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69"/>
  <workbookPr/>
  <mc:AlternateContent xmlns:mc="http://schemas.openxmlformats.org/markup-compatibility/2006">
    <mc:Choice Requires="x15">
      <x15ac:absPath xmlns:x15ac="http://schemas.microsoft.com/office/spreadsheetml/2010/11/ac" url="https://projects.nwnatural.com/sites/operations/RateCase/WA2021/Testimony and Exhibits/Rev_Requirement/Work Papers/"/>
    </mc:Choice>
  </mc:AlternateContent>
  <xr:revisionPtr revIDLastSave="0" documentId="13_ncr:1_{0336430F-BFAF-4CDA-93A4-6CFF72633309}" xr6:coauthVersionLast="36" xr6:coauthVersionMax="36" xr10:uidLastSave="{00000000-0000-0000-0000-000000000000}"/>
  <bookViews>
    <workbookView xWindow="0" yWindow="0" windowWidth="51600" windowHeight="17025" activeTab="5" xr2:uid="{00000000-000D-0000-FFFF-FFFF00000000}"/>
  </bookViews>
  <sheets>
    <sheet name="RAW" sheetId="1" r:id="rId1"/>
    <sheet name="Factors" sheetId="3" r:id="rId2"/>
    <sheet name="Payroll Cost" sheetId="5" r:id="rId3"/>
    <sheet name="Employee Cost" sheetId="6" r:id="rId4"/>
    <sheet name="Admin Transfer" sheetId="7" r:id="rId5"/>
    <sheet name="Payroll Analysis" sheetId="4" r:id="rId6"/>
  </sheets>
  <externalReferences>
    <externalReference r:id="rId7"/>
  </externalReferences>
  <definedNames>
    <definedName name="_xlnm._FilterDatabase" localSheetId="4" hidden="1">'Admin Transfer'!$A$6:$AB$2092</definedName>
    <definedName name="_xlnm._FilterDatabase" localSheetId="3" hidden="1">'Employee Cost'!$A$7:$AD$540</definedName>
    <definedName name="_xlnm._FilterDatabase" localSheetId="1" hidden="1">Factors!$F$3:$H$6188</definedName>
    <definedName name="_xlnm._FilterDatabase" localSheetId="2" hidden="1">'Payroll Cost'!$A$5:$AB$575</definedName>
    <definedName name="_xlnm._FilterDatabase" localSheetId="0" hidden="1">RAW!$A$5:$U$7705</definedName>
  </definedNames>
  <calcPr calcId="191029"/>
</workbook>
</file>

<file path=xl/calcChain.xml><?xml version="1.0" encoding="utf-8"?>
<calcChain xmlns="http://schemas.openxmlformats.org/spreadsheetml/2006/main">
  <c r="B26" i="3" l="1"/>
  <c r="B25" i="3"/>
  <c r="B22" i="3"/>
  <c r="B20" i="3"/>
  <c r="B19" i="3"/>
  <c r="B18" i="3"/>
  <c r="B17" i="3"/>
  <c r="B13" i="3"/>
  <c r="B12" i="3"/>
  <c r="B11" i="3"/>
  <c r="B10" i="3"/>
  <c r="B8" i="3"/>
  <c r="B7" i="3"/>
  <c r="B6" i="3"/>
  <c r="B5" i="3"/>
  <c r="B4" i="3"/>
  <c r="C16" i="3" l="1"/>
  <c r="C14" i="3" l="1"/>
  <c r="U2015" i="7" l="1"/>
  <c r="W2015" i="7"/>
  <c r="U2016" i="7"/>
  <c r="W2016" i="7"/>
  <c r="U2017" i="7"/>
  <c r="W2017" i="7"/>
  <c r="U2018" i="7"/>
  <c r="W2018" i="7"/>
  <c r="U2019" i="7"/>
  <c r="W2019" i="7"/>
  <c r="U2020" i="7"/>
  <c r="W2020" i="7"/>
  <c r="Y2020" i="7" s="1"/>
  <c r="U2021" i="7"/>
  <c r="W2021" i="7"/>
  <c r="Y2021" i="7" s="1"/>
  <c r="U2022" i="7"/>
  <c r="W2022" i="7"/>
  <c r="U2023" i="7"/>
  <c r="W2023" i="7"/>
  <c r="U2024" i="7"/>
  <c r="W2024" i="7"/>
  <c r="Y2024" i="7" s="1"/>
  <c r="U2025" i="7"/>
  <c r="W2025" i="7"/>
  <c r="U2026" i="7"/>
  <c r="W2026" i="7"/>
  <c r="U2027" i="7"/>
  <c r="W2027" i="7"/>
  <c r="U2028" i="7"/>
  <c r="W2028" i="7"/>
  <c r="U2029" i="7"/>
  <c r="W2029" i="7"/>
  <c r="U2030" i="7"/>
  <c r="W2030" i="7"/>
  <c r="U2031" i="7"/>
  <c r="W2031" i="7"/>
  <c r="Y2031" i="7" s="1"/>
  <c r="U2032" i="7"/>
  <c r="W2032" i="7"/>
  <c r="U2033" i="7"/>
  <c r="W2033" i="7"/>
  <c r="U2034" i="7"/>
  <c r="W2034" i="7"/>
  <c r="U2035" i="7"/>
  <c r="W2035" i="7"/>
  <c r="U2036" i="7"/>
  <c r="W2036" i="7"/>
  <c r="U2037" i="7"/>
  <c r="W2037" i="7"/>
  <c r="U2038" i="7"/>
  <c r="W2038" i="7"/>
  <c r="U2039" i="7"/>
  <c r="W2039" i="7"/>
  <c r="U2040" i="7"/>
  <c r="W2040" i="7"/>
  <c r="U2041" i="7"/>
  <c r="W2041" i="7"/>
  <c r="U2042" i="7"/>
  <c r="W2042" i="7"/>
  <c r="U2043" i="7"/>
  <c r="W2043" i="7"/>
  <c r="U2044" i="7"/>
  <c r="W2044" i="7"/>
  <c r="U2045" i="7"/>
  <c r="W2045" i="7"/>
  <c r="U2046" i="7"/>
  <c r="W2046" i="7"/>
  <c r="U2047" i="7"/>
  <c r="W2047" i="7"/>
  <c r="U2048" i="7"/>
  <c r="W2048" i="7"/>
  <c r="U2049" i="7"/>
  <c r="W2049" i="7"/>
  <c r="U2050" i="7"/>
  <c r="W2050" i="7"/>
  <c r="U2051" i="7"/>
  <c r="W2051" i="7"/>
  <c r="U2052" i="7"/>
  <c r="W2052" i="7"/>
  <c r="U2053" i="7"/>
  <c r="W2053" i="7"/>
  <c r="U2054" i="7"/>
  <c r="W2054" i="7"/>
  <c r="U2055" i="7"/>
  <c r="W2055" i="7"/>
  <c r="U2056" i="7"/>
  <c r="W2056" i="7"/>
  <c r="U2057" i="7"/>
  <c r="W2057" i="7"/>
  <c r="Y2057" i="7" s="1"/>
  <c r="U2058" i="7"/>
  <c r="W2058" i="7"/>
  <c r="U2059" i="7"/>
  <c r="W2059" i="7"/>
  <c r="U2060" i="7"/>
  <c r="W2060" i="7"/>
  <c r="U2061" i="7"/>
  <c r="W2061" i="7"/>
  <c r="U2062" i="7"/>
  <c r="W2062" i="7"/>
  <c r="U2063" i="7"/>
  <c r="W2063" i="7"/>
  <c r="U2064" i="7"/>
  <c r="W2064" i="7"/>
  <c r="U2065" i="7"/>
  <c r="W2065" i="7"/>
  <c r="U2066" i="7"/>
  <c r="W2066" i="7"/>
  <c r="U2067" i="7"/>
  <c r="W2067" i="7"/>
  <c r="Y2067" i="7" s="1"/>
  <c r="U2068" i="7"/>
  <c r="W2068" i="7"/>
  <c r="U2069" i="7"/>
  <c r="W2069" i="7"/>
  <c r="U2070" i="7"/>
  <c r="W2070" i="7"/>
  <c r="U2071" i="7"/>
  <c r="W2071" i="7"/>
  <c r="U2072" i="7"/>
  <c r="W2072" i="7"/>
  <c r="U2073" i="7"/>
  <c r="W2073" i="7"/>
  <c r="U2074" i="7"/>
  <c r="W2074" i="7"/>
  <c r="U2075" i="7"/>
  <c r="W2075" i="7"/>
  <c r="Y2075" i="7" s="1"/>
  <c r="U2076" i="7"/>
  <c r="W2076" i="7"/>
  <c r="U2077" i="7"/>
  <c r="W2077" i="7"/>
  <c r="U2078" i="7"/>
  <c r="W2078" i="7"/>
  <c r="U2079" i="7"/>
  <c r="W2079" i="7"/>
  <c r="U2080" i="7"/>
  <c r="W2080" i="7"/>
  <c r="U2081" i="7"/>
  <c r="W2081" i="7"/>
  <c r="U2082" i="7"/>
  <c r="W2082" i="7"/>
  <c r="U2083" i="7"/>
  <c r="W2083" i="7"/>
  <c r="Y2083" i="7" s="1"/>
  <c r="U2084" i="7"/>
  <c r="W2084" i="7"/>
  <c r="U2085" i="7"/>
  <c r="W2085" i="7"/>
  <c r="U2086" i="7"/>
  <c r="W2086" i="7"/>
  <c r="U2087" i="7"/>
  <c r="W2087" i="7"/>
  <c r="U2088" i="7"/>
  <c r="W2088" i="7"/>
  <c r="U2089" i="7"/>
  <c r="W2089" i="7"/>
  <c r="Y2089" i="7" s="1"/>
  <c r="U2090" i="7"/>
  <c r="W2090" i="7"/>
  <c r="Y2090" i="7" s="1"/>
  <c r="U2091" i="7"/>
  <c r="W2091" i="7"/>
  <c r="Y2091" i="7" s="1"/>
  <c r="U2092" i="7"/>
  <c r="W2092" i="7"/>
  <c r="U8" i="7"/>
  <c r="U9" i="7"/>
  <c r="U10" i="7"/>
  <c r="U11" i="7"/>
  <c r="U12" i="7"/>
  <c r="U13" i="7"/>
  <c r="U14" i="7"/>
  <c r="U15" i="7"/>
  <c r="U16" i="7"/>
  <c r="U17" i="7"/>
  <c r="U18" i="7"/>
  <c r="U19" i="7"/>
  <c r="U20" i="7"/>
  <c r="U21" i="7"/>
  <c r="U22" i="7"/>
  <c r="U23" i="7"/>
  <c r="U24" i="7"/>
  <c r="U25" i="7"/>
  <c r="U26" i="7"/>
  <c r="U27" i="7"/>
  <c r="U28" i="7"/>
  <c r="U29" i="7"/>
  <c r="U30" i="7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/>
  <c r="U93" i="7"/>
  <c r="U94" i="7"/>
  <c r="U95" i="7"/>
  <c r="U96" i="7"/>
  <c r="U97" i="7"/>
  <c r="U98" i="7"/>
  <c r="U99" i="7"/>
  <c r="U100" i="7"/>
  <c r="U101" i="7"/>
  <c r="U102" i="7"/>
  <c r="U103" i="7"/>
  <c r="U104" i="7"/>
  <c r="U105" i="7"/>
  <c r="U106" i="7"/>
  <c r="U107" i="7"/>
  <c r="U108" i="7"/>
  <c r="U109" i="7"/>
  <c r="U110" i="7"/>
  <c r="U111" i="7"/>
  <c r="U112" i="7"/>
  <c r="U113" i="7"/>
  <c r="U114" i="7"/>
  <c r="U115" i="7"/>
  <c r="U116" i="7"/>
  <c r="U117" i="7"/>
  <c r="U118" i="7"/>
  <c r="U119" i="7"/>
  <c r="U120" i="7"/>
  <c r="U121" i="7"/>
  <c r="U122" i="7"/>
  <c r="U123" i="7"/>
  <c r="U124" i="7"/>
  <c r="U125" i="7"/>
  <c r="U126" i="7"/>
  <c r="U127" i="7"/>
  <c r="U128" i="7"/>
  <c r="U129" i="7"/>
  <c r="U130" i="7"/>
  <c r="U131" i="7"/>
  <c r="U132" i="7"/>
  <c r="U133" i="7"/>
  <c r="U134" i="7"/>
  <c r="U135" i="7"/>
  <c r="U136" i="7"/>
  <c r="U137" i="7"/>
  <c r="U138" i="7"/>
  <c r="U139" i="7"/>
  <c r="U140" i="7"/>
  <c r="U141" i="7"/>
  <c r="U142" i="7"/>
  <c r="U143" i="7"/>
  <c r="U144" i="7"/>
  <c r="U145" i="7"/>
  <c r="U146" i="7"/>
  <c r="U147" i="7"/>
  <c r="U148" i="7"/>
  <c r="U149" i="7"/>
  <c r="U150" i="7"/>
  <c r="U151" i="7"/>
  <c r="U152" i="7"/>
  <c r="U153" i="7"/>
  <c r="U154" i="7"/>
  <c r="U155" i="7"/>
  <c r="U156" i="7"/>
  <c r="U157" i="7"/>
  <c r="U158" i="7"/>
  <c r="U159" i="7"/>
  <c r="U160" i="7"/>
  <c r="U161" i="7"/>
  <c r="U162" i="7"/>
  <c r="U163" i="7"/>
  <c r="U164" i="7"/>
  <c r="U165" i="7"/>
  <c r="U166" i="7"/>
  <c r="U167" i="7"/>
  <c r="U168" i="7"/>
  <c r="U169" i="7"/>
  <c r="U170" i="7"/>
  <c r="U171" i="7"/>
  <c r="U172" i="7"/>
  <c r="U173" i="7"/>
  <c r="U174" i="7"/>
  <c r="U175" i="7"/>
  <c r="U176" i="7"/>
  <c r="U177" i="7"/>
  <c r="U178" i="7"/>
  <c r="U179" i="7"/>
  <c r="U180" i="7"/>
  <c r="U181" i="7"/>
  <c r="U182" i="7"/>
  <c r="U183" i="7"/>
  <c r="U184" i="7"/>
  <c r="U185" i="7"/>
  <c r="U186" i="7"/>
  <c r="U187" i="7"/>
  <c r="U188" i="7"/>
  <c r="U189" i="7"/>
  <c r="U190" i="7"/>
  <c r="U191" i="7"/>
  <c r="U192" i="7"/>
  <c r="U193" i="7"/>
  <c r="U194" i="7"/>
  <c r="U195" i="7"/>
  <c r="U196" i="7"/>
  <c r="U197" i="7"/>
  <c r="U198" i="7"/>
  <c r="U199" i="7"/>
  <c r="U200" i="7"/>
  <c r="U201" i="7"/>
  <c r="U202" i="7"/>
  <c r="U203" i="7"/>
  <c r="U204" i="7"/>
  <c r="U205" i="7"/>
  <c r="U206" i="7"/>
  <c r="U207" i="7"/>
  <c r="U208" i="7"/>
  <c r="U209" i="7"/>
  <c r="U210" i="7"/>
  <c r="U211" i="7"/>
  <c r="U212" i="7"/>
  <c r="U213" i="7"/>
  <c r="U214" i="7"/>
  <c r="U215" i="7"/>
  <c r="U216" i="7"/>
  <c r="U217" i="7"/>
  <c r="U218" i="7"/>
  <c r="U219" i="7"/>
  <c r="U220" i="7"/>
  <c r="U221" i="7"/>
  <c r="U222" i="7"/>
  <c r="U223" i="7"/>
  <c r="U224" i="7"/>
  <c r="U225" i="7"/>
  <c r="U226" i="7"/>
  <c r="U227" i="7"/>
  <c r="U228" i="7"/>
  <c r="U229" i="7"/>
  <c r="U230" i="7"/>
  <c r="U231" i="7"/>
  <c r="U232" i="7"/>
  <c r="U233" i="7"/>
  <c r="U234" i="7"/>
  <c r="U235" i="7"/>
  <c r="U236" i="7"/>
  <c r="U237" i="7"/>
  <c r="U238" i="7"/>
  <c r="U239" i="7"/>
  <c r="U240" i="7"/>
  <c r="U241" i="7"/>
  <c r="U242" i="7"/>
  <c r="U243" i="7"/>
  <c r="U244" i="7"/>
  <c r="U245" i="7"/>
  <c r="U246" i="7"/>
  <c r="U247" i="7"/>
  <c r="U248" i="7"/>
  <c r="U249" i="7"/>
  <c r="U250" i="7"/>
  <c r="U251" i="7"/>
  <c r="U252" i="7"/>
  <c r="U253" i="7"/>
  <c r="U254" i="7"/>
  <c r="U255" i="7"/>
  <c r="U256" i="7"/>
  <c r="U257" i="7"/>
  <c r="U258" i="7"/>
  <c r="U259" i="7"/>
  <c r="U260" i="7"/>
  <c r="U261" i="7"/>
  <c r="U262" i="7"/>
  <c r="U263" i="7"/>
  <c r="U264" i="7"/>
  <c r="U265" i="7"/>
  <c r="U266" i="7"/>
  <c r="U267" i="7"/>
  <c r="U268" i="7"/>
  <c r="U269" i="7"/>
  <c r="U270" i="7"/>
  <c r="U271" i="7"/>
  <c r="U272" i="7"/>
  <c r="U273" i="7"/>
  <c r="U274" i="7"/>
  <c r="U275" i="7"/>
  <c r="U276" i="7"/>
  <c r="U277" i="7"/>
  <c r="U278" i="7"/>
  <c r="U279" i="7"/>
  <c r="U280" i="7"/>
  <c r="U281" i="7"/>
  <c r="U282" i="7"/>
  <c r="U283" i="7"/>
  <c r="U284" i="7"/>
  <c r="U285" i="7"/>
  <c r="U286" i="7"/>
  <c r="U287" i="7"/>
  <c r="U288" i="7"/>
  <c r="U289" i="7"/>
  <c r="U290" i="7"/>
  <c r="U291" i="7"/>
  <c r="U292" i="7"/>
  <c r="U293" i="7"/>
  <c r="U294" i="7"/>
  <c r="U295" i="7"/>
  <c r="U296" i="7"/>
  <c r="U297" i="7"/>
  <c r="U298" i="7"/>
  <c r="U299" i="7"/>
  <c r="U300" i="7"/>
  <c r="U301" i="7"/>
  <c r="U302" i="7"/>
  <c r="U303" i="7"/>
  <c r="U304" i="7"/>
  <c r="U305" i="7"/>
  <c r="U306" i="7"/>
  <c r="U307" i="7"/>
  <c r="U308" i="7"/>
  <c r="U309" i="7"/>
  <c r="U310" i="7"/>
  <c r="U311" i="7"/>
  <c r="U312" i="7"/>
  <c r="U313" i="7"/>
  <c r="U314" i="7"/>
  <c r="U315" i="7"/>
  <c r="U316" i="7"/>
  <c r="U317" i="7"/>
  <c r="U318" i="7"/>
  <c r="U319" i="7"/>
  <c r="U320" i="7"/>
  <c r="U321" i="7"/>
  <c r="U322" i="7"/>
  <c r="U323" i="7"/>
  <c r="U324" i="7"/>
  <c r="U325" i="7"/>
  <c r="U326" i="7"/>
  <c r="U327" i="7"/>
  <c r="U328" i="7"/>
  <c r="U329" i="7"/>
  <c r="U330" i="7"/>
  <c r="U331" i="7"/>
  <c r="U332" i="7"/>
  <c r="U333" i="7"/>
  <c r="U334" i="7"/>
  <c r="U335" i="7"/>
  <c r="U336" i="7"/>
  <c r="U337" i="7"/>
  <c r="U338" i="7"/>
  <c r="U339" i="7"/>
  <c r="U340" i="7"/>
  <c r="U341" i="7"/>
  <c r="U342" i="7"/>
  <c r="U343" i="7"/>
  <c r="U344" i="7"/>
  <c r="U345" i="7"/>
  <c r="U346" i="7"/>
  <c r="U347" i="7"/>
  <c r="U348" i="7"/>
  <c r="U349" i="7"/>
  <c r="U350" i="7"/>
  <c r="U351" i="7"/>
  <c r="U352" i="7"/>
  <c r="U353" i="7"/>
  <c r="U354" i="7"/>
  <c r="U355" i="7"/>
  <c r="U356" i="7"/>
  <c r="U357" i="7"/>
  <c r="U358" i="7"/>
  <c r="U359" i="7"/>
  <c r="U360" i="7"/>
  <c r="U361" i="7"/>
  <c r="U362" i="7"/>
  <c r="U363" i="7"/>
  <c r="U364" i="7"/>
  <c r="U365" i="7"/>
  <c r="U366" i="7"/>
  <c r="U367" i="7"/>
  <c r="U368" i="7"/>
  <c r="U369" i="7"/>
  <c r="U370" i="7"/>
  <c r="U371" i="7"/>
  <c r="U372" i="7"/>
  <c r="U373" i="7"/>
  <c r="U374" i="7"/>
  <c r="U375" i="7"/>
  <c r="U376" i="7"/>
  <c r="U377" i="7"/>
  <c r="U378" i="7"/>
  <c r="U379" i="7"/>
  <c r="U380" i="7"/>
  <c r="U381" i="7"/>
  <c r="U382" i="7"/>
  <c r="U383" i="7"/>
  <c r="U384" i="7"/>
  <c r="U385" i="7"/>
  <c r="U386" i="7"/>
  <c r="U387" i="7"/>
  <c r="U388" i="7"/>
  <c r="U389" i="7"/>
  <c r="U390" i="7"/>
  <c r="U391" i="7"/>
  <c r="U392" i="7"/>
  <c r="U393" i="7"/>
  <c r="U394" i="7"/>
  <c r="U395" i="7"/>
  <c r="U396" i="7"/>
  <c r="U397" i="7"/>
  <c r="U398" i="7"/>
  <c r="U399" i="7"/>
  <c r="U400" i="7"/>
  <c r="U401" i="7"/>
  <c r="U402" i="7"/>
  <c r="U403" i="7"/>
  <c r="U404" i="7"/>
  <c r="U405" i="7"/>
  <c r="U406" i="7"/>
  <c r="U407" i="7"/>
  <c r="U408" i="7"/>
  <c r="U409" i="7"/>
  <c r="U410" i="7"/>
  <c r="U411" i="7"/>
  <c r="U412" i="7"/>
  <c r="U413" i="7"/>
  <c r="U414" i="7"/>
  <c r="U415" i="7"/>
  <c r="U416" i="7"/>
  <c r="U417" i="7"/>
  <c r="U418" i="7"/>
  <c r="U419" i="7"/>
  <c r="U420" i="7"/>
  <c r="U421" i="7"/>
  <c r="U422" i="7"/>
  <c r="U423" i="7"/>
  <c r="U424" i="7"/>
  <c r="U425" i="7"/>
  <c r="U426" i="7"/>
  <c r="U427" i="7"/>
  <c r="U428" i="7"/>
  <c r="U429" i="7"/>
  <c r="U430" i="7"/>
  <c r="U431" i="7"/>
  <c r="U432" i="7"/>
  <c r="U433" i="7"/>
  <c r="U434" i="7"/>
  <c r="U435" i="7"/>
  <c r="U436" i="7"/>
  <c r="U437" i="7"/>
  <c r="U438" i="7"/>
  <c r="U439" i="7"/>
  <c r="U440" i="7"/>
  <c r="U441" i="7"/>
  <c r="U442" i="7"/>
  <c r="U443" i="7"/>
  <c r="U444" i="7"/>
  <c r="U445" i="7"/>
  <c r="U446" i="7"/>
  <c r="U447" i="7"/>
  <c r="U448" i="7"/>
  <c r="U449" i="7"/>
  <c r="U450" i="7"/>
  <c r="U451" i="7"/>
  <c r="U452" i="7"/>
  <c r="U453" i="7"/>
  <c r="U454" i="7"/>
  <c r="U455" i="7"/>
  <c r="U456" i="7"/>
  <c r="U457" i="7"/>
  <c r="U458" i="7"/>
  <c r="U459" i="7"/>
  <c r="U460" i="7"/>
  <c r="U461" i="7"/>
  <c r="U462" i="7"/>
  <c r="U463" i="7"/>
  <c r="U464" i="7"/>
  <c r="U465" i="7"/>
  <c r="U466" i="7"/>
  <c r="U467" i="7"/>
  <c r="U468" i="7"/>
  <c r="U469" i="7"/>
  <c r="U470" i="7"/>
  <c r="U471" i="7"/>
  <c r="U472" i="7"/>
  <c r="U473" i="7"/>
  <c r="U474" i="7"/>
  <c r="U475" i="7"/>
  <c r="U476" i="7"/>
  <c r="U477" i="7"/>
  <c r="U478" i="7"/>
  <c r="U479" i="7"/>
  <c r="U480" i="7"/>
  <c r="U481" i="7"/>
  <c r="U482" i="7"/>
  <c r="U483" i="7"/>
  <c r="U484" i="7"/>
  <c r="U485" i="7"/>
  <c r="U486" i="7"/>
  <c r="U487" i="7"/>
  <c r="U488" i="7"/>
  <c r="U489" i="7"/>
  <c r="U490" i="7"/>
  <c r="U491" i="7"/>
  <c r="U492" i="7"/>
  <c r="U493" i="7"/>
  <c r="U494" i="7"/>
  <c r="U495" i="7"/>
  <c r="U496" i="7"/>
  <c r="U497" i="7"/>
  <c r="U498" i="7"/>
  <c r="U499" i="7"/>
  <c r="U500" i="7"/>
  <c r="U501" i="7"/>
  <c r="U502" i="7"/>
  <c r="U503" i="7"/>
  <c r="U504" i="7"/>
  <c r="U505" i="7"/>
  <c r="U506" i="7"/>
  <c r="U507" i="7"/>
  <c r="U508" i="7"/>
  <c r="U509" i="7"/>
  <c r="U510" i="7"/>
  <c r="U511" i="7"/>
  <c r="U512" i="7"/>
  <c r="U513" i="7"/>
  <c r="U514" i="7"/>
  <c r="U515" i="7"/>
  <c r="U516" i="7"/>
  <c r="U517" i="7"/>
  <c r="U518" i="7"/>
  <c r="U519" i="7"/>
  <c r="U520" i="7"/>
  <c r="U521" i="7"/>
  <c r="U522" i="7"/>
  <c r="U523" i="7"/>
  <c r="U524" i="7"/>
  <c r="U525" i="7"/>
  <c r="U526" i="7"/>
  <c r="U527" i="7"/>
  <c r="U528" i="7"/>
  <c r="U529" i="7"/>
  <c r="U530" i="7"/>
  <c r="U531" i="7"/>
  <c r="U532" i="7"/>
  <c r="U533" i="7"/>
  <c r="U534" i="7"/>
  <c r="U535" i="7"/>
  <c r="U536" i="7"/>
  <c r="U537" i="7"/>
  <c r="U538" i="7"/>
  <c r="U539" i="7"/>
  <c r="U540" i="7"/>
  <c r="U541" i="7"/>
  <c r="U542" i="7"/>
  <c r="U543" i="7"/>
  <c r="U544" i="7"/>
  <c r="U545" i="7"/>
  <c r="U546" i="7"/>
  <c r="U547" i="7"/>
  <c r="U548" i="7"/>
  <c r="U549" i="7"/>
  <c r="U550" i="7"/>
  <c r="U551" i="7"/>
  <c r="U552" i="7"/>
  <c r="U553" i="7"/>
  <c r="U554" i="7"/>
  <c r="U555" i="7"/>
  <c r="U556" i="7"/>
  <c r="U557" i="7"/>
  <c r="U558" i="7"/>
  <c r="U559" i="7"/>
  <c r="U560" i="7"/>
  <c r="U561" i="7"/>
  <c r="U562" i="7"/>
  <c r="U563" i="7"/>
  <c r="U564" i="7"/>
  <c r="U565" i="7"/>
  <c r="U566" i="7"/>
  <c r="U567" i="7"/>
  <c r="U568" i="7"/>
  <c r="U569" i="7"/>
  <c r="U570" i="7"/>
  <c r="U571" i="7"/>
  <c r="U572" i="7"/>
  <c r="U573" i="7"/>
  <c r="U574" i="7"/>
  <c r="U575" i="7"/>
  <c r="U576" i="7"/>
  <c r="U577" i="7"/>
  <c r="U578" i="7"/>
  <c r="U579" i="7"/>
  <c r="U580" i="7"/>
  <c r="U581" i="7"/>
  <c r="U582" i="7"/>
  <c r="U583" i="7"/>
  <c r="U584" i="7"/>
  <c r="U585" i="7"/>
  <c r="U586" i="7"/>
  <c r="U587" i="7"/>
  <c r="U588" i="7"/>
  <c r="U589" i="7"/>
  <c r="U590" i="7"/>
  <c r="U591" i="7"/>
  <c r="U592" i="7"/>
  <c r="U593" i="7"/>
  <c r="U594" i="7"/>
  <c r="U595" i="7"/>
  <c r="U596" i="7"/>
  <c r="U597" i="7"/>
  <c r="U598" i="7"/>
  <c r="U599" i="7"/>
  <c r="U600" i="7"/>
  <c r="U601" i="7"/>
  <c r="U602" i="7"/>
  <c r="U603" i="7"/>
  <c r="U604" i="7"/>
  <c r="U605" i="7"/>
  <c r="U606" i="7"/>
  <c r="U607" i="7"/>
  <c r="U608" i="7"/>
  <c r="U609" i="7"/>
  <c r="U610" i="7"/>
  <c r="U611" i="7"/>
  <c r="U612" i="7"/>
  <c r="U613" i="7"/>
  <c r="U614" i="7"/>
  <c r="U615" i="7"/>
  <c r="U616" i="7"/>
  <c r="U617" i="7"/>
  <c r="U618" i="7"/>
  <c r="U619" i="7"/>
  <c r="U620" i="7"/>
  <c r="U621" i="7"/>
  <c r="U622" i="7"/>
  <c r="U623" i="7"/>
  <c r="U624" i="7"/>
  <c r="U625" i="7"/>
  <c r="U626" i="7"/>
  <c r="U627" i="7"/>
  <c r="U628" i="7"/>
  <c r="U629" i="7"/>
  <c r="U630" i="7"/>
  <c r="U631" i="7"/>
  <c r="U632" i="7"/>
  <c r="U633" i="7"/>
  <c r="U634" i="7"/>
  <c r="U635" i="7"/>
  <c r="U636" i="7"/>
  <c r="U637" i="7"/>
  <c r="U638" i="7"/>
  <c r="U639" i="7"/>
  <c r="U640" i="7"/>
  <c r="U641" i="7"/>
  <c r="U642" i="7"/>
  <c r="U643" i="7"/>
  <c r="U644" i="7"/>
  <c r="U645" i="7"/>
  <c r="U646" i="7"/>
  <c r="U647" i="7"/>
  <c r="U648" i="7"/>
  <c r="U649" i="7"/>
  <c r="U650" i="7"/>
  <c r="U651" i="7"/>
  <c r="U652" i="7"/>
  <c r="U653" i="7"/>
  <c r="U654" i="7"/>
  <c r="U655" i="7"/>
  <c r="U656" i="7"/>
  <c r="U657" i="7"/>
  <c r="U658" i="7"/>
  <c r="U659" i="7"/>
  <c r="U660" i="7"/>
  <c r="U661" i="7"/>
  <c r="U662" i="7"/>
  <c r="U663" i="7"/>
  <c r="U664" i="7"/>
  <c r="U665" i="7"/>
  <c r="U666" i="7"/>
  <c r="U667" i="7"/>
  <c r="U668" i="7"/>
  <c r="U669" i="7"/>
  <c r="U670" i="7"/>
  <c r="U671" i="7"/>
  <c r="U672" i="7"/>
  <c r="U673" i="7"/>
  <c r="U674" i="7"/>
  <c r="U675" i="7"/>
  <c r="U676" i="7"/>
  <c r="U677" i="7"/>
  <c r="U678" i="7"/>
  <c r="U679" i="7"/>
  <c r="U680" i="7"/>
  <c r="U681" i="7"/>
  <c r="U682" i="7"/>
  <c r="U683" i="7"/>
  <c r="U684" i="7"/>
  <c r="U685" i="7"/>
  <c r="U686" i="7"/>
  <c r="U687" i="7"/>
  <c r="U688" i="7"/>
  <c r="U689" i="7"/>
  <c r="U690" i="7"/>
  <c r="U691" i="7"/>
  <c r="U692" i="7"/>
  <c r="U693" i="7"/>
  <c r="U694" i="7"/>
  <c r="U695" i="7"/>
  <c r="U696" i="7"/>
  <c r="U697" i="7"/>
  <c r="U698" i="7"/>
  <c r="U699" i="7"/>
  <c r="U700" i="7"/>
  <c r="U701" i="7"/>
  <c r="U702" i="7"/>
  <c r="U703" i="7"/>
  <c r="U704" i="7"/>
  <c r="U705" i="7"/>
  <c r="U706" i="7"/>
  <c r="U707" i="7"/>
  <c r="U708" i="7"/>
  <c r="U709" i="7"/>
  <c r="U710" i="7"/>
  <c r="U711" i="7"/>
  <c r="U712" i="7"/>
  <c r="U713" i="7"/>
  <c r="U714" i="7"/>
  <c r="U715" i="7"/>
  <c r="U716" i="7"/>
  <c r="U717" i="7"/>
  <c r="U718" i="7"/>
  <c r="U719" i="7"/>
  <c r="U720" i="7"/>
  <c r="U721" i="7"/>
  <c r="U722" i="7"/>
  <c r="U723" i="7"/>
  <c r="U724" i="7"/>
  <c r="U725" i="7"/>
  <c r="U726" i="7"/>
  <c r="U727" i="7"/>
  <c r="U728" i="7"/>
  <c r="U729" i="7"/>
  <c r="U730" i="7"/>
  <c r="U731" i="7"/>
  <c r="U732" i="7"/>
  <c r="U733" i="7"/>
  <c r="U734" i="7"/>
  <c r="U735" i="7"/>
  <c r="U736" i="7"/>
  <c r="U737" i="7"/>
  <c r="U738" i="7"/>
  <c r="U739" i="7"/>
  <c r="U740" i="7"/>
  <c r="U741" i="7"/>
  <c r="U742" i="7"/>
  <c r="U743" i="7"/>
  <c r="U744" i="7"/>
  <c r="U745" i="7"/>
  <c r="U746" i="7"/>
  <c r="U747" i="7"/>
  <c r="U748" i="7"/>
  <c r="U749" i="7"/>
  <c r="U750" i="7"/>
  <c r="U751" i="7"/>
  <c r="U752" i="7"/>
  <c r="U753" i="7"/>
  <c r="U754" i="7"/>
  <c r="U755" i="7"/>
  <c r="U756" i="7"/>
  <c r="U757" i="7"/>
  <c r="U758" i="7"/>
  <c r="U759" i="7"/>
  <c r="U760" i="7"/>
  <c r="U761" i="7"/>
  <c r="U762" i="7"/>
  <c r="U763" i="7"/>
  <c r="U764" i="7"/>
  <c r="U765" i="7"/>
  <c r="U766" i="7"/>
  <c r="U767" i="7"/>
  <c r="U768" i="7"/>
  <c r="U769" i="7"/>
  <c r="U770" i="7"/>
  <c r="U771" i="7"/>
  <c r="U772" i="7"/>
  <c r="U773" i="7"/>
  <c r="U774" i="7"/>
  <c r="U775" i="7"/>
  <c r="U776" i="7"/>
  <c r="U777" i="7"/>
  <c r="U778" i="7"/>
  <c r="U779" i="7"/>
  <c r="U780" i="7"/>
  <c r="U781" i="7"/>
  <c r="U782" i="7"/>
  <c r="U783" i="7"/>
  <c r="U784" i="7"/>
  <c r="U785" i="7"/>
  <c r="U786" i="7"/>
  <c r="U787" i="7"/>
  <c r="U788" i="7"/>
  <c r="U789" i="7"/>
  <c r="U790" i="7"/>
  <c r="U791" i="7"/>
  <c r="U792" i="7"/>
  <c r="U793" i="7"/>
  <c r="U794" i="7"/>
  <c r="U795" i="7"/>
  <c r="U796" i="7"/>
  <c r="U797" i="7"/>
  <c r="U798" i="7"/>
  <c r="U799" i="7"/>
  <c r="U800" i="7"/>
  <c r="U801" i="7"/>
  <c r="U802" i="7"/>
  <c r="U803" i="7"/>
  <c r="U804" i="7"/>
  <c r="U805" i="7"/>
  <c r="U806" i="7"/>
  <c r="U807" i="7"/>
  <c r="U808" i="7"/>
  <c r="U809" i="7"/>
  <c r="U810" i="7"/>
  <c r="U811" i="7"/>
  <c r="U812" i="7"/>
  <c r="U813" i="7"/>
  <c r="U814" i="7"/>
  <c r="U815" i="7"/>
  <c r="U816" i="7"/>
  <c r="U817" i="7"/>
  <c r="U818" i="7"/>
  <c r="U819" i="7"/>
  <c r="U820" i="7"/>
  <c r="U821" i="7"/>
  <c r="U822" i="7"/>
  <c r="U823" i="7"/>
  <c r="U824" i="7"/>
  <c r="U825" i="7"/>
  <c r="U826" i="7"/>
  <c r="U827" i="7"/>
  <c r="U828" i="7"/>
  <c r="U829" i="7"/>
  <c r="U830" i="7"/>
  <c r="U831" i="7"/>
  <c r="U832" i="7"/>
  <c r="U833" i="7"/>
  <c r="U834" i="7"/>
  <c r="U835" i="7"/>
  <c r="U836" i="7"/>
  <c r="U837" i="7"/>
  <c r="U838" i="7"/>
  <c r="U839" i="7"/>
  <c r="U840" i="7"/>
  <c r="U841" i="7"/>
  <c r="U842" i="7"/>
  <c r="U843" i="7"/>
  <c r="U844" i="7"/>
  <c r="U845" i="7"/>
  <c r="U846" i="7"/>
  <c r="U847" i="7"/>
  <c r="U848" i="7"/>
  <c r="U849" i="7"/>
  <c r="U850" i="7"/>
  <c r="U851" i="7"/>
  <c r="U852" i="7"/>
  <c r="U853" i="7"/>
  <c r="U854" i="7"/>
  <c r="U855" i="7"/>
  <c r="U856" i="7"/>
  <c r="U857" i="7"/>
  <c r="U858" i="7"/>
  <c r="U859" i="7"/>
  <c r="U860" i="7"/>
  <c r="U861" i="7"/>
  <c r="U862" i="7"/>
  <c r="U863" i="7"/>
  <c r="U864" i="7"/>
  <c r="U865" i="7"/>
  <c r="U866" i="7"/>
  <c r="U867" i="7"/>
  <c r="U868" i="7"/>
  <c r="U869" i="7"/>
  <c r="U870" i="7"/>
  <c r="U871" i="7"/>
  <c r="U872" i="7"/>
  <c r="U873" i="7"/>
  <c r="U874" i="7"/>
  <c r="U875" i="7"/>
  <c r="U876" i="7"/>
  <c r="U877" i="7"/>
  <c r="U878" i="7"/>
  <c r="U879" i="7"/>
  <c r="U880" i="7"/>
  <c r="U881" i="7"/>
  <c r="U882" i="7"/>
  <c r="U883" i="7"/>
  <c r="U884" i="7"/>
  <c r="U885" i="7"/>
  <c r="U886" i="7"/>
  <c r="U887" i="7"/>
  <c r="U888" i="7"/>
  <c r="U889" i="7"/>
  <c r="U890" i="7"/>
  <c r="U891" i="7"/>
  <c r="U892" i="7"/>
  <c r="U893" i="7"/>
  <c r="U894" i="7"/>
  <c r="U895" i="7"/>
  <c r="U896" i="7"/>
  <c r="U897" i="7"/>
  <c r="U898" i="7"/>
  <c r="U899" i="7"/>
  <c r="U900" i="7"/>
  <c r="U901" i="7"/>
  <c r="U902" i="7"/>
  <c r="U903" i="7"/>
  <c r="U904" i="7"/>
  <c r="U905" i="7"/>
  <c r="U906" i="7"/>
  <c r="U907" i="7"/>
  <c r="U908" i="7"/>
  <c r="U909" i="7"/>
  <c r="U910" i="7"/>
  <c r="U911" i="7"/>
  <c r="U912" i="7"/>
  <c r="U913" i="7"/>
  <c r="U914" i="7"/>
  <c r="U915" i="7"/>
  <c r="U916" i="7"/>
  <c r="U917" i="7"/>
  <c r="U918" i="7"/>
  <c r="U919" i="7"/>
  <c r="U920" i="7"/>
  <c r="U921" i="7"/>
  <c r="U922" i="7"/>
  <c r="U923" i="7"/>
  <c r="U924" i="7"/>
  <c r="U925" i="7"/>
  <c r="U926" i="7"/>
  <c r="U927" i="7"/>
  <c r="U928" i="7"/>
  <c r="U929" i="7"/>
  <c r="U930" i="7"/>
  <c r="U931" i="7"/>
  <c r="U932" i="7"/>
  <c r="U933" i="7"/>
  <c r="U934" i="7"/>
  <c r="U935" i="7"/>
  <c r="U936" i="7"/>
  <c r="U937" i="7"/>
  <c r="U938" i="7"/>
  <c r="U939" i="7"/>
  <c r="U940" i="7"/>
  <c r="U941" i="7"/>
  <c r="U942" i="7"/>
  <c r="U943" i="7"/>
  <c r="U944" i="7"/>
  <c r="U945" i="7"/>
  <c r="U946" i="7"/>
  <c r="U947" i="7"/>
  <c r="U948" i="7"/>
  <c r="U949" i="7"/>
  <c r="U950" i="7"/>
  <c r="U951" i="7"/>
  <c r="U952" i="7"/>
  <c r="U953" i="7"/>
  <c r="U954" i="7"/>
  <c r="U955" i="7"/>
  <c r="U956" i="7"/>
  <c r="U957" i="7"/>
  <c r="U958" i="7"/>
  <c r="U959" i="7"/>
  <c r="U960" i="7"/>
  <c r="U961" i="7"/>
  <c r="U962" i="7"/>
  <c r="U963" i="7"/>
  <c r="U964" i="7"/>
  <c r="U965" i="7"/>
  <c r="U966" i="7"/>
  <c r="U967" i="7"/>
  <c r="U968" i="7"/>
  <c r="U969" i="7"/>
  <c r="U970" i="7"/>
  <c r="U971" i="7"/>
  <c r="U972" i="7"/>
  <c r="U973" i="7"/>
  <c r="U974" i="7"/>
  <c r="U975" i="7"/>
  <c r="U976" i="7"/>
  <c r="U977" i="7"/>
  <c r="U978" i="7"/>
  <c r="U979" i="7"/>
  <c r="U980" i="7"/>
  <c r="U981" i="7"/>
  <c r="U982" i="7"/>
  <c r="U983" i="7"/>
  <c r="U984" i="7"/>
  <c r="U985" i="7"/>
  <c r="U986" i="7"/>
  <c r="U987" i="7"/>
  <c r="U988" i="7"/>
  <c r="U989" i="7"/>
  <c r="U990" i="7"/>
  <c r="U991" i="7"/>
  <c r="U992" i="7"/>
  <c r="U993" i="7"/>
  <c r="U994" i="7"/>
  <c r="U995" i="7"/>
  <c r="U996" i="7"/>
  <c r="U997" i="7"/>
  <c r="U998" i="7"/>
  <c r="U999" i="7"/>
  <c r="U1000" i="7"/>
  <c r="U1001" i="7"/>
  <c r="U1002" i="7"/>
  <c r="U1003" i="7"/>
  <c r="U1004" i="7"/>
  <c r="U1005" i="7"/>
  <c r="U1006" i="7"/>
  <c r="U1007" i="7"/>
  <c r="U1008" i="7"/>
  <c r="U1009" i="7"/>
  <c r="U1010" i="7"/>
  <c r="U1011" i="7"/>
  <c r="U1012" i="7"/>
  <c r="U1013" i="7"/>
  <c r="U1014" i="7"/>
  <c r="U1015" i="7"/>
  <c r="U1016" i="7"/>
  <c r="U1017" i="7"/>
  <c r="U1018" i="7"/>
  <c r="U1019" i="7"/>
  <c r="U1020" i="7"/>
  <c r="U1021" i="7"/>
  <c r="U1022" i="7"/>
  <c r="U1023" i="7"/>
  <c r="U1024" i="7"/>
  <c r="U1025" i="7"/>
  <c r="U1026" i="7"/>
  <c r="U1027" i="7"/>
  <c r="U1028" i="7"/>
  <c r="U1029" i="7"/>
  <c r="U1030" i="7"/>
  <c r="U1031" i="7"/>
  <c r="U1032" i="7"/>
  <c r="U1033" i="7"/>
  <c r="U1034" i="7"/>
  <c r="U1035" i="7"/>
  <c r="U1036" i="7"/>
  <c r="U1037" i="7"/>
  <c r="U1038" i="7"/>
  <c r="U1039" i="7"/>
  <c r="U1040" i="7"/>
  <c r="U1041" i="7"/>
  <c r="U1042" i="7"/>
  <c r="U1043" i="7"/>
  <c r="U1044" i="7"/>
  <c r="U1045" i="7"/>
  <c r="U1046" i="7"/>
  <c r="U1047" i="7"/>
  <c r="U1048" i="7"/>
  <c r="U1049" i="7"/>
  <c r="U1050" i="7"/>
  <c r="U1051" i="7"/>
  <c r="U1052" i="7"/>
  <c r="U1053" i="7"/>
  <c r="U1054" i="7"/>
  <c r="U1055" i="7"/>
  <c r="U1056" i="7"/>
  <c r="U1057" i="7"/>
  <c r="U1058" i="7"/>
  <c r="U1059" i="7"/>
  <c r="U1060" i="7"/>
  <c r="U1061" i="7"/>
  <c r="U1062" i="7"/>
  <c r="U1063" i="7"/>
  <c r="U1064" i="7"/>
  <c r="U1065" i="7"/>
  <c r="U1066" i="7"/>
  <c r="U1067" i="7"/>
  <c r="U1068" i="7"/>
  <c r="U1069" i="7"/>
  <c r="U1070" i="7"/>
  <c r="U1071" i="7"/>
  <c r="U1072" i="7"/>
  <c r="U1073" i="7"/>
  <c r="U1074" i="7"/>
  <c r="U1075" i="7"/>
  <c r="U1076" i="7"/>
  <c r="U1077" i="7"/>
  <c r="U1078" i="7"/>
  <c r="U1079" i="7"/>
  <c r="U1080" i="7"/>
  <c r="U1081" i="7"/>
  <c r="U1082" i="7"/>
  <c r="U1083" i="7"/>
  <c r="U1084" i="7"/>
  <c r="U1085" i="7"/>
  <c r="U1086" i="7"/>
  <c r="U1087" i="7"/>
  <c r="U1088" i="7"/>
  <c r="U1089" i="7"/>
  <c r="U1090" i="7"/>
  <c r="U1091" i="7"/>
  <c r="U1092" i="7"/>
  <c r="U1093" i="7"/>
  <c r="U1094" i="7"/>
  <c r="U1095" i="7"/>
  <c r="U1096" i="7"/>
  <c r="U1097" i="7"/>
  <c r="U1098" i="7"/>
  <c r="U1099" i="7"/>
  <c r="U1100" i="7"/>
  <c r="U1101" i="7"/>
  <c r="U1102" i="7"/>
  <c r="U1103" i="7"/>
  <c r="U1104" i="7"/>
  <c r="U1105" i="7"/>
  <c r="U1106" i="7"/>
  <c r="U1107" i="7"/>
  <c r="U1108" i="7"/>
  <c r="U1109" i="7"/>
  <c r="U1110" i="7"/>
  <c r="U1111" i="7"/>
  <c r="U1112" i="7"/>
  <c r="U1113" i="7"/>
  <c r="U1114" i="7"/>
  <c r="U1115" i="7"/>
  <c r="U1116" i="7"/>
  <c r="U1117" i="7"/>
  <c r="U1118" i="7"/>
  <c r="U1119" i="7"/>
  <c r="U1120" i="7"/>
  <c r="U1121" i="7"/>
  <c r="U1122" i="7"/>
  <c r="U1123" i="7"/>
  <c r="U1124" i="7"/>
  <c r="U1125" i="7"/>
  <c r="U1126" i="7"/>
  <c r="U1127" i="7"/>
  <c r="U1128" i="7"/>
  <c r="U1129" i="7"/>
  <c r="U1130" i="7"/>
  <c r="U1131" i="7"/>
  <c r="U1132" i="7"/>
  <c r="U1133" i="7"/>
  <c r="U1134" i="7"/>
  <c r="U1135" i="7"/>
  <c r="U1136" i="7"/>
  <c r="U1137" i="7"/>
  <c r="U1138" i="7"/>
  <c r="U1139" i="7"/>
  <c r="U1140" i="7"/>
  <c r="U1141" i="7"/>
  <c r="U1142" i="7"/>
  <c r="U1143" i="7"/>
  <c r="U1144" i="7"/>
  <c r="U1145" i="7"/>
  <c r="U1146" i="7"/>
  <c r="U1147" i="7"/>
  <c r="U1148" i="7"/>
  <c r="U1149" i="7"/>
  <c r="U1150" i="7"/>
  <c r="U1151" i="7"/>
  <c r="U1152" i="7"/>
  <c r="U1153" i="7"/>
  <c r="U1154" i="7"/>
  <c r="U1155" i="7"/>
  <c r="U1156" i="7"/>
  <c r="U1157" i="7"/>
  <c r="U1158" i="7"/>
  <c r="U1159" i="7"/>
  <c r="U1160" i="7"/>
  <c r="U1161" i="7"/>
  <c r="U1162" i="7"/>
  <c r="U1163" i="7"/>
  <c r="U1164" i="7"/>
  <c r="U1165" i="7"/>
  <c r="U1166" i="7"/>
  <c r="U1167" i="7"/>
  <c r="U1168" i="7"/>
  <c r="U1169" i="7"/>
  <c r="U1170" i="7"/>
  <c r="U1171" i="7"/>
  <c r="U1172" i="7"/>
  <c r="U1173" i="7"/>
  <c r="U1174" i="7"/>
  <c r="U1175" i="7"/>
  <c r="U1176" i="7"/>
  <c r="U1177" i="7"/>
  <c r="U1178" i="7"/>
  <c r="U1179" i="7"/>
  <c r="U1180" i="7"/>
  <c r="U1181" i="7"/>
  <c r="U1182" i="7"/>
  <c r="U1183" i="7"/>
  <c r="U1184" i="7"/>
  <c r="U1185" i="7"/>
  <c r="U1186" i="7"/>
  <c r="U1187" i="7"/>
  <c r="U1188" i="7"/>
  <c r="U1189" i="7"/>
  <c r="U1190" i="7"/>
  <c r="U1191" i="7"/>
  <c r="U1192" i="7"/>
  <c r="U1193" i="7"/>
  <c r="U1194" i="7"/>
  <c r="U1195" i="7"/>
  <c r="U1196" i="7"/>
  <c r="U1197" i="7"/>
  <c r="U1198" i="7"/>
  <c r="U1199" i="7"/>
  <c r="U1200" i="7"/>
  <c r="U1201" i="7"/>
  <c r="U1202" i="7"/>
  <c r="U1203" i="7"/>
  <c r="U1204" i="7"/>
  <c r="U1205" i="7"/>
  <c r="U1206" i="7"/>
  <c r="U1207" i="7"/>
  <c r="U1208" i="7"/>
  <c r="U1209" i="7"/>
  <c r="U1210" i="7"/>
  <c r="U1211" i="7"/>
  <c r="U1212" i="7"/>
  <c r="U1213" i="7"/>
  <c r="U1214" i="7"/>
  <c r="U1215" i="7"/>
  <c r="U1216" i="7"/>
  <c r="U1217" i="7"/>
  <c r="U1218" i="7"/>
  <c r="U1219" i="7"/>
  <c r="U1220" i="7"/>
  <c r="U1221" i="7"/>
  <c r="U1222" i="7"/>
  <c r="U1223" i="7"/>
  <c r="U1224" i="7"/>
  <c r="U1225" i="7"/>
  <c r="U1226" i="7"/>
  <c r="U1227" i="7"/>
  <c r="U1228" i="7"/>
  <c r="U1229" i="7"/>
  <c r="U1230" i="7"/>
  <c r="U1231" i="7"/>
  <c r="U1232" i="7"/>
  <c r="U1233" i="7"/>
  <c r="U1234" i="7"/>
  <c r="U1235" i="7"/>
  <c r="U1236" i="7"/>
  <c r="U1237" i="7"/>
  <c r="U1238" i="7"/>
  <c r="U1239" i="7"/>
  <c r="U1240" i="7"/>
  <c r="U1241" i="7"/>
  <c r="U1242" i="7"/>
  <c r="U1243" i="7"/>
  <c r="U1244" i="7"/>
  <c r="U1245" i="7"/>
  <c r="U1246" i="7"/>
  <c r="U1247" i="7"/>
  <c r="U1248" i="7"/>
  <c r="U1249" i="7"/>
  <c r="U1250" i="7"/>
  <c r="U1251" i="7"/>
  <c r="U1252" i="7"/>
  <c r="U1253" i="7"/>
  <c r="U1254" i="7"/>
  <c r="U1255" i="7"/>
  <c r="U1256" i="7"/>
  <c r="U1257" i="7"/>
  <c r="U1258" i="7"/>
  <c r="U1259" i="7"/>
  <c r="U1260" i="7"/>
  <c r="U1261" i="7"/>
  <c r="U1262" i="7"/>
  <c r="U1263" i="7"/>
  <c r="U1264" i="7"/>
  <c r="U1265" i="7"/>
  <c r="U1266" i="7"/>
  <c r="U1267" i="7"/>
  <c r="U1268" i="7"/>
  <c r="U1269" i="7"/>
  <c r="U1270" i="7"/>
  <c r="U1271" i="7"/>
  <c r="U1272" i="7"/>
  <c r="U1273" i="7"/>
  <c r="U1274" i="7"/>
  <c r="U1275" i="7"/>
  <c r="U1276" i="7"/>
  <c r="U1277" i="7"/>
  <c r="U1278" i="7"/>
  <c r="U1279" i="7"/>
  <c r="U1280" i="7"/>
  <c r="U1281" i="7"/>
  <c r="U1282" i="7"/>
  <c r="U1283" i="7"/>
  <c r="U1284" i="7"/>
  <c r="U1285" i="7"/>
  <c r="U1286" i="7"/>
  <c r="U1287" i="7"/>
  <c r="U1288" i="7"/>
  <c r="U1289" i="7"/>
  <c r="U1290" i="7"/>
  <c r="U1291" i="7"/>
  <c r="U1292" i="7"/>
  <c r="U1293" i="7"/>
  <c r="U1294" i="7"/>
  <c r="U1295" i="7"/>
  <c r="U1296" i="7"/>
  <c r="U1297" i="7"/>
  <c r="U1298" i="7"/>
  <c r="U1299" i="7"/>
  <c r="U1300" i="7"/>
  <c r="U1301" i="7"/>
  <c r="U1302" i="7"/>
  <c r="U1303" i="7"/>
  <c r="U1304" i="7"/>
  <c r="U1305" i="7"/>
  <c r="U1306" i="7"/>
  <c r="U1307" i="7"/>
  <c r="U1308" i="7"/>
  <c r="U1309" i="7"/>
  <c r="U1310" i="7"/>
  <c r="U1311" i="7"/>
  <c r="U1312" i="7"/>
  <c r="U1313" i="7"/>
  <c r="U1314" i="7"/>
  <c r="U1315" i="7"/>
  <c r="U1316" i="7"/>
  <c r="U1317" i="7"/>
  <c r="U1318" i="7"/>
  <c r="U1319" i="7"/>
  <c r="U1320" i="7"/>
  <c r="U1321" i="7"/>
  <c r="U1322" i="7"/>
  <c r="U1323" i="7"/>
  <c r="U1324" i="7"/>
  <c r="U1325" i="7"/>
  <c r="U1326" i="7"/>
  <c r="U1327" i="7"/>
  <c r="U1328" i="7"/>
  <c r="U1329" i="7"/>
  <c r="U1330" i="7"/>
  <c r="U1331" i="7"/>
  <c r="U1332" i="7"/>
  <c r="U1333" i="7"/>
  <c r="U1334" i="7"/>
  <c r="U1335" i="7"/>
  <c r="U1336" i="7"/>
  <c r="U1337" i="7"/>
  <c r="U1338" i="7"/>
  <c r="U1339" i="7"/>
  <c r="U1340" i="7"/>
  <c r="U1341" i="7"/>
  <c r="U1342" i="7"/>
  <c r="U1343" i="7"/>
  <c r="U1344" i="7"/>
  <c r="U1345" i="7"/>
  <c r="U1346" i="7"/>
  <c r="U1347" i="7"/>
  <c r="U1348" i="7"/>
  <c r="U1349" i="7"/>
  <c r="U1350" i="7"/>
  <c r="U1351" i="7"/>
  <c r="U1352" i="7"/>
  <c r="U1353" i="7"/>
  <c r="U1354" i="7"/>
  <c r="U1355" i="7"/>
  <c r="U1356" i="7"/>
  <c r="U1357" i="7"/>
  <c r="U1358" i="7"/>
  <c r="U1359" i="7"/>
  <c r="U1360" i="7"/>
  <c r="U1361" i="7"/>
  <c r="U1362" i="7"/>
  <c r="U1363" i="7"/>
  <c r="U1364" i="7"/>
  <c r="U1365" i="7"/>
  <c r="U1366" i="7"/>
  <c r="U1367" i="7"/>
  <c r="U1368" i="7"/>
  <c r="U1369" i="7"/>
  <c r="U1370" i="7"/>
  <c r="U1371" i="7"/>
  <c r="U1372" i="7"/>
  <c r="U1373" i="7"/>
  <c r="U1374" i="7"/>
  <c r="U1375" i="7"/>
  <c r="U1376" i="7"/>
  <c r="U1377" i="7"/>
  <c r="U1378" i="7"/>
  <c r="U1379" i="7"/>
  <c r="U1380" i="7"/>
  <c r="U1381" i="7"/>
  <c r="U1382" i="7"/>
  <c r="U1383" i="7"/>
  <c r="U1384" i="7"/>
  <c r="U1385" i="7"/>
  <c r="U1386" i="7"/>
  <c r="U1387" i="7"/>
  <c r="U1388" i="7"/>
  <c r="U1389" i="7"/>
  <c r="U1390" i="7"/>
  <c r="U1391" i="7"/>
  <c r="U1392" i="7"/>
  <c r="U1393" i="7"/>
  <c r="U1394" i="7"/>
  <c r="U1395" i="7"/>
  <c r="U1396" i="7"/>
  <c r="U1397" i="7"/>
  <c r="U1398" i="7"/>
  <c r="U1399" i="7"/>
  <c r="U1400" i="7"/>
  <c r="U1401" i="7"/>
  <c r="U1402" i="7"/>
  <c r="U1403" i="7"/>
  <c r="U1404" i="7"/>
  <c r="U1405" i="7"/>
  <c r="U1406" i="7"/>
  <c r="U1407" i="7"/>
  <c r="U1408" i="7"/>
  <c r="U1409" i="7"/>
  <c r="U1410" i="7"/>
  <c r="U1411" i="7"/>
  <c r="U1412" i="7"/>
  <c r="U1413" i="7"/>
  <c r="U1414" i="7"/>
  <c r="U1415" i="7"/>
  <c r="U1416" i="7"/>
  <c r="U1417" i="7"/>
  <c r="U1418" i="7"/>
  <c r="U1419" i="7"/>
  <c r="U1420" i="7"/>
  <c r="U1421" i="7"/>
  <c r="U1422" i="7"/>
  <c r="U1423" i="7"/>
  <c r="U1424" i="7"/>
  <c r="U1425" i="7"/>
  <c r="U1426" i="7"/>
  <c r="U1427" i="7"/>
  <c r="U1428" i="7"/>
  <c r="U1429" i="7"/>
  <c r="U1430" i="7"/>
  <c r="U1431" i="7"/>
  <c r="U1432" i="7"/>
  <c r="U1433" i="7"/>
  <c r="U1434" i="7"/>
  <c r="U1435" i="7"/>
  <c r="U1436" i="7"/>
  <c r="U1437" i="7"/>
  <c r="U1438" i="7"/>
  <c r="U1439" i="7"/>
  <c r="U1440" i="7"/>
  <c r="U1441" i="7"/>
  <c r="U1442" i="7"/>
  <c r="U1443" i="7"/>
  <c r="U1444" i="7"/>
  <c r="U1445" i="7"/>
  <c r="U1446" i="7"/>
  <c r="U1447" i="7"/>
  <c r="U1448" i="7"/>
  <c r="U1449" i="7"/>
  <c r="U1450" i="7"/>
  <c r="U1451" i="7"/>
  <c r="U1452" i="7"/>
  <c r="U1453" i="7"/>
  <c r="U1454" i="7"/>
  <c r="U1455" i="7"/>
  <c r="U1456" i="7"/>
  <c r="U1457" i="7"/>
  <c r="U1458" i="7"/>
  <c r="U1459" i="7"/>
  <c r="U1460" i="7"/>
  <c r="U1461" i="7"/>
  <c r="U1462" i="7"/>
  <c r="U1463" i="7"/>
  <c r="U1464" i="7"/>
  <c r="U1465" i="7"/>
  <c r="U1466" i="7"/>
  <c r="U1467" i="7"/>
  <c r="U1468" i="7"/>
  <c r="U1469" i="7"/>
  <c r="U1470" i="7"/>
  <c r="U1471" i="7"/>
  <c r="U1472" i="7"/>
  <c r="U1473" i="7"/>
  <c r="U1474" i="7"/>
  <c r="U1475" i="7"/>
  <c r="U1476" i="7"/>
  <c r="U1477" i="7"/>
  <c r="U1478" i="7"/>
  <c r="U1479" i="7"/>
  <c r="U1480" i="7"/>
  <c r="U1481" i="7"/>
  <c r="U1482" i="7"/>
  <c r="U1483" i="7"/>
  <c r="U1484" i="7"/>
  <c r="U1485" i="7"/>
  <c r="U1486" i="7"/>
  <c r="U1487" i="7"/>
  <c r="U1488" i="7"/>
  <c r="U1489" i="7"/>
  <c r="U1490" i="7"/>
  <c r="U1491" i="7"/>
  <c r="U1492" i="7"/>
  <c r="U1493" i="7"/>
  <c r="U1494" i="7"/>
  <c r="U1495" i="7"/>
  <c r="U1496" i="7"/>
  <c r="U1497" i="7"/>
  <c r="U1498" i="7"/>
  <c r="U1499" i="7"/>
  <c r="U1500" i="7"/>
  <c r="U1501" i="7"/>
  <c r="U1502" i="7"/>
  <c r="U1503" i="7"/>
  <c r="U1504" i="7"/>
  <c r="U1505" i="7"/>
  <c r="U1506" i="7"/>
  <c r="U1507" i="7"/>
  <c r="U1508" i="7"/>
  <c r="U1509" i="7"/>
  <c r="U1510" i="7"/>
  <c r="U1511" i="7"/>
  <c r="U1512" i="7"/>
  <c r="U1513" i="7"/>
  <c r="U1514" i="7"/>
  <c r="U1515" i="7"/>
  <c r="U1516" i="7"/>
  <c r="U1517" i="7"/>
  <c r="U1518" i="7"/>
  <c r="U1519" i="7"/>
  <c r="U1520" i="7"/>
  <c r="U1521" i="7"/>
  <c r="U1522" i="7"/>
  <c r="U1523" i="7"/>
  <c r="U1524" i="7"/>
  <c r="U1525" i="7"/>
  <c r="U1526" i="7"/>
  <c r="U1527" i="7"/>
  <c r="U1528" i="7"/>
  <c r="U1529" i="7"/>
  <c r="U1530" i="7"/>
  <c r="U1531" i="7"/>
  <c r="U1532" i="7"/>
  <c r="U1533" i="7"/>
  <c r="U1534" i="7"/>
  <c r="U1535" i="7"/>
  <c r="U1536" i="7"/>
  <c r="U1537" i="7"/>
  <c r="U1538" i="7"/>
  <c r="U1539" i="7"/>
  <c r="U1540" i="7"/>
  <c r="U1541" i="7"/>
  <c r="U1542" i="7"/>
  <c r="U1543" i="7"/>
  <c r="U1544" i="7"/>
  <c r="U1545" i="7"/>
  <c r="U1546" i="7"/>
  <c r="U1547" i="7"/>
  <c r="U1548" i="7"/>
  <c r="U1549" i="7"/>
  <c r="U1550" i="7"/>
  <c r="U1551" i="7"/>
  <c r="U1552" i="7"/>
  <c r="U1553" i="7"/>
  <c r="U1554" i="7"/>
  <c r="U1555" i="7"/>
  <c r="U1556" i="7"/>
  <c r="U1557" i="7"/>
  <c r="U1558" i="7"/>
  <c r="U1559" i="7"/>
  <c r="U1560" i="7"/>
  <c r="U1561" i="7"/>
  <c r="U1562" i="7"/>
  <c r="U1563" i="7"/>
  <c r="U1564" i="7"/>
  <c r="U1565" i="7"/>
  <c r="U1566" i="7"/>
  <c r="U1567" i="7"/>
  <c r="U1568" i="7"/>
  <c r="U1569" i="7"/>
  <c r="U1570" i="7"/>
  <c r="U1571" i="7"/>
  <c r="U1572" i="7"/>
  <c r="U1573" i="7"/>
  <c r="U1574" i="7"/>
  <c r="U1575" i="7"/>
  <c r="U1576" i="7"/>
  <c r="U1577" i="7"/>
  <c r="U1578" i="7"/>
  <c r="U1579" i="7"/>
  <c r="U1580" i="7"/>
  <c r="U1581" i="7"/>
  <c r="U1582" i="7"/>
  <c r="U1583" i="7"/>
  <c r="U1584" i="7"/>
  <c r="U1585" i="7"/>
  <c r="U1586" i="7"/>
  <c r="U1587" i="7"/>
  <c r="U1588" i="7"/>
  <c r="U1589" i="7"/>
  <c r="U1590" i="7"/>
  <c r="U1591" i="7"/>
  <c r="U1592" i="7"/>
  <c r="U1593" i="7"/>
  <c r="U1594" i="7"/>
  <c r="U1595" i="7"/>
  <c r="U1596" i="7"/>
  <c r="U1597" i="7"/>
  <c r="U1598" i="7"/>
  <c r="U1599" i="7"/>
  <c r="U1600" i="7"/>
  <c r="U1601" i="7"/>
  <c r="U1602" i="7"/>
  <c r="U1603" i="7"/>
  <c r="U1604" i="7"/>
  <c r="U1605" i="7"/>
  <c r="U1606" i="7"/>
  <c r="U1607" i="7"/>
  <c r="U1608" i="7"/>
  <c r="U1609" i="7"/>
  <c r="U1610" i="7"/>
  <c r="U1611" i="7"/>
  <c r="U1612" i="7"/>
  <c r="U1613" i="7"/>
  <c r="U1614" i="7"/>
  <c r="U1615" i="7"/>
  <c r="U1616" i="7"/>
  <c r="U1617" i="7"/>
  <c r="U1618" i="7"/>
  <c r="U1619" i="7"/>
  <c r="U1620" i="7"/>
  <c r="U1621" i="7"/>
  <c r="U1622" i="7"/>
  <c r="U1623" i="7"/>
  <c r="U1624" i="7"/>
  <c r="U1625" i="7"/>
  <c r="U1626" i="7"/>
  <c r="U1627" i="7"/>
  <c r="U1628" i="7"/>
  <c r="U1629" i="7"/>
  <c r="U1630" i="7"/>
  <c r="U1631" i="7"/>
  <c r="U1632" i="7"/>
  <c r="U1633" i="7"/>
  <c r="U1634" i="7"/>
  <c r="U1635" i="7"/>
  <c r="U1636" i="7"/>
  <c r="U1637" i="7"/>
  <c r="U1638" i="7"/>
  <c r="U1639" i="7"/>
  <c r="U1640" i="7"/>
  <c r="U1641" i="7"/>
  <c r="U1642" i="7"/>
  <c r="U1643" i="7"/>
  <c r="U1644" i="7"/>
  <c r="U1645" i="7"/>
  <c r="U1646" i="7"/>
  <c r="U1647" i="7"/>
  <c r="U1648" i="7"/>
  <c r="U1649" i="7"/>
  <c r="U1650" i="7"/>
  <c r="U1651" i="7"/>
  <c r="U1652" i="7"/>
  <c r="U1653" i="7"/>
  <c r="U1654" i="7"/>
  <c r="U1655" i="7"/>
  <c r="U1656" i="7"/>
  <c r="U1657" i="7"/>
  <c r="U1658" i="7"/>
  <c r="U1659" i="7"/>
  <c r="U1660" i="7"/>
  <c r="U1661" i="7"/>
  <c r="U1662" i="7"/>
  <c r="U1663" i="7"/>
  <c r="U1664" i="7"/>
  <c r="U1665" i="7"/>
  <c r="U1666" i="7"/>
  <c r="U1667" i="7"/>
  <c r="U1668" i="7"/>
  <c r="U1669" i="7"/>
  <c r="U1670" i="7"/>
  <c r="U1671" i="7"/>
  <c r="U1672" i="7"/>
  <c r="U1673" i="7"/>
  <c r="U1674" i="7"/>
  <c r="U1675" i="7"/>
  <c r="U1676" i="7"/>
  <c r="U1677" i="7"/>
  <c r="U1678" i="7"/>
  <c r="U1679" i="7"/>
  <c r="U1680" i="7"/>
  <c r="U1681" i="7"/>
  <c r="U1682" i="7"/>
  <c r="U1683" i="7"/>
  <c r="U1684" i="7"/>
  <c r="U1685" i="7"/>
  <c r="U1686" i="7"/>
  <c r="U1687" i="7"/>
  <c r="U1688" i="7"/>
  <c r="U1689" i="7"/>
  <c r="U1690" i="7"/>
  <c r="U1691" i="7"/>
  <c r="U1692" i="7"/>
  <c r="U1693" i="7"/>
  <c r="U1694" i="7"/>
  <c r="U1695" i="7"/>
  <c r="U1696" i="7"/>
  <c r="U1697" i="7"/>
  <c r="U1698" i="7"/>
  <c r="U1699" i="7"/>
  <c r="U1700" i="7"/>
  <c r="U1701" i="7"/>
  <c r="U1702" i="7"/>
  <c r="U1703" i="7"/>
  <c r="U1704" i="7"/>
  <c r="U1705" i="7"/>
  <c r="U1706" i="7"/>
  <c r="U1707" i="7"/>
  <c r="U1708" i="7"/>
  <c r="U1709" i="7"/>
  <c r="U1710" i="7"/>
  <c r="U1711" i="7"/>
  <c r="U1712" i="7"/>
  <c r="U1713" i="7"/>
  <c r="U1714" i="7"/>
  <c r="U1715" i="7"/>
  <c r="U1716" i="7"/>
  <c r="U1717" i="7"/>
  <c r="U1718" i="7"/>
  <c r="U1719" i="7"/>
  <c r="U1720" i="7"/>
  <c r="U1721" i="7"/>
  <c r="U1722" i="7"/>
  <c r="U1723" i="7"/>
  <c r="U1724" i="7"/>
  <c r="U1725" i="7"/>
  <c r="U1726" i="7"/>
  <c r="U1727" i="7"/>
  <c r="U1728" i="7"/>
  <c r="U1729" i="7"/>
  <c r="U1730" i="7"/>
  <c r="U1731" i="7"/>
  <c r="U1732" i="7"/>
  <c r="U1733" i="7"/>
  <c r="U1734" i="7"/>
  <c r="U1735" i="7"/>
  <c r="U1736" i="7"/>
  <c r="U1737" i="7"/>
  <c r="U1738" i="7"/>
  <c r="U1739" i="7"/>
  <c r="U1740" i="7"/>
  <c r="U1741" i="7"/>
  <c r="U1742" i="7"/>
  <c r="U1743" i="7"/>
  <c r="U1744" i="7"/>
  <c r="U1745" i="7"/>
  <c r="U1746" i="7"/>
  <c r="U1747" i="7"/>
  <c r="U1748" i="7"/>
  <c r="U1749" i="7"/>
  <c r="U1750" i="7"/>
  <c r="U1751" i="7"/>
  <c r="U1752" i="7"/>
  <c r="U1753" i="7"/>
  <c r="U1754" i="7"/>
  <c r="U1755" i="7"/>
  <c r="U1756" i="7"/>
  <c r="U1757" i="7"/>
  <c r="U1758" i="7"/>
  <c r="U1759" i="7"/>
  <c r="U1760" i="7"/>
  <c r="U1761" i="7"/>
  <c r="U1762" i="7"/>
  <c r="U1763" i="7"/>
  <c r="U1764" i="7"/>
  <c r="U1765" i="7"/>
  <c r="U1766" i="7"/>
  <c r="U1767" i="7"/>
  <c r="U1768" i="7"/>
  <c r="U1769" i="7"/>
  <c r="U1770" i="7"/>
  <c r="U1771" i="7"/>
  <c r="U1772" i="7"/>
  <c r="U1773" i="7"/>
  <c r="U1774" i="7"/>
  <c r="U1775" i="7"/>
  <c r="U1776" i="7"/>
  <c r="U1777" i="7"/>
  <c r="U1778" i="7"/>
  <c r="U1779" i="7"/>
  <c r="U1780" i="7"/>
  <c r="U1781" i="7"/>
  <c r="U1782" i="7"/>
  <c r="U1783" i="7"/>
  <c r="U1784" i="7"/>
  <c r="U1785" i="7"/>
  <c r="U1786" i="7"/>
  <c r="U1787" i="7"/>
  <c r="U1788" i="7"/>
  <c r="U1789" i="7"/>
  <c r="U1790" i="7"/>
  <c r="U1791" i="7"/>
  <c r="U1792" i="7"/>
  <c r="U1793" i="7"/>
  <c r="U1794" i="7"/>
  <c r="U1795" i="7"/>
  <c r="U1796" i="7"/>
  <c r="U1797" i="7"/>
  <c r="U1798" i="7"/>
  <c r="U1799" i="7"/>
  <c r="U1800" i="7"/>
  <c r="U1801" i="7"/>
  <c r="U1802" i="7"/>
  <c r="U1803" i="7"/>
  <c r="U1804" i="7"/>
  <c r="U1805" i="7"/>
  <c r="U1806" i="7"/>
  <c r="U1807" i="7"/>
  <c r="U1808" i="7"/>
  <c r="U1809" i="7"/>
  <c r="U1810" i="7"/>
  <c r="U1811" i="7"/>
  <c r="U1812" i="7"/>
  <c r="U1813" i="7"/>
  <c r="U1814" i="7"/>
  <c r="U1815" i="7"/>
  <c r="U1816" i="7"/>
  <c r="U1817" i="7"/>
  <c r="U1818" i="7"/>
  <c r="U1819" i="7"/>
  <c r="U1820" i="7"/>
  <c r="U1821" i="7"/>
  <c r="U1822" i="7"/>
  <c r="U1823" i="7"/>
  <c r="U1824" i="7"/>
  <c r="U1825" i="7"/>
  <c r="U1826" i="7"/>
  <c r="U1827" i="7"/>
  <c r="U1828" i="7"/>
  <c r="U1829" i="7"/>
  <c r="U1830" i="7"/>
  <c r="U1831" i="7"/>
  <c r="U1832" i="7"/>
  <c r="U1833" i="7"/>
  <c r="U1834" i="7"/>
  <c r="U1835" i="7"/>
  <c r="U1836" i="7"/>
  <c r="U1837" i="7"/>
  <c r="U1838" i="7"/>
  <c r="U1839" i="7"/>
  <c r="U1840" i="7"/>
  <c r="U1841" i="7"/>
  <c r="U1842" i="7"/>
  <c r="U1843" i="7"/>
  <c r="U1844" i="7"/>
  <c r="U1845" i="7"/>
  <c r="U1846" i="7"/>
  <c r="U1847" i="7"/>
  <c r="U1848" i="7"/>
  <c r="U1849" i="7"/>
  <c r="U1850" i="7"/>
  <c r="U1851" i="7"/>
  <c r="U1852" i="7"/>
  <c r="U1853" i="7"/>
  <c r="U1854" i="7"/>
  <c r="U1855" i="7"/>
  <c r="U1856" i="7"/>
  <c r="U1857" i="7"/>
  <c r="U1858" i="7"/>
  <c r="U1859" i="7"/>
  <c r="U1860" i="7"/>
  <c r="U1861" i="7"/>
  <c r="U1862" i="7"/>
  <c r="U1863" i="7"/>
  <c r="U1864" i="7"/>
  <c r="U1865" i="7"/>
  <c r="U1866" i="7"/>
  <c r="U1867" i="7"/>
  <c r="U1868" i="7"/>
  <c r="U1869" i="7"/>
  <c r="U1870" i="7"/>
  <c r="U1871" i="7"/>
  <c r="U1872" i="7"/>
  <c r="U1873" i="7"/>
  <c r="U1874" i="7"/>
  <c r="U1875" i="7"/>
  <c r="U1876" i="7"/>
  <c r="U1877" i="7"/>
  <c r="U1878" i="7"/>
  <c r="U1879" i="7"/>
  <c r="U1880" i="7"/>
  <c r="U1881" i="7"/>
  <c r="U1882" i="7"/>
  <c r="U1883" i="7"/>
  <c r="U1884" i="7"/>
  <c r="U1885" i="7"/>
  <c r="U1886" i="7"/>
  <c r="U1887" i="7"/>
  <c r="U1888" i="7"/>
  <c r="U1889" i="7"/>
  <c r="U1890" i="7"/>
  <c r="U1891" i="7"/>
  <c r="U1892" i="7"/>
  <c r="U1893" i="7"/>
  <c r="U1894" i="7"/>
  <c r="U1895" i="7"/>
  <c r="U1896" i="7"/>
  <c r="U1897" i="7"/>
  <c r="U1898" i="7"/>
  <c r="U1899" i="7"/>
  <c r="U1900" i="7"/>
  <c r="U1901" i="7"/>
  <c r="U1902" i="7"/>
  <c r="U1903" i="7"/>
  <c r="U1904" i="7"/>
  <c r="U1905" i="7"/>
  <c r="U1906" i="7"/>
  <c r="U1907" i="7"/>
  <c r="U1908" i="7"/>
  <c r="U1909" i="7"/>
  <c r="U1910" i="7"/>
  <c r="U1911" i="7"/>
  <c r="U1912" i="7"/>
  <c r="U1913" i="7"/>
  <c r="U1914" i="7"/>
  <c r="U1915" i="7"/>
  <c r="U1916" i="7"/>
  <c r="U1917" i="7"/>
  <c r="U1918" i="7"/>
  <c r="U1919" i="7"/>
  <c r="U1920" i="7"/>
  <c r="U1921" i="7"/>
  <c r="U1922" i="7"/>
  <c r="U1923" i="7"/>
  <c r="U1924" i="7"/>
  <c r="U1925" i="7"/>
  <c r="U1926" i="7"/>
  <c r="U1927" i="7"/>
  <c r="U1928" i="7"/>
  <c r="U1929" i="7"/>
  <c r="U1930" i="7"/>
  <c r="U1931" i="7"/>
  <c r="U1932" i="7"/>
  <c r="U1933" i="7"/>
  <c r="U1934" i="7"/>
  <c r="U1935" i="7"/>
  <c r="U1936" i="7"/>
  <c r="U1937" i="7"/>
  <c r="U1938" i="7"/>
  <c r="U1939" i="7"/>
  <c r="U1940" i="7"/>
  <c r="U1941" i="7"/>
  <c r="U1942" i="7"/>
  <c r="U1943" i="7"/>
  <c r="U1944" i="7"/>
  <c r="U1945" i="7"/>
  <c r="U1946" i="7"/>
  <c r="U1947" i="7"/>
  <c r="U1948" i="7"/>
  <c r="U1949" i="7"/>
  <c r="U1950" i="7"/>
  <c r="U1951" i="7"/>
  <c r="U1952" i="7"/>
  <c r="U1953" i="7"/>
  <c r="U1954" i="7"/>
  <c r="U1955" i="7"/>
  <c r="U1956" i="7"/>
  <c r="U1957" i="7"/>
  <c r="U1958" i="7"/>
  <c r="U1959" i="7"/>
  <c r="U1960" i="7"/>
  <c r="U1961" i="7"/>
  <c r="U1962" i="7"/>
  <c r="U1963" i="7"/>
  <c r="U1964" i="7"/>
  <c r="U1965" i="7"/>
  <c r="U1966" i="7"/>
  <c r="U1967" i="7"/>
  <c r="U1968" i="7"/>
  <c r="U1969" i="7"/>
  <c r="U1970" i="7"/>
  <c r="U1971" i="7"/>
  <c r="U1972" i="7"/>
  <c r="U1973" i="7"/>
  <c r="U1974" i="7"/>
  <c r="U1975" i="7"/>
  <c r="U1976" i="7"/>
  <c r="U1977" i="7"/>
  <c r="U1978" i="7"/>
  <c r="U1979" i="7"/>
  <c r="U1980" i="7"/>
  <c r="U1981" i="7"/>
  <c r="U1982" i="7"/>
  <c r="U1983" i="7"/>
  <c r="U1984" i="7"/>
  <c r="U1985" i="7"/>
  <c r="U1986" i="7"/>
  <c r="U1987" i="7"/>
  <c r="U1988" i="7"/>
  <c r="U1989" i="7"/>
  <c r="U1990" i="7"/>
  <c r="U1991" i="7"/>
  <c r="U1992" i="7"/>
  <c r="U1993" i="7"/>
  <c r="U1994" i="7"/>
  <c r="U1995" i="7"/>
  <c r="U1996" i="7"/>
  <c r="U1997" i="7"/>
  <c r="U1998" i="7"/>
  <c r="U1999" i="7"/>
  <c r="U2000" i="7"/>
  <c r="U2001" i="7"/>
  <c r="U2002" i="7"/>
  <c r="U2003" i="7"/>
  <c r="U2004" i="7"/>
  <c r="U2005" i="7"/>
  <c r="U2006" i="7"/>
  <c r="U2007" i="7"/>
  <c r="U2008" i="7"/>
  <c r="U2009" i="7"/>
  <c r="U2010" i="7"/>
  <c r="U2011" i="7"/>
  <c r="U2012" i="7"/>
  <c r="U2013" i="7"/>
  <c r="U2014" i="7"/>
  <c r="U7" i="7"/>
  <c r="Y2049" i="7" l="1"/>
  <c r="Y2028" i="7"/>
  <c r="Y2016" i="7"/>
  <c r="Y2077" i="7"/>
  <c r="Y2035" i="7"/>
  <c r="Y2069" i="7"/>
  <c r="Y2061" i="7"/>
  <c r="Y2041" i="7"/>
  <c r="Y2043" i="7"/>
  <c r="Y2081" i="7"/>
  <c r="Y2065" i="7"/>
  <c r="Y2026" i="7"/>
  <c r="Y2073" i="7"/>
  <c r="Y2052" i="7"/>
  <c r="Y2085" i="7"/>
  <c r="Y2050" i="7"/>
  <c r="Y2027" i="7"/>
  <c r="Y2018" i="7"/>
  <c r="Y2092" i="7"/>
  <c r="Y2059" i="7"/>
  <c r="Y2044" i="7"/>
  <c r="Y2036" i="7"/>
  <c r="Y2034" i="7"/>
  <c r="Y2053" i="7"/>
  <c r="Y2042" i="7"/>
  <c r="Y2084" i="7"/>
  <c r="Y2082" i="7"/>
  <c r="Y2076" i="7"/>
  <c r="Y2074" i="7"/>
  <c r="Y2068" i="7"/>
  <c r="Y2066" i="7"/>
  <c r="Y2060" i="7"/>
  <c r="Y2051" i="7"/>
  <c r="Y2033" i="7"/>
  <c r="Y2058" i="7"/>
  <c r="Y2045" i="7"/>
  <c r="Y2019" i="7"/>
  <c r="Y2037" i="7"/>
  <c r="Y2029" i="7"/>
  <c r="Y2022" i="7"/>
  <c r="Y2086" i="7"/>
  <c r="Y2078" i="7"/>
  <c r="Y2070" i="7"/>
  <c r="Y2062" i="7"/>
  <c r="Y2054" i="7"/>
  <c r="Y2046" i="7"/>
  <c r="Y2038" i="7"/>
  <c r="Y2030" i="7"/>
  <c r="Y2023" i="7"/>
  <c r="Y2015" i="7"/>
  <c r="Y2087" i="7"/>
  <c r="Y2079" i="7"/>
  <c r="Y2071" i="7"/>
  <c r="Y2063" i="7"/>
  <c r="Y2055" i="7"/>
  <c r="Y2047" i="7"/>
  <c r="Y2039" i="7"/>
  <c r="Y2088" i="7"/>
  <c r="Y2080" i="7"/>
  <c r="Y2072" i="7"/>
  <c r="Y2064" i="7"/>
  <c r="Y2056" i="7"/>
  <c r="Y2048" i="7"/>
  <c r="Y2040" i="7"/>
  <c r="Y2032" i="7"/>
  <c r="Y2025" i="7"/>
  <c r="Y2017" i="7"/>
  <c r="W1989" i="7"/>
  <c r="W1990" i="7"/>
  <c r="W1991" i="7"/>
  <c r="W1992" i="7"/>
  <c r="Y1992" i="7" s="1"/>
  <c r="W1993" i="7"/>
  <c r="W1994" i="7"/>
  <c r="W1995" i="7"/>
  <c r="W1996" i="7"/>
  <c r="W1997" i="7"/>
  <c r="W1998" i="7"/>
  <c r="W1999" i="7"/>
  <c r="W2000" i="7"/>
  <c r="Y2000" i="7" s="1"/>
  <c r="W2001" i="7"/>
  <c r="W2002" i="7"/>
  <c r="W2003" i="7"/>
  <c r="W2004" i="7"/>
  <c r="W2005" i="7"/>
  <c r="W2006" i="7"/>
  <c r="W2007" i="7"/>
  <c r="W2008" i="7"/>
  <c r="Y2008" i="7" s="1"/>
  <c r="W2009" i="7"/>
  <c r="W2010" i="7"/>
  <c r="W2011" i="7"/>
  <c r="W2012" i="7"/>
  <c r="W2013" i="7"/>
  <c r="W2014" i="7"/>
  <c r="W7" i="7"/>
  <c r="W8" i="7"/>
  <c r="W9" i="7"/>
  <c r="W10" i="7"/>
  <c r="Y10" i="7" s="1"/>
  <c r="W11" i="7"/>
  <c r="Y11" i="7" s="1"/>
  <c r="W12" i="7"/>
  <c r="W13" i="7"/>
  <c r="W14" i="7"/>
  <c r="W15" i="7"/>
  <c r="W16" i="7"/>
  <c r="Y16" i="7" s="1"/>
  <c r="W17" i="7"/>
  <c r="W18" i="7"/>
  <c r="W19" i="7"/>
  <c r="Y19" i="7" s="1"/>
  <c r="W20" i="7"/>
  <c r="W21" i="7"/>
  <c r="W22" i="7"/>
  <c r="W23" i="7"/>
  <c r="Y23" i="7" s="1"/>
  <c r="W24" i="7"/>
  <c r="W25" i="7"/>
  <c r="Y25" i="7" s="1"/>
  <c r="W26" i="7"/>
  <c r="W27" i="7"/>
  <c r="W28" i="7"/>
  <c r="W29" i="7"/>
  <c r="W30" i="7"/>
  <c r="W31" i="7"/>
  <c r="Y31" i="7" s="1"/>
  <c r="W32" i="7"/>
  <c r="Y32" i="7" s="1"/>
  <c r="W33" i="7"/>
  <c r="W34" i="7"/>
  <c r="Y34" i="7" s="1"/>
  <c r="W35" i="7"/>
  <c r="W36" i="7"/>
  <c r="Y36" i="7" s="1"/>
  <c r="W37" i="7"/>
  <c r="Y37" i="7" s="1"/>
  <c r="W38" i="7"/>
  <c r="W39" i="7"/>
  <c r="W40" i="7"/>
  <c r="Y40" i="7" s="1"/>
  <c r="W41" i="7"/>
  <c r="Y41" i="7" s="1"/>
  <c r="W42" i="7"/>
  <c r="W43" i="7"/>
  <c r="W44" i="7"/>
  <c r="W45" i="7"/>
  <c r="Y45" i="7" s="1"/>
  <c r="W46" i="7"/>
  <c r="W47" i="7"/>
  <c r="W48" i="7"/>
  <c r="W49" i="7"/>
  <c r="W50" i="7"/>
  <c r="Y50" i="7" s="1"/>
  <c r="W51" i="7"/>
  <c r="W52" i="7"/>
  <c r="Y52" i="7" s="1"/>
  <c r="W53" i="7"/>
  <c r="W54" i="7"/>
  <c r="Y54" i="7" s="1"/>
  <c r="W55" i="7"/>
  <c r="W56" i="7"/>
  <c r="Y56" i="7" s="1"/>
  <c r="W57" i="7"/>
  <c r="W58" i="7"/>
  <c r="W59" i="7"/>
  <c r="W60" i="7"/>
  <c r="W61" i="7"/>
  <c r="W62" i="7"/>
  <c r="Y62" i="7" s="1"/>
  <c r="W63" i="7"/>
  <c r="W64" i="7"/>
  <c r="W65" i="7"/>
  <c r="Y65" i="7" s="1"/>
  <c r="W66" i="7"/>
  <c r="W67" i="7"/>
  <c r="W68" i="7"/>
  <c r="Y68" i="7" s="1"/>
  <c r="W69" i="7"/>
  <c r="Y69" i="7" s="1"/>
  <c r="W70" i="7"/>
  <c r="Y70" i="7" s="1"/>
  <c r="W71" i="7"/>
  <c r="Y71" i="7" s="1"/>
  <c r="W72" i="7"/>
  <c r="W73" i="7"/>
  <c r="Y73" i="7" s="1"/>
  <c r="W74" i="7"/>
  <c r="Y74" i="7" s="1"/>
  <c r="W75" i="7"/>
  <c r="W76" i="7"/>
  <c r="W77" i="7"/>
  <c r="W78" i="7"/>
  <c r="W79" i="7"/>
  <c r="Y79" i="7" s="1"/>
  <c r="W80" i="7"/>
  <c r="W81" i="7"/>
  <c r="W82" i="7"/>
  <c r="Y82" i="7" s="1"/>
  <c r="W83" i="7"/>
  <c r="W84" i="7"/>
  <c r="W85" i="7"/>
  <c r="Y85" i="7" s="1"/>
  <c r="W86" i="7"/>
  <c r="W87" i="7"/>
  <c r="Y87" i="7" s="1"/>
  <c r="W88" i="7"/>
  <c r="W89" i="7"/>
  <c r="W90" i="7"/>
  <c r="Y90" i="7" s="1"/>
  <c r="W91" i="7"/>
  <c r="W92" i="7"/>
  <c r="W93" i="7"/>
  <c r="W94" i="7"/>
  <c r="W95" i="7"/>
  <c r="Y95" i="7" s="1"/>
  <c r="W96" i="7"/>
  <c r="Y96" i="7" s="1"/>
  <c r="W97" i="7"/>
  <c r="W98" i="7"/>
  <c r="Y98" i="7" s="1"/>
  <c r="W99" i="7"/>
  <c r="Y99" i="7" s="1"/>
  <c r="W100" i="7"/>
  <c r="W101" i="7"/>
  <c r="Y101" i="7" s="1"/>
  <c r="W102" i="7"/>
  <c r="Y102" i="7" s="1"/>
  <c r="W103" i="7"/>
  <c r="W104" i="7"/>
  <c r="W105" i="7"/>
  <c r="W106" i="7"/>
  <c r="Y106" i="7" s="1"/>
  <c r="W107" i="7"/>
  <c r="W108" i="7"/>
  <c r="W109" i="7"/>
  <c r="Y109" i="7" s="1"/>
  <c r="W110" i="7"/>
  <c r="W111" i="7"/>
  <c r="Y111" i="7" s="1"/>
  <c r="W112" i="7"/>
  <c r="W113" i="7"/>
  <c r="W114" i="7"/>
  <c r="W115" i="7"/>
  <c r="W116" i="7"/>
  <c r="W117" i="7"/>
  <c r="Y117" i="7" s="1"/>
  <c r="W118" i="7"/>
  <c r="Y118" i="7" s="1"/>
  <c r="W119" i="7"/>
  <c r="W120" i="7"/>
  <c r="W121" i="7"/>
  <c r="W122" i="7"/>
  <c r="W123" i="7"/>
  <c r="W124" i="7"/>
  <c r="W125" i="7"/>
  <c r="Y125" i="7" s="1"/>
  <c r="W126" i="7"/>
  <c r="Y126" i="7" s="1"/>
  <c r="W127" i="7"/>
  <c r="W128" i="7"/>
  <c r="W129" i="7"/>
  <c r="W130" i="7"/>
  <c r="W131" i="7"/>
  <c r="W132" i="7"/>
  <c r="W133" i="7"/>
  <c r="W134" i="7"/>
  <c r="W135" i="7"/>
  <c r="W136" i="7"/>
  <c r="W137" i="7"/>
  <c r="Y137" i="7" s="1"/>
  <c r="W138" i="7"/>
  <c r="W139" i="7"/>
  <c r="W140" i="7"/>
  <c r="Y140" i="7" s="1"/>
  <c r="W141" i="7"/>
  <c r="W142" i="7"/>
  <c r="W143" i="7"/>
  <c r="W144" i="7"/>
  <c r="W145" i="7"/>
  <c r="Y145" i="7" s="1"/>
  <c r="W146" i="7"/>
  <c r="Y146" i="7" s="1"/>
  <c r="W147" i="7"/>
  <c r="W148" i="7"/>
  <c r="W149" i="7"/>
  <c r="W150" i="7"/>
  <c r="W151" i="7"/>
  <c r="W152" i="7"/>
  <c r="W153" i="7"/>
  <c r="W154" i="7"/>
  <c r="Y154" i="7" s="1"/>
  <c r="W155" i="7"/>
  <c r="W156" i="7"/>
  <c r="W157" i="7"/>
  <c r="Y157" i="7" s="1"/>
  <c r="W158" i="7"/>
  <c r="W159" i="7"/>
  <c r="Y159" i="7" s="1"/>
  <c r="W160" i="7"/>
  <c r="Y160" i="7" s="1"/>
  <c r="W161" i="7"/>
  <c r="W162" i="7"/>
  <c r="W163" i="7"/>
  <c r="W164" i="7"/>
  <c r="W165" i="7"/>
  <c r="W166" i="7"/>
  <c r="W167" i="7"/>
  <c r="Y167" i="7" s="1"/>
  <c r="W168" i="7"/>
  <c r="W169" i="7"/>
  <c r="W170" i="7"/>
  <c r="W171" i="7"/>
  <c r="Y171" i="7" s="1"/>
  <c r="W172" i="7"/>
  <c r="W173" i="7"/>
  <c r="W174" i="7"/>
  <c r="Y174" i="7" s="1"/>
  <c r="W175" i="7"/>
  <c r="W176" i="7"/>
  <c r="Y176" i="7" s="1"/>
  <c r="W177" i="7"/>
  <c r="W178" i="7"/>
  <c r="Y178" i="7" s="1"/>
  <c r="W179" i="7"/>
  <c r="Y179" i="7" s="1"/>
  <c r="W180" i="7"/>
  <c r="W181" i="7"/>
  <c r="Y181" i="7" s="1"/>
  <c r="W182" i="7"/>
  <c r="W183" i="7"/>
  <c r="W184" i="7"/>
  <c r="W185" i="7"/>
  <c r="Y185" i="7" s="1"/>
  <c r="W186" i="7"/>
  <c r="Y186" i="7" s="1"/>
  <c r="W187" i="7"/>
  <c r="W188" i="7"/>
  <c r="W189" i="7"/>
  <c r="Y189" i="7" s="1"/>
  <c r="W190" i="7"/>
  <c r="Y190" i="7" s="1"/>
  <c r="W191" i="7"/>
  <c r="W192" i="7"/>
  <c r="W193" i="7"/>
  <c r="Y193" i="7" s="1"/>
  <c r="W194" i="7"/>
  <c r="W195" i="7"/>
  <c r="Y195" i="7" s="1"/>
  <c r="W196" i="7"/>
  <c r="Y196" i="7" s="1"/>
  <c r="W197" i="7"/>
  <c r="W198" i="7"/>
  <c r="Y198" i="7" s="1"/>
  <c r="W199" i="7"/>
  <c r="W200" i="7"/>
  <c r="Y200" i="7" s="1"/>
  <c r="W201" i="7"/>
  <c r="Y201" i="7" s="1"/>
  <c r="W202" i="7"/>
  <c r="W203" i="7"/>
  <c r="W204" i="7"/>
  <c r="W205" i="7"/>
  <c r="W206" i="7"/>
  <c r="Y206" i="7" s="1"/>
  <c r="W207" i="7"/>
  <c r="Y207" i="7" s="1"/>
  <c r="W208" i="7"/>
  <c r="W209" i="7"/>
  <c r="W210" i="7"/>
  <c r="W211" i="7"/>
  <c r="W212" i="7"/>
  <c r="Y212" i="7" s="1"/>
  <c r="W213" i="7"/>
  <c r="W214" i="7"/>
  <c r="W215" i="7"/>
  <c r="W216" i="7"/>
  <c r="W217" i="7"/>
  <c r="W218" i="7"/>
  <c r="W219" i="7"/>
  <c r="W220" i="7"/>
  <c r="W221" i="7"/>
  <c r="W222" i="7"/>
  <c r="W223" i="7"/>
  <c r="Y223" i="7" s="1"/>
  <c r="W224" i="7"/>
  <c r="W225" i="7"/>
  <c r="Y225" i="7" s="1"/>
  <c r="W226" i="7"/>
  <c r="W227" i="7"/>
  <c r="W228" i="7"/>
  <c r="W229" i="7"/>
  <c r="Y229" i="7" s="1"/>
  <c r="W230" i="7"/>
  <c r="W231" i="7"/>
  <c r="W232" i="7"/>
  <c r="W233" i="7"/>
  <c r="Y233" i="7" s="1"/>
  <c r="W234" i="7"/>
  <c r="Y234" i="7" s="1"/>
  <c r="W235" i="7"/>
  <c r="Y235" i="7" s="1"/>
  <c r="W236" i="7"/>
  <c r="W237" i="7"/>
  <c r="W238" i="7"/>
  <c r="Y238" i="7" s="1"/>
  <c r="W239" i="7"/>
  <c r="Y239" i="7" s="1"/>
  <c r="W240" i="7"/>
  <c r="Y240" i="7" s="1"/>
  <c r="W241" i="7"/>
  <c r="W242" i="7"/>
  <c r="W243" i="7"/>
  <c r="W244" i="7"/>
  <c r="W245" i="7"/>
  <c r="Y245" i="7" s="1"/>
  <c r="W246" i="7"/>
  <c r="Y246" i="7" s="1"/>
  <c r="W247" i="7"/>
  <c r="W248" i="7"/>
  <c r="W249" i="7"/>
  <c r="Y249" i="7" s="1"/>
  <c r="W250" i="7"/>
  <c r="W251" i="7"/>
  <c r="Y251" i="7" s="1"/>
  <c r="W252" i="7"/>
  <c r="W253" i="7"/>
  <c r="W254" i="7"/>
  <c r="W255" i="7"/>
  <c r="W256" i="7"/>
  <c r="W257" i="7"/>
  <c r="W258" i="7"/>
  <c r="W259" i="7"/>
  <c r="W260" i="7"/>
  <c r="W261" i="7"/>
  <c r="Y261" i="7" s="1"/>
  <c r="W262" i="7"/>
  <c r="W263" i="7"/>
  <c r="W264" i="7"/>
  <c r="Y264" i="7" s="1"/>
  <c r="W265" i="7"/>
  <c r="W266" i="7"/>
  <c r="Y266" i="7" s="1"/>
  <c r="W267" i="7"/>
  <c r="W268" i="7"/>
  <c r="W269" i="7"/>
  <c r="W270" i="7"/>
  <c r="Y270" i="7" s="1"/>
  <c r="W271" i="7"/>
  <c r="W272" i="7"/>
  <c r="Y272" i="7" s="1"/>
  <c r="W273" i="7"/>
  <c r="W274" i="7"/>
  <c r="W275" i="7"/>
  <c r="Y275" i="7" s="1"/>
  <c r="W276" i="7"/>
  <c r="W277" i="7"/>
  <c r="W278" i="7"/>
  <c r="Y278" i="7" s="1"/>
  <c r="W279" i="7"/>
  <c r="W280" i="7"/>
  <c r="W281" i="7"/>
  <c r="W282" i="7"/>
  <c r="W283" i="7"/>
  <c r="Y283" i="7" s="1"/>
  <c r="W284" i="7"/>
  <c r="W285" i="7"/>
  <c r="W286" i="7"/>
  <c r="Y286" i="7" s="1"/>
  <c r="W287" i="7"/>
  <c r="Y287" i="7" s="1"/>
  <c r="W288" i="7"/>
  <c r="W289" i="7"/>
  <c r="Y289" i="7" s="1"/>
  <c r="W290" i="7"/>
  <c r="Y290" i="7" s="1"/>
  <c r="W291" i="7"/>
  <c r="W292" i="7"/>
  <c r="Y292" i="7" s="1"/>
  <c r="W293" i="7"/>
  <c r="W294" i="7"/>
  <c r="W295" i="7"/>
  <c r="W296" i="7"/>
  <c r="Y296" i="7" s="1"/>
  <c r="W297" i="7"/>
  <c r="Y297" i="7" s="1"/>
  <c r="W298" i="7"/>
  <c r="W299" i="7"/>
  <c r="W300" i="7"/>
  <c r="W301" i="7"/>
  <c r="W302" i="7"/>
  <c r="W303" i="7"/>
  <c r="Y303" i="7" s="1"/>
  <c r="W304" i="7"/>
  <c r="W305" i="7"/>
  <c r="W306" i="7"/>
  <c r="Y306" i="7" s="1"/>
  <c r="W307" i="7"/>
  <c r="Y307" i="7" s="1"/>
  <c r="W308" i="7"/>
  <c r="W309" i="7"/>
  <c r="W310" i="7"/>
  <c r="W311" i="7"/>
  <c r="Y311" i="7" s="1"/>
  <c r="W312" i="7"/>
  <c r="W313" i="7"/>
  <c r="W314" i="7"/>
  <c r="W315" i="7"/>
  <c r="W316" i="7"/>
  <c r="Y316" i="7" s="1"/>
  <c r="W317" i="7"/>
  <c r="W318" i="7"/>
  <c r="W319" i="7"/>
  <c r="W320" i="7"/>
  <c r="W321" i="7"/>
  <c r="W322" i="7"/>
  <c r="Y322" i="7" s="1"/>
  <c r="W323" i="7"/>
  <c r="W324" i="7"/>
  <c r="W325" i="7"/>
  <c r="W326" i="7"/>
  <c r="W327" i="7"/>
  <c r="Y327" i="7" s="1"/>
  <c r="W328" i="7"/>
  <c r="W329" i="7"/>
  <c r="W330" i="7"/>
  <c r="W331" i="7"/>
  <c r="W332" i="7"/>
  <c r="Y332" i="7" s="1"/>
  <c r="W333" i="7"/>
  <c r="W334" i="7"/>
  <c r="Y334" i="7" s="1"/>
  <c r="W335" i="7"/>
  <c r="Y335" i="7" s="1"/>
  <c r="W336" i="7"/>
  <c r="W337" i="7"/>
  <c r="W338" i="7"/>
  <c r="W339" i="7"/>
  <c r="W340" i="7"/>
  <c r="W341" i="7"/>
  <c r="W342" i="7"/>
  <c r="Y342" i="7" s="1"/>
  <c r="W343" i="7"/>
  <c r="W344" i="7"/>
  <c r="Y344" i="7" s="1"/>
  <c r="W345" i="7"/>
  <c r="W346" i="7"/>
  <c r="W347" i="7"/>
  <c r="Y347" i="7" s="1"/>
  <c r="W348" i="7"/>
  <c r="W349" i="7"/>
  <c r="W350" i="7"/>
  <c r="W351" i="7"/>
  <c r="W352" i="7"/>
  <c r="Y352" i="7" s="1"/>
  <c r="W353" i="7"/>
  <c r="W354" i="7"/>
  <c r="W355" i="7"/>
  <c r="Y355" i="7" s="1"/>
  <c r="W356" i="7"/>
  <c r="W357" i="7"/>
  <c r="W358" i="7"/>
  <c r="W359" i="7"/>
  <c r="W360" i="7"/>
  <c r="W361" i="7"/>
  <c r="W362" i="7"/>
  <c r="W363" i="7"/>
  <c r="W364" i="7"/>
  <c r="W365" i="7"/>
  <c r="Y365" i="7" s="1"/>
  <c r="W366" i="7"/>
  <c r="W367" i="7"/>
  <c r="Y367" i="7" s="1"/>
  <c r="W368" i="7"/>
  <c r="Y368" i="7" s="1"/>
  <c r="W369" i="7"/>
  <c r="W370" i="7"/>
  <c r="W371" i="7"/>
  <c r="W372" i="7"/>
  <c r="Y372" i="7" s="1"/>
  <c r="W373" i="7"/>
  <c r="W374" i="7"/>
  <c r="W375" i="7"/>
  <c r="W376" i="7"/>
  <c r="W377" i="7"/>
  <c r="Y377" i="7" s="1"/>
  <c r="W378" i="7"/>
  <c r="W379" i="7"/>
  <c r="W380" i="7"/>
  <c r="Y380" i="7" s="1"/>
  <c r="W381" i="7"/>
  <c r="W382" i="7"/>
  <c r="W383" i="7"/>
  <c r="W384" i="7"/>
  <c r="W385" i="7"/>
  <c r="W386" i="7"/>
  <c r="W387" i="7"/>
  <c r="Y387" i="7" s="1"/>
  <c r="W388" i="7"/>
  <c r="W389" i="7"/>
  <c r="W390" i="7"/>
  <c r="Y390" i="7" s="1"/>
  <c r="W391" i="7"/>
  <c r="W392" i="7"/>
  <c r="W393" i="7"/>
  <c r="W394" i="7"/>
  <c r="W395" i="7"/>
  <c r="W396" i="7"/>
  <c r="W397" i="7"/>
  <c r="Y397" i="7" s="1"/>
  <c r="W398" i="7"/>
  <c r="Y398" i="7" s="1"/>
  <c r="W399" i="7"/>
  <c r="W400" i="7"/>
  <c r="W401" i="7"/>
  <c r="W402" i="7"/>
  <c r="W403" i="7"/>
  <c r="W404" i="7"/>
  <c r="W405" i="7"/>
  <c r="W406" i="7"/>
  <c r="Y406" i="7" s="1"/>
  <c r="W407" i="7"/>
  <c r="W408" i="7"/>
  <c r="W409" i="7"/>
  <c r="Y409" i="7" s="1"/>
  <c r="W410" i="7"/>
  <c r="W411" i="7"/>
  <c r="W412" i="7"/>
  <c r="W413" i="7"/>
  <c r="W414" i="7"/>
  <c r="W415" i="7"/>
  <c r="Y415" i="7" s="1"/>
  <c r="W416" i="7"/>
  <c r="W417" i="7"/>
  <c r="W418" i="7"/>
  <c r="W419" i="7"/>
  <c r="W420" i="7"/>
  <c r="Y420" i="7" s="1"/>
  <c r="W421" i="7"/>
  <c r="Y421" i="7" s="1"/>
  <c r="W422" i="7"/>
  <c r="W423" i="7"/>
  <c r="Y423" i="7" s="1"/>
  <c r="W424" i="7"/>
  <c r="Y424" i="7" s="1"/>
  <c r="W425" i="7"/>
  <c r="W426" i="7"/>
  <c r="W427" i="7"/>
  <c r="W428" i="7"/>
  <c r="W429" i="7"/>
  <c r="W430" i="7"/>
  <c r="W431" i="7"/>
  <c r="W432" i="7"/>
  <c r="Y432" i="7" s="1"/>
  <c r="W433" i="7"/>
  <c r="W434" i="7"/>
  <c r="W435" i="7"/>
  <c r="Y435" i="7" s="1"/>
  <c r="W436" i="7"/>
  <c r="W437" i="7"/>
  <c r="Y437" i="7" s="1"/>
  <c r="W438" i="7"/>
  <c r="W439" i="7"/>
  <c r="W440" i="7"/>
  <c r="W441" i="7"/>
  <c r="W442" i="7"/>
  <c r="Y442" i="7" s="1"/>
  <c r="W443" i="7"/>
  <c r="W444" i="7"/>
  <c r="W445" i="7"/>
  <c r="W446" i="7"/>
  <c r="W447" i="7"/>
  <c r="W448" i="7"/>
  <c r="W449" i="7"/>
  <c r="W450" i="7"/>
  <c r="W451" i="7"/>
  <c r="W452" i="7"/>
  <c r="W453" i="7"/>
  <c r="W454" i="7"/>
  <c r="Y454" i="7" s="1"/>
  <c r="W455" i="7"/>
  <c r="W456" i="7"/>
  <c r="W457" i="7"/>
  <c r="W458" i="7"/>
  <c r="W459" i="7"/>
  <c r="W460" i="7"/>
  <c r="Y460" i="7" s="1"/>
  <c r="W461" i="7"/>
  <c r="W462" i="7"/>
  <c r="W463" i="7"/>
  <c r="W464" i="7"/>
  <c r="W465" i="7"/>
  <c r="Y465" i="7" s="1"/>
  <c r="W466" i="7"/>
  <c r="Y466" i="7" s="1"/>
  <c r="W467" i="7"/>
  <c r="Y467" i="7" s="1"/>
  <c r="W468" i="7"/>
  <c r="W469" i="7"/>
  <c r="W470" i="7"/>
  <c r="W471" i="7"/>
  <c r="W472" i="7"/>
  <c r="W473" i="7"/>
  <c r="Y473" i="7" s="1"/>
  <c r="W474" i="7"/>
  <c r="Y474" i="7" s="1"/>
  <c r="W475" i="7"/>
  <c r="W476" i="7"/>
  <c r="Y476" i="7" s="1"/>
  <c r="W477" i="7"/>
  <c r="Y477" i="7" s="1"/>
  <c r="W478" i="7"/>
  <c r="W479" i="7"/>
  <c r="W480" i="7"/>
  <c r="W481" i="7"/>
  <c r="W482" i="7"/>
  <c r="W483" i="7"/>
  <c r="W484" i="7"/>
  <c r="Y484" i="7" s="1"/>
  <c r="W485" i="7"/>
  <c r="W486" i="7"/>
  <c r="W487" i="7"/>
  <c r="W488" i="7"/>
  <c r="W489" i="7"/>
  <c r="W490" i="7"/>
  <c r="W491" i="7"/>
  <c r="W492" i="7"/>
  <c r="Y492" i="7" s="1"/>
  <c r="W493" i="7"/>
  <c r="Y493" i="7" s="1"/>
  <c r="W494" i="7"/>
  <c r="W495" i="7"/>
  <c r="Y495" i="7" s="1"/>
  <c r="W496" i="7"/>
  <c r="W497" i="7"/>
  <c r="W498" i="7"/>
  <c r="Y498" i="7" s="1"/>
  <c r="W499" i="7"/>
  <c r="W500" i="7"/>
  <c r="W501" i="7"/>
  <c r="Y501" i="7" s="1"/>
  <c r="W502" i="7"/>
  <c r="Y502" i="7" s="1"/>
  <c r="W503" i="7"/>
  <c r="Y503" i="7" s="1"/>
  <c r="W504" i="7"/>
  <c r="W505" i="7"/>
  <c r="Y505" i="7" s="1"/>
  <c r="W506" i="7"/>
  <c r="W507" i="7"/>
  <c r="W508" i="7"/>
  <c r="Y508" i="7" s="1"/>
  <c r="W509" i="7"/>
  <c r="W510" i="7"/>
  <c r="Y510" i="7" s="1"/>
  <c r="W511" i="7"/>
  <c r="W512" i="7"/>
  <c r="W513" i="7"/>
  <c r="W514" i="7"/>
  <c r="Y514" i="7" s="1"/>
  <c r="W515" i="7"/>
  <c r="W516" i="7"/>
  <c r="Y516" i="7" s="1"/>
  <c r="W517" i="7"/>
  <c r="Y517" i="7" s="1"/>
  <c r="W518" i="7"/>
  <c r="W519" i="7"/>
  <c r="W520" i="7"/>
  <c r="W521" i="7"/>
  <c r="W522" i="7"/>
  <c r="Y522" i="7" s="1"/>
  <c r="W523" i="7"/>
  <c r="W524" i="7"/>
  <c r="W525" i="7"/>
  <c r="W526" i="7"/>
  <c r="Y526" i="7" s="1"/>
  <c r="W527" i="7"/>
  <c r="W528" i="7"/>
  <c r="Y528" i="7" s="1"/>
  <c r="W529" i="7"/>
  <c r="W530" i="7"/>
  <c r="Y530" i="7" s="1"/>
  <c r="W531" i="7"/>
  <c r="W532" i="7"/>
  <c r="W533" i="7"/>
  <c r="W534" i="7"/>
  <c r="W535" i="7"/>
  <c r="W536" i="7"/>
  <c r="Y536" i="7" s="1"/>
  <c r="W537" i="7"/>
  <c r="W538" i="7"/>
  <c r="W539" i="7"/>
  <c r="W540" i="7"/>
  <c r="W541" i="7"/>
  <c r="W542" i="7"/>
  <c r="Y542" i="7" s="1"/>
  <c r="W543" i="7"/>
  <c r="W544" i="7"/>
  <c r="W545" i="7"/>
  <c r="W546" i="7"/>
  <c r="W547" i="7"/>
  <c r="W548" i="7"/>
  <c r="W549" i="7"/>
  <c r="W550" i="7"/>
  <c r="W551" i="7"/>
  <c r="W552" i="7"/>
  <c r="W553" i="7"/>
  <c r="W554" i="7"/>
  <c r="Y554" i="7" s="1"/>
  <c r="W555" i="7"/>
  <c r="W556" i="7"/>
  <c r="W557" i="7"/>
  <c r="W558" i="7"/>
  <c r="W559" i="7"/>
  <c r="W560" i="7"/>
  <c r="Y560" i="7" s="1"/>
  <c r="W561" i="7"/>
  <c r="W562" i="7"/>
  <c r="Y562" i="7" s="1"/>
  <c r="W563" i="7"/>
  <c r="W564" i="7"/>
  <c r="W565" i="7"/>
  <c r="W566" i="7"/>
  <c r="W567" i="7"/>
  <c r="W568" i="7"/>
  <c r="Y568" i="7" s="1"/>
  <c r="W569" i="7"/>
  <c r="W570" i="7"/>
  <c r="W571" i="7"/>
  <c r="Y571" i="7" s="1"/>
  <c r="W572" i="7"/>
  <c r="W573" i="7"/>
  <c r="W574" i="7"/>
  <c r="Y574" i="7" s="1"/>
  <c r="W575" i="7"/>
  <c r="W576" i="7"/>
  <c r="Y576" i="7" s="1"/>
  <c r="W577" i="7"/>
  <c r="Y577" i="7" s="1"/>
  <c r="W578" i="7"/>
  <c r="W579" i="7"/>
  <c r="Y579" i="7" s="1"/>
  <c r="W580" i="7"/>
  <c r="W581" i="7"/>
  <c r="Y581" i="7" s="1"/>
  <c r="W582" i="7"/>
  <c r="Y582" i="7" s="1"/>
  <c r="W583" i="7"/>
  <c r="W584" i="7"/>
  <c r="W585" i="7"/>
  <c r="W586" i="7"/>
  <c r="W587" i="7"/>
  <c r="W588" i="7"/>
  <c r="Y588" i="7" s="1"/>
  <c r="W589" i="7"/>
  <c r="W590" i="7"/>
  <c r="W591" i="7"/>
  <c r="W592" i="7"/>
  <c r="W593" i="7"/>
  <c r="W594" i="7"/>
  <c r="W595" i="7"/>
  <c r="Y595" i="7" s="1"/>
  <c r="W596" i="7"/>
  <c r="W597" i="7"/>
  <c r="W598" i="7"/>
  <c r="Y598" i="7" s="1"/>
  <c r="W599" i="7"/>
  <c r="W600" i="7"/>
  <c r="W601" i="7"/>
  <c r="W602" i="7"/>
  <c r="Y602" i="7" s="1"/>
  <c r="W603" i="7"/>
  <c r="Y603" i="7" s="1"/>
  <c r="W604" i="7"/>
  <c r="W605" i="7"/>
  <c r="W606" i="7"/>
  <c r="W607" i="7"/>
  <c r="Y607" i="7" s="1"/>
  <c r="W608" i="7"/>
  <c r="W609" i="7"/>
  <c r="W610" i="7"/>
  <c r="Y610" i="7" s="1"/>
  <c r="W611" i="7"/>
  <c r="Y611" i="7" s="1"/>
  <c r="W612" i="7"/>
  <c r="W613" i="7"/>
  <c r="W614" i="7"/>
  <c r="Y614" i="7" s="1"/>
  <c r="W615" i="7"/>
  <c r="W616" i="7"/>
  <c r="W617" i="7"/>
  <c r="W618" i="7"/>
  <c r="Y618" i="7" s="1"/>
  <c r="W619" i="7"/>
  <c r="W620" i="7"/>
  <c r="Y620" i="7" s="1"/>
  <c r="W621" i="7"/>
  <c r="W622" i="7"/>
  <c r="W623" i="7"/>
  <c r="W624" i="7"/>
  <c r="W625" i="7"/>
  <c r="W626" i="7"/>
  <c r="W627" i="7"/>
  <c r="W628" i="7"/>
  <c r="W629" i="7"/>
  <c r="W630" i="7"/>
  <c r="Y630" i="7" s="1"/>
  <c r="W631" i="7"/>
  <c r="W632" i="7"/>
  <c r="Y632" i="7" s="1"/>
  <c r="W633" i="7"/>
  <c r="W634" i="7"/>
  <c r="W635" i="7"/>
  <c r="W636" i="7"/>
  <c r="W637" i="7"/>
  <c r="W638" i="7"/>
  <c r="Y638" i="7" s="1"/>
  <c r="W639" i="7"/>
  <c r="Y639" i="7" s="1"/>
  <c r="W640" i="7"/>
  <c r="W641" i="7"/>
  <c r="W642" i="7"/>
  <c r="W643" i="7"/>
  <c r="W644" i="7"/>
  <c r="Y644" i="7" s="1"/>
  <c r="W645" i="7"/>
  <c r="W646" i="7"/>
  <c r="W647" i="7"/>
  <c r="Y647" i="7" s="1"/>
  <c r="W648" i="7"/>
  <c r="W649" i="7"/>
  <c r="W650" i="7"/>
  <c r="W651" i="7"/>
  <c r="W652" i="7"/>
  <c r="W653" i="7"/>
  <c r="W654" i="7"/>
  <c r="W655" i="7"/>
  <c r="W656" i="7"/>
  <c r="W657" i="7"/>
  <c r="Y657" i="7" s="1"/>
  <c r="W658" i="7"/>
  <c r="W659" i="7"/>
  <c r="W660" i="7"/>
  <c r="W661" i="7"/>
  <c r="W662" i="7"/>
  <c r="W663" i="7"/>
  <c r="Y663" i="7" s="1"/>
  <c r="W664" i="7"/>
  <c r="W665" i="7"/>
  <c r="W666" i="7"/>
  <c r="W667" i="7"/>
  <c r="Y667" i="7" s="1"/>
  <c r="W668" i="7"/>
  <c r="W669" i="7"/>
  <c r="W670" i="7"/>
  <c r="W671" i="7"/>
  <c r="W672" i="7"/>
  <c r="W673" i="7"/>
  <c r="Y673" i="7" s="1"/>
  <c r="W674" i="7"/>
  <c r="W675" i="7"/>
  <c r="W676" i="7"/>
  <c r="Y676" i="7" s="1"/>
  <c r="W677" i="7"/>
  <c r="W678" i="7"/>
  <c r="W679" i="7"/>
  <c r="W680" i="7"/>
  <c r="Y680" i="7" s="1"/>
  <c r="W681" i="7"/>
  <c r="W682" i="7"/>
  <c r="W683" i="7"/>
  <c r="W684" i="7"/>
  <c r="W685" i="7"/>
  <c r="Y685" i="7" s="1"/>
  <c r="W686" i="7"/>
  <c r="W687" i="7"/>
  <c r="W688" i="7"/>
  <c r="W689" i="7"/>
  <c r="W690" i="7"/>
  <c r="W691" i="7"/>
  <c r="Y691" i="7" s="1"/>
  <c r="W692" i="7"/>
  <c r="W693" i="7"/>
  <c r="W694" i="7"/>
  <c r="W695" i="7"/>
  <c r="W696" i="7"/>
  <c r="Y696" i="7" s="1"/>
  <c r="W697" i="7"/>
  <c r="W698" i="7"/>
  <c r="W699" i="7"/>
  <c r="W700" i="7"/>
  <c r="W701" i="7"/>
  <c r="W702" i="7"/>
  <c r="W703" i="7"/>
  <c r="Y703" i="7" s="1"/>
  <c r="W704" i="7"/>
  <c r="W705" i="7"/>
  <c r="W706" i="7"/>
  <c r="W707" i="7"/>
  <c r="W708" i="7"/>
  <c r="Y708" i="7" s="1"/>
  <c r="W709" i="7"/>
  <c r="W710" i="7"/>
  <c r="W711" i="7"/>
  <c r="Y711" i="7" s="1"/>
  <c r="W712" i="7"/>
  <c r="W713" i="7"/>
  <c r="W714" i="7"/>
  <c r="W715" i="7"/>
  <c r="W716" i="7"/>
  <c r="W717" i="7"/>
  <c r="W718" i="7"/>
  <c r="W719" i="7"/>
  <c r="W720" i="7"/>
  <c r="W721" i="7"/>
  <c r="W722" i="7"/>
  <c r="Y722" i="7" s="1"/>
  <c r="W723" i="7"/>
  <c r="W724" i="7"/>
  <c r="W725" i="7"/>
  <c r="W726" i="7"/>
  <c r="W727" i="7"/>
  <c r="W728" i="7"/>
  <c r="W729" i="7"/>
  <c r="W730" i="7"/>
  <c r="W731" i="7"/>
  <c r="W732" i="7"/>
  <c r="W733" i="7"/>
  <c r="W734" i="7"/>
  <c r="W735" i="7"/>
  <c r="Y735" i="7" s="1"/>
  <c r="W736" i="7"/>
  <c r="W737" i="7"/>
  <c r="Y737" i="7" s="1"/>
  <c r="W738" i="7"/>
  <c r="W739" i="7"/>
  <c r="W740" i="7"/>
  <c r="W741" i="7"/>
  <c r="Y741" i="7" s="1"/>
  <c r="W742" i="7"/>
  <c r="W743" i="7"/>
  <c r="W744" i="7"/>
  <c r="W745" i="7"/>
  <c r="W746" i="7"/>
  <c r="W747" i="7"/>
  <c r="W748" i="7"/>
  <c r="Y748" i="7" s="1"/>
  <c r="W749" i="7"/>
  <c r="Y749" i="7" s="1"/>
  <c r="W750" i="7"/>
  <c r="Y750" i="7" s="1"/>
  <c r="W751" i="7"/>
  <c r="W752" i="7"/>
  <c r="Y752" i="7" s="1"/>
  <c r="W753" i="7"/>
  <c r="W754" i="7"/>
  <c r="Y754" i="7" s="1"/>
  <c r="W755" i="7"/>
  <c r="Y755" i="7" s="1"/>
  <c r="W756" i="7"/>
  <c r="W757" i="7"/>
  <c r="W758" i="7"/>
  <c r="W759" i="7"/>
  <c r="Y759" i="7" s="1"/>
  <c r="W760" i="7"/>
  <c r="W761" i="7"/>
  <c r="W762" i="7"/>
  <c r="Y762" i="7" s="1"/>
  <c r="W763" i="7"/>
  <c r="W764" i="7"/>
  <c r="W765" i="7"/>
  <c r="W766" i="7"/>
  <c r="W767" i="7"/>
  <c r="W768" i="7"/>
  <c r="W769" i="7"/>
  <c r="Y769" i="7" s="1"/>
  <c r="W770" i="7"/>
  <c r="Y770" i="7" s="1"/>
  <c r="W771" i="7"/>
  <c r="W772" i="7"/>
  <c r="Y772" i="7" s="1"/>
  <c r="W773" i="7"/>
  <c r="W774" i="7"/>
  <c r="Y774" i="7" s="1"/>
  <c r="W775" i="7"/>
  <c r="W776" i="7"/>
  <c r="W777" i="7"/>
  <c r="Y777" i="7" s="1"/>
  <c r="W778" i="7"/>
  <c r="W779" i="7"/>
  <c r="Y779" i="7" s="1"/>
  <c r="W780" i="7"/>
  <c r="W781" i="7"/>
  <c r="Y781" i="7" s="1"/>
  <c r="W782" i="7"/>
  <c r="W783" i="7"/>
  <c r="W784" i="7"/>
  <c r="Y784" i="7" s="1"/>
  <c r="W785" i="7"/>
  <c r="W786" i="7"/>
  <c r="W787" i="7"/>
  <c r="W788" i="7"/>
  <c r="Y788" i="7" s="1"/>
  <c r="W789" i="7"/>
  <c r="W790" i="7"/>
  <c r="Y790" i="7" s="1"/>
  <c r="W791" i="7"/>
  <c r="Y791" i="7" s="1"/>
  <c r="W792" i="7"/>
  <c r="Y792" i="7" s="1"/>
  <c r="W793" i="7"/>
  <c r="W794" i="7"/>
  <c r="W795" i="7"/>
  <c r="W796" i="7"/>
  <c r="W797" i="7"/>
  <c r="Y797" i="7" s="1"/>
  <c r="W798" i="7"/>
  <c r="W799" i="7"/>
  <c r="W800" i="7"/>
  <c r="W801" i="7"/>
  <c r="Y801" i="7" s="1"/>
  <c r="W802" i="7"/>
  <c r="W803" i="7"/>
  <c r="W804" i="7"/>
  <c r="Y804" i="7" s="1"/>
  <c r="W805" i="7"/>
  <c r="W806" i="7"/>
  <c r="W807" i="7"/>
  <c r="W808" i="7"/>
  <c r="W809" i="7"/>
  <c r="W810" i="7"/>
  <c r="W811" i="7"/>
  <c r="W812" i="7"/>
  <c r="Y812" i="7" s="1"/>
  <c r="W813" i="7"/>
  <c r="W814" i="7"/>
  <c r="W815" i="7"/>
  <c r="Y815" i="7" s="1"/>
  <c r="W816" i="7"/>
  <c r="W817" i="7"/>
  <c r="Y817" i="7" s="1"/>
  <c r="W818" i="7"/>
  <c r="W819" i="7"/>
  <c r="W820" i="7"/>
  <c r="W821" i="7"/>
  <c r="W822" i="7"/>
  <c r="W823" i="7"/>
  <c r="Y823" i="7" s="1"/>
  <c r="W824" i="7"/>
  <c r="W825" i="7"/>
  <c r="W826" i="7"/>
  <c r="W827" i="7"/>
  <c r="Y827" i="7" s="1"/>
  <c r="W828" i="7"/>
  <c r="W829" i="7"/>
  <c r="W830" i="7"/>
  <c r="W831" i="7"/>
  <c r="W832" i="7"/>
  <c r="Y832" i="7" s="1"/>
  <c r="W833" i="7"/>
  <c r="W834" i="7"/>
  <c r="Y834" i="7" s="1"/>
  <c r="W835" i="7"/>
  <c r="W836" i="7"/>
  <c r="W837" i="7"/>
  <c r="W838" i="7"/>
  <c r="W839" i="7"/>
  <c r="W840" i="7"/>
  <c r="W841" i="7"/>
  <c r="W842" i="7"/>
  <c r="W843" i="7"/>
  <c r="Y843" i="7" s="1"/>
  <c r="W844" i="7"/>
  <c r="W845" i="7"/>
  <c r="W846" i="7"/>
  <c r="Y846" i="7" s="1"/>
  <c r="W847" i="7"/>
  <c r="Y847" i="7" s="1"/>
  <c r="W848" i="7"/>
  <c r="W849" i="7"/>
  <c r="W850" i="7"/>
  <c r="W851" i="7"/>
  <c r="Y851" i="7" s="1"/>
  <c r="W852" i="7"/>
  <c r="Y852" i="7" s="1"/>
  <c r="W853" i="7"/>
  <c r="W854" i="7"/>
  <c r="W855" i="7"/>
  <c r="W856" i="7"/>
  <c r="Y856" i="7" s="1"/>
  <c r="W857" i="7"/>
  <c r="W858" i="7"/>
  <c r="Y858" i="7" s="1"/>
  <c r="W859" i="7"/>
  <c r="W860" i="7"/>
  <c r="W861" i="7"/>
  <c r="W862" i="7"/>
  <c r="W863" i="7"/>
  <c r="Y863" i="7" s="1"/>
  <c r="W864" i="7"/>
  <c r="W865" i="7"/>
  <c r="Y865" i="7" s="1"/>
  <c r="W866" i="7"/>
  <c r="Y866" i="7" s="1"/>
  <c r="W867" i="7"/>
  <c r="Y867" i="7" s="1"/>
  <c r="W868" i="7"/>
  <c r="Y868" i="7" s="1"/>
  <c r="W869" i="7"/>
  <c r="W870" i="7"/>
  <c r="W871" i="7"/>
  <c r="W872" i="7"/>
  <c r="W873" i="7"/>
  <c r="W874" i="7"/>
  <c r="W875" i="7"/>
  <c r="W876" i="7"/>
  <c r="W877" i="7"/>
  <c r="W878" i="7"/>
  <c r="W879" i="7"/>
  <c r="W880" i="7"/>
  <c r="W881" i="7"/>
  <c r="W882" i="7"/>
  <c r="W883" i="7"/>
  <c r="W884" i="7"/>
  <c r="Y884" i="7" s="1"/>
  <c r="W885" i="7"/>
  <c r="W886" i="7"/>
  <c r="W887" i="7"/>
  <c r="W888" i="7"/>
  <c r="W889" i="7"/>
  <c r="Y889" i="7" s="1"/>
  <c r="W890" i="7"/>
  <c r="W891" i="7"/>
  <c r="W892" i="7"/>
  <c r="W893" i="7"/>
  <c r="W894" i="7"/>
  <c r="W895" i="7"/>
  <c r="Y895" i="7" s="1"/>
  <c r="W896" i="7"/>
  <c r="Y896" i="7" s="1"/>
  <c r="W897" i="7"/>
  <c r="W898" i="7"/>
  <c r="W899" i="7"/>
  <c r="W900" i="7"/>
  <c r="W901" i="7"/>
  <c r="W902" i="7"/>
  <c r="Y902" i="7" s="1"/>
  <c r="W903" i="7"/>
  <c r="W904" i="7"/>
  <c r="W905" i="7"/>
  <c r="Y905" i="7" s="1"/>
  <c r="W906" i="7"/>
  <c r="W907" i="7"/>
  <c r="W908" i="7"/>
  <c r="Y908" i="7" s="1"/>
  <c r="W909" i="7"/>
  <c r="Y909" i="7" s="1"/>
  <c r="W910" i="7"/>
  <c r="W911" i="7"/>
  <c r="W912" i="7"/>
  <c r="Y912" i="7" s="1"/>
  <c r="W913" i="7"/>
  <c r="Y913" i="7" s="1"/>
  <c r="W914" i="7"/>
  <c r="W915" i="7"/>
  <c r="W916" i="7"/>
  <c r="Y916" i="7" s="1"/>
  <c r="W917" i="7"/>
  <c r="W918" i="7"/>
  <c r="W919" i="7"/>
  <c r="Y919" i="7" s="1"/>
  <c r="W920" i="7"/>
  <c r="Y920" i="7" s="1"/>
  <c r="W921" i="7"/>
  <c r="W922" i="7"/>
  <c r="W923" i="7"/>
  <c r="W924" i="7"/>
  <c r="Y924" i="7" s="1"/>
  <c r="W925" i="7"/>
  <c r="W926" i="7"/>
  <c r="Y926" i="7" s="1"/>
  <c r="W927" i="7"/>
  <c r="Y927" i="7" s="1"/>
  <c r="W928" i="7"/>
  <c r="W929" i="7"/>
  <c r="Y929" i="7" s="1"/>
  <c r="W930" i="7"/>
  <c r="W931" i="7"/>
  <c r="Y931" i="7" s="1"/>
  <c r="W932" i="7"/>
  <c r="W933" i="7"/>
  <c r="W934" i="7"/>
  <c r="W935" i="7"/>
  <c r="W936" i="7"/>
  <c r="W937" i="7"/>
  <c r="W938" i="7"/>
  <c r="W939" i="7"/>
  <c r="W940" i="7"/>
  <c r="W941" i="7"/>
  <c r="Y941" i="7" s="1"/>
  <c r="W942" i="7"/>
  <c r="W943" i="7"/>
  <c r="Y943" i="7" s="1"/>
  <c r="W944" i="7"/>
  <c r="W945" i="7"/>
  <c r="W946" i="7"/>
  <c r="W947" i="7"/>
  <c r="W948" i="7"/>
  <c r="Y948" i="7" s="1"/>
  <c r="W949" i="7"/>
  <c r="W950" i="7"/>
  <c r="W951" i="7"/>
  <c r="W952" i="7"/>
  <c r="W953" i="7"/>
  <c r="W954" i="7"/>
  <c r="Y954" i="7" s="1"/>
  <c r="W955" i="7"/>
  <c r="W956" i="7"/>
  <c r="W957" i="7"/>
  <c r="W958" i="7"/>
  <c r="W959" i="7"/>
  <c r="W960" i="7"/>
  <c r="W961" i="7"/>
  <c r="W962" i="7"/>
  <c r="W963" i="7"/>
  <c r="W964" i="7"/>
  <c r="W965" i="7"/>
  <c r="Y965" i="7" s="1"/>
  <c r="W966" i="7"/>
  <c r="Y966" i="7" s="1"/>
  <c r="W967" i="7"/>
  <c r="W968" i="7"/>
  <c r="W969" i="7"/>
  <c r="W970" i="7"/>
  <c r="W971" i="7"/>
  <c r="W972" i="7"/>
  <c r="Y972" i="7" s="1"/>
  <c r="W973" i="7"/>
  <c r="W974" i="7"/>
  <c r="W975" i="7"/>
  <c r="Y975" i="7" s="1"/>
  <c r="W976" i="7"/>
  <c r="W977" i="7"/>
  <c r="Y977" i="7" s="1"/>
  <c r="W978" i="7"/>
  <c r="W979" i="7"/>
  <c r="W980" i="7"/>
  <c r="W981" i="7"/>
  <c r="Y981" i="7" s="1"/>
  <c r="W982" i="7"/>
  <c r="Y982" i="7" s="1"/>
  <c r="W983" i="7"/>
  <c r="W984" i="7"/>
  <c r="W985" i="7"/>
  <c r="Y985" i="7" s="1"/>
  <c r="W986" i="7"/>
  <c r="Y986" i="7" s="1"/>
  <c r="W987" i="7"/>
  <c r="W988" i="7"/>
  <c r="W989" i="7"/>
  <c r="W990" i="7"/>
  <c r="W991" i="7"/>
  <c r="W992" i="7"/>
  <c r="W993" i="7"/>
  <c r="Y993" i="7" s="1"/>
  <c r="W994" i="7"/>
  <c r="W995" i="7"/>
  <c r="W996" i="7"/>
  <c r="Y996" i="7" s="1"/>
  <c r="W997" i="7"/>
  <c r="Y997" i="7" s="1"/>
  <c r="W998" i="7"/>
  <c r="W999" i="7"/>
  <c r="Y999" i="7" s="1"/>
  <c r="W1000" i="7"/>
  <c r="W1001" i="7"/>
  <c r="W1002" i="7"/>
  <c r="Y1002" i="7" s="1"/>
  <c r="W1003" i="7"/>
  <c r="Y1003" i="7" s="1"/>
  <c r="W1004" i="7"/>
  <c r="W1005" i="7"/>
  <c r="W1006" i="7"/>
  <c r="W1007" i="7"/>
  <c r="W1008" i="7"/>
  <c r="Y1008" i="7" s="1"/>
  <c r="W1009" i="7"/>
  <c r="W1010" i="7"/>
  <c r="W1011" i="7"/>
  <c r="W1012" i="7"/>
  <c r="W1013" i="7"/>
  <c r="W1014" i="7"/>
  <c r="W1015" i="7"/>
  <c r="Y1015" i="7" s="1"/>
  <c r="W1016" i="7"/>
  <c r="W1017" i="7"/>
  <c r="Y1017" i="7" s="1"/>
  <c r="W1018" i="7"/>
  <c r="W1019" i="7"/>
  <c r="W1020" i="7"/>
  <c r="W1021" i="7"/>
  <c r="W1022" i="7"/>
  <c r="W1023" i="7"/>
  <c r="Y1023" i="7" s="1"/>
  <c r="W1024" i="7"/>
  <c r="W1025" i="7"/>
  <c r="W1026" i="7"/>
  <c r="W1027" i="7"/>
  <c r="Y1027" i="7" s="1"/>
  <c r="W1028" i="7"/>
  <c r="Y1028" i="7" s="1"/>
  <c r="W1029" i="7"/>
  <c r="Y1029" i="7" s="1"/>
  <c r="W1030" i="7"/>
  <c r="W1031" i="7"/>
  <c r="W1032" i="7"/>
  <c r="W1033" i="7"/>
  <c r="Y1033" i="7" s="1"/>
  <c r="W1034" i="7"/>
  <c r="Y1034" i="7" s="1"/>
  <c r="W1035" i="7"/>
  <c r="W1036" i="7"/>
  <c r="W1037" i="7"/>
  <c r="W1038" i="7"/>
  <c r="W1039" i="7"/>
  <c r="Y1039" i="7" s="1"/>
  <c r="W1040" i="7"/>
  <c r="W1041" i="7"/>
  <c r="Y1041" i="7" s="1"/>
  <c r="W1042" i="7"/>
  <c r="W1043" i="7"/>
  <c r="Y1043" i="7" s="1"/>
  <c r="W1044" i="7"/>
  <c r="Y1044" i="7" s="1"/>
  <c r="W1045" i="7"/>
  <c r="W1046" i="7"/>
  <c r="Y1046" i="7" s="1"/>
  <c r="W1047" i="7"/>
  <c r="W1048" i="7"/>
  <c r="Y1048" i="7" s="1"/>
  <c r="W1049" i="7"/>
  <c r="W1050" i="7"/>
  <c r="W1051" i="7"/>
  <c r="W1052" i="7"/>
  <c r="W1053" i="7"/>
  <c r="W1054" i="7"/>
  <c r="Y1054" i="7" s="1"/>
  <c r="W1055" i="7"/>
  <c r="W1056" i="7"/>
  <c r="W1057" i="7"/>
  <c r="W1058" i="7"/>
  <c r="W1059" i="7"/>
  <c r="W1060" i="7"/>
  <c r="W1061" i="7"/>
  <c r="W1062" i="7"/>
  <c r="W1063" i="7"/>
  <c r="Y1063" i="7" s="1"/>
  <c r="W1064" i="7"/>
  <c r="W1065" i="7"/>
  <c r="W1066" i="7"/>
  <c r="W1067" i="7"/>
  <c r="W1068" i="7"/>
  <c r="W1069" i="7"/>
  <c r="W1070" i="7"/>
  <c r="W1071" i="7"/>
  <c r="W1072" i="7"/>
  <c r="Y1072" i="7" s="1"/>
  <c r="W1073" i="7"/>
  <c r="W1074" i="7"/>
  <c r="W1075" i="7"/>
  <c r="Y1075" i="7" s="1"/>
  <c r="W1076" i="7"/>
  <c r="W1077" i="7"/>
  <c r="Y1077" i="7" s="1"/>
  <c r="W1078" i="7"/>
  <c r="Y1078" i="7" s="1"/>
  <c r="W1079" i="7"/>
  <c r="W1080" i="7"/>
  <c r="Y1080" i="7" s="1"/>
  <c r="W1081" i="7"/>
  <c r="W1082" i="7"/>
  <c r="W1083" i="7"/>
  <c r="Y1083" i="7" s="1"/>
  <c r="W1084" i="7"/>
  <c r="Y1084" i="7" s="1"/>
  <c r="W1085" i="7"/>
  <c r="W1086" i="7"/>
  <c r="Y1086" i="7" s="1"/>
  <c r="W1087" i="7"/>
  <c r="Y1087" i="7" s="1"/>
  <c r="W1088" i="7"/>
  <c r="W1089" i="7"/>
  <c r="W1090" i="7"/>
  <c r="Y1090" i="7" s="1"/>
  <c r="W1091" i="7"/>
  <c r="Y1091" i="7" s="1"/>
  <c r="W1092" i="7"/>
  <c r="W1093" i="7"/>
  <c r="W1094" i="7"/>
  <c r="W1095" i="7"/>
  <c r="Y1095" i="7" s="1"/>
  <c r="W1096" i="7"/>
  <c r="W1097" i="7"/>
  <c r="Y1097" i="7" s="1"/>
  <c r="W1098" i="7"/>
  <c r="W1099" i="7"/>
  <c r="W1100" i="7"/>
  <c r="W1101" i="7"/>
  <c r="W1102" i="7"/>
  <c r="W1103" i="7"/>
  <c r="W1104" i="7"/>
  <c r="W1105" i="7"/>
  <c r="W1106" i="7"/>
  <c r="Y1106" i="7" s="1"/>
  <c r="W1107" i="7"/>
  <c r="W1108" i="7"/>
  <c r="W1109" i="7"/>
  <c r="Y1109" i="7" s="1"/>
  <c r="W1110" i="7"/>
  <c r="Y1110" i="7" s="1"/>
  <c r="W1111" i="7"/>
  <c r="W1112" i="7"/>
  <c r="Y1112" i="7" s="1"/>
  <c r="W1113" i="7"/>
  <c r="Y1113" i="7" s="1"/>
  <c r="W1114" i="7"/>
  <c r="W1115" i="7"/>
  <c r="W1116" i="7"/>
  <c r="W1117" i="7"/>
  <c r="W1118" i="7"/>
  <c r="W1119" i="7"/>
  <c r="W1120" i="7"/>
  <c r="Y1120" i="7" s="1"/>
  <c r="W1121" i="7"/>
  <c r="W1122" i="7"/>
  <c r="W1123" i="7"/>
  <c r="W1124" i="7"/>
  <c r="Y1124" i="7" s="1"/>
  <c r="W1125" i="7"/>
  <c r="Y1125" i="7" s="1"/>
  <c r="W1126" i="7"/>
  <c r="W1127" i="7"/>
  <c r="W1128" i="7"/>
  <c r="Y1128" i="7" s="1"/>
  <c r="W1129" i="7"/>
  <c r="W1130" i="7"/>
  <c r="W1131" i="7"/>
  <c r="W1132" i="7"/>
  <c r="W1133" i="7"/>
  <c r="W1134" i="7"/>
  <c r="W1135" i="7"/>
  <c r="Y1135" i="7" s="1"/>
  <c r="W1136" i="7"/>
  <c r="W1137" i="7"/>
  <c r="Y1137" i="7" s="1"/>
  <c r="W1138" i="7"/>
  <c r="W1139" i="7"/>
  <c r="W1140" i="7"/>
  <c r="Y1140" i="7" s="1"/>
  <c r="W1141" i="7"/>
  <c r="W1142" i="7"/>
  <c r="W1143" i="7"/>
  <c r="W1144" i="7"/>
  <c r="W1145" i="7"/>
  <c r="W1146" i="7"/>
  <c r="Y1146" i="7" s="1"/>
  <c r="W1147" i="7"/>
  <c r="W1148" i="7"/>
  <c r="Y1148" i="7" s="1"/>
  <c r="W1149" i="7"/>
  <c r="W1150" i="7"/>
  <c r="W1151" i="7"/>
  <c r="W1152" i="7"/>
  <c r="Y1152" i="7" s="1"/>
  <c r="W1153" i="7"/>
  <c r="Y1153" i="7" s="1"/>
  <c r="W1154" i="7"/>
  <c r="W1155" i="7"/>
  <c r="W1156" i="7"/>
  <c r="W1157" i="7"/>
  <c r="W1158" i="7"/>
  <c r="W1159" i="7"/>
  <c r="W1160" i="7"/>
  <c r="Y1160" i="7" s="1"/>
  <c r="W1161" i="7"/>
  <c r="W1162" i="7"/>
  <c r="W1163" i="7"/>
  <c r="Y1163" i="7" s="1"/>
  <c r="W1164" i="7"/>
  <c r="W1165" i="7"/>
  <c r="Y1165" i="7" s="1"/>
  <c r="W1166" i="7"/>
  <c r="W1167" i="7"/>
  <c r="W1168" i="7"/>
  <c r="W1169" i="7"/>
  <c r="W1170" i="7"/>
  <c r="W1171" i="7"/>
  <c r="W1172" i="7"/>
  <c r="W1173" i="7"/>
  <c r="Y1173" i="7" s="1"/>
  <c r="W1174" i="7"/>
  <c r="W1175" i="7"/>
  <c r="W1176" i="7"/>
  <c r="W1177" i="7"/>
  <c r="W1178" i="7"/>
  <c r="W1179" i="7"/>
  <c r="W1180" i="7"/>
  <c r="Y1180" i="7" s="1"/>
  <c r="W1181" i="7"/>
  <c r="W1182" i="7"/>
  <c r="W1183" i="7"/>
  <c r="W1184" i="7"/>
  <c r="Y1184" i="7" s="1"/>
  <c r="W1185" i="7"/>
  <c r="W1186" i="7"/>
  <c r="W1187" i="7"/>
  <c r="W1188" i="7"/>
  <c r="W1189" i="7"/>
  <c r="W1190" i="7"/>
  <c r="W1191" i="7"/>
  <c r="W1192" i="7"/>
  <c r="Y1192" i="7" s="1"/>
  <c r="W1193" i="7"/>
  <c r="W1194" i="7"/>
  <c r="Y1194" i="7" s="1"/>
  <c r="W1195" i="7"/>
  <c r="W1196" i="7"/>
  <c r="W1197" i="7"/>
  <c r="W1198" i="7"/>
  <c r="W1199" i="7"/>
  <c r="W1200" i="7"/>
  <c r="W1201" i="7"/>
  <c r="W1202" i="7"/>
  <c r="W1203" i="7"/>
  <c r="Y1203" i="7" s="1"/>
  <c r="W1204" i="7"/>
  <c r="W1205" i="7"/>
  <c r="W1206" i="7"/>
  <c r="Y1206" i="7" s="1"/>
  <c r="W1207" i="7"/>
  <c r="W1208" i="7"/>
  <c r="W1209" i="7"/>
  <c r="W1210" i="7"/>
  <c r="W1211" i="7"/>
  <c r="W1212" i="7"/>
  <c r="W1213" i="7"/>
  <c r="W1214" i="7"/>
  <c r="W1215" i="7"/>
  <c r="W1216" i="7"/>
  <c r="W1217" i="7"/>
  <c r="W1218" i="7"/>
  <c r="W1219" i="7"/>
  <c r="W1220" i="7"/>
  <c r="Y1220" i="7" s="1"/>
  <c r="W1221" i="7"/>
  <c r="Y1221" i="7" s="1"/>
  <c r="W1222" i="7"/>
  <c r="W1223" i="7"/>
  <c r="W1224" i="7"/>
  <c r="Y1224" i="7" s="1"/>
  <c r="W1225" i="7"/>
  <c r="W1226" i="7"/>
  <c r="W1227" i="7"/>
  <c r="Y1227" i="7" s="1"/>
  <c r="W1228" i="7"/>
  <c r="W1229" i="7"/>
  <c r="Y1229" i="7" s="1"/>
  <c r="W1230" i="7"/>
  <c r="Y1230" i="7" s="1"/>
  <c r="W1231" i="7"/>
  <c r="W1232" i="7"/>
  <c r="W1233" i="7"/>
  <c r="W1234" i="7"/>
  <c r="Y1234" i="7" s="1"/>
  <c r="W1235" i="7"/>
  <c r="Y1235" i="7" s="1"/>
  <c r="W1236" i="7"/>
  <c r="W1237" i="7"/>
  <c r="W1238" i="7"/>
  <c r="W1239" i="7"/>
  <c r="W1240" i="7"/>
  <c r="W1241" i="7"/>
  <c r="W1242" i="7"/>
  <c r="W1243" i="7"/>
  <c r="W1244" i="7"/>
  <c r="Y1244" i="7" s="1"/>
  <c r="W1245" i="7"/>
  <c r="W1246" i="7"/>
  <c r="W1247" i="7"/>
  <c r="W1248" i="7"/>
  <c r="W1249" i="7"/>
  <c r="W1250" i="7"/>
  <c r="W1251" i="7"/>
  <c r="W1252" i="7"/>
  <c r="Y1252" i="7" s="1"/>
  <c r="W1253" i="7"/>
  <c r="Y1253" i="7" s="1"/>
  <c r="W1254" i="7"/>
  <c r="W1255" i="7"/>
  <c r="W1256" i="7"/>
  <c r="W1257" i="7"/>
  <c r="W1258" i="7"/>
  <c r="Y1258" i="7" s="1"/>
  <c r="W1259" i="7"/>
  <c r="W1260" i="7"/>
  <c r="W1261" i="7"/>
  <c r="W1262" i="7"/>
  <c r="Y1262" i="7" s="1"/>
  <c r="W1263" i="7"/>
  <c r="W1264" i="7"/>
  <c r="W1265" i="7"/>
  <c r="Y1265" i="7" s="1"/>
  <c r="W1266" i="7"/>
  <c r="W1267" i="7"/>
  <c r="W1268" i="7"/>
  <c r="W1269" i="7"/>
  <c r="W1270" i="7"/>
  <c r="W1271" i="7"/>
  <c r="W1272" i="7"/>
  <c r="Y1272" i="7" s="1"/>
  <c r="W1273" i="7"/>
  <c r="Y1273" i="7" s="1"/>
  <c r="W1274" i="7"/>
  <c r="W1275" i="7"/>
  <c r="W1276" i="7"/>
  <c r="W1277" i="7"/>
  <c r="W1278" i="7"/>
  <c r="W1279" i="7"/>
  <c r="W1280" i="7"/>
  <c r="Y1280" i="7" s="1"/>
  <c r="W1281" i="7"/>
  <c r="W1282" i="7"/>
  <c r="W1283" i="7"/>
  <c r="W1284" i="7"/>
  <c r="W1285" i="7"/>
  <c r="W1286" i="7"/>
  <c r="Y1286" i="7" s="1"/>
  <c r="W1287" i="7"/>
  <c r="Y1287" i="7" s="1"/>
  <c r="W1288" i="7"/>
  <c r="W1289" i="7"/>
  <c r="W1290" i="7"/>
  <c r="W1291" i="7"/>
  <c r="W1292" i="7"/>
  <c r="W1293" i="7"/>
  <c r="W1294" i="7"/>
  <c r="Y1294" i="7" s="1"/>
  <c r="W1295" i="7"/>
  <c r="W1296" i="7"/>
  <c r="W1297" i="7"/>
  <c r="W1298" i="7"/>
  <c r="W1299" i="7"/>
  <c r="W1300" i="7"/>
  <c r="W1301" i="7"/>
  <c r="Y1301" i="7" s="1"/>
  <c r="W1302" i="7"/>
  <c r="W1303" i="7"/>
  <c r="W1304" i="7"/>
  <c r="W1305" i="7"/>
  <c r="W1306" i="7"/>
  <c r="Y1306" i="7" s="1"/>
  <c r="W1307" i="7"/>
  <c r="W1308" i="7"/>
  <c r="Y1308" i="7" s="1"/>
  <c r="W1309" i="7"/>
  <c r="W1310" i="7"/>
  <c r="W1311" i="7"/>
  <c r="W1312" i="7"/>
  <c r="W1313" i="7"/>
  <c r="W1314" i="7"/>
  <c r="W1315" i="7"/>
  <c r="Y1315" i="7" s="1"/>
  <c r="W1316" i="7"/>
  <c r="W1317" i="7"/>
  <c r="W1318" i="7"/>
  <c r="Y1318" i="7" s="1"/>
  <c r="W1319" i="7"/>
  <c r="Y1319" i="7" s="1"/>
  <c r="W1320" i="7"/>
  <c r="W1321" i="7"/>
  <c r="W1322" i="7"/>
  <c r="W1323" i="7"/>
  <c r="Y1323" i="7" s="1"/>
  <c r="W1324" i="7"/>
  <c r="W1325" i="7"/>
  <c r="W1326" i="7"/>
  <c r="Y1326" i="7" s="1"/>
  <c r="W1327" i="7"/>
  <c r="W1328" i="7"/>
  <c r="W1329" i="7"/>
  <c r="Y1329" i="7" s="1"/>
  <c r="W1330" i="7"/>
  <c r="W1331" i="7"/>
  <c r="Y1331" i="7" s="1"/>
  <c r="W1332" i="7"/>
  <c r="W1333" i="7"/>
  <c r="W1334" i="7"/>
  <c r="W1335" i="7"/>
  <c r="W1336" i="7"/>
  <c r="W1337" i="7"/>
  <c r="Y1337" i="7" s="1"/>
  <c r="W1338" i="7"/>
  <c r="W1339" i="7"/>
  <c r="Y1339" i="7" s="1"/>
  <c r="W1340" i="7"/>
  <c r="W1341" i="7"/>
  <c r="Y1341" i="7" s="1"/>
  <c r="W1342" i="7"/>
  <c r="W1343" i="7"/>
  <c r="W1344" i="7"/>
  <c r="W1345" i="7"/>
  <c r="W1346" i="7"/>
  <c r="W1347" i="7"/>
  <c r="Y1347" i="7" s="1"/>
  <c r="W1348" i="7"/>
  <c r="W1349" i="7"/>
  <c r="W1350" i="7"/>
  <c r="W1351" i="7"/>
  <c r="W1352" i="7"/>
  <c r="W1353" i="7"/>
  <c r="W1354" i="7"/>
  <c r="W1355" i="7"/>
  <c r="W1356" i="7"/>
  <c r="W1357" i="7"/>
  <c r="W1358" i="7"/>
  <c r="Y1358" i="7" s="1"/>
  <c r="W1359" i="7"/>
  <c r="W1360" i="7"/>
  <c r="Y1360" i="7" s="1"/>
  <c r="W1361" i="7"/>
  <c r="Y1361" i="7" s="1"/>
  <c r="W1362" i="7"/>
  <c r="Y1362" i="7" s="1"/>
  <c r="W1363" i="7"/>
  <c r="W1364" i="7"/>
  <c r="W1365" i="7"/>
  <c r="W1366" i="7"/>
  <c r="W1367" i="7"/>
  <c r="W1368" i="7"/>
  <c r="W1369" i="7"/>
  <c r="W1370" i="7"/>
  <c r="W1371" i="7"/>
  <c r="Y1371" i="7" s="1"/>
  <c r="W1372" i="7"/>
  <c r="W1373" i="7"/>
  <c r="W1374" i="7"/>
  <c r="W1375" i="7"/>
  <c r="W1376" i="7"/>
  <c r="Y1376" i="7" s="1"/>
  <c r="W1377" i="7"/>
  <c r="W1378" i="7"/>
  <c r="Y1378" i="7" s="1"/>
  <c r="W1379" i="7"/>
  <c r="W1380" i="7"/>
  <c r="Y1380" i="7" s="1"/>
  <c r="W1381" i="7"/>
  <c r="W1382" i="7"/>
  <c r="W1383" i="7"/>
  <c r="W1384" i="7"/>
  <c r="Y1384" i="7" s="1"/>
  <c r="W1385" i="7"/>
  <c r="Y1385" i="7" s="1"/>
  <c r="W1386" i="7"/>
  <c r="W1387" i="7"/>
  <c r="Y1387" i="7" s="1"/>
  <c r="W1388" i="7"/>
  <c r="W1389" i="7"/>
  <c r="W1390" i="7"/>
  <c r="W1391" i="7"/>
  <c r="W1392" i="7"/>
  <c r="W1393" i="7"/>
  <c r="W1394" i="7"/>
  <c r="W1395" i="7"/>
  <c r="W1396" i="7"/>
  <c r="W1397" i="7"/>
  <c r="W1398" i="7"/>
  <c r="W1399" i="7"/>
  <c r="W1400" i="7"/>
  <c r="Y1400" i="7" s="1"/>
  <c r="W1401" i="7"/>
  <c r="W1402" i="7"/>
  <c r="W1403" i="7"/>
  <c r="W1404" i="7"/>
  <c r="W1405" i="7"/>
  <c r="W1406" i="7"/>
  <c r="W1407" i="7"/>
  <c r="W1408" i="7"/>
  <c r="W1409" i="7"/>
  <c r="W1410" i="7"/>
  <c r="W1411" i="7"/>
  <c r="Y1411" i="7" s="1"/>
  <c r="W1412" i="7"/>
  <c r="W1413" i="7"/>
  <c r="W1414" i="7"/>
  <c r="Y1414" i="7" s="1"/>
  <c r="W1415" i="7"/>
  <c r="Y1415" i="7" s="1"/>
  <c r="W1416" i="7"/>
  <c r="W1417" i="7"/>
  <c r="W1418" i="7"/>
  <c r="W1419" i="7"/>
  <c r="Y1419" i="7" s="1"/>
  <c r="W1420" i="7"/>
  <c r="W1421" i="7"/>
  <c r="W1422" i="7"/>
  <c r="Y1422" i="7" s="1"/>
  <c r="W1423" i="7"/>
  <c r="W1424" i="7"/>
  <c r="W1425" i="7"/>
  <c r="W1426" i="7"/>
  <c r="W1427" i="7"/>
  <c r="W1428" i="7"/>
  <c r="W1429" i="7"/>
  <c r="W1430" i="7"/>
  <c r="W1431" i="7"/>
  <c r="W1432" i="7"/>
  <c r="W1433" i="7"/>
  <c r="W1434" i="7"/>
  <c r="W1435" i="7"/>
  <c r="Y1435" i="7" s="1"/>
  <c r="W1436" i="7"/>
  <c r="Y1436" i="7" s="1"/>
  <c r="W1437" i="7"/>
  <c r="W1438" i="7"/>
  <c r="W1439" i="7"/>
  <c r="Y1439" i="7" s="1"/>
  <c r="W1440" i="7"/>
  <c r="W1441" i="7"/>
  <c r="W1442" i="7"/>
  <c r="W1443" i="7"/>
  <c r="Y1443" i="7" s="1"/>
  <c r="W1444" i="7"/>
  <c r="W1445" i="7"/>
  <c r="W1446" i="7"/>
  <c r="W1447" i="7"/>
  <c r="Y1447" i="7" s="1"/>
  <c r="W1448" i="7"/>
  <c r="Y1448" i="7" s="1"/>
  <c r="W1449" i="7"/>
  <c r="W1450" i="7"/>
  <c r="W1451" i="7"/>
  <c r="W1452" i="7"/>
  <c r="W1453" i="7"/>
  <c r="W1454" i="7"/>
  <c r="W1455" i="7"/>
  <c r="W1456" i="7"/>
  <c r="Y1456" i="7" s="1"/>
  <c r="W1457" i="7"/>
  <c r="W1458" i="7"/>
  <c r="W1459" i="7"/>
  <c r="W1460" i="7"/>
  <c r="W1461" i="7"/>
  <c r="W1462" i="7"/>
  <c r="Y1462" i="7" s="1"/>
  <c r="W1463" i="7"/>
  <c r="W1464" i="7"/>
  <c r="Y1464" i="7" s="1"/>
  <c r="W1465" i="7"/>
  <c r="W1466" i="7"/>
  <c r="W1467" i="7"/>
  <c r="W1468" i="7"/>
  <c r="Y1468" i="7" s="1"/>
  <c r="W1469" i="7"/>
  <c r="W1470" i="7"/>
  <c r="W1471" i="7"/>
  <c r="W1472" i="7"/>
  <c r="W1473" i="7"/>
  <c r="W1474" i="7"/>
  <c r="W1475" i="7"/>
  <c r="W1476" i="7"/>
  <c r="Y1476" i="7" s="1"/>
  <c r="W1477" i="7"/>
  <c r="Y1477" i="7" s="1"/>
  <c r="W1478" i="7"/>
  <c r="W1479" i="7"/>
  <c r="W1480" i="7"/>
  <c r="W1481" i="7"/>
  <c r="W1482" i="7"/>
  <c r="W1483" i="7"/>
  <c r="W1484" i="7"/>
  <c r="W1485" i="7"/>
  <c r="W1486" i="7"/>
  <c r="W1487" i="7"/>
  <c r="W1488" i="7"/>
  <c r="W1489" i="7"/>
  <c r="W1490" i="7"/>
  <c r="Y1490" i="7" s="1"/>
  <c r="W1491" i="7"/>
  <c r="W1492" i="7"/>
  <c r="Y1492" i="7" s="1"/>
  <c r="W1493" i="7"/>
  <c r="W1494" i="7"/>
  <c r="W1495" i="7"/>
  <c r="W1496" i="7"/>
  <c r="Y1496" i="7" s="1"/>
  <c r="W1497" i="7"/>
  <c r="W1498" i="7"/>
  <c r="W1499" i="7"/>
  <c r="W1500" i="7"/>
  <c r="W1501" i="7"/>
  <c r="W1502" i="7"/>
  <c r="W1503" i="7"/>
  <c r="W1504" i="7"/>
  <c r="Y1504" i="7" s="1"/>
  <c r="W1505" i="7"/>
  <c r="Y1505" i="7" s="1"/>
  <c r="W1506" i="7"/>
  <c r="W1507" i="7"/>
  <c r="Y1507" i="7" s="1"/>
  <c r="W1508" i="7"/>
  <c r="W1509" i="7"/>
  <c r="W1510" i="7"/>
  <c r="W1511" i="7"/>
  <c r="W1512" i="7"/>
  <c r="W1513" i="7"/>
  <c r="W1514" i="7"/>
  <c r="W1515" i="7"/>
  <c r="W1516" i="7"/>
  <c r="W1517" i="7"/>
  <c r="W1518" i="7"/>
  <c r="W1519" i="7"/>
  <c r="Y1519" i="7" s="1"/>
  <c r="W1520" i="7"/>
  <c r="W1521" i="7"/>
  <c r="W1522" i="7"/>
  <c r="W1523" i="7"/>
  <c r="W1524" i="7"/>
  <c r="W1525" i="7"/>
  <c r="Y1525" i="7" s="1"/>
  <c r="W1526" i="7"/>
  <c r="W1527" i="7"/>
  <c r="W1528" i="7"/>
  <c r="W1529" i="7"/>
  <c r="W1530" i="7"/>
  <c r="W1531" i="7"/>
  <c r="Y1531" i="7" s="1"/>
  <c r="W1532" i="7"/>
  <c r="Y1532" i="7" s="1"/>
  <c r="W1533" i="7"/>
  <c r="W1534" i="7"/>
  <c r="Y1534" i="7" s="1"/>
  <c r="W1535" i="7"/>
  <c r="W1536" i="7"/>
  <c r="W1537" i="7"/>
  <c r="W1538" i="7"/>
  <c r="W1539" i="7"/>
  <c r="W1540" i="7"/>
  <c r="W1541" i="7"/>
  <c r="Y1541" i="7" s="1"/>
  <c r="W1542" i="7"/>
  <c r="W1543" i="7"/>
  <c r="Y1543" i="7" s="1"/>
  <c r="W1544" i="7"/>
  <c r="W1545" i="7"/>
  <c r="Y1545" i="7" s="1"/>
  <c r="W1546" i="7"/>
  <c r="W1547" i="7"/>
  <c r="W1548" i="7"/>
  <c r="W1549" i="7"/>
  <c r="W1550" i="7"/>
  <c r="W1551" i="7"/>
  <c r="Y1551" i="7" s="1"/>
  <c r="W1552" i="7"/>
  <c r="W1553" i="7"/>
  <c r="W1554" i="7"/>
  <c r="W1555" i="7"/>
  <c r="W1556" i="7"/>
  <c r="W1557" i="7"/>
  <c r="W1558" i="7"/>
  <c r="W1559" i="7"/>
  <c r="W1560" i="7"/>
  <c r="W1561" i="7"/>
  <c r="W1562" i="7"/>
  <c r="W1563" i="7"/>
  <c r="W1564" i="7"/>
  <c r="Y1564" i="7" s="1"/>
  <c r="W1565" i="7"/>
  <c r="W1566" i="7"/>
  <c r="W1567" i="7"/>
  <c r="Y1567" i="7" s="1"/>
  <c r="W1568" i="7"/>
  <c r="W1569" i="7"/>
  <c r="W1570" i="7"/>
  <c r="W1571" i="7"/>
  <c r="Y1571" i="7" s="1"/>
  <c r="W1572" i="7"/>
  <c r="W1573" i="7"/>
  <c r="Y1573" i="7" s="1"/>
  <c r="W1574" i="7"/>
  <c r="Y1574" i="7" s="1"/>
  <c r="W1575" i="7"/>
  <c r="W1576" i="7"/>
  <c r="W1577" i="7"/>
  <c r="W1578" i="7"/>
  <c r="W1579" i="7"/>
  <c r="W1580" i="7"/>
  <c r="W1581" i="7"/>
  <c r="Y1581" i="7" s="1"/>
  <c r="W1582" i="7"/>
  <c r="W1583" i="7"/>
  <c r="W1584" i="7"/>
  <c r="Y1584" i="7" s="1"/>
  <c r="W1585" i="7"/>
  <c r="W1586" i="7"/>
  <c r="Y1586" i="7" s="1"/>
  <c r="W1587" i="7"/>
  <c r="W1588" i="7"/>
  <c r="Y1588" i="7" s="1"/>
  <c r="W1589" i="7"/>
  <c r="W1590" i="7"/>
  <c r="Y1590" i="7" s="1"/>
  <c r="W1591" i="7"/>
  <c r="W1592" i="7"/>
  <c r="W1593" i="7"/>
  <c r="Y1593" i="7" s="1"/>
  <c r="W1594" i="7"/>
  <c r="Y1594" i="7" s="1"/>
  <c r="W1595" i="7"/>
  <c r="W1596" i="7"/>
  <c r="W1597" i="7"/>
  <c r="W1598" i="7"/>
  <c r="W1599" i="7"/>
  <c r="W1600" i="7"/>
  <c r="W1601" i="7"/>
  <c r="W1602" i="7"/>
  <c r="W1603" i="7"/>
  <c r="Y1603" i="7" s="1"/>
  <c r="W1604" i="7"/>
  <c r="W1605" i="7"/>
  <c r="W1606" i="7"/>
  <c r="W1607" i="7"/>
  <c r="W1608" i="7"/>
  <c r="W1609" i="7"/>
  <c r="W1610" i="7"/>
  <c r="W1611" i="7"/>
  <c r="W1612" i="7"/>
  <c r="W1613" i="7"/>
  <c r="W1614" i="7"/>
  <c r="Y1614" i="7" s="1"/>
  <c r="W1615" i="7"/>
  <c r="Y1615" i="7" s="1"/>
  <c r="W1616" i="7"/>
  <c r="W1617" i="7"/>
  <c r="W1618" i="7"/>
  <c r="W1619" i="7"/>
  <c r="W1620" i="7"/>
  <c r="W1621" i="7"/>
  <c r="Y1621" i="7" s="1"/>
  <c r="W1622" i="7"/>
  <c r="Y1622" i="7" s="1"/>
  <c r="W1623" i="7"/>
  <c r="W1624" i="7"/>
  <c r="W1625" i="7"/>
  <c r="W1626" i="7"/>
  <c r="W1627" i="7"/>
  <c r="Y1627" i="7" s="1"/>
  <c r="W1628" i="7"/>
  <c r="W1629" i="7"/>
  <c r="W1630" i="7"/>
  <c r="Y1630" i="7" s="1"/>
  <c r="W1631" i="7"/>
  <c r="Y1631" i="7" s="1"/>
  <c r="W1632" i="7"/>
  <c r="Y1632" i="7" s="1"/>
  <c r="W1633" i="7"/>
  <c r="Y1633" i="7" s="1"/>
  <c r="W1634" i="7"/>
  <c r="W1635" i="7"/>
  <c r="W1636" i="7"/>
  <c r="Y1636" i="7" s="1"/>
  <c r="W1637" i="7"/>
  <c r="Y1637" i="7" s="1"/>
  <c r="W1638" i="7"/>
  <c r="W1639" i="7"/>
  <c r="Y1639" i="7" s="1"/>
  <c r="W1640" i="7"/>
  <c r="W1641" i="7"/>
  <c r="W1642" i="7"/>
  <c r="Y1642" i="7" s="1"/>
  <c r="W1643" i="7"/>
  <c r="W1644" i="7"/>
  <c r="W1645" i="7"/>
  <c r="W1646" i="7"/>
  <c r="W1647" i="7"/>
  <c r="Y1647" i="7" s="1"/>
  <c r="W1648" i="7"/>
  <c r="W1649" i="7"/>
  <c r="W1650" i="7"/>
  <c r="W1651" i="7"/>
  <c r="W1652" i="7"/>
  <c r="W1653" i="7"/>
  <c r="W1654" i="7"/>
  <c r="W1655" i="7"/>
  <c r="Y1655" i="7" s="1"/>
  <c r="W1656" i="7"/>
  <c r="Y1656" i="7" s="1"/>
  <c r="W1657" i="7"/>
  <c r="W1658" i="7"/>
  <c r="Y1658" i="7" s="1"/>
  <c r="W1659" i="7"/>
  <c r="Y1659" i="7" s="1"/>
  <c r="W1660" i="7"/>
  <c r="W1661" i="7"/>
  <c r="W1662" i="7"/>
  <c r="W1663" i="7"/>
  <c r="Y1663" i="7" s="1"/>
  <c r="W1664" i="7"/>
  <c r="W1665" i="7"/>
  <c r="W1666" i="7"/>
  <c r="W1667" i="7"/>
  <c r="Y1667" i="7" s="1"/>
  <c r="W1668" i="7"/>
  <c r="Y1668" i="7" s="1"/>
  <c r="W1669" i="7"/>
  <c r="W1670" i="7"/>
  <c r="W1671" i="7"/>
  <c r="Y1671" i="7" s="1"/>
  <c r="W1672" i="7"/>
  <c r="W1673" i="7"/>
  <c r="W1674" i="7"/>
  <c r="Y1674" i="7" s="1"/>
  <c r="W1675" i="7"/>
  <c r="W1676" i="7"/>
  <c r="W1677" i="7"/>
  <c r="W1678" i="7"/>
  <c r="W1679" i="7"/>
  <c r="Y1679" i="7" s="1"/>
  <c r="W1680" i="7"/>
  <c r="W1681" i="7"/>
  <c r="W1682" i="7"/>
  <c r="Y1682" i="7" s="1"/>
  <c r="W1683" i="7"/>
  <c r="W1684" i="7"/>
  <c r="Y1684" i="7" s="1"/>
  <c r="W1685" i="7"/>
  <c r="W1686" i="7"/>
  <c r="W1687" i="7"/>
  <c r="W1688" i="7"/>
  <c r="W1689" i="7"/>
  <c r="Y1689" i="7" s="1"/>
  <c r="W1690" i="7"/>
  <c r="W1691" i="7"/>
  <c r="W1692" i="7"/>
  <c r="Y1692" i="7" s="1"/>
  <c r="W1693" i="7"/>
  <c r="W1694" i="7"/>
  <c r="W1695" i="7"/>
  <c r="W1696" i="7"/>
  <c r="W1697" i="7"/>
  <c r="Y1697" i="7" s="1"/>
  <c r="W1698" i="7"/>
  <c r="W1699" i="7"/>
  <c r="W1700" i="7"/>
  <c r="Y1700" i="7" s="1"/>
  <c r="W1701" i="7"/>
  <c r="W1702" i="7"/>
  <c r="W1703" i="7"/>
  <c r="Y1703" i="7" s="1"/>
  <c r="W1704" i="7"/>
  <c r="W1705" i="7"/>
  <c r="W1706" i="7"/>
  <c r="W1707" i="7"/>
  <c r="Y1707" i="7" s="1"/>
  <c r="W1708" i="7"/>
  <c r="W1709" i="7"/>
  <c r="W1710" i="7"/>
  <c r="Y1710" i="7" s="1"/>
  <c r="W1711" i="7"/>
  <c r="W1712" i="7"/>
  <c r="Y1712" i="7" s="1"/>
  <c r="W1713" i="7"/>
  <c r="W1714" i="7"/>
  <c r="W1715" i="7"/>
  <c r="W1716" i="7"/>
  <c r="Y1716" i="7" s="1"/>
  <c r="W1717" i="7"/>
  <c r="Y1717" i="7" s="1"/>
  <c r="W1718" i="7"/>
  <c r="W1719" i="7"/>
  <c r="W1720" i="7"/>
  <c r="W1721" i="7"/>
  <c r="W1722" i="7"/>
  <c r="W1723" i="7"/>
  <c r="W1724" i="7"/>
  <c r="Y1724" i="7" s="1"/>
  <c r="W1725" i="7"/>
  <c r="W1726" i="7"/>
  <c r="W1727" i="7"/>
  <c r="Y1727" i="7" s="1"/>
  <c r="W1728" i="7"/>
  <c r="Y1728" i="7" s="1"/>
  <c r="W1729" i="7"/>
  <c r="Y1729" i="7" s="1"/>
  <c r="W1730" i="7"/>
  <c r="W1731" i="7"/>
  <c r="W1732" i="7"/>
  <c r="Y1732" i="7" s="1"/>
  <c r="W1733" i="7"/>
  <c r="Y1733" i="7" s="1"/>
  <c r="W1734" i="7"/>
  <c r="Y1734" i="7" s="1"/>
  <c r="W1735" i="7"/>
  <c r="W1736" i="7"/>
  <c r="W1737" i="7"/>
  <c r="W1738" i="7"/>
  <c r="W1739" i="7"/>
  <c r="W1740" i="7"/>
  <c r="W1741" i="7"/>
  <c r="Y1741" i="7" s="1"/>
  <c r="W1742" i="7"/>
  <c r="W1743" i="7"/>
  <c r="W1744" i="7"/>
  <c r="W1745" i="7"/>
  <c r="W1746" i="7"/>
  <c r="W1747" i="7"/>
  <c r="W1748" i="7"/>
  <c r="Y1748" i="7" s="1"/>
  <c r="W1749" i="7"/>
  <c r="Y1749" i="7" s="1"/>
  <c r="W1750" i="7"/>
  <c r="W1751" i="7"/>
  <c r="Y1751" i="7" s="1"/>
  <c r="W1752" i="7"/>
  <c r="Y1752" i="7" s="1"/>
  <c r="W1753" i="7"/>
  <c r="W1754" i="7"/>
  <c r="W1755" i="7"/>
  <c r="Y1755" i="7" s="1"/>
  <c r="W1756" i="7"/>
  <c r="Y1756" i="7" s="1"/>
  <c r="W1757" i="7"/>
  <c r="W1758" i="7"/>
  <c r="W1759" i="7"/>
  <c r="Y1759" i="7" s="1"/>
  <c r="W1760" i="7"/>
  <c r="W1761" i="7"/>
  <c r="Y1761" i="7" s="1"/>
  <c r="W1762" i="7"/>
  <c r="Y1762" i="7" s="1"/>
  <c r="W1763" i="7"/>
  <c r="W1764" i="7"/>
  <c r="Y1764" i="7" s="1"/>
  <c r="W1765" i="7"/>
  <c r="Y1765" i="7" s="1"/>
  <c r="W1766" i="7"/>
  <c r="W1767" i="7"/>
  <c r="Y1767" i="7" s="1"/>
  <c r="W1768" i="7"/>
  <c r="Y1768" i="7" s="1"/>
  <c r="W1769" i="7"/>
  <c r="W1770" i="7"/>
  <c r="Y1770" i="7" s="1"/>
  <c r="W1771" i="7"/>
  <c r="W1772" i="7"/>
  <c r="Y1772" i="7" s="1"/>
  <c r="W1773" i="7"/>
  <c r="W1774" i="7"/>
  <c r="W1775" i="7"/>
  <c r="Y1775" i="7" s="1"/>
  <c r="W1776" i="7"/>
  <c r="W1777" i="7"/>
  <c r="W1778" i="7"/>
  <c r="Y1778" i="7" s="1"/>
  <c r="W1779" i="7"/>
  <c r="W1780" i="7"/>
  <c r="Y1780" i="7" s="1"/>
  <c r="W1781" i="7"/>
  <c r="W1782" i="7"/>
  <c r="W1783" i="7"/>
  <c r="Y1783" i="7" s="1"/>
  <c r="W1784" i="7"/>
  <c r="W1785" i="7"/>
  <c r="Y1785" i="7" s="1"/>
  <c r="W1786" i="7"/>
  <c r="W1787" i="7"/>
  <c r="Y1787" i="7" s="1"/>
  <c r="W1788" i="7"/>
  <c r="Y1788" i="7" s="1"/>
  <c r="W1789" i="7"/>
  <c r="W1790" i="7"/>
  <c r="Y1790" i="7" s="1"/>
  <c r="W1791" i="7"/>
  <c r="W1792" i="7"/>
  <c r="W1793" i="7"/>
  <c r="Y1793" i="7" s="1"/>
  <c r="W1794" i="7"/>
  <c r="W1795" i="7"/>
  <c r="Y1795" i="7" s="1"/>
  <c r="W1796" i="7"/>
  <c r="W1797" i="7"/>
  <c r="W1798" i="7"/>
  <c r="Y1798" i="7" s="1"/>
  <c r="W1799" i="7"/>
  <c r="W1800" i="7"/>
  <c r="W1801" i="7"/>
  <c r="Y1801" i="7" s="1"/>
  <c r="W1802" i="7"/>
  <c r="W1803" i="7"/>
  <c r="Y1803" i="7" s="1"/>
  <c r="W1804" i="7"/>
  <c r="W1805" i="7"/>
  <c r="W1806" i="7"/>
  <c r="Y1806" i="7" s="1"/>
  <c r="W1807" i="7"/>
  <c r="W1808" i="7"/>
  <c r="W1809" i="7"/>
  <c r="Y1809" i="7" s="1"/>
  <c r="W1810" i="7"/>
  <c r="W1811" i="7"/>
  <c r="Y1811" i="7" s="1"/>
  <c r="W1812" i="7"/>
  <c r="W1813" i="7"/>
  <c r="Y1813" i="7" s="1"/>
  <c r="W1814" i="7"/>
  <c r="W1815" i="7"/>
  <c r="W1816" i="7"/>
  <c r="Y1816" i="7" s="1"/>
  <c r="W1817" i="7"/>
  <c r="W1818" i="7"/>
  <c r="Y1818" i="7" s="1"/>
  <c r="W1819" i="7"/>
  <c r="Y1819" i="7" s="1"/>
  <c r="W1820" i="7"/>
  <c r="W1821" i="7"/>
  <c r="W1822" i="7"/>
  <c r="W1823" i="7"/>
  <c r="W1824" i="7"/>
  <c r="Y1824" i="7" s="1"/>
  <c r="W1825" i="7"/>
  <c r="W1826" i="7"/>
  <c r="W1827" i="7"/>
  <c r="W1828" i="7"/>
  <c r="W1829" i="7"/>
  <c r="Y1829" i="7" s="1"/>
  <c r="W1830" i="7"/>
  <c r="W1831" i="7"/>
  <c r="W1832" i="7"/>
  <c r="Y1832" i="7" s="1"/>
  <c r="W1833" i="7"/>
  <c r="W1834" i="7"/>
  <c r="Y1834" i="7" s="1"/>
  <c r="W1835" i="7"/>
  <c r="W1836" i="7"/>
  <c r="W1837" i="7"/>
  <c r="Y1837" i="7" s="1"/>
  <c r="W1838" i="7"/>
  <c r="W1839" i="7"/>
  <c r="W1840" i="7"/>
  <c r="Y1840" i="7" s="1"/>
  <c r="W1841" i="7"/>
  <c r="W1842" i="7"/>
  <c r="Y1842" i="7" s="1"/>
  <c r="W1843" i="7"/>
  <c r="W1844" i="7"/>
  <c r="W1845" i="7"/>
  <c r="W1846" i="7"/>
  <c r="W1847" i="7"/>
  <c r="W1848" i="7"/>
  <c r="Y1848" i="7" s="1"/>
  <c r="W1849" i="7"/>
  <c r="W1850" i="7"/>
  <c r="Y1850" i="7" s="1"/>
  <c r="W1851" i="7"/>
  <c r="W1852" i="7"/>
  <c r="W1853" i="7"/>
  <c r="Y1853" i="7" s="1"/>
  <c r="W1854" i="7"/>
  <c r="W1855" i="7"/>
  <c r="W1856" i="7"/>
  <c r="Y1856" i="7" s="1"/>
  <c r="W1857" i="7"/>
  <c r="W1858" i="7"/>
  <c r="Y1858" i="7" s="1"/>
  <c r="W1859" i="7"/>
  <c r="W1860" i="7"/>
  <c r="W1861" i="7"/>
  <c r="Y1861" i="7" s="1"/>
  <c r="W1862" i="7"/>
  <c r="W1863" i="7"/>
  <c r="W1864" i="7"/>
  <c r="Y1864" i="7" s="1"/>
  <c r="W1865" i="7"/>
  <c r="W1866" i="7"/>
  <c r="Y1866" i="7" s="1"/>
  <c r="W1867" i="7"/>
  <c r="W1868" i="7"/>
  <c r="W1869" i="7"/>
  <c r="Y1869" i="7" s="1"/>
  <c r="W1870" i="7"/>
  <c r="W1871" i="7"/>
  <c r="W1872" i="7"/>
  <c r="Y1872" i="7" s="1"/>
  <c r="W1873" i="7"/>
  <c r="W1874" i="7"/>
  <c r="Y1874" i="7" s="1"/>
  <c r="W1875" i="7"/>
  <c r="Y1875" i="7" s="1"/>
  <c r="W1876" i="7"/>
  <c r="W1877" i="7"/>
  <c r="Y1877" i="7" s="1"/>
  <c r="W1878" i="7"/>
  <c r="W1879" i="7"/>
  <c r="W1880" i="7"/>
  <c r="Y1880" i="7" s="1"/>
  <c r="W1881" i="7"/>
  <c r="W1882" i="7"/>
  <c r="Y1882" i="7" s="1"/>
  <c r="W1883" i="7"/>
  <c r="W1884" i="7"/>
  <c r="W1885" i="7"/>
  <c r="Y1885" i="7" s="1"/>
  <c r="W1886" i="7"/>
  <c r="W1887" i="7"/>
  <c r="W1888" i="7"/>
  <c r="Y1888" i="7" s="1"/>
  <c r="W1889" i="7"/>
  <c r="W1890" i="7"/>
  <c r="Y1890" i="7" s="1"/>
  <c r="W1891" i="7"/>
  <c r="W1892" i="7"/>
  <c r="W1893" i="7"/>
  <c r="Y1893" i="7" s="1"/>
  <c r="W1894" i="7"/>
  <c r="W1895" i="7"/>
  <c r="W1896" i="7"/>
  <c r="Y1896" i="7" s="1"/>
  <c r="W1897" i="7"/>
  <c r="W1898" i="7"/>
  <c r="Y1898" i="7" s="1"/>
  <c r="W1899" i="7"/>
  <c r="W1900" i="7"/>
  <c r="W1901" i="7"/>
  <c r="Y1901" i="7" s="1"/>
  <c r="W1902" i="7"/>
  <c r="W1903" i="7"/>
  <c r="W1904" i="7"/>
  <c r="Y1904" i="7" s="1"/>
  <c r="W1905" i="7"/>
  <c r="W1906" i="7"/>
  <c r="Y1906" i="7" s="1"/>
  <c r="W1907" i="7"/>
  <c r="W1908" i="7"/>
  <c r="W1909" i="7"/>
  <c r="W1910" i="7"/>
  <c r="Y1910" i="7" s="1"/>
  <c r="W1911" i="7"/>
  <c r="W1912" i="7"/>
  <c r="Y1912" i="7" s="1"/>
  <c r="W1913" i="7"/>
  <c r="W1914" i="7"/>
  <c r="Y1914" i="7" s="1"/>
  <c r="W1915" i="7"/>
  <c r="W1916" i="7"/>
  <c r="W1917" i="7"/>
  <c r="Y1917" i="7" s="1"/>
  <c r="W1918" i="7"/>
  <c r="W1919" i="7"/>
  <c r="W1920" i="7"/>
  <c r="Y1920" i="7" s="1"/>
  <c r="W1921" i="7"/>
  <c r="W1922" i="7"/>
  <c r="Y1922" i="7" s="1"/>
  <c r="W1923" i="7"/>
  <c r="Y1923" i="7" s="1"/>
  <c r="W1924" i="7"/>
  <c r="W1925" i="7"/>
  <c r="Y1925" i="7" s="1"/>
  <c r="W1926" i="7"/>
  <c r="Y1926" i="7" s="1"/>
  <c r="W1927" i="7"/>
  <c r="W1928" i="7"/>
  <c r="Y1928" i="7" s="1"/>
  <c r="W1929" i="7"/>
  <c r="W1930" i="7"/>
  <c r="Y1930" i="7" s="1"/>
  <c r="W1931" i="7"/>
  <c r="Y1931" i="7" s="1"/>
  <c r="W1932" i="7"/>
  <c r="W1933" i="7"/>
  <c r="Y1933" i="7" s="1"/>
  <c r="W1934" i="7"/>
  <c r="W1935" i="7"/>
  <c r="W1936" i="7"/>
  <c r="Y1936" i="7" s="1"/>
  <c r="W1937" i="7"/>
  <c r="W1938" i="7"/>
  <c r="Y1938" i="7" s="1"/>
  <c r="W1939" i="7"/>
  <c r="W1940" i="7"/>
  <c r="W1941" i="7"/>
  <c r="Y1941" i="7" s="1"/>
  <c r="W1942" i="7"/>
  <c r="Y1942" i="7" s="1"/>
  <c r="W1943" i="7"/>
  <c r="W1944" i="7"/>
  <c r="Y1944" i="7" s="1"/>
  <c r="W1945" i="7"/>
  <c r="W1946" i="7"/>
  <c r="Y1946" i="7" s="1"/>
  <c r="W1947" i="7"/>
  <c r="W1948" i="7"/>
  <c r="W1949" i="7"/>
  <c r="W1950" i="7"/>
  <c r="Y1950" i="7" s="1"/>
  <c r="W1951" i="7"/>
  <c r="W1952" i="7"/>
  <c r="Y1952" i="7" s="1"/>
  <c r="W1953" i="7"/>
  <c r="W1954" i="7"/>
  <c r="W1955" i="7"/>
  <c r="Y1955" i="7" s="1"/>
  <c r="W1956" i="7"/>
  <c r="W1957" i="7"/>
  <c r="W1958" i="7"/>
  <c r="Y1958" i="7" s="1"/>
  <c r="W1959" i="7"/>
  <c r="W1960" i="7"/>
  <c r="W1961" i="7"/>
  <c r="W1962" i="7"/>
  <c r="W1963" i="7"/>
  <c r="Y1963" i="7" s="1"/>
  <c r="W1964" i="7"/>
  <c r="W1965" i="7"/>
  <c r="W1966" i="7"/>
  <c r="Y1966" i="7" s="1"/>
  <c r="W1967" i="7"/>
  <c r="W1968" i="7"/>
  <c r="Y1968" i="7" s="1"/>
  <c r="W1969" i="7"/>
  <c r="W1970" i="7"/>
  <c r="W1971" i="7"/>
  <c r="Y1971" i="7" s="1"/>
  <c r="W1972" i="7"/>
  <c r="W1973" i="7"/>
  <c r="W1974" i="7"/>
  <c r="Y1974" i="7" s="1"/>
  <c r="W1975" i="7"/>
  <c r="W1976" i="7"/>
  <c r="Y1976" i="7" s="1"/>
  <c r="W1977" i="7"/>
  <c r="W1978" i="7"/>
  <c r="W1979" i="7"/>
  <c r="Y1979" i="7" s="1"/>
  <c r="W1980" i="7"/>
  <c r="W1981" i="7"/>
  <c r="Y1981" i="7" s="1"/>
  <c r="W1982" i="7"/>
  <c r="W1983" i="7"/>
  <c r="Y1983" i="7" s="1"/>
  <c r="W1984" i="7"/>
  <c r="Y1984" i="7" s="1"/>
  <c r="W1985" i="7"/>
  <c r="W1986" i="7"/>
  <c r="Y1986" i="7" s="1"/>
  <c r="W1987" i="7"/>
  <c r="Y1987" i="7" s="1"/>
  <c r="W1988" i="7"/>
  <c r="W525" i="6"/>
  <c r="W526" i="6"/>
  <c r="W527" i="6"/>
  <c r="W528" i="6"/>
  <c r="W529" i="6"/>
  <c r="W530" i="6"/>
  <c r="Y530" i="6" s="1"/>
  <c r="W531" i="6"/>
  <c r="W532" i="6"/>
  <c r="W533" i="6"/>
  <c r="W534" i="6"/>
  <c r="Y534" i="6" s="1"/>
  <c r="W535" i="6"/>
  <c r="W536" i="6"/>
  <c r="W537" i="6"/>
  <c r="W538" i="6"/>
  <c r="Y538" i="6" s="1"/>
  <c r="W539" i="6"/>
  <c r="W540" i="6"/>
  <c r="U540" i="6"/>
  <c r="U539" i="6"/>
  <c r="U538" i="6"/>
  <c r="U537" i="6"/>
  <c r="U536" i="6"/>
  <c r="U535" i="6"/>
  <c r="U534" i="6"/>
  <c r="U533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2" i="6"/>
  <c r="U511" i="6"/>
  <c r="U510" i="6"/>
  <c r="U509" i="6"/>
  <c r="U508" i="6"/>
  <c r="U507" i="6"/>
  <c r="U506" i="6"/>
  <c r="U505" i="6"/>
  <c r="U504" i="6"/>
  <c r="U503" i="6"/>
  <c r="U502" i="6"/>
  <c r="U501" i="6"/>
  <c r="U500" i="6"/>
  <c r="U499" i="6"/>
  <c r="U498" i="6"/>
  <c r="U497" i="6"/>
  <c r="U496" i="6"/>
  <c r="U495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5" i="6"/>
  <c r="U474" i="6"/>
  <c r="U473" i="6"/>
  <c r="U472" i="6"/>
  <c r="U471" i="6"/>
  <c r="U470" i="6"/>
  <c r="U469" i="6"/>
  <c r="U468" i="6"/>
  <c r="U467" i="6"/>
  <c r="U466" i="6"/>
  <c r="U465" i="6"/>
  <c r="U464" i="6"/>
  <c r="U463" i="6"/>
  <c r="U462" i="6"/>
  <c r="U461" i="6"/>
  <c r="U460" i="6"/>
  <c r="U459" i="6"/>
  <c r="U458" i="6"/>
  <c r="U457" i="6"/>
  <c r="U456" i="6"/>
  <c r="U455" i="6"/>
  <c r="U454" i="6"/>
  <c r="U453" i="6"/>
  <c r="U452" i="6"/>
  <c r="U451" i="6"/>
  <c r="U450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8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7" i="6"/>
  <c r="U406" i="6"/>
  <c r="U405" i="6"/>
  <c r="U404" i="6"/>
  <c r="U403" i="6"/>
  <c r="U402" i="6"/>
  <c r="U401" i="6"/>
  <c r="U400" i="6"/>
  <c r="U399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5" i="6"/>
  <c r="U374" i="6"/>
  <c r="U373" i="6"/>
  <c r="U372" i="6"/>
  <c r="U371" i="6"/>
  <c r="U370" i="6"/>
  <c r="U369" i="6"/>
  <c r="U368" i="6"/>
  <c r="U367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5" i="6"/>
  <c r="U314" i="6"/>
  <c r="U313" i="6"/>
  <c r="U312" i="6"/>
  <c r="U311" i="6"/>
  <c r="U310" i="6"/>
  <c r="U309" i="6"/>
  <c r="U308" i="6"/>
  <c r="U307" i="6"/>
  <c r="U306" i="6"/>
  <c r="U305" i="6"/>
  <c r="U304" i="6"/>
  <c r="U303" i="6"/>
  <c r="U302" i="6"/>
  <c r="U301" i="6"/>
  <c r="U300" i="6"/>
  <c r="U299" i="6"/>
  <c r="U298" i="6"/>
  <c r="U297" i="6"/>
  <c r="U296" i="6"/>
  <c r="U295" i="6"/>
  <c r="U294" i="6"/>
  <c r="U293" i="6"/>
  <c r="U292" i="6"/>
  <c r="U291" i="6"/>
  <c r="U290" i="6"/>
  <c r="U289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7" i="6"/>
  <c r="U266" i="6"/>
  <c r="U265" i="6"/>
  <c r="U264" i="6"/>
  <c r="U263" i="6"/>
  <c r="U262" i="6"/>
  <c r="U261" i="6"/>
  <c r="U260" i="6"/>
  <c r="U259" i="6"/>
  <c r="U258" i="6"/>
  <c r="U257" i="6"/>
  <c r="U256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1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3" i="6"/>
  <c r="U212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7" i="6"/>
  <c r="U186" i="6"/>
  <c r="U185" i="6"/>
  <c r="U184" i="6"/>
  <c r="U183" i="6"/>
  <c r="U182" i="6"/>
  <c r="U181" i="6"/>
  <c r="U180" i="6"/>
  <c r="U179" i="6"/>
  <c r="U178" i="6"/>
  <c r="U177" i="6"/>
  <c r="U176" i="6"/>
  <c r="U175" i="6"/>
  <c r="U174" i="6"/>
  <c r="U173" i="6"/>
  <c r="U172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6" i="6"/>
  <c r="U155" i="6"/>
  <c r="U154" i="6"/>
  <c r="U153" i="6"/>
  <c r="U152" i="6"/>
  <c r="U151" i="6"/>
  <c r="U150" i="6"/>
  <c r="U149" i="6"/>
  <c r="U148" i="6"/>
  <c r="U147" i="6"/>
  <c r="U146" i="6"/>
  <c r="U145" i="6"/>
  <c r="U144" i="6"/>
  <c r="U143" i="6"/>
  <c r="U142" i="6"/>
  <c r="U141" i="6"/>
  <c r="U140" i="6"/>
  <c r="U139" i="6"/>
  <c r="U138" i="6"/>
  <c r="U137" i="6"/>
  <c r="U136" i="6"/>
  <c r="U135" i="6"/>
  <c r="U134" i="6"/>
  <c r="U133" i="6"/>
  <c r="U132" i="6"/>
  <c r="U131" i="6"/>
  <c r="U130" i="6"/>
  <c r="U129" i="6"/>
  <c r="U128" i="6"/>
  <c r="U127" i="6"/>
  <c r="U126" i="6"/>
  <c r="U125" i="6"/>
  <c r="U124" i="6"/>
  <c r="U123" i="6"/>
  <c r="U122" i="6"/>
  <c r="U121" i="6"/>
  <c r="U120" i="6"/>
  <c r="U119" i="6"/>
  <c r="U118" i="6"/>
  <c r="U117" i="6"/>
  <c r="U116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5" i="6"/>
  <c r="U94" i="6"/>
  <c r="U93" i="6"/>
  <c r="U92" i="6"/>
  <c r="U91" i="6"/>
  <c r="U90" i="6"/>
  <c r="U89" i="6"/>
  <c r="U88" i="6"/>
  <c r="U87" i="6"/>
  <c r="U86" i="6"/>
  <c r="U85" i="6"/>
  <c r="U84" i="6"/>
  <c r="U83" i="6"/>
  <c r="U82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6" i="6"/>
  <c r="U65" i="6"/>
  <c r="U64" i="6"/>
  <c r="U63" i="6"/>
  <c r="U62" i="6"/>
  <c r="U61" i="6"/>
  <c r="U60" i="6"/>
  <c r="U59" i="6"/>
  <c r="U58" i="6"/>
  <c r="U57" i="6"/>
  <c r="U56" i="6"/>
  <c r="U55" i="6"/>
  <c r="U54" i="6"/>
  <c r="U53" i="6"/>
  <c r="U52" i="6"/>
  <c r="U51" i="6"/>
  <c r="U50" i="6"/>
  <c r="U49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2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U8" i="6"/>
  <c r="Y2010" i="7" l="1"/>
  <c r="Y2004" i="7"/>
  <c r="Y1994" i="7"/>
  <c r="Y2013" i="7"/>
  <c r="Y1993" i="7"/>
  <c r="Y2001" i="7"/>
  <c r="Y1996" i="7"/>
  <c r="Y2011" i="7"/>
  <c r="Y1989" i="7"/>
  <c r="Y2003" i="7"/>
  <c r="Y2002" i="7"/>
  <c r="Y2012" i="7"/>
  <c r="Y2005" i="7"/>
  <c r="Y1995" i="7"/>
  <c r="Y2009" i="7"/>
  <c r="Y1997" i="7"/>
  <c r="Y2014" i="7"/>
  <c r="Y2006" i="7"/>
  <c r="Y1998" i="7"/>
  <c r="Y1990" i="7"/>
  <c r="Y2007" i="7"/>
  <c r="Y1999" i="7"/>
  <c r="Y1991" i="7"/>
  <c r="Y1883" i="7"/>
  <c r="Y891" i="7"/>
  <c r="Y1412" i="7"/>
  <c r="Y1580" i="7"/>
  <c r="Y1956" i="7"/>
  <c r="Y376" i="7"/>
  <c r="Y1058" i="7"/>
  <c r="Y1500" i="7"/>
  <c r="Y634" i="7"/>
  <c r="Y1355" i="7"/>
  <c r="Y539" i="7"/>
  <c r="Y224" i="7"/>
  <c r="Y1961" i="7"/>
  <c r="Y1332" i="7"/>
  <c r="Y1296" i="7"/>
  <c r="Y763" i="7"/>
  <c r="Y1949" i="7"/>
  <c r="Y1820" i="7"/>
  <c r="Y1739" i="7"/>
  <c r="Y992" i="7"/>
  <c r="Y873" i="7"/>
  <c r="Y845" i="7"/>
  <c r="Y951" i="7"/>
  <c r="Y683" i="7"/>
  <c r="Y587" i="7"/>
  <c r="Y319" i="7"/>
  <c r="Y150" i="7"/>
  <c r="Y237" i="7"/>
  <c r="Y1719" i="7"/>
  <c r="Y1213" i="7"/>
  <c r="Y776" i="7"/>
  <c r="Y279" i="7"/>
  <c r="Y172" i="7"/>
  <c r="Y112" i="7"/>
  <c r="Y1569" i="7"/>
  <c r="Y782" i="7"/>
  <c r="Y559" i="7"/>
  <c r="Y1879" i="7"/>
  <c r="Y1549" i="7"/>
  <c r="Y1403" i="7"/>
  <c r="Y1515" i="7"/>
  <c r="Y461" i="7"/>
  <c r="Y1433" i="7"/>
  <c r="Y1302" i="7"/>
  <c r="Y1268" i="7"/>
  <c r="Y799" i="7"/>
  <c r="Y425" i="7"/>
  <c r="Y417" i="7"/>
  <c r="Y192" i="7"/>
  <c r="Y702" i="7"/>
  <c r="Y1884" i="7"/>
  <c r="Y1862" i="7"/>
  <c r="Y1726" i="7"/>
  <c r="Y350" i="7"/>
  <c r="Y205" i="7"/>
  <c r="Y122" i="7"/>
  <c r="Y1182" i="7"/>
  <c r="Y1975" i="7"/>
  <c r="Y1953" i="7"/>
  <c r="Y1948" i="7"/>
  <c r="Y1810" i="7"/>
  <c r="Y1799" i="7"/>
  <c r="Y1530" i="7"/>
  <c r="Y1185" i="7"/>
  <c r="Y1000" i="7"/>
  <c r="Y974" i="7"/>
  <c r="Y793" i="7"/>
  <c r="Y506" i="7"/>
  <c r="Y470" i="7"/>
  <c r="Y418" i="7"/>
  <c r="Y405" i="7"/>
  <c r="Y248" i="7"/>
  <c r="Y446" i="7"/>
  <c r="Y383" i="7"/>
  <c r="Y194" i="7"/>
  <c r="Y1784" i="7"/>
  <c r="Y1544" i="7"/>
  <c r="Y1338" i="7"/>
  <c r="Y1311" i="7"/>
  <c r="Y1099" i="7"/>
  <c r="Y734" i="7"/>
  <c r="Y642" i="7"/>
  <c r="Y572" i="7"/>
  <c r="Y520" i="7"/>
  <c r="Y719" i="7"/>
  <c r="Y300" i="7"/>
  <c r="Y133" i="7"/>
  <c r="Y119" i="7"/>
  <c r="Y1915" i="7"/>
  <c r="Y1854" i="7"/>
  <c r="Y1851" i="7"/>
  <c r="Y1814" i="7"/>
  <c r="Y860" i="7"/>
  <c r="Y558" i="7"/>
  <c r="Y549" i="7"/>
  <c r="Y1973" i="7"/>
  <c r="Y1804" i="7"/>
  <c r="Y1535" i="7"/>
  <c r="Y1325" i="7"/>
  <c r="Y1250" i="7"/>
  <c r="Y1107" i="7"/>
  <c r="Y1018" i="7"/>
  <c r="Y934" i="7"/>
  <c r="Y883" i="7"/>
  <c r="Y824" i="7"/>
  <c r="Y785" i="7"/>
  <c r="Y227" i="7"/>
  <c r="Y1485" i="7"/>
  <c r="Y1442" i="7"/>
  <c r="Y1363" i="7"/>
  <c r="Y1088" i="7"/>
  <c r="Y1555" i="7"/>
  <c r="Y1927" i="7"/>
  <c r="Y1846" i="7"/>
  <c r="Y1843" i="7"/>
  <c r="Y1669" i="7"/>
  <c r="Y1619" i="7"/>
  <c r="Y1577" i="7"/>
  <c r="Y1501" i="7"/>
  <c r="Y1386" i="7"/>
  <c r="Y1352" i="7"/>
  <c r="Y1275" i="7"/>
  <c r="Y1578" i="7"/>
  <c r="Y1562" i="7"/>
  <c r="Y1401" i="7"/>
  <c r="Y1373" i="7"/>
  <c r="Y1342" i="7"/>
  <c r="Y1104" i="7"/>
  <c r="Y1908" i="7"/>
  <c r="Y1744" i="7"/>
  <c r="Y1711" i="7"/>
  <c r="Y1661" i="7"/>
  <c r="Y1334" i="7"/>
  <c r="Y1300" i="7"/>
  <c r="Y1248" i="7"/>
  <c r="Y1209" i="7"/>
  <c r="Y1654" i="7"/>
  <c r="Y1266" i="7"/>
  <c r="Y1255" i="7"/>
  <c r="Y1214" i="7"/>
  <c r="Y1064" i="7"/>
  <c r="Y1972" i="7"/>
  <c r="Y1894" i="7"/>
  <c r="Y1891" i="7"/>
  <c r="Y1985" i="7"/>
  <c r="Y1980" i="7"/>
  <c r="Y1977" i="7"/>
  <c r="Y1907" i="7"/>
  <c r="Y1867" i="7"/>
  <c r="Y1844" i="7"/>
  <c r="Y1690" i="7"/>
  <c r="Y1459" i="7"/>
  <c r="Y1408" i="7"/>
  <c r="Y1404" i="7"/>
  <c r="Y1860" i="7"/>
  <c r="Y1722" i="7"/>
  <c r="Y1701" i="7"/>
  <c r="Y1517" i="7"/>
  <c r="Y1472" i="7"/>
  <c r="Y1327" i="7"/>
  <c r="Y1217" i="7"/>
  <c r="Y1154" i="7"/>
  <c r="Y746" i="7"/>
  <c r="Y1021" i="7"/>
  <c r="Y739" i="7"/>
  <c r="Y584" i="7"/>
  <c r="Y564" i="7"/>
  <c r="Y529" i="7"/>
  <c r="Y452" i="7"/>
  <c r="Y402" i="7"/>
  <c r="Y351" i="7"/>
  <c r="Y258" i="7"/>
  <c r="Y1158" i="7"/>
  <c r="Y1035" i="7"/>
  <c r="Y959" i="7"/>
  <c r="Y901" i="7"/>
  <c r="Y731" i="7"/>
  <c r="Y710" i="7"/>
  <c r="Y699" i="7"/>
  <c r="Y661" i="7"/>
  <c r="Y337" i="7"/>
  <c r="Y162" i="7"/>
  <c r="Y123" i="7"/>
  <c r="Y77" i="7"/>
  <c r="Y38" i="7"/>
  <c r="Y20" i="7"/>
  <c r="Y1316" i="7"/>
  <c r="Y1267" i="7"/>
  <c r="Y973" i="7"/>
  <c r="Y885" i="7"/>
  <c r="Y848" i="7"/>
  <c r="Y839" i="7"/>
  <c r="Y753" i="7"/>
  <c r="Y669" i="7"/>
  <c r="Y648" i="7"/>
  <c r="Y633" i="7"/>
  <c r="Y371" i="7"/>
  <c r="Y305" i="7"/>
  <c r="Y247" i="7"/>
  <c r="Y132" i="7"/>
  <c r="Y13" i="7"/>
  <c r="Y646" i="7"/>
  <c r="Y447" i="7"/>
  <c r="Y333" i="7"/>
  <c r="Y1190" i="7"/>
  <c r="Y1073" i="7"/>
  <c r="Y1011" i="7"/>
  <c r="Y825" i="7"/>
  <c r="Y778" i="7"/>
  <c r="Y775" i="7"/>
  <c r="Y764" i="7"/>
  <c r="Y761" i="7"/>
  <c r="Y604" i="7"/>
  <c r="Y543" i="7"/>
  <c r="Y462" i="7"/>
  <c r="Y436" i="7"/>
  <c r="Y381" i="7"/>
  <c r="Y298" i="7"/>
  <c r="Y291" i="7"/>
  <c r="Y232" i="7"/>
  <c r="Y100" i="7"/>
  <c r="Y60" i="7"/>
  <c r="Y1849" i="7"/>
  <c r="Y1807" i="7"/>
  <c r="Y1796" i="7"/>
  <c r="Y1960" i="7"/>
  <c r="Y1943" i="7"/>
  <c r="Y1937" i="7"/>
  <c r="Y1934" i="7"/>
  <c r="Y1575" i="7"/>
  <c r="Y1494" i="7"/>
  <c r="Y1865" i="7"/>
  <c r="Y1845" i="7"/>
  <c r="Y1821" i="7"/>
  <c r="Y1815" i="7"/>
  <c r="Y1735" i="7"/>
  <c r="Y1540" i="7"/>
  <c r="Y1527" i="7"/>
  <c r="Y1878" i="7"/>
  <c r="Y1835" i="7"/>
  <c r="Y1812" i="7"/>
  <c r="Y1791" i="7"/>
  <c r="Y1704" i="7"/>
  <c r="Y1537" i="7"/>
  <c r="Y1369" i="7"/>
  <c r="Y1909" i="7"/>
  <c r="Y1847" i="7"/>
  <c r="Y1693" i="7"/>
  <c r="Y1438" i="7"/>
  <c r="Y1918" i="7"/>
  <c r="Y1786" i="7"/>
  <c r="Y1677" i="7"/>
  <c r="Y1560" i="7"/>
  <c r="Y1826" i="7"/>
  <c r="Y1800" i="7"/>
  <c r="Y1747" i="7"/>
  <c r="Y1740" i="7"/>
  <c r="Y1696" i="7"/>
  <c r="Y1750" i="7"/>
  <c r="Y1720" i="7"/>
  <c r="Y1465" i="7"/>
  <c r="Y1290" i="7"/>
  <c r="Y1238" i="7"/>
  <c r="Y1047" i="7"/>
  <c r="Y1004" i="7"/>
  <c r="Y980" i="7"/>
  <c r="Y835" i="7"/>
  <c r="Y736" i="7"/>
  <c r="Y1348" i="7"/>
  <c r="Y1271" i="7"/>
  <c r="Y1108" i="7"/>
  <c r="Y1076" i="7"/>
  <c r="Y1650" i="7"/>
  <c r="Y1518" i="7"/>
  <c r="Y1512" i="7"/>
  <c r="Y1502" i="7"/>
  <c r="Y1470" i="7"/>
  <c r="Y1444" i="7"/>
  <c r="Y1388" i="7"/>
  <c r="Y1382" i="7"/>
  <c r="Y1351" i="7"/>
  <c r="Y1274" i="7"/>
  <c r="Y1256" i="7"/>
  <c r="Y1143" i="7"/>
  <c r="Y1111" i="7"/>
  <c r="Y1057" i="7"/>
  <c r="Y822" i="7"/>
  <c r="Y1736" i="7"/>
  <c r="Y1488" i="7"/>
  <c r="Y1437" i="7"/>
  <c r="Y1365" i="7"/>
  <c r="Y1289" i="7"/>
  <c r="Y1081" i="7"/>
  <c r="Y945" i="7"/>
  <c r="Y478" i="7"/>
  <c r="Y1620" i="7"/>
  <c r="Y1612" i="7"/>
  <c r="Y1538" i="7"/>
  <c r="Y1417" i="7"/>
  <c r="Y1410" i="7"/>
  <c r="Y1407" i="7"/>
  <c r="Y1353" i="7"/>
  <c r="Y1345" i="7"/>
  <c r="Y1335" i="7"/>
  <c r="Y1298" i="7"/>
  <c r="Y1246" i="7"/>
  <c r="Y1231" i="7"/>
  <c r="Y1215" i="7"/>
  <c r="Y1198" i="7"/>
  <c r="Y1155" i="7"/>
  <c r="Y1142" i="7"/>
  <c r="Y1052" i="7"/>
  <c r="Y991" i="7"/>
  <c r="Y893" i="7"/>
  <c r="Y509" i="7"/>
  <c r="Y1688" i="7"/>
  <c r="Y1681" i="7"/>
  <c r="Y1640" i="7"/>
  <c r="Y1548" i="7"/>
  <c r="Y1402" i="7"/>
  <c r="Y1367" i="7"/>
  <c r="Y1364" i="7"/>
  <c r="Y1313" i="7"/>
  <c r="Y1295" i="7"/>
  <c r="Y1285" i="7"/>
  <c r="Y1279" i="7"/>
  <c r="Y1233" i="7"/>
  <c r="Y1195" i="7"/>
  <c r="Y1059" i="7"/>
  <c r="Y519" i="7"/>
  <c r="Y1664" i="7"/>
  <c r="Y1646" i="7"/>
  <c r="Y1604" i="7"/>
  <c r="Y1601" i="7"/>
  <c r="Y1480" i="7"/>
  <c r="Y1475" i="7"/>
  <c r="Y1393" i="7"/>
  <c r="Y1375" i="7"/>
  <c r="Y1297" i="7"/>
  <c r="Y1242" i="7"/>
  <c r="Y1174" i="7"/>
  <c r="Y1132" i="7"/>
  <c r="Y1123" i="7"/>
  <c r="Y990" i="7"/>
  <c r="Y955" i="7"/>
  <c r="Y900" i="7"/>
  <c r="Y828" i="7"/>
  <c r="Y810" i="7"/>
  <c r="Y1169" i="7"/>
  <c r="Y1134" i="7"/>
  <c r="Y833" i="7"/>
  <c r="Y553" i="7"/>
  <c r="Y534" i="7"/>
  <c r="Y693" i="7"/>
  <c r="Y628" i="7"/>
  <c r="Y615" i="7"/>
  <c r="Y575" i="7"/>
  <c r="Y429" i="7"/>
  <c r="Y915" i="7"/>
  <c r="Y806" i="7"/>
  <c r="Y726" i="7"/>
  <c r="Y698" i="7"/>
  <c r="Y677" i="7"/>
  <c r="Y670" i="7"/>
  <c r="Y601" i="7"/>
  <c r="Y594" i="7"/>
  <c r="Y590" i="7"/>
  <c r="Y494" i="7"/>
  <c r="Y455" i="7"/>
  <c r="Y438" i="7"/>
  <c r="Y419" i="7"/>
  <c r="Y627" i="7"/>
  <c r="Y586" i="7"/>
  <c r="Y636" i="7"/>
  <c r="Y563" i="7"/>
  <c r="Y518" i="7"/>
  <c r="Y497" i="7"/>
  <c r="Y445" i="7"/>
  <c r="Y378" i="7"/>
  <c r="Y1037" i="7"/>
  <c r="Y1014" i="7"/>
  <c r="Y1005" i="7"/>
  <c r="Y962" i="7"/>
  <c r="Y906" i="7"/>
  <c r="Y679" i="7"/>
  <c r="Y585" i="7"/>
  <c r="Y570" i="7"/>
  <c r="Y1191" i="7"/>
  <c r="Y1188" i="7"/>
  <c r="Y1105" i="7"/>
  <c r="Y1074" i="7"/>
  <c r="Y1065" i="7"/>
  <c r="Y1045" i="7"/>
  <c r="Y1032" i="7"/>
  <c r="Y994" i="7"/>
  <c r="Y989" i="7"/>
  <c r="Y976" i="7"/>
  <c r="Y940" i="7"/>
  <c r="Y930" i="7"/>
  <c r="Y922" i="7"/>
  <c r="Y921" i="7"/>
  <c r="Y903" i="7"/>
  <c r="Y881" i="7"/>
  <c r="Y874" i="7"/>
  <c r="Y854" i="7"/>
  <c r="Y849" i="7"/>
  <c r="Y794" i="7"/>
  <c r="Y758" i="7"/>
  <c r="Y686" i="7"/>
  <c r="Y541" i="7"/>
  <c r="Y469" i="7"/>
  <c r="Y1121" i="7"/>
  <c r="Y802" i="7"/>
  <c r="Y771" i="7"/>
  <c r="Y727" i="7"/>
  <c r="Y709" i="7"/>
  <c r="Y678" i="7"/>
  <c r="Y652" i="7"/>
  <c r="Y645" i="7"/>
  <c r="Y605" i="7"/>
  <c r="Y557" i="7"/>
  <c r="Y531" i="7"/>
  <c r="Y276" i="7"/>
  <c r="Y260" i="7"/>
  <c r="Y222" i="7"/>
  <c r="Y220" i="7"/>
  <c r="Y42" i="7"/>
  <c r="Y411" i="7"/>
  <c r="Y386" i="7"/>
  <c r="Y374" i="7"/>
  <c r="Y313" i="7"/>
  <c r="Y459" i="7"/>
  <c r="Y382" i="7"/>
  <c r="Y340" i="7"/>
  <c r="Y320" i="7"/>
  <c r="Y302" i="7"/>
  <c r="Y280" i="7"/>
  <c r="Y256" i="7"/>
  <c r="Y72" i="7"/>
  <c r="Y88" i="7"/>
  <c r="Y86" i="7"/>
  <c r="Y84" i="7"/>
  <c r="Y53" i="7"/>
  <c r="Y267" i="7"/>
  <c r="Y184" i="7"/>
  <c r="Y134" i="7"/>
  <c r="Y115" i="7"/>
  <c r="Y103" i="7"/>
  <c r="Y94" i="7"/>
  <c r="Y91" i="7"/>
  <c r="Y66" i="7"/>
  <c r="Y58" i="7"/>
  <c r="Y1833" i="7"/>
  <c r="Y1959" i="7"/>
  <c r="Y1939" i="7"/>
  <c r="Y1929" i="7"/>
  <c r="Y1924" i="7"/>
  <c r="Y1913" i="7"/>
  <c r="Y1911" i="7"/>
  <c r="Y1899" i="7"/>
  <c r="Y1873" i="7"/>
  <c r="Y1870" i="7"/>
  <c r="Y1863" i="7"/>
  <c r="Y1830" i="7"/>
  <c r="Y1827" i="7"/>
  <c r="Y1822" i="7"/>
  <c r="Y1730" i="7"/>
  <c r="Y1723" i="7"/>
  <c r="Y1686" i="7"/>
  <c r="Y1611" i="7"/>
  <c r="Y1592" i="7"/>
  <c r="Y1589" i="7"/>
  <c r="Y1579" i="7"/>
  <c r="Y1576" i="7"/>
  <c r="Y1566" i="7"/>
  <c r="Y1561" i="7"/>
  <c r="Y1557" i="7"/>
  <c r="Y1533" i="7"/>
  <c r="Y1483" i="7"/>
  <c r="Y1451" i="7"/>
  <c r="Y1970" i="7"/>
  <c r="Y1897" i="7"/>
  <c r="Y1887" i="7"/>
  <c r="Y1797" i="7"/>
  <c r="Y1782" i="7"/>
  <c r="Y1743" i="7"/>
  <c r="Y1709" i="7"/>
  <c r="Y1706" i="7"/>
  <c r="Y1675" i="7"/>
  <c r="Y1643" i="7"/>
  <c r="Y1595" i="7"/>
  <c r="Y1802" i="7"/>
  <c r="Y1645" i="7"/>
  <c r="Y1616" i="7"/>
  <c r="Y1607" i="7"/>
  <c r="Y1570" i="7"/>
  <c r="Y1529" i="7"/>
  <c r="Y1521" i="7"/>
  <c r="Y1457" i="7"/>
  <c r="Y1434" i="7"/>
  <c r="Y1431" i="7"/>
  <c r="Y1424" i="7"/>
  <c r="Y1381" i="7"/>
  <c r="Y1683" i="7"/>
  <c r="Y1666" i="7"/>
  <c r="Y1597" i="7"/>
  <c r="Y1583" i="7"/>
  <c r="Y1440" i="7"/>
  <c r="Y1406" i="7"/>
  <c r="Y1964" i="7"/>
  <c r="Y1886" i="7"/>
  <c r="Y1859" i="7"/>
  <c r="Y1776" i="7"/>
  <c r="Y1771" i="7"/>
  <c r="Y1758" i="7"/>
  <c r="Y1714" i="7"/>
  <c r="Y1705" i="7"/>
  <c r="Y1685" i="7"/>
  <c r="Y1628" i="7"/>
  <c r="Y1625" i="7"/>
  <c r="Y1606" i="7"/>
  <c r="Y1553" i="7"/>
  <c r="Y1528" i="7"/>
  <c r="Y1520" i="7"/>
  <c r="Y1508" i="7"/>
  <c r="Y1453" i="7"/>
  <c r="Y1969" i="7"/>
  <c r="Y1947" i="7"/>
  <c r="Y1940" i="7"/>
  <c r="Y1902" i="7"/>
  <c r="Y1838" i="7"/>
  <c r="Y1781" i="7"/>
  <c r="Y1676" i="7"/>
  <c r="Y1662" i="7"/>
  <c r="Y1649" i="7"/>
  <c r="Y1600" i="7"/>
  <c r="Y1596" i="7"/>
  <c r="Y1585" i="7"/>
  <c r="Y1582" i="7"/>
  <c r="Y1523" i="7"/>
  <c r="Y1514" i="7"/>
  <c r="Y1491" i="7"/>
  <c r="Y1426" i="7"/>
  <c r="Y1383" i="7"/>
  <c r="Y1988" i="7"/>
  <c r="Y1876" i="7"/>
  <c r="Y1823" i="7"/>
  <c r="Y1773" i="7"/>
  <c r="Y1670" i="7"/>
  <c r="Y1652" i="7"/>
  <c r="Y1552" i="7"/>
  <c r="Y1481" i="7"/>
  <c r="Y1478" i="7"/>
  <c r="Y1473" i="7"/>
  <c r="Y1420" i="7"/>
  <c r="Y1418" i="7"/>
  <c r="Y1673" i="7"/>
  <c r="Y1608" i="7"/>
  <c r="Y1599" i="7"/>
  <c r="Y1522" i="7"/>
  <c r="Y1487" i="7"/>
  <c r="Y1466" i="7"/>
  <c r="Y1449" i="7"/>
  <c r="Y1445" i="7"/>
  <c r="Y1241" i="7"/>
  <c r="Y1145" i="7"/>
  <c r="Y1136" i="7"/>
  <c r="Y1098" i="7"/>
  <c r="Y1428" i="7"/>
  <c r="Y1396" i="7"/>
  <c r="Y1249" i="7"/>
  <c r="Y1228" i="7"/>
  <c r="Y1219" i="7"/>
  <c r="Y1164" i="7"/>
  <c r="Y1161" i="7"/>
  <c r="Y1092" i="7"/>
  <c r="Y1040" i="7"/>
  <c r="Y1292" i="7"/>
  <c r="Y1144" i="7"/>
  <c r="Y1138" i="7"/>
  <c r="Y1715" i="7"/>
  <c r="Y1698" i="7"/>
  <c r="Y1558" i="7"/>
  <c r="Y1546" i="7"/>
  <c r="Y1506" i="7"/>
  <c r="Y1503" i="7"/>
  <c r="Y1498" i="7"/>
  <c r="Y1493" i="7"/>
  <c r="Y1474" i="7"/>
  <c r="Y1454" i="7"/>
  <c r="Y1425" i="7"/>
  <c r="Y1398" i="7"/>
  <c r="Y1390" i="7"/>
  <c r="Y1324" i="7"/>
  <c r="Y1314" i="7"/>
  <c r="Y1304" i="7"/>
  <c r="Y1254" i="7"/>
  <c r="Y1216" i="7"/>
  <c r="Y1207" i="7"/>
  <c r="Y1204" i="7"/>
  <c r="Y1202" i="7"/>
  <c r="Y1193" i="7"/>
  <c r="Y1183" i="7"/>
  <c r="Y1177" i="7"/>
  <c r="Y1150" i="7"/>
  <c r="Y1147" i="7"/>
  <c r="Y1127" i="7"/>
  <c r="Y1093" i="7"/>
  <c r="Y1066" i="7"/>
  <c r="Y1463" i="7"/>
  <c r="Y1450" i="7"/>
  <c r="Y1430" i="7"/>
  <c r="Y1427" i="7"/>
  <c r="Y1416" i="7"/>
  <c r="Y1356" i="7"/>
  <c r="Y1346" i="7"/>
  <c r="Y1283" i="7"/>
  <c r="Y1269" i="7"/>
  <c r="Y1264" i="7"/>
  <c r="Y1133" i="7"/>
  <c r="Y1354" i="7"/>
  <c r="Y1343" i="7"/>
  <c r="Y1176" i="7"/>
  <c r="Y1171" i="7"/>
  <c r="Y1129" i="7"/>
  <c r="Y1068" i="7"/>
  <c r="Y1245" i="7"/>
  <c r="Y1226" i="7"/>
  <c r="Y1222" i="7"/>
  <c r="Y1201" i="7"/>
  <c r="Y1117" i="7"/>
  <c r="Y1399" i="7"/>
  <c r="Y1394" i="7"/>
  <c r="Y1340" i="7"/>
  <c r="Y1333" i="7"/>
  <c r="Y1321" i="7"/>
  <c r="Y1310" i="7"/>
  <c r="Y1293" i="7"/>
  <c r="Y1282" i="7"/>
  <c r="Y1175" i="7"/>
  <c r="Y1151" i="7"/>
  <c r="Y1082" i="7"/>
  <c r="Y1060" i="7"/>
  <c r="Y1096" i="7"/>
  <c r="Y1071" i="7"/>
  <c r="Y1055" i="7"/>
  <c r="Y899" i="7"/>
  <c r="Y892" i="7"/>
  <c r="Y830" i="7"/>
  <c r="Y813" i="7"/>
  <c r="Y744" i="7"/>
  <c r="Y701" i="7"/>
  <c r="Y1030" i="7"/>
  <c r="Y942" i="7"/>
  <c r="Y932" i="7"/>
  <c r="Y882" i="7"/>
  <c r="Y872" i="7"/>
  <c r="Y504" i="7"/>
  <c r="Y1085" i="7"/>
  <c r="Y1070" i="7"/>
  <c r="Y1051" i="7"/>
  <c r="Y1022" i="7"/>
  <c r="Y1010" i="7"/>
  <c r="Y952" i="7"/>
  <c r="Y939" i="7"/>
  <c r="Y935" i="7"/>
  <c r="Y829" i="7"/>
  <c r="Y796" i="7"/>
  <c r="Y665" i="7"/>
  <c r="Y970" i="7"/>
  <c r="Y871" i="7"/>
  <c r="Y730" i="7"/>
  <c r="Y616" i="7"/>
  <c r="Y1007" i="7"/>
  <c r="Y964" i="7"/>
  <c r="Y944" i="7"/>
  <c r="Y938" i="7"/>
  <c r="Y836" i="7"/>
  <c r="Y798" i="7"/>
  <c r="Y766" i="7"/>
  <c r="Y714" i="7"/>
  <c r="Y1069" i="7"/>
  <c r="Y1067" i="7"/>
  <c r="Y1050" i="7"/>
  <c r="Y1038" i="7"/>
  <c r="Y1009" i="7"/>
  <c r="Y979" i="7"/>
  <c r="Y967" i="7"/>
  <c r="Y958" i="7"/>
  <c r="Y918" i="7"/>
  <c r="Y890" i="7"/>
  <c r="Y877" i="7"/>
  <c r="Y842" i="7"/>
  <c r="Y805" i="7"/>
  <c r="Y787" i="7"/>
  <c r="Y1061" i="7"/>
  <c r="Y897" i="7"/>
  <c r="Y838" i="7"/>
  <c r="Y783" i="7"/>
  <c r="Y1049" i="7"/>
  <c r="Y1025" i="7"/>
  <c r="Y933" i="7"/>
  <c r="Y917" i="7"/>
  <c r="Y870" i="7"/>
  <c r="Y819" i="7"/>
  <c r="Y907" i="7"/>
  <c r="Y886" i="7"/>
  <c r="Y690" i="7"/>
  <c r="Y672" i="7"/>
  <c r="Y654" i="7"/>
  <c r="Y780" i="7"/>
  <c r="Y757" i="7"/>
  <c r="Y738" i="7"/>
  <c r="Y725" i="7"/>
  <c r="Y682" i="7"/>
  <c r="Y894" i="7"/>
  <c r="Y840" i="7"/>
  <c r="Y800" i="7"/>
  <c r="Y786" i="7"/>
  <c r="Y773" i="7"/>
  <c r="Y768" i="7"/>
  <c r="Y716" i="7"/>
  <c r="Y700" i="7"/>
  <c r="Y674" i="7"/>
  <c r="Y551" i="7"/>
  <c r="Y527" i="7"/>
  <c r="Y482" i="7"/>
  <c r="Y431" i="7"/>
  <c r="Y341" i="7"/>
  <c r="Y1001" i="7"/>
  <c r="Y995" i="7"/>
  <c r="Y947" i="7"/>
  <c r="Y904" i="7"/>
  <c r="Y878" i="7"/>
  <c r="Y862" i="7"/>
  <c r="Y821" i="7"/>
  <c r="Y811" i="7"/>
  <c r="Y808" i="7"/>
  <c r="Y743" i="7"/>
  <c r="Y666" i="7"/>
  <c r="Y658" i="7"/>
  <c r="Y656" i="7"/>
  <c r="Y641" i="7"/>
  <c r="Y513" i="7"/>
  <c r="Y928" i="7"/>
  <c r="Y859" i="7"/>
  <c r="Y760" i="7"/>
  <c r="Y745" i="7"/>
  <c r="Y724" i="7"/>
  <c r="Y712" i="7"/>
  <c r="Y697" i="7"/>
  <c r="Y643" i="7"/>
  <c r="Y485" i="7"/>
  <c r="Y640" i="7"/>
  <c r="Y599" i="7"/>
  <c r="Y578" i="7"/>
  <c r="Y879" i="7"/>
  <c r="Y861" i="7"/>
  <c r="Y767" i="7"/>
  <c r="Y756" i="7"/>
  <c r="Y751" i="7"/>
  <c r="Y715" i="7"/>
  <c r="Y705" i="7"/>
  <c r="Y310" i="7"/>
  <c r="Y546" i="7"/>
  <c r="Y523" i="7"/>
  <c r="Y487" i="7"/>
  <c r="Y464" i="7"/>
  <c r="Y408" i="7"/>
  <c r="Y391" i="7"/>
  <c r="Y318" i="7"/>
  <c r="Y655" i="7"/>
  <c r="Y650" i="7"/>
  <c r="Y609" i="7"/>
  <c r="Y561" i="7"/>
  <c r="Y555" i="7"/>
  <c r="Y457" i="7"/>
  <c r="Y448" i="7"/>
  <c r="Y363" i="7"/>
  <c r="Y631" i="7"/>
  <c r="Y624" i="7"/>
  <c r="Y621" i="7"/>
  <c r="Y617" i="7"/>
  <c r="Y566" i="7"/>
  <c r="Y550" i="7"/>
  <c r="Y548" i="7"/>
  <c r="Y545" i="7"/>
  <c r="Y444" i="7"/>
  <c r="Y407" i="7"/>
  <c r="Y373" i="7"/>
  <c r="Y619" i="7"/>
  <c r="Y533" i="7"/>
  <c r="Y480" i="7"/>
  <c r="Y440" i="7"/>
  <c r="Y422" i="7"/>
  <c r="Y410" i="7"/>
  <c r="Y357" i="7"/>
  <c r="Y349" i="7"/>
  <c r="Y323" i="7"/>
  <c r="Y210" i="7"/>
  <c r="Y626" i="7"/>
  <c r="Y613" i="7"/>
  <c r="Y490" i="7"/>
  <c r="Y384" i="7"/>
  <c r="Y268" i="7"/>
  <c r="Y694" i="7"/>
  <c r="Y659" i="7"/>
  <c r="Y573" i="7"/>
  <c r="Y565" i="7"/>
  <c r="Y535" i="7"/>
  <c r="Y450" i="7"/>
  <c r="Y443" i="7"/>
  <c r="Y434" i="7"/>
  <c r="Y427" i="7"/>
  <c r="Y392" i="7"/>
  <c r="Y375" i="7"/>
  <c r="Y345" i="7"/>
  <c r="Y336" i="7"/>
  <c r="Y326" i="7"/>
  <c r="Y213" i="7"/>
  <c r="Y596" i="7"/>
  <c r="Y532" i="7"/>
  <c r="Y488" i="7"/>
  <c r="Y458" i="7"/>
  <c r="Y403" i="7"/>
  <c r="Y271" i="7"/>
  <c r="Y164" i="7"/>
  <c r="Y83" i="7"/>
  <c r="Y57" i="7"/>
  <c r="Y43" i="7"/>
  <c r="Y338" i="7"/>
  <c r="Y273" i="7"/>
  <c r="Y219" i="7"/>
  <c r="Y8" i="7"/>
  <c r="Y412" i="7"/>
  <c r="Y404" i="7"/>
  <c r="Y400" i="7"/>
  <c r="Y393" i="7"/>
  <c r="Y389" i="7"/>
  <c r="Y385" i="7"/>
  <c r="Y362" i="7"/>
  <c r="Y343" i="7"/>
  <c r="Y329" i="7"/>
  <c r="Y314" i="7"/>
  <c r="Y309" i="7"/>
  <c r="Y304" i="7"/>
  <c r="Y277" i="7"/>
  <c r="Y209" i="7"/>
  <c r="Y131" i="7"/>
  <c r="Y97" i="7"/>
  <c r="Y356" i="7"/>
  <c r="Y330" i="7"/>
  <c r="Y317" i="7"/>
  <c r="Y294" i="7"/>
  <c r="Y282" i="7"/>
  <c r="Y263" i="7"/>
  <c r="Y255" i="7"/>
  <c r="Y203" i="7"/>
  <c r="Y188" i="7"/>
  <c r="Y183" i="7"/>
  <c r="Y257" i="7"/>
  <c r="Y243" i="7"/>
  <c r="Y208" i="7"/>
  <c r="Y191" i="7"/>
  <c r="Y81" i="7"/>
  <c r="Y63" i="7"/>
  <c r="Y202" i="7"/>
  <c r="Y33" i="7"/>
  <c r="Y430" i="7"/>
  <c r="Y394" i="7"/>
  <c r="Y369" i="7"/>
  <c r="Y361" i="7"/>
  <c r="Y293" i="7"/>
  <c r="Y262" i="7"/>
  <c r="Y259" i="7"/>
  <c r="Y187" i="7"/>
  <c r="Y121" i="7"/>
  <c r="Y110" i="7"/>
  <c r="Y216" i="7"/>
  <c r="Y180" i="7"/>
  <c r="Y173" i="7"/>
  <c r="Y151" i="7"/>
  <c r="Y144" i="7"/>
  <c r="Y129" i="7"/>
  <c r="Y104" i="7"/>
  <c r="Y92" i="7"/>
  <c r="Y67" i="7"/>
  <c r="Y48" i="7"/>
  <c r="Y35" i="7"/>
  <c r="Y29" i="7"/>
  <c r="Y182" i="7"/>
  <c r="Y177" i="7"/>
  <c r="Y175" i="7"/>
  <c r="Y142" i="7"/>
  <c r="Y128" i="7"/>
  <c r="Y44" i="7"/>
  <c r="Y30" i="7"/>
  <c r="Y18" i="7"/>
  <c r="Y12" i="7"/>
  <c r="Y7" i="7"/>
  <c r="Y158" i="7"/>
  <c r="Y156" i="7"/>
  <c r="Y148" i="7"/>
  <c r="Y143" i="7"/>
  <c r="Y136" i="7"/>
  <c r="Y130" i="7"/>
  <c r="Y116" i="7"/>
  <c r="Y39" i="7"/>
  <c r="Y22" i="7"/>
  <c r="Y169" i="7"/>
  <c r="Y127" i="7"/>
  <c r="Y1978" i="7"/>
  <c r="Y1967" i="7"/>
  <c r="Y1919" i="7"/>
  <c r="Y1916" i="7"/>
  <c r="Y1905" i="7"/>
  <c r="Y1855" i="7"/>
  <c r="Y1852" i="7"/>
  <c r="Y1841" i="7"/>
  <c r="Y1792" i="7"/>
  <c r="Y1789" i="7"/>
  <c r="Y1779" i="7"/>
  <c r="Y1746" i="7"/>
  <c r="Y1699" i="7"/>
  <c r="Y1629" i="7"/>
  <c r="Y1760" i="7"/>
  <c r="Y1713" i="7"/>
  <c r="Y1665" i="7"/>
  <c r="Y1610" i="7"/>
  <c r="Y1965" i="7"/>
  <c r="Y1962" i="7"/>
  <c r="Y1951" i="7"/>
  <c r="Y1903" i="7"/>
  <c r="Y1900" i="7"/>
  <c r="Y1889" i="7"/>
  <c r="Y1839" i="7"/>
  <c r="Y1836" i="7"/>
  <c r="Y1825" i="7"/>
  <c r="Y1777" i="7"/>
  <c r="Y1774" i="7"/>
  <c r="Y1763" i="7"/>
  <c r="Y1754" i="7"/>
  <c r="Y1737" i="7"/>
  <c r="Y1725" i="7"/>
  <c r="Y1678" i="7"/>
  <c r="Y1657" i="7"/>
  <c r="Y1641" i="7"/>
  <c r="Y1635" i="7"/>
  <c r="Y1957" i="7"/>
  <c r="Y1954" i="7"/>
  <c r="Y1945" i="7"/>
  <c r="Y1895" i="7"/>
  <c r="Y1892" i="7"/>
  <c r="Y1881" i="7"/>
  <c r="Y1831" i="7"/>
  <c r="Y1828" i="7"/>
  <c r="Y1817" i="7"/>
  <c r="Y1769" i="7"/>
  <c r="Y1766" i="7"/>
  <c r="Y1757" i="7"/>
  <c r="Y1745" i="7"/>
  <c r="Y1742" i="7"/>
  <c r="Y1718" i="7"/>
  <c r="Y1708" i="7"/>
  <c r="Y1680" i="7"/>
  <c r="Y1648" i="7"/>
  <c r="Y1609" i="7"/>
  <c r="Y1702" i="7"/>
  <c r="Y1672" i="7"/>
  <c r="Y1644" i="7"/>
  <c r="Y1638" i="7"/>
  <c r="Y1624" i="7"/>
  <c r="Y1651" i="7"/>
  <c r="Y1618" i="7"/>
  <c r="Y1982" i="7"/>
  <c r="Y1935" i="7"/>
  <c r="Y1932" i="7"/>
  <c r="Y1921" i="7"/>
  <c r="Y1871" i="7"/>
  <c r="Y1868" i="7"/>
  <c r="Y1857" i="7"/>
  <c r="Y1808" i="7"/>
  <c r="Y1805" i="7"/>
  <c r="Y1794" i="7"/>
  <c r="Y1753" i="7"/>
  <c r="Y1738" i="7"/>
  <c r="Y1721" i="7"/>
  <c r="Y1687" i="7"/>
  <c r="Y1660" i="7"/>
  <c r="Y1653" i="7"/>
  <c r="Y1623" i="7"/>
  <c r="Y1731" i="7"/>
  <c r="Y1695" i="7"/>
  <c r="Y1691" i="7"/>
  <c r="Y1617" i="7"/>
  <c r="Y1486" i="7"/>
  <c r="Y1484" i="7"/>
  <c r="Y1482" i="7"/>
  <c r="Y1452" i="7"/>
  <c r="Y1421" i="7"/>
  <c r="Y1559" i="7"/>
  <c r="Y1471" i="7"/>
  <c r="Y1469" i="7"/>
  <c r="Y1467" i="7"/>
  <c r="Y1397" i="7"/>
  <c r="Y1694" i="7"/>
  <c r="Y1634" i="7"/>
  <c r="Y1626" i="7"/>
  <c r="Y1605" i="7"/>
  <c r="Y1556" i="7"/>
  <c r="Y1536" i="7"/>
  <c r="Y1460" i="7"/>
  <c r="Y1458" i="7"/>
  <c r="Y1429" i="7"/>
  <c r="Y1613" i="7"/>
  <c r="Y1598" i="7"/>
  <c r="Y1591" i="7"/>
  <c r="Y1602" i="7"/>
  <c r="Y1572" i="7"/>
  <c r="Y1554" i="7"/>
  <c r="Y1539" i="7"/>
  <c r="Y1509" i="7"/>
  <c r="Y1446" i="7"/>
  <c r="Y1409" i="7"/>
  <c r="Y1526" i="7"/>
  <c r="Y1524" i="7"/>
  <c r="Y1432" i="7"/>
  <c r="Y1568" i="7"/>
  <c r="Y1565" i="7"/>
  <c r="Y1563" i="7"/>
  <c r="Y1550" i="7"/>
  <c r="Y1547" i="7"/>
  <c r="Y1513" i="7"/>
  <c r="Y1511" i="7"/>
  <c r="Y1510" i="7"/>
  <c r="Y1479" i="7"/>
  <c r="Y1455" i="7"/>
  <c r="Y1395" i="7"/>
  <c r="Y1587" i="7"/>
  <c r="Y1499" i="7"/>
  <c r="Y1497" i="7"/>
  <c r="Y1495" i="7"/>
  <c r="Y1441" i="7"/>
  <c r="Y1372" i="7"/>
  <c r="Y1542" i="7"/>
  <c r="Y1489" i="7"/>
  <c r="Y1357" i="7"/>
  <c r="Y1374" i="7"/>
  <c r="Y1359" i="7"/>
  <c r="Y1379" i="7"/>
  <c r="Y1377" i="7"/>
  <c r="Y1391" i="7"/>
  <c r="Y1350" i="7"/>
  <c r="Y1516" i="7"/>
  <c r="Y1461" i="7"/>
  <c r="Y1423" i="7"/>
  <c r="Y1413" i="7"/>
  <c r="Y1368" i="7"/>
  <c r="Y1366" i="7"/>
  <c r="Y1405" i="7"/>
  <c r="Y1389" i="7"/>
  <c r="Y1284" i="7"/>
  <c r="Y1278" i="7"/>
  <c r="Y1259" i="7"/>
  <c r="Y1225" i="7"/>
  <c r="Y1392" i="7"/>
  <c r="Y1336" i="7"/>
  <c r="Y1307" i="7"/>
  <c r="Y1276" i="7"/>
  <c r="Y1270" i="7"/>
  <c r="Y1247" i="7"/>
  <c r="Y1240" i="7"/>
  <c r="Y1211" i="7"/>
  <c r="Y1199" i="7"/>
  <c r="Y1243" i="7"/>
  <c r="Y1236" i="7"/>
  <c r="Y1232" i="7"/>
  <c r="Y1344" i="7"/>
  <c r="Y1309" i="7"/>
  <c r="Y1305" i="7"/>
  <c r="Y1281" i="7"/>
  <c r="Y1260" i="7"/>
  <c r="Y1212" i="7"/>
  <c r="Y1330" i="7"/>
  <c r="Y1208" i="7"/>
  <c r="Y1328" i="7"/>
  <c r="Y1317" i="7"/>
  <c r="Y1303" i="7"/>
  <c r="Y1239" i="7"/>
  <c r="Y1196" i="7"/>
  <c r="Y1320" i="7"/>
  <c r="Y1312" i="7"/>
  <c r="Y1288" i="7"/>
  <c r="Y1277" i="7"/>
  <c r="Y1370" i="7"/>
  <c r="Y1349" i="7"/>
  <c r="Y1299" i="7"/>
  <c r="Y1291" i="7"/>
  <c r="Y1263" i="7"/>
  <c r="Y1257" i="7"/>
  <c r="Y1251" i="7"/>
  <c r="Y1223" i="7"/>
  <c r="Y1197" i="7"/>
  <c r="Y1322" i="7"/>
  <c r="Y1261" i="7"/>
  <c r="Y1218" i="7"/>
  <c r="Y1210" i="7"/>
  <c r="Y1205" i="7"/>
  <c r="Y1200" i="7"/>
  <c r="Y1187" i="7"/>
  <c r="Y1179" i="7"/>
  <c r="Y1172" i="7"/>
  <c r="Y1167" i="7"/>
  <c r="Y1149" i="7"/>
  <c r="Y1116" i="7"/>
  <c r="Y1094" i="7"/>
  <c r="Y1056" i="7"/>
  <c r="Y1053" i="7"/>
  <c r="Y1168" i="7"/>
  <c r="Y1157" i="7"/>
  <c r="Y1141" i="7"/>
  <c r="Y1131" i="7"/>
  <c r="Y1119" i="7"/>
  <c r="Y1103" i="7"/>
  <c r="Y1100" i="7"/>
  <c r="Y1042" i="7"/>
  <c r="Y1122" i="7"/>
  <c r="Y1079" i="7"/>
  <c r="Y1114" i="7"/>
  <c r="Y1237" i="7"/>
  <c r="Y1181" i="7"/>
  <c r="Y1162" i="7"/>
  <c r="Y1139" i="7"/>
  <c r="Y1101" i="7"/>
  <c r="Y1189" i="7"/>
  <c r="Y1178" i="7"/>
  <c r="Y1170" i="7"/>
  <c r="Y1166" i="7"/>
  <c r="Y1156" i="7"/>
  <c r="Y1126" i="7"/>
  <c r="Y1186" i="7"/>
  <c r="Y1159" i="7"/>
  <c r="Y1130" i="7"/>
  <c r="Y1118" i="7"/>
  <c r="Y1115" i="7"/>
  <c r="Y1102" i="7"/>
  <c r="Y1089" i="7"/>
  <c r="Y1062" i="7"/>
  <c r="Y988" i="7"/>
  <c r="Y983" i="7"/>
  <c r="Y978" i="7"/>
  <c r="Y957" i="7"/>
  <c r="Y953" i="7"/>
  <c r="Y960" i="7"/>
  <c r="Y925" i="7"/>
  <c r="Y875" i="7"/>
  <c r="Y853" i="7"/>
  <c r="Y841" i="7"/>
  <c r="Y1020" i="7"/>
  <c r="Y998" i="7"/>
  <c r="Y969" i="7"/>
  <c r="Y936" i="7"/>
  <c r="Y1012" i="7"/>
  <c r="Y1006" i="7"/>
  <c r="Y963" i="7"/>
  <c r="Y946" i="7"/>
  <c r="Y1031" i="7"/>
  <c r="Y1026" i="7"/>
  <c r="Y956" i="7"/>
  <c r="Y898" i="7"/>
  <c r="Y855" i="7"/>
  <c r="Y1036" i="7"/>
  <c r="Y1024" i="7"/>
  <c r="Y1013" i="7"/>
  <c r="Y987" i="7"/>
  <c r="Y984" i="7"/>
  <c r="Y968" i="7"/>
  <c r="Y961" i="7"/>
  <c r="Y937" i="7"/>
  <c r="Y914" i="7"/>
  <c r="Y1019" i="7"/>
  <c r="Y1016" i="7"/>
  <c r="Y971" i="7"/>
  <c r="Y949" i="7"/>
  <c r="Y820" i="7"/>
  <c r="Y814" i="7"/>
  <c r="Y887" i="7"/>
  <c r="Y880" i="7"/>
  <c r="Y803" i="7"/>
  <c r="Y888" i="7"/>
  <c r="Y876" i="7"/>
  <c r="Y950" i="7"/>
  <c r="Y923" i="7"/>
  <c r="Y911" i="7"/>
  <c r="Y850" i="7"/>
  <c r="Y837" i="7"/>
  <c r="Y816" i="7"/>
  <c r="Y807" i="7"/>
  <c r="Y869" i="7"/>
  <c r="Y864" i="7"/>
  <c r="Y809" i="7"/>
  <c r="Y857" i="7"/>
  <c r="Y826" i="7"/>
  <c r="Y844" i="7"/>
  <c r="Y831" i="7"/>
  <c r="Y789" i="7"/>
  <c r="Y910" i="7"/>
  <c r="Y818" i="7"/>
  <c r="Y733" i="7"/>
  <c r="Y728" i="7"/>
  <c r="Y742" i="7"/>
  <c r="Y704" i="7"/>
  <c r="Y695" i="7"/>
  <c r="Y687" i="7"/>
  <c r="Y747" i="7"/>
  <c r="Y684" i="7"/>
  <c r="Y740" i="7"/>
  <c r="Y717" i="7"/>
  <c r="Y713" i="7"/>
  <c r="Y706" i="7"/>
  <c r="Y795" i="7"/>
  <c r="Y689" i="7"/>
  <c r="Y681" i="7"/>
  <c r="Y765" i="7"/>
  <c r="Y729" i="7"/>
  <c r="Y723" i="7"/>
  <c r="Y721" i="7"/>
  <c r="Y720" i="7"/>
  <c r="Y718" i="7"/>
  <c r="Y688" i="7"/>
  <c r="Y649" i="7"/>
  <c r="Y622" i="7"/>
  <c r="Y671" i="7"/>
  <c r="Y664" i="7"/>
  <c r="Y662" i="7"/>
  <c r="Y732" i="7"/>
  <c r="Y707" i="7"/>
  <c r="Y653" i="7"/>
  <c r="Y651" i="7"/>
  <c r="Y668" i="7"/>
  <c r="Y675" i="7"/>
  <c r="Y660" i="7"/>
  <c r="Y637" i="7"/>
  <c r="Y629" i="7"/>
  <c r="Y623" i="7"/>
  <c r="Y556" i="7"/>
  <c r="Y540" i="7"/>
  <c r="Y608" i="7"/>
  <c r="Y593" i="7"/>
  <c r="Y525" i="7"/>
  <c r="Y507" i="7"/>
  <c r="Y547" i="7"/>
  <c r="Y625" i="7"/>
  <c r="Y606" i="7"/>
  <c r="Y600" i="7"/>
  <c r="Y583" i="7"/>
  <c r="Y524" i="7"/>
  <c r="Y692" i="7"/>
  <c r="Y635" i="7"/>
  <c r="Y612" i="7"/>
  <c r="Y597" i="7"/>
  <c r="Y589" i="7"/>
  <c r="Y552" i="7"/>
  <c r="Y521" i="7"/>
  <c r="Y512" i="7"/>
  <c r="Y592" i="7"/>
  <c r="Y591" i="7"/>
  <c r="Y580" i="7"/>
  <c r="Y569" i="7"/>
  <c r="Y544" i="7"/>
  <c r="Y567" i="7"/>
  <c r="Y537" i="7"/>
  <c r="Y538" i="7"/>
  <c r="Y499" i="7"/>
  <c r="Y496" i="7"/>
  <c r="Y489" i="7"/>
  <c r="Y471" i="7"/>
  <c r="Y449" i="7"/>
  <c r="Y511" i="7"/>
  <c r="Y491" i="7"/>
  <c r="Y451" i="7"/>
  <c r="Y453" i="7"/>
  <c r="Y456" i="7"/>
  <c r="Y515" i="7"/>
  <c r="Y500" i="7"/>
  <c r="Y472" i="7"/>
  <c r="Y463" i="7"/>
  <c r="Y483" i="7"/>
  <c r="Y486" i="7"/>
  <c r="Y481" i="7"/>
  <c r="Y479" i="7"/>
  <c r="Y468" i="7"/>
  <c r="Y401" i="7"/>
  <c r="Y388" i="7"/>
  <c r="Y475" i="7"/>
  <c r="Y441" i="7"/>
  <c r="Y433" i="7"/>
  <c r="Y413" i="7"/>
  <c r="Y399" i="7"/>
  <c r="Y428" i="7"/>
  <c r="Y416" i="7"/>
  <c r="Y426" i="7"/>
  <c r="Y414" i="7"/>
  <c r="Y439" i="7"/>
  <c r="Y396" i="7"/>
  <c r="Y328" i="7"/>
  <c r="Y321" i="7"/>
  <c r="Y312" i="7"/>
  <c r="Y360" i="7"/>
  <c r="Y353" i="7"/>
  <c r="Y325" i="7"/>
  <c r="Y395" i="7"/>
  <c r="Y366" i="7"/>
  <c r="Y348" i="7"/>
  <c r="Y331" i="7"/>
  <c r="Y359" i="7"/>
  <c r="Y364" i="7"/>
  <c r="Y358" i="7"/>
  <c r="Y346" i="7"/>
  <c r="Y370" i="7"/>
  <c r="Y354" i="7"/>
  <c r="Y315" i="7"/>
  <c r="Y379" i="7"/>
  <c r="Y339" i="7"/>
  <c r="Y301" i="7"/>
  <c r="Y288" i="7"/>
  <c r="Y284" i="7"/>
  <c r="Y299" i="7"/>
  <c r="Y252" i="7"/>
  <c r="Y324" i="7"/>
  <c r="Y308" i="7"/>
  <c r="Y274" i="7"/>
  <c r="Y285" i="7"/>
  <c r="Y295" i="7"/>
  <c r="Y281" i="7"/>
  <c r="Y221" i="7"/>
  <c r="Y218" i="7"/>
  <c r="Y204" i="7"/>
  <c r="Y253" i="7"/>
  <c r="Y250" i="7"/>
  <c r="Y241" i="7"/>
  <c r="Y231" i="7"/>
  <c r="Y217" i="7"/>
  <c r="Y215" i="7"/>
  <c r="Y163" i="7"/>
  <c r="Y265" i="7"/>
  <c r="Y236" i="7"/>
  <c r="Y199" i="7"/>
  <c r="Y254" i="7"/>
  <c r="Y244" i="7"/>
  <c r="Y242" i="7"/>
  <c r="Y230" i="7"/>
  <c r="Y228" i="7"/>
  <c r="Y226" i="7"/>
  <c r="Y214" i="7"/>
  <c r="Y269" i="7"/>
  <c r="Y211" i="7"/>
  <c r="Y197" i="7"/>
  <c r="Y161" i="7"/>
  <c r="Y155" i="7"/>
  <c r="Y120" i="7"/>
  <c r="Y170" i="7"/>
  <c r="Y168" i="7"/>
  <c r="Y147" i="7"/>
  <c r="Y141" i="7"/>
  <c r="Y113" i="7"/>
  <c r="Y166" i="7"/>
  <c r="Y152" i="7"/>
  <c r="Y149" i="7"/>
  <c r="Y47" i="7"/>
  <c r="Y138" i="7"/>
  <c r="Y135" i="7"/>
  <c r="Y89" i="7"/>
  <c r="Y93" i="7"/>
  <c r="Y61" i="7"/>
  <c r="Y51" i="7"/>
  <c r="Y107" i="7"/>
  <c r="Y75" i="7"/>
  <c r="Y15" i="7"/>
  <c r="Y165" i="7"/>
  <c r="Y153" i="7"/>
  <c r="Y139" i="7"/>
  <c r="Y114" i="7"/>
  <c r="Y55" i="7"/>
  <c r="Y108" i="7"/>
  <c r="Y46" i="7"/>
  <c r="Y64" i="7"/>
  <c r="Y28" i="7"/>
  <c r="Y17" i="7"/>
  <c r="Y24" i="7"/>
  <c r="Y21" i="7"/>
  <c r="Y124" i="7"/>
  <c r="Y105" i="7"/>
  <c r="Y80" i="7"/>
  <c r="Y78" i="7"/>
  <c r="Y9" i="7"/>
  <c r="Y76" i="7"/>
  <c r="Y59" i="7"/>
  <c r="Y49" i="7"/>
  <c r="Y26" i="7"/>
  <c r="Y14" i="7"/>
  <c r="Y27" i="7"/>
  <c r="Y525" i="6"/>
  <c r="Y540" i="6"/>
  <c r="Y536" i="6"/>
  <c r="Y532" i="6"/>
  <c r="Y528" i="6"/>
  <c r="Y539" i="6"/>
  <c r="Y535" i="6"/>
  <c r="Y531" i="6"/>
  <c r="Y527" i="6"/>
  <c r="Y533" i="6"/>
  <c r="Y526" i="6"/>
  <c r="Y537" i="6"/>
  <c r="Y529" i="6"/>
  <c r="W56" i="5" l="1"/>
  <c r="W57" i="5"/>
  <c r="Y57" i="5" s="1"/>
  <c r="W58" i="5"/>
  <c r="Y58" i="5" s="1"/>
  <c r="W59" i="5"/>
  <c r="Y59" i="5" s="1"/>
  <c r="W60" i="5"/>
  <c r="Y60" i="5" s="1"/>
  <c r="W61" i="5"/>
  <c r="W62" i="5"/>
  <c r="Y62" i="5" s="1"/>
  <c r="W63" i="5"/>
  <c r="Y63" i="5" s="1"/>
  <c r="W64" i="5"/>
  <c r="W65" i="5"/>
  <c r="W66" i="5"/>
  <c r="Y66" i="5" s="1"/>
  <c r="W67" i="5"/>
  <c r="Y67" i="5" s="1"/>
  <c r="W68" i="5"/>
  <c r="W69" i="5"/>
  <c r="W70" i="5"/>
  <c r="Y70" i="5" s="1"/>
  <c r="W71" i="5"/>
  <c r="Y71" i="5" s="1"/>
  <c r="W72" i="5"/>
  <c r="Y72" i="5"/>
  <c r="W73" i="5"/>
  <c r="W74" i="5"/>
  <c r="W75" i="5"/>
  <c r="Y75" i="5" s="1"/>
  <c r="W76" i="5"/>
  <c r="Y76" i="5" s="1"/>
  <c r="W77" i="5"/>
  <c r="Y77" i="5" s="1"/>
  <c r="W78" i="5"/>
  <c r="Y78" i="5" s="1"/>
  <c r="W79" i="5"/>
  <c r="W80" i="5"/>
  <c r="Y80" i="5" s="1"/>
  <c r="W81" i="5"/>
  <c r="Y81" i="5" s="1"/>
  <c r="W82" i="5"/>
  <c r="W83" i="5"/>
  <c r="Y83" i="5" s="1"/>
  <c r="W84" i="5"/>
  <c r="Y84" i="5" s="1"/>
  <c r="W85" i="5"/>
  <c r="Y85" i="5" s="1"/>
  <c r="W86" i="5"/>
  <c r="W87" i="5"/>
  <c r="Y87" i="5" s="1"/>
  <c r="W88" i="5"/>
  <c r="Y88" i="5" s="1"/>
  <c r="W89" i="5"/>
  <c r="Y89" i="5" s="1"/>
  <c r="W90" i="5"/>
  <c r="W91" i="5"/>
  <c r="W92" i="5"/>
  <c r="Y92" i="5" s="1"/>
  <c r="W93" i="5"/>
  <c r="Y93" i="5" s="1"/>
  <c r="W94" i="5"/>
  <c r="Y94" i="5" s="1"/>
  <c r="W95" i="5"/>
  <c r="Y95" i="5" s="1"/>
  <c r="W96" i="5"/>
  <c r="Y96" i="5" s="1"/>
  <c r="W97" i="5"/>
  <c r="Y97" i="5" s="1"/>
  <c r="W98" i="5"/>
  <c r="W99" i="5"/>
  <c r="W100" i="5"/>
  <c r="W101" i="5"/>
  <c r="Y101" i="5" s="1"/>
  <c r="W102" i="5"/>
  <c r="Y102" i="5" s="1"/>
  <c r="W103" i="5"/>
  <c r="Y103" i="5" s="1"/>
  <c r="W104" i="5"/>
  <c r="Y104" i="5" s="1"/>
  <c r="W105" i="5"/>
  <c r="Y105" i="5" s="1"/>
  <c r="W106" i="5"/>
  <c r="W107" i="5"/>
  <c r="Y107" i="5" s="1"/>
  <c r="W108" i="5"/>
  <c r="Y108" i="5" s="1"/>
  <c r="W109" i="5"/>
  <c r="Y109" i="5" s="1"/>
  <c r="W110" i="5"/>
  <c r="Y110" i="5" s="1"/>
  <c r="W111" i="5"/>
  <c r="Y111" i="5" s="1"/>
  <c r="W112" i="5"/>
  <c r="Y112" i="5" s="1"/>
  <c r="W113" i="5"/>
  <c r="Y113" i="5" s="1"/>
  <c r="W114" i="5"/>
  <c r="Y114" i="5" s="1"/>
  <c r="W115" i="5"/>
  <c r="Y115" i="5" s="1"/>
  <c r="W116" i="5"/>
  <c r="Y116" i="5" s="1"/>
  <c r="W117" i="5"/>
  <c r="Y117" i="5" s="1"/>
  <c r="W118" i="5"/>
  <c r="W119" i="5"/>
  <c r="Y119" i="5" s="1"/>
  <c r="W120" i="5"/>
  <c r="W121" i="5"/>
  <c r="W122" i="5"/>
  <c r="Y122" i="5" s="1"/>
  <c r="W123" i="5"/>
  <c r="Y123" i="5" s="1"/>
  <c r="W124" i="5"/>
  <c r="Y124" i="5" s="1"/>
  <c r="W125" i="5"/>
  <c r="W126" i="5"/>
  <c r="W127" i="5"/>
  <c r="Y127" i="5" s="1"/>
  <c r="W128" i="5"/>
  <c r="W129" i="5"/>
  <c r="Y129" i="5" s="1"/>
  <c r="W130" i="5"/>
  <c r="Y130" i="5" s="1"/>
  <c r="W131" i="5"/>
  <c r="Y131" i="5" s="1"/>
  <c r="W132" i="5"/>
  <c r="Y132" i="5" s="1"/>
  <c r="W133" i="5"/>
  <c r="Y133" i="5" s="1"/>
  <c r="W134" i="5"/>
  <c r="Y134" i="5" s="1"/>
  <c r="W135" i="5"/>
  <c r="W136" i="5"/>
  <c r="Y136" i="5" s="1"/>
  <c r="W137" i="5"/>
  <c r="Y137" i="5" s="1"/>
  <c r="W138" i="5"/>
  <c r="Y138" i="5" s="1"/>
  <c r="W139" i="5"/>
  <c r="Y139" i="5" s="1"/>
  <c r="W140" i="5"/>
  <c r="Y140" i="5" s="1"/>
  <c r="W141" i="5"/>
  <c r="Y141" i="5" s="1"/>
  <c r="W142" i="5"/>
  <c r="Y142" i="5" s="1"/>
  <c r="W143" i="5"/>
  <c r="Y143" i="5" s="1"/>
  <c r="W144" i="5"/>
  <c r="Y144" i="5" s="1"/>
  <c r="W145" i="5"/>
  <c r="Y145" i="5" s="1"/>
  <c r="W146" i="5"/>
  <c r="Y146" i="5" s="1"/>
  <c r="W147" i="5"/>
  <c r="Y147" i="5" s="1"/>
  <c r="W148" i="5"/>
  <c r="Y148" i="5" s="1"/>
  <c r="W149" i="5"/>
  <c r="Y149" i="5" s="1"/>
  <c r="W150" i="5"/>
  <c r="Y150" i="5" s="1"/>
  <c r="W151" i="5"/>
  <c r="Y151" i="5" s="1"/>
  <c r="W152" i="5"/>
  <c r="Y152" i="5" s="1"/>
  <c r="W153" i="5"/>
  <c r="Y153" i="5" s="1"/>
  <c r="W154" i="5"/>
  <c r="W155" i="5"/>
  <c r="Y155" i="5" s="1"/>
  <c r="W156" i="5"/>
  <c r="Y156" i="5" s="1"/>
  <c r="W157" i="5"/>
  <c r="Y157" i="5" s="1"/>
  <c r="W158" i="5"/>
  <c r="Y158" i="5" s="1"/>
  <c r="W159" i="5"/>
  <c r="Y159" i="5" s="1"/>
  <c r="W160" i="5"/>
  <c r="Y160" i="5" s="1"/>
  <c r="W161" i="5"/>
  <c r="W162" i="5"/>
  <c r="Y162" i="5" s="1"/>
  <c r="W163" i="5"/>
  <c r="Y163" i="5" s="1"/>
  <c r="W164" i="5"/>
  <c r="Y164" i="5" s="1"/>
  <c r="W165" i="5"/>
  <c r="Y165" i="5" s="1"/>
  <c r="W166" i="5"/>
  <c r="Y166" i="5" s="1"/>
  <c r="W167" i="5"/>
  <c r="Y167" i="5" s="1"/>
  <c r="W168" i="5"/>
  <c r="Y168" i="5" s="1"/>
  <c r="W169" i="5"/>
  <c r="Y169" i="5" s="1"/>
  <c r="W170" i="5"/>
  <c r="W171" i="5"/>
  <c r="Y171" i="5" s="1"/>
  <c r="W172" i="5"/>
  <c r="W173" i="5"/>
  <c r="Y173" i="5" s="1"/>
  <c r="W174" i="5"/>
  <c r="Y174" i="5" s="1"/>
  <c r="W175" i="5"/>
  <c r="Y175" i="5" s="1"/>
  <c r="W176" i="5"/>
  <c r="W177" i="5"/>
  <c r="Y177" i="5" s="1"/>
  <c r="W178" i="5"/>
  <c r="W179" i="5"/>
  <c r="Y179" i="5" s="1"/>
  <c r="W180" i="5"/>
  <c r="W181" i="5"/>
  <c r="Y181" i="5" s="1"/>
  <c r="W182" i="5"/>
  <c r="W183" i="5"/>
  <c r="Y183" i="5" s="1"/>
  <c r="W184" i="5"/>
  <c r="W185" i="5"/>
  <c r="Y185" i="5" s="1"/>
  <c r="W186" i="5"/>
  <c r="Y186" i="5" s="1"/>
  <c r="W187" i="5"/>
  <c r="W188" i="5"/>
  <c r="Y188" i="5" s="1"/>
  <c r="W189" i="5"/>
  <c r="W190" i="5"/>
  <c r="Y190" i="5" s="1"/>
  <c r="W191" i="5"/>
  <c r="W192" i="5"/>
  <c r="Y192" i="5" s="1"/>
  <c r="W193" i="5"/>
  <c r="W194" i="5"/>
  <c r="Y194" i="5" s="1"/>
  <c r="W195" i="5"/>
  <c r="Y195" i="5" s="1"/>
  <c r="W196" i="5"/>
  <c r="Y196" i="5" s="1"/>
  <c r="W197" i="5"/>
  <c r="Y197" i="5" s="1"/>
  <c r="W198" i="5"/>
  <c r="Y198" i="5" s="1"/>
  <c r="W199" i="5"/>
  <c r="Y199" i="5" s="1"/>
  <c r="W200" i="5"/>
  <c r="W201" i="5"/>
  <c r="Y201" i="5" s="1"/>
  <c r="W202" i="5"/>
  <c r="Y202" i="5" s="1"/>
  <c r="W203" i="5"/>
  <c r="Y203" i="5" s="1"/>
  <c r="W204" i="5"/>
  <c r="Y204" i="5" s="1"/>
  <c r="W205" i="5"/>
  <c r="Y205" i="5" s="1"/>
  <c r="W206" i="5"/>
  <c r="Y206" i="5" s="1"/>
  <c r="W207" i="5"/>
  <c r="Y207" i="5" s="1"/>
  <c r="W208" i="5"/>
  <c r="Y208" i="5" s="1"/>
  <c r="W209" i="5"/>
  <c r="Y209" i="5" s="1"/>
  <c r="W210" i="5"/>
  <c r="Y210" i="5" s="1"/>
  <c r="W211" i="5"/>
  <c r="Y211" i="5" s="1"/>
  <c r="W212" i="5"/>
  <c r="Y212" i="5" s="1"/>
  <c r="W213" i="5"/>
  <c r="Y213" i="5" s="1"/>
  <c r="W214" i="5"/>
  <c r="Y214" i="5" s="1"/>
  <c r="W215" i="5"/>
  <c r="Y215" i="5" s="1"/>
  <c r="W216" i="5"/>
  <c r="Y216" i="5" s="1"/>
  <c r="W217" i="5"/>
  <c r="Y217" i="5" s="1"/>
  <c r="W218" i="5"/>
  <c r="Y218" i="5" s="1"/>
  <c r="W219" i="5"/>
  <c r="W220" i="5"/>
  <c r="Y220" i="5" s="1"/>
  <c r="W221" i="5"/>
  <c r="W222" i="5"/>
  <c r="Y222" i="5" s="1"/>
  <c r="W223" i="5"/>
  <c r="Y223" i="5" s="1"/>
  <c r="W224" i="5"/>
  <c r="Y224" i="5" s="1"/>
  <c r="W225" i="5"/>
  <c r="Y225" i="5" s="1"/>
  <c r="W226" i="5"/>
  <c r="Y226" i="5" s="1"/>
  <c r="W227" i="5"/>
  <c r="Y227" i="5" s="1"/>
  <c r="W228" i="5"/>
  <c r="Y228" i="5" s="1"/>
  <c r="W229" i="5"/>
  <c r="Y229" i="5" s="1"/>
  <c r="W230" i="5"/>
  <c r="W231" i="5"/>
  <c r="Y231" i="5" s="1"/>
  <c r="W232" i="5"/>
  <c r="Y232" i="5" s="1"/>
  <c r="W233" i="5"/>
  <c r="Y233" i="5" s="1"/>
  <c r="W234" i="5"/>
  <c r="Y234" i="5" s="1"/>
  <c r="W235" i="5"/>
  <c r="Y235" i="5" s="1"/>
  <c r="W236" i="5"/>
  <c r="Y236" i="5" s="1"/>
  <c r="W237" i="5"/>
  <c r="Y237" i="5" s="1"/>
  <c r="W238" i="5"/>
  <c r="Y238" i="5" s="1"/>
  <c r="W239" i="5"/>
  <c r="W240" i="5"/>
  <c r="Y240" i="5" s="1"/>
  <c r="W241" i="5"/>
  <c r="Y241" i="5" s="1"/>
  <c r="W242" i="5"/>
  <c r="Y242" i="5" s="1"/>
  <c r="W243" i="5"/>
  <c r="W244" i="5"/>
  <c r="Y244" i="5" s="1"/>
  <c r="W245" i="5"/>
  <c r="Y245" i="5" s="1"/>
  <c r="W246" i="5"/>
  <c r="Y246" i="5" s="1"/>
  <c r="W247" i="5"/>
  <c r="W248" i="5"/>
  <c r="Y248" i="5" s="1"/>
  <c r="W249" i="5"/>
  <c r="Y249" i="5" s="1"/>
  <c r="W250" i="5"/>
  <c r="W251" i="5"/>
  <c r="Y251" i="5" s="1"/>
  <c r="W252" i="5"/>
  <c r="Y252" i="5" s="1"/>
  <c r="W253" i="5"/>
  <c r="Y253" i="5" s="1"/>
  <c r="W254" i="5"/>
  <c r="Y254" i="5" s="1"/>
  <c r="W255" i="5"/>
  <c r="Y255" i="5" s="1"/>
  <c r="W256" i="5"/>
  <c r="Y256" i="5" s="1"/>
  <c r="W257" i="5"/>
  <c r="W258" i="5"/>
  <c r="W259" i="5"/>
  <c r="Y259" i="5" s="1"/>
  <c r="W260" i="5"/>
  <c r="Y260" i="5" s="1"/>
  <c r="W261" i="5"/>
  <c r="Y261" i="5" s="1"/>
  <c r="W262" i="5"/>
  <c r="Y262" i="5" s="1"/>
  <c r="W263" i="5"/>
  <c r="Y263" i="5" s="1"/>
  <c r="W264" i="5"/>
  <c r="Y264" i="5" s="1"/>
  <c r="W265" i="5"/>
  <c r="Y265" i="5" s="1"/>
  <c r="W266" i="5"/>
  <c r="W267" i="5"/>
  <c r="Y267" i="5" s="1"/>
  <c r="W268" i="5"/>
  <c r="Y268" i="5" s="1"/>
  <c r="W269" i="5"/>
  <c r="W270" i="5"/>
  <c r="W271" i="5"/>
  <c r="W272" i="5"/>
  <c r="W273" i="5"/>
  <c r="Y273" i="5" s="1"/>
  <c r="W274" i="5"/>
  <c r="Y274" i="5" s="1"/>
  <c r="W275" i="5"/>
  <c r="Y275" i="5" s="1"/>
  <c r="W276" i="5"/>
  <c r="Y276" i="5" s="1"/>
  <c r="W277" i="5"/>
  <c r="Y277" i="5" s="1"/>
  <c r="W278" i="5"/>
  <c r="W279" i="5"/>
  <c r="W280" i="5"/>
  <c r="W281" i="5"/>
  <c r="Y281" i="5" s="1"/>
  <c r="W282" i="5"/>
  <c r="W283" i="5"/>
  <c r="W284" i="5"/>
  <c r="Y284" i="5" s="1"/>
  <c r="W285" i="5"/>
  <c r="Y285" i="5" s="1"/>
  <c r="W286" i="5"/>
  <c r="Y286" i="5" s="1"/>
  <c r="W287" i="5"/>
  <c r="Y287" i="5" s="1"/>
  <c r="W288" i="5"/>
  <c r="Y288" i="5" s="1"/>
  <c r="W289" i="5"/>
  <c r="W290" i="5"/>
  <c r="Y290" i="5" s="1"/>
  <c r="W291" i="5"/>
  <c r="W292" i="5"/>
  <c r="Y292" i="5" s="1"/>
  <c r="W293" i="5"/>
  <c r="W294" i="5"/>
  <c r="Y294" i="5" s="1"/>
  <c r="W295" i="5"/>
  <c r="Y295" i="5" s="1"/>
  <c r="W296" i="5"/>
  <c r="Y296" i="5" s="1"/>
  <c r="W297" i="5"/>
  <c r="Y297" i="5" s="1"/>
  <c r="W298" i="5"/>
  <c r="Y298" i="5" s="1"/>
  <c r="W299" i="5"/>
  <c r="W300" i="5"/>
  <c r="Y300" i="5" s="1"/>
  <c r="W301" i="5"/>
  <c r="Y301" i="5" s="1"/>
  <c r="W302" i="5"/>
  <c r="Y302" i="5" s="1"/>
  <c r="W303" i="5"/>
  <c r="W304" i="5"/>
  <c r="W305" i="5"/>
  <c r="W306" i="5"/>
  <c r="Y306" i="5" s="1"/>
  <c r="W307" i="5"/>
  <c r="W308" i="5"/>
  <c r="Y308" i="5" s="1"/>
  <c r="W309" i="5"/>
  <c r="Y309" i="5" s="1"/>
  <c r="W310" i="5"/>
  <c r="Y310" i="5" s="1"/>
  <c r="W311" i="5"/>
  <c r="Y311" i="5" s="1"/>
  <c r="W312" i="5"/>
  <c r="Y312" i="5" s="1"/>
  <c r="W313" i="5"/>
  <c r="Y313" i="5" s="1"/>
  <c r="W314" i="5"/>
  <c r="W315" i="5"/>
  <c r="Y315" i="5" s="1"/>
  <c r="W316" i="5"/>
  <c r="Y316" i="5" s="1"/>
  <c r="W317" i="5"/>
  <c r="W318" i="5"/>
  <c r="W319" i="5"/>
  <c r="Y319" i="5" s="1"/>
  <c r="W320" i="5"/>
  <c r="Y320" i="5" s="1"/>
  <c r="W321" i="5"/>
  <c r="W322" i="5"/>
  <c r="W323" i="5"/>
  <c r="W324" i="5"/>
  <c r="Y324" i="5" s="1"/>
  <c r="W325" i="5"/>
  <c r="Y325" i="5" s="1"/>
  <c r="W326" i="5"/>
  <c r="W327" i="5"/>
  <c r="Y327" i="5" s="1"/>
  <c r="W328" i="5"/>
  <c r="Y328" i="5" s="1"/>
  <c r="W329" i="5"/>
  <c r="W330" i="5"/>
  <c r="Y330" i="5" s="1"/>
  <c r="W331" i="5"/>
  <c r="Y331" i="5" s="1"/>
  <c r="W332" i="5"/>
  <c r="Y332" i="5" s="1"/>
  <c r="W333" i="5"/>
  <c r="Y333" i="5" s="1"/>
  <c r="W334" i="5"/>
  <c r="W335" i="5"/>
  <c r="Y335" i="5" s="1"/>
  <c r="W336" i="5"/>
  <c r="Y336" i="5" s="1"/>
  <c r="W337" i="5"/>
  <c r="Y337" i="5" s="1"/>
  <c r="W338" i="5"/>
  <c r="Y338" i="5" s="1"/>
  <c r="W339" i="5"/>
  <c r="W340" i="5"/>
  <c r="Y340" i="5" s="1"/>
  <c r="W341" i="5"/>
  <c r="Y341" i="5" s="1"/>
  <c r="W342" i="5"/>
  <c r="W343" i="5"/>
  <c r="W344" i="5"/>
  <c r="Y344" i="5" s="1"/>
  <c r="W345" i="5"/>
  <c r="Y345" i="5" s="1"/>
  <c r="W346" i="5"/>
  <c r="Y346" i="5" s="1"/>
  <c r="W347" i="5"/>
  <c r="W348" i="5"/>
  <c r="W349" i="5"/>
  <c r="W350" i="5"/>
  <c r="W351" i="5"/>
  <c r="W352" i="5"/>
  <c r="Y352" i="5" s="1"/>
  <c r="W353" i="5"/>
  <c r="Y353" i="5" s="1"/>
  <c r="W354" i="5"/>
  <c r="Y354" i="5" s="1"/>
  <c r="W355" i="5"/>
  <c r="Y355" i="5" s="1"/>
  <c r="W356" i="5"/>
  <c r="Y356" i="5" s="1"/>
  <c r="W357" i="5"/>
  <c r="W358" i="5"/>
  <c r="Y358" i="5" s="1"/>
  <c r="W359" i="5"/>
  <c r="Y359" i="5" s="1"/>
  <c r="W360" i="5"/>
  <c r="W361" i="5"/>
  <c r="Y361" i="5" s="1"/>
  <c r="W362" i="5"/>
  <c r="W363" i="5"/>
  <c r="Y363" i="5" s="1"/>
  <c r="W364" i="5"/>
  <c r="Y364" i="5" s="1"/>
  <c r="W365" i="5"/>
  <c r="W366" i="5"/>
  <c r="Y366" i="5" s="1"/>
  <c r="W367" i="5"/>
  <c r="W368" i="5"/>
  <c r="Y368" i="5" s="1"/>
  <c r="W369" i="5"/>
  <c r="Y369" i="5" s="1"/>
  <c r="W370" i="5"/>
  <c r="Y370" i="5" s="1"/>
  <c r="W371" i="5"/>
  <c r="W372" i="5"/>
  <c r="Y372" i="5" s="1"/>
  <c r="W373" i="5"/>
  <c r="Y373" i="5" s="1"/>
  <c r="W374" i="5"/>
  <c r="Y374" i="5" s="1"/>
  <c r="W375" i="5"/>
  <c r="Y375" i="5" s="1"/>
  <c r="W376" i="5"/>
  <c r="Y376" i="5" s="1"/>
  <c r="W377" i="5"/>
  <c r="Y377" i="5" s="1"/>
  <c r="W378" i="5"/>
  <c r="Y378" i="5" s="1"/>
  <c r="W379" i="5"/>
  <c r="Y379" i="5" s="1"/>
  <c r="W380" i="5"/>
  <c r="Y380" i="5" s="1"/>
  <c r="W381" i="5"/>
  <c r="Y381" i="5" s="1"/>
  <c r="W382" i="5"/>
  <c r="Y382" i="5" s="1"/>
  <c r="W383" i="5"/>
  <c r="Y383" i="5" s="1"/>
  <c r="W384" i="5"/>
  <c r="W385" i="5"/>
  <c r="Y385" i="5" s="1"/>
  <c r="W386" i="5"/>
  <c r="Y386" i="5" s="1"/>
  <c r="W387" i="5"/>
  <c r="W388" i="5"/>
  <c r="W389" i="5"/>
  <c r="Y389" i="5" s="1"/>
  <c r="W390" i="5"/>
  <c r="W391" i="5"/>
  <c r="W392" i="5"/>
  <c r="Y392" i="5" s="1"/>
  <c r="W393" i="5"/>
  <c r="Y393" i="5" s="1"/>
  <c r="W394" i="5"/>
  <c r="W395" i="5"/>
  <c r="W396" i="5"/>
  <c r="Y396" i="5" s="1"/>
  <c r="W397" i="5"/>
  <c r="Y397" i="5" s="1"/>
  <c r="W398" i="5"/>
  <c r="W399" i="5"/>
  <c r="Y399" i="5" s="1"/>
  <c r="W400" i="5"/>
  <c r="W401" i="5"/>
  <c r="W402" i="5"/>
  <c r="Y402" i="5" s="1"/>
  <c r="W403" i="5"/>
  <c r="W404" i="5"/>
  <c r="Y404" i="5" s="1"/>
  <c r="W405" i="5"/>
  <c r="W406" i="5"/>
  <c r="W407" i="5"/>
  <c r="W408" i="5"/>
  <c r="Y408" i="5" s="1"/>
  <c r="W409" i="5"/>
  <c r="W410" i="5"/>
  <c r="Y410" i="5" s="1"/>
  <c r="W411" i="5"/>
  <c r="W412" i="5"/>
  <c r="Y412" i="5" s="1"/>
  <c r="W413" i="5"/>
  <c r="W414" i="5"/>
  <c r="Y414" i="5" s="1"/>
  <c r="W415" i="5"/>
  <c r="W416" i="5"/>
  <c r="W417" i="5"/>
  <c r="W418" i="5"/>
  <c r="Y418" i="5" s="1"/>
  <c r="W419" i="5"/>
  <c r="Y419" i="5" s="1"/>
  <c r="W420" i="5"/>
  <c r="Y420" i="5" s="1"/>
  <c r="W421" i="5"/>
  <c r="Y421" i="5" s="1"/>
  <c r="W422" i="5"/>
  <c r="W423" i="5"/>
  <c r="Y423" i="5" s="1"/>
  <c r="W424" i="5"/>
  <c r="Y424" i="5" s="1"/>
  <c r="W425" i="5"/>
  <c r="Y425" i="5" s="1"/>
  <c r="W426" i="5"/>
  <c r="Y426" i="5" s="1"/>
  <c r="W427" i="5"/>
  <c r="W428" i="5"/>
  <c r="Y428" i="5" s="1"/>
  <c r="W429" i="5"/>
  <c r="Y429" i="5" s="1"/>
  <c r="W430" i="5"/>
  <c r="Y430" i="5" s="1"/>
  <c r="W431" i="5"/>
  <c r="Y431" i="5" s="1"/>
  <c r="W432" i="5"/>
  <c r="W433" i="5"/>
  <c r="W434" i="5"/>
  <c r="Y434" i="5" s="1"/>
  <c r="W435" i="5"/>
  <c r="Y435" i="5" s="1"/>
  <c r="W436" i="5"/>
  <c r="Y436" i="5" s="1"/>
  <c r="W437" i="5"/>
  <c r="W438" i="5"/>
  <c r="Y438" i="5" s="1"/>
  <c r="W439" i="5"/>
  <c r="W440" i="5"/>
  <c r="W441" i="5"/>
  <c r="Y441" i="5" s="1"/>
  <c r="W442" i="5"/>
  <c r="Y442" i="5" s="1"/>
  <c r="W443" i="5"/>
  <c r="Y443" i="5" s="1"/>
  <c r="W444" i="5"/>
  <c r="W445" i="5"/>
  <c r="W446" i="5"/>
  <c r="W447" i="5"/>
  <c r="Y447" i="5" s="1"/>
  <c r="W448" i="5"/>
  <c r="Y448" i="5" s="1"/>
  <c r="W449" i="5"/>
  <c r="W450" i="5"/>
  <c r="Y450" i="5" s="1"/>
  <c r="W451" i="5"/>
  <c r="Y451" i="5" s="1"/>
  <c r="W452" i="5"/>
  <c r="W453" i="5"/>
  <c r="Y453" i="5" s="1"/>
  <c r="W454" i="5"/>
  <c r="W455" i="5"/>
  <c r="Y455" i="5" s="1"/>
  <c r="W456" i="5"/>
  <c r="Y456" i="5" s="1"/>
  <c r="W457" i="5"/>
  <c r="W458" i="5"/>
  <c r="W459" i="5"/>
  <c r="Y459" i="5" s="1"/>
  <c r="W460" i="5"/>
  <c r="Y460" i="5" s="1"/>
  <c r="W461" i="5"/>
  <c r="W462" i="5"/>
  <c r="W463" i="5"/>
  <c r="W464" i="5"/>
  <c r="Y464" i="5" s="1"/>
  <c r="W465" i="5"/>
  <c r="W466" i="5"/>
  <c r="Y466" i="5" s="1"/>
  <c r="W467" i="5"/>
  <c r="Y467" i="5" s="1"/>
  <c r="W468" i="5"/>
  <c r="Y468" i="5" s="1"/>
  <c r="W469" i="5"/>
  <c r="Y469" i="5" s="1"/>
  <c r="W470" i="5"/>
  <c r="W471" i="5"/>
  <c r="Y471" i="5" s="1"/>
  <c r="W472" i="5"/>
  <c r="Y472" i="5" s="1"/>
  <c r="W473" i="5"/>
  <c r="Y473" i="5" s="1"/>
  <c r="W474" i="5"/>
  <c r="Y474" i="5" s="1"/>
  <c r="W475" i="5"/>
  <c r="Y475" i="5" s="1"/>
  <c r="W476" i="5"/>
  <c r="Y476" i="5" s="1"/>
  <c r="W477" i="5"/>
  <c r="W478" i="5"/>
  <c r="Y478" i="5" s="1"/>
  <c r="W479" i="5"/>
  <c r="W480" i="5"/>
  <c r="W481" i="5"/>
  <c r="Y481" i="5" s="1"/>
  <c r="W482" i="5"/>
  <c r="Y482" i="5" s="1"/>
  <c r="W483" i="5"/>
  <c r="W484" i="5"/>
  <c r="Y484" i="5" s="1"/>
  <c r="W485" i="5"/>
  <c r="Y485" i="5" s="1"/>
  <c r="W486" i="5"/>
  <c r="Y486" i="5" s="1"/>
  <c r="W487" i="5"/>
  <c r="W488" i="5"/>
  <c r="Y488" i="5" s="1"/>
  <c r="W489" i="5"/>
  <c r="W490" i="5"/>
  <c r="Y490" i="5" s="1"/>
  <c r="W491" i="5"/>
  <c r="Y491" i="5" s="1"/>
  <c r="W492" i="5"/>
  <c r="Y492" i="5" s="1"/>
  <c r="W493" i="5"/>
  <c r="W494" i="5"/>
  <c r="Y494" i="5" s="1"/>
  <c r="W495" i="5"/>
  <c r="W496" i="5"/>
  <c r="Y496" i="5" s="1"/>
  <c r="W497" i="5"/>
  <c r="Y497" i="5" s="1"/>
  <c r="W498" i="5"/>
  <c r="W499" i="5"/>
  <c r="Y499" i="5" s="1"/>
  <c r="W500" i="5"/>
  <c r="W501" i="5"/>
  <c r="W502" i="5"/>
  <c r="Y502" i="5" s="1"/>
  <c r="W503" i="5"/>
  <c r="Y503" i="5" s="1"/>
  <c r="W504" i="5"/>
  <c r="Y504" i="5" s="1"/>
  <c r="W505" i="5"/>
  <c r="Y505" i="5" s="1"/>
  <c r="W506" i="5"/>
  <c r="Y506" i="5" s="1"/>
  <c r="W507" i="5"/>
  <c r="Y507" i="5" s="1"/>
  <c r="W508" i="5"/>
  <c r="W509" i="5"/>
  <c r="Y509" i="5" s="1"/>
  <c r="W510" i="5"/>
  <c r="Y510" i="5" s="1"/>
  <c r="W511" i="5"/>
  <c r="Y511" i="5" s="1"/>
  <c r="W512" i="5"/>
  <c r="W513" i="5"/>
  <c r="Y513" i="5" s="1"/>
  <c r="W514" i="5"/>
  <c r="W515" i="5"/>
  <c r="W516" i="5"/>
  <c r="Y516" i="5" s="1"/>
  <c r="W517" i="5"/>
  <c r="W518" i="5"/>
  <c r="W519" i="5"/>
  <c r="Y519" i="5" s="1"/>
  <c r="W520" i="5"/>
  <c r="Y520" i="5" s="1"/>
  <c r="W521" i="5"/>
  <c r="Y521" i="5" s="1"/>
  <c r="W522" i="5"/>
  <c r="W523" i="5"/>
  <c r="W524" i="5"/>
  <c r="Y524" i="5" s="1"/>
  <c r="W525" i="5"/>
  <c r="Y525" i="5" s="1"/>
  <c r="W526" i="5"/>
  <c r="Y526" i="5" s="1"/>
  <c r="W527" i="5"/>
  <c r="Y527" i="5" s="1"/>
  <c r="W528" i="5"/>
  <c r="Y528" i="5" s="1"/>
  <c r="W529" i="5"/>
  <c r="W530" i="5"/>
  <c r="W531" i="5"/>
  <c r="Y531" i="5" s="1"/>
  <c r="W532" i="5"/>
  <c r="Y532" i="5" s="1"/>
  <c r="W533" i="5"/>
  <c r="Y533" i="5" s="1"/>
  <c r="W534" i="5"/>
  <c r="Y534" i="5" s="1"/>
  <c r="W535" i="5"/>
  <c r="W536" i="5"/>
  <c r="W537" i="5"/>
  <c r="Y537" i="5" s="1"/>
  <c r="W538" i="5"/>
  <c r="W539" i="5"/>
  <c r="W540" i="5"/>
  <c r="Y540" i="5" s="1"/>
  <c r="W541" i="5"/>
  <c r="W542" i="5"/>
  <c r="Y542" i="5" s="1"/>
  <c r="W543" i="5"/>
  <c r="W544" i="5"/>
  <c r="W545" i="5"/>
  <c r="W546" i="5"/>
  <c r="Y546" i="5" s="1"/>
  <c r="W547" i="5"/>
  <c r="W548" i="5"/>
  <c r="W549" i="5"/>
  <c r="Y549" i="5" s="1"/>
  <c r="W550" i="5"/>
  <c r="Y550" i="5" s="1"/>
  <c r="W551" i="5"/>
  <c r="Y551" i="5" s="1"/>
  <c r="W552" i="5"/>
  <c r="Y552" i="5" s="1"/>
  <c r="W553" i="5"/>
  <c r="Y553" i="5" s="1"/>
  <c r="W554" i="5"/>
  <c r="W555" i="5"/>
  <c r="Y555" i="5" s="1"/>
  <c r="W556" i="5"/>
  <c r="Y556" i="5" s="1"/>
  <c r="W557" i="5"/>
  <c r="Y557" i="5" s="1"/>
  <c r="W558" i="5"/>
  <c r="Y558" i="5" s="1"/>
  <c r="W559" i="5"/>
  <c r="W560" i="5"/>
  <c r="Y560" i="5" s="1"/>
  <c r="W561" i="5"/>
  <c r="Y561" i="5" s="1"/>
  <c r="W562" i="5"/>
  <c r="W563" i="5"/>
  <c r="Y563" i="5" s="1"/>
  <c r="W564" i="5"/>
  <c r="Y564" i="5" s="1"/>
  <c r="W565" i="5"/>
  <c r="Y565" i="5" s="1"/>
  <c r="W566" i="5"/>
  <c r="Y566" i="5" s="1"/>
  <c r="W567" i="5"/>
  <c r="Y567" i="5" s="1"/>
  <c r="W568" i="5"/>
  <c r="Y568" i="5" s="1"/>
  <c r="W569" i="5"/>
  <c r="Y569" i="5" s="1"/>
  <c r="W570" i="5"/>
  <c r="Y570" i="5" s="1"/>
  <c r="W571" i="5"/>
  <c r="Y571" i="5" s="1"/>
  <c r="W572" i="5"/>
  <c r="Y572" i="5" s="1"/>
  <c r="W573" i="5"/>
  <c r="Y573" i="5" s="1"/>
  <c r="W574" i="5"/>
  <c r="Y574" i="5" s="1"/>
  <c r="W575" i="5"/>
  <c r="Y575" i="5" s="1"/>
  <c r="Y541" i="5" l="1"/>
  <c r="Y544" i="5"/>
  <c r="Y536" i="5"/>
  <c r="Y562" i="5"/>
  <c r="Y559" i="5"/>
  <c r="Y543" i="5"/>
  <c r="Y539" i="5"/>
  <c r="Y535" i="5"/>
  <c r="Y530" i="5"/>
  <c r="Y545" i="5"/>
  <c r="Y538" i="5"/>
  <c r="Y508" i="5"/>
  <c r="Y500" i="5"/>
  <c r="Y498" i="5"/>
  <c r="Y487" i="5"/>
  <c r="Y465" i="5"/>
  <c r="Y458" i="5"/>
  <c r="Y452" i="5"/>
  <c r="Y444" i="5"/>
  <c r="Y518" i="5"/>
  <c r="Y417" i="5"/>
  <c r="Y547" i="5"/>
  <c r="Y522" i="5"/>
  <c r="Y512" i="5"/>
  <c r="Y462" i="5"/>
  <c r="Y457" i="5"/>
  <c r="Y454" i="5"/>
  <c r="Y440" i="5"/>
  <c r="Y432" i="5"/>
  <c r="Y517" i="5"/>
  <c r="Y463" i="5"/>
  <c r="Y529" i="5"/>
  <c r="Y515" i="5"/>
  <c r="Y514" i="5"/>
  <c r="Y501" i="5"/>
  <c r="Y493" i="5"/>
  <c r="Y489" i="5"/>
  <c r="Y477" i="5"/>
  <c r="Y461" i="5"/>
  <c r="Y446" i="5"/>
  <c r="Y439" i="5"/>
  <c r="Y433" i="5"/>
  <c r="Y495" i="5"/>
  <c r="Y554" i="5"/>
  <c r="Y548" i="5"/>
  <c r="Y523" i="5"/>
  <c r="Y483" i="5"/>
  <c r="Y480" i="5"/>
  <c r="Y479" i="5"/>
  <c r="Y445" i="5"/>
  <c r="Y437" i="5"/>
  <c r="Y427" i="5"/>
  <c r="Y422" i="5"/>
  <c r="Y415" i="5"/>
  <c r="Y409" i="5"/>
  <c r="Y398" i="5"/>
  <c r="Y470" i="5"/>
  <c r="Y449" i="5"/>
  <c r="Y416" i="5"/>
  <c r="Y413" i="5"/>
  <c r="Y406" i="5"/>
  <c r="Y405" i="5"/>
  <c r="Y400" i="5"/>
  <c r="Y394" i="5"/>
  <c r="Y390" i="5"/>
  <c r="Y387" i="5"/>
  <c r="Y411" i="5"/>
  <c r="Y403" i="5"/>
  <c r="Y395" i="5"/>
  <c r="Y391" i="5"/>
  <c r="Y388" i="5"/>
  <c r="Y384" i="5"/>
  <c r="Y407" i="5"/>
  <c r="Y401" i="5"/>
  <c r="Y349" i="5"/>
  <c r="Y367" i="5"/>
  <c r="Y362" i="5"/>
  <c r="Y347" i="5"/>
  <c r="Y329" i="5"/>
  <c r="Y350" i="5"/>
  <c r="Y343" i="5"/>
  <c r="Y371" i="5"/>
  <c r="Y365" i="5"/>
  <c r="Y360" i="5"/>
  <c r="Y357" i="5"/>
  <c r="Y348" i="5"/>
  <c r="Y339" i="5"/>
  <c r="Y351" i="5"/>
  <c r="Y342" i="5"/>
  <c r="Y334" i="5"/>
  <c r="Y314" i="5"/>
  <c r="Y307" i="5"/>
  <c r="Y322" i="5"/>
  <c r="Y291" i="5"/>
  <c r="Y304" i="5"/>
  <c r="Y279" i="5"/>
  <c r="Y318" i="5"/>
  <c r="Y305" i="5"/>
  <c r="Y289" i="5"/>
  <c r="Y283" i="5"/>
  <c r="Y326" i="5"/>
  <c r="Y321" i="5"/>
  <c r="Y278" i="5"/>
  <c r="Y317" i="5"/>
  <c r="Y303" i="5"/>
  <c r="Y282" i="5"/>
  <c r="Y323" i="5"/>
  <c r="Y271" i="5"/>
  <c r="Y270" i="5"/>
  <c r="Y266" i="5"/>
  <c r="Y258" i="5"/>
  <c r="Y247" i="5"/>
  <c r="Y257" i="5"/>
  <c r="Y299" i="5"/>
  <c r="Y280" i="5"/>
  <c r="Y272" i="5"/>
  <c r="Y293" i="5"/>
  <c r="Y269" i="5"/>
  <c r="Y239" i="5"/>
  <c r="Y250" i="5"/>
  <c r="Y243" i="5"/>
  <c r="Y230" i="5"/>
  <c r="Y219" i="5"/>
  <c r="Y221" i="5"/>
  <c r="Y189" i="5"/>
  <c r="Y172" i="5"/>
  <c r="Y191" i="5"/>
  <c r="Y187" i="5"/>
  <c r="Y193" i="5"/>
  <c r="Y176" i="5"/>
  <c r="Y180" i="5"/>
  <c r="Y178" i="5"/>
  <c r="Y182" i="5"/>
  <c r="Y200" i="5"/>
  <c r="Y184" i="5"/>
  <c r="Y170" i="5"/>
  <c r="Y154" i="5"/>
  <c r="Y161" i="5"/>
  <c r="Y135" i="5"/>
  <c r="Y125" i="5"/>
  <c r="Y126" i="5"/>
  <c r="Y128" i="5"/>
  <c r="Y121" i="5"/>
  <c r="Y120" i="5"/>
  <c r="Y98" i="5"/>
  <c r="Y118" i="5"/>
  <c r="Y106" i="5"/>
  <c r="Y100" i="5"/>
  <c r="Y99" i="5"/>
  <c r="Y90" i="5"/>
  <c r="Y91" i="5"/>
  <c r="Y86" i="5"/>
  <c r="Y82" i="5"/>
  <c r="Y74" i="5"/>
  <c r="Y73" i="5"/>
  <c r="Y79" i="5"/>
  <c r="Y69" i="5"/>
  <c r="Y68" i="5"/>
  <c r="Y65" i="5"/>
  <c r="Y64" i="5"/>
  <c r="Y61" i="5"/>
  <c r="Y56" i="5"/>
  <c r="U6" i="5" l="1"/>
  <c r="U7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U70" i="5"/>
  <c r="U71" i="5"/>
  <c r="U72" i="5"/>
  <c r="U73" i="5"/>
  <c r="U74" i="5"/>
  <c r="U75" i="5"/>
  <c r="U76" i="5"/>
  <c r="U77" i="5"/>
  <c r="U78" i="5"/>
  <c r="U79" i="5"/>
  <c r="U80" i="5"/>
  <c r="U81" i="5"/>
  <c r="U82" i="5"/>
  <c r="U83" i="5"/>
  <c r="U84" i="5"/>
  <c r="U85" i="5"/>
  <c r="U86" i="5"/>
  <c r="U87" i="5"/>
  <c r="U88" i="5"/>
  <c r="U89" i="5"/>
  <c r="U90" i="5"/>
  <c r="U91" i="5"/>
  <c r="U92" i="5"/>
  <c r="U93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31" i="5"/>
  <c r="U132" i="5"/>
  <c r="U133" i="5"/>
  <c r="U134" i="5"/>
  <c r="U135" i="5"/>
  <c r="U136" i="5"/>
  <c r="U137" i="5"/>
  <c r="U138" i="5"/>
  <c r="U139" i="5"/>
  <c r="U140" i="5"/>
  <c r="U141" i="5"/>
  <c r="U142" i="5"/>
  <c r="U143" i="5"/>
  <c r="U144" i="5"/>
  <c r="U145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97" i="5"/>
  <c r="U198" i="5"/>
  <c r="U199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251" i="5"/>
  <c r="U252" i="5"/>
  <c r="U253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321" i="5"/>
  <c r="U322" i="5"/>
  <c r="U323" i="5"/>
  <c r="U324" i="5"/>
  <c r="U325" i="5"/>
  <c r="U326" i="5"/>
  <c r="U327" i="5"/>
  <c r="U328" i="5"/>
  <c r="U329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63" i="5"/>
  <c r="U364" i="5"/>
  <c r="U365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85" i="5"/>
  <c r="U386" i="5"/>
  <c r="U387" i="5"/>
  <c r="U388" i="5"/>
  <c r="U389" i="5"/>
  <c r="U390" i="5"/>
  <c r="U391" i="5"/>
  <c r="U392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407" i="5"/>
  <c r="U408" i="5"/>
  <c r="U409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424" i="5"/>
  <c r="U425" i="5"/>
  <c r="U42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66" i="5"/>
  <c r="U467" i="5"/>
  <c r="U46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87" i="5"/>
  <c r="U488" i="5"/>
  <c r="U489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509" i="5"/>
  <c r="U510" i="5"/>
  <c r="U511" i="5"/>
  <c r="U512" i="5"/>
  <c r="U513" i="5"/>
  <c r="U514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535" i="5"/>
  <c r="U536" i="5"/>
  <c r="U537" i="5"/>
  <c r="U538" i="5"/>
  <c r="U539" i="5"/>
  <c r="U540" i="5"/>
  <c r="U541" i="5"/>
  <c r="U542" i="5"/>
  <c r="U543" i="5"/>
  <c r="U544" i="5"/>
  <c r="U545" i="5"/>
  <c r="U546" i="5"/>
  <c r="U547" i="5"/>
  <c r="U548" i="5"/>
  <c r="U549" i="5"/>
  <c r="U550" i="5"/>
  <c r="U551" i="5"/>
  <c r="U552" i="5"/>
  <c r="U553" i="5"/>
  <c r="U554" i="5"/>
  <c r="U555" i="5"/>
  <c r="U556" i="5"/>
  <c r="U557" i="5"/>
  <c r="U558" i="5"/>
  <c r="U559" i="5"/>
  <c r="U560" i="5"/>
  <c r="U561" i="5"/>
  <c r="U562" i="5"/>
  <c r="U563" i="5"/>
  <c r="U564" i="5"/>
  <c r="U565" i="5"/>
  <c r="U566" i="5"/>
  <c r="U567" i="5"/>
  <c r="U568" i="5"/>
  <c r="U569" i="5"/>
  <c r="U570" i="5"/>
  <c r="U571" i="5"/>
  <c r="U572" i="5"/>
  <c r="U573" i="5"/>
  <c r="U574" i="5"/>
  <c r="U575" i="5"/>
  <c r="U5986" i="1"/>
  <c r="B19" i="4" l="1"/>
  <c r="W6" i="5" l="1"/>
  <c r="Y6" i="5" s="1"/>
  <c r="W7" i="5"/>
  <c r="Y7" i="5" s="1"/>
  <c r="W8" i="5"/>
  <c r="Y8" i="5" s="1"/>
  <c r="W9" i="5"/>
  <c r="Y9" i="5" s="1"/>
  <c r="W10" i="5"/>
  <c r="Y10" i="5" s="1"/>
  <c r="W11" i="5"/>
  <c r="Y11" i="5" s="1"/>
  <c r="W12" i="5"/>
  <c r="Y12" i="5" s="1"/>
  <c r="W13" i="5"/>
  <c r="Y13" i="5" s="1"/>
  <c r="W14" i="5"/>
  <c r="Y14" i="5" s="1"/>
  <c r="W15" i="5"/>
  <c r="Y15" i="5" s="1"/>
  <c r="W16" i="5"/>
  <c r="Y16" i="5" s="1"/>
  <c r="W17" i="5"/>
  <c r="Y17" i="5" s="1"/>
  <c r="W18" i="5"/>
  <c r="Y18" i="5" s="1"/>
  <c r="W19" i="5"/>
  <c r="Y19" i="5" s="1"/>
  <c r="W20" i="5"/>
  <c r="Y20" i="5" s="1"/>
  <c r="W21" i="5"/>
  <c r="Y21" i="5" s="1"/>
  <c r="W22" i="5"/>
  <c r="Y22" i="5" s="1"/>
  <c r="W23" i="5"/>
  <c r="Y23" i="5" s="1"/>
  <c r="W24" i="5"/>
  <c r="Y24" i="5" s="1"/>
  <c r="W25" i="5"/>
  <c r="Y25" i="5" s="1"/>
  <c r="W26" i="5"/>
  <c r="Y26" i="5" s="1"/>
  <c r="W27" i="5"/>
  <c r="Y27" i="5" s="1"/>
  <c r="W28" i="5"/>
  <c r="Y28" i="5" s="1"/>
  <c r="W29" i="5"/>
  <c r="Y29" i="5" s="1"/>
  <c r="W30" i="5"/>
  <c r="Y30" i="5" s="1"/>
  <c r="W31" i="5"/>
  <c r="Y31" i="5" s="1"/>
  <c r="W32" i="5"/>
  <c r="Y32" i="5" s="1"/>
  <c r="W33" i="5"/>
  <c r="Y33" i="5" s="1"/>
  <c r="W34" i="5"/>
  <c r="Y34" i="5" s="1"/>
  <c r="W35" i="5"/>
  <c r="Y35" i="5" s="1"/>
  <c r="W36" i="5"/>
  <c r="Y36" i="5" s="1"/>
  <c r="W37" i="5"/>
  <c r="Y37" i="5" s="1"/>
  <c r="W38" i="5"/>
  <c r="Y38" i="5" s="1"/>
  <c r="W39" i="5"/>
  <c r="Y39" i="5" s="1"/>
  <c r="W40" i="5"/>
  <c r="Y40" i="5" s="1"/>
  <c r="W41" i="5"/>
  <c r="Y41" i="5" s="1"/>
  <c r="W42" i="5"/>
  <c r="Y42" i="5" s="1"/>
  <c r="W43" i="5"/>
  <c r="Y43" i="5" s="1"/>
  <c r="W44" i="5"/>
  <c r="Y44" i="5" s="1"/>
  <c r="W45" i="5"/>
  <c r="Y45" i="5" s="1"/>
  <c r="W46" i="5"/>
  <c r="Y46" i="5" s="1"/>
  <c r="W47" i="5"/>
  <c r="Y47" i="5" s="1"/>
  <c r="W48" i="5"/>
  <c r="Y48" i="5" s="1"/>
  <c r="W49" i="5"/>
  <c r="Y49" i="5" s="1"/>
  <c r="W50" i="5"/>
  <c r="Y50" i="5" s="1"/>
  <c r="W51" i="5"/>
  <c r="Y51" i="5" s="1"/>
  <c r="W52" i="5"/>
  <c r="Y52" i="5" s="1"/>
  <c r="W53" i="5"/>
  <c r="Y53" i="5" s="1"/>
  <c r="W54" i="5"/>
  <c r="Y54" i="5" s="1"/>
  <c r="W55" i="5"/>
  <c r="Y55" i="5" s="1"/>
  <c r="H3152" i="3" l="1"/>
  <c r="H3154" i="3"/>
  <c r="H3156" i="3"/>
  <c r="H3157" i="3"/>
  <c r="H3158" i="3"/>
  <c r="H3160" i="3"/>
  <c r="H3161" i="3"/>
  <c r="H3162" i="3"/>
  <c r="H3163" i="3"/>
  <c r="H3164" i="3"/>
  <c r="H3165" i="3"/>
  <c r="H3166" i="3"/>
  <c r="H3169" i="3"/>
  <c r="H3171" i="3"/>
  <c r="H3689" i="3"/>
  <c r="W524" i="6" l="1"/>
  <c r="W523" i="6"/>
  <c r="W522" i="6"/>
  <c r="W521" i="6"/>
  <c r="W520" i="6"/>
  <c r="W519" i="6"/>
  <c r="W518" i="6"/>
  <c r="W517" i="6"/>
  <c r="W516" i="6"/>
  <c r="W515" i="6"/>
  <c r="W514" i="6"/>
  <c r="W513" i="6"/>
  <c r="W512" i="6"/>
  <c r="W511" i="6"/>
  <c r="W510" i="6"/>
  <c r="W509" i="6"/>
  <c r="W508" i="6"/>
  <c r="W507" i="6"/>
  <c r="W506" i="6"/>
  <c r="W505" i="6"/>
  <c r="W504" i="6"/>
  <c r="W503" i="6"/>
  <c r="W502" i="6"/>
  <c r="W501" i="6"/>
  <c r="W500" i="6"/>
  <c r="W499" i="6"/>
  <c r="W498" i="6"/>
  <c r="W497" i="6"/>
  <c r="W496" i="6"/>
  <c r="W495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5" i="6"/>
  <c r="W474" i="6"/>
  <c r="W473" i="6"/>
  <c r="W472" i="6"/>
  <c r="W471" i="6"/>
  <c r="W470" i="6"/>
  <c r="W469" i="6"/>
  <c r="W468" i="6"/>
  <c r="W467" i="6"/>
  <c r="W466" i="6"/>
  <c r="W465" i="6"/>
  <c r="W464" i="6"/>
  <c r="W463" i="6"/>
  <c r="W462" i="6"/>
  <c r="W461" i="6"/>
  <c r="W460" i="6"/>
  <c r="W459" i="6"/>
  <c r="W458" i="6"/>
  <c r="W457" i="6"/>
  <c r="W456" i="6"/>
  <c r="W455" i="6"/>
  <c r="W454" i="6"/>
  <c r="W453" i="6"/>
  <c r="W452" i="6"/>
  <c r="W451" i="6"/>
  <c r="W450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8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7" i="6"/>
  <c r="W406" i="6"/>
  <c r="W405" i="6"/>
  <c r="W404" i="6"/>
  <c r="W403" i="6"/>
  <c r="W402" i="6"/>
  <c r="W401" i="6"/>
  <c r="W400" i="6"/>
  <c r="W399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5" i="6"/>
  <c r="W374" i="6"/>
  <c r="W373" i="6"/>
  <c r="W372" i="6"/>
  <c r="W371" i="6"/>
  <c r="W370" i="6"/>
  <c r="W369" i="6"/>
  <c r="W368" i="6"/>
  <c r="W367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5" i="6"/>
  <c r="W314" i="6"/>
  <c r="W313" i="6"/>
  <c r="W312" i="6"/>
  <c r="W311" i="6"/>
  <c r="W310" i="6"/>
  <c r="W309" i="6"/>
  <c r="W308" i="6"/>
  <c r="W307" i="6"/>
  <c r="W306" i="6"/>
  <c r="W305" i="6"/>
  <c r="W304" i="6"/>
  <c r="W303" i="6"/>
  <c r="W302" i="6"/>
  <c r="W301" i="6"/>
  <c r="W300" i="6"/>
  <c r="W299" i="6"/>
  <c r="W298" i="6"/>
  <c r="W297" i="6"/>
  <c r="W296" i="6"/>
  <c r="W295" i="6"/>
  <c r="W294" i="6"/>
  <c r="W293" i="6"/>
  <c r="W292" i="6"/>
  <c r="W291" i="6"/>
  <c r="W290" i="6"/>
  <c r="W289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7" i="6"/>
  <c r="W266" i="6"/>
  <c r="W265" i="6"/>
  <c r="W264" i="6"/>
  <c r="W263" i="6"/>
  <c r="W262" i="6"/>
  <c r="W261" i="6"/>
  <c r="W260" i="6"/>
  <c r="W259" i="6"/>
  <c r="W258" i="6"/>
  <c r="W257" i="6"/>
  <c r="W256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1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3" i="6"/>
  <c r="W212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7" i="6"/>
  <c r="W186" i="6"/>
  <c r="W185" i="6"/>
  <c r="W184" i="6"/>
  <c r="W183" i="6"/>
  <c r="W182" i="6"/>
  <c r="W181" i="6"/>
  <c r="W180" i="6"/>
  <c r="W179" i="6"/>
  <c r="W178" i="6"/>
  <c r="W177" i="6"/>
  <c r="W176" i="6"/>
  <c r="W175" i="6"/>
  <c r="W174" i="6"/>
  <c r="W173" i="6"/>
  <c r="W172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6" i="6"/>
  <c r="W155" i="6"/>
  <c r="W154" i="6"/>
  <c r="W153" i="6"/>
  <c r="W152" i="6"/>
  <c r="W151" i="6"/>
  <c r="W150" i="6"/>
  <c r="W149" i="6"/>
  <c r="W148" i="6"/>
  <c r="W147" i="6"/>
  <c r="W146" i="6"/>
  <c r="W145" i="6"/>
  <c r="W144" i="6"/>
  <c r="W143" i="6"/>
  <c r="W142" i="6"/>
  <c r="W141" i="6"/>
  <c r="W140" i="6"/>
  <c r="W139" i="6"/>
  <c r="W138" i="6"/>
  <c r="W137" i="6"/>
  <c r="W136" i="6"/>
  <c r="W135" i="6"/>
  <c r="W134" i="6"/>
  <c r="W133" i="6"/>
  <c r="W132" i="6"/>
  <c r="W131" i="6"/>
  <c r="W130" i="6"/>
  <c r="W129" i="6"/>
  <c r="W128" i="6"/>
  <c r="W127" i="6"/>
  <c r="W126" i="6"/>
  <c r="W125" i="6"/>
  <c r="W124" i="6"/>
  <c r="W123" i="6"/>
  <c r="W122" i="6"/>
  <c r="W121" i="6"/>
  <c r="W120" i="6"/>
  <c r="W119" i="6"/>
  <c r="W118" i="6"/>
  <c r="W117" i="6"/>
  <c r="W116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5" i="6"/>
  <c r="W94" i="6"/>
  <c r="W93" i="6"/>
  <c r="W92" i="6"/>
  <c r="W91" i="6"/>
  <c r="W90" i="6"/>
  <c r="W89" i="6"/>
  <c r="W88" i="6"/>
  <c r="W87" i="6"/>
  <c r="W86" i="6"/>
  <c r="W85" i="6"/>
  <c r="W84" i="6"/>
  <c r="W83" i="6"/>
  <c r="W82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6" i="6"/>
  <c r="W65" i="6"/>
  <c r="W64" i="6"/>
  <c r="W63" i="6"/>
  <c r="W62" i="6"/>
  <c r="W61" i="6"/>
  <c r="W60" i="6"/>
  <c r="W59" i="6"/>
  <c r="W58" i="6"/>
  <c r="W57" i="6"/>
  <c r="W56" i="6"/>
  <c r="W55" i="6"/>
  <c r="W54" i="6"/>
  <c r="W53" i="6"/>
  <c r="W52" i="6"/>
  <c r="W51" i="6"/>
  <c r="W50" i="6"/>
  <c r="W49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2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W8" i="6"/>
  <c r="C19" i="4"/>
  <c r="D18" i="4"/>
  <c r="D17" i="4"/>
  <c r="D16" i="4"/>
  <c r="D15" i="4"/>
  <c r="D14" i="4"/>
  <c r="D13" i="4"/>
  <c r="D12" i="4"/>
  <c r="D11" i="4"/>
  <c r="D10" i="4"/>
  <c r="D9" i="4"/>
  <c r="D8" i="4"/>
  <c r="D7" i="4"/>
  <c r="Y14" i="6" l="1"/>
  <c r="Y22" i="6"/>
  <c r="Y30" i="6"/>
  <c r="Y38" i="6"/>
  <c r="Y46" i="6"/>
  <c r="Y54" i="6"/>
  <c r="Y62" i="6"/>
  <c r="Y70" i="6"/>
  <c r="Y78" i="6"/>
  <c r="Y86" i="6"/>
  <c r="Y94" i="6"/>
  <c r="Y102" i="6"/>
  <c r="Y110" i="6"/>
  <c r="Y118" i="6"/>
  <c r="Y126" i="6"/>
  <c r="Y134" i="6"/>
  <c r="Y142" i="6"/>
  <c r="Y150" i="6"/>
  <c r="Y158" i="6"/>
  <c r="Y166" i="6"/>
  <c r="Y174" i="6"/>
  <c r="Y182" i="6"/>
  <c r="Y190" i="6"/>
  <c r="Y198" i="6"/>
  <c r="Y206" i="6"/>
  <c r="Y214" i="6"/>
  <c r="Y222" i="6"/>
  <c r="Y230" i="6"/>
  <c r="Y238" i="6"/>
  <c r="Y246" i="6"/>
  <c r="Y254" i="6"/>
  <c r="Y262" i="6"/>
  <c r="Y270" i="6"/>
  <c r="Y278" i="6"/>
  <c r="Y286" i="6"/>
  <c r="Y294" i="6"/>
  <c r="Y302" i="6"/>
  <c r="Y310" i="6"/>
  <c r="Y318" i="6"/>
  <c r="Y326" i="6"/>
  <c r="Y334" i="6"/>
  <c r="Y342" i="6"/>
  <c r="Y350" i="6"/>
  <c r="Y358" i="6"/>
  <c r="Y366" i="6"/>
  <c r="Y374" i="6"/>
  <c r="Y382" i="6"/>
  <c r="Y390" i="6"/>
  <c r="Y398" i="6"/>
  <c r="Y408" i="6"/>
  <c r="Y416" i="6"/>
  <c r="Y424" i="6"/>
  <c r="Y432" i="6"/>
  <c r="Y440" i="6"/>
  <c r="Y452" i="6"/>
  <c r="Y461" i="6"/>
  <c r="Y469" i="6"/>
  <c r="Y474" i="6"/>
  <c r="Y482" i="6"/>
  <c r="Y490" i="6"/>
  <c r="Y498" i="6"/>
  <c r="Y511" i="6"/>
  <c r="Y519" i="6"/>
  <c r="Y15" i="6"/>
  <c r="Y23" i="6"/>
  <c r="Y31" i="6"/>
  <c r="Y39" i="6"/>
  <c r="Y47" i="6"/>
  <c r="Y55" i="6"/>
  <c r="Y63" i="6"/>
  <c r="Y71" i="6"/>
  <c r="Y79" i="6"/>
  <c r="Y87" i="6"/>
  <c r="Y95" i="6"/>
  <c r="Y103" i="6"/>
  <c r="Y111" i="6"/>
  <c r="Y119" i="6"/>
  <c r="Y127" i="6"/>
  <c r="Y135" i="6"/>
  <c r="Y143" i="6"/>
  <c r="Y151" i="6"/>
  <c r="Y159" i="6"/>
  <c r="Y167" i="6"/>
  <c r="Y175" i="6"/>
  <c r="Y183" i="6"/>
  <c r="Y191" i="6"/>
  <c r="Y199" i="6"/>
  <c r="Y207" i="6"/>
  <c r="Y215" i="6"/>
  <c r="Y223" i="6"/>
  <c r="Y231" i="6"/>
  <c r="Y239" i="6"/>
  <c r="Y247" i="6"/>
  <c r="Y255" i="6"/>
  <c r="Y263" i="6"/>
  <c r="Y271" i="6"/>
  <c r="Y279" i="6"/>
  <c r="Y287" i="6"/>
  <c r="Y295" i="6"/>
  <c r="Y303" i="6"/>
  <c r="Y311" i="6"/>
  <c r="Y319" i="6"/>
  <c r="Y327" i="6"/>
  <c r="Y335" i="6"/>
  <c r="Y343" i="6"/>
  <c r="Y351" i="6"/>
  <c r="Y359" i="6"/>
  <c r="Y367" i="6"/>
  <c r="Y375" i="6"/>
  <c r="Y383" i="6"/>
  <c r="Y391" i="6"/>
  <c r="Y399" i="6"/>
  <c r="Y404" i="6"/>
  <c r="Y409" i="6"/>
  <c r="Y417" i="6"/>
  <c r="Y425" i="6"/>
  <c r="Y433" i="6"/>
  <c r="Y441" i="6"/>
  <c r="Y453" i="6"/>
  <c r="Y462" i="6"/>
  <c r="Y470" i="6"/>
  <c r="Y475" i="6"/>
  <c r="Y483" i="6"/>
  <c r="Y491" i="6"/>
  <c r="Y499" i="6"/>
  <c r="Y512" i="6"/>
  <c r="Y520" i="6"/>
  <c r="Y8" i="6"/>
  <c r="Y16" i="6"/>
  <c r="Y24" i="6"/>
  <c r="Y32" i="6"/>
  <c r="Y40" i="6"/>
  <c r="Y48" i="6"/>
  <c r="Y56" i="6"/>
  <c r="Y64" i="6"/>
  <c r="Y72" i="6"/>
  <c r="Y80" i="6"/>
  <c r="Y88" i="6"/>
  <c r="Y96" i="6"/>
  <c r="Y104" i="6"/>
  <c r="Y112" i="6"/>
  <c r="Y120" i="6"/>
  <c r="Y128" i="6"/>
  <c r="Y136" i="6"/>
  <c r="Y144" i="6"/>
  <c r="Y152" i="6"/>
  <c r="Y160" i="6"/>
  <c r="Y168" i="6"/>
  <c r="Y176" i="6"/>
  <c r="Y184" i="6"/>
  <c r="Y192" i="6"/>
  <c r="Y200" i="6"/>
  <c r="Y208" i="6"/>
  <c r="Y216" i="6"/>
  <c r="Y224" i="6"/>
  <c r="Y232" i="6"/>
  <c r="Y240" i="6"/>
  <c r="Y248" i="6"/>
  <c r="Y256" i="6"/>
  <c r="Y264" i="6"/>
  <c r="Y272" i="6"/>
  <c r="Y280" i="6"/>
  <c r="Y288" i="6"/>
  <c r="Y296" i="6"/>
  <c r="Y304" i="6"/>
  <c r="Y312" i="6"/>
  <c r="Y320" i="6"/>
  <c r="Y328" i="6"/>
  <c r="Y336" i="6"/>
  <c r="Y344" i="6"/>
  <c r="Y352" i="6"/>
  <c r="Y360" i="6"/>
  <c r="Y368" i="6"/>
  <c r="Y376" i="6"/>
  <c r="Y384" i="6"/>
  <c r="Y392" i="6"/>
  <c r="Y400" i="6"/>
  <c r="Y410" i="6"/>
  <c r="Y418" i="6"/>
  <c r="Y426" i="6"/>
  <c r="Y434" i="6"/>
  <c r="Y442" i="6"/>
  <c r="Y446" i="6"/>
  <c r="Y454" i="6"/>
  <c r="Y463" i="6"/>
  <c r="Y471" i="6"/>
  <c r="Y476" i="6"/>
  <c r="Y484" i="6"/>
  <c r="Y492" i="6"/>
  <c r="Y500" i="6"/>
  <c r="Y506" i="6"/>
  <c r="Y513" i="6"/>
  <c r="Y521" i="6"/>
  <c r="Y9" i="6"/>
  <c r="Y17" i="6"/>
  <c r="Y25" i="6"/>
  <c r="Y33" i="6"/>
  <c r="Y41" i="6"/>
  <c r="Y49" i="6"/>
  <c r="Y57" i="6"/>
  <c r="Y65" i="6"/>
  <c r="Y73" i="6"/>
  <c r="Y81" i="6"/>
  <c r="Y89" i="6"/>
  <c r="Y97" i="6"/>
  <c r="Y105" i="6"/>
  <c r="Y113" i="6"/>
  <c r="Y121" i="6"/>
  <c r="Y129" i="6"/>
  <c r="Y137" i="6"/>
  <c r="Y145" i="6"/>
  <c r="Y153" i="6"/>
  <c r="Y161" i="6"/>
  <c r="Y169" i="6"/>
  <c r="Y177" i="6"/>
  <c r="Y185" i="6"/>
  <c r="Y193" i="6"/>
  <c r="Y201" i="6"/>
  <c r="Y209" i="6"/>
  <c r="Y217" i="6"/>
  <c r="Y225" i="6"/>
  <c r="Y233" i="6"/>
  <c r="Y241" i="6"/>
  <c r="Y249" i="6"/>
  <c r="Y257" i="6"/>
  <c r="Y265" i="6"/>
  <c r="Y273" i="6"/>
  <c r="Y281" i="6"/>
  <c r="Y289" i="6"/>
  <c r="Y297" i="6"/>
  <c r="Y305" i="6"/>
  <c r="Y313" i="6"/>
  <c r="Y321" i="6"/>
  <c r="Y329" i="6"/>
  <c r="Y337" i="6"/>
  <c r="Y345" i="6"/>
  <c r="Y353" i="6"/>
  <c r="Y361" i="6"/>
  <c r="Y369" i="6"/>
  <c r="Y377" i="6"/>
  <c r="Y385" i="6"/>
  <c r="Y393" i="6"/>
  <c r="Y401" i="6"/>
  <c r="Y411" i="6"/>
  <c r="Y419" i="6"/>
  <c r="Y427" i="6"/>
  <c r="Y435" i="6"/>
  <c r="Y443" i="6"/>
  <c r="Y447" i="6"/>
  <c r="Y455" i="6"/>
  <c r="Y464" i="6"/>
  <c r="Y477" i="6"/>
  <c r="Y485" i="6"/>
  <c r="Y493" i="6"/>
  <c r="Y501" i="6"/>
  <c r="Y507" i="6"/>
  <c r="Y514" i="6"/>
  <c r="Y522" i="6"/>
  <c r="Y10" i="6"/>
  <c r="Y18" i="6"/>
  <c r="Y26" i="6"/>
  <c r="Y34" i="6"/>
  <c r="Y42" i="6"/>
  <c r="Y50" i="6"/>
  <c r="Y58" i="6"/>
  <c r="Y66" i="6"/>
  <c r="Y74" i="6"/>
  <c r="Y82" i="6"/>
  <c r="Y90" i="6"/>
  <c r="Y98" i="6"/>
  <c r="Y106" i="6"/>
  <c r="Y114" i="6"/>
  <c r="Y122" i="6"/>
  <c r="Y130" i="6"/>
  <c r="Y138" i="6"/>
  <c r="Y146" i="6"/>
  <c r="Y154" i="6"/>
  <c r="Y162" i="6"/>
  <c r="Y170" i="6"/>
  <c r="Y178" i="6"/>
  <c r="Y186" i="6"/>
  <c r="Y194" i="6"/>
  <c r="Y202" i="6"/>
  <c r="Y210" i="6"/>
  <c r="Y218" i="6"/>
  <c r="Y226" i="6"/>
  <c r="Y234" i="6"/>
  <c r="Y242" i="6"/>
  <c r="Y250" i="6"/>
  <c r="Y258" i="6"/>
  <c r="Y266" i="6"/>
  <c r="Y274" i="6"/>
  <c r="Y282" i="6"/>
  <c r="Y290" i="6"/>
  <c r="Y298" i="6"/>
  <c r="Y306" i="6"/>
  <c r="Y314" i="6"/>
  <c r="Y322" i="6"/>
  <c r="Y330" i="6"/>
  <c r="Y338" i="6"/>
  <c r="Y346" i="6"/>
  <c r="Y354" i="6"/>
  <c r="Y362" i="6"/>
  <c r="Y370" i="6"/>
  <c r="Y378" i="6"/>
  <c r="Y386" i="6"/>
  <c r="Y394" i="6"/>
  <c r="Y402" i="6"/>
  <c r="Y412" i="6"/>
  <c r="Y420" i="6"/>
  <c r="Y428" i="6"/>
  <c r="Y436" i="6"/>
  <c r="Y444" i="6"/>
  <c r="Y448" i="6"/>
  <c r="Y456" i="6"/>
  <c r="Y465" i="6"/>
  <c r="Y478" i="6"/>
  <c r="Y486" i="6"/>
  <c r="Y494" i="6"/>
  <c r="Y502" i="6"/>
  <c r="Y515" i="6"/>
  <c r="Y523" i="6"/>
  <c r="Y11" i="6"/>
  <c r="Y19" i="6"/>
  <c r="Y27" i="6"/>
  <c r="Y35" i="6"/>
  <c r="Y43" i="6"/>
  <c r="Y51" i="6"/>
  <c r="Y59" i="6"/>
  <c r="Y67" i="6"/>
  <c r="Y75" i="6"/>
  <c r="Y83" i="6"/>
  <c r="Y91" i="6"/>
  <c r="Y99" i="6"/>
  <c r="Y107" i="6"/>
  <c r="Y115" i="6"/>
  <c r="Y123" i="6"/>
  <c r="Y131" i="6"/>
  <c r="Y139" i="6"/>
  <c r="Y147" i="6"/>
  <c r="Y155" i="6"/>
  <c r="Y163" i="6"/>
  <c r="Y171" i="6"/>
  <c r="Y179" i="6"/>
  <c r="Y187" i="6"/>
  <c r="Y195" i="6"/>
  <c r="Y203" i="6"/>
  <c r="Y211" i="6"/>
  <c r="Y219" i="6"/>
  <c r="Y227" i="6"/>
  <c r="Y235" i="6"/>
  <c r="Y243" i="6"/>
  <c r="Y251" i="6"/>
  <c r="Y259" i="6"/>
  <c r="Y267" i="6"/>
  <c r="Y275" i="6"/>
  <c r="Y283" i="6"/>
  <c r="Y291" i="6"/>
  <c r="Y299" i="6"/>
  <c r="Y307" i="6"/>
  <c r="Y315" i="6"/>
  <c r="Y323" i="6"/>
  <c r="Y331" i="6"/>
  <c r="Y339" i="6"/>
  <c r="Y347" i="6"/>
  <c r="Y355" i="6"/>
  <c r="Y363" i="6"/>
  <c r="Y371" i="6"/>
  <c r="Y379" i="6"/>
  <c r="Y387" i="6"/>
  <c r="Y395" i="6"/>
  <c r="Y403" i="6"/>
  <c r="Y405" i="6"/>
  <c r="Y413" i="6"/>
  <c r="Y421" i="6"/>
  <c r="Y429" i="6"/>
  <c r="Y437" i="6"/>
  <c r="Y445" i="6"/>
  <c r="Y449" i="6"/>
  <c r="Y457" i="6"/>
  <c r="Y458" i="6"/>
  <c r="Y466" i="6"/>
  <c r="Y479" i="6"/>
  <c r="Y487" i="6"/>
  <c r="Y495" i="6"/>
  <c r="Y503" i="6"/>
  <c r="Y508" i="6"/>
  <c r="Y516" i="6"/>
  <c r="Y524" i="6"/>
  <c r="Y12" i="6"/>
  <c r="Y20" i="6"/>
  <c r="Y28" i="6"/>
  <c r="Y36" i="6"/>
  <c r="Y44" i="6"/>
  <c r="Y52" i="6"/>
  <c r="Y60" i="6"/>
  <c r="Y68" i="6"/>
  <c r="Y76" i="6"/>
  <c r="Y84" i="6"/>
  <c r="Y92" i="6"/>
  <c r="Y100" i="6"/>
  <c r="Y108" i="6"/>
  <c r="Y116" i="6"/>
  <c r="Y124" i="6"/>
  <c r="Y132" i="6"/>
  <c r="Y140" i="6"/>
  <c r="Y148" i="6"/>
  <c r="Y156" i="6"/>
  <c r="Y164" i="6"/>
  <c r="Y172" i="6"/>
  <c r="Y180" i="6"/>
  <c r="Y188" i="6"/>
  <c r="Y196" i="6"/>
  <c r="Y204" i="6"/>
  <c r="Y212" i="6"/>
  <c r="Y220" i="6"/>
  <c r="Y228" i="6"/>
  <c r="Y236" i="6"/>
  <c r="Y244" i="6"/>
  <c r="Y252" i="6"/>
  <c r="Y260" i="6"/>
  <c r="Y268" i="6"/>
  <c r="Y276" i="6"/>
  <c r="Y284" i="6"/>
  <c r="Y292" i="6"/>
  <c r="Y300" i="6"/>
  <c r="Y308" i="6"/>
  <c r="Y316" i="6"/>
  <c r="Y324" i="6"/>
  <c r="Y332" i="6"/>
  <c r="Y340" i="6"/>
  <c r="Y348" i="6"/>
  <c r="Y356" i="6"/>
  <c r="Y364" i="6"/>
  <c r="Y372" i="6"/>
  <c r="Y380" i="6"/>
  <c r="Y388" i="6"/>
  <c r="Y396" i="6"/>
  <c r="Y406" i="6"/>
  <c r="Y414" i="6"/>
  <c r="Y422" i="6"/>
  <c r="Y430" i="6"/>
  <c r="Y438" i="6"/>
  <c r="Y450" i="6"/>
  <c r="Y459" i="6"/>
  <c r="Y467" i="6"/>
  <c r="Y472" i="6"/>
  <c r="Y480" i="6"/>
  <c r="Y488" i="6"/>
  <c r="Y496" i="6"/>
  <c r="Y504" i="6"/>
  <c r="Y509" i="6"/>
  <c r="Y517" i="6"/>
  <c r="Y13" i="6"/>
  <c r="Y21" i="6"/>
  <c r="Y29" i="6"/>
  <c r="Y37" i="6"/>
  <c r="Y45" i="6"/>
  <c r="Y53" i="6"/>
  <c r="Y61" i="6"/>
  <c r="Y69" i="6"/>
  <c r="Y77" i="6"/>
  <c r="Y85" i="6"/>
  <c r="Y93" i="6"/>
  <c r="Y101" i="6"/>
  <c r="Y109" i="6"/>
  <c r="Y117" i="6"/>
  <c r="Y125" i="6"/>
  <c r="Y133" i="6"/>
  <c r="Y141" i="6"/>
  <c r="Y149" i="6"/>
  <c r="Y157" i="6"/>
  <c r="Y165" i="6"/>
  <c r="Y173" i="6"/>
  <c r="Y181" i="6"/>
  <c r="Y189" i="6"/>
  <c r="Y197" i="6"/>
  <c r="Y205" i="6"/>
  <c r="Y213" i="6"/>
  <c r="Y221" i="6"/>
  <c r="Y229" i="6"/>
  <c r="Y237" i="6"/>
  <c r="Y245" i="6"/>
  <c r="Y253" i="6"/>
  <c r="Y261" i="6"/>
  <c r="Y269" i="6"/>
  <c r="Y277" i="6"/>
  <c r="Y285" i="6"/>
  <c r="Y293" i="6"/>
  <c r="Y301" i="6"/>
  <c r="Y309" i="6"/>
  <c r="Y317" i="6"/>
  <c r="Y325" i="6"/>
  <c r="Y333" i="6"/>
  <c r="Y341" i="6"/>
  <c r="Y349" i="6"/>
  <c r="Y357" i="6"/>
  <c r="Y365" i="6"/>
  <c r="Y373" i="6"/>
  <c r="Y381" i="6"/>
  <c r="Y389" i="6"/>
  <c r="Y397" i="6"/>
  <c r="Y407" i="6"/>
  <c r="Y415" i="6"/>
  <c r="Y423" i="6"/>
  <c r="Y431" i="6"/>
  <c r="Y439" i="6"/>
  <c r="Y451" i="6"/>
  <c r="Y460" i="6"/>
  <c r="Y468" i="6"/>
  <c r="Y473" i="6"/>
  <c r="Y481" i="6"/>
  <c r="Y489" i="6"/>
  <c r="Y497" i="6"/>
  <c r="Y505" i="6"/>
  <c r="Y510" i="6"/>
  <c r="Y518" i="6"/>
  <c r="D19" i="4"/>
  <c r="C18" i="3" l="1"/>
  <c r="H6083" i="3"/>
  <c r="H261" i="3"/>
  <c r="H3114" i="3"/>
  <c r="X2086" i="7" s="1"/>
  <c r="Z2086" i="7" s="1"/>
  <c r="AA2086" i="7" s="1"/>
  <c r="AB2086" i="7" s="1"/>
  <c r="H3115" i="3"/>
  <c r="X2078" i="7" s="1"/>
  <c r="Z2078" i="7" s="1"/>
  <c r="AA2078" i="7" s="1"/>
  <c r="AB2078" i="7" s="1"/>
  <c r="H3753" i="3"/>
  <c r="H4320" i="3"/>
  <c r="H5761" i="3"/>
  <c r="H5659" i="3"/>
  <c r="H5939" i="3"/>
  <c r="C19" i="3"/>
  <c r="H378" i="3"/>
  <c r="H671" i="3"/>
  <c r="H679" i="3"/>
  <c r="H687" i="3"/>
  <c r="H779" i="3"/>
  <c r="H672" i="3"/>
  <c r="X269" i="7" s="1"/>
  <c r="Z269" i="7" s="1"/>
  <c r="AA269" i="7" s="1"/>
  <c r="AB269" i="7" s="1"/>
  <c r="H680" i="3"/>
  <c r="H688" i="3"/>
  <c r="H673" i="3"/>
  <c r="H681" i="3"/>
  <c r="H674" i="3"/>
  <c r="H682" i="3"/>
  <c r="H675" i="3"/>
  <c r="H683" i="3"/>
  <c r="H801" i="3"/>
  <c r="H676" i="3"/>
  <c r="H802" i="3"/>
  <c r="H677" i="3"/>
  <c r="H777" i="3"/>
  <c r="H803" i="3"/>
  <c r="H1618" i="3"/>
  <c r="H1626" i="3"/>
  <c r="H1634" i="3"/>
  <c r="H1642" i="3"/>
  <c r="H1650" i="3"/>
  <c r="H1658" i="3"/>
  <c r="H1666" i="3"/>
  <c r="H1674" i="3"/>
  <c r="H1619" i="3"/>
  <c r="H1627" i="3"/>
  <c r="H1635" i="3"/>
  <c r="H1643" i="3"/>
  <c r="H1651" i="3"/>
  <c r="H1659" i="3"/>
  <c r="H678" i="3"/>
  <c r="H1621" i="3"/>
  <c r="H1629" i="3"/>
  <c r="H1637" i="3"/>
  <c r="H1645" i="3"/>
  <c r="H1653" i="3"/>
  <c r="H778" i="3"/>
  <c r="H1622" i="3"/>
  <c r="H1630" i="3"/>
  <c r="H1638" i="3"/>
  <c r="H1646" i="3"/>
  <c r="H1654" i="3"/>
  <c r="H1662" i="3"/>
  <c r="H1670" i="3"/>
  <c r="H1119" i="3"/>
  <c r="H1624" i="3"/>
  <c r="H1632" i="3"/>
  <c r="H1640" i="3"/>
  <c r="H1648" i="3"/>
  <c r="H1636" i="3"/>
  <c r="H1656" i="3"/>
  <c r="H1668" i="3"/>
  <c r="H1678" i="3"/>
  <c r="H1686" i="3"/>
  <c r="H1694" i="3"/>
  <c r="H1702" i="3"/>
  <c r="H1710" i="3"/>
  <c r="H1718" i="3"/>
  <c r="H1726" i="3"/>
  <c r="H1742" i="3"/>
  <c r="H1750" i="3"/>
  <c r="H1617" i="3"/>
  <c r="H1639" i="3"/>
  <c r="H1657" i="3"/>
  <c r="H1669" i="3"/>
  <c r="H1679" i="3"/>
  <c r="H1687" i="3"/>
  <c r="H1695" i="3"/>
  <c r="H1703" i="3"/>
  <c r="H1711" i="3"/>
  <c r="H1719" i="3"/>
  <c r="H1727" i="3"/>
  <c r="H1735" i="3"/>
  <c r="H1743" i="3"/>
  <c r="H1751" i="3"/>
  <c r="H1620" i="3"/>
  <c r="H1641" i="3"/>
  <c r="H1660" i="3"/>
  <c r="H1671" i="3"/>
  <c r="H1680" i="3"/>
  <c r="H1688" i="3"/>
  <c r="H1696" i="3"/>
  <c r="H1704" i="3"/>
  <c r="H1712" i="3"/>
  <c r="H1720" i="3"/>
  <c r="H1728" i="3"/>
  <c r="H1736" i="3"/>
  <c r="H1744" i="3"/>
  <c r="H1752" i="3"/>
  <c r="H1623" i="3"/>
  <c r="H1644" i="3"/>
  <c r="H1661" i="3"/>
  <c r="H1672" i="3"/>
  <c r="H1681" i="3"/>
  <c r="H1689" i="3"/>
  <c r="H1697" i="3"/>
  <c r="H1705" i="3"/>
  <c r="H1713" i="3"/>
  <c r="H1721" i="3"/>
  <c r="H1737" i="3"/>
  <c r="H1745" i="3"/>
  <c r="H1753" i="3"/>
  <c r="H1625" i="3"/>
  <c r="H1647" i="3"/>
  <c r="H1663" i="3"/>
  <c r="H1673" i="3"/>
  <c r="H1682" i="3"/>
  <c r="H1690" i="3"/>
  <c r="H1698" i="3"/>
  <c r="H1706" i="3"/>
  <c r="H1714" i="3"/>
  <c r="H1722" i="3"/>
  <c r="H1730" i="3"/>
  <c r="H1738" i="3"/>
  <c r="H1754" i="3"/>
  <c r="H1628" i="3"/>
  <c r="H1649" i="3"/>
  <c r="H1664" i="3"/>
  <c r="H1675" i="3"/>
  <c r="H1683" i="3"/>
  <c r="H1691" i="3"/>
  <c r="H1699" i="3"/>
  <c r="H1707" i="3"/>
  <c r="H1715" i="3"/>
  <c r="H1723" i="3"/>
  <c r="H1731" i="3"/>
  <c r="H1739" i="3"/>
  <c r="H1755" i="3"/>
  <c r="H1631" i="3"/>
  <c r="H1652" i="3"/>
  <c r="H1665" i="3"/>
  <c r="H1676" i="3"/>
  <c r="H1684" i="3"/>
  <c r="H1692" i="3"/>
  <c r="H1700" i="3"/>
  <c r="H1708" i="3"/>
  <c r="H1716" i="3"/>
  <c r="H1724" i="3"/>
  <c r="H1740" i="3"/>
  <c r="H1748" i="3"/>
  <c r="H1756" i="3"/>
  <c r="H1693" i="3"/>
  <c r="H2159" i="3"/>
  <c r="H2697" i="3"/>
  <c r="H2745" i="3"/>
  <c r="H2753" i="3"/>
  <c r="H2761" i="3"/>
  <c r="H1701" i="3"/>
  <c r="H2698" i="3"/>
  <c r="H2746" i="3"/>
  <c r="H2754" i="3"/>
  <c r="H2762" i="3"/>
  <c r="H1709" i="3"/>
  <c r="H2699" i="3"/>
  <c r="H2739" i="3"/>
  <c r="H2747" i="3"/>
  <c r="H2755" i="3"/>
  <c r="H2763" i="3"/>
  <c r="H1633" i="3"/>
  <c r="H1717" i="3"/>
  <c r="H2700" i="3"/>
  <c r="H2740" i="3"/>
  <c r="H2748" i="3"/>
  <c r="H1655" i="3"/>
  <c r="H1725" i="3"/>
  <c r="H2701" i="3"/>
  <c r="H2741" i="3"/>
  <c r="H1667" i="3"/>
  <c r="H1733" i="3"/>
  <c r="H2702" i="3"/>
  <c r="H1677" i="3"/>
  <c r="H1741" i="3"/>
  <c r="H2703" i="3"/>
  <c r="H2750" i="3"/>
  <c r="H2764" i="3"/>
  <c r="H2827" i="3"/>
  <c r="H2835" i="3"/>
  <c r="H2843" i="3"/>
  <c r="H2851" i="3"/>
  <c r="H2876" i="3"/>
  <c r="H1685" i="3"/>
  <c r="H2751" i="3"/>
  <c r="H2765" i="3"/>
  <c r="H2828" i="3"/>
  <c r="H2836" i="3"/>
  <c r="H2844" i="3"/>
  <c r="H2852" i="3"/>
  <c r="H1749" i="3"/>
  <c r="H2704" i="3"/>
  <c r="H2752" i="3"/>
  <c r="H2829" i="3"/>
  <c r="H2837" i="3"/>
  <c r="H2845" i="3"/>
  <c r="H2853" i="3"/>
  <c r="H2756" i="3"/>
  <c r="H2830" i="3"/>
  <c r="H2838" i="3"/>
  <c r="H2846" i="3"/>
  <c r="H2854" i="3"/>
  <c r="H2742" i="3"/>
  <c r="H2757" i="3"/>
  <c r="H2831" i="3"/>
  <c r="H2839" i="3"/>
  <c r="H2847" i="3"/>
  <c r="H2855" i="3"/>
  <c r="H2743" i="3"/>
  <c r="H2758" i="3"/>
  <c r="H2832" i="3"/>
  <c r="H2840" i="3"/>
  <c r="H2848" i="3"/>
  <c r="H2744" i="3"/>
  <c r="H2759" i="3"/>
  <c r="H2833" i="3"/>
  <c r="H2841" i="3"/>
  <c r="H2849" i="3"/>
  <c r="H2874" i="3"/>
  <c r="H3594" i="3"/>
  <c r="H3602" i="3"/>
  <c r="H3610" i="3"/>
  <c r="H3618" i="3"/>
  <c r="H3626" i="3"/>
  <c r="H3634" i="3"/>
  <c r="H3642" i="3"/>
  <c r="H3650" i="3"/>
  <c r="H3658" i="3"/>
  <c r="H3666" i="3"/>
  <c r="H3595" i="3"/>
  <c r="H3603" i="3"/>
  <c r="H3611" i="3"/>
  <c r="H3619" i="3"/>
  <c r="H3627" i="3"/>
  <c r="H3635" i="3"/>
  <c r="H3643" i="3"/>
  <c r="H3651" i="3"/>
  <c r="H3659" i="3"/>
  <c r="H3667" i="3"/>
  <c r="H2749" i="3"/>
  <c r="H3596" i="3"/>
  <c r="H3604" i="3"/>
  <c r="H3612" i="3"/>
  <c r="H3620" i="3"/>
  <c r="H3628" i="3"/>
  <c r="H3636" i="3"/>
  <c r="H3644" i="3"/>
  <c r="H3652" i="3"/>
  <c r="H3660" i="3"/>
  <c r="H2760" i="3"/>
  <c r="H2834" i="3"/>
  <c r="H3597" i="3"/>
  <c r="H3605" i="3"/>
  <c r="H3613" i="3"/>
  <c r="H3621" i="3"/>
  <c r="H3629" i="3"/>
  <c r="H3637" i="3"/>
  <c r="H3645" i="3"/>
  <c r="H3653" i="3"/>
  <c r="H3661" i="3"/>
  <c r="H3888" i="3"/>
  <c r="H2842" i="3"/>
  <c r="H3598" i="3"/>
  <c r="H3606" i="3"/>
  <c r="H3614" i="3"/>
  <c r="H3622" i="3"/>
  <c r="H3630" i="3"/>
  <c r="H3638" i="3"/>
  <c r="H3646" i="3"/>
  <c r="H3654" i="3"/>
  <c r="H3662" i="3"/>
  <c r="H2850" i="3"/>
  <c r="H3599" i="3"/>
  <c r="H3607" i="3"/>
  <c r="H3615" i="3"/>
  <c r="H3623" i="3"/>
  <c r="H3631" i="3"/>
  <c r="H3639" i="3"/>
  <c r="H3647" i="3"/>
  <c r="H3655" i="3"/>
  <c r="H3663" i="3"/>
  <c r="H2875" i="3"/>
  <c r="H3592" i="3"/>
  <c r="H3600" i="3"/>
  <c r="H3608" i="3"/>
  <c r="H3616" i="3"/>
  <c r="H3624" i="3"/>
  <c r="H3632" i="3"/>
  <c r="H3640" i="3"/>
  <c r="H3648" i="3"/>
  <c r="H3656" i="3"/>
  <c r="H3664" i="3"/>
  <c r="H3601" i="3"/>
  <c r="H3665" i="3"/>
  <c r="H4289" i="3"/>
  <c r="H4381" i="3"/>
  <c r="H3609" i="3"/>
  <c r="H4290" i="3"/>
  <c r="H4382" i="3"/>
  <c r="H3617" i="3"/>
  <c r="H4291" i="3"/>
  <c r="H4383" i="3"/>
  <c r="H3625" i="3"/>
  <c r="H4284" i="3"/>
  <c r="H4292" i="3"/>
  <c r="H4384" i="3"/>
  <c r="H3633" i="3"/>
  <c r="H4285" i="3"/>
  <c r="H4293" i="3"/>
  <c r="H4385" i="3"/>
  <c r="H3641" i="3"/>
  <c r="H4286" i="3"/>
  <c r="H4294" i="3"/>
  <c r="H3649" i="3"/>
  <c r="H4287" i="3"/>
  <c r="H4295" i="3"/>
  <c r="H4379" i="3"/>
  <c r="X1930" i="7" s="1"/>
  <c r="Z1930" i="7" s="1"/>
  <c r="AA1930" i="7" s="1"/>
  <c r="AB1930" i="7" s="1"/>
  <c r="H3657" i="3"/>
  <c r="H5058" i="3"/>
  <c r="H5499" i="3"/>
  <c r="H5236" i="3"/>
  <c r="H5473" i="3"/>
  <c r="H5481" i="3"/>
  <c r="H4288" i="3"/>
  <c r="H5353" i="3"/>
  <c r="H4380" i="3"/>
  <c r="H5505" i="3"/>
  <c r="H3593" i="3"/>
  <c r="H5695" i="3"/>
  <c r="H5729" i="3"/>
  <c r="H5816" i="3"/>
  <c r="H5556" i="3"/>
  <c r="H5696" i="3"/>
  <c r="H5526" i="3"/>
  <c r="H5619" i="3"/>
  <c r="H5731" i="3"/>
  <c r="H5528" i="3"/>
  <c r="H5714" i="3"/>
  <c r="H5745" i="3"/>
  <c r="H5851" i="3"/>
  <c r="H5616" i="3"/>
  <c r="H6060" i="3"/>
  <c r="H6061" i="3"/>
  <c r="X1931" i="7" l="1"/>
  <c r="Z1931" i="7" s="1"/>
  <c r="AA1931" i="7" s="1"/>
  <c r="AB1931" i="7" s="1"/>
  <c r="X1936" i="7"/>
  <c r="Z1936" i="7" s="1"/>
  <c r="AA1936" i="7" s="1"/>
  <c r="AB1936" i="7" s="1"/>
  <c r="X1933" i="7"/>
  <c r="Z1933" i="7" s="1"/>
  <c r="AA1933" i="7" s="1"/>
  <c r="AB1933" i="7" s="1"/>
  <c r="X1932" i="7"/>
  <c r="Z1932" i="7" s="1"/>
  <c r="AA1932" i="7" s="1"/>
  <c r="AB1932" i="7" s="1"/>
  <c r="X20" i="7"/>
  <c r="Z20" i="7" s="1"/>
  <c r="AA20" i="7" s="1"/>
  <c r="AB20" i="7" s="1"/>
  <c r="X1934" i="7"/>
  <c r="Z1934" i="7" s="1"/>
  <c r="AA1934" i="7" s="1"/>
  <c r="AB1934" i="7" s="1"/>
  <c r="X1937" i="7"/>
  <c r="Z1937" i="7" s="1"/>
  <c r="AA1937" i="7" s="1"/>
  <c r="AB1937" i="7" s="1"/>
  <c r="X1935" i="7"/>
  <c r="Z1935" i="7" s="1"/>
  <c r="AA1935" i="7" s="1"/>
  <c r="AB1935" i="7" s="1"/>
  <c r="X185" i="5"/>
  <c r="Z185" i="5" s="1"/>
  <c r="AA185" i="5" s="1"/>
  <c r="AB185" i="5" s="1"/>
  <c r="X186" i="5"/>
  <c r="Z186" i="5" s="1"/>
  <c r="AA186" i="5" s="1"/>
  <c r="AB186" i="5" s="1"/>
  <c r="X188" i="6"/>
  <c r="Z188" i="6" s="1"/>
  <c r="AA188" i="6" s="1"/>
  <c r="AB188" i="6" s="1"/>
  <c r="X187" i="6"/>
  <c r="Z187" i="6" s="1"/>
  <c r="AA187" i="6" s="1"/>
  <c r="AB187" i="6" s="1"/>
  <c r="C11" i="3"/>
  <c r="H148" i="3"/>
  <c r="H5549" i="3"/>
  <c r="H5892" i="3"/>
  <c r="H5831" i="3"/>
  <c r="X1398" i="7" s="1"/>
  <c r="Z1398" i="7" s="1"/>
  <c r="AA1398" i="7" s="1"/>
  <c r="AB1398" i="7" s="1"/>
  <c r="H5588" i="3"/>
  <c r="H5589" i="3"/>
  <c r="H5783" i="3"/>
  <c r="H143" i="3"/>
  <c r="X75" i="5"/>
  <c r="Z75" i="5" s="1"/>
  <c r="AA75" i="5" s="1"/>
  <c r="AB75" i="5" s="1"/>
  <c r="X71" i="5"/>
  <c r="Z71" i="5" s="1"/>
  <c r="AA71" i="5" s="1"/>
  <c r="AB71" i="5" s="1"/>
  <c r="X72" i="5"/>
  <c r="Z72" i="5" s="1"/>
  <c r="AA72" i="5" s="1"/>
  <c r="AB72" i="5" s="1"/>
  <c r="X76" i="5"/>
  <c r="Z76" i="5" s="1"/>
  <c r="AA76" i="5" s="1"/>
  <c r="AB76" i="5" s="1"/>
  <c r="X74" i="5"/>
  <c r="Z74" i="5" s="1"/>
  <c r="AA74" i="5" s="1"/>
  <c r="AB74" i="5" s="1"/>
  <c r="X73" i="5"/>
  <c r="Z73" i="5" s="1"/>
  <c r="AA73" i="5" s="1"/>
  <c r="AB73" i="5" s="1"/>
  <c r="X78" i="6"/>
  <c r="Z78" i="6" s="1"/>
  <c r="AA78" i="6" s="1"/>
  <c r="AB78" i="6" s="1"/>
  <c r="X73" i="6"/>
  <c r="Z73" i="6" s="1"/>
  <c r="AA73" i="6" s="1"/>
  <c r="AB73" i="6" s="1"/>
  <c r="X76" i="6"/>
  <c r="Z76" i="6" s="1"/>
  <c r="AA76" i="6" s="1"/>
  <c r="AB76" i="6" s="1"/>
  <c r="X77" i="6"/>
  <c r="Z77" i="6" s="1"/>
  <c r="AA77" i="6" s="1"/>
  <c r="AB77" i="6" s="1"/>
  <c r="X74" i="6"/>
  <c r="Z74" i="6" s="1"/>
  <c r="AA74" i="6" s="1"/>
  <c r="AB74" i="6" s="1"/>
  <c r="X75" i="6"/>
  <c r="Z75" i="6" s="1"/>
  <c r="AA75" i="6" s="1"/>
  <c r="AB75" i="6" s="1"/>
  <c r="C5" i="3"/>
  <c r="H413" i="3"/>
  <c r="H445" i="3"/>
  <c r="H349" i="3"/>
  <c r="H734" i="3"/>
  <c r="H750" i="3"/>
  <c r="H390" i="3"/>
  <c r="H293" i="3"/>
  <c r="H421" i="3"/>
  <c r="H799" i="3"/>
  <c r="H397" i="3"/>
  <c r="X75" i="7" s="1"/>
  <c r="Z75" i="7" s="1"/>
  <c r="AA75" i="7" s="1"/>
  <c r="AB75" i="7" s="1"/>
  <c r="H767" i="3"/>
  <c r="H373" i="3"/>
  <c r="H405" i="3"/>
  <c r="H685" i="3"/>
  <c r="H759" i="3"/>
  <c r="H437" i="3"/>
  <c r="H3287" i="3"/>
  <c r="H3434" i="3"/>
  <c r="H5422" i="3"/>
  <c r="H423" i="3"/>
  <c r="H3435" i="3"/>
  <c r="H414" i="3"/>
  <c r="H758" i="3"/>
  <c r="H451" i="3"/>
  <c r="H56" i="3"/>
  <c r="H1108" i="3"/>
  <c r="H418" i="3"/>
  <c r="H3430" i="3"/>
  <c r="H401" i="3"/>
  <c r="H424" i="3"/>
  <c r="H5031" i="3"/>
  <c r="H407" i="3"/>
  <c r="H1121" i="3"/>
  <c r="H406" i="3"/>
  <c r="H741" i="3"/>
  <c r="X283" i="7" s="1"/>
  <c r="Z283" i="7" s="1"/>
  <c r="AA283" i="7" s="1"/>
  <c r="AB283" i="7" s="1"/>
  <c r="H443" i="3"/>
  <c r="H756" i="3"/>
  <c r="H402" i="3"/>
  <c r="H1115" i="3"/>
  <c r="H393" i="3"/>
  <c r="H416" i="3"/>
  <c r="H3428" i="3"/>
  <c r="H743" i="3"/>
  <c r="H444" i="3"/>
  <c r="X73" i="7" s="1"/>
  <c r="Z73" i="7" s="1"/>
  <c r="AA73" i="7" s="1"/>
  <c r="AB73" i="7" s="1"/>
  <c r="H731" i="3"/>
  <c r="H3436" i="3"/>
  <c r="H399" i="3"/>
  <c r="H800" i="3"/>
  <c r="H398" i="3"/>
  <c r="H692" i="3"/>
  <c r="H5468" i="3"/>
  <c r="H435" i="3"/>
  <c r="H739" i="3"/>
  <c r="H394" i="3"/>
  <c r="H755" i="3"/>
  <c r="H385" i="3"/>
  <c r="H400" i="3"/>
  <c r="H383" i="3"/>
  <c r="H13" i="3"/>
  <c r="H403" i="3"/>
  <c r="H5765" i="3"/>
  <c r="H386" i="3"/>
  <c r="H746" i="3"/>
  <c r="H3703" i="3"/>
  <c r="H631" i="3"/>
  <c r="H446" i="3"/>
  <c r="H5824" i="3"/>
  <c r="X68" i="7" s="1"/>
  <c r="Z68" i="7" s="1"/>
  <c r="AA68" i="7" s="1"/>
  <c r="AB68" i="7" s="1"/>
  <c r="H404" i="3"/>
  <c r="H1109" i="3"/>
  <c r="H387" i="3"/>
  <c r="H5338" i="3"/>
  <c r="H450" i="3"/>
  <c r="H433" i="3"/>
  <c r="H3256" i="3"/>
  <c r="H728" i="3"/>
  <c r="H430" i="3"/>
  <c r="H395" i="3"/>
  <c r="X74" i="7" s="1"/>
  <c r="Z74" i="7" s="1"/>
  <c r="AA74" i="7" s="1"/>
  <c r="AB74" i="7" s="1"/>
  <c r="H426" i="3"/>
  <c r="H4132" i="3"/>
  <c r="H690" i="3"/>
  <c r="H567" i="3"/>
  <c r="H6108" i="3"/>
  <c r="H323" i="3"/>
  <c r="H3970" i="3"/>
  <c r="H3429" i="3"/>
  <c r="H735" i="3"/>
  <c r="H388" i="3"/>
  <c r="H748" i="3"/>
  <c r="H447" i="3"/>
  <c r="H1127" i="3"/>
  <c r="H441" i="3"/>
  <c r="H754" i="3"/>
  <c r="H798" i="3"/>
  <c r="H425" i="3"/>
  <c r="H440" i="3"/>
  <c r="H438" i="3"/>
  <c r="H740" i="3"/>
  <c r="H442" i="3"/>
  <c r="H436" i="3"/>
  <c r="H3800" i="3"/>
  <c r="H409" i="3"/>
  <c r="H384" i="3"/>
  <c r="H5447" i="3"/>
  <c r="H396" i="3"/>
  <c r="H3251" i="3"/>
  <c r="H1125" i="3"/>
  <c r="X266" i="7"/>
  <c r="Z266" i="7" s="1"/>
  <c r="AA266" i="7" s="1"/>
  <c r="AB266" i="7" s="1"/>
  <c r="X265" i="7"/>
  <c r="Z265" i="7" s="1"/>
  <c r="AA265" i="7" s="1"/>
  <c r="AB265" i="7" s="1"/>
  <c r="X267" i="7"/>
  <c r="Z267" i="7" s="1"/>
  <c r="AA267" i="7" s="1"/>
  <c r="AB267" i="7" s="1"/>
  <c r="X262" i="7"/>
  <c r="Z262" i="7" s="1"/>
  <c r="AA262" i="7" s="1"/>
  <c r="AB262" i="7" s="1"/>
  <c r="X268" i="7"/>
  <c r="Z268" i="7" s="1"/>
  <c r="AA268" i="7" s="1"/>
  <c r="AB268" i="7" s="1"/>
  <c r="X263" i="7"/>
  <c r="Z263" i="7" s="1"/>
  <c r="AA263" i="7" s="1"/>
  <c r="AB263" i="7" s="1"/>
  <c r="X261" i="7"/>
  <c r="Z261" i="7" s="1"/>
  <c r="AA261" i="7" s="1"/>
  <c r="AB261" i="7" s="1"/>
  <c r="X264" i="7"/>
  <c r="Z264" i="7" s="1"/>
  <c r="AA264" i="7" s="1"/>
  <c r="AB264" i="7" s="1"/>
  <c r="X362" i="5"/>
  <c r="Z362" i="5" s="1"/>
  <c r="AA362" i="5" s="1"/>
  <c r="AB362" i="5" s="1"/>
  <c r="X361" i="5"/>
  <c r="Z361" i="5" s="1"/>
  <c r="AA361" i="5" s="1"/>
  <c r="AB361" i="5" s="1"/>
  <c r="X364" i="6"/>
  <c r="Z364" i="6" s="1"/>
  <c r="AA364" i="6" s="1"/>
  <c r="AB364" i="6" s="1"/>
  <c r="X363" i="6"/>
  <c r="Z363" i="6" s="1"/>
  <c r="AA363" i="6" s="1"/>
  <c r="AB363" i="6" s="1"/>
  <c r="X166" i="5"/>
  <c r="Z166" i="5" s="1"/>
  <c r="AA166" i="5" s="1"/>
  <c r="AB166" i="5" s="1"/>
  <c r="X165" i="5"/>
  <c r="Z165" i="5" s="1"/>
  <c r="AA165" i="5" s="1"/>
  <c r="AB165" i="5" s="1"/>
  <c r="X167" i="6"/>
  <c r="Z167" i="6" s="1"/>
  <c r="AA167" i="6" s="1"/>
  <c r="AB167" i="6" s="1"/>
  <c r="X168" i="6"/>
  <c r="Z168" i="6" s="1"/>
  <c r="AA168" i="6" s="1"/>
  <c r="AB168" i="6" s="1"/>
  <c r="X182" i="5"/>
  <c r="Z182" i="5" s="1"/>
  <c r="AA182" i="5" s="1"/>
  <c r="AB182" i="5" s="1"/>
  <c r="X181" i="5"/>
  <c r="Z181" i="5" s="1"/>
  <c r="AA181" i="5" s="1"/>
  <c r="AB181" i="5" s="1"/>
  <c r="X179" i="5"/>
  <c r="Z179" i="5" s="1"/>
  <c r="AA179" i="5" s="1"/>
  <c r="AB179" i="5" s="1"/>
  <c r="X180" i="5"/>
  <c r="Z180" i="5" s="1"/>
  <c r="AA180" i="5" s="1"/>
  <c r="AB180" i="5" s="1"/>
  <c r="X183" i="6"/>
  <c r="Z183" i="6" s="1"/>
  <c r="AA183" i="6" s="1"/>
  <c r="AB183" i="6" s="1"/>
  <c r="X182" i="6"/>
  <c r="Z182" i="6" s="1"/>
  <c r="AA182" i="6" s="1"/>
  <c r="AB182" i="6" s="1"/>
  <c r="X184" i="6"/>
  <c r="Z184" i="6" s="1"/>
  <c r="AA184" i="6" s="1"/>
  <c r="AB184" i="6" s="1"/>
  <c r="X181" i="6"/>
  <c r="Z181" i="6" s="1"/>
  <c r="AA181" i="6" s="1"/>
  <c r="AB181" i="6" s="1"/>
  <c r="X300" i="5" l="1"/>
  <c r="Z300" i="5" s="1"/>
  <c r="AA300" i="5" s="1"/>
  <c r="AB300" i="5" s="1"/>
  <c r="X301" i="5"/>
  <c r="Z301" i="5" s="1"/>
  <c r="AA301" i="5" s="1"/>
  <c r="AB301" i="5" s="1"/>
  <c r="X302" i="5"/>
  <c r="Z302" i="5" s="1"/>
  <c r="AA302" i="5" s="1"/>
  <c r="AB302" i="5" s="1"/>
  <c r="X302" i="6"/>
  <c r="Z302" i="6" s="1"/>
  <c r="AA302" i="6" s="1"/>
  <c r="AB302" i="6" s="1"/>
  <c r="X304" i="6"/>
  <c r="Z304" i="6" s="1"/>
  <c r="AA304" i="6" s="1"/>
  <c r="AB304" i="6" s="1"/>
  <c r="X303" i="6"/>
  <c r="Z303" i="6" s="1"/>
  <c r="AA303" i="6" s="1"/>
  <c r="AB303" i="6" s="1"/>
  <c r="C10" i="3"/>
  <c r="H171" i="3"/>
  <c r="H169" i="3"/>
  <c r="H198" i="3"/>
  <c r="H222" i="3"/>
  <c r="H2086" i="3"/>
  <c r="H3330" i="3"/>
  <c r="H3331" i="3"/>
  <c r="H3130" i="3"/>
  <c r="H3332" i="3"/>
  <c r="H3383" i="3"/>
  <c r="H3792" i="3"/>
  <c r="H3585" i="3"/>
  <c r="H3777" i="3"/>
  <c r="H3778" i="3"/>
  <c r="H4065" i="3"/>
  <c r="H3779" i="3"/>
  <c r="H3815" i="3"/>
  <c r="H4066" i="3"/>
  <c r="H3579" i="3"/>
  <c r="H3580" i="3"/>
  <c r="H4068" i="3"/>
  <c r="H3581" i="3"/>
  <c r="H4069" i="3"/>
  <c r="H4349" i="3"/>
  <c r="H4413" i="3"/>
  <c r="H4072" i="3"/>
  <c r="H4334" i="3"/>
  <c r="H4422" i="3"/>
  <c r="H3749" i="3"/>
  <c r="H4423" i="3"/>
  <c r="H4063" i="3"/>
  <c r="H4337" i="3"/>
  <c r="H4064" i="3"/>
  <c r="H4787" i="3"/>
  <c r="H3582" i="3"/>
  <c r="H4070" i="3"/>
  <c r="H4348" i="3"/>
  <c r="H5340" i="3"/>
  <c r="H5489" i="3"/>
  <c r="X1395" i="7" s="1"/>
  <c r="Z1395" i="7" s="1"/>
  <c r="AA1395" i="7" s="1"/>
  <c r="AB1395" i="7" s="1"/>
  <c r="H5351" i="3"/>
  <c r="H5491" i="3"/>
  <c r="H5496" i="3"/>
  <c r="H5685" i="3"/>
  <c r="H5750" i="3"/>
  <c r="H5772" i="3"/>
  <c r="H5795" i="3"/>
  <c r="H5804" i="3"/>
  <c r="H5846" i="3"/>
  <c r="H5880" i="3"/>
  <c r="H5906" i="3"/>
  <c r="H5978" i="3"/>
  <c r="H6014" i="3"/>
  <c r="H5797" i="3"/>
  <c r="H5805" i="3"/>
  <c r="X2071" i="7" s="1"/>
  <c r="Z2071" i="7" s="1"/>
  <c r="AA2071" i="7" s="1"/>
  <c r="AB2071" i="7" s="1"/>
  <c r="H5827" i="3"/>
  <c r="X290" i="7" s="1"/>
  <c r="Z290" i="7" s="1"/>
  <c r="AA290" i="7" s="1"/>
  <c r="AB290" i="7" s="1"/>
  <c r="H5847" i="3"/>
  <c r="H5881" i="3"/>
  <c r="H6015" i="3"/>
  <c r="H5798" i="3"/>
  <c r="H5806" i="3"/>
  <c r="X2072" i="7" s="1"/>
  <c r="Z2072" i="7" s="1"/>
  <c r="AA2072" i="7" s="1"/>
  <c r="AB2072" i="7" s="1"/>
  <c r="H5848" i="3"/>
  <c r="H5882" i="3"/>
  <c r="H5900" i="3"/>
  <c r="H5935" i="3"/>
  <c r="H5972" i="3"/>
  <c r="H5936" i="3"/>
  <c r="H5789" i="3"/>
  <c r="H5799" i="3"/>
  <c r="H5807" i="3"/>
  <c r="H5973" i="3"/>
  <c r="H5613" i="3"/>
  <c r="H5723" i="3"/>
  <c r="H5790" i="3"/>
  <c r="H5800" i="3"/>
  <c r="H5808" i="3"/>
  <c r="H5937" i="3"/>
  <c r="H5974" i="3"/>
  <c r="H5614" i="3"/>
  <c r="H5747" i="3"/>
  <c r="H5791" i="3"/>
  <c r="H5801" i="3"/>
  <c r="H5894" i="3"/>
  <c r="H5903" i="3"/>
  <c r="H5975" i="3"/>
  <c r="H6011" i="3"/>
  <c r="H5748" i="3"/>
  <c r="H5792" i="3"/>
  <c r="X2067" i="7" s="1"/>
  <c r="Z2067" i="7" s="1"/>
  <c r="AA2067" i="7" s="1"/>
  <c r="AB2067" i="7" s="1"/>
  <c r="H5802" i="3"/>
  <c r="H5844" i="3"/>
  <c r="X1710" i="7" s="1"/>
  <c r="Z1710" i="7" s="1"/>
  <c r="AA1710" i="7" s="1"/>
  <c r="AB1710" i="7" s="1"/>
  <c r="H5904" i="3"/>
  <c r="H5976" i="3"/>
  <c r="H6012" i="3"/>
  <c r="H5632" i="3"/>
  <c r="H5749" i="3"/>
  <c r="X2069" i="7" s="1"/>
  <c r="Z2069" i="7" s="1"/>
  <c r="AA2069" i="7" s="1"/>
  <c r="AB2069" i="7" s="1"/>
  <c r="H5794" i="3"/>
  <c r="H5803" i="3"/>
  <c r="H5861" i="3"/>
  <c r="H5977" i="3"/>
  <c r="H6013" i="3"/>
  <c r="H6009" i="3"/>
  <c r="H220" i="3"/>
  <c r="H189" i="3"/>
  <c r="H178" i="3"/>
  <c r="H195" i="3"/>
  <c r="H158" i="3"/>
  <c r="H6053" i="3"/>
  <c r="H6048" i="3"/>
  <c r="H160" i="3"/>
  <c r="H6077" i="3"/>
  <c r="H6080" i="3"/>
  <c r="H177" i="3"/>
  <c r="H218" i="3"/>
  <c r="H175" i="3"/>
  <c r="H224" i="3"/>
  <c r="H162" i="3"/>
  <c r="H179" i="3"/>
  <c r="H168" i="3"/>
  <c r="H210" i="3"/>
  <c r="H268" i="3"/>
  <c r="H166" i="3"/>
  <c r="H216" i="3"/>
  <c r="H232" i="3"/>
  <c r="H127" i="3"/>
  <c r="H6041" i="3"/>
  <c r="H228" i="3"/>
  <c r="H6054" i="3"/>
  <c r="H6112" i="3"/>
  <c r="H212" i="3"/>
  <c r="H206" i="3"/>
  <c r="H204" i="3"/>
  <c r="H6078" i="3"/>
  <c r="H1228" i="3"/>
  <c r="H186" i="3"/>
  <c r="H180" i="3"/>
  <c r="H6050" i="3"/>
  <c r="H6079" i="3"/>
  <c r="H6075" i="3"/>
  <c r="H221" i="3"/>
  <c r="H1227" i="3"/>
  <c r="H214" i="3"/>
  <c r="H213" i="3"/>
  <c r="H167" i="3"/>
  <c r="H183" i="3"/>
  <c r="H191" i="3"/>
  <c r="H190" i="3"/>
  <c r="H205" i="3"/>
  <c r="H227" i="3"/>
  <c r="H155" i="3"/>
  <c r="H154" i="3"/>
  <c r="H182" i="3"/>
  <c r="H181" i="3"/>
  <c r="H64" i="3"/>
  <c r="H6040" i="3"/>
  <c r="H229" i="3"/>
  <c r="H157" i="3"/>
  <c r="H176" i="3"/>
  <c r="H192" i="3"/>
  <c r="H208" i="3"/>
  <c r="H207" i="3"/>
  <c r="H131" i="3"/>
  <c r="H6058" i="3"/>
  <c r="X251" i="7" s="1"/>
  <c r="Z251" i="7" s="1"/>
  <c r="AA251" i="7" s="1"/>
  <c r="AB251" i="7" s="1"/>
  <c r="H196" i="3"/>
  <c r="H219" i="3"/>
  <c r="H174" i="3"/>
  <c r="H172" i="3"/>
  <c r="H130" i="3"/>
  <c r="H170" i="3"/>
  <c r="H211" i="3"/>
  <c r="H225" i="3"/>
  <c r="H693" i="3"/>
  <c r="H165" i="3"/>
  <c r="H128" i="3"/>
  <c r="H226" i="3"/>
  <c r="H194" i="3"/>
  <c r="H209" i="3"/>
  <c r="H223" i="3"/>
  <c r="H6114" i="3"/>
  <c r="H6047" i="3"/>
  <c r="H159" i="3"/>
  <c r="X2066" i="7" s="1"/>
  <c r="Z2066" i="7" s="1"/>
  <c r="AA2066" i="7" s="1"/>
  <c r="AB2066" i="7" s="1"/>
  <c r="H203" i="3"/>
  <c r="H217" i="3"/>
  <c r="H202" i="3"/>
  <c r="H60" i="3"/>
  <c r="H132" i="3"/>
  <c r="H6113" i="3"/>
  <c r="H6095" i="3"/>
  <c r="H185" i="3"/>
  <c r="H193" i="3"/>
  <c r="H201" i="3"/>
  <c r="H233" i="3"/>
  <c r="H215" i="3"/>
  <c r="H124" i="3"/>
  <c r="H231" i="3"/>
  <c r="C12" i="3"/>
  <c r="H55" i="3"/>
  <c r="H243" i="3"/>
  <c r="H6" i="3"/>
  <c r="H187" i="3"/>
  <c r="H5793" i="3"/>
  <c r="H21" i="3"/>
  <c r="H29" i="3"/>
  <c r="H161" i="3"/>
  <c r="H87" i="3"/>
  <c r="H4" i="3"/>
  <c r="H103" i="3"/>
  <c r="H19" i="3"/>
  <c r="H752" i="3"/>
  <c r="H76" i="3"/>
  <c r="H5649" i="3"/>
  <c r="H271" i="3"/>
  <c r="H117" i="3"/>
  <c r="H33" i="3"/>
  <c r="H5470" i="3"/>
  <c r="H1118" i="3"/>
  <c r="H108" i="3"/>
  <c r="H16" i="3"/>
  <c r="H245" i="3"/>
  <c r="H99" i="3"/>
  <c r="H23" i="3"/>
  <c r="H3868" i="3"/>
  <c r="H122" i="3"/>
  <c r="X2077" i="7" s="1"/>
  <c r="Z2077" i="7" s="1"/>
  <c r="AA2077" i="7" s="1"/>
  <c r="AB2077" i="7" s="1"/>
  <c r="H30" i="3"/>
  <c r="H5811" i="3"/>
  <c r="H5603" i="3"/>
  <c r="H153" i="3"/>
  <c r="H70" i="3"/>
  <c r="H4105" i="3"/>
  <c r="H95" i="3"/>
  <c r="H11" i="3"/>
  <c r="H264" i="3"/>
  <c r="H68" i="3"/>
  <c r="H5823" i="3"/>
  <c r="H263" i="3"/>
  <c r="H109" i="3"/>
  <c r="H25" i="3"/>
  <c r="H4142" i="3"/>
  <c r="H254" i="3"/>
  <c r="H100" i="3"/>
  <c r="H4301" i="3"/>
  <c r="H237" i="3"/>
  <c r="H90" i="3"/>
  <c r="H15" i="3"/>
  <c r="H3268" i="3"/>
  <c r="H114" i="3"/>
  <c r="H14" i="3"/>
  <c r="H6052" i="3"/>
  <c r="H6076" i="3"/>
  <c r="H6085" i="3"/>
  <c r="H6055" i="3"/>
  <c r="H5883" i="3"/>
  <c r="H138" i="3"/>
  <c r="H242" i="3"/>
  <c r="H54" i="3"/>
  <c r="H136" i="3"/>
  <c r="H27" i="3"/>
  <c r="H248" i="3"/>
  <c r="H26" i="3"/>
  <c r="H3103" i="3"/>
  <c r="H84" i="3"/>
  <c r="H5982" i="3"/>
  <c r="H1142" i="3"/>
  <c r="H66" i="3"/>
  <c r="H3245" i="3"/>
  <c r="H107" i="3"/>
  <c r="H5561" i="3"/>
  <c r="H163" i="3"/>
  <c r="H39" i="3"/>
  <c r="H71" i="3"/>
  <c r="H145" i="3"/>
  <c r="H45" i="3"/>
  <c r="H119" i="3"/>
  <c r="H5585" i="3"/>
  <c r="H118" i="3"/>
  <c r="H18" i="3"/>
  <c r="H255" i="3"/>
  <c r="H67" i="3"/>
  <c r="H5646" i="3"/>
  <c r="H238" i="3"/>
  <c r="H50" i="3"/>
  <c r="H285" i="3"/>
  <c r="H73" i="3"/>
  <c r="H5812" i="3"/>
  <c r="H139" i="3"/>
  <c r="H6139" i="3"/>
  <c r="H38" i="3"/>
  <c r="H250" i="3"/>
  <c r="H62" i="3"/>
  <c r="H144" i="3"/>
  <c r="H44" i="3"/>
  <c r="H256" i="3"/>
  <c r="H43" i="3"/>
  <c r="H3303" i="3"/>
  <c r="H92" i="3"/>
  <c r="H5553" i="3"/>
  <c r="H2054" i="3"/>
  <c r="H83" i="3"/>
  <c r="H3269" i="3"/>
  <c r="H7" i="3"/>
  <c r="H188" i="3"/>
  <c r="H47" i="3"/>
  <c r="H5" i="3"/>
  <c r="H63" i="3"/>
  <c r="H88" i="3"/>
  <c r="H137" i="3"/>
  <c r="H28" i="3"/>
  <c r="H111" i="3"/>
  <c r="H5472" i="3"/>
  <c r="H110" i="3"/>
  <c r="H10" i="3"/>
  <c r="H247" i="3"/>
  <c r="H59" i="3"/>
  <c r="H5598" i="3"/>
  <c r="H230" i="3"/>
  <c r="H41" i="3"/>
  <c r="H253" i="3"/>
  <c r="H65" i="3"/>
  <c r="H5756" i="3"/>
  <c r="H235" i="3"/>
  <c r="H3810" i="3"/>
  <c r="H20" i="3"/>
  <c r="H86" i="3"/>
  <c r="H5368" i="3"/>
  <c r="H102" i="3"/>
  <c r="H5751" i="3"/>
  <c r="H239" i="3"/>
  <c r="H51" i="3"/>
  <c r="H3750" i="3"/>
  <c r="H149" i="3"/>
  <c r="H32" i="3"/>
  <c r="H197" i="3"/>
  <c r="H57" i="3"/>
  <c r="H5724" i="3"/>
  <c r="H98" i="3"/>
  <c r="H267" i="3"/>
  <c r="H3674" i="3"/>
  <c r="H12" i="3"/>
  <c r="H4512" i="3"/>
  <c r="H5727" i="3"/>
  <c r="H42" i="3"/>
  <c r="H3670" i="3"/>
  <c r="H24" i="3"/>
  <c r="H48" i="3"/>
  <c r="H89" i="3"/>
  <c r="H146" i="3"/>
  <c r="H249" i="3"/>
  <c r="H4096" i="3"/>
  <c r="H6153" i="3"/>
  <c r="H113" i="3"/>
  <c r="H112" i="3"/>
  <c r="H77" i="3"/>
  <c r="H85" i="3"/>
  <c r="H150" i="3"/>
  <c r="H141" i="3"/>
  <c r="H173" i="3"/>
  <c r="H4260" i="3"/>
  <c r="H251" i="3"/>
  <c r="H266" i="3"/>
  <c r="H104" i="3"/>
  <c r="H69" i="3"/>
  <c r="H5471" i="3"/>
  <c r="H142" i="3"/>
  <c r="H17" i="3"/>
  <c r="H3382" i="3"/>
  <c r="H4173" i="3"/>
  <c r="H156" i="3"/>
  <c r="H40" i="3"/>
  <c r="H1188" i="3"/>
  <c r="H80" i="3"/>
  <c r="H5771" i="3"/>
  <c r="H97" i="3"/>
  <c r="H258" i="3"/>
  <c r="H96" i="3"/>
  <c r="H152" i="3"/>
  <c r="H53" i="3"/>
  <c r="H3776" i="3"/>
  <c r="H52" i="3"/>
  <c r="H3911" i="3"/>
  <c r="H125" i="3"/>
  <c r="H9" i="3"/>
  <c r="H3302" i="3"/>
  <c r="H3701" i="3"/>
  <c r="H140" i="3"/>
  <c r="H31" i="3"/>
  <c r="H244" i="3"/>
  <c r="H72" i="3"/>
  <c r="X367" i="5"/>
  <c r="Z367" i="5" s="1"/>
  <c r="AA367" i="5" s="1"/>
  <c r="AB367" i="5" s="1"/>
  <c r="X366" i="5"/>
  <c r="Z366" i="5" s="1"/>
  <c r="AA366" i="5" s="1"/>
  <c r="AB366" i="5" s="1"/>
  <c r="X289" i="7"/>
  <c r="Z289" i="7" s="1"/>
  <c r="AA289" i="7" s="1"/>
  <c r="AB289" i="7" s="1"/>
  <c r="X368" i="6"/>
  <c r="Z368" i="6" s="1"/>
  <c r="AA368" i="6" s="1"/>
  <c r="AB368" i="6" s="1"/>
  <c r="X369" i="6"/>
  <c r="Z369" i="6" s="1"/>
  <c r="AA369" i="6" s="1"/>
  <c r="AB369" i="6" s="1"/>
  <c r="X192" i="7"/>
  <c r="Z192" i="7" s="1"/>
  <c r="AA192" i="7" s="1"/>
  <c r="AB192" i="7" s="1"/>
  <c r="X191" i="7"/>
  <c r="Z191" i="7" s="1"/>
  <c r="AA191" i="7" s="1"/>
  <c r="AB191" i="7" s="1"/>
  <c r="X254" i="7"/>
  <c r="Z254" i="7" s="1"/>
  <c r="AA254" i="7" s="1"/>
  <c r="AB254" i="7" s="1"/>
  <c r="X255" i="7"/>
  <c r="Z255" i="7" s="1"/>
  <c r="AA255" i="7" s="1"/>
  <c r="AB255" i="7" s="1"/>
  <c r="X253" i="7"/>
  <c r="Z253" i="7" s="1"/>
  <c r="AA253" i="7" s="1"/>
  <c r="AB253" i="7" s="1"/>
  <c r="X252" i="7"/>
  <c r="Z252" i="7" s="1"/>
  <c r="AA252" i="7" s="1"/>
  <c r="AB252" i="7" s="1"/>
  <c r="X70" i="7"/>
  <c r="Z70" i="7" s="1"/>
  <c r="AA70" i="7" s="1"/>
  <c r="AB70" i="7" s="1"/>
  <c r="X72" i="7"/>
  <c r="Z72" i="7" s="1"/>
  <c r="AA72" i="7" s="1"/>
  <c r="AB72" i="7" s="1"/>
  <c r="X71" i="7"/>
  <c r="Z71" i="7" s="1"/>
  <c r="AA71" i="7" s="1"/>
  <c r="AB71" i="7" s="1"/>
  <c r="X69" i="7"/>
  <c r="Z69" i="7" s="1"/>
  <c r="AA69" i="7" s="1"/>
  <c r="AB69" i="7" s="1"/>
  <c r="X170" i="7"/>
  <c r="Z170" i="7" s="1"/>
  <c r="AA170" i="7" s="1"/>
  <c r="AB170" i="7" s="1"/>
  <c r="X169" i="7"/>
  <c r="Z169" i="7" s="1"/>
  <c r="AA169" i="7" s="1"/>
  <c r="AB169" i="7" s="1"/>
  <c r="X167" i="7"/>
  <c r="Z167" i="7" s="1"/>
  <c r="AA167" i="7" s="1"/>
  <c r="AB167" i="7" s="1"/>
  <c r="X174" i="7"/>
  <c r="Z174" i="7" s="1"/>
  <c r="AA174" i="7" s="1"/>
  <c r="AB174" i="7" s="1"/>
  <c r="X171" i="7"/>
  <c r="Z171" i="7" s="1"/>
  <c r="AA171" i="7" s="1"/>
  <c r="AB171" i="7" s="1"/>
  <c r="X168" i="7"/>
  <c r="Z168" i="7" s="1"/>
  <c r="AA168" i="7" s="1"/>
  <c r="AB168" i="7" s="1"/>
  <c r="X172" i="7"/>
  <c r="Z172" i="7" s="1"/>
  <c r="AA172" i="7" s="1"/>
  <c r="AB172" i="7" s="1"/>
  <c r="X173" i="7"/>
  <c r="Z173" i="7" s="1"/>
  <c r="AA173" i="7" s="1"/>
  <c r="AB173" i="7" s="1"/>
  <c r="C7" i="3"/>
  <c r="H368" i="3"/>
  <c r="H352" i="3"/>
  <c r="H22" i="3"/>
  <c r="H312" i="3"/>
  <c r="H74" i="3"/>
  <c r="H354" i="3"/>
  <c r="H376" i="3"/>
  <c r="H319" i="3"/>
  <c r="H1124" i="3"/>
  <c r="H3132" i="3"/>
  <c r="H3133" i="3"/>
  <c r="H3426" i="3"/>
  <c r="H4073" i="3"/>
  <c r="H5033" i="3"/>
  <c r="H5449" i="3"/>
  <c r="H5450" i="3"/>
  <c r="H4939" i="3"/>
  <c r="H4540" i="3"/>
  <c r="H5941" i="3"/>
  <c r="H5943" i="3"/>
  <c r="H5541" i="3"/>
  <c r="H5554" i="3"/>
  <c r="H5590" i="3"/>
  <c r="H252" i="3"/>
  <c r="H269" i="3"/>
  <c r="H61" i="3"/>
  <c r="H296" i="3"/>
  <c r="H246" i="3"/>
  <c r="H289" i="3"/>
  <c r="H363" i="3"/>
  <c r="H335" i="3"/>
  <c r="H241" i="3"/>
  <c r="H340" i="3"/>
  <c r="H8" i="3"/>
  <c r="H355" i="3"/>
  <c r="H327" i="3"/>
  <c r="H332" i="3"/>
  <c r="H314" i="3"/>
  <c r="H763" i="3"/>
  <c r="H325" i="3"/>
  <c r="H315" i="3"/>
  <c r="H339" i="3"/>
  <c r="H126" i="3"/>
  <c r="H341" i="3"/>
  <c r="H324" i="3"/>
  <c r="H234" i="3"/>
  <c r="H366" i="3"/>
  <c r="H308" i="3"/>
  <c r="H6030" i="3"/>
  <c r="H358" i="3"/>
  <c r="H342" i="3"/>
  <c r="H359" i="3"/>
  <c r="H379" i="3"/>
  <c r="H316" i="3"/>
  <c r="H371" i="3"/>
  <c r="H761" i="3"/>
  <c r="H374" i="3"/>
  <c r="H306" i="3"/>
  <c r="H364" i="3"/>
  <c r="H6110" i="3"/>
  <c r="H367" i="3"/>
  <c r="H307" i="3"/>
  <c r="X246" i="5"/>
  <c r="Z246" i="5" s="1"/>
  <c r="AA246" i="5" s="1"/>
  <c r="AB246" i="5" s="1"/>
  <c r="X245" i="5"/>
  <c r="Z245" i="5" s="1"/>
  <c r="AA245" i="5" s="1"/>
  <c r="AB245" i="5" s="1"/>
  <c r="X247" i="6"/>
  <c r="Z247" i="6" s="1"/>
  <c r="AA247" i="6" s="1"/>
  <c r="AB247" i="6" s="1"/>
  <c r="X248" i="6"/>
  <c r="Z248" i="6" s="1"/>
  <c r="AA248" i="6" s="1"/>
  <c r="AB248" i="6" s="1"/>
  <c r="X304" i="5"/>
  <c r="Z304" i="5" s="1"/>
  <c r="AA304" i="5" s="1"/>
  <c r="AB304" i="5" s="1"/>
  <c r="X303" i="5"/>
  <c r="Z303" i="5" s="1"/>
  <c r="AA303" i="5" s="1"/>
  <c r="AB303" i="5" s="1"/>
  <c r="X305" i="6"/>
  <c r="Z305" i="6" s="1"/>
  <c r="AA305" i="6" s="1"/>
  <c r="AB305" i="6" s="1"/>
  <c r="X306" i="6"/>
  <c r="Z306" i="6" s="1"/>
  <c r="AA306" i="6" s="1"/>
  <c r="AB306" i="6" s="1"/>
  <c r="X129" i="7"/>
  <c r="Z129" i="7" s="1"/>
  <c r="AA129" i="7" s="1"/>
  <c r="AB129" i="7" s="1"/>
  <c r="X131" i="7"/>
  <c r="Z131" i="7" s="1"/>
  <c r="AA131" i="7" s="1"/>
  <c r="AB131" i="7" s="1"/>
  <c r="X135" i="7"/>
  <c r="Z135" i="7" s="1"/>
  <c r="AA135" i="7" s="1"/>
  <c r="AB135" i="7" s="1"/>
  <c r="X134" i="7"/>
  <c r="Z134" i="7" s="1"/>
  <c r="AA134" i="7" s="1"/>
  <c r="AB134" i="7" s="1"/>
  <c r="X133" i="7"/>
  <c r="Z133" i="7" s="1"/>
  <c r="AA133" i="7" s="1"/>
  <c r="AB133" i="7" s="1"/>
  <c r="X7" i="7"/>
  <c r="Z7" i="7" s="1"/>
  <c r="X132" i="7"/>
  <c r="Z132" i="7" s="1"/>
  <c r="AA132" i="7" s="1"/>
  <c r="AB132" i="7" s="1"/>
  <c r="X130" i="7"/>
  <c r="Z130" i="7" s="1"/>
  <c r="AA130" i="7" s="1"/>
  <c r="AB130" i="7" s="1"/>
  <c r="C6" i="3"/>
  <c r="H345" i="3"/>
  <c r="H361" i="3"/>
  <c r="H328" i="3"/>
  <c r="H347" i="3"/>
  <c r="H365" i="3"/>
  <c r="H329" i="3"/>
  <c r="H351" i="3"/>
  <c r="H370" i="3"/>
  <c r="H453" i="3"/>
  <c r="H6109" i="3"/>
  <c r="H299" i="3"/>
  <c r="H337" i="3"/>
  <c r="H338" i="3"/>
  <c r="H353" i="3"/>
  <c r="H240" i="3"/>
  <c r="H343" i="3"/>
  <c r="H1123" i="3"/>
  <c r="H344" i="3"/>
  <c r="H1168" i="3"/>
  <c r="H356" i="3"/>
  <c r="H377" i="3"/>
  <c r="H3365" i="3"/>
  <c r="H3293" i="3"/>
  <c r="H3294" i="3"/>
  <c r="H3415" i="3"/>
  <c r="H4782" i="3"/>
  <c r="H3416" i="3"/>
  <c r="H5448" i="3"/>
  <c r="X330" i="5"/>
  <c r="Z330" i="5" s="1"/>
  <c r="AA330" i="5" s="1"/>
  <c r="AB330" i="5" s="1"/>
  <c r="X332" i="5"/>
  <c r="Z332" i="5" s="1"/>
  <c r="AA332" i="5" s="1"/>
  <c r="AB332" i="5" s="1"/>
  <c r="X331" i="5"/>
  <c r="Z331" i="5" s="1"/>
  <c r="AA331" i="5" s="1"/>
  <c r="AB331" i="5" s="1"/>
  <c r="X333" i="5"/>
  <c r="Z333" i="5" s="1"/>
  <c r="AA333" i="5" s="1"/>
  <c r="AB333" i="5" s="1"/>
  <c r="X334" i="6"/>
  <c r="Z334" i="6" s="1"/>
  <c r="AA334" i="6" s="1"/>
  <c r="AB334" i="6" s="1"/>
  <c r="X332" i="6"/>
  <c r="Z332" i="6" s="1"/>
  <c r="AA332" i="6" s="1"/>
  <c r="AB332" i="6" s="1"/>
  <c r="X333" i="6"/>
  <c r="Z333" i="6" s="1"/>
  <c r="AA333" i="6" s="1"/>
  <c r="AB333" i="6" s="1"/>
  <c r="X335" i="6"/>
  <c r="Z335" i="6" s="1"/>
  <c r="AA335" i="6" s="1"/>
  <c r="AB335" i="6" s="1"/>
  <c r="X244" i="5" l="1"/>
  <c r="Z244" i="5" s="1"/>
  <c r="AA244" i="5" s="1"/>
  <c r="AB244" i="5" s="1"/>
  <c r="X243" i="5"/>
  <c r="Z243" i="5" s="1"/>
  <c r="AA243" i="5" s="1"/>
  <c r="AB243" i="5" s="1"/>
  <c r="X242" i="5"/>
  <c r="Z242" i="5" s="1"/>
  <c r="AA242" i="5" s="1"/>
  <c r="AB242" i="5" s="1"/>
  <c r="X241" i="5"/>
  <c r="Z241" i="5" s="1"/>
  <c r="AA241" i="5" s="1"/>
  <c r="AB241" i="5" s="1"/>
  <c r="X240" i="5"/>
  <c r="Z240" i="5" s="1"/>
  <c r="AA240" i="5" s="1"/>
  <c r="AB240" i="5" s="1"/>
  <c r="X246" i="6"/>
  <c r="Z246" i="6" s="1"/>
  <c r="AA246" i="6" s="1"/>
  <c r="AB246" i="6" s="1"/>
  <c r="X244" i="6"/>
  <c r="Z244" i="6" s="1"/>
  <c r="AA244" i="6" s="1"/>
  <c r="AB244" i="6" s="1"/>
  <c r="X245" i="6"/>
  <c r="Z245" i="6" s="1"/>
  <c r="AA245" i="6" s="1"/>
  <c r="AB245" i="6" s="1"/>
  <c r="X242" i="6"/>
  <c r="Z242" i="6" s="1"/>
  <c r="AA242" i="6" s="1"/>
  <c r="AB242" i="6" s="1"/>
  <c r="X243" i="6"/>
  <c r="Z243" i="6" s="1"/>
  <c r="AA243" i="6" s="1"/>
  <c r="AB243" i="6" s="1"/>
  <c r="X56" i="5"/>
  <c r="Z56" i="5" s="1"/>
  <c r="AA56" i="5" s="1"/>
  <c r="AB56" i="5" s="1"/>
  <c r="X57" i="5"/>
  <c r="Z57" i="5" s="1"/>
  <c r="AA57" i="5" s="1"/>
  <c r="AB57" i="5" s="1"/>
  <c r="X58" i="6"/>
  <c r="Z58" i="6" s="1"/>
  <c r="AA58" i="6" s="1"/>
  <c r="AB58" i="6" s="1"/>
  <c r="X59" i="6"/>
  <c r="Z59" i="6" s="1"/>
  <c r="AA59" i="6" s="1"/>
  <c r="AB59" i="6" s="1"/>
  <c r="X6" i="5"/>
  <c r="Z6" i="5" s="1"/>
  <c r="X7" i="5"/>
  <c r="Z7" i="5" s="1"/>
  <c r="AA7" i="5" s="1"/>
  <c r="AB7" i="5" s="1"/>
  <c r="X8" i="6"/>
  <c r="Z8" i="6" s="1"/>
  <c r="AA8" i="6" s="1"/>
  <c r="X9" i="6"/>
  <c r="Z9" i="6" s="1"/>
  <c r="AA9" i="6" s="1"/>
  <c r="AB9" i="6" s="1"/>
  <c r="X14" i="5"/>
  <c r="Z14" i="5" s="1"/>
  <c r="AA14" i="5" s="1"/>
  <c r="AB14" i="5" s="1"/>
  <c r="X15" i="5"/>
  <c r="Z15" i="5" s="1"/>
  <c r="AA15" i="5" s="1"/>
  <c r="AB15" i="5" s="1"/>
  <c r="X8" i="5"/>
  <c r="Z8" i="5" s="1"/>
  <c r="AA8" i="5" s="1"/>
  <c r="AB8" i="5" s="1"/>
  <c r="X11" i="5"/>
  <c r="Z11" i="5" s="1"/>
  <c r="AA11" i="5" s="1"/>
  <c r="AB11" i="5" s="1"/>
  <c r="X12" i="5"/>
  <c r="Z12" i="5" s="1"/>
  <c r="AA12" i="5" s="1"/>
  <c r="AB12" i="5" s="1"/>
  <c r="X13" i="5"/>
  <c r="Z13" i="5" s="1"/>
  <c r="AA13" i="5" s="1"/>
  <c r="AB13" i="5" s="1"/>
  <c r="X9" i="5"/>
  <c r="Z9" i="5" s="1"/>
  <c r="AA9" i="5" s="1"/>
  <c r="AB9" i="5" s="1"/>
  <c r="X10" i="5"/>
  <c r="Z10" i="5" s="1"/>
  <c r="AA10" i="5" s="1"/>
  <c r="AB10" i="5" s="1"/>
  <c r="X14" i="6"/>
  <c r="Z14" i="6" s="1"/>
  <c r="AA14" i="6" s="1"/>
  <c r="AB14" i="6" s="1"/>
  <c r="X16" i="6"/>
  <c r="Z16" i="6" s="1"/>
  <c r="AA16" i="6" s="1"/>
  <c r="AB16" i="6" s="1"/>
  <c r="X12" i="6"/>
  <c r="Z12" i="6" s="1"/>
  <c r="AA12" i="6" s="1"/>
  <c r="AB12" i="6" s="1"/>
  <c r="X13" i="6"/>
  <c r="Z13" i="6" s="1"/>
  <c r="AA13" i="6" s="1"/>
  <c r="AB13" i="6" s="1"/>
  <c r="X17" i="6"/>
  <c r="Z17" i="6" s="1"/>
  <c r="AA17" i="6" s="1"/>
  <c r="AB17" i="6" s="1"/>
  <c r="X10" i="6"/>
  <c r="Z10" i="6" s="1"/>
  <c r="AA10" i="6" s="1"/>
  <c r="AB10" i="6" s="1"/>
  <c r="X11" i="6"/>
  <c r="Z11" i="6" s="1"/>
  <c r="X15" i="6"/>
  <c r="Z15" i="6" s="1"/>
  <c r="AA15" i="6" s="1"/>
  <c r="AB15" i="6" s="1"/>
  <c r="X52" i="5"/>
  <c r="Z52" i="5" s="1"/>
  <c r="AA52" i="5" s="1"/>
  <c r="AB52" i="5" s="1"/>
  <c r="X51" i="5"/>
  <c r="Z51" i="5" s="1"/>
  <c r="AA51" i="5" s="1"/>
  <c r="AB51" i="5" s="1"/>
  <c r="X54" i="6"/>
  <c r="Z54" i="6" s="1"/>
  <c r="X53" i="6"/>
  <c r="Z53" i="6" s="1"/>
  <c r="AA53" i="6" s="1"/>
  <c r="AB53" i="6" s="1"/>
  <c r="X1697" i="7"/>
  <c r="Z1697" i="7" s="1"/>
  <c r="AA1697" i="7" s="1"/>
  <c r="AB1697" i="7" s="1"/>
  <c r="X1701" i="7"/>
  <c r="Z1701" i="7" s="1"/>
  <c r="AA1701" i="7" s="1"/>
  <c r="AB1701" i="7" s="1"/>
  <c r="X1698" i="7"/>
  <c r="Z1698" i="7" s="1"/>
  <c r="AA1698" i="7" s="1"/>
  <c r="AB1698" i="7" s="1"/>
  <c r="X1703" i="7"/>
  <c r="Z1703" i="7" s="1"/>
  <c r="AA1703" i="7" s="1"/>
  <c r="AB1703" i="7" s="1"/>
  <c r="X1700" i="7"/>
  <c r="Z1700" i="7" s="1"/>
  <c r="AA1700" i="7" s="1"/>
  <c r="AB1700" i="7" s="1"/>
  <c r="X1699" i="7"/>
  <c r="Z1699" i="7" s="1"/>
  <c r="AA1699" i="7" s="1"/>
  <c r="AB1699" i="7" s="1"/>
  <c r="X1702" i="7"/>
  <c r="Z1702" i="7" s="1"/>
  <c r="AA1702" i="7" s="1"/>
  <c r="AB1702" i="7" s="1"/>
  <c r="X178" i="5"/>
  <c r="Z178" i="5" s="1"/>
  <c r="AA178" i="5" s="1"/>
  <c r="AB178" i="5" s="1"/>
  <c r="X177" i="5"/>
  <c r="Z177" i="5" s="1"/>
  <c r="AA177" i="5" s="1"/>
  <c r="AB177" i="5" s="1"/>
  <c r="X180" i="6"/>
  <c r="Z180" i="6" s="1"/>
  <c r="AA180" i="6" s="1"/>
  <c r="AB180" i="6" s="1"/>
  <c r="X179" i="6"/>
  <c r="Z179" i="6" s="1"/>
  <c r="AA179" i="6" s="1"/>
  <c r="AB179" i="6" s="1"/>
  <c r="X1990" i="7"/>
  <c r="Z1990" i="7" s="1"/>
  <c r="AA1990" i="7" s="1"/>
  <c r="AB1990" i="7" s="1"/>
  <c r="X1988" i="7"/>
  <c r="Z1988" i="7" s="1"/>
  <c r="AA1988" i="7" s="1"/>
  <c r="AB1988" i="7" s="1"/>
  <c r="X1991" i="7"/>
  <c r="Z1991" i="7" s="1"/>
  <c r="AA1991" i="7" s="1"/>
  <c r="AB1991" i="7" s="1"/>
  <c r="X1989" i="7"/>
  <c r="Z1989" i="7" s="1"/>
  <c r="AA1989" i="7" s="1"/>
  <c r="AB1989" i="7" s="1"/>
  <c r="X35" i="5"/>
  <c r="Z35" i="5" s="1"/>
  <c r="AA35" i="5" s="1"/>
  <c r="AB35" i="5" s="1"/>
  <c r="X36" i="5"/>
  <c r="Z36" i="5" s="1"/>
  <c r="AA36" i="5" s="1"/>
  <c r="AB36" i="5" s="1"/>
  <c r="X37" i="6"/>
  <c r="Z37" i="6" s="1"/>
  <c r="AA37" i="6" s="1"/>
  <c r="AB37" i="6" s="1"/>
  <c r="X38" i="6"/>
  <c r="Z38" i="6" s="1"/>
  <c r="AA38" i="6" s="1"/>
  <c r="AB38" i="6" s="1"/>
  <c r="X269" i="5"/>
  <c r="Z269" i="5" s="1"/>
  <c r="AA269" i="5" s="1"/>
  <c r="AB269" i="5" s="1"/>
  <c r="X268" i="5"/>
  <c r="Z268" i="5" s="1"/>
  <c r="AA268" i="5" s="1"/>
  <c r="AB268" i="5" s="1"/>
  <c r="X267" i="5"/>
  <c r="Z267" i="5" s="1"/>
  <c r="AA267" i="5" s="1"/>
  <c r="AB267" i="5" s="1"/>
  <c r="X270" i="5"/>
  <c r="Z270" i="5" s="1"/>
  <c r="AA270" i="5" s="1"/>
  <c r="AB270" i="5" s="1"/>
  <c r="X270" i="6"/>
  <c r="Z270" i="6" s="1"/>
  <c r="AA270" i="6" s="1"/>
  <c r="AB270" i="6" s="1"/>
  <c r="X272" i="6"/>
  <c r="Z272" i="6" s="1"/>
  <c r="AA272" i="6" s="1"/>
  <c r="AB272" i="6" s="1"/>
  <c r="X269" i="6"/>
  <c r="Z269" i="6" s="1"/>
  <c r="AA269" i="6" s="1"/>
  <c r="AB269" i="6" s="1"/>
  <c r="X271" i="6"/>
  <c r="Z271" i="6" s="1"/>
  <c r="AA271" i="6" s="1"/>
  <c r="AB271" i="6" s="1"/>
  <c r="X54" i="5"/>
  <c r="Z54" i="5" s="1"/>
  <c r="AA54" i="5" s="1"/>
  <c r="AB54" i="5" s="1"/>
  <c r="X53" i="5"/>
  <c r="Z53" i="5" s="1"/>
  <c r="AA53" i="5" s="1"/>
  <c r="AB53" i="5" s="1"/>
  <c r="X55" i="5"/>
  <c r="Z55" i="5" s="1"/>
  <c r="AA55" i="5" s="1"/>
  <c r="AB55" i="5" s="1"/>
  <c r="X55" i="6"/>
  <c r="Z55" i="6" s="1"/>
  <c r="AA55" i="6" s="1"/>
  <c r="AB55" i="6" s="1"/>
  <c r="X56" i="6"/>
  <c r="Z56" i="6" s="1"/>
  <c r="AA56" i="6" s="1"/>
  <c r="AB56" i="6" s="1"/>
  <c r="X57" i="6"/>
  <c r="Z57" i="6" s="1"/>
  <c r="AA57" i="6" s="1"/>
  <c r="AB57" i="6" s="1"/>
  <c r="X43" i="5"/>
  <c r="Z43" i="5" s="1"/>
  <c r="AA43" i="5" s="1"/>
  <c r="AB43" i="5" s="1"/>
  <c r="X42" i="5"/>
  <c r="Z42" i="5" s="1"/>
  <c r="AA42" i="5" s="1"/>
  <c r="AB42" i="5" s="1"/>
  <c r="X41" i="5"/>
  <c r="Z41" i="5" s="1"/>
  <c r="AA41" i="5" s="1"/>
  <c r="AB41" i="5" s="1"/>
  <c r="X45" i="5"/>
  <c r="Z45" i="5" s="1"/>
  <c r="AA45" i="5" s="1"/>
  <c r="AB45" i="5" s="1"/>
  <c r="X46" i="5"/>
  <c r="Z46" i="5" s="1"/>
  <c r="AA46" i="5" s="1"/>
  <c r="AB46" i="5" s="1"/>
  <c r="X44" i="5"/>
  <c r="Z44" i="5" s="1"/>
  <c r="AA44" i="5" s="1"/>
  <c r="AB44" i="5" s="1"/>
  <c r="X40" i="5"/>
  <c r="Z40" i="5" s="1"/>
  <c r="AA40" i="5" s="1"/>
  <c r="AB40" i="5" s="1"/>
  <c r="X39" i="5"/>
  <c r="Z39" i="5" s="1"/>
  <c r="AA39" i="5" s="1"/>
  <c r="AB39" i="5" s="1"/>
  <c r="X46" i="6"/>
  <c r="Z46" i="6" s="1"/>
  <c r="AA46" i="6" s="1"/>
  <c r="AB46" i="6" s="1"/>
  <c r="X48" i="6"/>
  <c r="Z48" i="6" s="1"/>
  <c r="AA48" i="6" s="1"/>
  <c r="AB48" i="6" s="1"/>
  <c r="X41" i="6"/>
  <c r="Z41" i="6" s="1"/>
  <c r="AA41" i="6" s="1"/>
  <c r="AB41" i="6" s="1"/>
  <c r="X44" i="6"/>
  <c r="Z44" i="6" s="1"/>
  <c r="AA44" i="6" s="1"/>
  <c r="AB44" i="6" s="1"/>
  <c r="X45" i="6"/>
  <c r="Z45" i="6" s="1"/>
  <c r="AA45" i="6" s="1"/>
  <c r="AB45" i="6" s="1"/>
  <c r="X42" i="6"/>
  <c r="Z42" i="6" s="1"/>
  <c r="AA42" i="6" s="1"/>
  <c r="AB42" i="6" s="1"/>
  <c r="X43" i="6"/>
  <c r="Z43" i="6" s="1"/>
  <c r="AA43" i="6" s="1"/>
  <c r="AB43" i="6" s="1"/>
  <c r="X47" i="6"/>
  <c r="Z47" i="6" s="1"/>
  <c r="AA47" i="6" s="1"/>
  <c r="AB47" i="6" s="1"/>
  <c r="X21" i="5"/>
  <c r="Z21" i="5" s="1"/>
  <c r="AA21" i="5" s="1"/>
  <c r="AB21" i="5" s="1"/>
  <c r="X22" i="5"/>
  <c r="Z22" i="5" s="1"/>
  <c r="AA22" i="5" s="1"/>
  <c r="AB22" i="5" s="1"/>
  <c r="X23" i="6"/>
  <c r="Z23" i="6" s="1"/>
  <c r="AA23" i="6" s="1"/>
  <c r="AB23" i="6" s="1"/>
  <c r="X24" i="6"/>
  <c r="Z24" i="6" s="1"/>
  <c r="AA24" i="6" s="1"/>
  <c r="AB24" i="6" s="1"/>
  <c r="X1985" i="7"/>
  <c r="Z1985" i="7" s="1"/>
  <c r="AA1985" i="7" s="1"/>
  <c r="AB1985" i="7" s="1"/>
  <c r="X1987" i="7"/>
  <c r="Z1987" i="7" s="1"/>
  <c r="AA1987" i="7" s="1"/>
  <c r="AB1987" i="7" s="1"/>
  <c r="X1986" i="7"/>
  <c r="Z1986" i="7" s="1"/>
  <c r="AA1986" i="7" s="1"/>
  <c r="AB1986" i="7" s="1"/>
  <c r="C4" i="3"/>
  <c r="H322" i="3"/>
  <c r="H439" i="3"/>
  <c r="H463" i="3"/>
  <c r="H477" i="3"/>
  <c r="H485" i="3"/>
  <c r="H493" i="3"/>
  <c r="H509" i="3"/>
  <c r="H517" i="3"/>
  <c r="H541" i="3"/>
  <c r="H549" i="3"/>
  <c r="H565" i="3"/>
  <c r="H574" i="3"/>
  <c r="H582" i="3"/>
  <c r="H590" i="3"/>
  <c r="H598" i="3"/>
  <c r="H606" i="3"/>
  <c r="H614" i="3"/>
  <c r="H622" i="3"/>
  <c r="H630" i="3"/>
  <c r="H639" i="3"/>
  <c r="H647" i="3"/>
  <c r="H698" i="3"/>
  <c r="H706" i="3"/>
  <c r="H714" i="3"/>
  <c r="H722" i="3"/>
  <c r="H732" i="3"/>
  <c r="H747" i="3"/>
  <c r="H762" i="3"/>
  <c r="H417" i="3"/>
  <c r="H464" i="3"/>
  <c r="H478" i="3"/>
  <c r="H494" i="3"/>
  <c r="H502" i="3"/>
  <c r="H510" i="3"/>
  <c r="H518" i="3"/>
  <c r="H550" i="3"/>
  <c r="H558" i="3"/>
  <c r="H566" i="3"/>
  <c r="H575" i="3"/>
  <c r="H583" i="3"/>
  <c r="H591" i="3"/>
  <c r="H599" i="3"/>
  <c r="H607" i="3"/>
  <c r="H615" i="3"/>
  <c r="H623" i="3"/>
  <c r="H640" i="3"/>
  <c r="H648" i="3"/>
  <c r="H699" i="3"/>
  <c r="H707" i="3"/>
  <c r="X147" i="7" s="1"/>
  <c r="Z147" i="7" s="1"/>
  <c r="AA147" i="7" s="1"/>
  <c r="AB147" i="7" s="1"/>
  <c r="H715" i="3"/>
  <c r="H723" i="3"/>
  <c r="H733" i="3"/>
  <c r="H749" i="3"/>
  <c r="H764" i="3"/>
  <c r="H291" i="3"/>
  <c r="H382" i="3"/>
  <c r="H419" i="3"/>
  <c r="H452" i="3"/>
  <c r="H468" i="3"/>
  <c r="H479" i="3"/>
  <c r="H487" i="3"/>
  <c r="H495" i="3"/>
  <c r="H568" i="3"/>
  <c r="H576" i="3"/>
  <c r="H584" i="3"/>
  <c r="H592" i="3"/>
  <c r="H600" i="3"/>
  <c r="H616" i="3"/>
  <c r="H624" i="3"/>
  <c r="H641" i="3"/>
  <c r="H665" i="3"/>
  <c r="H689" i="3"/>
  <c r="H700" i="3"/>
  <c r="H708" i="3"/>
  <c r="H716" i="3"/>
  <c r="H724" i="3"/>
  <c r="H765" i="3"/>
  <c r="H37" i="3"/>
  <c r="H336" i="3"/>
  <c r="H469" i="3"/>
  <c r="H480" i="3"/>
  <c r="H488" i="3"/>
  <c r="H504" i="3"/>
  <c r="H512" i="3"/>
  <c r="H552" i="3"/>
  <c r="H560" i="3"/>
  <c r="H569" i="3"/>
  <c r="X102" i="7" s="1"/>
  <c r="Z102" i="7" s="1"/>
  <c r="AA102" i="7" s="1"/>
  <c r="AB102" i="7" s="1"/>
  <c r="H577" i="3"/>
  <c r="H585" i="3"/>
  <c r="H593" i="3"/>
  <c r="H609" i="3"/>
  <c r="H617" i="3"/>
  <c r="H625" i="3"/>
  <c r="H634" i="3"/>
  <c r="H642" i="3"/>
  <c r="H691" i="3"/>
  <c r="H701" i="3"/>
  <c r="H709" i="3"/>
  <c r="H717" i="3"/>
  <c r="H725" i="3"/>
  <c r="H766" i="3"/>
  <c r="H422" i="3"/>
  <c r="H455" i="3"/>
  <c r="H471" i="3"/>
  <c r="H481" i="3"/>
  <c r="H489" i="3"/>
  <c r="H497" i="3"/>
  <c r="H505" i="3"/>
  <c r="H561" i="3"/>
  <c r="H570" i="3"/>
  <c r="H578" i="3"/>
  <c r="H586" i="3"/>
  <c r="H594" i="3"/>
  <c r="H610" i="3"/>
  <c r="H618" i="3"/>
  <c r="H626" i="3"/>
  <c r="H667" i="3"/>
  <c r="H694" i="3"/>
  <c r="H702" i="3"/>
  <c r="H710" i="3"/>
  <c r="H718" i="3"/>
  <c r="H726" i="3"/>
  <c r="H737" i="3"/>
  <c r="H431" i="3"/>
  <c r="H456" i="3"/>
  <c r="H472" i="3"/>
  <c r="H482" i="3"/>
  <c r="H490" i="3"/>
  <c r="H498" i="3"/>
  <c r="H506" i="3"/>
  <c r="H514" i="3"/>
  <c r="H554" i="3"/>
  <c r="H562" i="3"/>
  <c r="H571" i="3"/>
  <c r="H579" i="3"/>
  <c r="H587" i="3"/>
  <c r="H595" i="3"/>
  <c r="H603" i="3"/>
  <c r="H611" i="3"/>
  <c r="H627" i="3"/>
  <c r="H668" i="3"/>
  <c r="H695" i="3"/>
  <c r="X1670" i="7" s="1"/>
  <c r="Z1670" i="7" s="1"/>
  <c r="AA1670" i="7" s="1"/>
  <c r="AB1670" i="7" s="1"/>
  <c r="H703" i="3"/>
  <c r="H711" i="3"/>
  <c r="H719" i="3"/>
  <c r="H727" i="3"/>
  <c r="H738" i="3"/>
  <c r="H757" i="3"/>
  <c r="H432" i="3"/>
  <c r="H460" i="3"/>
  <c r="H474" i="3"/>
  <c r="H483" i="3"/>
  <c r="H491" i="3"/>
  <c r="H499" i="3"/>
  <c r="H507" i="3"/>
  <c r="H515" i="3"/>
  <c r="H555" i="3"/>
  <c r="H563" i="3"/>
  <c r="H572" i="3"/>
  <c r="H580" i="3"/>
  <c r="H588" i="3"/>
  <c r="H612" i="3"/>
  <c r="H620" i="3"/>
  <c r="H628" i="3"/>
  <c r="H645" i="3"/>
  <c r="H669" i="3"/>
  <c r="H696" i="3"/>
  <c r="H704" i="3"/>
  <c r="H712" i="3"/>
  <c r="H729" i="3"/>
  <c r="H742" i="3"/>
  <c r="H589" i="3"/>
  <c r="H721" i="3"/>
  <c r="H1110" i="3"/>
  <c r="H1120" i="3"/>
  <c r="H1131" i="3"/>
  <c r="H1223" i="3"/>
  <c r="H461" i="3"/>
  <c r="H597" i="3"/>
  <c r="H730" i="3"/>
  <c r="H1111" i="3"/>
  <c r="H1122" i="3"/>
  <c r="H1132" i="3"/>
  <c r="H1140" i="3"/>
  <c r="H1224" i="3"/>
  <c r="H476" i="3"/>
  <c r="H745" i="3"/>
  <c r="H1112" i="3"/>
  <c r="H1133" i="3"/>
  <c r="H484" i="3"/>
  <c r="H548" i="3"/>
  <c r="H613" i="3"/>
  <c r="H760" i="3"/>
  <c r="H1113" i="3"/>
  <c r="H1134" i="3"/>
  <c r="H492" i="3"/>
  <c r="H556" i="3"/>
  <c r="H686" i="3"/>
  <c r="H1104" i="3"/>
  <c r="H1114" i="3"/>
  <c r="H1126" i="3"/>
  <c r="H1135" i="3"/>
  <c r="H1219" i="3"/>
  <c r="H500" i="3"/>
  <c r="H564" i="3"/>
  <c r="H629" i="3"/>
  <c r="H697" i="3"/>
  <c r="H1105" i="3"/>
  <c r="H1116" i="3"/>
  <c r="H1128" i="3"/>
  <c r="H1212" i="3"/>
  <c r="H1220" i="3"/>
  <c r="H411" i="3"/>
  <c r="H516" i="3"/>
  <c r="H581" i="3"/>
  <c r="H713" i="3"/>
  <c r="H1130" i="3"/>
  <c r="H1138" i="3"/>
  <c r="H1172" i="3"/>
  <c r="H1117" i="3"/>
  <c r="H508" i="3"/>
  <c r="H1129" i="3"/>
  <c r="H573" i="3"/>
  <c r="H1137" i="3"/>
  <c r="H1205" i="3"/>
  <c r="H705" i="3"/>
  <c r="H1162" i="3"/>
  <c r="H3068" i="3"/>
  <c r="H3111" i="3"/>
  <c r="H3200" i="3"/>
  <c r="H3209" i="3"/>
  <c r="H3225" i="3"/>
  <c r="H3233" i="3"/>
  <c r="H3241" i="3"/>
  <c r="H3260" i="3"/>
  <c r="H3270" i="3"/>
  <c r="H3278" i="3"/>
  <c r="H3286" i="3"/>
  <c r="H3296" i="3"/>
  <c r="H3306" i="3"/>
  <c r="H3314" i="3"/>
  <c r="H3338" i="3"/>
  <c r="H3346" i="3"/>
  <c r="H3354" i="3"/>
  <c r="H3370" i="3"/>
  <c r="H3177" i="3"/>
  <c r="H3226" i="3"/>
  <c r="H3234" i="3"/>
  <c r="H3242" i="3"/>
  <c r="H3252" i="3"/>
  <c r="H3261" i="3"/>
  <c r="H3279" i="3"/>
  <c r="H3297" i="3"/>
  <c r="H3307" i="3"/>
  <c r="H3315" i="3"/>
  <c r="H3323" i="3"/>
  <c r="H3339" i="3"/>
  <c r="H3347" i="3"/>
  <c r="H3355" i="3"/>
  <c r="H3363" i="3"/>
  <c r="H3371" i="3"/>
  <c r="H3379" i="3"/>
  <c r="H3391" i="3"/>
  <c r="H3178" i="3"/>
  <c r="H3202" i="3"/>
  <c r="H3227" i="3"/>
  <c r="H3235" i="3"/>
  <c r="H3243" i="3"/>
  <c r="H3253" i="3"/>
  <c r="H3262" i="3"/>
  <c r="H3280" i="3"/>
  <c r="H3289" i="3"/>
  <c r="H3298" i="3"/>
  <c r="H3308" i="3"/>
  <c r="H3316" i="3"/>
  <c r="H3324" i="3"/>
  <c r="H3340" i="3"/>
  <c r="H3348" i="3"/>
  <c r="H3356" i="3"/>
  <c r="H3364" i="3"/>
  <c r="H3372" i="3"/>
  <c r="H3380" i="3"/>
  <c r="H3393" i="3"/>
  <c r="H3095" i="3"/>
  <c r="H3123" i="3"/>
  <c r="H3155" i="3"/>
  <c r="H3179" i="3"/>
  <c r="H3203" i="3"/>
  <c r="H3228" i="3"/>
  <c r="H3236" i="3"/>
  <c r="H3244" i="3"/>
  <c r="H3254" i="3"/>
  <c r="H3263" i="3"/>
  <c r="H3273" i="3"/>
  <c r="H3290" i="3"/>
  <c r="H3299" i="3"/>
  <c r="H3309" i="3"/>
  <c r="H3317" i="3"/>
  <c r="H3333" i="3"/>
  <c r="H3349" i="3"/>
  <c r="H3357" i="3"/>
  <c r="H3373" i="3"/>
  <c r="H3072" i="3"/>
  <c r="H3180" i="3"/>
  <c r="H3196" i="3"/>
  <c r="H3213" i="3"/>
  <c r="H3229" i="3"/>
  <c r="H3237" i="3"/>
  <c r="H3255" i="3"/>
  <c r="H3264" i="3"/>
  <c r="H3274" i="3"/>
  <c r="H3282" i="3"/>
  <c r="H3291" i="3"/>
  <c r="H3300" i="3"/>
  <c r="H3310" i="3"/>
  <c r="H3318" i="3"/>
  <c r="H3326" i="3"/>
  <c r="H3334" i="3"/>
  <c r="H3342" i="3"/>
  <c r="H3350" i="3"/>
  <c r="H3358" i="3"/>
  <c r="H3366" i="3"/>
  <c r="H3374" i="3"/>
  <c r="H3397" i="3"/>
  <c r="H3405" i="3"/>
  <c r="H3065" i="3"/>
  <c r="H3073" i="3"/>
  <c r="H3173" i="3"/>
  <c r="H3181" i="3"/>
  <c r="H3214" i="3"/>
  <c r="H3222" i="3"/>
  <c r="H3230" i="3"/>
  <c r="H3238" i="3"/>
  <c r="H3247" i="3"/>
  <c r="H3257" i="3"/>
  <c r="H3265" i="3"/>
  <c r="H3275" i="3"/>
  <c r="H3301" i="3"/>
  <c r="H3311" i="3"/>
  <c r="H3327" i="3"/>
  <c r="H3343" i="3"/>
  <c r="H3351" i="3"/>
  <c r="H3359" i="3"/>
  <c r="H3367" i="3"/>
  <c r="H3375" i="3"/>
  <c r="H3384" i="3"/>
  <c r="H3066" i="3"/>
  <c r="H3174" i="3"/>
  <c r="H3182" i="3"/>
  <c r="H3198" i="3"/>
  <c r="H3206" i="3"/>
  <c r="H3223" i="3"/>
  <c r="H3231" i="3"/>
  <c r="H3239" i="3"/>
  <c r="H3248" i="3"/>
  <c r="H3258" i="3"/>
  <c r="H3266" i="3"/>
  <c r="H3276" i="3"/>
  <c r="H3284" i="3"/>
  <c r="H3304" i="3"/>
  <c r="H3312" i="3"/>
  <c r="H3320" i="3"/>
  <c r="H3328" i="3"/>
  <c r="H3336" i="3"/>
  <c r="H3344" i="3"/>
  <c r="H3352" i="3"/>
  <c r="H3360" i="3"/>
  <c r="H3368" i="3"/>
  <c r="H3376" i="3"/>
  <c r="H3232" i="3"/>
  <c r="H3305" i="3"/>
  <c r="H3369" i="3"/>
  <c r="H3400" i="3"/>
  <c r="H3409" i="3"/>
  <c r="H3417" i="3"/>
  <c r="H3425" i="3"/>
  <c r="H3438" i="3"/>
  <c r="H3828" i="3"/>
  <c r="H3836" i="3"/>
  <c r="H3175" i="3"/>
  <c r="H3240" i="3"/>
  <c r="H3313" i="3"/>
  <c r="H3377" i="3"/>
  <c r="H3401" i="3"/>
  <c r="H3410" i="3"/>
  <c r="H3418" i="3"/>
  <c r="H3768" i="3"/>
  <c r="H3837" i="3"/>
  <c r="X198" i="7" s="1"/>
  <c r="Z198" i="7" s="1"/>
  <c r="AA198" i="7" s="1"/>
  <c r="AB198" i="7" s="1"/>
  <c r="H3249" i="3"/>
  <c r="H3321" i="3"/>
  <c r="H3378" i="3"/>
  <c r="H3402" i="3"/>
  <c r="H3411" i="3"/>
  <c r="H3419" i="3"/>
  <c r="H3427" i="3"/>
  <c r="H3822" i="3"/>
  <c r="H3830" i="3"/>
  <c r="H3838" i="3"/>
  <c r="H3259" i="3"/>
  <c r="H3386" i="3"/>
  <c r="H3403" i="3"/>
  <c r="H3420" i="3"/>
  <c r="H3431" i="3"/>
  <c r="H3839" i="3"/>
  <c r="X199" i="7" s="1"/>
  <c r="Z199" i="7" s="1"/>
  <c r="AA199" i="7" s="1"/>
  <c r="AB199" i="7" s="1"/>
  <c r="H3267" i="3"/>
  <c r="H3337" i="3"/>
  <c r="H3390" i="3"/>
  <c r="H3404" i="3"/>
  <c r="H3421" i="3"/>
  <c r="H3277" i="3"/>
  <c r="H3345" i="3"/>
  <c r="H3406" i="3"/>
  <c r="H3414" i="3"/>
  <c r="H3422" i="3"/>
  <c r="H3433" i="3"/>
  <c r="H3672" i="3"/>
  <c r="H3747" i="3"/>
  <c r="H3833" i="3"/>
  <c r="H3865" i="3"/>
  <c r="H3067" i="3"/>
  <c r="H3159" i="3"/>
  <c r="H3167" i="3"/>
  <c r="H3216" i="3"/>
  <c r="H3285" i="3"/>
  <c r="H3353" i="3"/>
  <c r="H3398" i="3"/>
  <c r="H3407" i="3"/>
  <c r="H3423" i="3"/>
  <c r="H3716" i="3"/>
  <c r="H3748" i="3"/>
  <c r="H3399" i="3"/>
  <c r="H3725" i="3"/>
  <c r="H4622" i="3"/>
  <c r="H4630" i="3"/>
  <c r="H3408" i="3"/>
  <c r="H4092" i="3"/>
  <c r="H4118" i="3"/>
  <c r="H4136" i="3"/>
  <c r="H4470" i="3"/>
  <c r="H3424" i="3"/>
  <c r="H4103" i="3"/>
  <c r="H4112" i="3"/>
  <c r="H4162" i="3"/>
  <c r="H4170" i="3"/>
  <c r="H4203" i="3"/>
  <c r="H4138" i="3"/>
  <c r="H4626" i="3"/>
  <c r="H3835" i="3"/>
  <c r="H4627" i="3"/>
  <c r="H4804" i="3"/>
  <c r="H3295" i="3"/>
  <c r="H4131" i="3"/>
  <c r="H4484" i="3"/>
  <c r="H4493" i="3"/>
  <c r="H4628" i="3"/>
  <c r="H4771" i="3"/>
  <c r="H3361" i="3"/>
  <c r="H4141" i="3"/>
  <c r="H4621" i="3"/>
  <c r="H5469" i="3"/>
  <c r="H5508" i="3"/>
  <c r="H4485" i="3"/>
  <c r="H4623" i="3"/>
  <c r="H4657" i="3"/>
  <c r="H4838" i="3"/>
  <c r="H5509" i="3"/>
  <c r="H5474" i="3"/>
  <c r="H3783" i="3"/>
  <c r="H4631" i="3"/>
  <c r="H5503" i="3"/>
  <c r="H4810" i="3"/>
  <c r="H5036" i="3"/>
  <c r="H5451" i="3"/>
  <c r="H5476" i="3"/>
  <c r="H5484" i="3"/>
  <c r="H5504" i="3"/>
  <c r="H5019" i="3"/>
  <c r="H5354" i="3"/>
  <c r="H5485" i="3"/>
  <c r="X384" i="7" s="1"/>
  <c r="Z384" i="7" s="1"/>
  <c r="AA384" i="7" s="1"/>
  <c r="AB384" i="7" s="1"/>
  <c r="H4802" i="3"/>
  <c r="H5047" i="3"/>
  <c r="H5453" i="3"/>
  <c r="H5486" i="3"/>
  <c r="H5497" i="3"/>
  <c r="H5506" i="3"/>
  <c r="H4133" i="3"/>
  <c r="H4748" i="3"/>
  <c r="H4986" i="3"/>
  <c r="X209" i="7" s="1"/>
  <c r="Z209" i="7" s="1"/>
  <c r="AA209" i="7" s="1"/>
  <c r="AB209" i="7" s="1"/>
  <c r="H5487" i="3"/>
  <c r="H5555" i="3"/>
  <c r="H5573" i="3"/>
  <c r="H5581" i="3"/>
  <c r="H5591" i="3"/>
  <c r="H5609" i="3"/>
  <c r="H5617" i="3"/>
  <c r="H5625" i="3"/>
  <c r="H5633" i="3"/>
  <c r="H5642" i="3"/>
  <c r="X2000" i="7" s="1"/>
  <c r="Z2000" i="7" s="1"/>
  <c r="AA2000" i="7" s="1"/>
  <c r="AB2000" i="7" s="1"/>
  <c r="H5664" i="3"/>
  <c r="H5672" i="3"/>
  <c r="H5826" i="3"/>
  <c r="H5862" i="3"/>
  <c r="H5914" i="3"/>
  <c r="H5950" i="3"/>
  <c r="H5988" i="3"/>
  <c r="H6006" i="3"/>
  <c r="H6018" i="3"/>
  <c r="X2079" i="7" s="1"/>
  <c r="Z2079" i="7" s="1"/>
  <c r="AA2079" i="7" s="1"/>
  <c r="AB2079" i="7" s="1"/>
  <c r="H5534" i="3"/>
  <c r="H5574" i="3"/>
  <c r="H5582" i="3"/>
  <c r="H5592" i="3"/>
  <c r="H5601" i="3"/>
  <c r="H5610" i="3"/>
  <c r="H5618" i="3"/>
  <c r="H5634" i="3"/>
  <c r="H5643" i="3"/>
  <c r="H5656" i="3"/>
  <c r="H5673" i="3"/>
  <c r="X385" i="7" s="1"/>
  <c r="Z385" i="7" s="1"/>
  <c r="AA385" i="7" s="1"/>
  <c r="AB385" i="7" s="1"/>
  <c r="H5762" i="3"/>
  <c r="H5773" i="3"/>
  <c r="H5817" i="3"/>
  <c r="H5907" i="3"/>
  <c r="H5915" i="3"/>
  <c r="H5942" i="3"/>
  <c r="H5951" i="3"/>
  <c r="H5989" i="3"/>
  <c r="H6024" i="3"/>
  <c r="X2091" i="7" s="1"/>
  <c r="Z2091" i="7" s="1"/>
  <c r="AA2091" i="7" s="1"/>
  <c r="AB2091" i="7" s="1"/>
  <c r="H6025" i="3"/>
  <c r="H6026" i="3"/>
  <c r="H5557" i="3"/>
  <c r="H5583" i="3"/>
  <c r="H5602" i="3"/>
  <c r="H5611" i="3"/>
  <c r="H5627" i="3"/>
  <c r="H5644" i="3"/>
  <c r="H5657" i="3"/>
  <c r="H5666" i="3"/>
  <c r="X42" i="7" s="1"/>
  <c r="Z42" i="7" s="1"/>
  <c r="AA42" i="7" s="1"/>
  <c r="AB42" i="7" s="1"/>
  <c r="H5674" i="3"/>
  <c r="H5774" i="3"/>
  <c r="H5856" i="3"/>
  <c r="H5891" i="3"/>
  <c r="H5916" i="3"/>
  <c r="H5999" i="3"/>
  <c r="H5559" i="3"/>
  <c r="H5568" i="3"/>
  <c r="H5576" i="3"/>
  <c r="H5584" i="3"/>
  <c r="H5604" i="3"/>
  <c r="H5612" i="3"/>
  <c r="H5628" i="3"/>
  <c r="H5667" i="3"/>
  <c r="H5675" i="3"/>
  <c r="H5764" i="3"/>
  <c r="H5849" i="3"/>
  <c r="H5875" i="3"/>
  <c r="H5909" i="3"/>
  <c r="H5917" i="3"/>
  <c r="H5944" i="3"/>
  <c r="H5529" i="3"/>
  <c r="H5537" i="3"/>
  <c r="H5550" i="3"/>
  <c r="H5560" i="3"/>
  <c r="H5569" i="3"/>
  <c r="H5586" i="3"/>
  <c r="H5605" i="3"/>
  <c r="H5621" i="3"/>
  <c r="H5629" i="3"/>
  <c r="H5651" i="3"/>
  <c r="H5668" i="3"/>
  <c r="H5676" i="3"/>
  <c r="X468" i="7" s="1"/>
  <c r="Z468" i="7" s="1"/>
  <c r="AA468" i="7" s="1"/>
  <c r="AB468" i="7" s="1"/>
  <c r="H5699" i="3"/>
  <c r="H5757" i="3"/>
  <c r="H5820" i="3"/>
  <c r="H5842" i="3"/>
  <c r="H5850" i="3"/>
  <c r="H5885" i="3"/>
  <c r="H5910" i="3"/>
  <c r="H5992" i="3"/>
  <c r="H6001" i="3"/>
  <c r="H6027" i="3"/>
  <c r="H5538" i="3"/>
  <c r="H5551" i="3"/>
  <c r="H5570" i="3"/>
  <c r="H5596" i="3"/>
  <c r="H5606" i="3"/>
  <c r="H5661" i="3"/>
  <c r="H5669" i="3"/>
  <c r="X203" i="7" s="1"/>
  <c r="Z203" i="7" s="1"/>
  <c r="AA203" i="7" s="1"/>
  <c r="AB203" i="7" s="1"/>
  <c r="H5758" i="3"/>
  <c r="H6020" i="3"/>
  <c r="H5522" i="3"/>
  <c r="H5540" i="3"/>
  <c r="X239" i="7" s="1"/>
  <c r="Z239" i="7" s="1"/>
  <c r="AA239" i="7" s="1"/>
  <c r="AB239" i="7" s="1"/>
  <c r="H5552" i="3"/>
  <c r="X2058" i="7" s="1"/>
  <c r="Z2058" i="7" s="1"/>
  <c r="AA2058" i="7" s="1"/>
  <c r="AB2058" i="7" s="1"/>
  <c r="H5563" i="3"/>
  <c r="H5571" i="3"/>
  <c r="H5579" i="3"/>
  <c r="H5607" i="3"/>
  <c r="H5615" i="3"/>
  <c r="H5623" i="3"/>
  <c r="H5640" i="3"/>
  <c r="H5670" i="3"/>
  <c r="H5717" i="3"/>
  <c r="H5813" i="3"/>
  <c r="H5822" i="3"/>
  <c r="H5878" i="3"/>
  <c r="H5912" i="3"/>
  <c r="H5986" i="3"/>
  <c r="H5995" i="3"/>
  <c r="H5510" i="3"/>
  <c r="H5523" i="3"/>
  <c r="H5572" i="3"/>
  <c r="H5599" i="3"/>
  <c r="H5608" i="3"/>
  <c r="H5624" i="3"/>
  <c r="H5641" i="3"/>
  <c r="H5671" i="3"/>
  <c r="H5694" i="3"/>
  <c r="H5913" i="3"/>
  <c r="H5922" i="3"/>
  <c r="X1005" i="7" s="1"/>
  <c r="Z1005" i="7" s="1"/>
  <c r="AA1005" i="7" s="1"/>
  <c r="AB1005" i="7" s="1"/>
  <c r="H5949" i="3"/>
  <c r="H5987" i="3"/>
  <c r="H6005" i="3"/>
  <c r="H6022" i="3"/>
  <c r="H275" i="3"/>
  <c r="H282" i="3"/>
  <c r="H408" i="3"/>
  <c r="H290" i="3"/>
  <c r="H475" i="3"/>
  <c r="H317" i="3"/>
  <c r="H321" i="3"/>
  <c r="H281" i="3"/>
  <c r="H330" i="3"/>
  <c r="H292" i="3"/>
  <c r="H357" i="3"/>
  <c r="H369" i="3"/>
  <c r="H273" i="3"/>
  <c r="H459" i="3"/>
  <c r="H295" i="3"/>
  <c r="H93" i="3"/>
  <c r="H310" i="3"/>
  <c r="H274" i="3"/>
  <c r="H470" i="3"/>
  <c r="H346" i="3"/>
  <c r="H331" i="3"/>
  <c r="H288" i="3"/>
  <c r="H449" i="3"/>
  <c r="H287" i="3"/>
  <c r="H348" i="3"/>
  <c r="H283" i="3"/>
  <c r="X233" i="7" s="1"/>
  <c r="Z233" i="7" s="1"/>
  <c r="AA233" i="7" s="1"/>
  <c r="AB233" i="7" s="1"/>
  <c r="H462" i="3"/>
  <c r="H333" i="3"/>
  <c r="H305" i="3"/>
  <c r="H279" i="3"/>
  <c r="H334" i="3"/>
  <c r="H454" i="3"/>
  <c r="H297" i="3"/>
  <c r="H270" i="3"/>
  <c r="H415" i="3"/>
  <c r="H311" i="3"/>
  <c r="H434" i="3"/>
  <c r="H309" i="3"/>
  <c r="H300" i="3"/>
  <c r="H420" i="3"/>
  <c r="H298" i="3"/>
  <c r="H272" i="3"/>
  <c r="H362" i="3"/>
  <c r="H278" i="3"/>
  <c r="H428" i="3"/>
  <c r="H265" i="3"/>
  <c r="H360" i="3"/>
  <c r="H6157" i="3"/>
  <c r="H6056" i="3"/>
  <c r="H6162" i="3"/>
  <c r="X682" i="7" s="1"/>
  <c r="Z682" i="7" s="1"/>
  <c r="AA682" i="7" s="1"/>
  <c r="AB682" i="7" s="1"/>
  <c r="H350" i="3"/>
  <c r="H473" i="3"/>
  <c r="H301" i="3"/>
  <c r="H91" i="3"/>
  <c r="H6173" i="3"/>
  <c r="X226" i="7" s="1"/>
  <c r="Z226" i="7" s="1"/>
  <c r="AA226" i="7" s="1"/>
  <c r="AB226" i="7" s="1"/>
  <c r="H6049" i="3"/>
  <c r="H6178" i="3"/>
  <c r="H6063" i="3"/>
  <c r="H313" i="3"/>
  <c r="H465" i="3"/>
  <c r="H6158" i="3"/>
  <c r="H6057" i="3"/>
  <c r="H6065" i="3"/>
  <c r="H467" i="3"/>
  <c r="H302" i="3"/>
  <c r="H457" i="3"/>
  <c r="H276" i="3"/>
  <c r="H6084" i="3"/>
  <c r="H429" i="3"/>
  <c r="H466" i="3"/>
  <c r="H294" i="3"/>
  <c r="H427" i="3"/>
  <c r="H262" i="3"/>
  <c r="H392" i="3"/>
  <c r="H458" i="3"/>
  <c r="H286" i="3"/>
  <c r="H412" i="3"/>
  <c r="H147" i="3"/>
  <c r="H35" i="3"/>
  <c r="H6156" i="3"/>
  <c r="H6159" i="3"/>
  <c r="X208" i="7" s="1"/>
  <c r="Z208" i="7" s="1"/>
  <c r="AA208" i="7" s="1"/>
  <c r="AB208" i="7" s="1"/>
  <c r="H6099" i="3"/>
  <c r="H303" i="3"/>
  <c r="H448" i="3"/>
  <c r="H277" i="3"/>
  <c r="H389" i="3"/>
  <c r="H6087" i="3"/>
  <c r="H164" i="3"/>
  <c r="H6169" i="3"/>
  <c r="H75" i="3"/>
  <c r="H6172" i="3"/>
  <c r="H6171" i="3"/>
  <c r="H81" i="3"/>
  <c r="H49" i="3"/>
  <c r="H134" i="3"/>
  <c r="H6089" i="3"/>
  <c r="H94" i="3"/>
  <c r="H6177" i="3"/>
  <c r="H6115" i="3"/>
  <c r="H6100" i="3"/>
  <c r="H6155" i="3"/>
  <c r="X250" i="5"/>
  <c r="Z250" i="5" s="1"/>
  <c r="AA250" i="5" s="1"/>
  <c r="AB250" i="5" s="1"/>
  <c r="X251" i="5"/>
  <c r="Z251" i="5" s="1"/>
  <c r="AA251" i="5" s="1"/>
  <c r="AB251" i="5" s="1"/>
  <c r="X249" i="5"/>
  <c r="Z249" i="5" s="1"/>
  <c r="AA249" i="5" s="1"/>
  <c r="AB249" i="5" s="1"/>
  <c r="X252" i="5"/>
  <c r="Z252" i="5" s="1"/>
  <c r="AA252" i="5" s="1"/>
  <c r="AB252" i="5" s="1"/>
  <c r="X248" i="5"/>
  <c r="Z248" i="5" s="1"/>
  <c r="AA248" i="5" s="1"/>
  <c r="AB248" i="5" s="1"/>
  <c r="X247" i="5"/>
  <c r="Z247" i="5" s="1"/>
  <c r="AA247" i="5" s="1"/>
  <c r="AB247" i="5" s="1"/>
  <c r="X252" i="6"/>
  <c r="Z252" i="6" s="1"/>
  <c r="AA252" i="6" s="1"/>
  <c r="AB252" i="6" s="1"/>
  <c r="X250" i="6"/>
  <c r="Z250" i="6" s="1"/>
  <c r="AA250" i="6" s="1"/>
  <c r="AB250" i="6" s="1"/>
  <c r="X251" i="6"/>
  <c r="Z251" i="6" s="1"/>
  <c r="AA251" i="6" s="1"/>
  <c r="AB251" i="6" s="1"/>
  <c r="X254" i="6"/>
  <c r="Z254" i="6" s="1"/>
  <c r="AA254" i="6" s="1"/>
  <c r="AB254" i="6" s="1"/>
  <c r="X249" i="6"/>
  <c r="Z249" i="6" s="1"/>
  <c r="AA249" i="6" s="1"/>
  <c r="AB249" i="6" s="1"/>
  <c r="X253" i="6"/>
  <c r="Z253" i="6" s="1"/>
  <c r="AA253" i="6" s="1"/>
  <c r="AB253" i="6" s="1"/>
  <c r="X241" i="7"/>
  <c r="Z241" i="7" s="1"/>
  <c r="AA241" i="7" s="1"/>
  <c r="AB241" i="7" s="1"/>
  <c r="X240" i="7"/>
  <c r="Z240" i="7" s="1"/>
  <c r="AA240" i="7" s="1"/>
  <c r="AB240" i="7" s="1"/>
  <c r="X235" i="5"/>
  <c r="Z235" i="5" s="1"/>
  <c r="AA235" i="5" s="1"/>
  <c r="AB235" i="5" s="1"/>
  <c r="X238" i="5"/>
  <c r="Z238" i="5" s="1"/>
  <c r="AA238" i="5" s="1"/>
  <c r="AB238" i="5" s="1"/>
  <c r="X236" i="5"/>
  <c r="Z236" i="5" s="1"/>
  <c r="AA236" i="5" s="1"/>
  <c r="AB236" i="5" s="1"/>
  <c r="X237" i="5"/>
  <c r="Z237" i="5" s="1"/>
  <c r="AA237" i="5" s="1"/>
  <c r="AB237" i="5" s="1"/>
  <c r="X239" i="5"/>
  <c r="Z239" i="5" s="1"/>
  <c r="AA239" i="5" s="1"/>
  <c r="AB239" i="5" s="1"/>
  <c r="X238" i="6"/>
  <c r="Z238" i="6" s="1"/>
  <c r="AA238" i="6" s="1"/>
  <c r="AB238" i="6" s="1"/>
  <c r="X240" i="6"/>
  <c r="Z240" i="6" s="1"/>
  <c r="AA240" i="6" s="1"/>
  <c r="AB240" i="6" s="1"/>
  <c r="X237" i="6"/>
  <c r="Z237" i="6" s="1"/>
  <c r="AA237" i="6" s="1"/>
  <c r="AB237" i="6" s="1"/>
  <c r="X241" i="6"/>
  <c r="Z241" i="6" s="1"/>
  <c r="AA241" i="6" s="1"/>
  <c r="AB241" i="6" s="1"/>
  <c r="X239" i="6"/>
  <c r="Z239" i="6" s="1"/>
  <c r="AA239" i="6" s="1"/>
  <c r="AB239" i="6" s="1"/>
  <c r="X19" i="5"/>
  <c r="Z19" i="5" s="1"/>
  <c r="AA19" i="5" s="1"/>
  <c r="AB19" i="5" s="1"/>
  <c r="X20" i="5"/>
  <c r="Z20" i="5" s="1"/>
  <c r="AA20" i="5" s="1"/>
  <c r="AB20" i="5" s="1"/>
  <c r="X22" i="6"/>
  <c r="Z22" i="6" s="1"/>
  <c r="AA22" i="6" s="1"/>
  <c r="AB22" i="6" s="1"/>
  <c r="X21" i="6"/>
  <c r="Z21" i="6" s="1"/>
  <c r="AA21" i="6" s="1"/>
  <c r="AB21" i="6" s="1"/>
  <c r="X298" i="5"/>
  <c r="Z298" i="5" s="1"/>
  <c r="AA298" i="5" s="1"/>
  <c r="AB298" i="5" s="1"/>
  <c r="X297" i="5"/>
  <c r="Z297" i="5" s="1"/>
  <c r="AA297" i="5" s="1"/>
  <c r="AB297" i="5" s="1"/>
  <c r="X299" i="5"/>
  <c r="Z299" i="5" s="1"/>
  <c r="AA299" i="5" s="1"/>
  <c r="AB299" i="5" s="1"/>
  <c r="X300" i="6"/>
  <c r="Z300" i="6" s="1"/>
  <c r="AA300" i="6" s="1"/>
  <c r="AB300" i="6" s="1"/>
  <c r="X301" i="6"/>
  <c r="Z301" i="6" s="1"/>
  <c r="AA301" i="6" s="1"/>
  <c r="AB301" i="6" s="1"/>
  <c r="X299" i="6"/>
  <c r="Z299" i="6" s="1"/>
  <c r="AA299" i="6" s="1"/>
  <c r="AB299" i="6" s="1"/>
  <c r="X607" i="7"/>
  <c r="Z607" i="7" s="1"/>
  <c r="AA607" i="7" s="1"/>
  <c r="AB607" i="7" s="1"/>
  <c r="X609" i="7"/>
  <c r="Z609" i="7" s="1"/>
  <c r="AA609" i="7" s="1"/>
  <c r="AB609" i="7" s="1"/>
  <c r="X603" i="7"/>
  <c r="Z603" i="7" s="1"/>
  <c r="AA603" i="7" s="1"/>
  <c r="AB603" i="7" s="1"/>
  <c r="X608" i="7"/>
  <c r="Z608" i="7" s="1"/>
  <c r="AA608" i="7" s="1"/>
  <c r="AB608" i="7" s="1"/>
  <c r="X606" i="7"/>
  <c r="Z606" i="7" s="1"/>
  <c r="AA606" i="7" s="1"/>
  <c r="AB606" i="7" s="1"/>
  <c r="X604" i="7"/>
  <c r="Z604" i="7" s="1"/>
  <c r="AA604" i="7" s="1"/>
  <c r="AB604" i="7" s="1"/>
  <c r="X605" i="7"/>
  <c r="Z605" i="7" s="1"/>
  <c r="AA605" i="7" s="1"/>
  <c r="AB605" i="7" s="1"/>
  <c r="X602" i="7"/>
  <c r="Z602" i="7" s="1"/>
  <c r="AA602" i="7" s="1"/>
  <c r="AB602" i="7" s="1"/>
  <c r="X1696" i="7"/>
  <c r="Z1696" i="7" s="1"/>
  <c r="AA1696" i="7" s="1"/>
  <c r="AB1696" i="7" s="1"/>
  <c r="X1693" i="7"/>
  <c r="Z1693" i="7" s="1"/>
  <c r="AA1693" i="7" s="1"/>
  <c r="AB1693" i="7" s="1"/>
  <c r="X1695" i="7"/>
  <c r="Z1695" i="7" s="1"/>
  <c r="AA1695" i="7" s="1"/>
  <c r="AB1695" i="7" s="1"/>
  <c r="X1694" i="7"/>
  <c r="Z1694" i="7" s="1"/>
  <c r="AA1694" i="7" s="1"/>
  <c r="AB1694" i="7" s="1"/>
  <c r="X175" i="5"/>
  <c r="Z175" i="5" s="1"/>
  <c r="AA175" i="5" s="1"/>
  <c r="AB175" i="5" s="1"/>
  <c r="X176" i="5"/>
  <c r="Z176" i="5" s="1"/>
  <c r="AA176" i="5" s="1"/>
  <c r="AB176" i="5" s="1"/>
  <c r="X177" i="6"/>
  <c r="Z177" i="6" s="1"/>
  <c r="AA177" i="6" s="1"/>
  <c r="AB177" i="6" s="1"/>
  <c r="X178" i="6"/>
  <c r="Z178" i="6" s="1"/>
  <c r="AA178" i="6" s="1"/>
  <c r="AB178" i="6" s="1"/>
  <c r="X24" i="5"/>
  <c r="Z24" i="5" s="1"/>
  <c r="AA24" i="5" s="1"/>
  <c r="AB24" i="5" s="1"/>
  <c r="X23" i="5"/>
  <c r="Z23" i="5" s="1"/>
  <c r="AA23" i="5" s="1"/>
  <c r="AB23" i="5" s="1"/>
  <c r="X26" i="6"/>
  <c r="Z26" i="6" s="1"/>
  <c r="AA26" i="6" s="1"/>
  <c r="AB26" i="6" s="1"/>
  <c r="X25" i="6"/>
  <c r="Z25" i="6" s="1"/>
  <c r="AA25" i="6" s="1"/>
  <c r="AB25" i="6" s="1"/>
  <c r="AA7" i="7"/>
  <c r="AB7" i="7" s="1"/>
  <c r="X291" i="5"/>
  <c r="Z291" i="5" s="1"/>
  <c r="AA291" i="5" s="1"/>
  <c r="AB291" i="5" s="1"/>
  <c r="X290" i="5"/>
  <c r="Z290" i="5" s="1"/>
  <c r="AA290" i="5" s="1"/>
  <c r="AB290" i="5" s="1"/>
  <c r="X292" i="6"/>
  <c r="Z292" i="6" s="1"/>
  <c r="AA292" i="6" s="1"/>
  <c r="AB292" i="6" s="1"/>
  <c r="X293" i="6"/>
  <c r="Z293" i="6" s="1"/>
  <c r="AA293" i="6" s="1"/>
  <c r="AB293" i="6" s="1"/>
  <c r="X160" i="5"/>
  <c r="Z160" i="5" s="1"/>
  <c r="AA160" i="5" s="1"/>
  <c r="AB160" i="5" s="1"/>
  <c r="X157" i="5"/>
  <c r="Z157" i="5" s="1"/>
  <c r="AA157" i="5" s="1"/>
  <c r="AB157" i="5" s="1"/>
  <c r="X159" i="5"/>
  <c r="Z159" i="5" s="1"/>
  <c r="AA159" i="5" s="1"/>
  <c r="AB159" i="5" s="1"/>
  <c r="X158" i="5"/>
  <c r="Z158" i="5" s="1"/>
  <c r="AA158" i="5" s="1"/>
  <c r="AB158" i="5" s="1"/>
  <c r="X161" i="5"/>
  <c r="Z161" i="5" s="1"/>
  <c r="AA161" i="5" s="1"/>
  <c r="AB161" i="5" s="1"/>
  <c r="X161" i="6"/>
  <c r="Z161" i="6" s="1"/>
  <c r="AA161" i="6" s="1"/>
  <c r="AB161" i="6" s="1"/>
  <c r="X159" i="6"/>
  <c r="Z159" i="6" s="1"/>
  <c r="AA159" i="6" s="1"/>
  <c r="AB159" i="6" s="1"/>
  <c r="X162" i="6"/>
  <c r="Z162" i="6" s="1"/>
  <c r="AA162" i="6" s="1"/>
  <c r="AB162" i="6" s="1"/>
  <c r="X163" i="6"/>
  <c r="Z163" i="6" s="1"/>
  <c r="AA163" i="6" s="1"/>
  <c r="AB163" i="6" s="1"/>
  <c r="X160" i="6"/>
  <c r="Z160" i="6" s="1"/>
  <c r="AA160" i="6" s="1"/>
  <c r="AB160" i="6" s="1"/>
  <c r="X25" i="5"/>
  <c r="Z25" i="5" s="1"/>
  <c r="AA25" i="5" s="1"/>
  <c r="AB25" i="5" s="1"/>
  <c r="X26" i="5"/>
  <c r="Z26" i="5" s="1"/>
  <c r="AA26" i="5" s="1"/>
  <c r="AB26" i="5" s="1"/>
  <c r="X28" i="6"/>
  <c r="Z28" i="6" s="1"/>
  <c r="AA28" i="6" s="1"/>
  <c r="AB28" i="6" s="1"/>
  <c r="X27" i="6"/>
  <c r="Z27" i="6" s="1"/>
  <c r="AA27" i="6" s="1"/>
  <c r="AB27" i="6" s="1"/>
  <c r="X1976" i="7"/>
  <c r="Z1976" i="7" s="1"/>
  <c r="AA1976" i="7" s="1"/>
  <c r="AB1976" i="7" s="1"/>
  <c r="X1977" i="7"/>
  <c r="Z1977" i="7" s="1"/>
  <c r="AA1977" i="7" s="1"/>
  <c r="AB1977" i="7" s="1"/>
  <c r="X230" i="7"/>
  <c r="Z230" i="7" s="1"/>
  <c r="AA230" i="7" s="1"/>
  <c r="AB230" i="7" s="1"/>
  <c r="X231" i="7"/>
  <c r="Z231" i="7" s="1"/>
  <c r="AA231" i="7" s="1"/>
  <c r="AB231" i="7" s="1"/>
  <c r="X232" i="7"/>
  <c r="Z232" i="7" s="1"/>
  <c r="AA232" i="7" s="1"/>
  <c r="AB232" i="7" s="1"/>
  <c r="X1706" i="7"/>
  <c r="Z1706" i="7" s="1"/>
  <c r="AA1706" i="7" s="1"/>
  <c r="AB1706" i="7" s="1"/>
  <c r="X1705" i="7"/>
  <c r="Z1705" i="7" s="1"/>
  <c r="AA1705" i="7" s="1"/>
  <c r="AB1705" i="7" s="1"/>
  <c r="X1707" i="7"/>
  <c r="Z1707" i="7" s="1"/>
  <c r="AA1707" i="7" s="1"/>
  <c r="AB1707" i="7" s="1"/>
  <c r="X1708" i="7"/>
  <c r="Z1708" i="7" s="1"/>
  <c r="AA1708" i="7" s="1"/>
  <c r="AB1708" i="7" s="1"/>
  <c r="X1704" i="7"/>
  <c r="Z1704" i="7" s="1"/>
  <c r="AA1704" i="7" s="1"/>
  <c r="AB1704" i="7" s="1"/>
  <c r="X1709" i="7"/>
  <c r="Z1709" i="7" s="1"/>
  <c r="AA1709" i="7" s="1"/>
  <c r="AB1709" i="7" s="1"/>
  <c r="X119" i="5"/>
  <c r="Z119" i="5" s="1"/>
  <c r="AA119" i="5" s="1"/>
  <c r="AB119" i="5" s="1"/>
  <c r="X123" i="5"/>
  <c r="Z123" i="5" s="1"/>
  <c r="AA123" i="5" s="1"/>
  <c r="AB123" i="5" s="1"/>
  <c r="X122" i="5"/>
  <c r="Z122" i="5" s="1"/>
  <c r="AA122" i="5" s="1"/>
  <c r="AB122" i="5" s="1"/>
  <c r="X121" i="5"/>
  <c r="Z121" i="5" s="1"/>
  <c r="AA121" i="5" s="1"/>
  <c r="AB121" i="5" s="1"/>
  <c r="X120" i="5"/>
  <c r="Z120" i="5" s="1"/>
  <c r="AA120" i="5" s="1"/>
  <c r="AB120" i="5" s="1"/>
  <c r="X124" i="6"/>
  <c r="Z124" i="6" s="1"/>
  <c r="AA124" i="6" s="1"/>
  <c r="AB124" i="6" s="1"/>
  <c r="X122" i="6"/>
  <c r="Z122" i="6" s="1"/>
  <c r="AA122" i="6" s="1"/>
  <c r="AB122" i="6" s="1"/>
  <c r="X123" i="6"/>
  <c r="Z123" i="6" s="1"/>
  <c r="AA123" i="6" s="1"/>
  <c r="AB123" i="6" s="1"/>
  <c r="X125" i="6"/>
  <c r="Z125" i="6" s="1"/>
  <c r="AA125" i="6" s="1"/>
  <c r="AB125" i="6" s="1"/>
  <c r="X121" i="6"/>
  <c r="Z121" i="6" s="1"/>
  <c r="AA121" i="6" s="1"/>
  <c r="AB121" i="6" s="1"/>
  <c r="X232" i="5"/>
  <c r="Z232" i="5" s="1"/>
  <c r="AA232" i="5" s="1"/>
  <c r="AB232" i="5" s="1"/>
  <c r="X234" i="5"/>
  <c r="Z234" i="5" s="1"/>
  <c r="AA234" i="5" s="1"/>
  <c r="AB234" i="5" s="1"/>
  <c r="X230" i="5"/>
  <c r="Z230" i="5" s="1"/>
  <c r="AA230" i="5" s="1"/>
  <c r="AB230" i="5" s="1"/>
  <c r="X231" i="5"/>
  <c r="Z231" i="5" s="1"/>
  <c r="AA231" i="5" s="1"/>
  <c r="AB231" i="5" s="1"/>
  <c r="X233" i="5"/>
  <c r="Z233" i="5" s="1"/>
  <c r="AA233" i="5" s="1"/>
  <c r="AB233" i="5" s="1"/>
  <c r="X233" i="6"/>
  <c r="Z233" i="6" s="1"/>
  <c r="AA233" i="6" s="1"/>
  <c r="AB233" i="6" s="1"/>
  <c r="X236" i="6"/>
  <c r="Z236" i="6" s="1"/>
  <c r="AA236" i="6" s="1"/>
  <c r="AB236" i="6" s="1"/>
  <c r="X234" i="6"/>
  <c r="Z234" i="6" s="1"/>
  <c r="AA234" i="6" s="1"/>
  <c r="AB234" i="6" s="1"/>
  <c r="X235" i="6"/>
  <c r="Z235" i="6" s="1"/>
  <c r="AA235" i="6" s="1"/>
  <c r="AB235" i="6" s="1"/>
  <c r="X232" i="6"/>
  <c r="Z232" i="6" s="1"/>
  <c r="AA232" i="6" s="1"/>
  <c r="AB232" i="6" s="1"/>
  <c r="X2070" i="7"/>
  <c r="Z2070" i="7" s="1"/>
  <c r="AA2070" i="7" s="1"/>
  <c r="AB2070" i="7" s="1"/>
  <c r="X34" i="5"/>
  <c r="Z34" i="5" s="1"/>
  <c r="AA34" i="5" s="1"/>
  <c r="AB34" i="5" s="1"/>
  <c r="X33" i="5"/>
  <c r="Z33" i="5" s="1"/>
  <c r="AA33" i="5" s="1"/>
  <c r="AB33" i="5" s="1"/>
  <c r="X36" i="6"/>
  <c r="Z36" i="6" s="1"/>
  <c r="AA36" i="6" s="1"/>
  <c r="AB36" i="6" s="1"/>
  <c r="X35" i="6"/>
  <c r="Z35" i="6" s="1"/>
  <c r="AA35" i="6" s="1"/>
  <c r="AB35" i="6" s="1"/>
  <c r="X2068" i="7"/>
  <c r="Z2068" i="7" s="1"/>
  <c r="AA2068" i="7" s="1"/>
  <c r="AB2068" i="7" s="1"/>
  <c r="X28" i="5"/>
  <c r="Z28" i="5" s="1"/>
  <c r="AA28" i="5" s="1"/>
  <c r="AB28" i="5" s="1"/>
  <c r="X27" i="5"/>
  <c r="Z27" i="5" s="1"/>
  <c r="AA27" i="5" s="1"/>
  <c r="AB27" i="5" s="1"/>
  <c r="X30" i="5"/>
  <c r="Z30" i="5" s="1"/>
  <c r="AA30" i="5" s="1"/>
  <c r="AB30" i="5" s="1"/>
  <c r="X31" i="5"/>
  <c r="Z31" i="5" s="1"/>
  <c r="AA31" i="5" s="1"/>
  <c r="AB31" i="5" s="1"/>
  <c r="X32" i="5"/>
  <c r="Z32" i="5" s="1"/>
  <c r="AA32" i="5" s="1"/>
  <c r="AB32" i="5" s="1"/>
  <c r="X29" i="5"/>
  <c r="Z29" i="5" s="1"/>
  <c r="AA29" i="5" s="1"/>
  <c r="AB29" i="5" s="1"/>
  <c r="X33" i="6"/>
  <c r="Z33" i="6" s="1"/>
  <c r="AA33" i="6" s="1"/>
  <c r="AB33" i="6" s="1"/>
  <c r="X31" i="6"/>
  <c r="Z31" i="6" s="1"/>
  <c r="AA31" i="6" s="1"/>
  <c r="AB31" i="6" s="1"/>
  <c r="X34" i="6"/>
  <c r="Z34" i="6" s="1"/>
  <c r="AA34" i="6" s="1"/>
  <c r="AB34" i="6" s="1"/>
  <c r="X30" i="6"/>
  <c r="Z30" i="6" s="1"/>
  <c r="AA30" i="6" s="1"/>
  <c r="AB30" i="6" s="1"/>
  <c r="X32" i="6"/>
  <c r="Z32" i="6" s="1"/>
  <c r="AA32" i="6" s="1"/>
  <c r="AB32" i="6" s="1"/>
  <c r="X29" i="6"/>
  <c r="Z29" i="6" s="1"/>
  <c r="AA29" i="6" s="1"/>
  <c r="AB29" i="6" s="1"/>
  <c r="X38" i="5"/>
  <c r="Z38" i="5" s="1"/>
  <c r="AA38" i="5" s="1"/>
  <c r="AB38" i="5" s="1"/>
  <c r="X37" i="5"/>
  <c r="Z37" i="5" s="1"/>
  <c r="AA37" i="5" s="1"/>
  <c r="AB37" i="5" s="1"/>
  <c r="X39" i="6"/>
  <c r="Z39" i="6" s="1"/>
  <c r="AA39" i="6" s="1"/>
  <c r="AB39" i="6" s="1"/>
  <c r="X40" i="6"/>
  <c r="Z40" i="6" s="1"/>
  <c r="AA40" i="6" s="1"/>
  <c r="AB40" i="6" s="1"/>
  <c r="X1259" i="7" l="1"/>
  <c r="Z1259" i="7" s="1"/>
  <c r="AA1259" i="7" s="1"/>
  <c r="AB1259" i="7" s="1"/>
  <c r="X507" i="5"/>
  <c r="Z507" i="5" s="1"/>
  <c r="AA507" i="5" s="1"/>
  <c r="AB507" i="5" s="1"/>
  <c r="X491" i="6"/>
  <c r="Z491" i="6" s="1"/>
  <c r="AA491" i="6" s="1"/>
  <c r="AB491" i="6" s="1"/>
  <c r="X139" i="5"/>
  <c r="Z139" i="5" s="1"/>
  <c r="AA139" i="5" s="1"/>
  <c r="AB139" i="5" s="1"/>
  <c r="X138" i="5"/>
  <c r="Z138" i="5" s="1"/>
  <c r="AA138" i="5" s="1"/>
  <c r="AB138" i="5" s="1"/>
  <c r="X135" i="5"/>
  <c r="Z135" i="5" s="1"/>
  <c r="AA135" i="5" s="1"/>
  <c r="AB135" i="5" s="1"/>
  <c r="X136" i="5"/>
  <c r="Z136" i="5" s="1"/>
  <c r="AA136" i="5" s="1"/>
  <c r="AB136" i="5" s="1"/>
  <c r="X137" i="5"/>
  <c r="Z137" i="5" s="1"/>
  <c r="AA137" i="5" s="1"/>
  <c r="AB137" i="5" s="1"/>
  <c r="X137" i="6"/>
  <c r="Z137" i="6" s="1"/>
  <c r="AA137" i="6" s="1"/>
  <c r="AB137" i="6" s="1"/>
  <c r="X140" i="6"/>
  <c r="Z140" i="6" s="1"/>
  <c r="AA140" i="6" s="1"/>
  <c r="AB140" i="6" s="1"/>
  <c r="X141" i="6"/>
  <c r="Z141" i="6" s="1"/>
  <c r="AA141" i="6" s="1"/>
  <c r="AB141" i="6" s="1"/>
  <c r="X138" i="6"/>
  <c r="Z138" i="6" s="1"/>
  <c r="AA138" i="6" s="1"/>
  <c r="AB138" i="6" s="1"/>
  <c r="X139" i="6"/>
  <c r="Z139" i="6" s="1"/>
  <c r="AA139" i="6" s="1"/>
  <c r="AB139" i="6" s="1"/>
  <c r="X1168" i="7"/>
  <c r="Z1168" i="7" s="1"/>
  <c r="AA1168" i="7" s="1"/>
  <c r="AB1168" i="7" s="1"/>
  <c r="X1166" i="7"/>
  <c r="Z1166" i="7" s="1"/>
  <c r="AA1166" i="7" s="1"/>
  <c r="AB1166" i="7" s="1"/>
  <c r="X1167" i="7"/>
  <c r="Z1167" i="7" s="1"/>
  <c r="AA1167" i="7" s="1"/>
  <c r="AB1167" i="7" s="1"/>
  <c r="X316" i="5"/>
  <c r="Z316" i="5" s="1"/>
  <c r="AA316" i="5" s="1"/>
  <c r="AB316" i="5" s="1"/>
  <c r="X314" i="5"/>
  <c r="Z314" i="5" s="1"/>
  <c r="AA314" i="5" s="1"/>
  <c r="AB314" i="5" s="1"/>
  <c r="X315" i="5"/>
  <c r="Z315" i="5" s="1"/>
  <c r="AA315" i="5" s="1"/>
  <c r="AB315" i="5" s="1"/>
  <c r="X316" i="6"/>
  <c r="Z316" i="6" s="1"/>
  <c r="AA316" i="6" s="1"/>
  <c r="AB316" i="6" s="1"/>
  <c r="X317" i="6"/>
  <c r="Z317" i="6" s="1"/>
  <c r="AA317" i="6" s="1"/>
  <c r="AB317" i="6" s="1"/>
  <c r="X318" i="6"/>
  <c r="Z318" i="6" s="1"/>
  <c r="AA318" i="6" s="1"/>
  <c r="AB318" i="6" s="1"/>
  <c r="X402" i="7"/>
  <c r="Z402" i="7" s="1"/>
  <c r="AA402" i="7" s="1"/>
  <c r="AB402" i="7" s="1"/>
  <c r="X403" i="7"/>
  <c r="Z403" i="7" s="1"/>
  <c r="AA403" i="7" s="1"/>
  <c r="AB403" i="7" s="1"/>
  <c r="X392" i="7"/>
  <c r="Z392" i="7" s="1"/>
  <c r="AA392" i="7" s="1"/>
  <c r="AB392" i="7" s="1"/>
  <c r="X390" i="7"/>
  <c r="Z390" i="7" s="1"/>
  <c r="AA390" i="7" s="1"/>
  <c r="AB390" i="7" s="1"/>
  <c r="X397" i="7"/>
  <c r="Z397" i="7" s="1"/>
  <c r="AA397" i="7" s="1"/>
  <c r="AB397" i="7" s="1"/>
  <c r="X388" i="7"/>
  <c r="Z388" i="7" s="1"/>
  <c r="AA388" i="7" s="1"/>
  <c r="AB388" i="7" s="1"/>
  <c r="X393" i="7"/>
  <c r="Z393" i="7" s="1"/>
  <c r="AA393" i="7" s="1"/>
  <c r="AB393" i="7" s="1"/>
  <c r="X399" i="7"/>
  <c r="Z399" i="7" s="1"/>
  <c r="AA399" i="7" s="1"/>
  <c r="AB399" i="7" s="1"/>
  <c r="X386" i="7"/>
  <c r="Z386" i="7" s="1"/>
  <c r="AA386" i="7" s="1"/>
  <c r="AB386" i="7" s="1"/>
  <c r="X398" i="7"/>
  <c r="Z398" i="7" s="1"/>
  <c r="AA398" i="7" s="1"/>
  <c r="AB398" i="7" s="1"/>
  <c r="X400" i="7"/>
  <c r="Z400" i="7" s="1"/>
  <c r="AA400" i="7" s="1"/>
  <c r="AB400" i="7" s="1"/>
  <c r="X391" i="7"/>
  <c r="Z391" i="7" s="1"/>
  <c r="AA391" i="7" s="1"/>
  <c r="AB391" i="7" s="1"/>
  <c r="X389" i="7"/>
  <c r="Z389" i="7" s="1"/>
  <c r="AA389" i="7" s="1"/>
  <c r="AB389" i="7" s="1"/>
  <c r="X387" i="7"/>
  <c r="Z387" i="7" s="1"/>
  <c r="AA387" i="7" s="1"/>
  <c r="AB387" i="7" s="1"/>
  <c r="X396" i="7"/>
  <c r="Z396" i="7" s="1"/>
  <c r="AA396" i="7" s="1"/>
  <c r="AB396" i="7" s="1"/>
  <c r="X395" i="7"/>
  <c r="Z395" i="7" s="1"/>
  <c r="AA395" i="7" s="1"/>
  <c r="AB395" i="7" s="1"/>
  <c r="X380" i="5"/>
  <c r="Z380" i="5" s="1"/>
  <c r="AA380" i="5" s="1"/>
  <c r="AB380" i="5" s="1"/>
  <c r="X394" i="7"/>
  <c r="Z394" i="7" s="1"/>
  <c r="AA394" i="7" s="1"/>
  <c r="AB394" i="7" s="1"/>
  <c r="X401" i="7"/>
  <c r="Z401" i="7" s="1"/>
  <c r="AA401" i="7" s="1"/>
  <c r="AB401" i="7" s="1"/>
  <c r="X379" i="5"/>
  <c r="Z379" i="5" s="1"/>
  <c r="AA379" i="5" s="1"/>
  <c r="AB379" i="5" s="1"/>
  <c r="X381" i="6"/>
  <c r="Z381" i="6" s="1"/>
  <c r="AA381" i="6" s="1"/>
  <c r="AB381" i="6" s="1"/>
  <c r="X382" i="6"/>
  <c r="Z382" i="6" s="1"/>
  <c r="AA382" i="6" s="1"/>
  <c r="AB382" i="6" s="1"/>
  <c r="X371" i="7"/>
  <c r="Z371" i="7" s="1"/>
  <c r="AA371" i="7" s="1"/>
  <c r="AB371" i="7" s="1"/>
  <c r="X375" i="7"/>
  <c r="Z375" i="7" s="1"/>
  <c r="AA375" i="7" s="1"/>
  <c r="AB375" i="7" s="1"/>
  <c r="X377" i="7"/>
  <c r="Z377" i="7" s="1"/>
  <c r="AA377" i="7" s="1"/>
  <c r="AB377" i="7" s="1"/>
  <c r="X380" i="7"/>
  <c r="Z380" i="7" s="1"/>
  <c r="AA380" i="7" s="1"/>
  <c r="AB380" i="7" s="1"/>
  <c r="X381" i="7"/>
  <c r="Z381" i="7" s="1"/>
  <c r="AA381" i="7" s="1"/>
  <c r="AB381" i="7" s="1"/>
  <c r="X379" i="7"/>
  <c r="Z379" i="7" s="1"/>
  <c r="AA379" i="7" s="1"/>
  <c r="AB379" i="7" s="1"/>
  <c r="X382" i="7"/>
  <c r="Z382" i="7" s="1"/>
  <c r="AA382" i="7" s="1"/>
  <c r="AB382" i="7" s="1"/>
  <c r="X372" i="7"/>
  <c r="Z372" i="7" s="1"/>
  <c r="AA372" i="7" s="1"/>
  <c r="AB372" i="7" s="1"/>
  <c r="X376" i="7"/>
  <c r="Z376" i="7" s="1"/>
  <c r="AA376" i="7" s="1"/>
  <c r="AB376" i="7" s="1"/>
  <c r="X383" i="7"/>
  <c r="Z383" i="7" s="1"/>
  <c r="AA383" i="7" s="1"/>
  <c r="AB383" i="7" s="1"/>
  <c r="X378" i="7"/>
  <c r="Z378" i="7" s="1"/>
  <c r="AA378" i="7" s="1"/>
  <c r="AB378" i="7" s="1"/>
  <c r="X374" i="7"/>
  <c r="Z374" i="7" s="1"/>
  <c r="AA374" i="7" s="1"/>
  <c r="AB374" i="7" s="1"/>
  <c r="X373" i="7"/>
  <c r="Z373" i="7" s="1"/>
  <c r="AA373" i="7" s="1"/>
  <c r="AB373" i="7" s="1"/>
  <c r="X263" i="5"/>
  <c r="Z263" i="5" s="1"/>
  <c r="AA263" i="5" s="1"/>
  <c r="AB263" i="5" s="1"/>
  <c r="X261" i="5"/>
  <c r="Z261" i="5" s="1"/>
  <c r="AA261" i="5" s="1"/>
  <c r="AB261" i="5" s="1"/>
  <c r="X262" i="5"/>
  <c r="Z262" i="5" s="1"/>
  <c r="AA262" i="5" s="1"/>
  <c r="AB262" i="5" s="1"/>
  <c r="X265" i="6"/>
  <c r="Z265" i="6" s="1"/>
  <c r="AA265" i="6" s="1"/>
  <c r="AB265" i="6" s="1"/>
  <c r="X263" i="6"/>
  <c r="Z263" i="6" s="1"/>
  <c r="AA263" i="6" s="1"/>
  <c r="AB263" i="6" s="1"/>
  <c r="X264" i="6"/>
  <c r="Z264" i="6" s="1"/>
  <c r="AA264" i="6" s="1"/>
  <c r="AB264" i="6" s="1"/>
  <c r="X1714" i="7"/>
  <c r="Z1714" i="7" s="1"/>
  <c r="AA1714" i="7" s="1"/>
  <c r="AB1714" i="7" s="1"/>
  <c r="X1718" i="7"/>
  <c r="Z1718" i="7" s="1"/>
  <c r="AA1718" i="7" s="1"/>
  <c r="AB1718" i="7" s="1"/>
  <c r="X1725" i="7"/>
  <c r="Z1725" i="7" s="1"/>
  <c r="AA1725" i="7" s="1"/>
  <c r="AB1725" i="7" s="1"/>
  <c r="X1724" i="7"/>
  <c r="Z1724" i="7" s="1"/>
  <c r="AA1724" i="7" s="1"/>
  <c r="AB1724" i="7" s="1"/>
  <c r="X1722" i="7"/>
  <c r="Z1722" i="7" s="1"/>
  <c r="AA1722" i="7" s="1"/>
  <c r="AB1722" i="7" s="1"/>
  <c r="X1711" i="7"/>
  <c r="Z1711" i="7" s="1"/>
  <c r="AA1711" i="7" s="1"/>
  <c r="AB1711" i="7" s="1"/>
  <c r="X1712" i="7"/>
  <c r="Z1712" i="7" s="1"/>
  <c r="AA1712" i="7" s="1"/>
  <c r="AB1712" i="7" s="1"/>
  <c r="X1723" i="7"/>
  <c r="Z1723" i="7" s="1"/>
  <c r="AA1723" i="7" s="1"/>
  <c r="AB1723" i="7" s="1"/>
  <c r="X1717" i="7"/>
  <c r="Z1717" i="7" s="1"/>
  <c r="AA1717" i="7" s="1"/>
  <c r="AB1717" i="7" s="1"/>
  <c r="X1719" i="7"/>
  <c r="Z1719" i="7" s="1"/>
  <c r="AA1719" i="7" s="1"/>
  <c r="AB1719" i="7" s="1"/>
  <c r="X1716" i="7"/>
  <c r="Z1716" i="7" s="1"/>
  <c r="AA1716" i="7" s="1"/>
  <c r="AB1716" i="7" s="1"/>
  <c r="X529" i="6"/>
  <c r="Z529" i="6" s="1"/>
  <c r="AA529" i="6" s="1"/>
  <c r="AB529" i="6" s="1"/>
  <c r="X1720" i="7"/>
  <c r="Z1720" i="7" s="1"/>
  <c r="AA1720" i="7" s="1"/>
  <c r="AB1720" i="7" s="1"/>
  <c r="X528" i="6"/>
  <c r="Z528" i="6" s="1"/>
  <c r="AA528" i="6" s="1"/>
  <c r="AB528" i="6" s="1"/>
  <c r="X1713" i="7"/>
  <c r="Z1713" i="7" s="1"/>
  <c r="AA1713" i="7" s="1"/>
  <c r="AB1713" i="7" s="1"/>
  <c r="X564" i="5"/>
  <c r="Z564" i="5" s="1"/>
  <c r="AA564" i="5" s="1"/>
  <c r="AB564" i="5" s="1"/>
  <c r="X563" i="5"/>
  <c r="Z563" i="5" s="1"/>
  <c r="AA563" i="5" s="1"/>
  <c r="AB563" i="5" s="1"/>
  <c r="X1715" i="7"/>
  <c r="Z1715" i="7" s="1"/>
  <c r="AA1715" i="7" s="1"/>
  <c r="AB1715" i="7" s="1"/>
  <c r="X1721" i="7"/>
  <c r="Z1721" i="7" s="1"/>
  <c r="AA1721" i="7" s="1"/>
  <c r="AB1721" i="7" s="1"/>
  <c r="X145" i="7"/>
  <c r="Z145" i="7" s="1"/>
  <c r="AA145" i="7" s="1"/>
  <c r="AB145" i="7" s="1"/>
  <c r="X349" i="5"/>
  <c r="Z349" i="5" s="1"/>
  <c r="AA349" i="5" s="1"/>
  <c r="AB349" i="5" s="1"/>
  <c r="X143" i="7"/>
  <c r="Z143" i="7" s="1"/>
  <c r="AA143" i="7" s="1"/>
  <c r="AB143" i="7" s="1"/>
  <c r="X137" i="7"/>
  <c r="Z137" i="7" s="1"/>
  <c r="AA137" i="7" s="1"/>
  <c r="AB137" i="7" s="1"/>
  <c r="X142" i="7"/>
  <c r="Z142" i="7" s="1"/>
  <c r="AA142" i="7" s="1"/>
  <c r="AB142" i="7" s="1"/>
  <c r="X140" i="7"/>
  <c r="Z140" i="7" s="1"/>
  <c r="AA140" i="7" s="1"/>
  <c r="AB140" i="7" s="1"/>
  <c r="X146" i="7"/>
  <c r="Z146" i="7" s="1"/>
  <c r="AA146" i="7" s="1"/>
  <c r="AB146" i="7" s="1"/>
  <c r="X141" i="7"/>
  <c r="Z141" i="7" s="1"/>
  <c r="AA141" i="7" s="1"/>
  <c r="AB141" i="7" s="1"/>
  <c r="X139" i="7"/>
  <c r="Z139" i="7" s="1"/>
  <c r="AA139" i="7" s="1"/>
  <c r="AB139" i="7" s="1"/>
  <c r="X138" i="7"/>
  <c r="Z138" i="7" s="1"/>
  <c r="AA138" i="7" s="1"/>
  <c r="AB138" i="7" s="1"/>
  <c r="X144" i="7"/>
  <c r="Z144" i="7" s="1"/>
  <c r="AA144" i="7" s="1"/>
  <c r="AB144" i="7" s="1"/>
  <c r="X136" i="7"/>
  <c r="Z136" i="7" s="1"/>
  <c r="AA136" i="7" s="1"/>
  <c r="AB136" i="7" s="1"/>
  <c r="X8" i="7"/>
  <c r="Z8" i="7" s="1"/>
  <c r="X350" i="5"/>
  <c r="Z350" i="5" s="1"/>
  <c r="AA350" i="5" s="1"/>
  <c r="AB350" i="5" s="1"/>
  <c r="X351" i="6"/>
  <c r="Z351" i="6" s="1"/>
  <c r="AA351" i="6" s="1"/>
  <c r="AB351" i="6" s="1"/>
  <c r="X352" i="6"/>
  <c r="Z352" i="6" s="1"/>
  <c r="AA352" i="6" s="1"/>
  <c r="AB352" i="6" s="1"/>
  <c r="X102" i="5"/>
  <c r="Z102" i="5" s="1"/>
  <c r="AA102" i="5" s="1"/>
  <c r="AB102" i="5" s="1"/>
  <c r="X103" i="5"/>
  <c r="Z103" i="5" s="1"/>
  <c r="AA103" i="5" s="1"/>
  <c r="AB103" i="5" s="1"/>
  <c r="X101" i="5"/>
  <c r="Z101" i="5" s="1"/>
  <c r="AA101" i="5" s="1"/>
  <c r="AB101" i="5" s="1"/>
  <c r="X104" i="5"/>
  <c r="Z104" i="5" s="1"/>
  <c r="AA104" i="5" s="1"/>
  <c r="AB104" i="5" s="1"/>
  <c r="X105" i="6"/>
  <c r="Z105" i="6" s="1"/>
  <c r="AA105" i="6" s="1"/>
  <c r="AB105" i="6" s="1"/>
  <c r="X103" i="6"/>
  <c r="Z103" i="6" s="1"/>
  <c r="AA103" i="6" s="1"/>
  <c r="AB103" i="6" s="1"/>
  <c r="X106" i="6"/>
  <c r="Z106" i="6" s="1"/>
  <c r="AA106" i="6" s="1"/>
  <c r="AB106" i="6" s="1"/>
  <c r="X104" i="6"/>
  <c r="Z104" i="6" s="1"/>
  <c r="AA104" i="6" s="1"/>
  <c r="AB104" i="6" s="1"/>
  <c r="X276" i="7"/>
  <c r="Z276" i="7" s="1"/>
  <c r="AA276" i="7" s="1"/>
  <c r="AB276" i="7" s="1"/>
  <c r="X281" i="7"/>
  <c r="Z281" i="7" s="1"/>
  <c r="AA281" i="7" s="1"/>
  <c r="AB281" i="7" s="1"/>
  <c r="X272" i="7"/>
  <c r="Z272" i="7" s="1"/>
  <c r="AA272" i="7" s="1"/>
  <c r="AB272" i="7" s="1"/>
  <c r="X278" i="7"/>
  <c r="Z278" i="7" s="1"/>
  <c r="AA278" i="7" s="1"/>
  <c r="AB278" i="7" s="1"/>
  <c r="X363" i="5"/>
  <c r="Z363" i="5" s="1"/>
  <c r="AA363" i="5" s="1"/>
  <c r="AB363" i="5" s="1"/>
  <c r="X270" i="7"/>
  <c r="Z270" i="7" s="1"/>
  <c r="AA270" i="7" s="1"/>
  <c r="AB270" i="7" s="1"/>
  <c r="X365" i="5"/>
  <c r="Z365" i="5" s="1"/>
  <c r="AA365" i="5" s="1"/>
  <c r="AB365" i="5" s="1"/>
  <c r="X273" i="7"/>
  <c r="Z273" i="7" s="1"/>
  <c r="AA273" i="7" s="1"/>
  <c r="AB273" i="7" s="1"/>
  <c r="X364" i="5"/>
  <c r="Z364" i="5" s="1"/>
  <c r="AA364" i="5" s="1"/>
  <c r="AB364" i="5" s="1"/>
  <c r="X277" i="7"/>
  <c r="Z277" i="7" s="1"/>
  <c r="AA277" i="7" s="1"/>
  <c r="AB277" i="7" s="1"/>
  <c r="X280" i="7"/>
  <c r="Z280" i="7" s="1"/>
  <c r="AA280" i="7" s="1"/>
  <c r="AB280" i="7" s="1"/>
  <c r="X271" i="7"/>
  <c r="Z271" i="7" s="1"/>
  <c r="AA271" i="7" s="1"/>
  <c r="AB271" i="7" s="1"/>
  <c r="X279" i="7"/>
  <c r="Z279" i="7" s="1"/>
  <c r="AA279" i="7" s="1"/>
  <c r="AB279" i="7" s="1"/>
  <c r="X275" i="7"/>
  <c r="Z275" i="7" s="1"/>
  <c r="AA275" i="7" s="1"/>
  <c r="AB275" i="7" s="1"/>
  <c r="X282" i="7"/>
  <c r="Z282" i="7" s="1"/>
  <c r="AA282" i="7" s="1"/>
  <c r="AB282" i="7" s="1"/>
  <c r="X274" i="7"/>
  <c r="Z274" i="7" s="1"/>
  <c r="AA274" i="7" s="1"/>
  <c r="AB274" i="7" s="1"/>
  <c r="X366" i="6"/>
  <c r="Z366" i="6" s="1"/>
  <c r="AA366" i="6" s="1"/>
  <c r="AB366" i="6" s="1"/>
  <c r="X365" i="6"/>
  <c r="Z365" i="6" s="1"/>
  <c r="AA365" i="6" s="1"/>
  <c r="AB365" i="6" s="1"/>
  <c r="X367" i="6"/>
  <c r="Z367" i="6" s="1"/>
  <c r="AA367" i="6" s="1"/>
  <c r="AB367" i="6" s="1"/>
  <c r="X305" i="5"/>
  <c r="Z305" i="5" s="1"/>
  <c r="AA305" i="5" s="1"/>
  <c r="AB305" i="5" s="1"/>
  <c r="X306" i="5"/>
  <c r="Z306" i="5" s="1"/>
  <c r="AA306" i="5" s="1"/>
  <c r="AB306" i="5" s="1"/>
  <c r="X308" i="6"/>
  <c r="Z308" i="6" s="1"/>
  <c r="AA308" i="6" s="1"/>
  <c r="AB308" i="6" s="1"/>
  <c r="X307" i="6"/>
  <c r="Z307" i="6" s="1"/>
  <c r="AA307" i="6" s="1"/>
  <c r="AB307" i="6" s="1"/>
  <c r="AA6" i="5"/>
  <c r="AB6" i="5" s="1"/>
  <c r="X295" i="5"/>
  <c r="Z295" i="5" s="1"/>
  <c r="AA295" i="5" s="1"/>
  <c r="AB295" i="5" s="1"/>
  <c r="X296" i="5"/>
  <c r="Z296" i="5" s="1"/>
  <c r="AA296" i="5" s="1"/>
  <c r="AB296" i="5" s="1"/>
  <c r="X297" i="6"/>
  <c r="Z297" i="6" s="1"/>
  <c r="AA297" i="6" s="1"/>
  <c r="AB297" i="6" s="1"/>
  <c r="X298" i="6"/>
  <c r="Z298" i="6" s="1"/>
  <c r="AA298" i="6" s="1"/>
  <c r="AB298" i="6" s="1"/>
  <c r="X237" i="7"/>
  <c r="Z237" i="7" s="1"/>
  <c r="AA237" i="7" s="1"/>
  <c r="AB237" i="7" s="1"/>
  <c r="X236" i="7"/>
  <c r="Z236" i="7" s="1"/>
  <c r="AA236" i="7" s="1"/>
  <c r="AB236" i="7" s="1"/>
  <c r="X238" i="7"/>
  <c r="Z238" i="7" s="1"/>
  <c r="AA238" i="7" s="1"/>
  <c r="AB238" i="7" s="1"/>
  <c r="X486" i="7"/>
  <c r="Z486" i="7" s="1"/>
  <c r="AA486" i="7" s="1"/>
  <c r="AB486" i="7" s="1"/>
  <c r="X483" i="7"/>
  <c r="Z483" i="7" s="1"/>
  <c r="AA483" i="7" s="1"/>
  <c r="AB483" i="7" s="1"/>
  <c r="X485" i="7"/>
  <c r="Z485" i="7" s="1"/>
  <c r="AA485" i="7" s="1"/>
  <c r="AB485" i="7" s="1"/>
  <c r="X484" i="7"/>
  <c r="Z484" i="7" s="1"/>
  <c r="AA484" i="7" s="1"/>
  <c r="AB484" i="7" s="1"/>
  <c r="X293" i="5"/>
  <c r="Z293" i="5" s="1"/>
  <c r="AA293" i="5" s="1"/>
  <c r="AB293" i="5" s="1"/>
  <c r="X294" i="5"/>
  <c r="Z294" i="5" s="1"/>
  <c r="AA294" i="5" s="1"/>
  <c r="AB294" i="5" s="1"/>
  <c r="X292" i="5"/>
  <c r="Z292" i="5" s="1"/>
  <c r="AA292" i="5" s="1"/>
  <c r="AB292" i="5" s="1"/>
  <c r="X295" i="6"/>
  <c r="Z295" i="6" s="1"/>
  <c r="AA295" i="6" s="1"/>
  <c r="AB295" i="6" s="1"/>
  <c r="X294" i="6"/>
  <c r="Z294" i="6" s="1"/>
  <c r="AA294" i="6" s="1"/>
  <c r="AB294" i="6" s="1"/>
  <c r="X296" i="6"/>
  <c r="Z296" i="6" s="1"/>
  <c r="AA296" i="6" s="1"/>
  <c r="AB296" i="6" s="1"/>
  <c r="X429" i="7"/>
  <c r="Z429" i="7" s="1"/>
  <c r="AA429" i="7" s="1"/>
  <c r="AB429" i="7" s="1"/>
  <c r="X419" i="7"/>
  <c r="Z419" i="7" s="1"/>
  <c r="AA419" i="7" s="1"/>
  <c r="AB419" i="7" s="1"/>
  <c r="X427" i="7"/>
  <c r="Z427" i="7" s="1"/>
  <c r="AA427" i="7" s="1"/>
  <c r="AB427" i="7" s="1"/>
  <c r="X428" i="7"/>
  <c r="Z428" i="7" s="1"/>
  <c r="AA428" i="7" s="1"/>
  <c r="AB428" i="7" s="1"/>
  <c r="X422" i="7"/>
  <c r="Z422" i="7" s="1"/>
  <c r="AA422" i="7" s="1"/>
  <c r="AB422" i="7" s="1"/>
  <c r="X418" i="7"/>
  <c r="Z418" i="7" s="1"/>
  <c r="AA418" i="7" s="1"/>
  <c r="AB418" i="7" s="1"/>
  <c r="X421" i="7"/>
  <c r="Z421" i="7" s="1"/>
  <c r="AA421" i="7" s="1"/>
  <c r="AB421" i="7" s="1"/>
  <c r="X420" i="7"/>
  <c r="Z420" i="7" s="1"/>
  <c r="AA420" i="7" s="1"/>
  <c r="AB420" i="7" s="1"/>
  <c r="X423" i="7"/>
  <c r="Z423" i="7" s="1"/>
  <c r="AA423" i="7" s="1"/>
  <c r="AB423" i="7" s="1"/>
  <c r="X425" i="7"/>
  <c r="Z425" i="7" s="1"/>
  <c r="AA425" i="7" s="1"/>
  <c r="AB425" i="7" s="1"/>
  <c r="X426" i="7"/>
  <c r="Z426" i="7" s="1"/>
  <c r="AA426" i="7" s="1"/>
  <c r="AB426" i="7" s="1"/>
  <c r="X424" i="7"/>
  <c r="Z424" i="7" s="1"/>
  <c r="AA424" i="7" s="1"/>
  <c r="AB424" i="7" s="1"/>
  <c r="X152" i="5"/>
  <c r="Z152" i="5" s="1"/>
  <c r="AA152" i="5" s="1"/>
  <c r="AB152" i="5" s="1"/>
  <c r="X150" i="5"/>
  <c r="Z150" i="5" s="1"/>
  <c r="AA150" i="5" s="1"/>
  <c r="AB150" i="5" s="1"/>
  <c r="X148" i="5"/>
  <c r="Z148" i="5" s="1"/>
  <c r="AA148" i="5" s="1"/>
  <c r="AB148" i="5" s="1"/>
  <c r="X153" i="5"/>
  <c r="Z153" i="5" s="1"/>
  <c r="AA153" i="5" s="1"/>
  <c r="AB153" i="5" s="1"/>
  <c r="X151" i="5"/>
  <c r="Z151" i="5" s="1"/>
  <c r="AA151" i="5" s="1"/>
  <c r="AB151" i="5" s="1"/>
  <c r="X149" i="5"/>
  <c r="Z149" i="5" s="1"/>
  <c r="AA149" i="5" s="1"/>
  <c r="AB149" i="5" s="1"/>
  <c r="X151" i="6"/>
  <c r="Z151" i="6" s="1"/>
  <c r="AA151" i="6" s="1"/>
  <c r="AB151" i="6" s="1"/>
  <c r="X154" i="6"/>
  <c r="Z154" i="6" s="1"/>
  <c r="AA154" i="6" s="1"/>
  <c r="AB154" i="6" s="1"/>
  <c r="X155" i="6"/>
  <c r="Z155" i="6" s="1"/>
  <c r="AA155" i="6" s="1"/>
  <c r="AB155" i="6" s="1"/>
  <c r="X150" i="6"/>
  <c r="Z150" i="6" s="1"/>
  <c r="AA150" i="6" s="1"/>
  <c r="AB150" i="6" s="1"/>
  <c r="X152" i="6"/>
  <c r="Z152" i="6" s="1"/>
  <c r="AA152" i="6" s="1"/>
  <c r="AB152" i="6" s="1"/>
  <c r="X153" i="6"/>
  <c r="Z153" i="6" s="1"/>
  <c r="AA153" i="6" s="1"/>
  <c r="AB153" i="6" s="1"/>
  <c r="X127" i="5"/>
  <c r="Z127" i="5" s="1"/>
  <c r="AA127" i="5" s="1"/>
  <c r="AB127" i="5" s="1"/>
  <c r="X126" i="5"/>
  <c r="Z126" i="5" s="1"/>
  <c r="AA126" i="5" s="1"/>
  <c r="AB126" i="5" s="1"/>
  <c r="X125" i="5"/>
  <c r="Z125" i="5" s="1"/>
  <c r="AA125" i="5" s="1"/>
  <c r="AB125" i="5" s="1"/>
  <c r="X124" i="5"/>
  <c r="Z124" i="5" s="1"/>
  <c r="AA124" i="5" s="1"/>
  <c r="AB124" i="5" s="1"/>
  <c r="X129" i="6"/>
  <c r="Z129" i="6" s="1"/>
  <c r="AA129" i="6" s="1"/>
  <c r="AB129" i="6" s="1"/>
  <c r="X127" i="6"/>
  <c r="Z127" i="6" s="1"/>
  <c r="AA127" i="6" s="1"/>
  <c r="AB127" i="6" s="1"/>
  <c r="X126" i="6"/>
  <c r="Z126" i="6" s="1"/>
  <c r="AA126" i="6" s="1"/>
  <c r="AB126" i="6" s="1"/>
  <c r="X128" i="6"/>
  <c r="Z128" i="6" s="1"/>
  <c r="AA128" i="6" s="1"/>
  <c r="AB128" i="6" s="1"/>
  <c r="X128" i="7"/>
  <c r="Z128" i="7" s="1"/>
  <c r="AA128" i="7" s="1"/>
  <c r="AB128" i="7" s="1"/>
  <c r="X346" i="5"/>
  <c r="Z346" i="5" s="1"/>
  <c r="AA346" i="5" s="1"/>
  <c r="AB346" i="5" s="1"/>
  <c r="X123" i="7"/>
  <c r="Z123" i="7" s="1"/>
  <c r="AA123" i="7" s="1"/>
  <c r="AB123" i="7" s="1"/>
  <c r="X348" i="5"/>
  <c r="Z348" i="5" s="1"/>
  <c r="AA348" i="5" s="1"/>
  <c r="AB348" i="5" s="1"/>
  <c r="X122" i="7"/>
  <c r="Z122" i="7" s="1"/>
  <c r="AA122" i="7" s="1"/>
  <c r="AB122" i="7" s="1"/>
  <c r="X347" i="5"/>
  <c r="Z347" i="5" s="1"/>
  <c r="AA347" i="5" s="1"/>
  <c r="AB347" i="5" s="1"/>
  <c r="X125" i="7"/>
  <c r="Z125" i="7" s="1"/>
  <c r="AA125" i="7" s="1"/>
  <c r="AB125" i="7" s="1"/>
  <c r="X126" i="7"/>
  <c r="Z126" i="7" s="1"/>
  <c r="AA126" i="7" s="1"/>
  <c r="AB126" i="7" s="1"/>
  <c r="X127" i="7"/>
  <c r="Z127" i="7" s="1"/>
  <c r="AA127" i="7" s="1"/>
  <c r="AB127" i="7" s="1"/>
  <c r="X124" i="7"/>
  <c r="Z124" i="7" s="1"/>
  <c r="AA124" i="7" s="1"/>
  <c r="AB124" i="7" s="1"/>
  <c r="X349" i="6"/>
  <c r="Z349" i="6" s="1"/>
  <c r="AA349" i="6" s="1"/>
  <c r="AB349" i="6" s="1"/>
  <c r="X350" i="6"/>
  <c r="Z350" i="6" s="1"/>
  <c r="AA350" i="6" s="1"/>
  <c r="AB350" i="6" s="1"/>
  <c r="X348" i="6"/>
  <c r="Z348" i="6" s="1"/>
  <c r="AA348" i="6" s="1"/>
  <c r="AB348" i="6" s="1"/>
  <c r="X328" i="5"/>
  <c r="Z328" i="5" s="1"/>
  <c r="AA328" i="5" s="1"/>
  <c r="AB328" i="5" s="1"/>
  <c r="X327" i="5"/>
  <c r="Z327" i="5" s="1"/>
  <c r="AA327" i="5" s="1"/>
  <c r="AB327" i="5" s="1"/>
  <c r="X329" i="5"/>
  <c r="Z329" i="5" s="1"/>
  <c r="AA329" i="5" s="1"/>
  <c r="AB329" i="5" s="1"/>
  <c r="X329" i="6"/>
  <c r="Z329" i="6" s="1"/>
  <c r="AA329" i="6" s="1"/>
  <c r="AB329" i="6" s="1"/>
  <c r="X331" i="6"/>
  <c r="Z331" i="6" s="1"/>
  <c r="AA331" i="6" s="1"/>
  <c r="AB331" i="6" s="1"/>
  <c r="X330" i="6"/>
  <c r="Z330" i="6" s="1"/>
  <c r="AA330" i="6" s="1"/>
  <c r="AB330" i="6" s="1"/>
  <c r="X105" i="7"/>
  <c r="Z105" i="7" s="1"/>
  <c r="AA105" i="7" s="1"/>
  <c r="AB105" i="7" s="1"/>
  <c r="X115" i="7"/>
  <c r="Z115" i="7" s="1"/>
  <c r="AA115" i="7" s="1"/>
  <c r="AB115" i="7" s="1"/>
  <c r="X111" i="7"/>
  <c r="Z111" i="7" s="1"/>
  <c r="AA111" i="7" s="1"/>
  <c r="AB111" i="7" s="1"/>
  <c r="X112" i="7"/>
  <c r="Z112" i="7" s="1"/>
  <c r="AA112" i="7" s="1"/>
  <c r="AB112" i="7" s="1"/>
  <c r="X118" i="7"/>
  <c r="Z118" i="7" s="1"/>
  <c r="AA118" i="7" s="1"/>
  <c r="AB118" i="7" s="1"/>
  <c r="X120" i="7"/>
  <c r="Z120" i="7" s="1"/>
  <c r="AA120" i="7" s="1"/>
  <c r="AB120" i="7" s="1"/>
  <c r="X104" i="7"/>
  <c r="Z104" i="7" s="1"/>
  <c r="AA104" i="7" s="1"/>
  <c r="AB104" i="7" s="1"/>
  <c r="X110" i="7"/>
  <c r="Z110" i="7" s="1"/>
  <c r="AA110" i="7" s="1"/>
  <c r="AB110" i="7" s="1"/>
  <c r="X108" i="7"/>
  <c r="Z108" i="7" s="1"/>
  <c r="AA108" i="7" s="1"/>
  <c r="AB108" i="7" s="1"/>
  <c r="X119" i="7"/>
  <c r="Z119" i="7" s="1"/>
  <c r="AA119" i="7" s="1"/>
  <c r="AB119" i="7" s="1"/>
  <c r="X121" i="7"/>
  <c r="Z121" i="7" s="1"/>
  <c r="AA121" i="7" s="1"/>
  <c r="AB121" i="7" s="1"/>
  <c r="X103" i="7"/>
  <c r="Z103" i="7" s="1"/>
  <c r="AA103" i="7" s="1"/>
  <c r="AB103" i="7" s="1"/>
  <c r="X107" i="7"/>
  <c r="Z107" i="7" s="1"/>
  <c r="AA107" i="7" s="1"/>
  <c r="AB107" i="7" s="1"/>
  <c r="X116" i="7"/>
  <c r="Z116" i="7" s="1"/>
  <c r="AA116" i="7" s="1"/>
  <c r="AB116" i="7" s="1"/>
  <c r="X113" i="7"/>
  <c r="Z113" i="7" s="1"/>
  <c r="AA113" i="7" s="1"/>
  <c r="AB113" i="7" s="1"/>
  <c r="X109" i="7"/>
  <c r="Z109" i="7" s="1"/>
  <c r="AA109" i="7" s="1"/>
  <c r="AB109" i="7" s="1"/>
  <c r="X114" i="7"/>
  <c r="Z114" i="7" s="1"/>
  <c r="AA114" i="7" s="1"/>
  <c r="AB114" i="7" s="1"/>
  <c r="X117" i="7"/>
  <c r="Z117" i="7" s="1"/>
  <c r="AA117" i="7" s="1"/>
  <c r="AB117" i="7" s="1"/>
  <c r="X106" i="7"/>
  <c r="Z106" i="7" s="1"/>
  <c r="AA106" i="7" s="1"/>
  <c r="AB106" i="7" s="1"/>
  <c r="X344" i="5"/>
  <c r="Z344" i="5" s="1"/>
  <c r="AA344" i="5" s="1"/>
  <c r="AB344" i="5" s="1"/>
  <c r="X345" i="5"/>
  <c r="Z345" i="5" s="1"/>
  <c r="AA345" i="5" s="1"/>
  <c r="AB345" i="5" s="1"/>
  <c r="X347" i="6"/>
  <c r="Z347" i="6" s="1"/>
  <c r="AA347" i="6" s="1"/>
  <c r="AB347" i="6" s="1"/>
  <c r="X346" i="6"/>
  <c r="Z346" i="6" s="1"/>
  <c r="AA346" i="6" s="1"/>
  <c r="AB346" i="6" s="1"/>
  <c r="X201" i="7"/>
  <c r="Z201" i="7" s="1"/>
  <c r="AA201" i="7" s="1"/>
  <c r="AB201" i="7" s="1"/>
  <c r="X200" i="7"/>
  <c r="Z200" i="7" s="1"/>
  <c r="AA200" i="7" s="1"/>
  <c r="AB200" i="7" s="1"/>
  <c r="X164" i="5"/>
  <c r="Z164" i="5" s="1"/>
  <c r="AA164" i="5" s="1"/>
  <c r="AB164" i="5" s="1"/>
  <c r="X162" i="5"/>
  <c r="Z162" i="5" s="1"/>
  <c r="AA162" i="5" s="1"/>
  <c r="AB162" i="5" s="1"/>
  <c r="X163" i="5"/>
  <c r="Z163" i="5" s="1"/>
  <c r="AA163" i="5" s="1"/>
  <c r="AB163" i="5" s="1"/>
  <c r="X165" i="6"/>
  <c r="Z165" i="6" s="1"/>
  <c r="AA165" i="6" s="1"/>
  <c r="AB165" i="6" s="1"/>
  <c r="X164" i="6"/>
  <c r="Z164" i="6" s="1"/>
  <c r="AA164" i="6" s="1"/>
  <c r="AB164" i="6" s="1"/>
  <c r="X166" i="6"/>
  <c r="Z166" i="6" s="1"/>
  <c r="AA166" i="6" s="1"/>
  <c r="AB166" i="6" s="1"/>
  <c r="X1736" i="7"/>
  <c r="Z1736" i="7" s="1"/>
  <c r="AA1736" i="7" s="1"/>
  <c r="AB1736" i="7" s="1"/>
  <c r="X1735" i="7"/>
  <c r="Z1735" i="7" s="1"/>
  <c r="AA1735" i="7" s="1"/>
  <c r="AB1735" i="7" s="1"/>
  <c r="X1733" i="7"/>
  <c r="Z1733" i="7" s="1"/>
  <c r="AA1733" i="7" s="1"/>
  <c r="AB1733" i="7" s="1"/>
  <c r="X1732" i="7"/>
  <c r="Z1732" i="7" s="1"/>
  <c r="AA1732" i="7" s="1"/>
  <c r="AB1732" i="7" s="1"/>
  <c r="X1731" i="7"/>
  <c r="Z1731" i="7" s="1"/>
  <c r="AA1731" i="7" s="1"/>
  <c r="AB1731" i="7" s="1"/>
  <c r="X1734" i="7"/>
  <c r="Z1734" i="7" s="1"/>
  <c r="AA1734" i="7" s="1"/>
  <c r="AB1734" i="7" s="1"/>
  <c r="X307" i="5"/>
  <c r="Z307" i="5" s="1"/>
  <c r="AA307" i="5" s="1"/>
  <c r="AB307" i="5" s="1"/>
  <c r="X308" i="5"/>
  <c r="Z308" i="5" s="1"/>
  <c r="AA308" i="5" s="1"/>
  <c r="AB308" i="5" s="1"/>
  <c r="X310" i="6"/>
  <c r="Z310" i="6" s="1"/>
  <c r="AA310" i="6" s="1"/>
  <c r="AB310" i="6" s="1"/>
  <c r="X309" i="6"/>
  <c r="Z309" i="6" s="1"/>
  <c r="AA309" i="6" s="1"/>
  <c r="AB309" i="6" s="1"/>
  <c r="X234" i="7"/>
  <c r="Z234" i="7" s="1"/>
  <c r="AA234" i="7" s="1"/>
  <c r="AB234" i="7" s="1"/>
  <c r="X235" i="7"/>
  <c r="Z235" i="7" s="1"/>
  <c r="AA235" i="7" s="1"/>
  <c r="AB235" i="7" s="1"/>
  <c r="X28" i="7"/>
  <c r="Z28" i="7" s="1"/>
  <c r="AA28" i="7" s="1"/>
  <c r="AB28" i="7" s="1"/>
  <c r="X29" i="7"/>
  <c r="Z29" i="7" s="1"/>
  <c r="AA29" i="7" s="1"/>
  <c r="AB29" i="7" s="1"/>
  <c r="X338" i="5"/>
  <c r="Z338" i="5" s="1"/>
  <c r="AA338" i="5" s="1"/>
  <c r="AB338" i="5" s="1"/>
  <c r="X336" i="5"/>
  <c r="Z336" i="5" s="1"/>
  <c r="AA336" i="5" s="1"/>
  <c r="AB336" i="5" s="1"/>
  <c r="X337" i="5"/>
  <c r="Z337" i="5" s="1"/>
  <c r="AA337" i="5" s="1"/>
  <c r="AB337" i="5" s="1"/>
  <c r="X340" i="6"/>
  <c r="Z340" i="6" s="1"/>
  <c r="AA340" i="6" s="1"/>
  <c r="AB340" i="6" s="1"/>
  <c r="X338" i="6"/>
  <c r="Z338" i="6" s="1"/>
  <c r="X339" i="6"/>
  <c r="Z339" i="6" s="1"/>
  <c r="AA339" i="6" s="1"/>
  <c r="AB339" i="6" s="1"/>
  <c r="X264" i="5"/>
  <c r="Z264" i="5" s="1"/>
  <c r="AA264" i="5" s="1"/>
  <c r="AB264" i="5" s="1"/>
  <c r="X266" i="5"/>
  <c r="Z266" i="5" s="1"/>
  <c r="AA266" i="5" s="1"/>
  <c r="AB266" i="5" s="1"/>
  <c r="X265" i="5"/>
  <c r="Z265" i="5" s="1"/>
  <c r="AA265" i="5" s="1"/>
  <c r="AB265" i="5" s="1"/>
  <c r="X268" i="6"/>
  <c r="Z268" i="6" s="1"/>
  <c r="AA268" i="6" s="1"/>
  <c r="AB268" i="6" s="1"/>
  <c r="X266" i="6"/>
  <c r="Z266" i="6" s="1"/>
  <c r="AA266" i="6" s="1"/>
  <c r="AB266" i="6" s="1"/>
  <c r="X267" i="6"/>
  <c r="Z267" i="6" s="1"/>
  <c r="AA267" i="6" s="1"/>
  <c r="AB267" i="6" s="1"/>
  <c r="X357" i="5"/>
  <c r="Z357" i="5" s="1"/>
  <c r="AA357" i="5" s="1"/>
  <c r="AB357" i="5" s="1"/>
  <c r="X356" i="5"/>
  <c r="Z356" i="5" s="1"/>
  <c r="AA356" i="5" s="1"/>
  <c r="AB356" i="5" s="1"/>
  <c r="X359" i="6"/>
  <c r="Z359" i="6" s="1"/>
  <c r="AA359" i="6" s="1"/>
  <c r="AB359" i="6" s="1"/>
  <c r="X358" i="6"/>
  <c r="Z358" i="6" s="1"/>
  <c r="AA358" i="6" s="1"/>
  <c r="AB358" i="6" s="1"/>
  <c r="X259" i="7"/>
  <c r="Z259" i="7" s="1"/>
  <c r="AA259" i="7" s="1"/>
  <c r="AB259" i="7" s="1"/>
  <c r="X256" i="7"/>
  <c r="Z256" i="7" s="1"/>
  <c r="AA256" i="7" s="1"/>
  <c r="AB256" i="7" s="1"/>
  <c r="X258" i="7"/>
  <c r="Z258" i="7" s="1"/>
  <c r="AA258" i="7" s="1"/>
  <c r="AB258" i="7" s="1"/>
  <c r="X257" i="7"/>
  <c r="Z257" i="7" s="1"/>
  <c r="AA257" i="7" s="1"/>
  <c r="AB257" i="7" s="1"/>
  <c r="X260" i="7"/>
  <c r="Z260" i="7" s="1"/>
  <c r="AA260" i="7" s="1"/>
  <c r="AB260" i="7" s="1"/>
  <c r="X163" i="7"/>
  <c r="Z163" i="7" s="1"/>
  <c r="AA163" i="7" s="1"/>
  <c r="AB163" i="7" s="1"/>
  <c r="X166" i="7"/>
  <c r="Z166" i="7" s="1"/>
  <c r="AA166" i="7" s="1"/>
  <c r="AB166" i="7" s="1"/>
  <c r="X165" i="7"/>
  <c r="Z165" i="7" s="1"/>
  <c r="AA165" i="7" s="1"/>
  <c r="AB165" i="7" s="1"/>
  <c r="X164" i="7"/>
  <c r="Z164" i="7" s="1"/>
  <c r="AA164" i="7" s="1"/>
  <c r="AB164" i="7" s="1"/>
  <c r="AA54" i="6"/>
  <c r="AB54" i="6" s="1"/>
  <c r="X319" i="5"/>
  <c r="Z319" i="5" s="1"/>
  <c r="AA319" i="5" s="1"/>
  <c r="AB319" i="5" s="1"/>
  <c r="X320" i="5"/>
  <c r="Z320" i="5" s="1"/>
  <c r="AA320" i="5" s="1"/>
  <c r="AB320" i="5" s="1"/>
  <c r="X321" i="6"/>
  <c r="Z321" i="6" s="1"/>
  <c r="AA321" i="6" s="1"/>
  <c r="AB321" i="6" s="1"/>
  <c r="X322" i="6"/>
  <c r="Z322" i="6" s="1"/>
  <c r="AA322" i="6" s="1"/>
  <c r="AB322" i="6" s="1"/>
  <c r="X686" i="7"/>
  <c r="Z686" i="7" s="1"/>
  <c r="AA686" i="7" s="1"/>
  <c r="AB686" i="7" s="1"/>
  <c r="X688" i="7"/>
  <c r="Z688" i="7" s="1"/>
  <c r="AA688" i="7" s="1"/>
  <c r="AB688" i="7" s="1"/>
  <c r="X683" i="7"/>
  <c r="Z683" i="7" s="1"/>
  <c r="AA683" i="7" s="1"/>
  <c r="AB683" i="7" s="1"/>
  <c r="X687" i="7"/>
  <c r="Z687" i="7" s="1"/>
  <c r="AA687" i="7" s="1"/>
  <c r="AB687" i="7" s="1"/>
  <c r="X692" i="7"/>
  <c r="Z692" i="7" s="1"/>
  <c r="AA692" i="7" s="1"/>
  <c r="AB692" i="7" s="1"/>
  <c r="X690" i="7"/>
  <c r="Z690" i="7" s="1"/>
  <c r="AA690" i="7" s="1"/>
  <c r="AB690" i="7" s="1"/>
  <c r="X691" i="7"/>
  <c r="Z691" i="7" s="1"/>
  <c r="AA691" i="7" s="1"/>
  <c r="AB691" i="7" s="1"/>
  <c r="X689" i="7"/>
  <c r="Z689" i="7" s="1"/>
  <c r="AA689" i="7" s="1"/>
  <c r="AB689" i="7" s="1"/>
  <c r="X685" i="7"/>
  <c r="Z685" i="7" s="1"/>
  <c r="AA685" i="7" s="1"/>
  <c r="AB685" i="7" s="1"/>
  <c r="X684" i="7"/>
  <c r="Z684" i="7" s="1"/>
  <c r="AA684" i="7" s="1"/>
  <c r="AB684" i="7" s="1"/>
  <c r="X414" i="5"/>
  <c r="Z414" i="5" s="1"/>
  <c r="AA414" i="5" s="1"/>
  <c r="AB414" i="5" s="1"/>
  <c r="X415" i="5"/>
  <c r="Z415" i="5" s="1"/>
  <c r="AA415" i="5" s="1"/>
  <c r="AB415" i="5" s="1"/>
  <c r="X405" i="6"/>
  <c r="Z405" i="6" s="1"/>
  <c r="AA405" i="6" s="1"/>
  <c r="AB405" i="6" s="1"/>
  <c r="X406" i="6"/>
  <c r="Z406" i="6" s="1"/>
  <c r="AA406" i="6" s="1"/>
  <c r="AB406" i="6" s="1"/>
  <c r="X284" i="5"/>
  <c r="Z284" i="5" s="1"/>
  <c r="AA284" i="5" s="1"/>
  <c r="AB284" i="5" s="1"/>
  <c r="X281" i="5"/>
  <c r="Z281" i="5" s="1"/>
  <c r="AA281" i="5" s="1"/>
  <c r="AB281" i="5" s="1"/>
  <c r="X283" i="5"/>
  <c r="Z283" i="5" s="1"/>
  <c r="AA283" i="5" s="1"/>
  <c r="AB283" i="5" s="1"/>
  <c r="X282" i="5"/>
  <c r="Z282" i="5" s="1"/>
  <c r="AA282" i="5" s="1"/>
  <c r="AB282" i="5" s="1"/>
  <c r="X284" i="6"/>
  <c r="Z284" i="6" s="1"/>
  <c r="AA284" i="6" s="1"/>
  <c r="AB284" i="6" s="1"/>
  <c r="X283" i="6"/>
  <c r="Z283" i="6" s="1"/>
  <c r="AA283" i="6" s="1"/>
  <c r="AB283" i="6" s="1"/>
  <c r="X285" i="6"/>
  <c r="Z285" i="6" s="1"/>
  <c r="AA285" i="6" s="1"/>
  <c r="AB285" i="6" s="1"/>
  <c r="X286" i="6"/>
  <c r="Z286" i="6" s="1"/>
  <c r="AA286" i="6" s="1"/>
  <c r="AB286" i="6" s="1"/>
  <c r="X277" i="5"/>
  <c r="Z277" i="5" s="1"/>
  <c r="AA277" i="5" s="1"/>
  <c r="AB277" i="5" s="1"/>
  <c r="X276" i="5"/>
  <c r="Z276" i="5" s="1"/>
  <c r="AA276" i="5" s="1"/>
  <c r="AB276" i="5" s="1"/>
  <c r="X280" i="5"/>
  <c r="Z280" i="5" s="1"/>
  <c r="AA280" i="5" s="1"/>
  <c r="AB280" i="5" s="1"/>
  <c r="X279" i="5"/>
  <c r="Z279" i="5" s="1"/>
  <c r="AA279" i="5" s="1"/>
  <c r="AB279" i="5" s="1"/>
  <c r="X278" i="5"/>
  <c r="Z278" i="5" s="1"/>
  <c r="AA278" i="5" s="1"/>
  <c r="AB278" i="5" s="1"/>
  <c r="X279" i="6"/>
  <c r="Z279" i="6" s="1"/>
  <c r="AA279" i="6" s="1"/>
  <c r="AB279" i="6" s="1"/>
  <c r="X282" i="6"/>
  <c r="Z282" i="6" s="1"/>
  <c r="AA282" i="6" s="1"/>
  <c r="AB282" i="6" s="1"/>
  <c r="X278" i="6"/>
  <c r="Z278" i="6" s="1"/>
  <c r="AA278" i="6" s="1"/>
  <c r="AB278" i="6" s="1"/>
  <c r="X280" i="6"/>
  <c r="Z280" i="6" s="1"/>
  <c r="AA280" i="6" s="1"/>
  <c r="AB280" i="6" s="1"/>
  <c r="X281" i="6"/>
  <c r="Z281" i="6" s="1"/>
  <c r="AA281" i="6" s="1"/>
  <c r="AB281" i="6" s="1"/>
  <c r="X322" i="5"/>
  <c r="Z322" i="5" s="1"/>
  <c r="AA322" i="5" s="1"/>
  <c r="AB322" i="5" s="1"/>
  <c r="X321" i="5"/>
  <c r="Z321" i="5" s="1"/>
  <c r="AA321" i="5" s="1"/>
  <c r="AB321" i="5" s="1"/>
  <c r="X323" i="5"/>
  <c r="Z323" i="5" s="1"/>
  <c r="AA323" i="5" s="1"/>
  <c r="AB323" i="5" s="1"/>
  <c r="X325" i="6"/>
  <c r="Z325" i="6" s="1"/>
  <c r="AA325" i="6" s="1"/>
  <c r="AB325" i="6" s="1"/>
  <c r="X324" i="6"/>
  <c r="Z324" i="6" s="1"/>
  <c r="AA324" i="6" s="1"/>
  <c r="AB324" i="6" s="1"/>
  <c r="X323" i="6"/>
  <c r="Z323" i="6" s="1"/>
  <c r="AA323" i="6" s="1"/>
  <c r="AB323" i="6" s="1"/>
  <c r="X294" i="7"/>
  <c r="Z294" i="7" s="1"/>
  <c r="AA294" i="7" s="1"/>
  <c r="AB294" i="7" s="1"/>
  <c r="X296" i="7"/>
  <c r="Z296" i="7" s="1"/>
  <c r="AA296" i="7" s="1"/>
  <c r="AB296" i="7" s="1"/>
  <c r="X295" i="7"/>
  <c r="Z295" i="7" s="1"/>
  <c r="AA295" i="7" s="1"/>
  <c r="AB295" i="7" s="1"/>
  <c r="X311" i="5"/>
  <c r="Z311" i="5" s="1"/>
  <c r="AA311" i="5" s="1"/>
  <c r="AB311" i="5" s="1"/>
  <c r="X309" i="5"/>
  <c r="Z309" i="5" s="1"/>
  <c r="AA309" i="5" s="1"/>
  <c r="AB309" i="5" s="1"/>
  <c r="X310" i="5"/>
  <c r="Z310" i="5" s="1"/>
  <c r="AA310" i="5" s="1"/>
  <c r="AB310" i="5" s="1"/>
  <c r="X311" i="6"/>
  <c r="Z311" i="6" s="1"/>
  <c r="AA311" i="6" s="1"/>
  <c r="AB311" i="6" s="1"/>
  <c r="X312" i="6"/>
  <c r="Z312" i="6" s="1"/>
  <c r="AA312" i="6" s="1"/>
  <c r="AB312" i="6" s="1"/>
  <c r="X313" i="6"/>
  <c r="Z313" i="6" s="1"/>
  <c r="AA313" i="6" s="1"/>
  <c r="AB313" i="6" s="1"/>
  <c r="C20" i="3"/>
  <c r="H123" i="3"/>
  <c r="H525" i="3"/>
  <c r="H533" i="3"/>
  <c r="H655" i="3"/>
  <c r="H663" i="3"/>
  <c r="H771" i="3"/>
  <c r="H787" i="3"/>
  <c r="H795" i="3"/>
  <c r="H805" i="3"/>
  <c r="H813" i="3"/>
  <c r="H821" i="3"/>
  <c r="H829" i="3"/>
  <c r="H837" i="3"/>
  <c r="H845" i="3"/>
  <c r="H861" i="3"/>
  <c r="H869" i="3"/>
  <c r="H877" i="3"/>
  <c r="H885" i="3"/>
  <c r="H893" i="3"/>
  <c r="H486" i="3"/>
  <c r="H526" i="3"/>
  <c r="H534" i="3"/>
  <c r="H632" i="3"/>
  <c r="H656" i="3"/>
  <c r="H664" i="3"/>
  <c r="H772" i="3"/>
  <c r="H780" i="3"/>
  <c r="H788" i="3"/>
  <c r="H796" i="3"/>
  <c r="H806" i="3"/>
  <c r="H814" i="3"/>
  <c r="H822" i="3"/>
  <c r="H830" i="3"/>
  <c r="H838" i="3"/>
  <c r="H846" i="3"/>
  <c r="H854" i="3"/>
  <c r="H862" i="3"/>
  <c r="H870" i="3"/>
  <c r="H878" i="3"/>
  <c r="H886" i="3"/>
  <c r="H894" i="3"/>
  <c r="H902" i="3"/>
  <c r="H910" i="3"/>
  <c r="H918" i="3"/>
  <c r="H926" i="3"/>
  <c r="H934" i="3"/>
  <c r="H942" i="3"/>
  <c r="H950" i="3"/>
  <c r="H958" i="3"/>
  <c r="H966" i="3"/>
  <c r="H974" i="3"/>
  <c r="H982" i="3"/>
  <c r="H990" i="3"/>
  <c r="H998" i="3"/>
  <c r="H1006" i="3"/>
  <c r="H1014" i="3"/>
  <c r="H1022" i="3"/>
  <c r="H1030" i="3"/>
  <c r="H1038" i="3"/>
  <c r="H1046" i="3"/>
  <c r="H1054" i="3"/>
  <c r="H1062" i="3"/>
  <c r="H1070" i="3"/>
  <c r="H1078" i="3"/>
  <c r="H1086" i="3"/>
  <c r="H503" i="3"/>
  <c r="H511" i="3"/>
  <c r="H519" i="3"/>
  <c r="H527" i="3"/>
  <c r="H535" i="3"/>
  <c r="H543" i="3"/>
  <c r="H633" i="3"/>
  <c r="H649" i="3"/>
  <c r="H657" i="3"/>
  <c r="H773" i="3"/>
  <c r="H781" i="3"/>
  <c r="H789" i="3"/>
  <c r="H797" i="3"/>
  <c r="H807" i="3"/>
  <c r="H815" i="3"/>
  <c r="H823" i="3"/>
  <c r="H831" i="3"/>
  <c r="H839" i="3"/>
  <c r="H847" i="3"/>
  <c r="H855" i="3"/>
  <c r="H871" i="3"/>
  <c r="H879" i="3"/>
  <c r="H887" i="3"/>
  <c r="H895" i="3"/>
  <c r="H903" i="3"/>
  <c r="H911" i="3"/>
  <c r="H919" i="3"/>
  <c r="H927" i="3"/>
  <c r="H935" i="3"/>
  <c r="H943" i="3"/>
  <c r="H951" i="3"/>
  <c r="H959" i="3"/>
  <c r="H967" i="3"/>
  <c r="H975" i="3"/>
  <c r="H983" i="3"/>
  <c r="H991" i="3"/>
  <c r="H999" i="3"/>
  <c r="H1007" i="3"/>
  <c r="H1015" i="3"/>
  <c r="H1023" i="3"/>
  <c r="H1031" i="3"/>
  <c r="H1039" i="3"/>
  <c r="H1047" i="3"/>
  <c r="H1055" i="3"/>
  <c r="H1063" i="3"/>
  <c r="H391" i="3"/>
  <c r="H496" i="3"/>
  <c r="H520" i="3"/>
  <c r="H528" i="3"/>
  <c r="H536" i="3"/>
  <c r="H544" i="3"/>
  <c r="H601" i="3"/>
  <c r="H650" i="3"/>
  <c r="H658" i="3"/>
  <c r="H666" i="3"/>
  <c r="H736" i="3"/>
  <c r="H774" i="3"/>
  <c r="H782" i="3"/>
  <c r="H790" i="3"/>
  <c r="H808" i="3"/>
  <c r="H816" i="3"/>
  <c r="H824" i="3"/>
  <c r="H832" i="3"/>
  <c r="H840" i="3"/>
  <c r="H848" i="3"/>
  <c r="H856" i="3"/>
  <c r="H864" i="3"/>
  <c r="H872" i="3"/>
  <c r="H880" i="3"/>
  <c r="H888" i="3"/>
  <c r="H896" i="3"/>
  <c r="H904" i="3"/>
  <c r="H912" i="3"/>
  <c r="H920" i="3"/>
  <c r="H928" i="3"/>
  <c r="H936" i="3"/>
  <c r="H944" i="3"/>
  <c r="H952" i="3"/>
  <c r="H960" i="3"/>
  <c r="H968" i="3"/>
  <c r="H984" i="3"/>
  <c r="H992" i="3"/>
  <c r="H1000" i="3"/>
  <c r="H1008" i="3"/>
  <c r="H1016" i="3"/>
  <c r="H1024" i="3"/>
  <c r="H1032" i="3"/>
  <c r="H1040" i="3"/>
  <c r="H1048" i="3"/>
  <c r="H1056" i="3"/>
  <c r="H1064" i="3"/>
  <c r="H1072" i="3"/>
  <c r="H1080" i="3"/>
  <c r="H1088" i="3"/>
  <c r="H36" i="3"/>
  <c r="H513" i="3"/>
  <c r="H521" i="3"/>
  <c r="H529" i="3"/>
  <c r="H537" i="3"/>
  <c r="H553" i="3"/>
  <c r="H602" i="3"/>
  <c r="H635" i="3"/>
  <c r="H643" i="3"/>
  <c r="H651" i="3"/>
  <c r="H659" i="3"/>
  <c r="H775" i="3"/>
  <c r="H783" i="3"/>
  <c r="H791" i="3"/>
  <c r="H809" i="3"/>
  <c r="H817" i="3"/>
  <c r="H825" i="3"/>
  <c r="H833" i="3"/>
  <c r="H841" i="3"/>
  <c r="H849" i="3"/>
  <c r="H857" i="3"/>
  <c r="H865" i="3"/>
  <c r="H873" i="3"/>
  <c r="H881" i="3"/>
  <c r="H889" i="3"/>
  <c r="H897" i="3"/>
  <c r="H905" i="3"/>
  <c r="H913" i="3"/>
  <c r="H921" i="3"/>
  <c r="H929" i="3"/>
  <c r="H937" i="3"/>
  <c r="H945" i="3"/>
  <c r="H953" i="3"/>
  <c r="H961" i="3"/>
  <c r="H969" i="3"/>
  <c r="H977" i="3"/>
  <c r="H985" i="3"/>
  <c r="H993" i="3"/>
  <c r="H1001" i="3"/>
  <c r="H1009" i="3"/>
  <c r="H1017" i="3"/>
  <c r="H1025" i="3"/>
  <c r="H1033" i="3"/>
  <c r="H1041" i="3"/>
  <c r="H1049" i="3"/>
  <c r="H1057" i="3"/>
  <c r="H1065" i="3"/>
  <c r="H1073" i="3"/>
  <c r="H1081" i="3"/>
  <c r="H1089" i="3"/>
  <c r="H522" i="3"/>
  <c r="H530" i="3"/>
  <c r="H546" i="3"/>
  <c r="H619" i="3"/>
  <c r="H636" i="3"/>
  <c r="H644" i="3"/>
  <c r="H652" i="3"/>
  <c r="H660" i="3"/>
  <c r="H684" i="3"/>
  <c r="H768" i="3"/>
  <c r="H776" i="3"/>
  <c r="H784" i="3"/>
  <c r="H792" i="3"/>
  <c r="H810" i="3"/>
  <c r="H818" i="3"/>
  <c r="H826" i="3"/>
  <c r="H834" i="3"/>
  <c r="H842" i="3"/>
  <c r="H850" i="3"/>
  <c r="H858" i="3"/>
  <c r="H866" i="3"/>
  <c r="H874" i="3"/>
  <c r="H882" i="3"/>
  <c r="H890" i="3"/>
  <c r="H898" i="3"/>
  <c r="H906" i="3"/>
  <c r="H930" i="3"/>
  <c r="H938" i="3"/>
  <c r="H946" i="3"/>
  <c r="H954" i="3"/>
  <c r="H962" i="3"/>
  <c r="H970" i="3"/>
  <c r="H978" i="3"/>
  <c r="H986" i="3"/>
  <c r="H994" i="3"/>
  <c r="H1002" i="3"/>
  <c r="H1010" i="3"/>
  <c r="H1018" i="3"/>
  <c r="H1026" i="3"/>
  <c r="H1034" i="3"/>
  <c r="H1042" i="3"/>
  <c r="H1050" i="3"/>
  <c r="H1058" i="3"/>
  <c r="H1066" i="3"/>
  <c r="H1074" i="3"/>
  <c r="H1082" i="3"/>
  <c r="H1090" i="3"/>
  <c r="H318" i="3"/>
  <c r="H410" i="3"/>
  <c r="H523" i="3"/>
  <c r="H531" i="3"/>
  <c r="H539" i="3"/>
  <c r="H596" i="3"/>
  <c r="H637" i="3"/>
  <c r="H653" i="3"/>
  <c r="H661" i="3"/>
  <c r="H769" i="3"/>
  <c r="H785" i="3"/>
  <c r="H793" i="3"/>
  <c r="H811" i="3"/>
  <c r="H819" i="3"/>
  <c r="H827" i="3"/>
  <c r="H835" i="3"/>
  <c r="H843" i="3"/>
  <c r="H851" i="3"/>
  <c r="H859" i="3"/>
  <c r="H867" i="3"/>
  <c r="H875" i="3"/>
  <c r="H883" i="3"/>
  <c r="H891" i="3"/>
  <c r="H899" i="3"/>
  <c r="H907" i="3"/>
  <c r="H915" i="3"/>
  <c r="H923" i="3"/>
  <c r="H931" i="3"/>
  <c r="H939" i="3"/>
  <c r="H947" i="3"/>
  <c r="H955" i="3"/>
  <c r="H963" i="3"/>
  <c r="H971" i="3"/>
  <c r="H979" i="3"/>
  <c r="H987" i="3"/>
  <c r="H995" i="3"/>
  <c r="H1003" i="3"/>
  <c r="H1011" i="3"/>
  <c r="H1019" i="3"/>
  <c r="H1027" i="3"/>
  <c r="H1035" i="3"/>
  <c r="H1043" i="3"/>
  <c r="H1051" i="3"/>
  <c r="H1059" i="3"/>
  <c r="H1067" i="3"/>
  <c r="H1075" i="3"/>
  <c r="H1083" i="3"/>
  <c r="H524" i="3"/>
  <c r="H654" i="3"/>
  <c r="H804" i="3"/>
  <c r="H868" i="3"/>
  <c r="H916" i="3"/>
  <c r="H948" i="3"/>
  <c r="H980" i="3"/>
  <c r="H1012" i="3"/>
  <c r="H1044" i="3"/>
  <c r="H1071" i="3"/>
  <c r="H1092" i="3"/>
  <c r="H1100" i="3"/>
  <c r="H1249" i="3"/>
  <c r="H1257" i="3"/>
  <c r="H1265" i="3"/>
  <c r="H1273" i="3"/>
  <c r="H1281" i="3"/>
  <c r="H1289" i="3"/>
  <c r="H1297" i="3"/>
  <c r="H1305" i="3"/>
  <c r="H1313" i="3"/>
  <c r="H1321" i="3"/>
  <c r="H1329" i="3"/>
  <c r="H1337" i="3"/>
  <c r="H1345" i="3"/>
  <c r="H1353" i="3"/>
  <c r="H1361" i="3"/>
  <c r="H1369" i="3"/>
  <c r="H1377" i="3"/>
  <c r="H1385" i="3"/>
  <c r="H1393" i="3"/>
  <c r="H1401" i="3"/>
  <c r="H1409" i="3"/>
  <c r="H1417" i="3"/>
  <c r="H1425" i="3"/>
  <c r="H1433" i="3"/>
  <c r="H1441" i="3"/>
  <c r="H1449" i="3"/>
  <c r="H1457" i="3"/>
  <c r="H1465" i="3"/>
  <c r="H1473" i="3"/>
  <c r="H1481" i="3"/>
  <c r="H1489" i="3"/>
  <c r="H1497" i="3"/>
  <c r="H1505" i="3"/>
  <c r="H1513" i="3"/>
  <c r="H1521" i="3"/>
  <c r="H1529" i="3"/>
  <c r="H1537" i="3"/>
  <c r="H1545" i="3"/>
  <c r="H1553" i="3"/>
  <c r="H1561" i="3"/>
  <c r="H1569" i="3"/>
  <c r="H1577" i="3"/>
  <c r="H1585" i="3"/>
  <c r="H532" i="3"/>
  <c r="H662" i="3"/>
  <c r="H812" i="3"/>
  <c r="H876" i="3"/>
  <c r="H917" i="3"/>
  <c r="H949" i="3"/>
  <c r="H981" i="3"/>
  <c r="H1013" i="3"/>
  <c r="H1045" i="3"/>
  <c r="H1076" i="3"/>
  <c r="H1093" i="3"/>
  <c r="H1101" i="3"/>
  <c r="H1242" i="3"/>
  <c r="H1250" i="3"/>
  <c r="H1258" i="3"/>
  <c r="H1266" i="3"/>
  <c r="H1274" i="3"/>
  <c r="H1282" i="3"/>
  <c r="H1290" i="3"/>
  <c r="H1298" i="3"/>
  <c r="H1306" i="3"/>
  <c r="H1314" i="3"/>
  <c r="H1322" i="3"/>
  <c r="H1330" i="3"/>
  <c r="H1338" i="3"/>
  <c r="H1346" i="3"/>
  <c r="H1354" i="3"/>
  <c r="H1362" i="3"/>
  <c r="H1370" i="3"/>
  <c r="H1378" i="3"/>
  <c r="H1386" i="3"/>
  <c r="H1394" i="3"/>
  <c r="H1402" i="3"/>
  <c r="H1410" i="3"/>
  <c r="H1418" i="3"/>
  <c r="H1426" i="3"/>
  <c r="H1434" i="3"/>
  <c r="H1442" i="3"/>
  <c r="H1450" i="3"/>
  <c r="H1458" i="3"/>
  <c r="H1466" i="3"/>
  <c r="H1474" i="3"/>
  <c r="H1482" i="3"/>
  <c r="H1490" i="3"/>
  <c r="H1498" i="3"/>
  <c r="H1506" i="3"/>
  <c r="H1514" i="3"/>
  <c r="H1522" i="3"/>
  <c r="H1530" i="3"/>
  <c r="H1538" i="3"/>
  <c r="H1546" i="3"/>
  <c r="H1554" i="3"/>
  <c r="H1562" i="3"/>
  <c r="H1570" i="3"/>
  <c r="H1578" i="3"/>
  <c r="H1586" i="3"/>
  <c r="H1594" i="3"/>
  <c r="H1602" i="3"/>
  <c r="H1610" i="3"/>
  <c r="H605" i="3"/>
  <c r="H670" i="3"/>
  <c r="H820" i="3"/>
  <c r="H884" i="3"/>
  <c r="H924" i="3"/>
  <c r="H956" i="3"/>
  <c r="H988" i="3"/>
  <c r="H1020" i="3"/>
  <c r="H1052" i="3"/>
  <c r="H1077" i="3"/>
  <c r="H1094" i="3"/>
  <c r="H1102" i="3"/>
  <c r="H1243" i="3"/>
  <c r="H1251" i="3"/>
  <c r="H1259" i="3"/>
  <c r="H1267" i="3"/>
  <c r="H1275" i="3"/>
  <c r="H1283" i="3"/>
  <c r="H1291" i="3"/>
  <c r="H1299" i="3"/>
  <c r="H1307" i="3"/>
  <c r="H1315" i="3"/>
  <c r="H1323" i="3"/>
  <c r="H1331" i="3"/>
  <c r="H1339" i="3"/>
  <c r="H1347" i="3"/>
  <c r="H1355" i="3"/>
  <c r="H1363" i="3"/>
  <c r="H1371" i="3"/>
  <c r="H1379" i="3"/>
  <c r="H1387" i="3"/>
  <c r="H1395" i="3"/>
  <c r="H1403" i="3"/>
  <c r="H1411" i="3"/>
  <c r="H1419" i="3"/>
  <c r="H1427" i="3"/>
  <c r="H1435" i="3"/>
  <c r="H1443" i="3"/>
  <c r="H1451" i="3"/>
  <c r="H1459" i="3"/>
  <c r="H1467" i="3"/>
  <c r="H1475" i="3"/>
  <c r="H1483" i="3"/>
  <c r="H1491" i="3"/>
  <c r="H1499" i="3"/>
  <c r="H1507" i="3"/>
  <c r="H1515" i="3"/>
  <c r="H1523" i="3"/>
  <c r="H1531" i="3"/>
  <c r="H1539" i="3"/>
  <c r="H1547" i="3"/>
  <c r="H1555" i="3"/>
  <c r="H1563" i="3"/>
  <c r="H1571" i="3"/>
  <c r="H1579" i="3"/>
  <c r="H1587" i="3"/>
  <c r="H1595" i="3"/>
  <c r="H1603" i="3"/>
  <c r="H1611" i="3"/>
  <c r="H828" i="3"/>
  <c r="H892" i="3"/>
  <c r="H925" i="3"/>
  <c r="H957" i="3"/>
  <c r="H989" i="3"/>
  <c r="H1021" i="3"/>
  <c r="H1053" i="3"/>
  <c r="H1079" i="3"/>
  <c r="H1095" i="3"/>
  <c r="H1244" i="3"/>
  <c r="H1252" i="3"/>
  <c r="H1260" i="3"/>
  <c r="H1268" i="3"/>
  <c r="H1276" i="3"/>
  <c r="H1284" i="3"/>
  <c r="H1292" i="3"/>
  <c r="H1300" i="3"/>
  <c r="H1308" i="3"/>
  <c r="H1316" i="3"/>
  <c r="H1324" i="3"/>
  <c r="H1332" i="3"/>
  <c r="H1340" i="3"/>
  <c r="H1348" i="3"/>
  <c r="H1356" i="3"/>
  <c r="H1364" i="3"/>
  <c r="H1372" i="3"/>
  <c r="H1380" i="3"/>
  <c r="H1388" i="3"/>
  <c r="H1396" i="3"/>
  <c r="H1404" i="3"/>
  <c r="H1412" i="3"/>
  <c r="H1420" i="3"/>
  <c r="H1428" i="3"/>
  <c r="H1436" i="3"/>
  <c r="H1444" i="3"/>
  <c r="H1452" i="3"/>
  <c r="H1460" i="3"/>
  <c r="H1468" i="3"/>
  <c r="H1476" i="3"/>
  <c r="H1484" i="3"/>
  <c r="H1492" i="3"/>
  <c r="H1500" i="3"/>
  <c r="H1508" i="3"/>
  <c r="H1516" i="3"/>
  <c r="H1524" i="3"/>
  <c r="H1532" i="3"/>
  <c r="H1540" i="3"/>
  <c r="H1548" i="3"/>
  <c r="H621" i="3"/>
  <c r="H770" i="3"/>
  <c r="H836" i="3"/>
  <c r="H900" i="3"/>
  <c r="H932" i="3"/>
  <c r="H964" i="3"/>
  <c r="H996" i="3"/>
  <c r="H1060" i="3"/>
  <c r="H1084" i="3"/>
  <c r="H1096" i="3"/>
  <c r="H1195" i="3"/>
  <c r="H1203" i="3"/>
  <c r="H1245" i="3"/>
  <c r="H1253" i="3"/>
  <c r="H1261" i="3"/>
  <c r="H1269" i="3"/>
  <c r="H1277" i="3"/>
  <c r="H1285" i="3"/>
  <c r="H1293" i="3"/>
  <c r="H1301" i="3"/>
  <c r="H1309" i="3"/>
  <c r="H1317" i="3"/>
  <c r="H1325" i="3"/>
  <c r="H1333" i="3"/>
  <c r="H1341" i="3"/>
  <c r="H1349" i="3"/>
  <c r="H1357" i="3"/>
  <c r="H1365" i="3"/>
  <c r="H1373" i="3"/>
  <c r="H1381" i="3"/>
  <c r="H1389" i="3"/>
  <c r="H1397" i="3"/>
  <c r="H1405" i="3"/>
  <c r="H1413" i="3"/>
  <c r="H1421" i="3"/>
  <c r="H1429" i="3"/>
  <c r="H1437" i="3"/>
  <c r="H1445" i="3"/>
  <c r="H1453" i="3"/>
  <c r="H1461" i="3"/>
  <c r="H1469" i="3"/>
  <c r="H1477" i="3"/>
  <c r="H1485" i="3"/>
  <c r="H1493" i="3"/>
  <c r="H1501" i="3"/>
  <c r="H1509" i="3"/>
  <c r="H1517" i="3"/>
  <c r="H1525" i="3"/>
  <c r="H1533" i="3"/>
  <c r="H1541" i="3"/>
  <c r="H1549" i="3"/>
  <c r="H1557" i="3"/>
  <c r="H1565" i="3"/>
  <c r="H1573" i="3"/>
  <c r="H1589" i="3"/>
  <c r="H1597" i="3"/>
  <c r="H1605" i="3"/>
  <c r="H1613" i="3"/>
  <c r="H844" i="3"/>
  <c r="H901" i="3"/>
  <c r="H933" i="3"/>
  <c r="H965" i="3"/>
  <c r="H997" i="3"/>
  <c r="H1061" i="3"/>
  <c r="H1085" i="3"/>
  <c r="H1097" i="3"/>
  <c r="H1186" i="3"/>
  <c r="H1246" i="3"/>
  <c r="H1254" i="3"/>
  <c r="H1262" i="3"/>
  <c r="H1270" i="3"/>
  <c r="H1278" i="3"/>
  <c r="H1286" i="3"/>
  <c r="H1294" i="3"/>
  <c r="H1302" i="3"/>
  <c r="H1310" i="3"/>
  <c r="H1318" i="3"/>
  <c r="H1326" i="3"/>
  <c r="H1334" i="3"/>
  <c r="H1342" i="3"/>
  <c r="H1350" i="3"/>
  <c r="H1358" i="3"/>
  <c r="H1366" i="3"/>
  <c r="H1374" i="3"/>
  <c r="H1382" i="3"/>
  <c r="H1390" i="3"/>
  <c r="H1398" i="3"/>
  <c r="H1406" i="3"/>
  <c r="H1414" i="3"/>
  <c r="H1422" i="3"/>
  <c r="H1430" i="3"/>
  <c r="H1438" i="3"/>
  <c r="H1446" i="3"/>
  <c r="H1454" i="3"/>
  <c r="H1462" i="3"/>
  <c r="H1470" i="3"/>
  <c r="H1478" i="3"/>
  <c r="H1486" i="3"/>
  <c r="H1494" i="3"/>
  <c r="H1502" i="3"/>
  <c r="H1510" i="3"/>
  <c r="H1518" i="3"/>
  <c r="H1526" i="3"/>
  <c r="H1534" i="3"/>
  <c r="H1542" i="3"/>
  <c r="H1550" i="3"/>
  <c r="H1558" i="3"/>
  <c r="H1566" i="3"/>
  <c r="H1574" i="3"/>
  <c r="H1582" i="3"/>
  <c r="H1590" i="3"/>
  <c r="H1598" i="3"/>
  <c r="H1606" i="3"/>
  <c r="H1614" i="3"/>
  <c r="H646" i="3"/>
  <c r="H794" i="3"/>
  <c r="H860" i="3"/>
  <c r="H909" i="3"/>
  <c r="H941" i="3"/>
  <c r="H1005" i="3"/>
  <c r="H1037" i="3"/>
  <c r="H1069" i="3"/>
  <c r="H1091" i="3"/>
  <c r="H1099" i="3"/>
  <c r="H1107" i="3"/>
  <c r="H1248" i="3"/>
  <c r="H1256" i="3"/>
  <c r="H1264" i="3"/>
  <c r="H1272" i="3"/>
  <c r="H1280" i="3"/>
  <c r="H1288" i="3"/>
  <c r="H1296" i="3"/>
  <c r="H1304" i="3"/>
  <c r="H1312" i="3"/>
  <c r="H1320" i="3"/>
  <c r="H1328" i="3"/>
  <c r="H1336" i="3"/>
  <c r="H1344" i="3"/>
  <c r="H1352" i="3"/>
  <c r="H1360" i="3"/>
  <c r="H1368" i="3"/>
  <c r="H1376" i="3"/>
  <c r="H1384" i="3"/>
  <c r="H1392" i="3"/>
  <c r="H1400" i="3"/>
  <c r="H1408" i="3"/>
  <c r="H1416" i="3"/>
  <c r="H1424" i="3"/>
  <c r="H1432" i="3"/>
  <c r="H1440" i="3"/>
  <c r="H1448" i="3"/>
  <c r="H1456" i="3"/>
  <c r="H1464" i="3"/>
  <c r="H1472" i="3"/>
  <c r="H1480" i="3"/>
  <c r="H1488" i="3"/>
  <c r="H1496" i="3"/>
  <c r="H1504" i="3"/>
  <c r="H1512" i="3"/>
  <c r="H1520" i="3"/>
  <c r="H1528" i="3"/>
  <c r="H1536" i="3"/>
  <c r="H1544" i="3"/>
  <c r="H1552" i="3"/>
  <c r="H1560" i="3"/>
  <c r="H1568" i="3"/>
  <c r="H1576" i="3"/>
  <c r="H1584" i="3"/>
  <c r="H1592" i="3"/>
  <c r="H1600" i="3"/>
  <c r="H1608" i="3"/>
  <c r="H1616" i="3"/>
  <c r="H940" i="3"/>
  <c r="H1187" i="3"/>
  <c r="H1255" i="3"/>
  <c r="H1319" i="3"/>
  <c r="H1383" i="3"/>
  <c r="H1447" i="3"/>
  <c r="H1511" i="3"/>
  <c r="H1564" i="3"/>
  <c r="H1593" i="3"/>
  <c r="H1615" i="3"/>
  <c r="H1758" i="3"/>
  <c r="H1766" i="3"/>
  <c r="H1774" i="3"/>
  <c r="H1782" i="3"/>
  <c r="H1790" i="3"/>
  <c r="H1798" i="3"/>
  <c r="H1806" i="3"/>
  <c r="H1814" i="3"/>
  <c r="H1822" i="3"/>
  <c r="H1830" i="3"/>
  <c r="H1838" i="3"/>
  <c r="H1846" i="3"/>
  <c r="H1854" i="3"/>
  <c r="H1862" i="3"/>
  <c r="H1870" i="3"/>
  <c r="H1878" i="3"/>
  <c r="H1886" i="3"/>
  <c r="H1894" i="3"/>
  <c r="H1902" i="3"/>
  <c r="H1910" i="3"/>
  <c r="H1918" i="3"/>
  <c r="H1926" i="3"/>
  <c r="H1934" i="3"/>
  <c r="H1942" i="3"/>
  <c r="H1950" i="3"/>
  <c r="H1958" i="3"/>
  <c r="H1966" i="3"/>
  <c r="H1974" i="3"/>
  <c r="H1982" i="3"/>
  <c r="H1990" i="3"/>
  <c r="H1998" i="3"/>
  <c r="H2006" i="3"/>
  <c r="H2014" i="3"/>
  <c r="H2022" i="3"/>
  <c r="H2030" i="3"/>
  <c r="H2038" i="3"/>
  <c r="H2046" i="3"/>
  <c r="H2055" i="3"/>
  <c r="H2063" i="3"/>
  <c r="H2071" i="3"/>
  <c r="H2079" i="3"/>
  <c r="H2087" i="3"/>
  <c r="H2095" i="3"/>
  <c r="H2103" i="3"/>
  <c r="H2111" i="3"/>
  <c r="H972" i="3"/>
  <c r="H1263" i="3"/>
  <c r="H1327" i="3"/>
  <c r="H1391" i="3"/>
  <c r="H1455" i="3"/>
  <c r="H1519" i="3"/>
  <c r="H1567" i="3"/>
  <c r="H1596" i="3"/>
  <c r="H1759" i="3"/>
  <c r="H1767" i="3"/>
  <c r="H1775" i="3"/>
  <c r="H1783" i="3"/>
  <c r="H1791" i="3"/>
  <c r="H1799" i="3"/>
  <c r="H1807" i="3"/>
  <c r="H1815" i="3"/>
  <c r="H1823" i="3"/>
  <c r="H1831" i="3"/>
  <c r="H1839" i="3"/>
  <c r="H1847" i="3"/>
  <c r="H1855" i="3"/>
  <c r="H1863" i="3"/>
  <c r="H1871" i="3"/>
  <c r="H1879" i="3"/>
  <c r="H1887" i="3"/>
  <c r="H1895" i="3"/>
  <c r="H1903" i="3"/>
  <c r="H1911" i="3"/>
  <c r="H1919" i="3"/>
  <c r="H1927" i="3"/>
  <c r="H1935" i="3"/>
  <c r="H1943" i="3"/>
  <c r="H1951" i="3"/>
  <c r="H1959" i="3"/>
  <c r="H1967" i="3"/>
  <c r="H1975" i="3"/>
  <c r="H1983" i="3"/>
  <c r="H1991" i="3"/>
  <c r="H1999" i="3"/>
  <c r="H2007" i="3"/>
  <c r="H2015" i="3"/>
  <c r="H2023" i="3"/>
  <c r="H2031" i="3"/>
  <c r="H2039" i="3"/>
  <c r="H2047" i="3"/>
  <c r="H2056" i="3"/>
  <c r="H2064" i="3"/>
  <c r="H2072" i="3"/>
  <c r="H2080" i="3"/>
  <c r="H2088" i="3"/>
  <c r="H2096" i="3"/>
  <c r="H2104" i="3"/>
  <c r="H2112" i="3"/>
  <c r="H2120" i="3"/>
  <c r="H2128" i="3"/>
  <c r="H2136" i="3"/>
  <c r="H2144" i="3"/>
  <c r="H2152" i="3"/>
  <c r="H2160" i="3"/>
  <c r="H2168" i="3"/>
  <c r="H2176" i="3"/>
  <c r="H2184" i="3"/>
  <c r="H2192" i="3"/>
  <c r="H2200" i="3"/>
  <c r="H1004" i="3"/>
  <c r="H1271" i="3"/>
  <c r="H1335" i="3"/>
  <c r="H1399" i="3"/>
  <c r="H1463" i="3"/>
  <c r="H1527" i="3"/>
  <c r="H1572" i="3"/>
  <c r="H1599" i="3"/>
  <c r="H1760" i="3"/>
  <c r="H1768" i="3"/>
  <c r="H1776" i="3"/>
  <c r="H1784" i="3"/>
  <c r="H1792" i="3"/>
  <c r="H1800" i="3"/>
  <c r="H1808" i="3"/>
  <c r="H1816" i="3"/>
  <c r="H1824" i="3"/>
  <c r="H1832" i="3"/>
  <c r="H1840" i="3"/>
  <c r="H1848" i="3"/>
  <c r="H1856" i="3"/>
  <c r="H1864" i="3"/>
  <c r="H1872" i="3"/>
  <c r="H1880" i="3"/>
  <c r="H1888" i="3"/>
  <c r="H1896" i="3"/>
  <c r="H1904" i="3"/>
  <c r="H1912" i="3"/>
  <c r="H1920" i="3"/>
  <c r="H1928" i="3"/>
  <c r="H1936" i="3"/>
  <c r="H1944" i="3"/>
  <c r="H1952" i="3"/>
  <c r="H1960" i="3"/>
  <c r="H1968" i="3"/>
  <c r="H1976" i="3"/>
  <c r="H1984" i="3"/>
  <c r="H1992" i="3"/>
  <c r="H2000" i="3"/>
  <c r="H2008" i="3"/>
  <c r="H2016" i="3"/>
  <c r="H2024" i="3"/>
  <c r="H638" i="3"/>
  <c r="H1036" i="3"/>
  <c r="H1279" i="3"/>
  <c r="H1343" i="3"/>
  <c r="H1407" i="3"/>
  <c r="H1471" i="3"/>
  <c r="H1535" i="3"/>
  <c r="H1575" i="3"/>
  <c r="H1601" i="3"/>
  <c r="H1761" i="3"/>
  <c r="H1769" i="3"/>
  <c r="H1777" i="3"/>
  <c r="H1785" i="3"/>
  <c r="H1793" i="3"/>
  <c r="H1801" i="3"/>
  <c r="H1809" i="3"/>
  <c r="H1817" i="3"/>
  <c r="H1825" i="3"/>
  <c r="H1833" i="3"/>
  <c r="H1841" i="3"/>
  <c r="H1849" i="3"/>
  <c r="H1857" i="3"/>
  <c r="H1865" i="3"/>
  <c r="H1873" i="3"/>
  <c r="H1881" i="3"/>
  <c r="H1889" i="3"/>
  <c r="H1897" i="3"/>
  <c r="H1905" i="3"/>
  <c r="H1913" i="3"/>
  <c r="H1921" i="3"/>
  <c r="H1929" i="3"/>
  <c r="H1937" i="3"/>
  <c r="H1945" i="3"/>
  <c r="H1953" i="3"/>
  <c r="H1961" i="3"/>
  <c r="H1969" i="3"/>
  <c r="H1977" i="3"/>
  <c r="H1985" i="3"/>
  <c r="H1993" i="3"/>
  <c r="H2001" i="3"/>
  <c r="H2009" i="3"/>
  <c r="H2017" i="3"/>
  <c r="H2025" i="3"/>
  <c r="H2033" i="3"/>
  <c r="H2041" i="3"/>
  <c r="H2049" i="3"/>
  <c r="H2058" i="3"/>
  <c r="H2066" i="3"/>
  <c r="H2074" i="3"/>
  <c r="H2082" i="3"/>
  <c r="H2090" i="3"/>
  <c r="H2098" i="3"/>
  <c r="H2106" i="3"/>
  <c r="H2114" i="3"/>
  <c r="H2122" i="3"/>
  <c r="H2130" i="3"/>
  <c r="H2138" i="3"/>
  <c r="H2146" i="3"/>
  <c r="H2154" i="3"/>
  <c r="H2162" i="3"/>
  <c r="H2170" i="3"/>
  <c r="H2178" i="3"/>
  <c r="H2186" i="3"/>
  <c r="H2194" i="3"/>
  <c r="H2202" i="3"/>
  <c r="H1068" i="3"/>
  <c r="H1287" i="3"/>
  <c r="H1351" i="3"/>
  <c r="H1415" i="3"/>
  <c r="H1479" i="3"/>
  <c r="H1543" i="3"/>
  <c r="H1580" i="3"/>
  <c r="H1604" i="3"/>
  <c r="H1762" i="3"/>
  <c r="H1770" i="3"/>
  <c r="H1778" i="3"/>
  <c r="H1786" i="3"/>
  <c r="H1794" i="3"/>
  <c r="H1802" i="3"/>
  <c r="H1810" i="3"/>
  <c r="H1818" i="3"/>
  <c r="H1826" i="3"/>
  <c r="H1834" i="3"/>
  <c r="H1842" i="3"/>
  <c r="H1850" i="3"/>
  <c r="H1858" i="3"/>
  <c r="H1866" i="3"/>
  <c r="H1874" i="3"/>
  <c r="H1882" i="3"/>
  <c r="H1890" i="3"/>
  <c r="H1898" i="3"/>
  <c r="H1906" i="3"/>
  <c r="H1914" i="3"/>
  <c r="H1922" i="3"/>
  <c r="H1930" i="3"/>
  <c r="H1938" i="3"/>
  <c r="H1946" i="3"/>
  <c r="H1954" i="3"/>
  <c r="H1962" i="3"/>
  <c r="H1970" i="3"/>
  <c r="H1978" i="3"/>
  <c r="H1986" i="3"/>
  <c r="H1994" i="3"/>
  <c r="H2002" i="3"/>
  <c r="H2010" i="3"/>
  <c r="H2018" i="3"/>
  <c r="H2026" i="3"/>
  <c r="H2034" i="3"/>
  <c r="H2042" i="3"/>
  <c r="H2050" i="3"/>
  <c r="H2059" i="3"/>
  <c r="H2067" i="3"/>
  <c r="H2075" i="3"/>
  <c r="H2083" i="3"/>
  <c r="H2091" i="3"/>
  <c r="H2099" i="3"/>
  <c r="H2107" i="3"/>
  <c r="H2115" i="3"/>
  <c r="H2123" i="3"/>
  <c r="H2131" i="3"/>
  <c r="H2139" i="3"/>
  <c r="H2147" i="3"/>
  <c r="H2155" i="3"/>
  <c r="H2163" i="3"/>
  <c r="H2171" i="3"/>
  <c r="H2179" i="3"/>
  <c r="H2187" i="3"/>
  <c r="H2195" i="3"/>
  <c r="H2203" i="3"/>
  <c r="H786" i="3"/>
  <c r="H1087" i="3"/>
  <c r="H1295" i="3"/>
  <c r="H1359" i="3"/>
  <c r="H1423" i="3"/>
  <c r="H1487" i="3"/>
  <c r="H1551" i="3"/>
  <c r="H1583" i="3"/>
  <c r="H1607" i="3"/>
  <c r="H1763" i="3"/>
  <c r="H1771" i="3"/>
  <c r="H1779" i="3"/>
  <c r="H1787" i="3"/>
  <c r="H1795" i="3"/>
  <c r="H1803" i="3"/>
  <c r="H1811" i="3"/>
  <c r="H1819" i="3"/>
  <c r="H1827" i="3"/>
  <c r="H1835" i="3"/>
  <c r="H1843" i="3"/>
  <c r="H1851" i="3"/>
  <c r="H1859" i="3"/>
  <c r="H1867" i="3"/>
  <c r="H1875" i="3"/>
  <c r="H1883" i="3"/>
  <c r="H1891" i="3"/>
  <c r="H1899" i="3"/>
  <c r="H1907" i="3"/>
  <c r="H1915" i="3"/>
  <c r="H1923" i="3"/>
  <c r="H1931" i="3"/>
  <c r="H1939" i="3"/>
  <c r="H1947" i="3"/>
  <c r="H1955" i="3"/>
  <c r="H1963" i="3"/>
  <c r="H1971" i="3"/>
  <c r="H1979" i="3"/>
  <c r="H1987" i="3"/>
  <c r="H1995" i="3"/>
  <c r="H2003" i="3"/>
  <c r="H2011" i="3"/>
  <c r="H2019" i="3"/>
  <c r="H2027" i="3"/>
  <c r="H2035" i="3"/>
  <c r="H2043" i="3"/>
  <c r="H2051" i="3"/>
  <c r="H2060" i="3"/>
  <c r="H2068" i="3"/>
  <c r="H2076" i="3"/>
  <c r="H2084" i="3"/>
  <c r="H2092" i="3"/>
  <c r="H2100" i="3"/>
  <c r="H2108" i="3"/>
  <c r="H2116" i="3"/>
  <c r="H2124" i="3"/>
  <c r="H2132" i="3"/>
  <c r="H2140" i="3"/>
  <c r="H2148" i="3"/>
  <c r="H2156" i="3"/>
  <c r="H2164" i="3"/>
  <c r="H2172" i="3"/>
  <c r="H2180" i="3"/>
  <c r="H2188" i="3"/>
  <c r="H2196" i="3"/>
  <c r="H852" i="3"/>
  <c r="H1098" i="3"/>
  <c r="H1303" i="3"/>
  <c r="H1367" i="3"/>
  <c r="H1431" i="3"/>
  <c r="H1495" i="3"/>
  <c r="H1556" i="3"/>
  <c r="H1588" i="3"/>
  <c r="H1609" i="3"/>
  <c r="H1764" i="3"/>
  <c r="H1772" i="3"/>
  <c r="H1780" i="3"/>
  <c r="H1788" i="3"/>
  <c r="H1796" i="3"/>
  <c r="H1804" i="3"/>
  <c r="H1812" i="3"/>
  <c r="H1820" i="3"/>
  <c r="H1828" i="3"/>
  <c r="H1836" i="3"/>
  <c r="H1844" i="3"/>
  <c r="H1852" i="3"/>
  <c r="H1860" i="3"/>
  <c r="H1868" i="3"/>
  <c r="H1876" i="3"/>
  <c r="H1884" i="3"/>
  <c r="H1892" i="3"/>
  <c r="H1900" i="3"/>
  <c r="H1908" i="3"/>
  <c r="H1916" i="3"/>
  <c r="H1924" i="3"/>
  <c r="H1932" i="3"/>
  <c r="H1940" i="3"/>
  <c r="H1948" i="3"/>
  <c r="H1956" i="3"/>
  <c r="H1964" i="3"/>
  <c r="H1972" i="3"/>
  <c r="H1980" i="3"/>
  <c r="H1988" i="3"/>
  <c r="H1996" i="3"/>
  <c r="H2004" i="3"/>
  <c r="H2012" i="3"/>
  <c r="H2020" i="3"/>
  <c r="H2028" i="3"/>
  <c r="H2036" i="3"/>
  <c r="H2044" i="3"/>
  <c r="H2052" i="3"/>
  <c r="H2061" i="3"/>
  <c r="H2069" i="3"/>
  <c r="H2077" i="3"/>
  <c r="H2085" i="3"/>
  <c r="H2093" i="3"/>
  <c r="H2101" i="3"/>
  <c r="H2109" i="3"/>
  <c r="H2117" i="3"/>
  <c r="H2125" i="3"/>
  <c r="H2133" i="3"/>
  <c r="H2141" i="3"/>
  <c r="H2149" i="3"/>
  <c r="H2157" i="3"/>
  <c r="H2165" i="3"/>
  <c r="H2173" i="3"/>
  <c r="H2181" i="3"/>
  <c r="H2189" i="3"/>
  <c r="H2197" i="3"/>
  <c r="H2205" i="3"/>
  <c r="H2213" i="3"/>
  <c r="H2221" i="3"/>
  <c r="H2229" i="3"/>
  <c r="H2237" i="3"/>
  <c r="H908" i="3"/>
  <c r="H1559" i="3"/>
  <c r="H1757" i="3"/>
  <c r="H1821" i="3"/>
  <c r="H1885" i="3"/>
  <c r="H1949" i="3"/>
  <c r="H2013" i="3"/>
  <c r="H2053" i="3"/>
  <c r="H2118" i="3"/>
  <c r="H2137" i="3"/>
  <c r="H2182" i="3"/>
  <c r="H2201" i="3"/>
  <c r="H2212" i="3"/>
  <c r="H2222" i="3"/>
  <c r="H2231" i="3"/>
  <c r="H2240" i="3"/>
  <c r="H2248" i="3"/>
  <c r="H2256" i="3"/>
  <c r="H2264" i="3"/>
  <c r="H2272" i="3"/>
  <c r="H2280" i="3"/>
  <c r="H2288" i="3"/>
  <c r="H2296" i="3"/>
  <c r="H2304" i="3"/>
  <c r="H2312" i="3"/>
  <c r="H2320" i="3"/>
  <c r="H2328" i="3"/>
  <c r="H2336" i="3"/>
  <c r="H2344" i="3"/>
  <c r="H2352" i="3"/>
  <c r="H2360" i="3"/>
  <c r="H2368" i="3"/>
  <c r="H2376" i="3"/>
  <c r="H2384" i="3"/>
  <c r="H2392" i="3"/>
  <c r="H2400" i="3"/>
  <c r="H2408" i="3"/>
  <c r="H2416" i="3"/>
  <c r="H2424" i="3"/>
  <c r="H2432" i="3"/>
  <c r="H2440" i="3"/>
  <c r="H2448" i="3"/>
  <c r="H2456" i="3"/>
  <c r="H2464" i="3"/>
  <c r="H2472" i="3"/>
  <c r="H2480" i="3"/>
  <c r="H2488" i="3"/>
  <c r="H2496" i="3"/>
  <c r="H2504" i="3"/>
  <c r="H2512" i="3"/>
  <c r="H2520" i="3"/>
  <c r="H2528" i="3"/>
  <c r="H2536" i="3"/>
  <c r="H2544" i="3"/>
  <c r="H2552" i="3"/>
  <c r="H2560" i="3"/>
  <c r="H2568" i="3"/>
  <c r="H2576" i="3"/>
  <c r="H2584" i="3"/>
  <c r="H2592" i="3"/>
  <c r="H2600" i="3"/>
  <c r="H2608" i="3"/>
  <c r="H2616" i="3"/>
  <c r="H2624" i="3"/>
  <c r="H2632" i="3"/>
  <c r="H2640" i="3"/>
  <c r="H2648" i="3"/>
  <c r="H2656" i="3"/>
  <c r="H2664" i="3"/>
  <c r="H2673" i="3"/>
  <c r="H2687" i="3"/>
  <c r="H2705" i="3"/>
  <c r="H2713" i="3"/>
  <c r="H2721" i="3"/>
  <c r="H2729" i="3"/>
  <c r="H2737" i="3"/>
  <c r="H2769" i="3"/>
  <c r="H2778" i="3"/>
  <c r="H1591" i="3"/>
  <c r="H1765" i="3"/>
  <c r="H1829" i="3"/>
  <c r="H1893" i="3"/>
  <c r="H1957" i="3"/>
  <c r="H2021" i="3"/>
  <c r="H2057" i="3"/>
  <c r="H2089" i="3"/>
  <c r="H2119" i="3"/>
  <c r="H2142" i="3"/>
  <c r="H2161" i="3"/>
  <c r="H2183" i="3"/>
  <c r="H2204" i="3"/>
  <c r="H2214" i="3"/>
  <c r="H2223" i="3"/>
  <c r="H2232" i="3"/>
  <c r="H2241" i="3"/>
  <c r="H2249" i="3"/>
  <c r="H2257" i="3"/>
  <c r="H2265" i="3"/>
  <c r="H2273" i="3"/>
  <c r="H2281" i="3"/>
  <c r="H2289" i="3"/>
  <c r="H2297" i="3"/>
  <c r="H2305" i="3"/>
  <c r="H2313" i="3"/>
  <c r="H2321" i="3"/>
  <c r="H2329" i="3"/>
  <c r="H2337" i="3"/>
  <c r="H2345" i="3"/>
  <c r="H2353" i="3"/>
  <c r="H2361" i="3"/>
  <c r="H2369" i="3"/>
  <c r="H2377" i="3"/>
  <c r="H2385" i="3"/>
  <c r="H2393" i="3"/>
  <c r="H2401" i="3"/>
  <c r="H2409" i="3"/>
  <c r="H2417" i="3"/>
  <c r="H2425" i="3"/>
  <c r="H2433" i="3"/>
  <c r="H2441" i="3"/>
  <c r="H2449" i="3"/>
  <c r="H2457" i="3"/>
  <c r="H2465" i="3"/>
  <c r="H2473" i="3"/>
  <c r="H2481" i="3"/>
  <c r="H2489" i="3"/>
  <c r="H2497" i="3"/>
  <c r="H2505" i="3"/>
  <c r="H2513" i="3"/>
  <c r="H2521" i="3"/>
  <c r="H2529" i="3"/>
  <c r="H2537" i="3"/>
  <c r="H2545" i="3"/>
  <c r="H2553" i="3"/>
  <c r="H2561" i="3"/>
  <c r="H2569" i="3"/>
  <c r="H2577" i="3"/>
  <c r="H2585" i="3"/>
  <c r="H2593" i="3"/>
  <c r="H2601" i="3"/>
  <c r="H2609" i="3"/>
  <c r="H2617" i="3"/>
  <c r="H2625" i="3"/>
  <c r="H2633" i="3"/>
  <c r="H2641" i="3"/>
  <c r="H2649" i="3"/>
  <c r="H2657" i="3"/>
  <c r="H2665" i="3"/>
  <c r="H2675" i="3"/>
  <c r="H2688" i="3"/>
  <c r="H2706" i="3"/>
  <c r="H2714" i="3"/>
  <c r="H2722" i="3"/>
  <c r="H2730" i="3"/>
  <c r="H2738" i="3"/>
  <c r="H2770" i="3"/>
  <c r="H2779" i="3"/>
  <c r="H1612" i="3"/>
  <c r="H1773" i="3"/>
  <c r="H1837" i="3"/>
  <c r="H1901" i="3"/>
  <c r="H1965" i="3"/>
  <c r="H2029" i="3"/>
  <c r="H2062" i="3"/>
  <c r="H2094" i="3"/>
  <c r="H2121" i="3"/>
  <c r="H2143" i="3"/>
  <c r="H2166" i="3"/>
  <c r="H2185" i="3"/>
  <c r="H2206" i="3"/>
  <c r="H2215" i="3"/>
  <c r="H2224" i="3"/>
  <c r="H2233" i="3"/>
  <c r="H2242" i="3"/>
  <c r="H2250" i="3"/>
  <c r="H2258" i="3"/>
  <c r="H2266" i="3"/>
  <c r="H2274" i="3"/>
  <c r="H2282" i="3"/>
  <c r="H2290" i="3"/>
  <c r="H2298" i="3"/>
  <c r="H2306" i="3"/>
  <c r="H2314" i="3"/>
  <c r="H2322" i="3"/>
  <c r="H2330" i="3"/>
  <c r="H2338" i="3"/>
  <c r="H2346" i="3"/>
  <c r="H2354" i="3"/>
  <c r="H2362" i="3"/>
  <c r="H2370" i="3"/>
  <c r="H2378" i="3"/>
  <c r="H2386" i="3"/>
  <c r="H2394" i="3"/>
  <c r="H2402" i="3"/>
  <c r="H2410" i="3"/>
  <c r="H2418" i="3"/>
  <c r="H2426" i="3"/>
  <c r="H2434" i="3"/>
  <c r="H2442" i="3"/>
  <c r="H2450" i="3"/>
  <c r="H2458" i="3"/>
  <c r="H2466" i="3"/>
  <c r="H2474" i="3"/>
  <c r="H2482" i="3"/>
  <c r="H2490" i="3"/>
  <c r="H2498" i="3"/>
  <c r="H2514" i="3"/>
  <c r="H2522" i="3"/>
  <c r="H2530" i="3"/>
  <c r="H2538" i="3"/>
  <c r="H2546" i="3"/>
  <c r="H2554" i="3"/>
  <c r="H2562" i="3"/>
  <c r="H2570" i="3"/>
  <c r="H2578" i="3"/>
  <c r="H2586" i="3"/>
  <c r="H2594" i="3"/>
  <c r="H2602" i="3"/>
  <c r="H2610" i="3"/>
  <c r="H2618" i="3"/>
  <c r="H2626" i="3"/>
  <c r="H2634" i="3"/>
  <c r="H2642" i="3"/>
  <c r="H2650" i="3"/>
  <c r="H2658" i="3"/>
  <c r="H2666" i="3"/>
  <c r="H2676" i="3"/>
  <c r="H2689" i="3"/>
  <c r="H2707" i="3"/>
  <c r="H2715" i="3"/>
  <c r="H2723" i="3"/>
  <c r="H2731" i="3"/>
  <c r="H2771" i="3"/>
  <c r="H2780" i="3"/>
  <c r="H1247" i="3"/>
  <c r="H1781" i="3"/>
  <c r="H1845" i="3"/>
  <c r="H1909" i="3"/>
  <c r="H1973" i="3"/>
  <c r="H2032" i="3"/>
  <c r="H2065" i="3"/>
  <c r="H2097" i="3"/>
  <c r="H2126" i="3"/>
  <c r="H2145" i="3"/>
  <c r="H2167" i="3"/>
  <c r="H2190" i="3"/>
  <c r="H2207" i="3"/>
  <c r="H2216" i="3"/>
  <c r="H2225" i="3"/>
  <c r="H2234" i="3"/>
  <c r="H2243" i="3"/>
  <c r="H2251" i="3"/>
  <c r="H2259" i="3"/>
  <c r="H2267" i="3"/>
  <c r="H2275" i="3"/>
  <c r="H2283" i="3"/>
  <c r="H2299" i="3"/>
  <c r="H2307" i="3"/>
  <c r="H2315" i="3"/>
  <c r="H2323" i="3"/>
  <c r="H2331" i="3"/>
  <c r="H2339" i="3"/>
  <c r="H2347" i="3"/>
  <c r="H2355" i="3"/>
  <c r="H2363" i="3"/>
  <c r="H2371" i="3"/>
  <c r="H2379" i="3"/>
  <c r="H2387" i="3"/>
  <c r="H2395" i="3"/>
  <c r="H2403" i="3"/>
  <c r="H2411" i="3"/>
  <c r="H2419" i="3"/>
  <c r="H2427" i="3"/>
  <c r="H2435" i="3"/>
  <c r="H2443" i="3"/>
  <c r="H2451" i="3"/>
  <c r="H2459" i="3"/>
  <c r="H2467" i="3"/>
  <c r="H2475" i="3"/>
  <c r="H2483" i="3"/>
  <c r="H2491" i="3"/>
  <c r="H2499" i="3"/>
  <c r="H2507" i="3"/>
  <c r="H2515" i="3"/>
  <c r="H2523" i="3"/>
  <c r="H2531" i="3"/>
  <c r="H2539" i="3"/>
  <c r="H2547" i="3"/>
  <c r="H2555" i="3"/>
  <c r="H2563" i="3"/>
  <c r="H2571" i="3"/>
  <c r="H2579" i="3"/>
  <c r="H2587" i="3"/>
  <c r="H2595" i="3"/>
  <c r="H2603" i="3"/>
  <c r="H2611" i="3"/>
  <c r="H2619" i="3"/>
  <c r="H2627" i="3"/>
  <c r="H2635" i="3"/>
  <c r="H2643" i="3"/>
  <c r="H2651" i="3"/>
  <c r="H2659" i="3"/>
  <c r="H2667" i="3"/>
  <c r="H2677" i="3"/>
  <c r="H2690" i="3"/>
  <c r="H2708" i="3"/>
  <c r="H2716" i="3"/>
  <c r="H2724" i="3"/>
  <c r="H2732" i="3"/>
  <c r="H1311" i="3"/>
  <c r="H1789" i="3"/>
  <c r="H1853" i="3"/>
  <c r="H1917" i="3"/>
  <c r="H1981" i="3"/>
  <c r="H2037" i="3"/>
  <c r="H2070" i="3"/>
  <c r="H2102" i="3"/>
  <c r="H2127" i="3"/>
  <c r="H2150" i="3"/>
  <c r="H2169" i="3"/>
  <c r="H2191" i="3"/>
  <c r="H2208" i="3"/>
  <c r="H2217" i="3"/>
  <c r="H2226" i="3"/>
  <c r="H2235" i="3"/>
  <c r="H2244" i="3"/>
  <c r="H2252" i="3"/>
  <c r="H2260" i="3"/>
  <c r="H2268" i="3"/>
  <c r="H2276" i="3"/>
  <c r="H2284" i="3"/>
  <c r="H2292" i="3"/>
  <c r="H2300" i="3"/>
  <c r="H2308" i="3"/>
  <c r="H2316" i="3"/>
  <c r="H2324" i="3"/>
  <c r="H2332" i="3"/>
  <c r="H2340" i="3"/>
  <c r="H2348" i="3"/>
  <c r="H2356" i="3"/>
  <c r="H2364" i="3"/>
  <c r="H2372" i="3"/>
  <c r="H2380" i="3"/>
  <c r="H2388" i="3"/>
  <c r="H2396" i="3"/>
  <c r="H2404" i="3"/>
  <c r="H2412" i="3"/>
  <c r="H2420" i="3"/>
  <c r="H2428" i="3"/>
  <c r="H2436" i="3"/>
  <c r="H2444" i="3"/>
  <c r="H2452" i="3"/>
  <c r="H2460" i="3"/>
  <c r="H2468" i="3"/>
  <c r="H2476" i="3"/>
  <c r="H2484" i="3"/>
  <c r="H2492" i="3"/>
  <c r="H2500" i="3"/>
  <c r="H2508" i="3"/>
  <c r="H2516" i="3"/>
  <c r="H2524" i="3"/>
  <c r="H2532" i="3"/>
  <c r="H2540" i="3"/>
  <c r="H2548" i="3"/>
  <c r="H2556" i="3"/>
  <c r="H2564" i="3"/>
  <c r="H2572" i="3"/>
  <c r="H2580" i="3"/>
  <c r="H2588" i="3"/>
  <c r="H2596" i="3"/>
  <c r="H2604" i="3"/>
  <c r="H2612" i="3"/>
  <c r="H2620" i="3"/>
  <c r="H2628" i="3"/>
  <c r="H2636" i="3"/>
  <c r="H2644" i="3"/>
  <c r="H2652" i="3"/>
  <c r="H2660" i="3"/>
  <c r="H2668" i="3"/>
  <c r="H2682" i="3"/>
  <c r="H2691" i="3"/>
  <c r="H2709" i="3"/>
  <c r="H2717" i="3"/>
  <c r="H2725" i="3"/>
  <c r="H2733" i="3"/>
  <c r="H1375" i="3"/>
  <c r="H1797" i="3"/>
  <c r="H1861" i="3"/>
  <c r="H1925" i="3"/>
  <c r="H1989" i="3"/>
  <c r="H2040" i="3"/>
  <c r="H2073" i="3"/>
  <c r="H2105" i="3"/>
  <c r="H2129" i="3"/>
  <c r="H2151" i="3"/>
  <c r="H2174" i="3"/>
  <c r="H2193" i="3"/>
  <c r="H2209" i="3"/>
  <c r="H2218" i="3"/>
  <c r="H2227" i="3"/>
  <c r="H2236" i="3"/>
  <c r="H2245" i="3"/>
  <c r="H2253" i="3"/>
  <c r="H2261" i="3"/>
  <c r="H2269" i="3"/>
  <c r="H2277" i="3"/>
  <c r="H2285" i="3"/>
  <c r="H2293" i="3"/>
  <c r="H2301" i="3"/>
  <c r="H2309" i="3"/>
  <c r="H2317" i="3"/>
  <c r="H2325" i="3"/>
  <c r="H2333" i="3"/>
  <c r="H2341" i="3"/>
  <c r="H2349" i="3"/>
  <c r="H2357" i="3"/>
  <c r="H2365" i="3"/>
  <c r="H2373" i="3"/>
  <c r="H2381" i="3"/>
  <c r="H2389" i="3"/>
  <c r="H2397" i="3"/>
  <c r="H2405" i="3"/>
  <c r="H2413" i="3"/>
  <c r="H2421" i="3"/>
  <c r="H2429" i="3"/>
  <c r="H2437" i="3"/>
  <c r="H2445" i="3"/>
  <c r="H2453" i="3"/>
  <c r="H2461" i="3"/>
  <c r="H2469" i="3"/>
  <c r="H2477" i="3"/>
  <c r="H2485" i="3"/>
  <c r="H2493" i="3"/>
  <c r="H2501" i="3"/>
  <c r="H2509" i="3"/>
  <c r="H2517" i="3"/>
  <c r="H2525" i="3"/>
  <c r="H2533" i="3"/>
  <c r="H2541" i="3"/>
  <c r="H2549" i="3"/>
  <c r="H2557" i="3"/>
  <c r="H2565" i="3"/>
  <c r="H2573" i="3"/>
  <c r="H2581" i="3"/>
  <c r="H2589" i="3"/>
  <c r="H2597" i="3"/>
  <c r="H2605" i="3"/>
  <c r="H2613" i="3"/>
  <c r="H2621" i="3"/>
  <c r="H2629" i="3"/>
  <c r="H2637" i="3"/>
  <c r="H2645" i="3"/>
  <c r="H2653" i="3"/>
  <c r="H2661" i="3"/>
  <c r="H2670" i="3"/>
  <c r="H2684" i="3"/>
  <c r="H2692" i="3"/>
  <c r="H2710" i="3"/>
  <c r="H1439" i="3"/>
  <c r="H1805" i="3"/>
  <c r="H1869" i="3"/>
  <c r="H1933" i="3"/>
  <c r="H1997" i="3"/>
  <c r="H2045" i="3"/>
  <c r="H2078" i="3"/>
  <c r="H2110" i="3"/>
  <c r="H2134" i="3"/>
  <c r="H2153" i="3"/>
  <c r="H2175" i="3"/>
  <c r="H2198" i="3"/>
  <c r="H2210" i="3"/>
  <c r="H2219" i="3"/>
  <c r="H2228" i="3"/>
  <c r="H2238" i="3"/>
  <c r="H2246" i="3"/>
  <c r="H2254" i="3"/>
  <c r="H2262" i="3"/>
  <c r="H2270" i="3"/>
  <c r="H2278" i="3"/>
  <c r="H2286" i="3"/>
  <c r="H2294" i="3"/>
  <c r="H2302" i="3"/>
  <c r="H2310" i="3"/>
  <c r="H2318" i="3"/>
  <c r="H2326" i="3"/>
  <c r="H2334" i="3"/>
  <c r="H2342" i="3"/>
  <c r="H2350" i="3"/>
  <c r="H2358" i="3"/>
  <c r="H2366" i="3"/>
  <c r="H2374" i="3"/>
  <c r="H2382" i="3"/>
  <c r="H2390" i="3"/>
  <c r="H2398" i="3"/>
  <c r="H2406" i="3"/>
  <c r="H2414" i="3"/>
  <c r="H2422" i="3"/>
  <c r="H2430" i="3"/>
  <c r="H2438" i="3"/>
  <c r="H2446" i="3"/>
  <c r="H2454" i="3"/>
  <c r="H2462" i="3"/>
  <c r="H2470" i="3"/>
  <c r="H2478" i="3"/>
  <c r="H2486" i="3"/>
  <c r="H2494" i="3"/>
  <c r="H2502" i="3"/>
  <c r="H2510" i="3"/>
  <c r="H2518" i="3"/>
  <c r="H2526" i="3"/>
  <c r="H2534" i="3"/>
  <c r="H2542" i="3"/>
  <c r="H2550" i="3"/>
  <c r="H2558" i="3"/>
  <c r="H2566" i="3"/>
  <c r="H2574" i="3"/>
  <c r="H2582" i="3"/>
  <c r="H2590" i="3"/>
  <c r="H2598" i="3"/>
  <c r="H2606" i="3"/>
  <c r="H2614" i="3"/>
  <c r="H2622" i="3"/>
  <c r="H2630" i="3"/>
  <c r="H2638" i="3"/>
  <c r="H2646" i="3"/>
  <c r="H2654" i="3"/>
  <c r="H2662" i="3"/>
  <c r="H2671" i="3"/>
  <c r="H2685" i="3"/>
  <c r="H2693" i="3"/>
  <c r="H2711" i="3"/>
  <c r="H2719" i="3"/>
  <c r="H1503" i="3"/>
  <c r="H2081" i="3"/>
  <c r="H2230" i="3"/>
  <c r="H2295" i="3"/>
  <c r="H2359" i="3"/>
  <c r="H2423" i="3"/>
  <c r="H2487" i="3"/>
  <c r="H2551" i="3"/>
  <c r="H2615" i="3"/>
  <c r="H2686" i="3"/>
  <c r="H2728" i="3"/>
  <c r="H2775" i="3"/>
  <c r="H2787" i="3"/>
  <c r="H2795" i="3"/>
  <c r="H2803" i="3"/>
  <c r="H2811" i="3"/>
  <c r="H2819" i="3"/>
  <c r="H2884" i="3"/>
  <c r="H2892" i="3"/>
  <c r="H2900" i="3"/>
  <c r="H2908" i="3"/>
  <c r="H2916" i="3"/>
  <c r="H2924" i="3"/>
  <c r="H2932" i="3"/>
  <c r="H2940" i="3"/>
  <c r="H2948" i="3"/>
  <c r="H2956" i="3"/>
  <c r="H2964" i="3"/>
  <c r="H2972" i="3"/>
  <c r="H2980" i="3"/>
  <c r="H2988" i="3"/>
  <c r="H2996" i="3"/>
  <c r="H3004" i="3"/>
  <c r="H3012" i="3"/>
  <c r="H3020" i="3"/>
  <c r="H3028" i="3"/>
  <c r="H3036" i="3"/>
  <c r="H3044" i="3"/>
  <c r="H3052" i="3"/>
  <c r="H3060" i="3"/>
  <c r="H3128" i="3"/>
  <c r="H3184" i="3"/>
  <c r="H3192" i="3"/>
  <c r="H2113" i="3"/>
  <c r="H2239" i="3"/>
  <c r="H2303" i="3"/>
  <c r="H2367" i="3"/>
  <c r="H2431" i="3"/>
  <c r="H2495" i="3"/>
  <c r="H2559" i="3"/>
  <c r="H2623" i="3"/>
  <c r="H2696" i="3"/>
  <c r="H2734" i="3"/>
  <c r="H2776" i="3"/>
  <c r="H2788" i="3"/>
  <c r="H2796" i="3"/>
  <c r="H2804" i="3"/>
  <c r="H2812" i="3"/>
  <c r="H2877" i="3"/>
  <c r="H2885" i="3"/>
  <c r="H2893" i="3"/>
  <c r="H2901" i="3"/>
  <c r="H2909" i="3"/>
  <c r="H2917" i="3"/>
  <c r="H2925" i="3"/>
  <c r="H2933" i="3"/>
  <c r="H2941" i="3"/>
  <c r="H2949" i="3"/>
  <c r="H2957" i="3"/>
  <c r="H2965" i="3"/>
  <c r="H2973" i="3"/>
  <c r="H2981" i="3"/>
  <c r="H2989" i="3"/>
  <c r="H2997" i="3"/>
  <c r="H3005" i="3"/>
  <c r="H3013" i="3"/>
  <c r="H3021" i="3"/>
  <c r="H3029" i="3"/>
  <c r="H3037" i="3"/>
  <c r="H3045" i="3"/>
  <c r="H3053" i="3"/>
  <c r="H3061" i="3"/>
  <c r="H3153" i="3"/>
  <c r="H3185" i="3"/>
  <c r="H3193" i="3"/>
  <c r="H2135" i="3"/>
  <c r="H2247" i="3"/>
  <c r="H2311" i="3"/>
  <c r="H2375" i="3"/>
  <c r="H2439" i="3"/>
  <c r="H2503" i="3"/>
  <c r="H2567" i="3"/>
  <c r="H2631" i="3"/>
  <c r="H2735" i="3"/>
  <c r="H2766" i="3"/>
  <c r="H2781" i="3"/>
  <c r="H2789" i="3"/>
  <c r="H2797" i="3"/>
  <c r="H2805" i="3"/>
  <c r="H2813" i="3"/>
  <c r="H2821" i="3"/>
  <c r="H2878" i="3"/>
  <c r="H2886" i="3"/>
  <c r="H2894" i="3"/>
  <c r="H2902" i="3"/>
  <c r="H2910" i="3"/>
  <c r="H2918" i="3"/>
  <c r="H2926" i="3"/>
  <c r="H2934" i="3"/>
  <c r="H2942" i="3"/>
  <c r="H2950" i="3"/>
  <c r="H2958" i="3"/>
  <c r="H2966" i="3"/>
  <c r="H2974" i="3"/>
  <c r="H2982" i="3"/>
  <c r="H2990" i="3"/>
  <c r="H2998" i="3"/>
  <c r="H3006" i="3"/>
  <c r="H3014" i="3"/>
  <c r="H3022" i="3"/>
  <c r="H3030" i="3"/>
  <c r="H3038" i="3"/>
  <c r="H3046" i="3"/>
  <c r="H3054" i="3"/>
  <c r="H3062" i="3"/>
  <c r="H3186" i="3"/>
  <c r="H3194" i="3"/>
  <c r="H1813" i="3"/>
  <c r="H2158" i="3"/>
  <c r="H2255" i="3"/>
  <c r="H2319" i="3"/>
  <c r="H2383" i="3"/>
  <c r="H2447" i="3"/>
  <c r="H2511" i="3"/>
  <c r="H2575" i="3"/>
  <c r="H2639" i="3"/>
  <c r="H2712" i="3"/>
  <c r="H2736" i="3"/>
  <c r="H2767" i="3"/>
  <c r="H2782" i="3"/>
  <c r="H2790" i="3"/>
  <c r="H2798" i="3"/>
  <c r="H2806" i="3"/>
  <c r="H2814" i="3"/>
  <c r="H2822" i="3"/>
  <c r="H2879" i="3"/>
  <c r="H2887" i="3"/>
  <c r="H2895" i="3"/>
  <c r="H2903" i="3"/>
  <c r="H2911" i="3"/>
  <c r="H2919" i="3"/>
  <c r="H2927" i="3"/>
  <c r="H2935" i="3"/>
  <c r="H2943" i="3"/>
  <c r="H2951" i="3"/>
  <c r="H2959" i="3"/>
  <c r="H2967" i="3"/>
  <c r="H2975" i="3"/>
  <c r="H2983" i="3"/>
  <c r="H2991" i="3"/>
  <c r="H2999" i="3"/>
  <c r="H3007" i="3"/>
  <c r="H3015" i="3"/>
  <c r="H3023" i="3"/>
  <c r="H3031" i="3"/>
  <c r="H3039" i="3"/>
  <c r="H3047" i="3"/>
  <c r="H3055" i="3"/>
  <c r="H3063" i="3"/>
  <c r="H3187" i="3"/>
  <c r="H1877" i="3"/>
  <c r="H2177" i="3"/>
  <c r="H2263" i="3"/>
  <c r="H2327" i="3"/>
  <c r="H2391" i="3"/>
  <c r="H2455" i="3"/>
  <c r="H2519" i="3"/>
  <c r="H2583" i="3"/>
  <c r="H2647" i="3"/>
  <c r="H2718" i="3"/>
  <c r="H2768" i="3"/>
  <c r="H2783" i="3"/>
  <c r="H2791" i="3"/>
  <c r="H2799" i="3"/>
  <c r="H2807" i="3"/>
  <c r="H2815" i="3"/>
  <c r="H2823" i="3"/>
  <c r="H2880" i="3"/>
  <c r="H2888" i="3"/>
  <c r="H2896" i="3"/>
  <c r="H2904" i="3"/>
  <c r="H2912" i="3"/>
  <c r="H2920" i="3"/>
  <c r="H2928" i="3"/>
  <c r="H2936" i="3"/>
  <c r="H2944" i="3"/>
  <c r="H2952" i="3"/>
  <c r="H2960" i="3"/>
  <c r="H2968" i="3"/>
  <c r="H2976" i="3"/>
  <c r="H2984" i="3"/>
  <c r="H2992" i="3"/>
  <c r="H3000" i="3"/>
  <c r="H3008" i="3"/>
  <c r="H3016" i="3"/>
  <c r="H3024" i="3"/>
  <c r="H3032" i="3"/>
  <c r="H3040" i="3"/>
  <c r="H3048" i="3"/>
  <c r="H3056" i="3"/>
  <c r="H3064" i="3"/>
  <c r="H3080" i="3"/>
  <c r="H3188" i="3"/>
  <c r="H1941" i="3"/>
  <c r="H2199" i="3"/>
  <c r="H2271" i="3"/>
  <c r="H2335" i="3"/>
  <c r="H2399" i="3"/>
  <c r="H2463" i="3"/>
  <c r="H2527" i="3"/>
  <c r="H2591" i="3"/>
  <c r="H2655" i="3"/>
  <c r="H2720" i="3"/>
  <c r="H2772" i="3"/>
  <c r="H2784" i="3"/>
  <c r="H2792" i="3"/>
  <c r="H2800" i="3"/>
  <c r="H2808" i="3"/>
  <c r="H2816" i="3"/>
  <c r="H2824" i="3"/>
  <c r="H2872" i="3"/>
  <c r="H2881" i="3"/>
  <c r="H2889" i="3"/>
  <c r="H2897" i="3"/>
  <c r="H2905" i="3"/>
  <c r="H2913" i="3"/>
  <c r="H2921" i="3"/>
  <c r="H2929" i="3"/>
  <c r="H2937" i="3"/>
  <c r="H2945" i="3"/>
  <c r="H2953" i="3"/>
  <c r="H2961" i="3"/>
  <c r="H2969" i="3"/>
  <c r="H2977" i="3"/>
  <c r="H2985" i="3"/>
  <c r="H2993" i="3"/>
  <c r="H3001" i="3"/>
  <c r="H3009" i="3"/>
  <c r="H3017" i="3"/>
  <c r="H3025" i="3"/>
  <c r="H3033" i="3"/>
  <c r="H3041" i="3"/>
  <c r="H3049" i="3"/>
  <c r="H3057" i="3"/>
  <c r="H3125" i="3"/>
  <c r="H3189" i="3"/>
  <c r="H2005" i="3"/>
  <c r="H2211" i="3"/>
  <c r="H2279" i="3"/>
  <c r="H2343" i="3"/>
  <c r="H2407" i="3"/>
  <c r="H2471" i="3"/>
  <c r="H2535" i="3"/>
  <c r="H2599" i="3"/>
  <c r="H2663" i="3"/>
  <c r="H2726" i="3"/>
  <c r="H2773" i="3"/>
  <c r="H2785" i="3"/>
  <c r="H2793" i="3"/>
  <c r="H2801" i="3"/>
  <c r="H2809" i="3"/>
  <c r="H2817" i="3"/>
  <c r="H2825" i="3"/>
  <c r="H2882" i="3"/>
  <c r="H2890" i="3"/>
  <c r="H2898" i="3"/>
  <c r="H2906" i="3"/>
  <c r="H2914" i="3"/>
  <c r="H2922" i="3"/>
  <c r="H2930" i="3"/>
  <c r="H2938" i="3"/>
  <c r="H2946" i="3"/>
  <c r="H2954" i="3"/>
  <c r="H2962" i="3"/>
  <c r="H2970" i="3"/>
  <c r="H2978" i="3"/>
  <c r="H2986" i="3"/>
  <c r="H2994" i="3"/>
  <c r="H3002" i="3"/>
  <c r="H3010" i="3"/>
  <c r="H3018" i="3"/>
  <c r="H3026" i="3"/>
  <c r="H3034" i="3"/>
  <c r="H3042" i="3"/>
  <c r="H3050" i="3"/>
  <c r="H3058" i="3"/>
  <c r="H3190" i="3"/>
  <c r="H2048" i="3"/>
  <c r="H2672" i="3"/>
  <c r="H2810" i="3"/>
  <c r="H2891" i="3"/>
  <c r="H2955" i="3"/>
  <c r="H3019" i="3"/>
  <c r="H3458" i="3"/>
  <c r="H3491" i="3"/>
  <c r="H3505" i="3"/>
  <c r="H3518" i="3"/>
  <c r="H3526" i="3"/>
  <c r="H3574" i="3"/>
  <c r="H3584" i="3"/>
  <c r="H3676" i="3"/>
  <c r="H3692" i="3"/>
  <c r="H3718" i="3"/>
  <c r="H3742" i="3"/>
  <c r="H3751" i="3"/>
  <c r="H3767" i="3"/>
  <c r="H3877" i="3"/>
  <c r="H3885" i="3"/>
  <c r="H3893" i="3"/>
  <c r="H3901" i="3"/>
  <c r="H3909" i="3"/>
  <c r="H3918" i="3"/>
  <c r="H3926" i="3"/>
  <c r="H3934" i="3"/>
  <c r="H3942" i="3"/>
  <c r="H3950" i="3"/>
  <c r="H3958" i="3"/>
  <c r="H3966" i="3"/>
  <c r="H3975" i="3"/>
  <c r="H3991" i="3"/>
  <c r="H3999" i="3"/>
  <c r="H4007" i="3"/>
  <c r="H4039" i="3"/>
  <c r="H4047" i="3"/>
  <c r="H4055" i="3"/>
  <c r="H2220" i="3"/>
  <c r="H2727" i="3"/>
  <c r="H2818" i="3"/>
  <c r="H2899" i="3"/>
  <c r="H2963" i="3"/>
  <c r="H3027" i="3"/>
  <c r="H3459" i="3"/>
  <c r="H3480" i="3"/>
  <c r="H3492" i="3"/>
  <c r="H3508" i="3"/>
  <c r="H3519" i="3"/>
  <c r="H3527" i="3"/>
  <c r="H3546" i="3"/>
  <c r="H3560" i="3"/>
  <c r="H3576" i="3"/>
  <c r="H3693" i="3"/>
  <c r="H3711" i="3"/>
  <c r="H3743" i="3"/>
  <c r="H3752" i="3"/>
  <c r="H3878" i="3"/>
  <c r="H3886" i="3"/>
  <c r="H3902" i="3"/>
  <c r="H3910" i="3"/>
  <c r="H3919" i="3"/>
  <c r="H3927" i="3"/>
  <c r="H3951" i="3"/>
  <c r="H3959" i="3"/>
  <c r="H4024" i="3"/>
  <c r="H2287" i="3"/>
  <c r="H2826" i="3"/>
  <c r="H2907" i="3"/>
  <c r="H2971" i="3"/>
  <c r="H3035" i="3"/>
  <c r="H3183" i="3"/>
  <c r="H3445" i="3"/>
  <c r="H3462" i="3"/>
  <c r="H3481" i="3"/>
  <c r="H3494" i="3"/>
  <c r="H3509" i="3"/>
  <c r="H3520" i="3"/>
  <c r="H3530" i="3"/>
  <c r="H3561" i="3"/>
  <c r="H3577" i="3"/>
  <c r="H3586" i="3"/>
  <c r="H3704" i="3"/>
  <c r="H3744" i="3"/>
  <c r="H3761" i="3"/>
  <c r="H3879" i="3"/>
  <c r="H3887" i="3"/>
  <c r="H3903" i="3"/>
  <c r="H3928" i="3"/>
  <c r="H3936" i="3"/>
  <c r="H3944" i="3"/>
  <c r="H3960" i="3"/>
  <c r="H3993" i="3"/>
  <c r="H4025" i="3"/>
  <c r="H4033" i="3"/>
  <c r="H4049" i="3"/>
  <c r="H2351" i="3"/>
  <c r="H2915" i="3"/>
  <c r="H2979" i="3"/>
  <c r="H3043" i="3"/>
  <c r="H3191" i="3"/>
  <c r="H3329" i="3"/>
  <c r="H3464" i="3"/>
  <c r="H3483" i="3"/>
  <c r="H3496" i="3"/>
  <c r="H3510" i="3"/>
  <c r="H3521" i="3"/>
  <c r="H3531" i="3"/>
  <c r="H3551" i="3"/>
  <c r="H3562" i="3"/>
  <c r="H3578" i="3"/>
  <c r="H3587" i="3"/>
  <c r="H3669" i="3"/>
  <c r="H3679" i="3"/>
  <c r="H3713" i="3"/>
  <c r="H3721" i="3"/>
  <c r="H3745" i="3"/>
  <c r="H3762" i="3"/>
  <c r="H3896" i="3"/>
  <c r="H3904" i="3"/>
  <c r="H3921" i="3"/>
  <c r="H3929" i="3"/>
  <c r="H3937" i="3"/>
  <c r="H3953" i="3"/>
  <c r="H3978" i="3"/>
  <c r="H3994" i="3"/>
  <c r="H4002" i="3"/>
  <c r="H4026" i="3"/>
  <c r="H4050" i="3"/>
  <c r="H2415" i="3"/>
  <c r="H2774" i="3"/>
  <c r="H2923" i="3"/>
  <c r="H2987" i="3"/>
  <c r="H3051" i="3"/>
  <c r="H3447" i="3"/>
  <c r="H3466" i="3"/>
  <c r="H3484" i="3"/>
  <c r="H3498" i="3"/>
  <c r="H3511" i="3"/>
  <c r="H3522" i="3"/>
  <c r="H3532" i="3"/>
  <c r="H3553" i="3"/>
  <c r="H3563" i="3"/>
  <c r="H3588" i="3"/>
  <c r="H3671" i="3"/>
  <c r="H3680" i="3"/>
  <c r="H3688" i="3"/>
  <c r="H3722" i="3"/>
  <c r="H3738" i="3"/>
  <c r="H3746" i="3"/>
  <c r="H3763" i="3"/>
  <c r="H3881" i="3"/>
  <c r="H3897" i="3"/>
  <c r="H3914" i="3"/>
  <c r="H3922" i="3"/>
  <c r="H3930" i="3"/>
  <c r="H3946" i="3"/>
  <c r="H3954" i="3"/>
  <c r="H3962" i="3"/>
  <c r="H3987" i="3"/>
  <c r="H3995" i="3"/>
  <c r="H4003" i="3"/>
  <c r="H4019" i="3"/>
  <c r="H4027" i="3"/>
  <c r="X2089" i="7" s="1"/>
  <c r="Z2089" i="7" s="1"/>
  <c r="AA2089" i="7" s="1"/>
  <c r="AB2089" i="7" s="1"/>
  <c r="H4035" i="3"/>
  <c r="H4043" i="3"/>
  <c r="H2479" i="3"/>
  <c r="H2786" i="3"/>
  <c r="H2931" i="3"/>
  <c r="H2995" i="3"/>
  <c r="H3059" i="3"/>
  <c r="H3396" i="3"/>
  <c r="H3454" i="3"/>
  <c r="H3486" i="3"/>
  <c r="H3499" i="3"/>
  <c r="H3513" i="3"/>
  <c r="H3523" i="3"/>
  <c r="H3533" i="3"/>
  <c r="H3554" i="3"/>
  <c r="H3681" i="3"/>
  <c r="H3697" i="3"/>
  <c r="H3715" i="3"/>
  <c r="H3739" i="3"/>
  <c r="H3756" i="3"/>
  <c r="H3764" i="3"/>
  <c r="H3772" i="3"/>
  <c r="H3874" i="3"/>
  <c r="H3882" i="3"/>
  <c r="H3915" i="3"/>
  <c r="H3923" i="3"/>
  <c r="H3939" i="3"/>
  <c r="H3955" i="3"/>
  <c r="H3972" i="3"/>
  <c r="H3980" i="3"/>
  <c r="H3988" i="3"/>
  <c r="H4028" i="3"/>
  <c r="H4044" i="3"/>
  <c r="H4052" i="3"/>
  <c r="H2543" i="3"/>
  <c r="H2794" i="3"/>
  <c r="H2939" i="3"/>
  <c r="H3003" i="3"/>
  <c r="H3455" i="3"/>
  <c r="H3471" i="3"/>
  <c r="H3489" i="3"/>
  <c r="H3516" i="3"/>
  <c r="H3524" i="3"/>
  <c r="H3534" i="3"/>
  <c r="H3555" i="3"/>
  <c r="H3570" i="3"/>
  <c r="H3690" i="3"/>
  <c r="H3698" i="3"/>
  <c r="H3724" i="3"/>
  <c r="H3773" i="3"/>
  <c r="H3875" i="3"/>
  <c r="H3899" i="3"/>
  <c r="H3932" i="3"/>
  <c r="H3940" i="3"/>
  <c r="H3973" i="3"/>
  <c r="H4005" i="3"/>
  <c r="H4029" i="3"/>
  <c r="H4037" i="3"/>
  <c r="H4053" i="3"/>
  <c r="H4061" i="3"/>
  <c r="H4077" i="3"/>
  <c r="H2607" i="3"/>
  <c r="H3504" i="3"/>
  <c r="H4333" i="3"/>
  <c r="X1876" i="7" s="1"/>
  <c r="Z1876" i="7" s="1"/>
  <c r="AA1876" i="7" s="1"/>
  <c r="AB1876" i="7" s="1"/>
  <c r="H4357" i="3"/>
  <c r="H4365" i="3"/>
  <c r="H4373" i="3"/>
  <c r="H4389" i="3"/>
  <c r="H4397" i="3"/>
  <c r="H4405" i="3"/>
  <c r="H4428" i="3"/>
  <c r="H2802" i="3"/>
  <c r="H3517" i="3"/>
  <c r="H3675" i="3"/>
  <c r="H3933" i="3"/>
  <c r="H3998" i="3"/>
  <c r="H4358" i="3"/>
  <c r="H4366" i="3"/>
  <c r="H4390" i="3"/>
  <c r="H4398" i="3"/>
  <c r="H4406" i="3"/>
  <c r="H4429" i="3"/>
  <c r="H2883" i="3"/>
  <c r="H3525" i="3"/>
  <c r="H3876" i="3"/>
  <c r="H4335" i="3"/>
  <c r="H4343" i="3"/>
  <c r="X1882" i="7" s="1"/>
  <c r="Z1882" i="7" s="1"/>
  <c r="AA1882" i="7" s="1"/>
  <c r="AB1882" i="7" s="1"/>
  <c r="H4359" i="3"/>
  <c r="H4367" i="3"/>
  <c r="H4391" i="3"/>
  <c r="H4399" i="3"/>
  <c r="H4407" i="3"/>
  <c r="H4430" i="3"/>
  <c r="H2947" i="3"/>
  <c r="H3541" i="3"/>
  <c r="H3949" i="3"/>
  <c r="H4336" i="3"/>
  <c r="X1880" i="7" s="1"/>
  <c r="Z1880" i="7" s="1"/>
  <c r="AA1880" i="7" s="1"/>
  <c r="AB1880" i="7" s="1"/>
  <c r="H4352" i="3"/>
  <c r="H4360" i="3"/>
  <c r="H4368" i="3"/>
  <c r="H4392" i="3"/>
  <c r="H4400" i="3"/>
  <c r="H4408" i="3"/>
  <c r="H4431" i="3"/>
  <c r="H3011" i="3"/>
  <c r="H3557" i="3"/>
  <c r="H3691" i="3"/>
  <c r="H3892" i="3"/>
  <c r="H4078" i="3"/>
  <c r="X1794" i="7" s="1"/>
  <c r="Z1794" i="7" s="1"/>
  <c r="AA1794" i="7" s="1"/>
  <c r="AB1794" i="7" s="1"/>
  <c r="H4353" i="3"/>
  <c r="H4361" i="3"/>
  <c r="H4369" i="3"/>
  <c r="H4393" i="3"/>
  <c r="H4401" i="3"/>
  <c r="H4409" i="3"/>
  <c r="H4424" i="3"/>
  <c r="H4432" i="3"/>
  <c r="H4464" i="3"/>
  <c r="H3457" i="3"/>
  <c r="H3573" i="3"/>
  <c r="H3699" i="3"/>
  <c r="H4030" i="3"/>
  <c r="H4330" i="3"/>
  <c r="H4354" i="3"/>
  <c r="H4362" i="3"/>
  <c r="H4370" i="3"/>
  <c r="H4386" i="3"/>
  <c r="H4394" i="3"/>
  <c r="H4402" i="3"/>
  <c r="H4410" i="3"/>
  <c r="H4425" i="3"/>
  <c r="H4465" i="3"/>
  <c r="H4822" i="3"/>
  <c r="H3473" i="3"/>
  <c r="H3774" i="3"/>
  <c r="H3974" i="3"/>
  <c r="H4355" i="3"/>
  <c r="H4363" i="3"/>
  <c r="H4371" i="3"/>
  <c r="H4387" i="3"/>
  <c r="H4395" i="3"/>
  <c r="H4403" i="3"/>
  <c r="H4411" i="3"/>
  <c r="H4426" i="3"/>
  <c r="H4404" i="3"/>
  <c r="H4987" i="3"/>
  <c r="H4998" i="3"/>
  <c r="H5235" i="3"/>
  <c r="H5397" i="3"/>
  <c r="H4412" i="3"/>
  <c r="H5196" i="3"/>
  <c r="H5350" i="3"/>
  <c r="H5398" i="3"/>
  <c r="H4356" i="3"/>
  <c r="H4427" i="3"/>
  <c r="H5051" i="3"/>
  <c r="H5103" i="3"/>
  <c r="X1360" i="7" s="1"/>
  <c r="Z1360" i="7" s="1"/>
  <c r="AA1360" i="7" s="1"/>
  <c r="AB1360" i="7" s="1"/>
  <c r="H5237" i="3"/>
  <c r="H5399" i="3"/>
  <c r="H5482" i="3"/>
  <c r="H5490" i="3"/>
  <c r="H4364" i="3"/>
  <c r="H4972" i="3"/>
  <c r="H5061" i="3"/>
  <c r="H5070" i="3"/>
  <c r="H5182" i="3"/>
  <c r="H5190" i="3"/>
  <c r="H5352" i="3"/>
  <c r="H5400" i="3"/>
  <c r="H5475" i="3"/>
  <c r="H4372" i="3"/>
  <c r="H4973" i="3"/>
  <c r="H4983" i="3"/>
  <c r="H4993" i="3"/>
  <c r="H5183" i="3"/>
  <c r="H5393" i="3"/>
  <c r="H5493" i="3"/>
  <c r="H5122" i="3"/>
  <c r="H5130" i="3"/>
  <c r="H5146" i="3"/>
  <c r="H5184" i="3"/>
  <c r="H5208" i="3"/>
  <c r="H5394" i="3"/>
  <c r="H5452" i="3"/>
  <c r="H3490" i="3"/>
  <c r="H4388" i="3"/>
  <c r="H4975" i="3"/>
  <c r="H4985" i="3"/>
  <c r="H5056" i="3"/>
  <c r="H5123" i="3"/>
  <c r="H5193" i="3"/>
  <c r="H5395" i="3"/>
  <c r="H4396" i="3"/>
  <c r="H4545" i="3"/>
  <c r="H5165" i="3"/>
  <c r="H5186" i="3"/>
  <c r="H5396" i="3"/>
  <c r="H5423" i="3"/>
  <c r="H5507" i="3"/>
  <c r="H5533" i="3"/>
  <c r="H5703" i="3"/>
  <c r="H5836" i="3"/>
  <c r="H5665" i="3"/>
  <c r="H5753" i="3"/>
  <c r="H5837" i="3"/>
  <c r="H5863" i="3"/>
  <c r="H5890" i="3"/>
  <c r="H5970" i="3"/>
  <c r="H5953" i="3"/>
  <c r="H5567" i="3"/>
  <c r="H5593" i="3"/>
  <c r="H5687" i="3"/>
  <c r="H5697" i="3"/>
  <c r="H5721" i="3"/>
  <c r="H5754" i="3"/>
  <c r="H5763" i="3"/>
  <c r="H5908" i="3"/>
  <c r="H5952" i="3"/>
  <c r="H5983" i="3"/>
  <c r="H5536" i="3"/>
  <c r="H5594" i="3"/>
  <c r="H5620" i="3"/>
  <c r="H5688" i="3"/>
  <c r="H5722" i="3"/>
  <c r="H5755" i="3"/>
  <c r="H5776" i="3"/>
  <c r="X405" i="7" s="1"/>
  <c r="Z405" i="7" s="1"/>
  <c r="AA405" i="7" s="1"/>
  <c r="AB405" i="7" s="1"/>
  <c r="H6000" i="3"/>
  <c r="H5691" i="3"/>
  <c r="H5715" i="3"/>
  <c r="H5858" i="3"/>
  <c r="H5893" i="3"/>
  <c r="H5902" i="3"/>
  <c r="X2001" i="7" s="1"/>
  <c r="Z2001" i="7" s="1"/>
  <c r="AA2001" i="7" s="1"/>
  <c r="AB2001" i="7" s="1"/>
  <c r="H5918" i="3"/>
  <c r="X202" i="7" s="1"/>
  <c r="Z202" i="7" s="1"/>
  <c r="AA202" i="7" s="1"/>
  <c r="AB202" i="7" s="1"/>
  <c r="H5946" i="3"/>
  <c r="H5954" i="3"/>
  <c r="H5562" i="3"/>
  <c r="H5622" i="3"/>
  <c r="H5809" i="3"/>
  <c r="H5821" i="3"/>
  <c r="H5911" i="3"/>
  <c r="H5919" i="3"/>
  <c r="H5947" i="3"/>
  <c r="H5955" i="3"/>
  <c r="H5631" i="3"/>
  <c r="H5662" i="3"/>
  <c r="H5701" i="3"/>
  <c r="H5852" i="3"/>
  <c r="H5860" i="3"/>
  <c r="H5948" i="3"/>
  <c r="H5991" i="3"/>
  <c r="H5580" i="3"/>
  <c r="H5814" i="3"/>
  <c r="H5825" i="3"/>
  <c r="H5940" i="3"/>
  <c r="H5996" i="3"/>
  <c r="H6124" i="3"/>
  <c r="X1681" i="7" s="1"/>
  <c r="Z1681" i="7" s="1"/>
  <c r="AA1681" i="7" s="1"/>
  <c r="AB1681" i="7" s="1"/>
  <c r="H6154" i="3"/>
  <c r="H6045" i="3"/>
  <c r="H6046" i="3"/>
  <c r="H6117" i="3"/>
  <c r="X404" i="7" s="1"/>
  <c r="Z404" i="7" s="1"/>
  <c r="AA404" i="7" s="1"/>
  <c r="AB404" i="7" s="1"/>
  <c r="H6175" i="3"/>
  <c r="H6119" i="3"/>
  <c r="X445" i="7" s="1"/>
  <c r="Z445" i="7" s="1"/>
  <c r="AA445" i="7" s="1"/>
  <c r="AB445" i="7" s="1"/>
  <c r="H6072" i="3"/>
  <c r="H6123" i="3"/>
  <c r="X1912" i="7" s="1"/>
  <c r="Z1912" i="7" s="1"/>
  <c r="AA1912" i="7" s="1"/>
  <c r="AB1912" i="7" s="1"/>
  <c r="X207" i="7"/>
  <c r="Z207" i="7" s="1"/>
  <c r="AA207" i="7" s="1"/>
  <c r="AB207" i="7" s="1"/>
  <c r="X206" i="7"/>
  <c r="Z206" i="7" s="1"/>
  <c r="AA206" i="7" s="1"/>
  <c r="AB206" i="7" s="1"/>
  <c r="X196" i="7"/>
  <c r="Z196" i="7" s="1"/>
  <c r="AA196" i="7" s="1"/>
  <c r="AB196" i="7" s="1"/>
  <c r="X195" i="7"/>
  <c r="Z195" i="7" s="1"/>
  <c r="AA195" i="7" s="1"/>
  <c r="AB195" i="7" s="1"/>
  <c r="X79" i="7"/>
  <c r="Z79" i="7" s="1"/>
  <c r="AA79" i="7" s="1"/>
  <c r="AB79" i="7" s="1"/>
  <c r="X80" i="7"/>
  <c r="Z80" i="7" s="1"/>
  <c r="AA80" i="7" s="1"/>
  <c r="AB80" i="7" s="1"/>
  <c r="X32" i="7"/>
  <c r="Z32" i="7" s="1"/>
  <c r="AA32" i="7" s="1"/>
  <c r="AB32" i="7" s="1"/>
  <c r="X41" i="7"/>
  <c r="Z41" i="7" s="1"/>
  <c r="AA41" i="7" s="1"/>
  <c r="AB41" i="7" s="1"/>
  <c r="X36" i="7"/>
  <c r="Z36" i="7" s="1"/>
  <c r="AA36" i="7" s="1"/>
  <c r="AB36" i="7" s="1"/>
  <c r="X31" i="7"/>
  <c r="Z31" i="7" s="1"/>
  <c r="AA31" i="7" s="1"/>
  <c r="AB31" i="7" s="1"/>
  <c r="X39" i="7"/>
  <c r="Z39" i="7" s="1"/>
  <c r="AA39" i="7" s="1"/>
  <c r="AB39" i="7" s="1"/>
  <c r="X34" i="7"/>
  <c r="Z34" i="7" s="1"/>
  <c r="AA34" i="7" s="1"/>
  <c r="AB34" i="7" s="1"/>
  <c r="X38" i="7"/>
  <c r="Z38" i="7" s="1"/>
  <c r="AA38" i="7" s="1"/>
  <c r="AB38" i="7" s="1"/>
  <c r="X30" i="7"/>
  <c r="Z30" i="7" s="1"/>
  <c r="AA30" i="7" s="1"/>
  <c r="AB30" i="7" s="1"/>
  <c r="X37" i="7"/>
  <c r="Z37" i="7" s="1"/>
  <c r="AA37" i="7" s="1"/>
  <c r="AB37" i="7" s="1"/>
  <c r="X35" i="7"/>
  <c r="Z35" i="7" s="1"/>
  <c r="AA35" i="7" s="1"/>
  <c r="AB35" i="7" s="1"/>
  <c r="X40" i="7"/>
  <c r="Z40" i="7" s="1"/>
  <c r="AA40" i="7" s="1"/>
  <c r="AB40" i="7" s="1"/>
  <c r="X33" i="7"/>
  <c r="Z33" i="7" s="1"/>
  <c r="AA33" i="7" s="1"/>
  <c r="AB33" i="7" s="1"/>
  <c r="X58" i="5"/>
  <c r="Z58" i="5" s="1"/>
  <c r="AA58" i="5" s="1"/>
  <c r="AB58" i="5" s="1"/>
  <c r="X59" i="5"/>
  <c r="Z59" i="5" s="1"/>
  <c r="AA59" i="5" s="1"/>
  <c r="AB59" i="5" s="1"/>
  <c r="X60" i="6"/>
  <c r="Z60" i="6" s="1"/>
  <c r="AA60" i="6" s="1"/>
  <c r="AB60" i="6" s="1"/>
  <c r="X61" i="6"/>
  <c r="Z61" i="6" s="1"/>
  <c r="X60" i="5"/>
  <c r="Z60" i="5" s="1"/>
  <c r="AA60" i="5" s="1"/>
  <c r="AB60" i="5" s="1"/>
  <c r="X65" i="5"/>
  <c r="Z65" i="5" s="1"/>
  <c r="AA65" i="5" s="1"/>
  <c r="AB65" i="5" s="1"/>
  <c r="X64" i="5"/>
  <c r="Z64" i="5" s="1"/>
  <c r="AA64" i="5" s="1"/>
  <c r="AB64" i="5" s="1"/>
  <c r="X63" i="5"/>
  <c r="Z63" i="5" s="1"/>
  <c r="AA63" i="5" s="1"/>
  <c r="AB63" i="5" s="1"/>
  <c r="X61" i="5"/>
  <c r="Z61" i="5" s="1"/>
  <c r="AA61" i="5" s="1"/>
  <c r="AB61" i="5" s="1"/>
  <c r="X62" i="5"/>
  <c r="Z62" i="5" s="1"/>
  <c r="AA62" i="5" s="1"/>
  <c r="AB62" i="5" s="1"/>
  <c r="X65" i="6"/>
  <c r="Z65" i="6" s="1"/>
  <c r="AA65" i="6" s="1"/>
  <c r="AB65" i="6" s="1"/>
  <c r="X63" i="6"/>
  <c r="Z63" i="6" s="1"/>
  <c r="AA63" i="6" s="1"/>
  <c r="AB63" i="6" s="1"/>
  <c r="X66" i="6"/>
  <c r="Z66" i="6" s="1"/>
  <c r="AA66" i="6" s="1"/>
  <c r="AB66" i="6" s="1"/>
  <c r="X67" i="6"/>
  <c r="Z67" i="6" s="1"/>
  <c r="AA67" i="6" s="1"/>
  <c r="AB67" i="6" s="1"/>
  <c r="X62" i="6"/>
  <c r="Z62" i="6" s="1"/>
  <c r="AA62" i="6" s="1"/>
  <c r="AB62" i="6" s="1"/>
  <c r="X64" i="6"/>
  <c r="Z64" i="6" s="1"/>
  <c r="AA64" i="6" s="1"/>
  <c r="AB64" i="6" s="1"/>
  <c r="X274" i="5"/>
  <c r="Z274" i="5" s="1"/>
  <c r="AA274" i="5" s="1"/>
  <c r="AB274" i="5" s="1"/>
  <c r="X275" i="5"/>
  <c r="Z275" i="5" s="1"/>
  <c r="AA275" i="5" s="1"/>
  <c r="AB275" i="5" s="1"/>
  <c r="X273" i="5"/>
  <c r="Z273" i="5" s="1"/>
  <c r="AA273" i="5" s="1"/>
  <c r="AB273" i="5" s="1"/>
  <c r="X272" i="5"/>
  <c r="Z272" i="5" s="1"/>
  <c r="AA272" i="5" s="1"/>
  <c r="AB272" i="5" s="1"/>
  <c r="X271" i="5"/>
  <c r="Z271" i="5" s="1"/>
  <c r="AA271" i="5" s="1"/>
  <c r="AB271" i="5" s="1"/>
  <c r="X273" i="6"/>
  <c r="Z273" i="6" s="1"/>
  <c r="AA273" i="6" s="1"/>
  <c r="AB273" i="6" s="1"/>
  <c r="X276" i="6"/>
  <c r="Z276" i="6" s="1"/>
  <c r="AA276" i="6" s="1"/>
  <c r="AB276" i="6" s="1"/>
  <c r="X277" i="6"/>
  <c r="Z277" i="6" s="1"/>
  <c r="AA277" i="6" s="1"/>
  <c r="AB277" i="6" s="1"/>
  <c r="X274" i="6"/>
  <c r="Z274" i="6" s="1"/>
  <c r="AA274" i="6" s="1"/>
  <c r="AB274" i="6" s="1"/>
  <c r="X275" i="6"/>
  <c r="Z275" i="6" s="1"/>
  <c r="AA275" i="6" s="1"/>
  <c r="AB275" i="6" s="1"/>
  <c r="X325" i="5"/>
  <c r="Z325" i="5" s="1"/>
  <c r="AA325" i="5" s="1"/>
  <c r="AB325" i="5" s="1"/>
  <c r="X324" i="5"/>
  <c r="Z324" i="5" s="1"/>
  <c r="AA324" i="5" s="1"/>
  <c r="AB324" i="5" s="1"/>
  <c r="X326" i="5"/>
  <c r="Z326" i="5" s="1"/>
  <c r="AA326" i="5" s="1"/>
  <c r="AB326" i="5" s="1"/>
  <c r="X328" i="6"/>
  <c r="Z328" i="6" s="1"/>
  <c r="AA328" i="6" s="1"/>
  <c r="AB328" i="6" s="1"/>
  <c r="X327" i="6"/>
  <c r="Z327" i="6" s="1"/>
  <c r="AA327" i="6" s="1"/>
  <c r="AB327" i="6" s="1"/>
  <c r="X326" i="6"/>
  <c r="Z326" i="6" s="1"/>
  <c r="AA326" i="6" s="1"/>
  <c r="AB326" i="6" s="1"/>
  <c r="X151" i="7"/>
  <c r="Z151" i="7" s="1"/>
  <c r="AA151" i="7" s="1"/>
  <c r="AB151" i="7" s="1"/>
  <c r="X149" i="7"/>
  <c r="Z149" i="7" s="1"/>
  <c r="AA149" i="7" s="1"/>
  <c r="AB149" i="7" s="1"/>
  <c r="X153" i="7"/>
  <c r="Z153" i="7" s="1"/>
  <c r="AA153" i="7" s="1"/>
  <c r="AB153" i="7" s="1"/>
  <c r="X156" i="7"/>
  <c r="Z156" i="7" s="1"/>
  <c r="AA156" i="7" s="1"/>
  <c r="AB156" i="7" s="1"/>
  <c r="X157" i="7"/>
  <c r="Z157" i="7" s="1"/>
  <c r="AA157" i="7" s="1"/>
  <c r="AB157" i="7" s="1"/>
  <c r="X148" i="7"/>
  <c r="Z148" i="7" s="1"/>
  <c r="AA148" i="7" s="1"/>
  <c r="AB148" i="7" s="1"/>
  <c r="X160" i="7"/>
  <c r="Z160" i="7" s="1"/>
  <c r="AA160" i="7" s="1"/>
  <c r="AB160" i="7" s="1"/>
  <c r="X158" i="7"/>
  <c r="Z158" i="7" s="1"/>
  <c r="AA158" i="7" s="1"/>
  <c r="AB158" i="7" s="1"/>
  <c r="X155" i="7"/>
  <c r="Z155" i="7" s="1"/>
  <c r="AA155" i="7" s="1"/>
  <c r="AB155" i="7" s="1"/>
  <c r="X150" i="7"/>
  <c r="Z150" i="7" s="1"/>
  <c r="AA150" i="7" s="1"/>
  <c r="AB150" i="7" s="1"/>
  <c r="X152" i="7"/>
  <c r="Z152" i="7" s="1"/>
  <c r="AA152" i="7" s="1"/>
  <c r="AB152" i="7" s="1"/>
  <c r="X159" i="7"/>
  <c r="Z159" i="7" s="1"/>
  <c r="AA159" i="7" s="1"/>
  <c r="AB159" i="7" s="1"/>
  <c r="X161" i="7"/>
  <c r="Z161" i="7" s="1"/>
  <c r="AA161" i="7" s="1"/>
  <c r="AB161" i="7" s="1"/>
  <c r="X162" i="7"/>
  <c r="Z162" i="7" s="1"/>
  <c r="AA162" i="7" s="1"/>
  <c r="AB162" i="7" s="1"/>
  <c r="X154" i="7"/>
  <c r="Z154" i="7" s="1"/>
  <c r="AA154" i="7" s="1"/>
  <c r="AB154" i="7" s="1"/>
  <c r="X353" i="5"/>
  <c r="Z353" i="5" s="1"/>
  <c r="AA353" i="5" s="1"/>
  <c r="AB353" i="5" s="1"/>
  <c r="X352" i="5"/>
  <c r="Z352" i="5" s="1"/>
  <c r="AA352" i="5" s="1"/>
  <c r="AB352" i="5" s="1"/>
  <c r="X351" i="5"/>
  <c r="Z351" i="5" s="1"/>
  <c r="AA351" i="5" s="1"/>
  <c r="AB351" i="5" s="1"/>
  <c r="X353" i="6"/>
  <c r="Z353" i="6" s="1"/>
  <c r="AA353" i="6" s="1"/>
  <c r="AB353" i="6" s="1"/>
  <c r="X355" i="6"/>
  <c r="Z355" i="6" s="1"/>
  <c r="AA355" i="6" s="1"/>
  <c r="AB355" i="6" s="1"/>
  <c r="X354" i="6"/>
  <c r="Z354" i="6" s="1"/>
  <c r="AA354" i="6" s="1"/>
  <c r="AB354" i="6" s="1"/>
  <c r="X180" i="7"/>
  <c r="Z180" i="7" s="1"/>
  <c r="AA180" i="7" s="1"/>
  <c r="AB180" i="7" s="1"/>
  <c r="X183" i="7"/>
  <c r="Z183" i="7" s="1"/>
  <c r="AA183" i="7" s="1"/>
  <c r="AB183" i="7" s="1"/>
  <c r="X182" i="7"/>
  <c r="Z182" i="7" s="1"/>
  <c r="AA182" i="7" s="1"/>
  <c r="AB182" i="7" s="1"/>
  <c r="X181" i="7"/>
  <c r="Z181" i="7" s="1"/>
  <c r="AA181" i="7" s="1"/>
  <c r="AB181" i="7" s="1"/>
  <c r="X184" i="7"/>
  <c r="Z184" i="7" s="1"/>
  <c r="AA184" i="7" s="1"/>
  <c r="AB184" i="7" s="1"/>
  <c r="X186" i="7"/>
  <c r="Z186" i="7" s="1"/>
  <c r="AA186" i="7" s="1"/>
  <c r="AB186" i="7" s="1"/>
  <c r="X189" i="7"/>
  <c r="Z189" i="7" s="1"/>
  <c r="AA189" i="7" s="1"/>
  <c r="AB189" i="7" s="1"/>
  <c r="X185" i="7"/>
  <c r="Z185" i="7" s="1"/>
  <c r="AA185" i="7" s="1"/>
  <c r="AB185" i="7" s="1"/>
  <c r="X187" i="7"/>
  <c r="Z187" i="7" s="1"/>
  <c r="AA187" i="7" s="1"/>
  <c r="AB187" i="7" s="1"/>
  <c r="X188" i="7"/>
  <c r="Z188" i="7" s="1"/>
  <c r="AA188" i="7" s="1"/>
  <c r="AB188" i="7" s="1"/>
  <c r="X190" i="7"/>
  <c r="Z190" i="7" s="1"/>
  <c r="AA190" i="7" s="1"/>
  <c r="AB190" i="7" s="1"/>
  <c r="X354" i="5"/>
  <c r="Z354" i="5" s="1"/>
  <c r="AA354" i="5" s="1"/>
  <c r="AB354" i="5" s="1"/>
  <c r="X355" i="5"/>
  <c r="Z355" i="5" s="1"/>
  <c r="AA355" i="5" s="1"/>
  <c r="AB355" i="5" s="1"/>
  <c r="X356" i="6"/>
  <c r="Z356" i="6" s="1"/>
  <c r="AA356" i="6" s="1"/>
  <c r="AB356" i="6" s="1"/>
  <c r="X357" i="6"/>
  <c r="Z357" i="6" s="1"/>
  <c r="AA357" i="6" s="1"/>
  <c r="AB357" i="6" s="1"/>
  <c r="X343" i="5"/>
  <c r="Z343" i="5" s="1"/>
  <c r="AA343" i="5" s="1"/>
  <c r="AB343" i="5" s="1"/>
  <c r="X342" i="5"/>
  <c r="Z342" i="5" s="1"/>
  <c r="AA342" i="5" s="1"/>
  <c r="AB342" i="5" s="1"/>
  <c r="X57" i="7"/>
  <c r="Z57" i="7" s="1"/>
  <c r="AA57" i="7" s="1"/>
  <c r="AB57" i="7" s="1"/>
  <c r="X66" i="7"/>
  <c r="Z66" i="7" s="1"/>
  <c r="AA66" i="7" s="1"/>
  <c r="AB66" i="7" s="1"/>
  <c r="X54" i="7"/>
  <c r="Z54" i="7" s="1"/>
  <c r="AA54" i="7" s="1"/>
  <c r="AB54" i="7" s="1"/>
  <c r="X58" i="7"/>
  <c r="Z58" i="7" s="1"/>
  <c r="AA58" i="7" s="1"/>
  <c r="AB58" i="7" s="1"/>
  <c r="X63" i="7"/>
  <c r="Z63" i="7" s="1"/>
  <c r="AA63" i="7" s="1"/>
  <c r="AB63" i="7" s="1"/>
  <c r="X67" i="7"/>
  <c r="Z67" i="7" s="1"/>
  <c r="AA67" i="7" s="1"/>
  <c r="AB67" i="7" s="1"/>
  <c r="X59" i="7"/>
  <c r="Z59" i="7" s="1"/>
  <c r="AA59" i="7" s="1"/>
  <c r="AB59" i="7" s="1"/>
  <c r="X60" i="7"/>
  <c r="Z60" i="7" s="1"/>
  <c r="AA60" i="7" s="1"/>
  <c r="AB60" i="7" s="1"/>
  <c r="X64" i="7"/>
  <c r="Z64" i="7" s="1"/>
  <c r="AA64" i="7" s="1"/>
  <c r="AB64" i="7" s="1"/>
  <c r="X65" i="7"/>
  <c r="Z65" i="7" s="1"/>
  <c r="AA65" i="7" s="1"/>
  <c r="AB65" i="7" s="1"/>
  <c r="X55" i="7"/>
  <c r="Z55" i="7" s="1"/>
  <c r="AA55" i="7" s="1"/>
  <c r="AB55" i="7" s="1"/>
  <c r="X53" i="7"/>
  <c r="Z53" i="7" s="1"/>
  <c r="AA53" i="7" s="1"/>
  <c r="AB53" i="7" s="1"/>
  <c r="X62" i="7"/>
  <c r="Z62" i="7" s="1"/>
  <c r="AA62" i="7" s="1"/>
  <c r="AB62" i="7" s="1"/>
  <c r="X56" i="7"/>
  <c r="Z56" i="7" s="1"/>
  <c r="AA56" i="7" s="1"/>
  <c r="AB56" i="7" s="1"/>
  <c r="X61" i="7"/>
  <c r="Z61" i="7" s="1"/>
  <c r="AA61" i="7" s="1"/>
  <c r="AB61" i="7" s="1"/>
  <c r="X344" i="6"/>
  <c r="Z344" i="6" s="1"/>
  <c r="AA344" i="6" s="1"/>
  <c r="AB344" i="6" s="1"/>
  <c r="X345" i="6"/>
  <c r="Z345" i="6" s="1"/>
  <c r="AA345" i="6" s="1"/>
  <c r="AB345" i="6" s="1"/>
  <c r="X78" i="7"/>
  <c r="Z78" i="7" s="1"/>
  <c r="AA78" i="7" s="1"/>
  <c r="AB78" i="7" s="1"/>
  <c r="X76" i="7"/>
  <c r="Z76" i="7" s="1"/>
  <c r="AA76" i="7" s="1"/>
  <c r="AB76" i="7" s="1"/>
  <c r="X77" i="7"/>
  <c r="Z77" i="7" s="1"/>
  <c r="AA77" i="7" s="1"/>
  <c r="AB77" i="7" s="1"/>
  <c r="X51" i="7"/>
  <c r="Z51" i="7" s="1"/>
  <c r="AA51" i="7" s="1"/>
  <c r="AB51" i="7" s="1"/>
  <c r="X44" i="7"/>
  <c r="Z44" i="7" s="1"/>
  <c r="AA44" i="7" s="1"/>
  <c r="AB44" i="7" s="1"/>
  <c r="X47" i="7"/>
  <c r="Z47" i="7" s="1"/>
  <c r="AA47" i="7" s="1"/>
  <c r="AB47" i="7" s="1"/>
  <c r="X48" i="7"/>
  <c r="Z48" i="7" s="1"/>
  <c r="AA48" i="7" s="1"/>
  <c r="AB48" i="7" s="1"/>
  <c r="X46" i="7"/>
  <c r="Z46" i="7" s="1"/>
  <c r="AA46" i="7" s="1"/>
  <c r="AB46" i="7" s="1"/>
  <c r="X45" i="7"/>
  <c r="Z45" i="7" s="1"/>
  <c r="AA45" i="7" s="1"/>
  <c r="AB45" i="7" s="1"/>
  <c r="X50" i="7"/>
  <c r="Z50" i="7" s="1"/>
  <c r="AA50" i="7" s="1"/>
  <c r="AB50" i="7" s="1"/>
  <c r="X52" i="7"/>
  <c r="Z52" i="7" s="1"/>
  <c r="AA52" i="7" s="1"/>
  <c r="AB52" i="7" s="1"/>
  <c r="X43" i="7"/>
  <c r="Z43" i="7" s="1"/>
  <c r="AA43" i="7" s="1"/>
  <c r="AB43" i="7" s="1"/>
  <c r="X49" i="7"/>
  <c r="Z49" i="7" s="1"/>
  <c r="AA49" i="7" s="1"/>
  <c r="AB49" i="7" s="1"/>
  <c r="X340" i="5"/>
  <c r="Z340" i="5" s="1"/>
  <c r="AA340" i="5" s="1"/>
  <c r="AB340" i="5" s="1"/>
  <c r="X341" i="5"/>
  <c r="Z341" i="5" s="1"/>
  <c r="AA341" i="5" s="1"/>
  <c r="AB341" i="5" s="1"/>
  <c r="X339" i="5"/>
  <c r="Z339" i="5" s="1"/>
  <c r="AA339" i="5" s="1"/>
  <c r="AB339" i="5" s="1"/>
  <c r="X343" i="6"/>
  <c r="Z343" i="6" s="1"/>
  <c r="AA343" i="6" s="1"/>
  <c r="AB343" i="6" s="1"/>
  <c r="X342" i="6"/>
  <c r="Z342" i="6" s="1"/>
  <c r="AA342" i="6" s="1"/>
  <c r="AB342" i="6" s="1"/>
  <c r="X341" i="6"/>
  <c r="Z341" i="6" s="1"/>
  <c r="AA341" i="6" s="1"/>
  <c r="AB341" i="6" s="1"/>
  <c r="X312" i="5"/>
  <c r="Z312" i="5" s="1"/>
  <c r="AA312" i="5" s="1"/>
  <c r="AB312" i="5" s="1"/>
  <c r="X313" i="5"/>
  <c r="Z313" i="5" s="1"/>
  <c r="AA313" i="5" s="1"/>
  <c r="AB313" i="5" s="1"/>
  <c r="X314" i="6"/>
  <c r="Z314" i="6" s="1"/>
  <c r="AA314" i="6" s="1"/>
  <c r="AB314" i="6" s="1"/>
  <c r="X315" i="6"/>
  <c r="Z315" i="6" s="1"/>
  <c r="AA315" i="6" s="1"/>
  <c r="AB315" i="6" s="1"/>
  <c r="X285" i="5"/>
  <c r="Z285" i="5" s="1"/>
  <c r="AA285" i="5" s="1"/>
  <c r="AB285" i="5" s="1"/>
  <c r="X286" i="5"/>
  <c r="Z286" i="5" s="1"/>
  <c r="AA286" i="5" s="1"/>
  <c r="AB286" i="5" s="1"/>
  <c r="X287" i="5"/>
  <c r="Z287" i="5" s="1"/>
  <c r="AA287" i="5" s="1"/>
  <c r="AB287" i="5" s="1"/>
  <c r="X289" i="6"/>
  <c r="Z289" i="6" s="1"/>
  <c r="AA289" i="6" s="1"/>
  <c r="AB289" i="6" s="1"/>
  <c r="X287" i="6"/>
  <c r="Z287" i="6" s="1"/>
  <c r="AA287" i="6" s="1"/>
  <c r="AB287" i="6" s="1"/>
  <c r="X288" i="6"/>
  <c r="Z288" i="6" s="1"/>
  <c r="AA288" i="6" s="1"/>
  <c r="AB288" i="6" s="1"/>
  <c r="X140" i="5"/>
  <c r="Z140" i="5" s="1"/>
  <c r="AA140" i="5" s="1"/>
  <c r="AB140" i="5" s="1"/>
  <c r="X141" i="5"/>
  <c r="Z141" i="5" s="1"/>
  <c r="AA141" i="5" s="1"/>
  <c r="AB141" i="5" s="1"/>
  <c r="X142" i="6"/>
  <c r="Z142" i="6" s="1"/>
  <c r="AA142" i="6" s="1"/>
  <c r="AB142" i="6" s="1"/>
  <c r="X143" i="6"/>
  <c r="Z143" i="6" s="1"/>
  <c r="AA143" i="6" s="1"/>
  <c r="AB143" i="6" s="1"/>
  <c r="X2080" i="7"/>
  <c r="Z2080" i="7" s="1"/>
  <c r="AA2080" i="7" s="1"/>
  <c r="AB2080" i="7" s="1"/>
  <c r="X146" i="5"/>
  <c r="Z146" i="5" s="1"/>
  <c r="AA146" i="5" s="1"/>
  <c r="AB146" i="5" s="1"/>
  <c r="X144" i="5"/>
  <c r="Z144" i="5" s="1"/>
  <c r="AA144" i="5" s="1"/>
  <c r="AB144" i="5" s="1"/>
  <c r="X147" i="5"/>
  <c r="Z147" i="5" s="1"/>
  <c r="AA147" i="5" s="1"/>
  <c r="AB147" i="5" s="1"/>
  <c r="X142" i="5"/>
  <c r="Z142" i="5" s="1"/>
  <c r="AA142" i="5" s="1"/>
  <c r="AB142" i="5" s="1"/>
  <c r="X145" i="5"/>
  <c r="Z145" i="5" s="1"/>
  <c r="AA145" i="5" s="1"/>
  <c r="AB145" i="5" s="1"/>
  <c r="X143" i="5"/>
  <c r="Z143" i="5" s="1"/>
  <c r="AA143" i="5" s="1"/>
  <c r="AB143" i="5" s="1"/>
  <c r="X144" i="6"/>
  <c r="Z144" i="6" s="1"/>
  <c r="AA144" i="6" s="1"/>
  <c r="AB144" i="6" s="1"/>
  <c r="X145" i="6"/>
  <c r="Z145" i="6" s="1"/>
  <c r="AA145" i="6" s="1"/>
  <c r="AB145" i="6" s="1"/>
  <c r="X149" i="6"/>
  <c r="Z149" i="6" s="1"/>
  <c r="AA149" i="6" s="1"/>
  <c r="AB149" i="6" s="1"/>
  <c r="X148" i="6"/>
  <c r="Z148" i="6" s="1"/>
  <c r="AA148" i="6" s="1"/>
  <c r="AB148" i="6" s="1"/>
  <c r="X146" i="6"/>
  <c r="Z146" i="6" s="1"/>
  <c r="AA146" i="6" s="1"/>
  <c r="AB146" i="6" s="1"/>
  <c r="X147" i="6"/>
  <c r="Z147" i="6" s="1"/>
  <c r="AA147" i="6" s="1"/>
  <c r="AB147" i="6" s="1"/>
  <c r="X1726" i="7"/>
  <c r="Z1726" i="7" s="1"/>
  <c r="AA1726" i="7" s="1"/>
  <c r="AB1726" i="7" s="1"/>
  <c r="X1730" i="7"/>
  <c r="Z1730" i="7" s="1"/>
  <c r="AA1730" i="7" s="1"/>
  <c r="AB1730" i="7" s="1"/>
  <c r="X1729" i="7"/>
  <c r="Z1729" i="7" s="1"/>
  <c r="AA1729" i="7" s="1"/>
  <c r="AB1729" i="7" s="1"/>
  <c r="X1728" i="7"/>
  <c r="Z1728" i="7" s="1"/>
  <c r="AA1728" i="7" s="1"/>
  <c r="AB1728" i="7" s="1"/>
  <c r="X1727" i="7"/>
  <c r="Z1727" i="7" s="1"/>
  <c r="AA1727" i="7" s="1"/>
  <c r="AB1727" i="7" s="1"/>
  <c r="X1737" i="7"/>
  <c r="Z1737" i="7" s="1"/>
  <c r="AA1737" i="7" s="1"/>
  <c r="AB1737" i="7" s="1"/>
  <c r="X1738" i="7"/>
  <c r="Z1738" i="7" s="1"/>
  <c r="AA1738" i="7" s="1"/>
  <c r="AB1738" i="7" s="1"/>
  <c r="X84" i="7"/>
  <c r="Z84" i="7" s="1"/>
  <c r="AA84" i="7" s="1"/>
  <c r="AB84" i="7" s="1"/>
  <c r="X87" i="7"/>
  <c r="Z87" i="7" s="1"/>
  <c r="AA87" i="7" s="1"/>
  <c r="AB87" i="7" s="1"/>
  <c r="X99" i="7"/>
  <c r="Z99" i="7" s="1"/>
  <c r="AA99" i="7" s="1"/>
  <c r="AB99" i="7" s="1"/>
  <c r="X90" i="7"/>
  <c r="Z90" i="7" s="1"/>
  <c r="AA90" i="7" s="1"/>
  <c r="AB90" i="7" s="1"/>
  <c r="X94" i="7"/>
  <c r="Z94" i="7" s="1"/>
  <c r="AA94" i="7" s="1"/>
  <c r="AB94" i="7" s="1"/>
  <c r="X100" i="7"/>
  <c r="Z100" i="7" s="1"/>
  <c r="AA100" i="7" s="1"/>
  <c r="AB100" i="7" s="1"/>
  <c r="X97" i="7"/>
  <c r="Z97" i="7" s="1"/>
  <c r="AA97" i="7" s="1"/>
  <c r="AB97" i="7" s="1"/>
  <c r="X88" i="7"/>
  <c r="Z88" i="7" s="1"/>
  <c r="AA88" i="7" s="1"/>
  <c r="AB88" i="7" s="1"/>
  <c r="X96" i="7"/>
  <c r="Z96" i="7" s="1"/>
  <c r="AA96" i="7" s="1"/>
  <c r="AB96" i="7" s="1"/>
  <c r="X93" i="7"/>
  <c r="Z93" i="7" s="1"/>
  <c r="AA93" i="7" s="1"/>
  <c r="AB93" i="7" s="1"/>
  <c r="X95" i="7"/>
  <c r="Z95" i="7" s="1"/>
  <c r="AA95" i="7" s="1"/>
  <c r="AB95" i="7" s="1"/>
  <c r="X98" i="7"/>
  <c r="Z98" i="7" s="1"/>
  <c r="AA98" i="7" s="1"/>
  <c r="AB98" i="7" s="1"/>
  <c r="X85" i="7"/>
  <c r="Z85" i="7" s="1"/>
  <c r="AA85" i="7" s="1"/>
  <c r="AB85" i="7" s="1"/>
  <c r="X101" i="7"/>
  <c r="Z101" i="7" s="1"/>
  <c r="AA101" i="7" s="1"/>
  <c r="AB101" i="7" s="1"/>
  <c r="X83" i="7"/>
  <c r="Z83" i="7" s="1"/>
  <c r="AA83" i="7" s="1"/>
  <c r="AB83" i="7" s="1"/>
  <c r="X81" i="7"/>
  <c r="Z81" i="7" s="1"/>
  <c r="AA81" i="7" s="1"/>
  <c r="AB81" i="7" s="1"/>
  <c r="X89" i="7"/>
  <c r="Z89" i="7" s="1"/>
  <c r="AA89" i="7" s="1"/>
  <c r="AB89" i="7" s="1"/>
  <c r="X86" i="7"/>
  <c r="Z86" i="7" s="1"/>
  <c r="AA86" i="7" s="1"/>
  <c r="AB86" i="7" s="1"/>
  <c r="X92" i="7"/>
  <c r="Z92" i="7" s="1"/>
  <c r="AA92" i="7" s="1"/>
  <c r="AB92" i="7" s="1"/>
  <c r="X82" i="7"/>
  <c r="Z82" i="7" s="1"/>
  <c r="AA82" i="7" s="1"/>
  <c r="AB82" i="7" s="1"/>
  <c r="X91" i="7"/>
  <c r="Z91" i="7" s="1"/>
  <c r="AA91" i="7" s="1"/>
  <c r="AB91" i="7" s="1"/>
  <c r="X27" i="7"/>
  <c r="Z27" i="7" s="1"/>
  <c r="AA27" i="7" s="1"/>
  <c r="AB27" i="7" s="1"/>
  <c r="X22" i="7"/>
  <c r="Z22" i="7" s="1"/>
  <c r="AA22" i="7" s="1"/>
  <c r="AB22" i="7" s="1"/>
  <c r="X25" i="7"/>
  <c r="Z25" i="7" s="1"/>
  <c r="AA25" i="7" s="1"/>
  <c r="AB25" i="7" s="1"/>
  <c r="X23" i="7"/>
  <c r="Z23" i="7" s="1"/>
  <c r="AA23" i="7" s="1"/>
  <c r="AB23" i="7" s="1"/>
  <c r="X26" i="7"/>
  <c r="Z26" i="7" s="1"/>
  <c r="AA26" i="7" s="1"/>
  <c r="AB26" i="7" s="1"/>
  <c r="X24" i="7"/>
  <c r="Z24" i="7" s="1"/>
  <c r="AA24" i="7" s="1"/>
  <c r="AB24" i="7" s="1"/>
  <c r="X335" i="5"/>
  <c r="Z335" i="5" s="1"/>
  <c r="AA335" i="5" s="1"/>
  <c r="AB335" i="5" s="1"/>
  <c r="X334" i="5"/>
  <c r="Z334" i="5" s="1"/>
  <c r="AA334" i="5" s="1"/>
  <c r="AB334" i="5" s="1"/>
  <c r="X336" i="6"/>
  <c r="Z336" i="6" s="1"/>
  <c r="AA336" i="6" s="1"/>
  <c r="AB336" i="6" s="1"/>
  <c r="X337" i="6"/>
  <c r="Z337" i="6" s="1"/>
  <c r="AA337" i="6" s="1"/>
  <c r="AB337" i="6" s="1"/>
  <c r="X317" i="5"/>
  <c r="Z317" i="5" s="1"/>
  <c r="AA317" i="5" s="1"/>
  <c r="AB317" i="5" s="1"/>
  <c r="X318" i="5"/>
  <c r="Z318" i="5" s="1"/>
  <c r="AA318" i="5" s="1"/>
  <c r="AB318" i="5" s="1"/>
  <c r="X319" i="6"/>
  <c r="Z319" i="6" s="1"/>
  <c r="AA319" i="6" s="1"/>
  <c r="AB319" i="6" s="1"/>
  <c r="X320" i="6"/>
  <c r="Z320" i="6" s="1"/>
  <c r="AA320" i="6" s="1"/>
  <c r="AB320" i="6" s="1"/>
  <c r="X694" i="7"/>
  <c r="Z694" i="7" s="1"/>
  <c r="AA694" i="7" s="1"/>
  <c r="AB694" i="7" s="1"/>
  <c r="X699" i="7"/>
  <c r="Z699" i="7" s="1"/>
  <c r="AA699" i="7" s="1"/>
  <c r="AB699" i="7" s="1"/>
  <c r="X698" i="7"/>
  <c r="Z698" i="7" s="1"/>
  <c r="AA698" i="7" s="1"/>
  <c r="AB698" i="7" s="1"/>
  <c r="X696" i="7"/>
  <c r="Z696" i="7" s="1"/>
  <c r="AA696" i="7" s="1"/>
  <c r="AB696" i="7" s="1"/>
  <c r="X700" i="7"/>
  <c r="Z700" i="7" s="1"/>
  <c r="AA700" i="7" s="1"/>
  <c r="AB700" i="7" s="1"/>
  <c r="X697" i="7"/>
  <c r="Z697" i="7" s="1"/>
  <c r="AA697" i="7" s="1"/>
  <c r="AB697" i="7" s="1"/>
  <c r="X701" i="7"/>
  <c r="Z701" i="7" s="1"/>
  <c r="AA701" i="7" s="1"/>
  <c r="AB701" i="7" s="1"/>
  <c r="X702" i="7"/>
  <c r="Z702" i="7" s="1"/>
  <c r="AA702" i="7" s="1"/>
  <c r="AB702" i="7" s="1"/>
  <c r="X695" i="7"/>
  <c r="Z695" i="7" s="1"/>
  <c r="AA695" i="7" s="1"/>
  <c r="AB695" i="7" s="1"/>
  <c r="X416" i="5"/>
  <c r="Z416" i="5" s="1"/>
  <c r="AA416" i="5" s="1"/>
  <c r="AB416" i="5" s="1"/>
  <c r="X418" i="5"/>
  <c r="Z418" i="5" s="1"/>
  <c r="AA418" i="5" s="1"/>
  <c r="AB418" i="5" s="1"/>
  <c r="X417" i="5"/>
  <c r="Z417" i="5" s="1"/>
  <c r="AA417" i="5" s="1"/>
  <c r="AB417" i="5" s="1"/>
  <c r="X409" i="6"/>
  <c r="Z409" i="6" s="1"/>
  <c r="AA409" i="6" s="1"/>
  <c r="AB409" i="6" s="1"/>
  <c r="X408" i="6"/>
  <c r="Z408" i="6" s="1"/>
  <c r="AA408" i="6" s="1"/>
  <c r="AB408" i="6" s="1"/>
  <c r="X407" i="6"/>
  <c r="Z407" i="6" s="1"/>
  <c r="AA407" i="6" s="1"/>
  <c r="AB407" i="6" s="1"/>
  <c r="X193" i="7"/>
  <c r="Z193" i="7" s="1"/>
  <c r="AA193" i="7" s="1"/>
  <c r="AB193" i="7" s="1"/>
  <c r="X194" i="7"/>
  <c r="Z194" i="7" s="1"/>
  <c r="AA194" i="7" s="1"/>
  <c r="AB194" i="7" s="1"/>
  <c r="X129" i="5"/>
  <c r="Z129" i="5" s="1"/>
  <c r="AA129" i="5" s="1"/>
  <c r="AB129" i="5" s="1"/>
  <c r="X128" i="5"/>
  <c r="Z128" i="5" s="1"/>
  <c r="AA128" i="5" s="1"/>
  <c r="AB128" i="5" s="1"/>
  <c r="X130" i="5"/>
  <c r="Z130" i="5" s="1"/>
  <c r="AA130" i="5" s="1"/>
  <c r="AB130" i="5" s="1"/>
  <c r="X132" i="5"/>
  <c r="Z132" i="5" s="1"/>
  <c r="AA132" i="5" s="1"/>
  <c r="AB132" i="5" s="1"/>
  <c r="X133" i="5"/>
  <c r="Z133" i="5" s="1"/>
  <c r="AA133" i="5" s="1"/>
  <c r="AB133" i="5" s="1"/>
  <c r="X131" i="5"/>
  <c r="Z131" i="5" s="1"/>
  <c r="AA131" i="5" s="1"/>
  <c r="AB131" i="5" s="1"/>
  <c r="X134" i="5"/>
  <c r="Z134" i="5" s="1"/>
  <c r="AA134" i="5" s="1"/>
  <c r="AB134" i="5" s="1"/>
  <c r="X133" i="6"/>
  <c r="Z133" i="6" s="1"/>
  <c r="AA133" i="6" s="1"/>
  <c r="AB133" i="6" s="1"/>
  <c r="X132" i="6"/>
  <c r="Z132" i="6" s="1"/>
  <c r="AA132" i="6" s="1"/>
  <c r="AB132" i="6" s="1"/>
  <c r="X130" i="6"/>
  <c r="Z130" i="6" s="1"/>
  <c r="AA130" i="6" s="1"/>
  <c r="AB130" i="6" s="1"/>
  <c r="X131" i="6"/>
  <c r="Z131" i="6" s="1"/>
  <c r="AA131" i="6" s="1"/>
  <c r="AB131" i="6" s="1"/>
  <c r="X135" i="6"/>
  <c r="Z135" i="6" s="1"/>
  <c r="AA135" i="6" s="1"/>
  <c r="AB135" i="6" s="1"/>
  <c r="X134" i="6"/>
  <c r="Z134" i="6" s="1"/>
  <c r="AA134" i="6" s="1"/>
  <c r="AB134" i="6" s="1"/>
  <c r="X136" i="6"/>
  <c r="Z136" i="6" s="1"/>
  <c r="AA136" i="6" s="1"/>
  <c r="AB136" i="6" s="1"/>
  <c r="AA11" i="6"/>
  <c r="AB11" i="6" s="1"/>
  <c r="AB8" i="6"/>
  <c r="X1908" i="7" l="1"/>
  <c r="Z1908" i="7" s="1"/>
  <c r="AA1908" i="7" s="1"/>
  <c r="AB1908" i="7" s="1"/>
  <c r="X1907" i="7"/>
  <c r="Z1907" i="7" s="1"/>
  <c r="AA1907" i="7" s="1"/>
  <c r="AB1907" i="7" s="1"/>
  <c r="X1909" i="7"/>
  <c r="Z1909" i="7" s="1"/>
  <c r="AA1909" i="7" s="1"/>
  <c r="AB1909" i="7" s="1"/>
  <c r="X1911" i="7"/>
  <c r="Z1911" i="7" s="1"/>
  <c r="AA1911" i="7" s="1"/>
  <c r="AB1911" i="7" s="1"/>
  <c r="X1910" i="7"/>
  <c r="Z1910" i="7" s="1"/>
  <c r="AA1910" i="7" s="1"/>
  <c r="AB1910" i="7" s="1"/>
  <c r="X1906" i="7"/>
  <c r="Z1906" i="7" s="1"/>
  <c r="AA1906" i="7" s="1"/>
  <c r="AB1906" i="7" s="1"/>
  <c r="X80" i="5"/>
  <c r="Z80" i="5" s="1"/>
  <c r="AA80" i="5" s="1"/>
  <c r="AB80" i="5" s="1"/>
  <c r="X83" i="5"/>
  <c r="Z83" i="5" s="1"/>
  <c r="AA83" i="5" s="1"/>
  <c r="AB83" i="5" s="1"/>
  <c r="X82" i="5"/>
  <c r="Z82" i="5" s="1"/>
  <c r="AA82" i="5" s="1"/>
  <c r="AB82" i="5" s="1"/>
  <c r="X81" i="5"/>
  <c r="Z81" i="5" s="1"/>
  <c r="AA81" i="5" s="1"/>
  <c r="AB81" i="5" s="1"/>
  <c r="X85" i="6"/>
  <c r="Z85" i="6" s="1"/>
  <c r="AA85" i="6" s="1"/>
  <c r="AB85" i="6" s="1"/>
  <c r="X84" i="6"/>
  <c r="Z84" i="6" s="1"/>
  <c r="AA84" i="6" s="1"/>
  <c r="AB84" i="6" s="1"/>
  <c r="X82" i="6"/>
  <c r="Z82" i="6" s="1"/>
  <c r="AA82" i="6" s="1"/>
  <c r="AB82" i="6" s="1"/>
  <c r="X83" i="6"/>
  <c r="Z83" i="6" s="1"/>
  <c r="AA83" i="6" s="1"/>
  <c r="AB83" i="6" s="1"/>
  <c r="X226" i="5"/>
  <c r="Z226" i="5" s="1"/>
  <c r="AA226" i="5" s="1"/>
  <c r="AB226" i="5" s="1"/>
  <c r="X229" i="5"/>
  <c r="Z229" i="5" s="1"/>
  <c r="AA229" i="5" s="1"/>
  <c r="AB229" i="5" s="1"/>
  <c r="X227" i="5"/>
  <c r="Z227" i="5" s="1"/>
  <c r="AA227" i="5" s="1"/>
  <c r="AB227" i="5" s="1"/>
  <c r="X228" i="5"/>
  <c r="Z228" i="5" s="1"/>
  <c r="AA228" i="5" s="1"/>
  <c r="AB228" i="5" s="1"/>
  <c r="X228" i="6"/>
  <c r="Z228" i="6" s="1"/>
  <c r="AA228" i="6" s="1"/>
  <c r="AB228" i="6" s="1"/>
  <c r="X229" i="6"/>
  <c r="Z229" i="6" s="1"/>
  <c r="AA229" i="6" s="1"/>
  <c r="AB229" i="6" s="1"/>
  <c r="X231" i="6"/>
  <c r="Z231" i="6" s="1"/>
  <c r="AA231" i="6" s="1"/>
  <c r="AB231" i="6" s="1"/>
  <c r="X230" i="6"/>
  <c r="Z230" i="6" s="1"/>
  <c r="AA230" i="6" s="1"/>
  <c r="AB230" i="6" s="1"/>
  <c r="X195" i="5"/>
  <c r="Z195" i="5" s="1"/>
  <c r="AA195" i="5" s="1"/>
  <c r="AB195" i="5" s="1"/>
  <c r="X196" i="5"/>
  <c r="Z196" i="5" s="1"/>
  <c r="AA196" i="5" s="1"/>
  <c r="AB196" i="5" s="1"/>
  <c r="X197" i="6"/>
  <c r="Z197" i="6" s="1"/>
  <c r="AA197" i="6" s="1"/>
  <c r="AB197" i="6" s="1"/>
  <c r="X198" i="6"/>
  <c r="Z198" i="6" s="1"/>
  <c r="AA198" i="6" s="1"/>
  <c r="AB198" i="6" s="1"/>
  <c r="X1792" i="7"/>
  <c r="Z1792" i="7" s="1"/>
  <c r="AA1792" i="7" s="1"/>
  <c r="AB1792" i="7" s="1"/>
  <c r="X1793" i="7"/>
  <c r="Z1793" i="7" s="1"/>
  <c r="AA1793" i="7" s="1"/>
  <c r="AB1793" i="7" s="1"/>
  <c r="X1943" i="7"/>
  <c r="Z1943" i="7" s="1"/>
  <c r="AA1943" i="7" s="1"/>
  <c r="AB1943" i="7" s="1"/>
  <c r="X1938" i="7"/>
  <c r="Z1938" i="7" s="1"/>
  <c r="AA1938" i="7" s="1"/>
  <c r="AB1938" i="7" s="1"/>
  <c r="X1942" i="7"/>
  <c r="Z1942" i="7" s="1"/>
  <c r="AA1942" i="7" s="1"/>
  <c r="AB1942" i="7" s="1"/>
  <c r="X1944" i="7"/>
  <c r="Z1944" i="7" s="1"/>
  <c r="AA1944" i="7" s="1"/>
  <c r="AB1944" i="7" s="1"/>
  <c r="X1941" i="7"/>
  <c r="Z1941" i="7" s="1"/>
  <c r="AA1941" i="7" s="1"/>
  <c r="AB1941" i="7" s="1"/>
  <c r="X1940" i="7"/>
  <c r="Z1940" i="7" s="1"/>
  <c r="AA1940" i="7" s="1"/>
  <c r="AB1940" i="7" s="1"/>
  <c r="X1945" i="7"/>
  <c r="Z1945" i="7" s="1"/>
  <c r="AA1945" i="7" s="1"/>
  <c r="AB1945" i="7" s="1"/>
  <c r="X1939" i="7"/>
  <c r="Z1939" i="7" s="1"/>
  <c r="AA1939" i="7" s="1"/>
  <c r="AB1939" i="7" s="1"/>
  <c r="X1889" i="7"/>
  <c r="Z1889" i="7" s="1"/>
  <c r="AA1889" i="7" s="1"/>
  <c r="AB1889" i="7" s="1"/>
  <c r="X1884" i="7"/>
  <c r="Z1884" i="7" s="1"/>
  <c r="AA1884" i="7" s="1"/>
  <c r="AB1884" i="7" s="1"/>
  <c r="X1885" i="7"/>
  <c r="Z1885" i="7" s="1"/>
  <c r="AA1885" i="7" s="1"/>
  <c r="AB1885" i="7" s="1"/>
  <c r="X1888" i="7"/>
  <c r="Z1888" i="7" s="1"/>
  <c r="AA1888" i="7" s="1"/>
  <c r="AB1888" i="7" s="1"/>
  <c r="X1883" i="7"/>
  <c r="Z1883" i="7" s="1"/>
  <c r="AA1883" i="7" s="1"/>
  <c r="AB1883" i="7" s="1"/>
  <c r="X1887" i="7"/>
  <c r="Z1887" i="7" s="1"/>
  <c r="AA1887" i="7" s="1"/>
  <c r="AB1887" i="7" s="1"/>
  <c r="X1886" i="7"/>
  <c r="Z1886" i="7" s="1"/>
  <c r="AA1886" i="7" s="1"/>
  <c r="AB1886" i="7" s="1"/>
  <c r="X205" i="5"/>
  <c r="Z205" i="5" s="1"/>
  <c r="AA205" i="5" s="1"/>
  <c r="AB205" i="5" s="1"/>
  <c r="X203" i="5"/>
  <c r="Z203" i="5" s="1"/>
  <c r="AA203" i="5" s="1"/>
  <c r="AB203" i="5" s="1"/>
  <c r="X204" i="5"/>
  <c r="Z204" i="5" s="1"/>
  <c r="AA204" i="5" s="1"/>
  <c r="AB204" i="5" s="1"/>
  <c r="X206" i="6"/>
  <c r="Z206" i="6" s="1"/>
  <c r="AA206" i="6" s="1"/>
  <c r="AB206" i="6" s="1"/>
  <c r="X205" i="6"/>
  <c r="Z205" i="6" s="1"/>
  <c r="AA205" i="6" s="1"/>
  <c r="AB205" i="6" s="1"/>
  <c r="X207" i="6"/>
  <c r="Z207" i="6" s="1"/>
  <c r="AA207" i="6" s="1"/>
  <c r="AB207" i="6" s="1"/>
  <c r="X1960" i="7"/>
  <c r="Z1960" i="7" s="1"/>
  <c r="AA1960" i="7" s="1"/>
  <c r="AB1960" i="7" s="1"/>
  <c r="X1958" i="7"/>
  <c r="Z1958" i="7" s="1"/>
  <c r="AA1958" i="7" s="1"/>
  <c r="AB1958" i="7" s="1"/>
  <c r="X1961" i="7"/>
  <c r="Z1961" i="7" s="1"/>
  <c r="AA1961" i="7" s="1"/>
  <c r="AB1961" i="7" s="1"/>
  <c r="X1957" i="7"/>
  <c r="Z1957" i="7" s="1"/>
  <c r="AA1957" i="7" s="1"/>
  <c r="AB1957" i="7" s="1"/>
  <c r="X1959" i="7"/>
  <c r="Z1959" i="7" s="1"/>
  <c r="AA1959" i="7" s="1"/>
  <c r="AB1959" i="7" s="1"/>
  <c r="X1956" i="7"/>
  <c r="Z1956" i="7" s="1"/>
  <c r="AA1956" i="7" s="1"/>
  <c r="AB1956" i="7" s="1"/>
  <c r="X1962" i="7"/>
  <c r="Z1962" i="7" s="1"/>
  <c r="AA1962" i="7" s="1"/>
  <c r="AB1962" i="7" s="1"/>
  <c r="AA8" i="7"/>
  <c r="AB8" i="7" s="1"/>
  <c r="X1997" i="7"/>
  <c r="Z1997" i="7" s="1"/>
  <c r="AA1997" i="7" s="1"/>
  <c r="AB1997" i="7" s="1"/>
  <c r="X1999" i="7"/>
  <c r="Z1999" i="7" s="1"/>
  <c r="AA1999" i="7" s="1"/>
  <c r="AB1999" i="7" s="1"/>
  <c r="X1992" i="7"/>
  <c r="Z1992" i="7" s="1"/>
  <c r="AA1992" i="7" s="1"/>
  <c r="AB1992" i="7" s="1"/>
  <c r="X1994" i="7"/>
  <c r="Z1994" i="7" s="1"/>
  <c r="AA1994" i="7" s="1"/>
  <c r="AB1994" i="7" s="1"/>
  <c r="X1993" i="7"/>
  <c r="Z1993" i="7" s="1"/>
  <c r="AA1993" i="7" s="1"/>
  <c r="AB1993" i="7" s="1"/>
  <c r="X1998" i="7"/>
  <c r="Z1998" i="7" s="1"/>
  <c r="AA1998" i="7" s="1"/>
  <c r="AB1998" i="7" s="1"/>
  <c r="X1995" i="7"/>
  <c r="Z1995" i="7" s="1"/>
  <c r="AA1995" i="7" s="1"/>
  <c r="AB1995" i="7" s="1"/>
  <c r="X1996" i="7"/>
  <c r="Z1996" i="7" s="1"/>
  <c r="AA1996" i="7" s="1"/>
  <c r="AB1996" i="7" s="1"/>
  <c r="X1845" i="7"/>
  <c r="Z1845" i="7" s="1"/>
  <c r="AA1845" i="7" s="1"/>
  <c r="AB1845" i="7" s="1"/>
  <c r="X1846" i="7"/>
  <c r="Z1846" i="7" s="1"/>
  <c r="AA1846" i="7" s="1"/>
  <c r="AB1846" i="7" s="1"/>
  <c r="X1903" i="7"/>
  <c r="Z1903" i="7" s="1"/>
  <c r="AA1903" i="7" s="1"/>
  <c r="AB1903" i="7" s="1"/>
  <c r="X1902" i="7"/>
  <c r="Z1902" i="7" s="1"/>
  <c r="AA1902" i="7" s="1"/>
  <c r="AB1902" i="7" s="1"/>
  <c r="X1900" i="7"/>
  <c r="Z1900" i="7" s="1"/>
  <c r="AA1900" i="7" s="1"/>
  <c r="AB1900" i="7" s="1"/>
  <c r="X1905" i="7"/>
  <c r="Z1905" i="7" s="1"/>
  <c r="AA1905" i="7" s="1"/>
  <c r="AB1905" i="7" s="1"/>
  <c r="X1901" i="7"/>
  <c r="Z1901" i="7" s="1"/>
  <c r="AA1901" i="7" s="1"/>
  <c r="AB1901" i="7" s="1"/>
  <c r="X1899" i="7"/>
  <c r="Z1899" i="7" s="1"/>
  <c r="AA1899" i="7" s="1"/>
  <c r="AB1899" i="7" s="1"/>
  <c r="X1898" i="7"/>
  <c r="Z1898" i="7" s="1"/>
  <c r="AA1898" i="7" s="1"/>
  <c r="AB1898" i="7" s="1"/>
  <c r="X1904" i="7"/>
  <c r="Z1904" i="7" s="1"/>
  <c r="AA1904" i="7" s="1"/>
  <c r="AB1904" i="7" s="1"/>
  <c r="X284" i="7"/>
  <c r="Z284" i="7" s="1"/>
  <c r="AA284" i="7" s="1"/>
  <c r="AB284" i="7" s="1"/>
  <c r="X286" i="7"/>
  <c r="Z286" i="7" s="1"/>
  <c r="AA286" i="7" s="1"/>
  <c r="AB286" i="7" s="1"/>
  <c r="X287" i="7"/>
  <c r="Z287" i="7" s="1"/>
  <c r="AA287" i="7" s="1"/>
  <c r="AB287" i="7" s="1"/>
  <c r="X288" i="7"/>
  <c r="Z288" i="7" s="1"/>
  <c r="AA288" i="7" s="1"/>
  <c r="AB288" i="7" s="1"/>
  <c r="X285" i="7"/>
  <c r="Z285" i="7" s="1"/>
  <c r="AA285" i="7" s="1"/>
  <c r="AB285" i="7" s="1"/>
  <c r="X208" i="5"/>
  <c r="Z208" i="5" s="1"/>
  <c r="AA208" i="5" s="1"/>
  <c r="AB208" i="5" s="1"/>
  <c r="X210" i="5"/>
  <c r="Z210" i="5" s="1"/>
  <c r="AA210" i="5" s="1"/>
  <c r="AB210" i="5" s="1"/>
  <c r="X209" i="5"/>
  <c r="Z209" i="5" s="1"/>
  <c r="AA209" i="5" s="1"/>
  <c r="AB209" i="5" s="1"/>
  <c r="X212" i="6"/>
  <c r="Z212" i="6" s="1"/>
  <c r="AA212" i="6" s="1"/>
  <c r="AB212" i="6" s="1"/>
  <c r="X210" i="6"/>
  <c r="Z210" i="6" s="1"/>
  <c r="AA210" i="6" s="1"/>
  <c r="AB210" i="6" s="1"/>
  <c r="X211" i="6"/>
  <c r="Z211" i="6" s="1"/>
  <c r="AA211" i="6" s="1"/>
  <c r="AB211" i="6" s="1"/>
  <c r="X167" i="5"/>
  <c r="Z167" i="5" s="1"/>
  <c r="AA167" i="5" s="1"/>
  <c r="AB167" i="5" s="1"/>
  <c r="X168" i="5"/>
  <c r="Z168" i="5" s="1"/>
  <c r="AA168" i="5" s="1"/>
  <c r="AB168" i="5" s="1"/>
  <c r="X169" i="5"/>
  <c r="Z169" i="5" s="1"/>
  <c r="AA169" i="5" s="1"/>
  <c r="AB169" i="5" s="1"/>
  <c r="X169" i="6"/>
  <c r="Z169" i="6" s="1"/>
  <c r="AA169" i="6" s="1"/>
  <c r="AB169" i="6" s="1"/>
  <c r="X170" i="6"/>
  <c r="Z170" i="6" s="1"/>
  <c r="AA170" i="6" s="1"/>
  <c r="AB170" i="6" s="1"/>
  <c r="X171" i="6"/>
  <c r="Z171" i="6" s="1"/>
  <c r="AA171" i="6" s="1"/>
  <c r="AB171" i="6" s="1"/>
  <c r="X84" i="5"/>
  <c r="Z84" i="5" s="1"/>
  <c r="AA84" i="5" s="1"/>
  <c r="AB84" i="5" s="1"/>
  <c r="X88" i="5"/>
  <c r="Z88" i="5" s="1"/>
  <c r="AA88" i="5" s="1"/>
  <c r="AB88" i="5" s="1"/>
  <c r="X85" i="5"/>
  <c r="Z85" i="5" s="1"/>
  <c r="AA85" i="5" s="1"/>
  <c r="AB85" i="5" s="1"/>
  <c r="X87" i="5"/>
  <c r="Z87" i="5" s="1"/>
  <c r="AA87" i="5" s="1"/>
  <c r="AB87" i="5" s="1"/>
  <c r="X86" i="5"/>
  <c r="Z86" i="5" s="1"/>
  <c r="AA86" i="5" s="1"/>
  <c r="AB86" i="5" s="1"/>
  <c r="X89" i="5"/>
  <c r="Z89" i="5" s="1"/>
  <c r="AA89" i="5" s="1"/>
  <c r="AB89" i="5" s="1"/>
  <c r="X87" i="6"/>
  <c r="Z87" i="6" s="1"/>
  <c r="AA87" i="6" s="1"/>
  <c r="AB87" i="6" s="1"/>
  <c r="X90" i="6"/>
  <c r="Z90" i="6" s="1"/>
  <c r="AA90" i="6" s="1"/>
  <c r="AB90" i="6" s="1"/>
  <c r="X91" i="6"/>
  <c r="Z91" i="6" s="1"/>
  <c r="AA91" i="6" s="1"/>
  <c r="AB91" i="6" s="1"/>
  <c r="X86" i="6"/>
  <c r="Z86" i="6" s="1"/>
  <c r="AA86" i="6" s="1"/>
  <c r="AB86" i="6" s="1"/>
  <c r="X88" i="6"/>
  <c r="Z88" i="6" s="1"/>
  <c r="AA88" i="6" s="1"/>
  <c r="AB88" i="6" s="1"/>
  <c r="X89" i="6"/>
  <c r="Z89" i="6" s="1"/>
  <c r="AA89" i="6" s="1"/>
  <c r="AB89" i="6" s="1"/>
  <c r="X1948" i="7"/>
  <c r="Z1948" i="7" s="1"/>
  <c r="AA1948" i="7" s="1"/>
  <c r="AB1948" i="7" s="1"/>
  <c r="X1950" i="7"/>
  <c r="Z1950" i="7" s="1"/>
  <c r="AA1950" i="7" s="1"/>
  <c r="AB1950" i="7" s="1"/>
  <c r="X1946" i="7"/>
  <c r="Z1946" i="7" s="1"/>
  <c r="AA1946" i="7" s="1"/>
  <c r="AB1946" i="7" s="1"/>
  <c r="X1947" i="7"/>
  <c r="Z1947" i="7" s="1"/>
  <c r="AA1947" i="7" s="1"/>
  <c r="AB1947" i="7" s="1"/>
  <c r="X1949" i="7"/>
  <c r="Z1949" i="7" s="1"/>
  <c r="AA1949" i="7" s="1"/>
  <c r="AB1949" i="7" s="1"/>
  <c r="X1955" i="7"/>
  <c r="Z1955" i="7" s="1"/>
  <c r="AA1955" i="7" s="1"/>
  <c r="AB1955" i="7" s="1"/>
  <c r="X1951" i="7"/>
  <c r="Z1951" i="7" s="1"/>
  <c r="AA1951" i="7" s="1"/>
  <c r="AB1951" i="7" s="1"/>
  <c r="X1952" i="7"/>
  <c r="Z1952" i="7" s="1"/>
  <c r="AA1952" i="7" s="1"/>
  <c r="AB1952" i="7" s="1"/>
  <c r="X1954" i="7"/>
  <c r="Z1954" i="7" s="1"/>
  <c r="AA1954" i="7" s="1"/>
  <c r="AB1954" i="7" s="1"/>
  <c r="X1953" i="7"/>
  <c r="Z1953" i="7" s="1"/>
  <c r="AA1953" i="7" s="1"/>
  <c r="AB1953" i="7" s="1"/>
  <c r="X1896" i="7"/>
  <c r="Z1896" i="7" s="1"/>
  <c r="AA1896" i="7" s="1"/>
  <c r="AB1896" i="7" s="1"/>
  <c r="X1897" i="7"/>
  <c r="Z1897" i="7" s="1"/>
  <c r="AA1897" i="7" s="1"/>
  <c r="AB1897" i="7" s="1"/>
  <c r="X1893" i="7"/>
  <c r="Z1893" i="7" s="1"/>
  <c r="AA1893" i="7" s="1"/>
  <c r="AB1893" i="7" s="1"/>
  <c r="X1894" i="7"/>
  <c r="Z1894" i="7" s="1"/>
  <c r="AA1894" i="7" s="1"/>
  <c r="AB1894" i="7" s="1"/>
  <c r="X1891" i="7"/>
  <c r="Z1891" i="7" s="1"/>
  <c r="AA1891" i="7" s="1"/>
  <c r="AB1891" i="7" s="1"/>
  <c r="X1895" i="7"/>
  <c r="Z1895" i="7" s="1"/>
  <c r="AA1895" i="7" s="1"/>
  <c r="AB1895" i="7" s="1"/>
  <c r="X1892" i="7"/>
  <c r="Z1892" i="7" s="1"/>
  <c r="AA1892" i="7" s="1"/>
  <c r="AB1892" i="7" s="1"/>
  <c r="X18" i="7"/>
  <c r="Z18" i="7" s="1"/>
  <c r="AA18" i="7" s="1"/>
  <c r="AB18" i="7" s="1"/>
  <c r="X1890" i="7"/>
  <c r="Z1890" i="7" s="1"/>
  <c r="AA1890" i="7" s="1"/>
  <c r="AB1890" i="7" s="1"/>
  <c r="X16" i="5"/>
  <c r="Z16" i="5" s="1"/>
  <c r="X17" i="5"/>
  <c r="Z17" i="5" s="1"/>
  <c r="AA17" i="5" s="1"/>
  <c r="AB17" i="5" s="1"/>
  <c r="X18" i="5"/>
  <c r="Z18" i="5" s="1"/>
  <c r="AA18" i="5" s="1"/>
  <c r="AB18" i="5" s="1"/>
  <c r="X20" i="6"/>
  <c r="Z20" i="6" s="1"/>
  <c r="AA20" i="6" s="1"/>
  <c r="AB20" i="6" s="1"/>
  <c r="X18" i="6"/>
  <c r="Z18" i="6" s="1"/>
  <c r="X19" i="6"/>
  <c r="Z19" i="6" s="1"/>
  <c r="AA19" i="6" s="1"/>
  <c r="AB19" i="6" s="1"/>
  <c r="X178" i="7"/>
  <c r="Z178" i="7" s="1"/>
  <c r="AA178" i="7" s="1"/>
  <c r="AB178" i="7" s="1"/>
  <c r="X175" i="7"/>
  <c r="Z175" i="7" s="1"/>
  <c r="AA175" i="7" s="1"/>
  <c r="AB175" i="7" s="1"/>
  <c r="X177" i="7"/>
  <c r="Z177" i="7" s="1"/>
  <c r="AA177" i="7" s="1"/>
  <c r="AB177" i="7" s="1"/>
  <c r="X179" i="7"/>
  <c r="Z179" i="7" s="1"/>
  <c r="AA179" i="7" s="1"/>
  <c r="AB179" i="7" s="1"/>
  <c r="X176" i="7"/>
  <c r="Z176" i="7" s="1"/>
  <c r="AA176" i="7" s="1"/>
  <c r="AB176" i="7" s="1"/>
  <c r="X206" i="5"/>
  <c r="Z206" i="5" s="1"/>
  <c r="AA206" i="5" s="1"/>
  <c r="AB206" i="5" s="1"/>
  <c r="X207" i="5"/>
  <c r="Z207" i="5" s="1"/>
  <c r="AA207" i="5" s="1"/>
  <c r="AB207" i="5" s="1"/>
  <c r="X208" i="6"/>
  <c r="Z208" i="6" s="1"/>
  <c r="AA208" i="6" s="1"/>
  <c r="AB208" i="6" s="1"/>
  <c r="X209" i="6"/>
  <c r="Z209" i="6" s="1"/>
  <c r="AA209" i="6" s="1"/>
  <c r="AB209" i="6" s="1"/>
  <c r="X1964" i="7"/>
  <c r="Z1964" i="7" s="1"/>
  <c r="AA1964" i="7" s="1"/>
  <c r="AB1964" i="7" s="1"/>
  <c r="X1963" i="7"/>
  <c r="Z1963" i="7" s="1"/>
  <c r="AA1963" i="7" s="1"/>
  <c r="AB1963" i="7" s="1"/>
  <c r="X1970" i="7"/>
  <c r="Z1970" i="7" s="1"/>
  <c r="AA1970" i="7" s="1"/>
  <c r="AB1970" i="7" s="1"/>
  <c r="X1969" i="7"/>
  <c r="Z1969" i="7" s="1"/>
  <c r="AA1969" i="7" s="1"/>
  <c r="AB1969" i="7" s="1"/>
  <c r="X1974" i="7"/>
  <c r="Z1974" i="7" s="1"/>
  <c r="AA1974" i="7" s="1"/>
  <c r="AB1974" i="7" s="1"/>
  <c r="X1965" i="7"/>
  <c r="Z1965" i="7" s="1"/>
  <c r="AA1965" i="7" s="1"/>
  <c r="AB1965" i="7" s="1"/>
  <c r="X1971" i="7"/>
  <c r="Z1971" i="7" s="1"/>
  <c r="AA1971" i="7" s="1"/>
  <c r="AB1971" i="7" s="1"/>
  <c r="X1975" i="7"/>
  <c r="Z1975" i="7" s="1"/>
  <c r="AA1975" i="7" s="1"/>
  <c r="AB1975" i="7" s="1"/>
  <c r="X1966" i="7"/>
  <c r="Z1966" i="7" s="1"/>
  <c r="AA1966" i="7" s="1"/>
  <c r="AB1966" i="7" s="1"/>
  <c r="X1973" i="7"/>
  <c r="Z1973" i="7" s="1"/>
  <c r="AA1973" i="7" s="1"/>
  <c r="AB1973" i="7" s="1"/>
  <c r="X1968" i="7"/>
  <c r="Z1968" i="7" s="1"/>
  <c r="AA1968" i="7" s="1"/>
  <c r="AB1968" i="7" s="1"/>
  <c r="X1967" i="7"/>
  <c r="Z1967" i="7" s="1"/>
  <c r="AA1967" i="7" s="1"/>
  <c r="AB1967" i="7" s="1"/>
  <c r="X1972" i="7"/>
  <c r="Z1972" i="7" s="1"/>
  <c r="AA1972" i="7" s="1"/>
  <c r="AB1972" i="7" s="1"/>
  <c r="X188" i="5"/>
  <c r="Z188" i="5" s="1"/>
  <c r="AA188" i="5" s="1"/>
  <c r="AB188" i="5" s="1"/>
  <c r="X187" i="5"/>
  <c r="Z187" i="5" s="1"/>
  <c r="AA187" i="5" s="1"/>
  <c r="AB187" i="5" s="1"/>
  <c r="X190" i="6"/>
  <c r="Z190" i="6" s="1"/>
  <c r="AA190" i="6" s="1"/>
  <c r="AB190" i="6" s="1"/>
  <c r="X189" i="6"/>
  <c r="Z189" i="6" s="1"/>
  <c r="AA189" i="6" s="1"/>
  <c r="AB189" i="6" s="1"/>
  <c r="AA61" i="6"/>
  <c r="AB61" i="6" s="1"/>
  <c r="X291" i="7"/>
  <c r="Z291" i="7" s="1"/>
  <c r="AA291" i="7" s="1"/>
  <c r="AB291" i="7" s="1"/>
  <c r="X292" i="7"/>
  <c r="Z292" i="7" s="1"/>
  <c r="AA292" i="7" s="1"/>
  <c r="AB292" i="7" s="1"/>
  <c r="X1879" i="7"/>
  <c r="Z1879" i="7" s="1"/>
  <c r="AA1879" i="7" s="1"/>
  <c r="AB1879" i="7" s="1"/>
  <c r="X1878" i="7"/>
  <c r="Z1878" i="7" s="1"/>
  <c r="AA1878" i="7" s="1"/>
  <c r="AB1878" i="7" s="1"/>
  <c r="X1877" i="7"/>
  <c r="Z1877" i="7" s="1"/>
  <c r="AA1877" i="7" s="1"/>
  <c r="AB1877" i="7" s="1"/>
  <c r="X78" i="5"/>
  <c r="Z78" i="5" s="1"/>
  <c r="AA78" i="5" s="1"/>
  <c r="AB78" i="5" s="1"/>
  <c r="X77" i="5"/>
  <c r="Z77" i="5" s="1"/>
  <c r="AA77" i="5" s="1"/>
  <c r="AB77" i="5" s="1"/>
  <c r="X79" i="5"/>
  <c r="Z79" i="5" s="1"/>
  <c r="AA79" i="5" s="1"/>
  <c r="AB79" i="5" s="1"/>
  <c r="X80" i="6"/>
  <c r="Z80" i="6" s="1"/>
  <c r="AA80" i="6" s="1"/>
  <c r="AB80" i="6" s="1"/>
  <c r="X81" i="6"/>
  <c r="Z81" i="6" s="1"/>
  <c r="AA81" i="6" s="1"/>
  <c r="AB81" i="6" s="1"/>
  <c r="X79" i="6"/>
  <c r="Z79" i="6" s="1"/>
  <c r="AA79" i="6" s="1"/>
  <c r="AB79" i="6" s="1"/>
  <c r="X444" i="7"/>
  <c r="Z444" i="7" s="1"/>
  <c r="AA444" i="7" s="1"/>
  <c r="AB444" i="7" s="1"/>
  <c r="X443" i="7"/>
  <c r="Z443" i="7" s="1"/>
  <c r="AA443" i="7" s="1"/>
  <c r="AB443" i="7" s="1"/>
  <c r="X192" i="5"/>
  <c r="Z192" i="5" s="1"/>
  <c r="AA192" i="5" s="1"/>
  <c r="AB192" i="5" s="1"/>
  <c r="X190" i="5"/>
  <c r="Z190" i="5" s="1"/>
  <c r="AA190" i="5" s="1"/>
  <c r="AB190" i="5" s="1"/>
  <c r="X194" i="5"/>
  <c r="Z194" i="5" s="1"/>
  <c r="AA194" i="5" s="1"/>
  <c r="AB194" i="5" s="1"/>
  <c r="X193" i="5"/>
  <c r="Z193" i="5" s="1"/>
  <c r="AA193" i="5" s="1"/>
  <c r="AB193" i="5" s="1"/>
  <c r="X191" i="5"/>
  <c r="Z191" i="5" s="1"/>
  <c r="AA191" i="5" s="1"/>
  <c r="AB191" i="5" s="1"/>
  <c r="X189" i="5"/>
  <c r="Z189" i="5" s="1"/>
  <c r="AA189" i="5" s="1"/>
  <c r="AB189" i="5" s="1"/>
  <c r="X193" i="6"/>
  <c r="Z193" i="6" s="1"/>
  <c r="AA193" i="6" s="1"/>
  <c r="AB193" i="6" s="1"/>
  <c r="X196" i="6"/>
  <c r="Z196" i="6" s="1"/>
  <c r="AA196" i="6" s="1"/>
  <c r="AB196" i="6" s="1"/>
  <c r="X191" i="6"/>
  <c r="Z191" i="6" s="1"/>
  <c r="AA191" i="6" s="1"/>
  <c r="AB191" i="6" s="1"/>
  <c r="X194" i="6"/>
  <c r="Z194" i="6" s="1"/>
  <c r="AA194" i="6" s="1"/>
  <c r="AB194" i="6" s="1"/>
  <c r="X195" i="6"/>
  <c r="Z195" i="6" s="1"/>
  <c r="AA195" i="6" s="1"/>
  <c r="AB195" i="6" s="1"/>
  <c r="X192" i="6"/>
  <c r="Z192" i="6" s="1"/>
  <c r="AA192" i="6" s="1"/>
  <c r="AB192" i="6" s="1"/>
  <c r="AA338" i="6"/>
  <c r="AB338" i="6" s="1"/>
  <c r="AA16" i="5" l="1"/>
  <c r="AB16" i="5" s="1"/>
  <c r="AA18" i="6"/>
  <c r="AB18" i="6" l="1"/>
  <c r="C8" i="3" l="1"/>
  <c r="H2669" i="3"/>
  <c r="H4414" i="3"/>
  <c r="H5901" i="3"/>
  <c r="H2859" i="3"/>
  <c r="H4415" i="3"/>
  <c r="H2867" i="3"/>
  <c r="H4416" i="3"/>
  <c r="H2865" i="3"/>
  <c r="H4419" i="3"/>
  <c r="X2082" i="7" s="1"/>
  <c r="Z2082" i="7" s="1"/>
  <c r="AA2082" i="7" s="1"/>
  <c r="AB2082" i="7" s="1"/>
  <c r="H2694" i="3"/>
  <c r="H2683" i="3"/>
  <c r="H2868" i="3"/>
  <c r="H2857" i="3"/>
  <c r="H2871" i="3"/>
  <c r="H2678" i="3"/>
  <c r="H2866" i="3"/>
  <c r="H2681" i="3"/>
  <c r="H2695" i="3"/>
  <c r="H2860" i="3"/>
  <c r="H2777" i="3"/>
  <c r="H2863" i="3"/>
  <c r="H4417" i="3"/>
  <c r="H2869" i="3"/>
  <c r="H2674" i="3"/>
  <c r="H2864" i="3"/>
  <c r="H4418" i="3"/>
  <c r="H2858" i="3"/>
  <c r="H2862" i="3"/>
  <c r="H4421" i="3"/>
  <c r="H2861" i="3"/>
  <c r="H2679" i="3"/>
  <c r="H2873" i="3"/>
  <c r="H4420" i="3"/>
  <c r="H2870" i="3"/>
  <c r="H2856" i="3"/>
  <c r="H2680" i="3"/>
  <c r="X1979" i="7" l="1"/>
  <c r="Z1979" i="7" s="1"/>
  <c r="AA1979" i="7" s="1"/>
  <c r="AB1979" i="7" s="1"/>
  <c r="X1982" i="7"/>
  <c r="Z1982" i="7" s="1"/>
  <c r="AA1982" i="7" s="1"/>
  <c r="AB1982" i="7" s="1"/>
  <c r="X1980" i="7"/>
  <c r="Z1980" i="7" s="1"/>
  <c r="AA1980" i="7" s="1"/>
  <c r="AB1980" i="7" s="1"/>
  <c r="X1978" i="7"/>
  <c r="Z1978" i="7" s="1"/>
  <c r="AA1978" i="7" s="1"/>
  <c r="AB1978" i="7" s="1"/>
  <c r="X1984" i="7"/>
  <c r="Z1984" i="7" s="1"/>
  <c r="AA1984" i="7" s="1"/>
  <c r="AB1984" i="7" s="1"/>
  <c r="X1983" i="7"/>
  <c r="Z1983" i="7" s="1"/>
  <c r="AA1983" i="7" s="1"/>
  <c r="AB1983" i="7" s="1"/>
  <c r="X1981" i="7"/>
  <c r="Z1981" i="7" s="1"/>
  <c r="AA1981" i="7" s="1"/>
  <c r="AB1981" i="7" s="1"/>
  <c r="C22" i="3" l="1"/>
  <c r="H3478" i="3"/>
  <c r="H3542" i="3"/>
  <c r="H3558" i="3"/>
  <c r="H3550" i="3"/>
  <c r="H3446" i="3"/>
  <c r="H3470" i="3"/>
  <c r="H3566" i="3"/>
  <c r="H3590" i="3"/>
  <c r="H3502" i="3"/>
  <c r="H5980" i="3"/>
  <c r="H5938" i="3"/>
  <c r="H3463" i="3"/>
  <c r="H3501" i="3"/>
  <c r="H3564" i="3"/>
  <c r="H3452" i="3"/>
  <c r="H3475" i="3"/>
  <c r="H3514" i="3"/>
  <c r="H3537" i="3"/>
  <c r="H5650" i="3"/>
  <c r="H3472" i="3"/>
  <c r="H3575" i="3"/>
  <c r="H3479" i="3"/>
  <c r="H3493" i="3"/>
  <c r="H3556" i="3"/>
  <c r="H3444" i="3"/>
  <c r="H3467" i="3"/>
  <c r="H3506" i="3"/>
  <c r="H3529" i="3"/>
  <c r="H3568" i="3"/>
  <c r="X2073" i="7" s="1"/>
  <c r="Z2073" i="7" s="1"/>
  <c r="AA2073" i="7" s="1"/>
  <c r="AB2073" i="7" s="1"/>
  <c r="H3456" i="3"/>
  <c r="H3567" i="3"/>
  <c r="H6116" i="3"/>
  <c r="H5815" i="3"/>
  <c r="H3469" i="3"/>
  <c r="H3500" i="3"/>
  <c r="H3547" i="3"/>
  <c r="H5810" i="3"/>
  <c r="H3450" i="3"/>
  <c r="H3449" i="3"/>
  <c r="H3536" i="3"/>
  <c r="H5979" i="3"/>
  <c r="H3535" i="3"/>
  <c r="H6062" i="3"/>
  <c r="H3549" i="3"/>
  <c r="H3476" i="3"/>
  <c r="X2084" i="7" s="1"/>
  <c r="Z2084" i="7" s="1"/>
  <c r="AA2084" i="7" s="1"/>
  <c r="AB2084" i="7" s="1"/>
  <c r="H3451" i="3"/>
  <c r="H3569" i="3"/>
  <c r="H3544" i="3"/>
  <c r="H3583" i="3"/>
  <c r="H3485" i="3"/>
  <c r="H3468" i="3"/>
  <c r="H3443" i="3"/>
  <c r="H3545" i="3"/>
  <c r="H3528" i="3"/>
  <c r="H3559" i="3"/>
  <c r="H3565" i="3"/>
  <c r="H3540" i="3"/>
  <c r="H3507" i="3"/>
  <c r="H3442" i="3"/>
  <c r="H3552" i="3"/>
  <c r="H3591" i="3"/>
  <c r="X1781" i="7" s="1"/>
  <c r="Z1781" i="7" s="1"/>
  <c r="AA1781" i="7" s="1"/>
  <c r="AB1781" i="7" s="1"/>
  <c r="H3477" i="3"/>
  <c r="H3460" i="3"/>
  <c r="H5785" i="3"/>
  <c r="H3497" i="3"/>
  <c r="H3512" i="3"/>
  <c r="H3543" i="3"/>
  <c r="H3461" i="3"/>
  <c r="H6016" i="3"/>
  <c r="H5660" i="3"/>
  <c r="H3465" i="3"/>
  <c r="H3488" i="3"/>
  <c r="H3503" i="3"/>
  <c r="H3571" i="3"/>
  <c r="H3441" i="3"/>
  <c r="H3495" i="3"/>
  <c r="H3572" i="3"/>
  <c r="H3482" i="3"/>
  <c r="H3440" i="3"/>
  <c r="H3453" i="3"/>
  <c r="H3538" i="3"/>
  <c r="H3448" i="3"/>
  <c r="H3539" i="3"/>
  <c r="H5775" i="3"/>
  <c r="H3487" i="3"/>
  <c r="H3589" i="3"/>
  <c r="H3548" i="3"/>
  <c r="H3515" i="3"/>
  <c r="H3474" i="3"/>
  <c r="H5690" i="3"/>
  <c r="H5689" i="3"/>
  <c r="X50" i="5" l="1"/>
  <c r="Z50" i="5" s="1"/>
  <c r="AA50" i="5" s="1"/>
  <c r="AB50" i="5" s="1"/>
  <c r="X49" i="5"/>
  <c r="Z49" i="5" s="1"/>
  <c r="AA49" i="5" s="1"/>
  <c r="AB49" i="5" s="1"/>
  <c r="X47" i="5"/>
  <c r="Z47" i="5" s="1"/>
  <c r="X48" i="5"/>
  <c r="Z48" i="5" s="1"/>
  <c r="AA48" i="5" s="1"/>
  <c r="AB48" i="5" s="1"/>
  <c r="X49" i="6"/>
  <c r="Z49" i="6" s="1"/>
  <c r="X52" i="6"/>
  <c r="Z52" i="6" s="1"/>
  <c r="AA52" i="6" s="1"/>
  <c r="AB52" i="6" s="1"/>
  <c r="X50" i="6"/>
  <c r="Z50" i="6" s="1"/>
  <c r="AA50" i="6" s="1"/>
  <c r="AB50" i="6" s="1"/>
  <c r="X51" i="6"/>
  <c r="Z51" i="6" s="1"/>
  <c r="AA51" i="6" s="1"/>
  <c r="AB51" i="6" s="1"/>
  <c r="X183" i="5"/>
  <c r="Z183" i="5" s="1"/>
  <c r="AA183" i="5" s="1"/>
  <c r="AB183" i="5" s="1"/>
  <c r="X184" i="5"/>
  <c r="Z184" i="5" s="1"/>
  <c r="AA184" i="5" s="1"/>
  <c r="AB184" i="5" s="1"/>
  <c r="X186" i="6"/>
  <c r="Z186" i="6" s="1"/>
  <c r="AA186" i="6" s="1"/>
  <c r="AB186" i="6" s="1"/>
  <c r="X185" i="6"/>
  <c r="Z185" i="6" s="1"/>
  <c r="AA185" i="6" s="1"/>
  <c r="AB185" i="6" s="1"/>
  <c r="X259" i="5"/>
  <c r="Z259" i="5" s="1"/>
  <c r="AA259" i="5" s="1"/>
  <c r="AB259" i="5" s="1"/>
  <c r="X258" i="5"/>
  <c r="Z258" i="5" s="1"/>
  <c r="AA258" i="5" s="1"/>
  <c r="AB258" i="5" s="1"/>
  <c r="X257" i="5"/>
  <c r="Z257" i="5" s="1"/>
  <c r="AA257" i="5" s="1"/>
  <c r="AB257" i="5" s="1"/>
  <c r="X260" i="5"/>
  <c r="Z260" i="5" s="1"/>
  <c r="AA260" i="5" s="1"/>
  <c r="AB260" i="5" s="1"/>
  <c r="X260" i="6"/>
  <c r="Z260" i="6" s="1"/>
  <c r="AA260" i="6" s="1"/>
  <c r="AB260" i="6" s="1"/>
  <c r="X261" i="6"/>
  <c r="Z261" i="6" s="1"/>
  <c r="AA261" i="6" s="1"/>
  <c r="AB261" i="6" s="1"/>
  <c r="X259" i="6"/>
  <c r="Z259" i="6" s="1"/>
  <c r="AA259" i="6" s="1"/>
  <c r="AB259" i="6" s="1"/>
  <c r="X262" i="6"/>
  <c r="Z262" i="6" s="1"/>
  <c r="AA262" i="6" s="1"/>
  <c r="AB262" i="6" s="1"/>
  <c r="X68" i="5"/>
  <c r="Z68" i="5" s="1"/>
  <c r="AA68" i="5" s="1"/>
  <c r="AB68" i="5" s="1"/>
  <c r="X69" i="5"/>
  <c r="Z69" i="5" s="1"/>
  <c r="AA69" i="5" s="1"/>
  <c r="AB69" i="5" s="1"/>
  <c r="X70" i="5"/>
  <c r="Z70" i="5" s="1"/>
  <c r="AA70" i="5" s="1"/>
  <c r="AB70" i="5" s="1"/>
  <c r="X67" i="5"/>
  <c r="Z67" i="5" s="1"/>
  <c r="AA67" i="5" s="1"/>
  <c r="AB67" i="5" s="1"/>
  <c r="X66" i="5"/>
  <c r="Z66" i="5" s="1"/>
  <c r="AA66" i="5" s="1"/>
  <c r="AB66" i="5" s="1"/>
  <c r="X68" i="6"/>
  <c r="Z68" i="6" s="1"/>
  <c r="AA68" i="6" s="1"/>
  <c r="AB68" i="6" s="1"/>
  <c r="X69" i="6"/>
  <c r="Z69" i="6" s="1"/>
  <c r="AA69" i="6" s="1"/>
  <c r="AB69" i="6" s="1"/>
  <c r="X71" i="6"/>
  <c r="Z71" i="6" s="1"/>
  <c r="AA71" i="6" s="1"/>
  <c r="AB71" i="6" s="1"/>
  <c r="X70" i="6"/>
  <c r="Z70" i="6" s="1"/>
  <c r="AA70" i="6" s="1"/>
  <c r="AB70" i="6" s="1"/>
  <c r="X72" i="6"/>
  <c r="Z72" i="6" s="1"/>
  <c r="AA72" i="6" s="1"/>
  <c r="AB72" i="6" s="1"/>
  <c r="X256" i="5"/>
  <c r="Z256" i="5" s="1"/>
  <c r="AA256" i="5" s="1"/>
  <c r="AB256" i="5" s="1"/>
  <c r="X255" i="5"/>
  <c r="Z255" i="5" s="1"/>
  <c r="AA255" i="5" s="1"/>
  <c r="AB255" i="5" s="1"/>
  <c r="X253" i="5"/>
  <c r="Z253" i="5" s="1"/>
  <c r="AA253" i="5" s="1"/>
  <c r="AB253" i="5" s="1"/>
  <c r="X254" i="5"/>
  <c r="Z254" i="5" s="1"/>
  <c r="AA254" i="5" s="1"/>
  <c r="AB254" i="5" s="1"/>
  <c r="X257" i="6"/>
  <c r="Z257" i="6" s="1"/>
  <c r="AA257" i="6" s="1"/>
  <c r="AB257" i="6" s="1"/>
  <c r="X255" i="6"/>
  <c r="Z255" i="6" s="1"/>
  <c r="AA255" i="6" s="1"/>
  <c r="AB255" i="6" s="1"/>
  <c r="X258" i="6"/>
  <c r="Z258" i="6" s="1"/>
  <c r="AA258" i="6" s="1"/>
  <c r="AB258" i="6" s="1"/>
  <c r="X256" i="6"/>
  <c r="Z256" i="6" s="1"/>
  <c r="AA256" i="6" s="1"/>
  <c r="AB256" i="6" s="1"/>
  <c r="X1777" i="7"/>
  <c r="Z1777" i="7" s="1"/>
  <c r="AA1777" i="7" s="1"/>
  <c r="AB1777" i="7" s="1"/>
  <c r="X1776" i="7"/>
  <c r="Z1776" i="7" s="1"/>
  <c r="AA1776" i="7" s="1"/>
  <c r="AB1776" i="7" s="1"/>
  <c r="X1778" i="7"/>
  <c r="Z1778" i="7" s="1"/>
  <c r="AA1778" i="7" s="1"/>
  <c r="AB1778" i="7" s="1"/>
  <c r="X1780" i="7"/>
  <c r="Z1780" i="7" s="1"/>
  <c r="AA1780" i="7" s="1"/>
  <c r="AB1780" i="7" s="1"/>
  <c r="X1779" i="7"/>
  <c r="Z1779" i="7" s="1"/>
  <c r="AA1779" i="7" s="1"/>
  <c r="AB1779" i="7" s="1"/>
  <c r="AA49" i="6" l="1"/>
  <c r="AA47" i="5"/>
  <c r="AB47" i="5" s="1"/>
  <c r="AB49" i="6" l="1"/>
  <c r="C25" i="3" l="1"/>
  <c r="H4084" i="3"/>
  <c r="H4089" i="3"/>
  <c r="H5477" i="3"/>
  <c r="H6019" i="3"/>
  <c r="H5888" i="3"/>
  <c r="H4085" i="3"/>
  <c r="H4093" i="3"/>
  <c r="H4107" i="3"/>
  <c r="H5478" i="3"/>
  <c r="H5530" i="3"/>
  <c r="H4091" i="3"/>
  <c r="H4102" i="3"/>
  <c r="H5480" i="3"/>
  <c r="H5600" i="3"/>
  <c r="H5859" i="3"/>
  <c r="H4100" i="3"/>
  <c r="H4086" i="3"/>
  <c r="H5500" i="3"/>
  <c r="H5655" i="3"/>
  <c r="H5531" i="3"/>
  <c r="H4109" i="3"/>
  <c r="H4095" i="3"/>
  <c r="H4090" i="3"/>
  <c r="H5889" i="3"/>
  <c r="H5597" i="3"/>
  <c r="H4083" i="3"/>
  <c r="H4104" i="3"/>
  <c r="H5501" i="3"/>
  <c r="H6023" i="3"/>
  <c r="H5726" i="3"/>
  <c r="H4101" i="3"/>
  <c r="H4088" i="3"/>
  <c r="H4099" i="3"/>
  <c r="H5818" i="3"/>
  <c r="H5718" i="3"/>
  <c r="H4110" i="3"/>
  <c r="H4097" i="3"/>
  <c r="H4108" i="3"/>
  <c r="H5819" i="3"/>
  <c r="H5853" i="3"/>
  <c r="X99" i="5" l="1"/>
  <c r="Z99" i="5" s="1"/>
  <c r="AA99" i="5" s="1"/>
  <c r="AB99" i="5" s="1"/>
  <c r="X101" i="6"/>
  <c r="Z101" i="6" s="1"/>
  <c r="AA101" i="6" s="1"/>
  <c r="AB101" i="6" s="1"/>
  <c r="X100" i="5"/>
  <c r="Z100" i="5" s="1"/>
  <c r="AA100" i="5" s="1"/>
  <c r="AB100" i="5" s="1"/>
  <c r="X98" i="6"/>
  <c r="Z98" i="6" s="1"/>
  <c r="AA98" i="6" s="1"/>
  <c r="AB98" i="6" s="1"/>
  <c r="X96" i="5"/>
  <c r="Z96" i="5" s="1"/>
  <c r="AA96" i="5" s="1"/>
  <c r="AB96" i="5" s="1"/>
  <c r="X99" i="6"/>
  <c r="Z99" i="6" s="1"/>
  <c r="AA99" i="6" s="1"/>
  <c r="AB99" i="6" s="1"/>
  <c r="X97" i="5"/>
  <c r="Z97" i="5" s="1"/>
  <c r="AA97" i="5" s="1"/>
  <c r="AB97" i="5" s="1"/>
  <c r="X102" i="6"/>
  <c r="Z102" i="6" s="1"/>
  <c r="AA102" i="6" s="1"/>
  <c r="AB102" i="6" s="1"/>
  <c r="X95" i="5"/>
  <c r="Z95" i="5" s="1"/>
  <c r="AA95" i="5" s="1"/>
  <c r="AB95" i="5" s="1"/>
  <c r="X98" i="5"/>
  <c r="Z98" i="5" s="1"/>
  <c r="AA98" i="5" s="1"/>
  <c r="AB98" i="5" s="1"/>
  <c r="X97" i="6"/>
  <c r="Z97" i="6" s="1"/>
  <c r="AA97" i="6" s="1"/>
  <c r="AB97" i="6" s="1"/>
  <c r="X100" i="6"/>
  <c r="Z100" i="6" s="1"/>
  <c r="AA100" i="6" s="1"/>
  <c r="AB100" i="6" s="1"/>
  <c r="X214" i="6"/>
  <c r="Z214" i="6" s="1"/>
  <c r="AA214" i="6" s="1"/>
  <c r="AB214" i="6" s="1"/>
  <c r="X213" i="6"/>
  <c r="Z213" i="6" s="1"/>
  <c r="AA213" i="6" s="1"/>
  <c r="AB213" i="6" s="1"/>
  <c r="X213" i="5"/>
  <c r="Z213" i="5" s="1"/>
  <c r="AA213" i="5" s="1"/>
  <c r="AB213" i="5" s="1"/>
  <c r="X211" i="5"/>
  <c r="Z211" i="5" s="1"/>
  <c r="AA211" i="5" s="1"/>
  <c r="AB211" i="5" s="1"/>
  <c r="X212" i="5"/>
  <c r="Z212" i="5" s="1"/>
  <c r="AA212" i="5" s="1"/>
  <c r="AB212" i="5" s="1"/>
  <c r="X215" i="6"/>
  <c r="Z215" i="6" s="1"/>
  <c r="AA215" i="6" s="1"/>
  <c r="AB215" i="6" s="1"/>
  <c r="X93" i="6"/>
  <c r="Z93" i="6" s="1"/>
  <c r="AA93" i="6" s="1"/>
  <c r="AB93" i="6" s="1"/>
  <c r="X94" i="5"/>
  <c r="Z94" i="5" s="1"/>
  <c r="AA94" i="5" s="1"/>
  <c r="AB94" i="5" s="1"/>
  <c r="X92" i="5"/>
  <c r="Z92" i="5" s="1"/>
  <c r="AA92" i="5" s="1"/>
  <c r="AB92" i="5" s="1"/>
  <c r="X96" i="6"/>
  <c r="Z96" i="6" s="1"/>
  <c r="AA96" i="6" s="1"/>
  <c r="AB96" i="6" s="1"/>
  <c r="X90" i="5"/>
  <c r="Z90" i="5" s="1"/>
  <c r="AA90" i="5" s="1"/>
  <c r="AB90" i="5" s="1"/>
  <c r="X93" i="5"/>
  <c r="Z93" i="5" s="1"/>
  <c r="AA93" i="5" s="1"/>
  <c r="AB93" i="5" s="1"/>
  <c r="X95" i="6"/>
  <c r="Z95" i="6" s="1"/>
  <c r="AA95" i="6" s="1"/>
  <c r="AB95" i="6" s="1"/>
  <c r="X91" i="5"/>
  <c r="Z91" i="5" s="1"/>
  <c r="AA91" i="5" s="1"/>
  <c r="AB91" i="5" s="1"/>
  <c r="X92" i="6"/>
  <c r="Z92" i="6" s="1"/>
  <c r="X94" i="6"/>
  <c r="Z94" i="6" s="1"/>
  <c r="AA94" i="6" s="1"/>
  <c r="AB94" i="6" s="1"/>
  <c r="AA92" i="6" l="1"/>
  <c r="AB92" i="6" l="1"/>
  <c r="C26" i="3" l="1"/>
  <c r="H6028" i="3"/>
  <c r="X442" i="7" s="1"/>
  <c r="Z442" i="7" s="1"/>
  <c r="AA442" i="7" s="1"/>
  <c r="AB442" i="7" s="1"/>
  <c r="H5905" i="3"/>
  <c r="H5786" i="3" l="1"/>
  <c r="H5255" i="3"/>
  <c r="H4562" i="3"/>
  <c r="H5171" i="3"/>
  <c r="X1375" i="7" s="1"/>
  <c r="Z1375" i="7" s="1"/>
  <c r="AA1375" i="7" s="1"/>
  <c r="AB1375" i="7" s="1"/>
  <c r="H4599" i="3"/>
  <c r="H4571" i="3"/>
  <c r="H4510" i="3"/>
  <c r="H5796" i="3"/>
  <c r="H4539" i="3"/>
  <c r="H4604" i="3"/>
  <c r="H4573" i="3"/>
  <c r="H5734" i="3"/>
  <c r="X417" i="7" s="1"/>
  <c r="Z417" i="7" s="1"/>
  <c r="AA417" i="7" s="1"/>
  <c r="AB417" i="7" s="1"/>
  <c r="H4561" i="3"/>
  <c r="H4541" i="3"/>
  <c r="H4536" i="3"/>
  <c r="H4855" i="3"/>
  <c r="H4559" i="3"/>
  <c r="H5260" i="3"/>
  <c r="H6150" i="3"/>
  <c r="H4874" i="3"/>
  <c r="H4967" i="3"/>
  <c r="H5413" i="3"/>
  <c r="H4997" i="3"/>
  <c r="H5464" i="3"/>
  <c r="H5769" i="3"/>
  <c r="H6152" i="3"/>
  <c r="H4316" i="3"/>
  <c r="H5838" i="3"/>
  <c r="H5547" i="3"/>
  <c r="H5420" i="3"/>
  <c r="H4898" i="3"/>
  <c r="H4598" i="3"/>
  <c r="H6029" i="3"/>
  <c r="H4534" i="3"/>
  <c r="H5835" i="3"/>
  <c r="H4546" i="3"/>
  <c r="X610" i="7" s="1"/>
  <c r="Z610" i="7" s="1"/>
  <c r="AA610" i="7" s="1"/>
  <c r="AB610" i="7" s="1"/>
  <c r="H4896" i="3"/>
  <c r="H5682" i="3"/>
  <c r="H4574" i="3"/>
  <c r="H3394" i="3"/>
  <c r="H5439" i="3"/>
  <c r="H5678" i="3"/>
  <c r="H5957" i="3"/>
  <c r="X660" i="7" s="1"/>
  <c r="Z660" i="7" s="1"/>
  <c r="AA660" i="7" s="1"/>
  <c r="AB660" i="7" s="1"/>
  <c r="H6181" i="3"/>
  <c r="H4567" i="3"/>
  <c r="H5441" i="3"/>
  <c r="H4595" i="3"/>
  <c r="H4535" i="3"/>
  <c r="H4554" i="3"/>
  <c r="X611" i="7" s="1"/>
  <c r="Z611" i="7" s="1"/>
  <c r="AA611" i="7" s="1"/>
  <c r="AB611" i="7" s="1"/>
  <c r="H4607" i="3"/>
  <c r="H4617" i="3"/>
  <c r="H4613" i="3"/>
  <c r="H3207" i="3"/>
  <c r="H5157" i="3"/>
  <c r="H6149" i="3"/>
  <c r="H5645" i="3"/>
  <c r="H4887" i="3"/>
  <c r="H4568" i="3"/>
  <c r="H5063" i="3"/>
  <c r="H3798" i="3"/>
  <c r="H5752" i="3"/>
  <c r="H6002" i="3"/>
  <c r="H4577" i="3"/>
  <c r="H4872" i="3"/>
  <c r="H5416" i="3"/>
  <c r="X543" i="5" s="1"/>
  <c r="Z543" i="5" s="1"/>
  <c r="AA543" i="5" s="1"/>
  <c r="AB543" i="5" s="1"/>
  <c r="H4528" i="3"/>
  <c r="H4600" i="3"/>
  <c r="H6151" i="3"/>
  <c r="H6059" i="3"/>
  <c r="H5239" i="3"/>
  <c r="H5732" i="3"/>
  <c r="H4914" i="3"/>
  <c r="H4990" i="3"/>
  <c r="H6103" i="3"/>
  <c r="X1358" i="7" s="1"/>
  <c r="Z1358" i="7" s="1"/>
  <c r="AA1358" i="7" s="1"/>
  <c r="AB1358" i="7" s="1"/>
  <c r="H3388" i="3"/>
  <c r="H4876" i="3"/>
  <c r="H4531" i="3"/>
  <c r="H5418" i="3"/>
  <c r="H5777" i="3"/>
  <c r="H4558" i="3"/>
  <c r="H4553" i="3"/>
  <c r="H4533" i="3"/>
  <c r="H6146" i="3"/>
  <c r="H4620" i="3"/>
  <c r="H6066" i="3"/>
  <c r="X600" i="7" s="1"/>
  <c r="Z600" i="7" s="1"/>
  <c r="AA600" i="7" s="1"/>
  <c r="AB600" i="7" s="1"/>
  <c r="H4899" i="3"/>
  <c r="H4591" i="3"/>
  <c r="H4570" i="3"/>
  <c r="H4854" i="3"/>
  <c r="H5259" i="3"/>
  <c r="H4981" i="3"/>
  <c r="H5030" i="3"/>
  <c r="H4578" i="3"/>
  <c r="H6130" i="3"/>
  <c r="X623" i="7" s="1"/>
  <c r="Z623" i="7" s="1"/>
  <c r="AA623" i="7" s="1"/>
  <c r="AB623" i="7" s="1"/>
  <c r="H4580" i="3"/>
  <c r="H5443" i="3"/>
  <c r="H6097" i="3"/>
  <c r="H4552" i="3"/>
  <c r="H4890" i="3"/>
  <c r="H4886" i="3"/>
  <c r="H4593" i="3"/>
  <c r="H4610" i="3"/>
  <c r="H4897" i="3"/>
  <c r="H5741" i="3"/>
  <c r="H4888" i="3"/>
  <c r="H5545" i="3"/>
  <c r="H4654" i="3"/>
  <c r="H5679" i="3"/>
  <c r="H5965" i="3"/>
  <c r="X1604" i="7" s="1"/>
  <c r="Z1604" i="7" s="1"/>
  <c r="AA1604" i="7" s="1"/>
  <c r="AB1604" i="7" s="1"/>
  <c r="H5558" i="3"/>
  <c r="H5933" i="3"/>
  <c r="H4903" i="3"/>
  <c r="H4556" i="3"/>
  <c r="H4775" i="3"/>
  <c r="H4587" i="3"/>
  <c r="H4527" i="3"/>
  <c r="X589" i="7" s="1"/>
  <c r="Z589" i="7" s="1"/>
  <c r="AA589" i="7" s="1"/>
  <c r="AB589" i="7" s="1"/>
  <c r="H4555" i="3"/>
  <c r="H4566" i="3"/>
  <c r="H5266" i="3"/>
  <c r="H4605" i="3"/>
  <c r="H4853" i="3"/>
  <c r="H4576" i="3"/>
  <c r="H6096" i="3"/>
  <c r="X588" i="7" s="1"/>
  <c r="Z588" i="7" s="1"/>
  <c r="AA588" i="7" s="1"/>
  <c r="AB588" i="7" s="1"/>
  <c r="H106" i="3"/>
  <c r="H4879" i="3"/>
  <c r="H6148" i="3"/>
  <c r="H4314" i="3"/>
  <c r="H3292" i="3"/>
  <c r="H4526" i="3"/>
  <c r="H4551" i="3"/>
  <c r="H5502" i="3"/>
  <c r="H3389" i="3"/>
  <c r="H5408" i="3"/>
  <c r="H5871" i="3"/>
  <c r="H4592" i="3"/>
  <c r="X643" i="7" s="1"/>
  <c r="Z643" i="7" s="1"/>
  <c r="AA643" i="7" s="1"/>
  <c r="AB643" i="7" s="1"/>
  <c r="H4948" i="3"/>
  <c r="H5456" i="3"/>
  <c r="H5173" i="3"/>
  <c r="X1376" i="7" s="1"/>
  <c r="Z1376" i="7" s="1"/>
  <c r="AA1376" i="7" s="1"/>
  <c r="AB1376" i="7" s="1"/>
  <c r="H4906" i="3"/>
  <c r="H4902" i="3"/>
  <c r="H1170" i="3"/>
  <c r="H5778" i="3"/>
  <c r="H3395" i="3"/>
  <c r="H4523" i="3"/>
  <c r="H5410" i="3"/>
  <c r="H5920" i="3"/>
  <c r="H3387" i="3"/>
  <c r="H4609" i="3"/>
  <c r="H4525" i="3"/>
  <c r="H4612" i="3"/>
  <c r="H4582" i="3"/>
  <c r="H6170" i="3"/>
  <c r="H5587" i="3"/>
  <c r="H4583" i="3"/>
  <c r="H5167" i="3"/>
  <c r="H6145" i="3"/>
  <c r="H5945" i="3"/>
  <c r="H5648" i="3"/>
  <c r="H5442" i="3"/>
  <c r="X561" i="5" s="1"/>
  <c r="Z561" i="5" s="1"/>
  <c r="AA561" i="5" s="1"/>
  <c r="AB561" i="5" s="1"/>
  <c r="H5445" i="3"/>
  <c r="H4596" i="3"/>
  <c r="H4572" i="3"/>
  <c r="H5993" i="3"/>
  <c r="H6168" i="3"/>
  <c r="H4516" i="3"/>
  <c r="H4538" i="3"/>
  <c r="H4878" i="3"/>
  <c r="X2092" i="7" s="1"/>
  <c r="Z2092" i="7" s="1"/>
  <c r="AA2092" i="7" s="1"/>
  <c r="AB2092" i="7" s="1"/>
  <c r="H4905" i="3"/>
  <c r="H4594" i="3"/>
  <c r="H4614" i="3"/>
  <c r="H4877" i="3"/>
  <c r="H5444" i="3"/>
  <c r="H5440" i="3"/>
  <c r="H5740" i="3"/>
  <c r="H4884" i="3"/>
  <c r="H5425" i="3"/>
  <c r="H4529" i="3"/>
  <c r="H5956" i="3"/>
  <c r="H4547" i="3"/>
  <c r="H5897" i="3"/>
  <c r="H1189" i="3"/>
  <c r="H4891" i="3"/>
  <c r="H4519" i="3"/>
  <c r="H4565" i="3"/>
  <c r="H4608" i="3"/>
  <c r="H5098" i="3"/>
  <c r="H4901" i="3"/>
  <c r="H5417" i="3"/>
  <c r="H4881" i="3"/>
  <c r="H4530" i="3"/>
  <c r="H5971" i="3"/>
  <c r="H5427" i="3"/>
  <c r="H6067" i="3"/>
  <c r="X612" i="7" s="1"/>
  <c r="Z612" i="7" s="1"/>
  <c r="AA612" i="7" s="1"/>
  <c r="AB612" i="7" s="1"/>
  <c r="H5733" i="3"/>
  <c r="H4550" i="3"/>
  <c r="H4509" i="3"/>
  <c r="H4615" i="3"/>
  <c r="H5463" i="3"/>
  <c r="H3098" i="3"/>
  <c r="H4585" i="3"/>
  <c r="H4618" i="3"/>
  <c r="H4584" i="3"/>
  <c r="H4924" i="3"/>
  <c r="H4549" i="3"/>
  <c r="H4563" i="3"/>
  <c r="H3392" i="3"/>
  <c r="H4894" i="3"/>
  <c r="H4882" i="3"/>
  <c r="H4590" i="3"/>
  <c r="H5779" i="3"/>
  <c r="X416" i="7" s="1"/>
  <c r="Z416" i="7" s="1"/>
  <c r="AA416" i="7" s="1"/>
  <c r="AB416" i="7" s="1"/>
  <c r="H4579" i="3"/>
  <c r="H5263" i="3"/>
  <c r="H4564" i="3"/>
  <c r="H4588" i="3"/>
  <c r="H4601" i="3"/>
  <c r="H4581" i="3"/>
  <c r="H4980" i="3"/>
  <c r="H4569" i="3"/>
  <c r="H6174" i="3"/>
  <c r="H5527" i="3"/>
  <c r="H4871" i="3"/>
  <c r="H4870" i="3"/>
  <c r="H5431" i="3"/>
  <c r="H4532" i="3"/>
  <c r="H5546" i="3"/>
  <c r="H4543" i="3"/>
  <c r="H5421" i="3"/>
  <c r="H5409" i="3"/>
  <c r="X541" i="5" s="1"/>
  <c r="Z541" i="5" s="1"/>
  <c r="AA541" i="5" s="1"/>
  <c r="AB541" i="5" s="1"/>
  <c r="H5412" i="3"/>
  <c r="X542" i="5" s="1"/>
  <c r="Z542" i="5" s="1"/>
  <c r="AA542" i="5" s="1"/>
  <c r="AB542" i="5" s="1"/>
  <c r="H6176" i="3"/>
  <c r="X601" i="7" s="1"/>
  <c r="Z601" i="7" s="1"/>
  <c r="AA601" i="7" s="1"/>
  <c r="AB601" i="7" s="1"/>
  <c r="H6180" i="3"/>
  <c r="H4475" i="3"/>
  <c r="H5179" i="3"/>
  <c r="H4619" i="3"/>
  <c r="H4875" i="3"/>
  <c r="H4586" i="3"/>
  <c r="H4606" i="3"/>
  <c r="H5411" i="3"/>
  <c r="H5436" i="3"/>
  <c r="H5867" i="3"/>
  <c r="H5542" i="3"/>
  <c r="H4904" i="3"/>
  <c r="H4895" i="3"/>
  <c r="H4521" i="3"/>
  <c r="H4309" i="3"/>
  <c r="H4611" i="3"/>
  <c r="H5839" i="3"/>
  <c r="H4542" i="3"/>
  <c r="H4883" i="3"/>
  <c r="H4575" i="3"/>
  <c r="H4885" i="3"/>
  <c r="H4603" i="3"/>
  <c r="H4487" i="3"/>
  <c r="H4893" i="3"/>
  <c r="H3288" i="3"/>
  <c r="H4873" i="3"/>
  <c r="H4813" i="3"/>
  <c r="H4616" i="3"/>
  <c r="H5419" i="3"/>
  <c r="H6147" i="3"/>
  <c r="H5681" i="3"/>
  <c r="H4889" i="3"/>
  <c r="H5680" i="3"/>
  <c r="X1118" i="7" s="1"/>
  <c r="Z1118" i="7" s="1"/>
  <c r="AA1118" i="7" s="1"/>
  <c r="AB1118" i="7" s="1"/>
  <c r="H4720" i="3"/>
  <c r="H5414" i="3"/>
  <c r="H5828" i="3"/>
  <c r="H3106" i="3"/>
  <c r="H4557" i="3"/>
  <c r="H4880" i="3"/>
  <c r="H4900" i="3"/>
  <c r="H5169" i="3"/>
  <c r="X1374" i="7" s="1"/>
  <c r="Z1374" i="7" s="1"/>
  <c r="AA1374" i="7" s="1"/>
  <c r="AB1374" i="7" s="1"/>
  <c r="H4892" i="3"/>
  <c r="X629" i="7" l="1"/>
  <c r="Z629" i="7" s="1"/>
  <c r="AA629" i="7" s="1"/>
  <c r="AB629" i="7" s="1"/>
  <c r="X636" i="7"/>
  <c r="Z636" i="7" s="1"/>
  <c r="AA636" i="7" s="1"/>
  <c r="AB636" i="7" s="1"/>
  <c r="X409" i="5"/>
  <c r="Z409" i="5" s="1"/>
  <c r="AA409" i="5" s="1"/>
  <c r="AB409" i="5" s="1"/>
  <c r="X633" i="7"/>
  <c r="Z633" i="7" s="1"/>
  <c r="AA633" i="7" s="1"/>
  <c r="AB633" i="7" s="1"/>
  <c r="X627" i="7"/>
  <c r="Z627" i="7" s="1"/>
  <c r="AA627" i="7" s="1"/>
  <c r="AB627" i="7" s="1"/>
  <c r="X632" i="7"/>
  <c r="Z632" i="7" s="1"/>
  <c r="AA632" i="7" s="1"/>
  <c r="AB632" i="7" s="1"/>
  <c r="X634" i="7"/>
  <c r="Z634" i="7" s="1"/>
  <c r="AA634" i="7" s="1"/>
  <c r="AB634" i="7" s="1"/>
  <c r="X637" i="7"/>
  <c r="Z637" i="7" s="1"/>
  <c r="AA637" i="7" s="1"/>
  <c r="AB637" i="7" s="1"/>
  <c r="X631" i="7"/>
  <c r="Z631" i="7" s="1"/>
  <c r="AA631" i="7" s="1"/>
  <c r="AB631" i="7" s="1"/>
  <c r="X630" i="7"/>
  <c r="Z630" i="7" s="1"/>
  <c r="AA630" i="7" s="1"/>
  <c r="AB630" i="7" s="1"/>
  <c r="X626" i="7"/>
  <c r="Z626" i="7" s="1"/>
  <c r="AA626" i="7" s="1"/>
  <c r="AB626" i="7" s="1"/>
  <c r="X625" i="7"/>
  <c r="Z625" i="7" s="1"/>
  <c r="AA625" i="7" s="1"/>
  <c r="AB625" i="7" s="1"/>
  <c r="X638" i="7"/>
  <c r="Z638" i="7" s="1"/>
  <c r="AA638" i="7" s="1"/>
  <c r="AB638" i="7" s="1"/>
  <c r="X624" i="7"/>
  <c r="Z624" i="7" s="1"/>
  <c r="AA624" i="7" s="1"/>
  <c r="AB624" i="7" s="1"/>
  <c r="X628" i="7"/>
  <c r="Z628" i="7" s="1"/>
  <c r="AA628" i="7" s="1"/>
  <c r="AB628" i="7" s="1"/>
  <c r="X635" i="7"/>
  <c r="Z635" i="7" s="1"/>
  <c r="AA635" i="7" s="1"/>
  <c r="AB635" i="7" s="1"/>
  <c r="X410" i="5"/>
  <c r="Z410" i="5" s="1"/>
  <c r="AA410" i="5" s="1"/>
  <c r="AB410" i="5" s="1"/>
  <c r="X411" i="7"/>
  <c r="Z411" i="7" s="1"/>
  <c r="AA411" i="7" s="1"/>
  <c r="AB411" i="7" s="1"/>
  <c r="X412" i="7"/>
  <c r="Z412" i="7" s="1"/>
  <c r="AA412" i="7" s="1"/>
  <c r="AB412" i="7" s="1"/>
  <c r="X554" i="5"/>
  <c r="Z554" i="5" s="1"/>
  <c r="AA554" i="5" s="1"/>
  <c r="AB554" i="5" s="1"/>
  <c r="X553" i="5"/>
  <c r="Z553" i="5" s="1"/>
  <c r="AA553" i="5" s="1"/>
  <c r="AB553" i="5" s="1"/>
  <c r="X595" i="7"/>
  <c r="Z595" i="7" s="1"/>
  <c r="AA595" i="7" s="1"/>
  <c r="AB595" i="7" s="1"/>
  <c r="X405" i="5"/>
  <c r="Z405" i="5" s="1"/>
  <c r="AA405" i="5" s="1"/>
  <c r="AB405" i="5" s="1"/>
  <c r="X404" i="5"/>
  <c r="Z404" i="5" s="1"/>
  <c r="AA404" i="5" s="1"/>
  <c r="AB404" i="5" s="1"/>
  <c r="X594" i="7"/>
  <c r="Z594" i="7" s="1"/>
  <c r="AA594" i="7" s="1"/>
  <c r="AB594" i="7" s="1"/>
  <c r="X596" i="7"/>
  <c r="Z596" i="7" s="1"/>
  <c r="AA596" i="7" s="1"/>
  <c r="AB596" i="7" s="1"/>
  <c r="X592" i="7"/>
  <c r="Z592" i="7" s="1"/>
  <c r="AA592" i="7" s="1"/>
  <c r="AB592" i="7" s="1"/>
  <c r="X597" i="7"/>
  <c r="Z597" i="7" s="1"/>
  <c r="AA597" i="7" s="1"/>
  <c r="AB597" i="7" s="1"/>
  <c r="X590" i="7"/>
  <c r="Z590" i="7" s="1"/>
  <c r="AA590" i="7" s="1"/>
  <c r="AB590" i="7" s="1"/>
  <c r="X403" i="5"/>
  <c r="Z403" i="5" s="1"/>
  <c r="X591" i="7"/>
  <c r="Z591" i="7" s="1"/>
  <c r="AA591" i="7" s="1"/>
  <c r="AB591" i="7" s="1"/>
  <c r="X599" i="7"/>
  <c r="Z599" i="7" s="1"/>
  <c r="AA599" i="7" s="1"/>
  <c r="AB599" i="7" s="1"/>
  <c r="X593" i="7"/>
  <c r="Z593" i="7" s="1"/>
  <c r="AA593" i="7" s="1"/>
  <c r="AB593" i="7" s="1"/>
  <c r="X598" i="7"/>
  <c r="Z598" i="7" s="1"/>
  <c r="AA598" i="7" s="1"/>
  <c r="AB598" i="7" s="1"/>
  <c r="X1098" i="7"/>
  <c r="Z1098" i="7" s="1"/>
  <c r="AA1098" i="7" s="1"/>
  <c r="AB1098" i="7" s="1"/>
  <c r="X1094" i="7"/>
  <c r="Z1094" i="7" s="1"/>
  <c r="AA1094" i="7" s="1"/>
  <c r="AB1094" i="7" s="1"/>
  <c r="X1117" i="7"/>
  <c r="Z1117" i="7" s="1"/>
  <c r="AA1117" i="7" s="1"/>
  <c r="AB1117" i="7" s="1"/>
  <c r="X1096" i="7"/>
  <c r="Z1096" i="7" s="1"/>
  <c r="AA1096" i="7" s="1"/>
  <c r="AB1096" i="7" s="1"/>
  <c r="X1113" i="7"/>
  <c r="Z1113" i="7" s="1"/>
  <c r="AA1113" i="7" s="1"/>
  <c r="AB1113" i="7" s="1"/>
  <c r="X486" i="5"/>
  <c r="Z486" i="5" s="1"/>
  <c r="AA486" i="5" s="1"/>
  <c r="AB486" i="5" s="1"/>
  <c r="X1103" i="7"/>
  <c r="Z1103" i="7" s="1"/>
  <c r="AA1103" i="7" s="1"/>
  <c r="AB1103" i="7" s="1"/>
  <c r="X1093" i="7"/>
  <c r="Z1093" i="7" s="1"/>
  <c r="AA1093" i="7" s="1"/>
  <c r="AB1093" i="7" s="1"/>
  <c r="X1100" i="7"/>
  <c r="Z1100" i="7" s="1"/>
  <c r="AA1100" i="7" s="1"/>
  <c r="AB1100" i="7" s="1"/>
  <c r="X1110" i="7"/>
  <c r="Z1110" i="7" s="1"/>
  <c r="AA1110" i="7" s="1"/>
  <c r="AB1110" i="7" s="1"/>
  <c r="X1104" i="7"/>
  <c r="Z1104" i="7" s="1"/>
  <c r="AA1104" i="7" s="1"/>
  <c r="AB1104" i="7" s="1"/>
  <c r="X1116" i="7"/>
  <c r="Z1116" i="7" s="1"/>
  <c r="AA1116" i="7" s="1"/>
  <c r="AB1116" i="7" s="1"/>
  <c r="X1099" i="7"/>
  <c r="Z1099" i="7" s="1"/>
  <c r="AA1099" i="7" s="1"/>
  <c r="AB1099" i="7" s="1"/>
  <c r="X1112" i="7"/>
  <c r="Z1112" i="7" s="1"/>
  <c r="AA1112" i="7" s="1"/>
  <c r="AB1112" i="7" s="1"/>
  <c r="X1109" i="7"/>
  <c r="Z1109" i="7" s="1"/>
  <c r="AA1109" i="7" s="1"/>
  <c r="AB1109" i="7" s="1"/>
  <c r="X1102" i="7"/>
  <c r="Z1102" i="7" s="1"/>
  <c r="AA1102" i="7" s="1"/>
  <c r="AB1102" i="7" s="1"/>
  <c r="X1114" i="7"/>
  <c r="Z1114" i="7" s="1"/>
  <c r="AA1114" i="7" s="1"/>
  <c r="AB1114" i="7" s="1"/>
  <c r="X1091" i="7"/>
  <c r="Z1091" i="7" s="1"/>
  <c r="AA1091" i="7" s="1"/>
  <c r="AB1091" i="7" s="1"/>
  <c r="X1092" i="7"/>
  <c r="Z1092" i="7" s="1"/>
  <c r="AA1092" i="7" s="1"/>
  <c r="AB1092" i="7" s="1"/>
  <c r="X1107" i="7"/>
  <c r="Z1107" i="7" s="1"/>
  <c r="AA1107" i="7" s="1"/>
  <c r="AB1107" i="7" s="1"/>
  <c r="X1108" i="7"/>
  <c r="Z1108" i="7" s="1"/>
  <c r="AA1108" i="7" s="1"/>
  <c r="AB1108" i="7" s="1"/>
  <c r="X485" i="5"/>
  <c r="Z485" i="5" s="1"/>
  <c r="AA485" i="5" s="1"/>
  <c r="AB485" i="5" s="1"/>
  <c r="X1095" i="7"/>
  <c r="Z1095" i="7" s="1"/>
  <c r="AA1095" i="7" s="1"/>
  <c r="AB1095" i="7" s="1"/>
  <c r="X487" i="5"/>
  <c r="Z487" i="5" s="1"/>
  <c r="AA487" i="5" s="1"/>
  <c r="AB487" i="5" s="1"/>
  <c r="X1111" i="7"/>
  <c r="Z1111" i="7" s="1"/>
  <c r="AA1111" i="7" s="1"/>
  <c r="AB1111" i="7" s="1"/>
  <c r="X1097" i="7"/>
  <c r="Z1097" i="7" s="1"/>
  <c r="AA1097" i="7" s="1"/>
  <c r="AB1097" i="7" s="1"/>
  <c r="X1105" i="7"/>
  <c r="Z1105" i="7" s="1"/>
  <c r="AA1105" i="7" s="1"/>
  <c r="AB1105" i="7" s="1"/>
  <c r="X1106" i="7"/>
  <c r="Z1106" i="7" s="1"/>
  <c r="AA1106" i="7" s="1"/>
  <c r="AB1106" i="7" s="1"/>
  <c r="X1115" i="7"/>
  <c r="Z1115" i="7" s="1"/>
  <c r="AA1115" i="7" s="1"/>
  <c r="AB1115" i="7" s="1"/>
  <c r="X1101" i="7"/>
  <c r="Z1101" i="7" s="1"/>
  <c r="AA1101" i="7" s="1"/>
  <c r="AB1101" i="7" s="1"/>
  <c r="X555" i="5"/>
  <c r="Z555" i="5" s="1"/>
  <c r="AA555" i="5" s="1"/>
  <c r="AB555" i="5" s="1"/>
  <c r="X556" i="5"/>
  <c r="Z556" i="5" s="1"/>
  <c r="AA556" i="5" s="1"/>
  <c r="AB556" i="5" s="1"/>
  <c r="X1372" i="7"/>
  <c r="Z1372" i="7" s="1"/>
  <c r="AA1372" i="7" s="1"/>
  <c r="AB1372" i="7" s="1"/>
  <c r="X1373" i="7"/>
  <c r="Z1373" i="7" s="1"/>
  <c r="AA1373" i="7" s="1"/>
  <c r="AB1373" i="7" s="1"/>
  <c r="X1119" i="7"/>
  <c r="Z1119" i="7" s="1"/>
  <c r="AA1119" i="7" s="1"/>
  <c r="AB1119" i="7" s="1"/>
  <c r="X1123" i="7"/>
  <c r="Z1123" i="7" s="1"/>
  <c r="AA1123" i="7" s="1"/>
  <c r="AB1123" i="7" s="1"/>
  <c r="X1122" i="7"/>
  <c r="Z1122" i="7" s="1"/>
  <c r="AA1122" i="7" s="1"/>
  <c r="AB1122" i="7" s="1"/>
  <c r="X1120" i="7"/>
  <c r="Z1120" i="7" s="1"/>
  <c r="AA1120" i="7" s="1"/>
  <c r="AB1120" i="7" s="1"/>
  <c r="X1125" i="7"/>
  <c r="Z1125" i="7" s="1"/>
  <c r="AA1125" i="7" s="1"/>
  <c r="AB1125" i="7" s="1"/>
  <c r="X1124" i="7"/>
  <c r="Z1124" i="7" s="1"/>
  <c r="AA1124" i="7" s="1"/>
  <c r="AB1124" i="7" s="1"/>
  <c r="X1121" i="7"/>
  <c r="Z1121" i="7" s="1"/>
  <c r="AA1121" i="7" s="1"/>
  <c r="AB1121" i="7" s="1"/>
  <c r="X1087" i="7"/>
  <c r="Z1087" i="7" s="1"/>
  <c r="AA1087" i="7" s="1"/>
  <c r="AB1087" i="7" s="1"/>
  <c r="X1090" i="7"/>
  <c r="Z1090" i="7" s="1"/>
  <c r="AA1090" i="7" s="1"/>
  <c r="AB1090" i="7" s="1"/>
  <c r="X1086" i="7"/>
  <c r="Z1086" i="7" s="1"/>
  <c r="AA1086" i="7" s="1"/>
  <c r="AB1086" i="7" s="1"/>
  <c r="X1085" i="7"/>
  <c r="Z1085" i="7" s="1"/>
  <c r="AA1085" i="7" s="1"/>
  <c r="AB1085" i="7" s="1"/>
  <c r="X1089" i="7"/>
  <c r="Z1089" i="7" s="1"/>
  <c r="AA1089" i="7" s="1"/>
  <c r="AB1089" i="7" s="1"/>
  <c r="X1088" i="7"/>
  <c r="Z1088" i="7" s="1"/>
  <c r="AA1088" i="7" s="1"/>
  <c r="AB1088" i="7" s="1"/>
  <c r="X549" i="5"/>
  <c r="Z549" i="5" s="1"/>
  <c r="AA549" i="5" s="1"/>
  <c r="AB549" i="5" s="1"/>
  <c r="X552" i="5"/>
  <c r="Z552" i="5" s="1"/>
  <c r="AA552" i="5" s="1"/>
  <c r="AB552" i="5" s="1"/>
  <c r="X551" i="5"/>
  <c r="Z551" i="5" s="1"/>
  <c r="AA551" i="5" s="1"/>
  <c r="AB551" i="5" s="1"/>
  <c r="X550" i="5"/>
  <c r="Z550" i="5" s="1"/>
  <c r="AA550" i="5" s="1"/>
  <c r="AB550" i="5" s="1"/>
  <c r="X547" i="5"/>
  <c r="Z547" i="5" s="1"/>
  <c r="AA547" i="5" s="1"/>
  <c r="AB547" i="5" s="1"/>
  <c r="X548" i="5"/>
  <c r="Z548" i="5" s="1"/>
  <c r="AA548" i="5" s="1"/>
  <c r="AB548" i="5" s="1"/>
  <c r="X546" i="5"/>
  <c r="Z546" i="5" s="1"/>
  <c r="AA546" i="5" s="1"/>
  <c r="AB546" i="5" s="1"/>
  <c r="X545" i="5"/>
  <c r="Z545" i="5" s="1"/>
  <c r="AA545" i="5" s="1"/>
  <c r="AB545" i="5" s="1"/>
  <c r="X544" i="5"/>
  <c r="Z544" i="5" s="1"/>
  <c r="AA544" i="5" s="1"/>
  <c r="AB544" i="5" s="1"/>
  <c r="X658" i="7"/>
  <c r="Z658" i="7" s="1"/>
  <c r="AA658" i="7" s="1"/>
  <c r="AB658" i="7" s="1"/>
  <c r="X659" i="7"/>
  <c r="Z659" i="7" s="1"/>
  <c r="AA659" i="7" s="1"/>
  <c r="AB659" i="7" s="1"/>
  <c r="X657" i="7"/>
  <c r="Z657" i="7" s="1"/>
  <c r="AA657" i="7" s="1"/>
  <c r="AB657" i="7" s="1"/>
  <c r="X469" i="5"/>
  <c r="Z469" i="5" s="1"/>
  <c r="AA469" i="5" s="1"/>
  <c r="AB469" i="5" s="1"/>
  <c r="X978" i="7"/>
  <c r="Z978" i="7" s="1"/>
  <c r="AA978" i="7" s="1"/>
  <c r="AB978" i="7" s="1"/>
  <c r="X977" i="7"/>
  <c r="Z977" i="7" s="1"/>
  <c r="AA977" i="7" s="1"/>
  <c r="AB977" i="7" s="1"/>
  <c r="X470" i="5"/>
  <c r="Z470" i="5" s="1"/>
  <c r="AA470" i="5" s="1"/>
  <c r="AB470" i="5" s="1"/>
  <c r="X649" i="7"/>
  <c r="Z649" i="7" s="1"/>
  <c r="AA649" i="7" s="1"/>
  <c r="AB649" i="7" s="1"/>
  <c r="X411" i="5"/>
  <c r="Z411" i="5" s="1"/>
  <c r="AA411" i="5" s="1"/>
  <c r="AB411" i="5" s="1"/>
  <c r="X650" i="7"/>
  <c r="Z650" i="7" s="1"/>
  <c r="AA650" i="7" s="1"/>
  <c r="AB650" i="7" s="1"/>
  <c r="X413" i="5"/>
  <c r="Z413" i="5" s="1"/>
  <c r="AA413" i="5" s="1"/>
  <c r="AB413" i="5" s="1"/>
  <c r="X412" i="5"/>
  <c r="Z412" i="5" s="1"/>
  <c r="AA412" i="5" s="1"/>
  <c r="AB412" i="5" s="1"/>
  <c r="X648" i="7"/>
  <c r="Z648" i="7" s="1"/>
  <c r="AA648" i="7" s="1"/>
  <c r="AB648" i="7" s="1"/>
  <c r="X654" i="7"/>
  <c r="Z654" i="7" s="1"/>
  <c r="AA654" i="7" s="1"/>
  <c r="AB654" i="7" s="1"/>
  <c r="X651" i="7"/>
  <c r="Z651" i="7" s="1"/>
  <c r="AA651" i="7" s="1"/>
  <c r="AB651" i="7" s="1"/>
  <c r="X656" i="7"/>
  <c r="Z656" i="7" s="1"/>
  <c r="AA656" i="7" s="1"/>
  <c r="AB656" i="7" s="1"/>
  <c r="X655" i="7"/>
  <c r="Z655" i="7" s="1"/>
  <c r="AA655" i="7" s="1"/>
  <c r="AB655" i="7" s="1"/>
  <c r="X652" i="7"/>
  <c r="Z652" i="7" s="1"/>
  <c r="AA652" i="7" s="1"/>
  <c r="AB652" i="7" s="1"/>
  <c r="X653" i="7"/>
  <c r="Z653" i="7" s="1"/>
  <c r="AA653" i="7" s="1"/>
  <c r="AB653" i="7" s="1"/>
  <c r="X408" i="5"/>
  <c r="Z408" i="5" s="1"/>
  <c r="AA408" i="5" s="1"/>
  <c r="AB408" i="5" s="1"/>
  <c r="X615" i="7"/>
  <c r="Z615" i="7" s="1"/>
  <c r="AA615" i="7" s="1"/>
  <c r="AB615" i="7" s="1"/>
  <c r="X619" i="7"/>
  <c r="Z619" i="7" s="1"/>
  <c r="AA619" i="7" s="1"/>
  <c r="AB619" i="7" s="1"/>
  <c r="X616" i="7"/>
  <c r="Z616" i="7" s="1"/>
  <c r="AA616" i="7" s="1"/>
  <c r="AB616" i="7" s="1"/>
  <c r="X613" i="7"/>
  <c r="Z613" i="7" s="1"/>
  <c r="AA613" i="7" s="1"/>
  <c r="AB613" i="7" s="1"/>
  <c r="X406" i="5"/>
  <c r="Z406" i="5" s="1"/>
  <c r="AA406" i="5" s="1"/>
  <c r="AB406" i="5" s="1"/>
  <c r="X622" i="7"/>
  <c r="Z622" i="7" s="1"/>
  <c r="AA622" i="7" s="1"/>
  <c r="AB622" i="7" s="1"/>
  <c r="X407" i="5"/>
  <c r="Z407" i="5" s="1"/>
  <c r="AA407" i="5" s="1"/>
  <c r="AB407" i="5" s="1"/>
  <c r="X618" i="7"/>
  <c r="Z618" i="7" s="1"/>
  <c r="AA618" i="7" s="1"/>
  <c r="AB618" i="7" s="1"/>
  <c r="X620" i="7"/>
  <c r="Z620" i="7" s="1"/>
  <c r="AA620" i="7" s="1"/>
  <c r="AB620" i="7" s="1"/>
  <c r="X621" i="7"/>
  <c r="Z621" i="7" s="1"/>
  <c r="AA621" i="7" s="1"/>
  <c r="AB621" i="7" s="1"/>
  <c r="X614" i="7"/>
  <c r="Z614" i="7" s="1"/>
  <c r="AA614" i="7" s="1"/>
  <c r="AB614" i="7" s="1"/>
  <c r="X617" i="7"/>
  <c r="Z617" i="7" s="1"/>
  <c r="AA617" i="7" s="1"/>
  <c r="AB617" i="7" s="1"/>
  <c r="X409" i="7"/>
  <c r="Z409" i="7" s="1"/>
  <c r="AA409" i="7" s="1"/>
  <c r="AB409" i="7" s="1"/>
  <c r="X410" i="7"/>
  <c r="Z410" i="7" s="1"/>
  <c r="AA410" i="7" s="1"/>
  <c r="AB410" i="7" s="1"/>
  <c r="X661" i="7"/>
  <c r="Z661" i="7" s="1"/>
  <c r="AA661" i="7" s="1"/>
  <c r="AB661" i="7" s="1"/>
  <c r="X672" i="7"/>
  <c r="Z672" i="7" s="1"/>
  <c r="AA672" i="7" s="1"/>
  <c r="AB672" i="7" s="1"/>
  <c r="X666" i="7"/>
  <c r="Z666" i="7" s="1"/>
  <c r="AA666" i="7" s="1"/>
  <c r="AB666" i="7" s="1"/>
  <c r="X663" i="7"/>
  <c r="Z663" i="7" s="1"/>
  <c r="AA663" i="7" s="1"/>
  <c r="AB663" i="7" s="1"/>
  <c r="X668" i="7"/>
  <c r="Z668" i="7" s="1"/>
  <c r="AA668" i="7" s="1"/>
  <c r="AB668" i="7" s="1"/>
  <c r="X665" i="7"/>
  <c r="Z665" i="7" s="1"/>
  <c r="AA665" i="7" s="1"/>
  <c r="AB665" i="7" s="1"/>
  <c r="X667" i="7"/>
  <c r="Z667" i="7" s="1"/>
  <c r="AA667" i="7" s="1"/>
  <c r="AB667" i="7" s="1"/>
  <c r="X662" i="7"/>
  <c r="Z662" i="7" s="1"/>
  <c r="AA662" i="7" s="1"/>
  <c r="AB662" i="7" s="1"/>
  <c r="X664" i="7"/>
  <c r="Z664" i="7" s="1"/>
  <c r="AA664" i="7" s="1"/>
  <c r="AB664" i="7" s="1"/>
  <c r="X671" i="7"/>
  <c r="Z671" i="7" s="1"/>
  <c r="AA671" i="7" s="1"/>
  <c r="AB671" i="7" s="1"/>
  <c r="X670" i="7"/>
  <c r="Z670" i="7" s="1"/>
  <c r="AA670" i="7" s="1"/>
  <c r="AB670" i="7" s="1"/>
  <c r="X669" i="7"/>
  <c r="Z669" i="7" s="1"/>
  <c r="AA669" i="7" s="1"/>
  <c r="AB669" i="7" s="1"/>
  <c r="X647" i="7"/>
  <c r="Z647" i="7" s="1"/>
  <c r="AA647" i="7" s="1"/>
  <c r="AB647" i="7" s="1"/>
  <c r="X644" i="7"/>
  <c r="Z644" i="7" s="1"/>
  <c r="AA644" i="7" s="1"/>
  <c r="AB644" i="7" s="1"/>
  <c r="X645" i="7"/>
  <c r="Z645" i="7" s="1"/>
  <c r="AA645" i="7" s="1"/>
  <c r="AB645" i="7" s="1"/>
  <c r="X646" i="7"/>
  <c r="Z646" i="7" s="1"/>
  <c r="AA646" i="7" s="1"/>
  <c r="AB646" i="7" s="1"/>
  <c r="X1655" i="7"/>
  <c r="Z1655" i="7" s="1"/>
  <c r="AA1655" i="7" s="1"/>
  <c r="AB1655" i="7" s="1"/>
  <c r="X1656" i="7"/>
  <c r="Z1656" i="7" s="1"/>
  <c r="AA1656" i="7" s="1"/>
  <c r="AB1656" i="7" s="1"/>
  <c r="X557" i="5"/>
  <c r="Z557" i="5" s="1"/>
  <c r="AA557" i="5" s="1"/>
  <c r="AB557" i="5" s="1"/>
  <c r="X558" i="5"/>
  <c r="Z558" i="5" s="1"/>
  <c r="AA558" i="5" s="1"/>
  <c r="AB558" i="5" s="1"/>
  <c r="X413" i="7"/>
  <c r="Z413" i="7" s="1"/>
  <c r="AA413" i="7" s="1"/>
  <c r="AB413" i="7" s="1"/>
  <c r="X415" i="7"/>
  <c r="Z415" i="7" s="1"/>
  <c r="AA415" i="7" s="1"/>
  <c r="AB415" i="7" s="1"/>
  <c r="X414" i="7"/>
  <c r="Z414" i="7" s="1"/>
  <c r="AA414" i="7" s="1"/>
  <c r="AB414" i="7" s="1"/>
  <c r="X974" i="7"/>
  <c r="Z974" i="7" s="1"/>
  <c r="AA974" i="7" s="1"/>
  <c r="AB974" i="7" s="1"/>
  <c r="X468" i="5"/>
  <c r="Z468" i="5" s="1"/>
  <c r="AA468" i="5" s="1"/>
  <c r="AB468" i="5" s="1"/>
  <c r="X975" i="7"/>
  <c r="Z975" i="7" s="1"/>
  <c r="AA975" i="7" s="1"/>
  <c r="AB975" i="7" s="1"/>
  <c r="X973" i="7"/>
  <c r="Z973" i="7" s="1"/>
  <c r="AA973" i="7" s="1"/>
  <c r="AB973" i="7" s="1"/>
  <c r="X976" i="7"/>
  <c r="Z976" i="7" s="1"/>
  <c r="AA976" i="7" s="1"/>
  <c r="AB976" i="7" s="1"/>
  <c r="X467" i="5"/>
  <c r="Z467" i="5" s="1"/>
  <c r="AA467" i="5" s="1"/>
  <c r="AB467" i="5" s="1"/>
  <c r="X642" i="7"/>
  <c r="Z642" i="7" s="1"/>
  <c r="AA642" i="7" s="1"/>
  <c r="AB642" i="7" s="1"/>
  <c r="X641" i="7"/>
  <c r="Z641" i="7" s="1"/>
  <c r="AA641" i="7" s="1"/>
  <c r="AB641" i="7" s="1"/>
  <c r="X640" i="7"/>
  <c r="Z640" i="7" s="1"/>
  <c r="AA640" i="7" s="1"/>
  <c r="AB640" i="7" s="1"/>
  <c r="X639" i="7"/>
  <c r="Z639" i="7" s="1"/>
  <c r="AA639" i="7" s="1"/>
  <c r="AB639" i="7" s="1"/>
  <c r="X205" i="7"/>
  <c r="Z205" i="7" s="1"/>
  <c r="AA205" i="7" s="1"/>
  <c r="AB205" i="7" s="1"/>
  <c r="X204" i="7"/>
  <c r="Z204" i="7" s="1"/>
  <c r="AA204" i="7" l="1"/>
  <c r="AB204" i="7" s="1"/>
  <c r="AA403" i="5"/>
  <c r="AB403" i="5" l="1"/>
  <c r="H5467" i="3" l="1"/>
  <c r="H5435" i="3"/>
  <c r="H5432" i="3"/>
  <c r="H5426" i="3"/>
  <c r="H5466" i="3"/>
  <c r="H5434" i="3"/>
  <c r="H5430" i="3"/>
  <c r="H5428" i="3"/>
  <c r="H5437" i="3"/>
  <c r="H5429" i="3"/>
  <c r="H5438" i="3"/>
  <c r="H5433" i="3"/>
  <c r="C15" i="3"/>
  <c r="H4517" i="3"/>
  <c r="H5406" i="3"/>
  <c r="H6035" i="3"/>
  <c r="H5407" i="3"/>
  <c r="H4675" i="3"/>
  <c r="H5391" i="3"/>
  <c r="H5387" i="3"/>
  <c r="H5076" i="3"/>
  <c r="H4992" i="3"/>
  <c r="H4797" i="3"/>
  <c r="H744" i="3"/>
  <c r="H5040" i="3"/>
  <c r="H151" i="3"/>
  <c r="H4637" i="3"/>
  <c r="H5404" i="3"/>
  <c r="H5257" i="3"/>
  <c r="H5392" i="3"/>
  <c r="H4763" i="3"/>
  <c r="H5390" i="3"/>
  <c r="H5052" i="3"/>
  <c r="H5930" i="3"/>
  <c r="H5388" i="3"/>
  <c r="H5424" i="3"/>
  <c r="H5389" i="3"/>
  <c r="H6182" i="3"/>
  <c r="H4479" i="3"/>
  <c r="H4814" i="3"/>
  <c r="H5401" i="3"/>
  <c r="H5342" i="3"/>
  <c r="H3118" i="3"/>
  <c r="H5347" i="3"/>
  <c r="H4716" i="3"/>
  <c r="H4750" i="3"/>
  <c r="H3803" i="3"/>
  <c r="H5405" i="3"/>
  <c r="H5403" i="3"/>
  <c r="H5639" i="3"/>
  <c r="C13" i="3"/>
  <c r="H5385" i="3"/>
  <c r="H3116" i="3"/>
  <c r="H4210" i="3"/>
  <c r="H5539" i="3"/>
  <c r="H101" i="3"/>
  <c r="H121" i="3"/>
  <c r="H133" i="3"/>
  <c r="H5059" i="3" l="1"/>
  <c r="C17" i="3"/>
  <c r="H6032" i="3"/>
  <c r="H5217" i="3"/>
  <c r="H5164" i="3"/>
  <c r="H5488" i="3"/>
  <c r="H5053" i="3"/>
  <c r="H5630" i="3"/>
  <c r="H5049" i="3"/>
  <c r="H5054" i="3"/>
  <c r="H5060" i="3"/>
  <c r="H5055" i="3"/>
  <c r="H5057" i="3"/>
  <c r="H5199" i="3"/>
  <c r="H5143" i="3"/>
  <c r="H5062" i="3"/>
  <c r="H5144" i="3"/>
  <c r="H5181" i="3"/>
  <c r="H5050" i="3"/>
  <c r="H5207" i="3"/>
  <c r="X1387" i="7"/>
  <c r="Z1387" i="7" s="1"/>
  <c r="H5187" i="3"/>
  <c r="X1377" i="7" s="1"/>
  <c r="Z1377" i="7" s="1"/>
  <c r="X1312" i="7"/>
  <c r="Z1312" i="7" s="1"/>
  <c r="X1321" i="7"/>
  <c r="Z1321" i="7" s="1"/>
  <c r="X1323" i="7"/>
  <c r="Z1323" i="7" s="1"/>
  <c r="X1314" i="7"/>
  <c r="Z1314" i="7" s="1"/>
  <c r="H5188" i="3"/>
  <c r="X1378" i="7"/>
  <c r="Z1378" i="7" s="1"/>
  <c r="X1309" i="7"/>
  <c r="Z1309" i="7" s="1"/>
  <c r="X1324" i="7"/>
  <c r="Z1324" i="7" s="1"/>
  <c r="X518" i="5"/>
  <c r="Z518" i="5" s="1"/>
  <c r="X1307" i="7"/>
  <c r="Z1307" i="7" s="1"/>
  <c r="X515" i="5"/>
  <c r="Z515" i="5" s="1"/>
  <c r="X499" i="6"/>
  <c r="Z499" i="6" s="1"/>
  <c r="H5048" i="3"/>
  <c r="X1319" i="7" s="1"/>
  <c r="Z1319" i="7" s="1"/>
  <c r="X1306" i="7"/>
  <c r="Z1306" i="7" s="1"/>
  <c r="AA1312" i="7" l="1"/>
  <c r="AB1312" i="7" s="1"/>
  <c r="AA1378" i="7"/>
  <c r="AB1378" i="7" s="1"/>
  <c r="AA1309" i="7"/>
  <c r="AB1309" i="7" s="1"/>
  <c r="AA518" i="5"/>
  <c r="AB518" i="5" s="1"/>
  <c r="AA1324" i="7"/>
  <c r="AB1324" i="7" s="1"/>
  <c r="AA1387" i="7"/>
  <c r="AB1387" i="7" s="1"/>
  <c r="AA499" i="6"/>
  <c r="AB499" i="6" s="1"/>
  <c r="AA1314" i="7"/>
  <c r="AB1314" i="7" s="1"/>
  <c r="AA1319" i="7"/>
  <c r="AB1319" i="7" s="1"/>
  <c r="AA1323" i="7"/>
  <c r="AB1323" i="7" s="1"/>
  <c r="AA1377" i="7"/>
  <c r="AB1377" i="7" s="1"/>
  <c r="AA1306" i="7"/>
  <c r="AA515" i="5"/>
  <c r="AB515" i="5" s="1"/>
  <c r="AA1307" i="7"/>
  <c r="AB1307" i="7" s="1"/>
  <c r="AA1321" i="7"/>
  <c r="AB1321" i="7" s="1"/>
  <c r="X516" i="5"/>
  <c r="Z516" i="5" s="1"/>
  <c r="X1311" i="7"/>
  <c r="Z1311" i="7" s="1"/>
  <c r="X1322" i="7"/>
  <c r="Z1322" i="7" s="1"/>
  <c r="X1317" i="7"/>
  <c r="Z1317" i="7" s="1"/>
  <c r="X1328" i="7"/>
  <c r="Z1328" i="7" s="1"/>
  <c r="X1327" i="7"/>
  <c r="Z1327" i="7" s="1"/>
  <c r="X1310" i="7"/>
  <c r="Z1310" i="7" s="1"/>
  <c r="X1308" i="7"/>
  <c r="Z1308" i="7" s="1"/>
  <c r="X1325" i="7"/>
  <c r="Z1325" i="7" s="1"/>
  <c r="X1316" i="7"/>
  <c r="Z1316" i="7" s="1"/>
  <c r="X517" i="5"/>
  <c r="Z517" i="5" s="1"/>
  <c r="X1318" i="7"/>
  <c r="Z1318" i="7" s="1"/>
  <c r="X1320" i="7"/>
  <c r="Z1320" i="7" s="1"/>
  <c r="X502" i="6"/>
  <c r="Z502" i="6" s="1"/>
  <c r="X1313" i="7"/>
  <c r="Z1313" i="7" s="1"/>
  <c r="X501" i="6"/>
  <c r="Z501" i="6" s="1"/>
  <c r="X1326" i="7"/>
  <c r="Z1326" i="7" s="1"/>
  <c r="X1315" i="7"/>
  <c r="Z1315" i="7" s="1"/>
  <c r="X500" i="6"/>
  <c r="Z500" i="6" s="1"/>
  <c r="AA1313" i="7" l="1"/>
  <c r="AB1313" i="7" s="1"/>
  <c r="AA1310" i="7"/>
  <c r="AB1310" i="7" s="1"/>
  <c r="AA1315" i="7"/>
  <c r="AB1315" i="7" s="1"/>
  <c r="AA502" i="6"/>
  <c r="AB502" i="6" s="1"/>
  <c r="AA1327" i="7"/>
  <c r="AB1327" i="7" s="1"/>
  <c r="AA1320" i="7"/>
  <c r="AB1320" i="7" s="1"/>
  <c r="AA1328" i="7"/>
  <c r="AB1328" i="7" s="1"/>
  <c r="AA1318" i="7"/>
  <c r="AB1318" i="7" s="1"/>
  <c r="AA1317" i="7"/>
  <c r="AB1317" i="7" s="1"/>
  <c r="AA500" i="6"/>
  <c r="AB500" i="6" s="1"/>
  <c r="AA517" i="5"/>
  <c r="AB517" i="5" s="1"/>
  <c r="AA1322" i="7"/>
  <c r="AB1322" i="7" s="1"/>
  <c r="AA1316" i="7"/>
  <c r="AB1316" i="7" s="1"/>
  <c r="AA1311" i="7"/>
  <c r="AB1311" i="7" s="1"/>
  <c r="AA1325" i="7"/>
  <c r="AB1325" i="7" s="1"/>
  <c r="AA516" i="5"/>
  <c r="AB516" i="5" s="1"/>
  <c r="AA1326" i="7"/>
  <c r="AB1326" i="7" s="1"/>
  <c r="AA501" i="6"/>
  <c r="AB501" i="6" s="1"/>
  <c r="AA1308" i="7"/>
  <c r="AB1308" i="7" s="1"/>
  <c r="AB1306" i="7"/>
  <c r="B21" i="3" l="1"/>
  <c r="C21" i="3" s="1"/>
  <c r="H5494" i="3"/>
  <c r="H5492" i="3"/>
  <c r="H5495" i="3"/>
  <c r="B9" i="3" l="1"/>
  <c r="H260" i="3"/>
  <c r="H559" i="3"/>
  <c r="H236" i="3"/>
  <c r="H1139" i="3"/>
  <c r="H1207" i="3"/>
  <c r="H1174" i="3"/>
  <c r="H1141" i="3"/>
  <c r="H1209" i="3"/>
  <c r="H1167" i="3"/>
  <c r="H1236" i="3"/>
  <c r="H1229" i="3"/>
  <c r="H1169" i="3"/>
  <c r="H1155" i="3"/>
  <c r="H1232" i="3"/>
  <c r="H1221" i="3"/>
  <c r="H1179" i="3"/>
  <c r="H3136" i="3"/>
  <c r="H2820" i="3"/>
  <c r="H3129" i="3"/>
  <c r="H3078" i="3"/>
  <c r="H3170" i="3"/>
  <c r="H3131" i="3"/>
  <c r="H3341" i="3"/>
  <c r="H3172" i="3"/>
  <c r="H3141" i="3"/>
  <c r="H3082" i="3"/>
  <c r="H3150" i="3"/>
  <c r="H3726" i="3"/>
  <c r="H3844" i="3"/>
  <c r="H3091" i="3"/>
  <c r="H3760" i="3"/>
  <c r="H3853" i="3"/>
  <c r="H3984" i="3"/>
  <c r="H3100" i="3"/>
  <c r="H3736" i="3"/>
  <c r="H3862" i="3"/>
  <c r="H3985" i="3"/>
  <c r="H3687" i="3"/>
  <c r="H3795" i="3"/>
  <c r="H3880" i="3"/>
  <c r="H4034" i="3"/>
  <c r="H3696" i="3"/>
  <c r="H3796" i="3"/>
  <c r="H3864" i="3"/>
  <c r="H4051" i="3"/>
  <c r="H3797" i="3"/>
  <c r="H3898" i="3"/>
  <c r="H4020" i="3"/>
  <c r="H3740" i="3"/>
  <c r="H3826" i="3"/>
  <c r="H3907" i="3"/>
  <c r="H3997" i="3"/>
  <c r="H4054" i="3"/>
  <c r="H4159" i="3"/>
  <c r="H4224" i="3"/>
  <c r="H4297" i="3"/>
  <c r="H4460" i="3"/>
  <c r="X2090" i="7" s="1"/>
  <c r="Z2090" i="7" s="1"/>
  <c r="AA2090" i="7" s="1"/>
  <c r="AB2090" i="7" s="1"/>
  <c r="H4639" i="3"/>
  <c r="H4705" i="3"/>
  <c r="H4773" i="3"/>
  <c r="H3801" i="3"/>
  <c r="H4168" i="3"/>
  <c r="H4233" i="3"/>
  <c r="H4307" i="3"/>
  <c r="X463" i="7" s="1"/>
  <c r="Z463" i="7" s="1"/>
  <c r="AA463" i="7" s="1"/>
  <c r="AB463" i="7" s="1"/>
  <c r="H4453" i="3"/>
  <c r="X2076" i="7" s="1"/>
  <c r="Z2076" i="7" s="1"/>
  <c r="AA2076" i="7" s="1"/>
  <c r="AB2076" i="7" s="1"/>
  <c r="H3741" i="3"/>
  <c r="H4127" i="3"/>
  <c r="H4202" i="3"/>
  <c r="H4275" i="3"/>
  <c r="H4438" i="3"/>
  <c r="H4518" i="3"/>
  <c r="H4674" i="3"/>
  <c r="X796" i="7" s="1"/>
  <c r="Z796" i="7" s="1"/>
  <c r="AA796" i="7" s="1"/>
  <c r="AB796" i="7" s="1"/>
  <c r="H4741" i="3"/>
  <c r="H4014" i="3"/>
  <c r="H4154" i="3"/>
  <c r="H4243" i="3"/>
  <c r="H4344" i="3"/>
  <c r="H4490" i="3"/>
  <c r="H4650" i="3"/>
  <c r="H4717" i="3"/>
  <c r="H4785" i="3"/>
  <c r="H4113" i="3"/>
  <c r="H4188" i="3"/>
  <c r="H4252" i="3"/>
  <c r="H4345" i="3"/>
  <c r="H501" i="3"/>
  <c r="H608" i="3"/>
  <c r="H538" i="3"/>
  <c r="H1148" i="3"/>
  <c r="H1215" i="3"/>
  <c r="H1182" i="3"/>
  <c r="H1150" i="3"/>
  <c r="H1217" i="3"/>
  <c r="H1176" i="3"/>
  <c r="H1028" i="3"/>
  <c r="H1237" i="3"/>
  <c r="H1178" i="3"/>
  <c r="H1163" i="3"/>
  <c r="H1240" i="3"/>
  <c r="H1746" i="3"/>
  <c r="H2506" i="3"/>
  <c r="H3144" i="3"/>
  <c r="H3069" i="3"/>
  <c r="H3137" i="3"/>
  <c r="H3086" i="3"/>
  <c r="H3211" i="3"/>
  <c r="H3139" i="3"/>
  <c r="H3381" i="3"/>
  <c r="H3204" i="3"/>
  <c r="H3149" i="3"/>
  <c r="H3090" i="3"/>
  <c r="H3215" i="3"/>
  <c r="H3734" i="3"/>
  <c r="H3852" i="3"/>
  <c r="H3439" i="3"/>
  <c r="H3785" i="3"/>
  <c r="H3861" i="3"/>
  <c r="H3992" i="3"/>
  <c r="H3668" i="3"/>
  <c r="H3769" i="3"/>
  <c r="H3871" i="3"/>
  <c r="H4001" i="3"/>
  <c r="H3695" i="3"/>
  <c r="H3806" i="3"/>
  <c r="H3913" i="3"/>
  <c r="H4042" i="3"/>
  <c r="H3706" i="3"/>
  <c r="H3807" i="3"/>
  <c r="H3873" i="3"/>
  <c r="H3127" i="3"/>
  <c r="H3808" i="3"/>
  <c r="H3906" i="3"/>
  <c r="H4036" i="3"/>
  <c r="H3757" i="3"/>
  <c r="H3834" i="3"/>
  <c r="H3916" i="3"/>
  <c r="H4013" i="3"/>
  <c r="H4071" i="3"/>
  <c r="H4167" i="3"/>
  <c r="H4232" i="3"/>
  <c r="H4306" i="3"/>
  <c r="H4468" i="3"/>
  <c r="H4647" i="3"/>
  <c r="H4713" i="3"/>
  <c r="H4790" i="3"/>
  <c r="H3867" i="3"/>
  <c r="H4177" i="3"/>
  <c r="H4241" i="3"/>
  <c r="H4318" i="3"/>
  <c r="H4461" i="3"/>
  <c r="H3811" i="3"/>
  <c r="H4145" i="3"/>
  <c r="H4218" i="3"/>
  <c r="H4283" i="3"/>
  <c r="H4446" i="3"/>
  <c r="H557" i="3"/>
  <c r="H863" i="3"/>
  <c r="H914" i="3"/>
  <c r="H1156" i="3"/>
  <c r="H1233" i="3"/>
  <c r="H1192" i="3"/>
  <c r="H1158" i="3"/>
  <c r="H1225" i="3"/>
  <c r="H1184" i="3"/>
  <c r="H1144" i="3"/>
  <c r="H1581" i="3"/>
  <c r="H1196" i="3"/>
  <c r="H1180" i="3"/>
  <c r="H1734" i="3"/>
  <c r="H1231" i="3"/>
  <c r="H2291" i="3"/>
  <c r="H3168" i="3"/>
  <c r="H3077" i="3"/>
  <c r="H3145" i="3"/>
  <c r="H3094" i="3"/>
  <c r="H3219" i="3"/>
  <c r="H3147" i="3"/>
  <c r="H3088" i="3"/>
  <c r="H3221" i="3"/>
  <c r="H3197" i="3"/>
  <c r="H3099" i="3"/>
  <c r="H3385" i="3"/>
  <c r="H3759" i="3"/>
  <c r="H3860" i="3"/>
  <c r="H3677" i="3"/>
  <c r="H3793" i="3"/>
  <c r="H3870" i="3"/>
  <c r="H4000" i="3"/>
  <c r="H3678" i="3"/>
  <c r="H3786" i="3"/>
  <c r="H3895" i="3"/>
  <c r="H4009" i="3"/>
  <c r="H3705" i="3"/>
  <c r="H3823" i="3"/>
  <c r="H3945" i="3"/>
  <c r="H4058" i="3"/>
  <c r="H3714" i="3"/>
  <c r="H3816" i="3"/>
  <c r="H3889" i="3"/>
  <c r="H3208" i="3"/>
  <c r="H3817" i="3"/>
  <c r="H3931" i="3"/>
  <c r="H4060" i="3"/>
  <c r="H3765" i="3"/>
  <c r="H3842" i="3"/>
  <c r="H3924" i="3"/>
  <c r="H4021" i="3"/>
  <c r="H4082" i="3"/>
  <c r="H4176" i="3"/>
  <c r="H4240" i="3"/>
  <c r="H4317" i="3"/>
  <c r="H4477" i="3"/>
  <c r="H4656" i="3"/>
  <c r="H4723" i="3"/>
  <c r="H4799" i="3"/>
  <c r="H4056" i="3"/>
  <c r="H4185" i="3"/>
  <c r="H4249" i="3"/>
  <c r="H4326" i="3"/>
  <c r="H4469" i="3"/>
  <c r="H3941" i="3"/>
  <c r="H4153" i="3"/>
  <c r="H4226" i="3"/>
  <c r="H4299" i="3"/>
  <c r="H4454" i="3"/>
  <c r="H4624" i="3"/>
  <c r="H4691" i="3"/>
  <c r="X813" i="7" s="1"/>
  <c r="Z813" i="7" s="1"/>
  <c r="AA813" i="7" s="1"/>
  <c r="AB813" i="7" s="1"/>
  <c r="H4758" i="3"/>
  <c r="H4076" i="3"/>
  <c r="H4187" i="3"/>
  <c r="H4259" i="3"/>
  <c r="H4439" i="3"/>
  <c r="H4506" i="3"/>
  <c r="H4667" i="3"/>
  <c r="H853" i="3"/>
  <c r="H545" i="3"/>
  <c r="H1173" i="3"/>
  <c r="H1165" i="3"/>
  <c r="H1183" i="3"/>
  <c r="H1194" i="3"/>
  <c r="H1185" i="3"/>
  <c r="H1230" i="3"/>
  <c r="H1222" i="3"/>
  <c r="H1239" i="3"/>
  <c r="H3176" i="3"/>
  <c r="H3112" i="3"/>
  <c r="H3113" i="3"/>
  <c r="H3105" i="3"/>
  <c r="H3124" i="3"/>
  <c r="H3205" i="3"/>
  <c r="H3134" i="3"/>
  <c r="H3784" i="3"/>
  <c r="H4031" i="3"/>
  <c r="H3821" i="3"/>
  <c r="H4008" i="3"/>
  <c r="H3720" i="3"/>
  <c r="H3920" i="3"/>
  <c r="H3412" i="3"/>
  <c r="H3855" i="3"/>
  <c r="H4074" i="3"/>
  <c r="H3780" i="3"/>
  <c r="H3938" i="3"/>
  <c r="H3789" i="3"/>
  <c r="H3996" i="3"/>
  <c r="H3782" i="3"/>
  <c r="H3883" i="3"/>
  <c r="H3791" i="3"/>
  <c r="H4151" i="3"/>
  <c r="H4265" i="3"/>
  <c r="H4486" i="3"/>
  <c r="H4689" i="3"/>
  <c r="H4817" i="3"/>
  <c r="H4160" i="3"/>
  <c r="H4274" i="3"/>
  <c r="H4478" i="3"/>
  <c r="H4111" i="3"/>
  <c r="H4242" i="3"/>
  <c r="H4375" i="3"/>
  <c r="H4641" i="3"/>
  <c r="H4725" i="3"/>
  <c r="H4062" i="3"/>
  <c r="H4211" i="3"/>
  <c r="H4310" i="3"/>
  <c r="H4498" i="3"/>
  <c r="H4684" i="3"/>
  <c r="H4759" i="3"/>
  <c r="H4022" i="3"/>
  <c r="H4180" i="3"/>
  <c r="H4261" i="3"/>
  <c r="H4440" i="3"/>
  <c r="H4522" i="3"/>
  <c r="H4685" i="3"/>
  <c r="H4752" i="3"/>
  <c r="H3766" i="3"/>
  <c r="H4139" i="3"/>
  <c r="H4205" i="3"/>
  <c r="H4270" i="3"/>
  <c r="H4433" i="3"/>
  <c r="H4508" i="3"/>
  <c r="H4678" i="3"/>
  <c r="H4744" i="3"/>
  <c r="H3709" i="3"/>
  <c r="H4123" i="3"/>
  <c r="H4198" i="3"/>
  <c r="H4263" i="3"/>
  <c r="H4347" i="3"/>
  <c r="H4511" i="3"/>
  <c r="H4679" i="3"/>
  <c r="H4745" i="3"/>
  <c r="H4340" i="3"/>
  <c r="H4818" i="3"/>
  <c r="H4927" i="3"/>
  <c r="H5014" i="3"/>
  <c r="H5101" i="3"/>
  <c r="H5166" i="3"/>
  <c r="H5252" i="3"/>
  <c r="H5322" i="3"/>
  <c r="H5446" i="3"/>
  <c r="H4757" i="3"/>
  <c r="H4910" i="3"/>
  <c r="H135" i="3"/>
  <c r="H753" i="3"/>
  <c r="H1181" i="3"/>
  <c r="H1200" i="3"/>
  <c r="H1193" i="3"/>
  <c r="H1202" i="3"/>
  <c r="H1211" i="3"/>
  <c r="H1238" i="3"/>
  <c r="H1197" i="3"/>
  <c r="H1732" i="3"/>
  <c r="H3217" i="3"/>
  <c r="H3121" i="3"/>
  <c r="H3122" i="3"/>
  <c r="H3195" i="3"/>
  <c r="H3140" i="3"/>
  <c r="H3283" i="3"/>
  <c r="H3142" i="3"/>
  <c r="H3802" i="3"/>
  <c r="H3685" i="3"/>
  <c r="H3829" i="3"/>
  <c r="X197" i="7" s="1"/>
  <c r="Z197" i="7" s="1"/>
  <c r="AA197" i="7" s="1"/>
  <c r="AB197" i="7" s="1"/>
  <c r="H4016" i="3"/>
  <c r="H3728" i="3"/>
  <c r="H3952" i="3"/>
  <c r="H3729" i="3"/>
  <c r="H3863" i="3"/>
  <c r="H3119" i="3"/>
  <c r="H3788" i="3"/>
  <c r="H3971" i="3"/>
  <c r="H3825" i="3"/>
  <c r="H4004" i="3"/>
  <c r="H3790" i="3"/>
  <c r="H3891" i="3"/>
  <c r="H3859" i="3"/>
  <c r="H4184" i="3"/>
  <c r="H4273" i="3"/>
  <c r="H4495" i="3"/>
  <c r="H4697" i="3"/>
  <c r="H4825" i="3"/>
  <c r="H4193" i="3"/>
  <c r="H4282" i="3"/>
  <c r="H4488" i="3"/>
  <c r="H4119" i="3"/>
  <c r="H4250" i="3"/>
  <c r="H4462" i="3"/>
  <c r="H4649" i="3"/>
  <c r="H4733" i="3"/>
  <c r="H4094" i="3"/>
  <c r="H4219" i="3"/>
  <c r="H4328" i="3"/>
  <c r="H4520" i="3"/>
  <c r="H4692" i="3"/>
  <c r="H4768" i="3"/>
  <c r="H4087" i="3"/>
  <c r="H4196" i="3"/>
  <c r="H4269" i="3"/>
  <c r="H4448" i="3"/>
  <c r="H4589" i="3"/>
  <c r="H4693" i="3"/>
  <c r="H4760" i="3"/>
  <c r="H3900" i="3"/>
  <c r="H4148" i="3"/>
  <c r="H4213" i="3"/>
  <c r="H4278" i="3"/>
  <c r="H4441" i="3"/>
  <c r="H4524" i="3"/>
  <c r="H4686" i="3"/>
  <c r="H4753" i="3"/>
  <c r="H3843" i="3"/>
  <c r="H4140" i="3"/>
  <c r="H4206" i="3"/>
  <c r="H4271" i="3"/>
  <c r="H4434" i="3"/>
  <c r="H4537" i="3"/>
  <c r="H4687" i="3"/>
  <c r="H4754" i="3"/>
  <c r="H4476" i="3"/>
  <c r="H4828" i="3"/>
  <c r="H4935" i="3"/>
  <c r="H5022" i="3"/>
  <c r="H5109" i="3"/>
  <c r="H5178" i="3"/>
  <c r="H5265" i="3"/>
  <c r="H5330" i="3"/>
  <c r="H5455" i="3"/>
  <c r="H4791" i="3"/>
  <c r="H381" i="3"/>
  <c r="H922" i="3"/>
  <c r="H1191" i="3"/>
  <c r="H1208" i="3"/>
  <c r="H1201" i="3"/>
  <c r="H1210" i="3"/>
  <c r="H1029" i="3"/>
  <c r="H973" i="3"/>
  <c r="H1146" i="3"/>
  <c r="H1106" i="3"/>
  <c r="H3250" i="3"/>
  <c r="H3201" i="3"/>
  <c r="H3138" i="3"/>
  <c r="H3212" i="3"/>
  <c r="H3148" i="3"/>
  <c r="H3319" i="3"/>
  <c r="H3083" i="3"/>
  <c r="H3812" i="3"/>
  <c r="H3702" i="3"/>
  <c r="H3845" i="3"/>
  <c r="H4032" i="3"/>
  <c r="H3794" i="3"/>
  <c r="H3968" i="3"/>
  <c r="H3737" i="3"/>
  <c r="H3872" i="3"/>
  <c r="H3199" i="3"/>
  <c r="H3824" i="3"/>
  <c r="H3979" i="3"/>
  <c r="H3841" i="3"/>
  <c r="H4012" i="3"/>
  <c r="H3799" i="3"/>
  <c r="H3948" i="3"/>
  <c r="H3925" i="3"/>
  <c r="H4192" i="3"/>
  <c r="H4281" i="3"/>
  <c r="H4503" i="3"/>
  <c r="H4731" i="3"/>
  <c r="H4833" i="3"/>
  <c r="H4201" i="3"/>
  <c r="H4298" i="3"/>
  <c r="H4496" i="3"/>
  <c r="H4161" i="3"/>
  <c r="H4258" i="3"/>
  <c r="H4480" i="3"/>
  <c r="H4658" i="3"/>
  <c r="H4749" i="3"/>
  <c r="H4120" i="3"/>
  <c r="H4227" i="3"/>
  <c r="H4376" i="3"/>
  <c r="H4560" i="3"/>
  <c r="H4700" i="3"/>
  <c r="H4777" i="3"/>
  <c r="H4121" i="3"/>
  <c r="H4204" i="3"/>
  <c r="H4277" i="3"/>
  <c r="H4456" i="3"/>
  <c r="X2085" i="7" s="1"/>
  <c r="Z2085" i="7" s="1"/>
  <c r="AA2085" i="7" s="1"/>
  <c r="AB2085" i="7" s="1"/>
  <c r="H4634" i="3"/>
  <c r="H4701" i="3"/>
  <c r="H4769" i="3"/>
  <c r="H3965" i="3"/>
  <c r="H4156" i="3"/>
  <c r="H4221" i="3"/>
  <c r="H4303" i="3"/>
  <c r="H4449" i="3"/>
  <c r="H4597" i="3"/>
  <c r="H4694" i="3"/>
  <c r="H4761" i="3"/>
  <c r="H3908" i="3"/>
  <c r="X2075" i="7" s="1"/>
  <c r="Z2075" i="7" s="1"/>
  <c r="AA2075" i="7" s="1"/>
  <c r="AB2075" i="7" s="1"/>
  <c r="H4149" i="3"/>
  <c r="H4214" i="3"/>
  <c r="H4279" i="3"/>
  <c r="H4442" i="3"/>
  <c r="H4602" i="3"/>
  <c r="H4695" i="3"/>
  <c r="H4762" i="3"/>
  <c r="H4655" i="3"/>
  <c r="H4837" i="3"/>
  <c r="H4943" i="3"/>
  <c r="H5032" i="3"/>
  <c r="H5117" i="3"/>
  <c r="H5195" i="3"/>
  <c r="H5274" i="3"/>
  <c r="X1495" i="7" s="1"/>
  <c r="Z1495" i="7" s="1"/>
  <c r="AA1495" i="7" s="1"/>
  <c r="AB1495" i="7" s="1"/>
  <c r="H5339" i="3"/>
  <c r="H4081" i="3"/>
  <c r="H4806" i="3"/>
  <c r="H551" i="3"/>
  <c r="H604" i="3"/>
  <c r="H1241" i="3"/>
  <c r="H1234" i="3"/>
  <c r="H1103" i="3"/>
  <c r="H1226" i="3"/>
  <c r="H1145" i="3"/>
  <c r="H1190" i="3"/>
  <c r="H1729" i="3"/>
  <c r="H3084" i="3"/>
  <c r="H3362" i="3"/>
  <c r="H3218" i="3"/>
  <c r="H3272" i="3"/>
  <c r="X1775" i="7" s="1"/>
  <c r="Z1775" i="7" s="1"/>
  <c r="AA1775" i="7" s="1"/>
  <c r="AB1775" i="7" s="1"/>
  <c r="H3281" i="3"/>
  <c r="H3081" i="3"/>
  <c r="H3074" i="3"/>
  <c r="H3684" i="3"/>
  <c r="H3869" i="3"/>
  <c r="H3727" i="3"/>
  <c r="H3935" i="3"/>
  <c r="H4048" i="3"/>
  <c r="H3814" i="3"/>
  <c r="H4017" i="3"/>
  <c r="H3770" i="3"/>
  <c r="H3969" i="3"/>
  <c r="H3432" i="3"/>
  <c r="H3840" i="3"/>
  <c r="H3707" i="3"/>
  <c r="H3857" i="3"/>
  <c r="H3673" i="3"/>
  <c r="H3818" i="3"/>
  <c r="H3964" i="3"/>
  <c r="H4117" i="3"/>
  <c r="H4208" i="3"/>
  <c r="H4341" i="3"/>
  <c r="H4544" i="3"/>
  <c r="H4747" i="3"/>
  <c r="H4126" i="3"/>
  <c r="H4217" i="3"/>
  <c r="H4350" i="3"/>
  <c r="H3683" i="3"/>
  <c r="H4178" i="3"/>
  <c r="H4308" i="3"/>
  <c r="H4497" i="3"/>
  <c r="H4683" i="3"/>
  <c r="H4776" i="3"/>
  <c r="H4137" i="3"/>
  <c r="H4251" i="3"/>
  <c r="H4455" i="3"/>
  <c r="X2081" i="7" s="1"/>
  <c r="Z2081" i="7" s="1"/>
  <c r="AA2081" i="7" s="1"/>
  <c r="AB2081" i="7" s="1"/>
  <c r="H4633" i="3"/>
  <c r="H4726" i="3"/>
  <c r="H3437" i="3"/>
  <c r="H4147" i="3"/>
  <c r="H4220" i="3"/>
  <c r="H4311" i="3"/>
  <c r="X2088" i="7" s="1"/>
  <c r="Z2088" i="7" s="1"/>
  <c r="AA2088" i="7" s="1"/>
  <c r="AB2088" i="7" s="1"/>
  <c r="H4482" i="3"/>
  <c r="H4651" i="3"/>
  <c r="H4718" i="3"/>
  <c r="H4786" i="3"/>
  <c r="H4106" i="3"/>
  <c r="H4172" i="3"/>
  <c r="H4237" i="3"/>
  <c r="H4322" i="3"/>
  <c r="H4473" i="3"/>
  <c r="H4644" i="3"/>
  <c r="H4710" i="3"/>
  <c r="H4779" i="3"/>
  <c r="H4067" i="3"/>
  <c r="H4165" i="3"/>
  <c r="H4230" i="3"/>
  <c r="H4313" i="3"/>
  <c r="H4458" i="3"/>
  <c r="H4645" i="3"/>
  <c r="H4711" i="3"/>
  <c r="H4788" i="3"/>
  <c r="H4722" i="3"/>
  <c r="H4856" i="3"/>
  <c r="H4960" i="3"/>
  <c r="H5067" i="3"/>
  <c r="H5133" i="3"/>
  <c r="X1364" i="7" s="1"/>
  <c r="Z1364" i="7" s="1"/>
  <c r="AA1364" i="7" s="1"/>
  <c r="AB1364" i="7" s="1"/>
  <c r="H5211" i="3"/>
  <c r="X1391" i="7" s="1"/>
  <c r="Z1391" i="7" s="1"/>
  <c r="AA1391" i="7" s="1"/>
  <c r="AB1391" i="7" s="1"/>
  <c r="H5290" i="3"/>
  <c r="H5357" i="3"/>
  <c r="H4215" i="3"/>
  <c r="H4829" i="3"/>
  <c r="H751" i="3"/>
  <c r="H720" i="3"/>
  <c r="H105" i="3"/>
  <c r="H540" i="3"/>
  <c r="H1143" i="3"/>
  <c r="H1152" i="3"/>
  <c r="H1153" i="3"/>
  <c r="H1198" i="3"/>
  <c r="H1154" i="3"/>
  <c r="H3092" i="3"/>
  <c r="H3085" i="3"/>
  <c r="H3271" i="3"/>
  <c r="H3071" i="3"/>
  <c r="H3325" i="3"/>
  <c r="H3089" i="3"/>
  <c r="H3109" i="3"/>
  <c r="H3700" i="3"/>
  <c r="H3983" i="3"/>
  <c r="H3735" i="3"/>
  <c r="H3943" i="3"/>
  <c r="H3686" i="3"/>
  <c r="H3846" i="3"/>
  <c r="H4041" i="3"/>
  <c r="H3787" i="3"/>
  <c r="H3986" i="3"/>
  <c r="H3730" i="3"/>
  <c r="H3848" i="3"/>
  <c r="H3723" i="3"/>
  <c r="H3890" i="3"/>
  <c r="H3682" i="3"/>
  <c r="H3850" i="3"/>
  <c r="H3981" i="3"/>
  <c r="H4125" i="3"/>
  <c r="H4216" i="3"/>
  <c r="H4436" i="3"/>
  <c r="H4664" i="3"/>
  <c r="H4756" i="3"/>
  <c r="H4135" i="3"/>
  <c r="H4225" i="3"/>
  <c r="H4374" i="3"/>
  <c r="H4006" i="3"/>
  <c r="H4186" i="3"/>
  <c r="H4319" i="3"/>
  <c r="H4505" i="3"/>
  <c r="H4699" i="3"/>
  <c r="H4784" i="3"/>
  <c r="H4146" i="3"/>
  <c r="H4268" i="3"/>
  <c r="H4463" i="3"/>
  <c r="H4642" i="3"/>
  <c r="H4734" i="3"/>
  <c r="H3758" i="3"/>
  <c r="H4155" i="3"/>
  <c r="H4228" i="3"/>
  <c r="H4321" i="3"/>
  <c r="H4491" i="3"/>
  <c r="H4660" i="3"/>
  <c r="H4727" i="3"/>
  <c r="H4794" i="3"/>
  <c r="H4114" i="3"/>
  <c r="H4181" i="3"/>
  <c r="H4245" i="3"/>
  <c r="H4338" i="3"/>
  <c r="H4483" i="3"/>
  <c r="H4652" i="3"/>
  <c r="H4719" i="3"/>
  <c r="H4795" i="3"/>
  <c r="H4080" i="3"/>
  <c r="H4174" i="3"/>
  <c r="H4238" i="3"/>
  <c r="H4323" i="3"/>
  <c r="H4466" i="3"/>
  <c r="H4653" i="3"/>
  <c r="H4721" i="3"/>
  <c r="X865" i="7" s="1"/>
  <c r="Z865" i="7" s="1"/>
  <c r="AA865" i="7" s="1"/>
  <c r="AB865" i="7" s="1"/>
  <c r="H4796" i="3"/>
  <c r="H4755" i="3"/>
  <c r="H4864" i="3"/>
  <c r="H4969" i="3"/>
  <c r="H5075" i="3"/>
  <c r="H5141" i="3"/>
  <c r="H5219" i="3"/>
  <c r="H5298" i="3"/>
  <c r="H5365" i="3"/>
  <c r="H4280" i="3"/>
  <c r="H976" i="3"/>
  <c r="H34" i="3"/>
  <c r="H1149" i="3"/>
  <c r="H1166" i="3"/>
  <c r="H1151" i="3"/>
  <c r="H1160" i="3"/>
  <c r="H1161" i="3"/>
  <c r="H1206" i="3"/>
  <c r="H1747" i="3"/>
  <c r="H3101" i="3"/>
  <c r="H3093" i="3"/>
  <c r="H3070" i="3"/>
  <c r="H3079" i="3"/>
  <c r="H3096" i="3"/>
  <c r="H3097" i="3"/>
  <c r="H3117" i="3"/>
  <c r="H3710" i="3"/>
  <c r="H4015" i="3"/>
  <c r="H3804" i="3"/>
  <c r="H3967" i="3"/>
  <c r="H3694" i="3"/>
  <c r="H3854" i="3"/>
  <c r="H4057" i="3"/>
  <c r="H3831" i="3"/>
  <c r="H4010" i="3"/>
  <c r="H3755" i="3"/>
  <c r="H3856" i="3"/>
  <c r="H3731" i="3"/>
  <c r="H3947" i="3"/>
  <c r="H3708" i="3"/>
  <c r="H3858" i="3"/>
  <c r="H3989" i="3"/>
  <c r="H4134" i="3"/>
  <c r="H4248" i="3"/>
  <c r="X458" i="7" s="1"/>
  <c r="Z458" i="7" s="1"/>
  <c r="AA458" i="7" s="1"/>
  <c r="AB458" i="7" s="1"/>
  <c r="H4444" i="3"/>
  <c r="H4672" i="3"/>
  <c r="H4765" i="3"/>
  <c r="H4144" i="3"/>
  <c r="H4257" i="3"/>
  <c r="H4437" i="3"/>
  <c r="H4059" i="3"/>
  <c r="H4194" i="3"/>
  <c r="H4327" i="3"/>
  <c r="H4548" i="3"/>
  <c r="H4707" i="3"/>
  <c r="H3819" i="3"/>
  <c r="H4179" i="3"/>
  <c r="H4276" i="3"/>
  <c r="H4471" i="3"/>
  <c r="H4659" i="3"/>
  <c r="H4742" i="3"/>
  <c r="H3827" i="3"/>
  <c r="H4163" i="3"/>
  <c r="H4236" i="3"/>
  <c r="H4329" i="3"/>
  <c r="H4499" i="3"/>
  <c r="H4668" i="3"/>
  <c r="H4735" i="3"/>
  <c r="H3075" i="3"/>
  <c r="H4122" i="3"/>
  <c r="H4189" i="3"/>
  <c r="H4253" i="3"/>
  <c r="H4346" i="3"/>
  <c r="H4492" i="3"/>
  <c r="H4661" i="3"/>
  <c r="H4728" i="3"/>
  <c r="H4812" i="3"/>
  <c r="H4098" i="3"/>
  <c r="H4182" i="3"/>
  <c r="H4246" i="3"/>
  <c r="H4331" i="3"/>
  <c r="H4474" i="3"/>
  <c r="H4662" i="3"/>
  <c r="H4729" i="3"/>
  <c r="H4207" i="3"/>
  <c r="H4789" i="3"/>
  <c r="X1006" i="7" s="1"/>
  <c r="Z1006" i="7" s="1"/>
  <c r="AA1006" i="7" s="1"/>
  <c r="AB1006" i="7" s="1"/>
  <c r="H4909" i="3"/>
  <c r="H4977" i="3"/>
  <c r="H5084" i="3"/>
  <c r="H5149" i="3"/>
  <c r="H5227" i="3"/>
  <c r="H5306" i="3"/>
  <c r="H5374" i="3"/>
  <c r="H4690" i="3"/>
  <c r="C9" i="3"/>
  <c r="H1175" i="3"/>
  <c r="H1214" i="3"/>
  <c r="H3104" i="3"/>
  <c r="H3126" i="3"/>
  <c r="H3976" i="3"/>
  <c r="H3847" i="3"/>
  <c r="H3781" i="3"/>
  <c r="H4045" i="3"/>
  <c r="H4681" i="3"/>
  <c r="H4445" i="3"/>
  <c r="X2002" i="7" s="1"/>
  <c r="Z2002" i="7" s="1"/>
  <c r="AA2002" i="7" s="1"/>
  <c r="AB2002" i="7" s="1"/>
  <c r="H4632" i="3"/>
  <c r="H4300" i="3"/>
  <c r="H3957" i="3"/>
  <c r="H4507" i="3"/>
  <c r="H4130" i="3"/>
  <c r="H4500" i="3"/>
  <c r="H4115" i="3"/>
  <c r="H4501" i="3"/>
  <c r="H4805" i="3"/>
  <c r="H5158" i="3"/>
  <c r="H4724" i="3"/>
  <c r="H4944" i="3"/>
  <c r="X1148" i="7" s="1"/>
  <c r="Z1148" i="7" s="1"/>
  <c r="AA1148" i="7" s="1"/>
  <c r="AB1148" i="7" s="1"/>
  <c r="H5015" i="3"/>
  <c r="H5110" i="3"/>
  <c r="H5180" i="3"/>
  <c r="H5275" i="3"/>
  <c r="H5358" i="3"/>
  <c r="H4494" i="3"/>
  <c r="H4820" i="3"/>
  <c r="H4929" i="3"/>
  <c r="H5000" i="3"/>
  <c r="H5086" i="3"/>
  <c r="H5170" i="3"/>
  <c r="H5254" i="3"/>
  <c r="H5324" i="3"/>
  <c r="H4166" i="3"/>
  <c r="H4766" i="3"/>
  <c r="H4867" i="3"/>
  <c r="H4982" i="3"/>
  <c r="H5079" i="3"/>
  <c r="H5152" i="3"/>
  <c r="X1371" i="7" s="1"/>
  <c r="Z1371" i="7" s="1"/>
  <c r="AA1371" i="7" s="1"/>
  <c r="AB1371" i="7" s="1"/>
  <c r="H5238" i="3"/>
  <c r="H5309" i="3"/>
  <c r="H5386" i="3"/>
  <c r="X1654" i="7" s="1"/>
  <c r="Z1654" i="7" s="1"/>
  <c r="AA1654" i="7" s="1"/>
  <c r="AB1654" i="7" s="1"/>
  <c r="H4443" i="3"/>
  <c r="H4823" i="3"/>
  <c r="H4931" i="3"/>
  <c r="H5045" i="3"/>
  <c r="H5129" i="3"/>
  <c r="X1363" i="7" s="1"/>
  <c r="Z1363" i="7" s="1"/>
  <c r="AA1363" i="7" s="1"/>
  <c r="AB1363" i="7" s="1"/>
  <c r="H5223" i="3"/>
  <c r="H5294" i="3"/>
  <c r="H5370" i="3"/>
  <c r="H4183" i="3"/>
  <c r="H4740" i="3"/>
  <c r="H4861" i="3"/>
  <c r="H4965" i="3"/>
  <c r="H5046" i="3"/>
  <c r="H5138" i="3"/>
  <c r="H5232" i="3"/>
  <c r="H5303" i="3"/>
  <c r="H5379" i="3"/>
  <c r="H4324" i="3"/>
  <c r="H4826" i="3"/>
  <c r="H4933" i="3"/>
  <c r="H5020" i="3"/>
  <c r="H5107" i="3"/>
  <c r="H5201" i="3"/>
  <c r="H5280" i="3"/>
  <c r="H5346" i="3"/>
  <c r="H4199" i="3"/>
  <c r="H4803" i="3"/>
  <c r="H4917" i="3"/>
  <c r="H4996" i="3"/>
  <c r="H5083" i="3"/>
  <c r="H5148" i="3"/>
  <c r="X1369" i="7" s="1"/>
  <c r="Z1369" i="7" s="1"/>
  <c r="AA1369" i="7" s="1"/>
  <c r="AB1369" i="7" s="1"/>
  <c r="H5234" i="3"/>
  <c r="H5305" i="3"/>
  <c r="H5373" i="3"/>
  <c r="H5543" i="3"/>
  <c r="H5898" i="3"/>
  <c r="H5525" i="3"/>
  <c r="H5730" i="3"/>
  <c r="H5961" i="3"/>
  <c r="H5635" i="3"/>
  <c r="H542" i="3"/>
  <c r="H1235" i="3"/>
  <c r="H1213" i="3"/>
  <c r="H3146" i="3"/>
  <c r="H3151" i="3"/>
  <c r="H4040" i="3"/>
  <c r="H3961" i="3"/>
  <c r="H3849" i="3"/>
  <c r="H3990" i="3"/>
  <c r="H4739" i="3"/>
  <c r="H4504" i="3"/>
  <c r="H4666" i="3"/>
  <c r="H4447" i="3"/>
  <c r="H4129" i="3"/>
  <c r="H4643" i="3"/>
  <c r="X718" i="7" s="1"/>
  <c r="Z718" i="7" s="1"/>
  <c r="AA718" i="7" s="1"/>
  <c r="AB718" i="7" s="1"/>
  <c r="H4164" i="3"/>
  <c r="H4635" i="3"/>
  <c r="H4157" i="3"/>
  <c r="H4636" i="3"/>
  <c r="X717" i="7" s="1"/>
  <c r="Z717" i="7" s="1"/>
  <c r="AA717" i="7" s="1"/>
  <c r="AB717" i="7" s="1"/>
  <c r="H4845" i="3"/>
  <c r="H5203" i="3"/>
  <c r="H4819" i="3"/>
  <c r="H4953" i="3"/>
  <c r="H5023" i="3"/>
  <c r="H5118" i="3"/>
  <c r="H5204" i="3"/>
  <c r="H5283" i="3"/>
  <c r="H5366" i="3"/>
  <c r="H4629" i="3"/>
  <c r="X693" i="7" s="1"/>
  <c r="Z693" i="7" s="1"/>
  <c r="AA693" i="7" s="1"/>
  <c r="AB693" i="7" s="1"/>
  <c r="H4830" i="3"/>
  <c r="H4937" i="3"/>
  <c r="H5008" i="3"/>
  <c r="H5094" i="3"/>
  <c r="H5189" i="3"/>
  <c r="X1379" i="7" s="1"/>
  <c r="Z1379" i="7" s="1"/>
  <c r="AA1379" i="7" s="1"/>
  <c r="AB1379" i="7" s="1"/>
  <c r="H5268" i="3"/>
  <c r="H5332" i="3"/>
  <c r="H4231" i="3"/>
  <c r="H4798" i="3"/>
  <c r="H4912" i="3"/>
  <c r="H4991" i="3"/>
  <c r="H5087" i="3"/>
  <c r="H5161" i="3"/>
  <c r="H5247" i="3"/>
  <c r="H5317" i="3"/>
  <c r="H5459" i="3"/>
  <c r="H4513" i="3"/>
  <c r="H4832" i="3"/>
  <c r="H4947" i="3"/>
  <c r="H5071" i="3"/>
  <c r="H5137" i="3"/>
  <c r="H5231" i="3"/>
  <c r="H5302" i="3"/>
  <c r="H5378" i="3"/>
  <c r="H4247" i="3"/>
  <c r="H4774" i="3"/>
  <c r="H4869" i="3"/>
  <c r="H4974" i="3"/>
  <c r="H5064" i="3"/>
  <c r="H5154" i="3"/>
  <c r="H5241" i="3"/>
  <c r="H5311" i="3"/>
  <c r="H5415" i="3"/>
  <c r="H4459" i="3"/>
  <c r="H4835" i="3"/>
  <c r="H4941" i="3"/>
  <c r="H5028" i="3"/>
  <c r="H5115" i="3"/>
  <c r="H5209" i="3"/>
  <c r="X1388" i="7" s="1"/>
  <c r="Z1388" i="7" s="1"/>
  <c r="AA1388" i="7" s="1"/>
  <c r="AB1388" i="7" s="1"/>
  <c r="H5288" i="3"/>
  <c r="H5355" i="3"/>
  <c r="X1651" i="7" s="1"/>
  <c r="Z1651" i="7" s="1"/>
  <c r="AA1651" i="7" s="1"/>
  <c r="AB1651" i="7" s="1"/>
  <c r="H4264" i="3"/>
  <c r="H4816" i="3"/>
  <c r="H4926" i="3"/>
  <c r="H5005" i="3"/>
  <c r="H5091" i="3"/>
  <c r="H5156" i="3"/>
  <c r="H5243" i="3"/>
  <c r="H5313" i="3"/>
  <c r="H5381" i="3"/>
  <c r="H5565" i="3"/>
  <c r="H5923" i="3"/>
  <c r="H372" i="3"/>
  <c r="H1159" i="3"/>
  <c r="H1171" i="3"/>
  <c r="H3087" i="3"/>
  <c r="H3775" i="3"/>
  <c r="H3712" i="3"/>
  <c r="H4018" i="3"/>
  <c r="H3963" i="3"/>
  <c r="H4143" i="3"/>
  <c r="H4807" i="3"/>
  <c r="H4075" i="3"/>
  <c r="H4715" i="3"/>
  <c r="H4481" i="3"/>
  <c r="H4171" i="3"/>
  <c r="H4677" i="3"/>
  <c r="H4197" i="3"/>
  <c r="H4669" i="3"/>
  <c r="H4190" i="3"/>
  <c r="H4670" i="3"/>
  <c r="H4918" i="3"/>
  <c r="H5244" i="3"/>
  <c r="H4846" i="3"/>
  <c r="H4961" i="3"/>
  <c r="H5042" i="3"/>
  <c r="H5126" i="3"/>
  <c r="H5212" i="3"/>
  <c r="X1392" i="7" s="1"/>
  <c r="Z1392" i="7" s="1"/>
  <c r="AA1392" i="7" s="1"/>
  <c r="AB1392" i="7" s="1"/>
  <c r="H5291" i="3"/>
  <c r="H5375" i="3"/>
  <c r="H4663" i="3"/>
  <c r="H4839" i="3"/>
  <c r="H4945" i="3"/>
  <c r="H5016" i="3"/>
  <c r="H5111" i="3"/>
  <c r="H5197" i="3"/>
  <c r="H5276" i="3"/>
  <c r="H5341" i="3"/>
  <c r="H4296" i="3"/>
  <c r="H4809" i="3"/>
  <c r="H4921" i="3"/>
  <c r="H5001" i="3"/>
  <c r="H5095" i="3"/>
  <c r="H5172" i="3"/>
  <c r="H5256" i="3"/>
  <c r="H5325" i="3"/>
  <c r="X1617" i="7" s="1"/>
  <c r="Z1617" i="7" s="1"/>
  <c r="AA1617" i="7" s="1"/>
  <c r="AB1617" i="7" s="1"/>
  <c r="H5483" i="3"/>
  <c r="H4638" i="3"/>
  <c r="H4841" i="3"/>
  <c r="H4956" i="3"/>
  <c r="H5080" i="3"/>
  <c r="H5145" i="3"/>
  <c r="X1368" i="7" s="1"/>
  <c r="Z1368" i="7" s="1"/>
  <c r="AA1368" i="7" s="1"/>
  <c r="AB1368" i="7" s="1"/>
  <c r="H5240" i="3"/>
  <c r="H5310" i="3"/>
  <c r="H5402" i="3"/>
  <c r="H4315" i="3"/>
  <c r="H4801" i="3"/>
  <c r="H4915" i="3"/>
  <c r="H4984" i="3"/>
  <c r="H5072" i="3"/>
  <c r="H5163" i="3"/>
  <c r="H5249" i="3"/>
  <c r="H5319" i="3"/>
  <c r="H5461" i="3"/>
  <c r="H4646" i="3"/>
  <c r="H4843" i="3"/>
  <c r="H4950" i="3"/>
  <c r="H5038" i="3"/>
  <c r="H5131" i="3"/>
  <c r="H5225" i="3"/>
  <c r="H5296" i="3"/>
  <c r="H5363" i="3"/>
  <c r="H4332" i="3"/>
  <c r="H4827" i="3"/>
  <c r="H4934" i="3"/>
  <c r="H5013" i="3"/>
  <c r="H5100" i="3"/>
  <c r="H5177" i="3"/>
  <c r="H5251" i="3"/>
  <c r="H5321" i="3"/>
  <c r="H5454" i="3"/>
  <c r="H5711" i="3"/>
  <c r="H5932" i="3"/>
  <c r="H547" i="3"/>
  <c r="H1218" i="3"/>
  <c r="H3076" i="3"/>
  <c r="H3220" i="3"/>
  <c r="H3820" i="3"/>
  <c r="H3805" i="3"/>
  <c r="H3413" i="3"/>
  <c r="H3135" i="3"/>
  <c r="H4200" i="3"/>
  <c r="H3733" i="3"/>
  <c r="H4169" i="3"/>
  <c r="H4767" i="3"/>
  <c r="H4625" i="3"/>
  <c r="H4212" i="3"/>
  <c r="H4709" i="3"/>
  <c r="H4229" i="3"/>
  <c r="H4702" i="3"/>
  <c r="H4222" i="3"/>
  <c r="H4703" i="3"/>
  <c r="H4952" i="3"/>
  <c r="H5282" i="3"/>
  <c r="H4857" i="3"/>
  <c r="H4970" i="3"/>
  <c r="H5068" i="3"/>
  <c r="H5134" i="3"/>
  <c r="H5220" i="3"/>
  <c r="H5299" i="3"/>
  <c r="H5383" i="3"/>
  <c r="H4696" i="3"/>
  <c r="H4847" i="3"/>
  <c r="H4954" i="3"/>
  <c r="H5024" i="3"/>
  <c r="H5119" i="3"/>
  <c r="H5205" i="3"/>
  <c r="H5284" i="3"/>
  <c r="H5359" i="3"/>
  <c r="H4435" i="3"/>
  <c r="H4821" i="3"/>
  <c r="H4930" i="3"/>
  <c r="H5009" i="3"/>
  <c r="H5104" i="3"/>
  <c r="H5198" i="3"/>
  <c r="H5269" i="3"/>
  <c r="H5333" i="3"/>
  <c r="H5511" i="3"/>
  <c r="H4671" i="3"/>
  <c r="H4849" i="3"/>
  <c r="H4964" i="3"/>
  <c r="H5088" i="3"/>
  <c r="H5153" i="3"/>
  <c r="H5248" i="3"/>
  <c r="H5318" i="3"/>
  <c r="H5460" i="3"/>
  <c r="H4451" i="3"/>
  <c r="H4811" i="3"/>
  <c r="H4923" i="3"/>
  <c r="H4994" i="3"/>
  <c r="H5081" i="3"/>
  <c r="H5175" i="3"/>
  <c r="H5261" i="3"/>
  <c r="H5327" i="3"/>
  <c r="H5513" i="3"/>
  <c r="H4680" i="3"/>
  <c r="H4851" i="3"/>
  <c r="H4958" i="3"/>
  <c r="H5065" i="3"/>
  <c r="H5139" i="3"/>
  <c r="X1367" i="7" s="1"/>
  <c r="Z1367" i="7" s="1"/>
  <c r="AA1367" i="7" s="1"/>
  <c r="AB1367" i="7" s="1"/>
  <c r="H5233" i="3"/>
  <c r="H5304" i="3"/>
  <c r="H5372" i="3"/>
  <c r="H4467" i="3"/>
  <c r="H4836" i="3"/>
  <c r="X1057" i="7" s="1"/>
  <c r="Z1057" i="7" s="1"/>
  <c r="AA1057" i="7" s="1"/>
  <c r="AB1057" i="7" s="1"/>
  <c r="H4942" i="3"/>
  <c r="H5021" i="3"/>
  <c r="H5108" i="3"/>
  <c r="H5194" i="3"/>
  <c r="H5264" i="3"/>
  <c r="H5329" i="3"/>
  <c r="H5465" i="3"/>
  <c r="H5719" i="3"/>
  <c r="H5960" i="3"/>
  <c r="H5626" i="3"/>
  <c r="H5855" i="3"/>
  <c r="H6008" i="3"/>
  <c r="H5744" i="3"/>
  <c r="H1164" i="3"/>
  <c r="H1177" i="3"/>
  <c r="H3120" i="3"/>
  <c r="H3107" i="3"/>
  <c r="H4023" i="3"/>
  <c r="H3912" i="3"/>
  <c r="H3771" i="3"/>
  <c r="H3732" i="3"/>
  <c r="H4256" i="3"/>
  <c r="H4152" i="3"/>
  <c r="H4234" i="3"/>
  <c r="H3884" i="3"/>
  <c r="H4676" i="3"/>
  <c r="H4244" i="3"/>
  <c r="H4743" i="3"/>
  <c r="H4262" i="3"/>
  <c r="H4736" i="3"/>
  <c r="H4254" i="3"/>
  <c r="H4737" i="3"/>
  <c r="H5006" i="3"/>
  <c r="H5314" i="3"/>
  <c r="H4865" i="3"/>
  <c r="H4978" i="3"/>
  <c r="H5077" i="3"/>
  <c r="H5142" i="3"/>
  <c r="H5228" i="3"/>
  <c r="H5307" i="3"/>
  <c r="H5457" i="3"/>
  <c r="H4730" i="3"/>
  <c r="H4858" i="3"/>
  <c r="H4962" i="3"/>
  <c r="H5034" i="3"/>
  <c r="H5127" i="3"/>
  <c r="H5213" i="3"/>
  <c r="H5292" i="3"/>
  <c r="H5367" i="3"/>
  <c r="H4502" i="3"/>
  <c r="H4831" i="3"/>
  <c r="H4938" i="3"/>
  <c r="H5017" i="3"/>
  <c r="H5112" i="3"/>
  <c r="H5206" i="3"/>
  <c r="X1386" i="7" s="1"/>
  <c r="Z1386" i="7" s="1"/>
  <c r="AA1386" i="7" s="1"/>
  <c r="AB1386" i="7" s="1"/>
  <c r="H5277" i="3"/>
  <c r="H5343" i="3"/>
  <c r="H3851" i="3"/>
  <c r="H4704" i="3"/>
  <c r="H4860" i="3"/>
  <c r="H5002" i="3"/>
  <c r="X1261" i="7" s="1"/>
  <c r="Z1261" i="7" s="1"/>
  <c r="AA1261" i="7" s="1"/>
  <c r="AB1261" i="7" s="1"/>
  <c r="H5096" i="3"/>
  <c r="H5162" i="3"/>
  <c r="H5258" i="3"/>
  <c r="H5326" i="3"/>
  <c r="H5512" i="3"/>
  <c r="H4515" i="3"/>
  <c r="H4824" i="3"/>
  <c r="H4932" i="3"/>
  <c r="H5003" i="3"/>
  <c r="H5089" i="3"/>
  <c r="H5192" i="3"/>
  <c r="H5271" i="3"/>
  <c r="H5335" i="3"/>
  <c r="H3982" i="3"/>
  <c r="H4712" i="3"/>
  <c r="H4862" i="3"/>
  <c r="H4966" i="3"/>
  <c r="H5073" i="3"/>
  <c r="H5147" i="3"/>
  <c r="H5242" i="3"/>
  <c r="H5312" i="3"/>
  <c r="H5380" i="3"/>
  <c r="H4648" i="3"/>
  <c r="H4844" i="3"/>
  <c r="H4951" i="3"/>
  <c r="H5029" i="3"/>
  <c r="H1199" i="3"/>
  <c r="H1136" i="3"/>
  <c r="H3322" i="3"/>
  <c r="H3246" i="3"/>
  <c r="H3719" i="3"/>
  <c r="H3977" i="3"/>
  <c r="H3832" i="3"/>
  <c r="H3809" i="3"/>
  <c r="H4325" i="3"/>
  <c r="H4209" i="3"/>
  <c r="H4267" i="3"/>
  <c r="H4128" i="3"/>
  <c r="H4708" i="3"/>
  <c r="H4302" i="3"/>
  <c r="H4778" i="3"/>
  <c r="H4312" i="3"/>
  <c r="H4770" i="3"/>
  <c r="H4304" i="3"/>
  <c r="H4780" i="3"/>
  <c r="H5041" i="3"/>
  <c r="H5349" i="3"/>
  <c r="H4919" i="3"/>
  <c r="X1666" i="7" s="1"/>
  <c r="Z1666" i="7" s="1"/>
  <c r="AA1666" i="7" s="1"/>
  <c r="AB1666" i="7" s="1"/>
  <c r="H4988" i="3"/>
  <c r="H5085" i="3"/>
  <c r="H5150" i="3"/>
  <c r="H5245" i="3"/>
  <c r="H5315" i="3"/>
  <c r="H3717" i="3"/>
  <c r="H4764" i="3"/>
  <c r="H4866" i="3"/>
  <c r="H4971" i="3"/>
  <c r="H5043" i="3"/>
  <c r="H5135" i="3"/>
  <c r="H5221" i="3"/>
  <c r="X1394" i="7" s="1"/>
  <c r="Z1394" i="7" s="1"/>
  <c r="AA1394" i="7" s="1"/>
  <c r="AB1394" i="7" s="1"/>
  <c r="H5300" i="3"/>
  <c r="H5376" i="3"/>
  <c r="H4665" i="3"/>
  <c r="H4840" i="3"/>
  <c r="H4946" i="3"/>
  <c r="H5025" i="3"/>
  <c r="H5120" i="3"/>
  <c r="H5214" i="3"/>
  <c r="X1393" i="7" s="1"/>
  <c r="Z1393" i="7" s="1"/>
  <c r="AA1393" i="7" s="1"/>
  <c r="AB1393" i="7" s="1"/>
  <c r="H5285" i="3"/>
  <c r="H5360" i="3"/>
  <c r="H4175" i="3"/>
  <c r="H4738" i="3"/>
  <c r="H4868" i="3"/>
  <c r="H5010" i="3"/>
  <c r="H5105" i="3"/>
  <c r="H5174" i="3"/>
  <c r="H5270" i="3"/>
  <c r="H5334" i="3"/>
  <c r="H5520" i="3"/>
  <c r="H4640" i="3"/>
  <c r="H4834" i="3"/>
  <c r="H4940" i="3"/>
  <c r="H5011" i="3"/>
  <c r="H5097" i="3"/>
  <c r="H5200" i="3"/>
  <c r="H5279" i="3"/>
  <c r="H5345" i="3"/>
  <c r="H4124" i="3"/>
  <c r="H4746" i="3"/>
  <c r="H4907" i="3"/>
  <c r="H4995" i="3"/>
  <c r="H5082" i="3"/>
  <c r="H5155" i="3"/>
  <c r="H5250" i="3"/>
  <c r="H5320" i="3"/>
  <c r="H5462" i="3"/>
  <c r="H4682" i="3"/>
  <c r="H4852" i="3"/>
  <c r="H4959" i="3"/>
  <c r="H1157" i="3"/>
  <c r="H1204" i="3"/>
  <c r="H3102" i="3"/>
  <c r="H3108" i="3"/>
  <c r="H3813" i="3"/>
  <c r="H3110" i="3"/>
  <c r="H3905" i="3"/>
  <c r="X2074" i="7" s="1"/>
  <c r="Z2074" i="7" s="1"/>
  <c r="AA2074" i="7" s="1"/>
  <c r="AB2074" i="7" s="1"/>
  <c r="H3866" i="3"/>
  <c r="H4452" i="3"/>
  <c r="H4266" i="3"/>
  <c r="H4351" i="3"/>
  <c r="H4195" i="3"/>
  <c r="H4751" i="3"/>
  <c r="X943" i="7" s="1"/>
  <c r="Z943" i="7" s="1"/>
  <c r="AA943" i="7" s="1"/>
  <c r="AB943" i="7" s="1"/>
  <c r="H4377" i="3"/>
  <c r="H3224" i="3"/>
  <c r="H4378" i="3"/>
  <c r="X1929" i="7" s="1"/>
  <c r="Z1929" i="7" s="1"/>
  <c r="AA1929" i="7" s="1"/>
  <c r="AB1929" i="7" s="1"/>
  <c r="H3143" i="3"/>
  <c r="H4339" i="3"/>
  <c r="X1881" i="7" s="1"/>
  <c r="Z1881" i="7" s="1"/>
  <c r="AA1881" i="7" s="1"/>
  <c r="AB1881" i="7" s="1"/>
  <c r="H4272" i="3"/>
  <c r="H5092" i="3"/>
  <c r="H5382" i="3"/>
  <c r="H4928" i="3"/>
  <c r="X1667" i="7" s="1"/>
  <c r="Z1667" i="7" s="1"/>
  <c r="AA1667" i="7" s="1"/>
  <c r="AB1667" i="7" s="1"/>
  <c r="H4999" i="3"/>
  <c r="H5093" i="3"/>
  <c r="H5159" i="3"/>
  <c r="H5253" i="3"/>
  <c r="H5323" i="3"/>
  <c r="H4158" i="3"/>
  <c r="H4792" i="3"/>
  <c r="H4911" i="3"/>
  <c r="H4979" i="3"/>
  <c r="H5069" i="3"/>
  <c r="H5151" i="3"/>
  <c r="X1370" i="7" s="1"/>
  <c r="Z1370" i="7" s="1"/>
  <c r="AA1370" i="7" s="1"/>
  <c r="AB1370" i="7" s="1"/>
  <c r="H5229" i="3"/>
  <c r="X2059" i="7" s="1"/>
  <c r="Z2059" i="7" s="1"/>
  <c r="AA2059" i="7" s="1"/>
  <c r="AB2059" i="7" s="1"/>
  <c r="H5308" i="3"/>
  <c r="H5384" i="3"/>
  <c r="H4698" i="3"/>
  <c r="H4848" i="3"/>
  <c r="H4955" i="3"/>
  <c r="H5035" i="3"/>
  <c r="H5128" i="3"/>
  <c r="H5222" i="3"/>
  <c r="X1396" i="7" s="1"/>
  <c r="Z1396" i="7" s="1"/>
  <c r="AA1396" i="7" s="1"/>
  <c r="AB1396" i="7" s="1"/>
  <c r="H5293" i="3"/>
  <c r="H5369" i="3"/>
  <c r="H4239" i="3"/>
  <c r="H4772" i="3"/>
  <c r="H4913" i="3"/>
  <c r="H5018" i="3"/>
  <c r="H5113" i="3"/>
  <c r="H5191" i="3"/>
  <c r="H5278" i="3"/>
  <c r="H5344" i="3"/>
  <c r="H3917" i="3"/>
  <c r="H4673" i="3"/>
  <c r="H4842" i="3"/>
  <c r="X1058" i="7" s="1"/>
  <c r="Z1058" i="7" s="1"/>
  <c r="AA1058" i="7" s="1"/>
  <c r="AB1058" i="7" s="1"/>
  <c r="H4949" i="3"/>
  <c r="H5027" i="3"/>
  <c r="H5106" i="3"/>
  <c r="H5216" i="3"/>
  <c r="H5287" i="3"/>
  <c r="H5362" i="3"/>
  <c r="H4191" i="3"/>
  <c r="H4781" i="3"/>
  <c r="H4916" i="3"/>
  <c r="X2083" i="7" s="1"/>
  <c r="Z2083" i="7" s="1"/>
  <c r="AA2083" i="7" s="1"/>
  <c r="AB2083" i="7" s="1"/>
  <c r="H5004" i="3"/>
  <c r="H5090" i="3"/>
  <c r="H5176" i="3"/>
  <c r="H5262" i="3"/>
  <c r="H5328" i="3"/>
  <c r="H5514" i="3"/>
  <c r="H4714" i="3"/>
  <c r="H4863" i="3"/>
  <c r="H4968" i="3"/>
  <c r="H1216" i="3"/>
  <c r="H1147" i="3"/>
  <c r="H3210" i="3"/>
  <c r="H3335" i="3"/>
  <c r="H3894" i="3"/>
  <c r="H3754" i="3"/>
  <c r="H4011" i="3"/>
  <c r="H3956" i="3"/>
  <c r="H4514" i="3"/>
  <c r="H4342" i="3"/>
  <c r="X467" i="7" s="1"/>
  <c r="Z467" i="7" s="1"/>
  <c r="AA467" i="7" s="1"/>
  <c r="AB467" i="7" s="1"/>
  <c r="H4489" i="3"/>
  <c r="H4235" i="3"/>
  <c r="H4793" i="3"/>
  <c r="H4472" i="3"/>
  <c r="H4079" i="3"/>
  <c r="H4457" i="3"/>
  <c r="X2087" i="7" s="1"/>
  <c r="Z2087" i="7" s="1"/>
  <c r="AA2087" i="7" s="1"/>
  <c r="AB2087" i="7" s="1"/>
  <c r="H4038" i="3"/>
  <c r="H4450" i="3"/>
  <c r="H4688" i="3"/>
  <c r="H5125" i="3"/>
  <c r="H4150" i="3"/>
  <c r="H4936" i="3"/>
  <c r="H5007" i="3"/>
  <c r="H5102" i="3"/>
  <c r="X1359" i="7" s="1"/>
  <c r="Z1359" i="7" s="1"/>
  <c r="AA1359" i="7" s="1"/>
  <c r="AB1359" i="7" s="1"/>
  <c r="H5168" i="3"/>
  <c r="H5267" i="3"/>
  <c r="H5331" i="3"/>
  <c r="H4223" i="3"/>
  <c r="H4808" i="3"/>
  <c r="H4920" i="3"/>
  <c r="H4989" i="3"/>
  <c r="H5078" i="3"/>
  <c r="H5160" i="3"/>
  <c r="H5246" i="3"/>
  <c r="H5316" i="3"/>
  <c r="H5458" i="3"/>
  <c r="H4732" i="3"/>
  <c r="H4859" i="3"/>
  <c r="H4963" i="3"/>
  <c r="H5044" i="3"/>
  <c r="H5136" i="3"/>
  <c r="H5230" i="3"/>
  <c r="H5301" i="3"/>
  <c r="H5377" i="3"/>
  <c r="H4305" i="3"/>
  <c r="H4800" i="3"/>
  <c r="H4922" i="3"/>
  <c r="H5026" i="3"/>
  <c r="H5121" i="3"/>
  <c r="H5215" i="3"/>
  <c r="H5286" i="3"/>
  <c r="H5361" i="3"/>
  <c r="H4116" i="3"/>
  <c r="H4706" i="3"/>
  <c r="H4850" i="3"/>
  <c r="H4957" i="3"/>
  <c r="H5037" i="3"/>
  <c r="H5114" i="3"/>
  <c r="H5224" i="3"/>
  <c r="X1399" i="7" s="1"/>
  <c r="Z1399" i="7" s="1"/>
  <c r="AA1399" i="7" s="1"/>
  <c r="AB1399" i="7" s="1"/>
  <c r="H5295" i="3"/>
  <c r="H5371" i="3"/>
  <c r="H4255" i="3"/>
  <c r="H4815" i="3"/>
  <c r="H4925" i="3"/>
  <c r="H5012" i="3"/>
  <c r="H5099" i="3"/>
  <c r="H5185" i="3"/>
  <c r="H5272" i="3"/>
  <c r="H5336" i="3"/>
  <c r="H4046" i="3"/>
  <c r="H4783" i="3"/>
  <c r="H4908" i="3"/>
  <c r="H4976" i="3"/>
  <c r="H5074" i="3"/>
  <c r="H5039" i="3"/>
  <c r="H5218" i="3"/>
  <c r="H5356" i="3"/>
  <c r="H5854" i="3"/>
  <c r="H5686" i="3"/>
  <c r="H5924" i="3"/>
  <c r="H5705" i="3"/>
  <c r="H5962" i="3"/>
  <c r="H5698" i="3"/>
  <c r="H5926" i="3"/>
  <c r="H5766" i="3"/>
  <c r="H5521" i="3"/>
  <c r="H5716" i="3"/>
  <c r="H5877" i="3"/>
  <c r="H5683" i="3"/>
  <c r="H5869" i="3"/>
  <c r="H6021" i="3"/>
  <c r="H5728" i="3"/>
  <c r="H5896" i="3"/>
  <c r="H304" i="3"/>
  <c r="H120" i="3"/>
  <c r="H6102" i="3"/>
  <c r="H6133" i="3"/>
  <c r="H6185" i="3"/>
  <c r="H6034" i="3"/>
  <c r="H6070" i="3"/>
  <c r="H6127" i="3"/>
  <c r="X514" i="7" s="1"/>
  <c r="Z514" i="7" s="1"/>
  <c r="AA514" i="7" s="1"/>
  <c r="AB514" i="7" s="1"/>
  <c r="H6138" i="3"/>
  <c r="X1663" i="7" s="1"/>
  <c r="Z1663" i="7" s="1"/>
  <c r="AA1663" i="7" s="1"/>
  <c r="AB1663" i="7" s="1"/>
  <c r="H6094" i="3"/>
  <c r="H6064" i="3"/>
  <c r="H5066" i="3"/>
  <c r="H5226" i="3"/>
  <c r="H5364" i="3"/>
  <c r="H5872" i="3"/>
  <c r="H5704" i="3"/>
  <c r="H5934" i="3"/>
  <c r="H5713" i="3"/>
  <c r="H5981" i="3"/>
  <c r="H5706" i="3"/>
  <c r="H5519" i="3"/>
  <c r="H5780" i="3"/>
  <c r="H5578" i="3"/>
  <c r="H5725" i="3"/>
  <c r="H5886" i="3"/>
  <c r="H5693" i="3"/>
  <c r="H5887" i="3"/>
  <c r="H5532" i="3"/>
  <c r="H5739" i="3"/>
  <c r="H5931" i="3"/>
  <c r="H259" i="3"/>
  <c r="H116" i="3"/>
  <c r="H6039" i="3"/>
  <c r="H6118" i="3"/>
  <c r="X1782" i="7" s="1"/>
  <c r="Z1782" i="7" s="1"/>
  <c r="AA1782" i="7" s="1"/>
  <c r="AB1782" i="7" s="1"/>
  <c r="H6122" i="3"/>
  <c r="X1680" i="7" s="1"/>
  <c r="Z1680" i="7" s="1"/>
  <c r="AA1680" i="7" s="1"/>
  <c r="AB1680" i="7" s="1"/>
  <c r="H46" i="3"/>
  <c r="H6166" i="3"/>
  <c r="X1357" i="7" s="1"/>
  <c r="Z1357" i="7" s="1"/>
  <c r="AA1357" i="7" s="1"/>
  <c r="AB1357" i="7" s="1"/>
  <c r="H6033" i="3"/>
  <c r="X1538" i="7" s="1"/>
  <c r="Z1538" i="7" s="1"/>
  <c r="AA1538" i="7" s="1"/>
  <c r="AB1538" i="7" s="1"/>
  <c r="H6120" i="3"/>
  <c r="X1675" i="7" s="1"/>
  <c r="Z1675" i="7" s="1"/>
  <c r="AA1675" i="7" s="1"/>
  <c r="AB1675" i="7" s="1"/>
  <c r="H6160" i="3"/>
  <c r="X339" i="7" s="1"/>
  <c r="Z339" i="7" s="1"/>
  <c r="AA339" i="7" s="1"/>
  <c r="AB339" i="7" s="1"/>
  <c r="H6107" i="3"/>
  <c r="H5116" i="3"/>
  <c r="H5273" i="3"/>
  <c r="H5479" i="3"/>
  <c r="H5969" i="3"/>
  <c r="H5712" i="3"/>
  <c r="H5998" i="3"/>
  <c r="H5788" i="3"/>
  <c r="H5990" i="3"/>
  <c r="H5735" i="3"/>
  <c r="H5577" i="3"/>
  <c r="H5866" i="3"/>
  <c r="H5638" i="3"/>
  <c r="H5737" i="3"/>
  <c r="H5928" i="3"/>
  <c r="X1422" i="7" s="1"/>
  <c r="Z1422" i="7" s="1"/>
  <c r="AA1422" i="7" s="1"/>
  <c r="AB1422" i="7" s="1"/>
  <c r="H5709" i="3"/>
  <c r="H5895" i="3"/>
  <c r="H5564" i="3"/>
  <c r="H5760" i="3"/>
  <c r="H5959" i="3"/>
  <c r="H200" i="3"/>
  <c r="H375" i="3"/>
  <c r="H6161" i="3"/>
  <c r="X406" i="7" s="1"/>
  <c r="Z406" i="7" s="1"/>
  <c r="AA406" i="7" s="1"/>
  <c r="AB406" i="7" s="1"/>
  <c r="H6071" i="3"/>
  <c r="X1671" i="7" s="1"/>
  <c r="Z1671" i="7" s="1"/>
  <c r="AA1671" i="7" s="1"/>
  <c r="AB1671" i="7" s="1"/>
  <c r="H6141" i="3"/>
  <c r="H6036" i="3"/>
  <c r="H6143" i="3"/>
  <c r="H6042" i="3"/>
  <c r="H6186" i="3"/>
  <c r="H6121" i="3"/>
  <c r="X1804" i="7" s="1"/>
  <c r="Z1804" i="7" s="1"/>
  <c r="AA1804" i="7" s="1"/>
  <c r="AB1804" i="7" s="1"/>
  <c r="H6101" i="3"/>
  <c r="X2025" i="7" s="1"/>
  <c r="Z2025" i="7" s="1"/>
  <c r="AA2025" i="7" s="1"/>
  <c r="AB2025" i="7" s="1"/>
  <c r="H5124" i="3"/>
  <c r="H5281" i="3"/>
  <c r="H5498" i="3"/>
  <c r="H5997" i="3"/>
  <c r="H5720" i="3"/>
  <c r="H6007" i="3"/>
  <c r="H5829" i="3"/>
  <c r="H6017" i="3"/>
  <c r="H5830" i="3"/>
  <c r="H5595" i="3"/>
  <c r="H5876" i="3"/>
  <c r="H5652" i="3"/>
  <c r="H5767" i="3"/>
  <c r="H5966" i="3"/>
  <c r="H5738" i="3"/>
  <c r="H5921" i="3"/>
  <c r="H5654" i="3"/>
  <c r="H5770" i="3"/>
  <c r="H5968" i="3"/>
  <c r="H320" i="3"/>
  <c r="H115" i="3"/>
  <c r="H6136" i="3"/>
  <c r="X2063" i="7" s="1"/>
  <c r="Z2063" i="7" s="1"/>
  <c r="AA2063" i="7" s="1"/>
  <c r="AB2063" i="7" s="1"/>
  <c r="H6131" i="3"/>
  <c r="H6126" i="3"/>
  <c r="X513" i="7" s="1"/>
  <c r="Z513" i="7" s="1"/>
  <c r="AA513" i="7" s="1"/>
  <c r="AB513" i="7" s="1"/>
  <c r="H58" i="3"/>
  <c r="H6104" i="3"/>
  <c r="X1384" i="7" s="1"/>
  <c r="Z1384" i="7" s="1"/>
  <c r="AA1384" i="7" s="1"/>
  <c r="AB1384" i="7" s="1"/>
  <c r="H6038" i="3"/>
  <c r="H6082" i="3"/>
  <c r="H6092" i="3"/>
  <c r="H6128" i="3"/>
  <c r="X515" i="7" s="1"/>
  <c r="Z515" i="7" s="1"/>
  <c r="AA515" i="7" s="1"/>
  <c r="AB515" i="7" s="1"/>
  <c r="H5132" i="3"/>
  <c r="H5289" i="3"/>
  <c r="H5515" i="3"/>
  <c r="H5963" i="3"/>
  <c r="H5743" i="3"/>
  <c r="H5517" i="3"/>
  <c r="H5840" i="3"/>
  <c r="H5518" i="3"/>
  <c r="H5841" i="3"/>
  <c r="H5637" i="3"/>
  <c r="H5927" i="3"/>
  <c r="H5677" i="3"/>
  <c r="H5781" i="3"/>
  <c r="H5985" i="3"/>
  <c r="H5759" i="3"/>
  <c r="H5929" i="3"/>
  <c r="X1425" i="7" s="1"/>
  <c r="Z1425" i="7" s="1"/>
  <c r="AA1425" i="7" s="1"/>
  <c r="AB1425" i="7" s="1"/>
  <c r="H5663" i="3"/>
  <c r="H5834" i="3"/>
  <c r="H257" i="3"/>
  <c r="H129" i="3"/>
  <c r="H326" i="3"/>
  <c r="H6129" i="3"/>
  <c r="X516" i="7" s="1"/>
  <c r="Z516" i="7" s="1"/>
  <c r="AA516" i="7" s="1"/>
  <c r="AB516" i="7" s="1"/>
  <c r="H6144" i="3"/>
  <c r="H6111" i="3"/>
  <c r="H82" i="3"/>
  <c r="X1692" i="7" s="1"/>
  <c r="Z1692" i="7" s="1"/>
  <c r="AA1692" i="7" s="1"/>
  <c r="AB1692" i="7" s="1"/>
  <c r="H6081" i="3"/>
  <c r="X293" i="7" s="1"/>
  <c r="Z293" i="7" s="1"/>
  <c r="AA293" i="7" s="1"/>
  <c r="AB293" i="7" s="1"/>
  <c r="H6135" i="3"/>
  <c r="H6086" i="3"/>
  <c r="H6031" i="3"/>
  <c r="H6037" i="3"/>
  <c r="H5140" i="3"/>
  <c r="H5297" i="3"/>
  <c r="H5524" i="3"/>
  <c r="H5516" i="3"/>
  <c r="H5787" i="3"/>
  <c r="H5535" i="3"/>
  <c r="H5864" i="3"/>
  <c r="H5636" i="3"/>
  <c r="H5857" i="3"/>
  <c r="H5707" i="3"/>
  <c r="H5964" i="3"/>
  <c r="H5692" i="3"/>
  <c r="H5832" i="3"/>
  <c r="H5994" i="3"/>
  <c r="H5768" i="3"/>
  <c r="H5958" i="3"/>
  <c r="H5684" i="3"/>
  <c r="H5845" i="3"/>
  <c r="H380" i="3"/>
  <c r="H184" i="3"/>
  <c r="H6140" i="3"/>
  <c r="H6051" i="3"/>
  <c r="H6137" i="3"/>
  <c r="H6183" i="3"/>
  <c r="H6068" i="3"/>
  <c r="X840" i="7" s="1"/>
  <c r="Z840" i="7" s="1"/>
  <c r="AA840" i="7" s="1"/>
  <c r="AB840" i="7" s="1"/>
  <c r="H6179" i="3"/>
  <c r="X1664" i="7" s="1"/>
  <c r="Z1664" i="7" s="1"/>
  <c r="AA1664" i="7" s="1"/>
  <c r="AB1664" i="7" s="1"/>
  <c r="H6073" i="3"/>
  <c r="H6167" i="3"/>
  <c r="H6043" i="3"/>
  <c r="H6142" i="3"/>
  <c r="H5202" i="3"/>
  <c r="H5337" i="3"/>
  <c r="H5742" i="3"/>
  <c r="H5544" i="3"/>
  <c r="H5873" i="3"/>
  <c r="H5548" i="3"/>
  <c r="H5874" i="3"/>
  <c r="H5647" i="3"/>
  <c r="H5865" i="3"/>
  <c r="X460" i="7" s="1"/>
  <c r="Z460" i="7" s="1"/>
  <c r="AA460" i="7" s="1"/>
  <c r="AB460" i="7" s="1"/>
  <c r="H5736" i="3"/>
  <c r="H5984" i="3"/>
  <c r="H5700" i="3"/>
  <c r="H5843" i="3"/>
  <c r="H6003" i="3"/>
  <c r="H5782" i="3"/>
  <c r="H5967" i="3"/>
  <c r="H5702" i="3"/>
  <c r="X357" i="7" s="1"/>
  <c r="Z357" i="7" s="1"/>
  <c r="AA357" i="7" s="1"/>
  <c r="AB357" i="7" s="1"/>
  <c r="H5870" i="3"/>
  <c r="H199" i="3"/>
  <c r="H79" i="3"/>
  <c r="H6098" i="3"/>
  <c r="H6164" i="3"/>
  <c r="H284" i="3"/>
  <c r="H6184" i="3"/>
  <c r="H6074" i="3"/>
  <c r="H6132" i="3"/>
  <c r="X1397" i="7" s="1"/>
  <c r="Z1397" i="7" s="1"/>
  <c r="AA1397" i="7" s="1"/>
  <c r="AB1397" i="7" s="1"/>
  <c r="H6044" i="3"/>
  <c r="H6105" i="3"/>
  <c r="X1555" i="7" s="1"/>
  <c r="Z1555" i="7" s="1"/>
  <c r="AA1555" i="7" s="1"/>
  <c r="AB1555" i="7" s="1"/>
  <c r="H6188" i="3"/>
  <c r="H6088" i="3"/>
  <c r="H5210" i="3"/>
  <c r="X1389" i="7" s="1"/>
  <c r="Z1389" i="7" s="1"/>
  <c r="AA1389" i="7" s="1"/>
  <c r="AB1389" i="7" s="1"/>
  <c r="H5348" i="3"/>
  <c r="H5784" i="3"/>
  <c r="H5566" i="3"/>
  <c r="H5899" i="3"/>
  <c r="H5575" i="3"/>
  <c r="H5925" i="3"/>
  <c r="H5658" i="3"/>
  <c r="H5884" i="3"/>
  <c r="H5746" i="3"/>
  <c r="H6010" i="3"/>
  <c r="H5708" i="3"/>
  <c r="H5868" i="3"/>
  <c r="H5653" i="3"/>
  <c r="H5833" i="3"/>
  <c r="H6004" i="3"/>
  <c r="H5710" i="3"/>
  <c r="X1390" i="7" s="1"/>
  <c r="Z1390" i="7" s="1"/>
  <c r="AA1390" i="7" s="1"/>
  <c r="AB1390" i="7" s="1"/>
  <c r="H5879" i="3"/>
  <c r="H78" i="3"/>
  <c r="H280" i="3"/>
  <c r="H6125" i="3"/>
  <c r="X512" i="7" s="1"/>
  <c r="Z512" i="7" s="1"/>
  <c r="AA512" i="7" s="1"/>
  <c r="AB512" i="7" s="1"/>
  <c r="H6106" i="3"/>
  <c r="H6187" i="3"/>
  <c r="H6091" i="3"/>
  <c r="X1676" i="7" s="1"/>
  <c r="Z1676" i="7" s="1"/>
  <c r="AA1676" i="7" s="1"/>
  <c r="AB1676" i="7" s="1"/>
  <c r="H6069" i="3"/>
  <c r="H6165" i="3"/>
  <c r="X1665" i="7" s="1"/>
  <c r="Z1665" i="7" s="1"/>
  <c r="AA1665" i="7" s="1"/>
  <c r="AB1665" i="7" s="1"/>
  <c r="H6093" i="3"/>
  <c r="H6090" i="3"/>
  <c r="X459" i="7" s="1"/>
  <c r="Z459" i="7" s="1"/>
  <c r="AA459" i="7" s="1"/>
  <c r="AB459" i="7" s="1"/>
  <c r="H6134" i="3"/>
  <c r="H6163" i="3"/>
  <c r="X1426" i="7" s="1"/>
  <c r="Z1426" i="7" s="1"/>
  <c r="AA1426" i="7" s="1"/>
  <c r="AB1426" i="7" s="1"/>
  <c r="X527" i="6" l="1"/>
  <c r="Z527" i="6" s="1"/>
  <c r="AA527" i="6" s="1"/>
  <c r="AB527" i="6" s="1"/>
  <c r="X562" i="5"/>
  <c r="Z562" i="5" s="1"/>
  <c r="AA562" i="5" s="1"/>
  <c r="AB562" i="5" s="1"/>
  <c r="X229" i="7"/>
  <c r="Z229" i="7" s="1"/>
  <c r="AA229" i="7" s="1"/>
  <c r="AB229" i="7" s="1"/>
  <c r="X228" i="7"/>
  <c r="Z228" i="7" s="1"/>
  <c r="AA228" i="7" s="1"/>
  <c r="AB228" i="7" s="1"/>
  <c r="X227" i="7"/>
  <c r="Z227" i="7" s="1"/>
  <c r="AA227" i="7" s="1"/>
  <c r="AB227" i="7" s="1"/>
  <c r="X1223" i="7"/>
  <c r="Z1223" i="7" s="1"/>
  <c r="AA1223" i="7" s="1"/>
  <c r="AB1223" i="7" s="1"/>
  <c r="X503" i="5"/>
  <c r="Z503" i="5" s="1"/>
  <c r="AA503" i="5" s="1"/>
  <c r="AB503" i="5" s="1"/>
  <c r="X1235" i="7"/>
  <c r="Z1235" i="7" s="1"/>
  <c r="AA1235" i="7" s="1"/>
  <c r="AB1235" i="7" s="1"/>
  <c r="X1234" i="7"/>
  <c r="Z1234" i="7" s="1"/>
  <c r="AA1234" i="7" s="1"/>
  <c r="AB1234" i="7" s="1"/>
  <c r="X502" i="5"/>
  <c r="Z502" i="5" s="1"/>
  <c r="AA502" i="5" s="1"/>
  <c r="AB502" i="5" s="1"/>
  <c r="X1227" i="7"/>
  <c r="Z1227" i="7" s="1"/>
  <c r="AA1227" i="7" s="1"/>
  <c r="AB1227" i="7" s="1"/>
  <c r="X1222" i="7"/>
  <c r="Z1222" i="7" s="1"/>
  <c r="AA1222" i="7" s="1"/>
  <c r="AB1222" i="7" s="1"/>
  <c r="X486" i="6"/>
  <c r="Z486" i="6" s="1"/>
  <c r="AA486" i="6" s="1"/>
  <c r="AB486" i="6" s="1"/>
  <c r="X1229" i="7"/>
  <c r="Z1229" i="7" s="1"/>
  <c r="AA1229" i="7" s="1"/>
  <c r="AB1229" i="7" s="1"/>
  <c r="X1221" i="7"/>
  <c r="Z1221" i="7" s="1"/>
  <c r="AA1221" i="7" s="1"/>
  <c r="AB1221" i="7" s="1"/>
  <c r="X487" i="6"/>
  <c r="Z487" i="6" s="1"/>
  <c r="AA487" i="6" s="1"/>
  <c r="AB487" i="6" s="1"/>
  <c r="X1225" i="7"/>
  <c r="Z1225" i="7" s="1"/>
  <c r="AA1225" i="7" s="1"/>
  <c r="AB1225" i="7" s="1"/>
  <c r="X1228" i="7"/>
  <c r="Z1228" i="7" s="1"/>
  <c r="AA1228" i="7" s="1"/>
  <c r="AB1228" i="7" s="1"/>
  <c r="X1231" i="7"/>
  <c r="Z1231" i="7" s="1"/>
  <c r="AA1231" i="7" s="1"/>
  <c r="AB1231" i="7" s="1"/>
  <c r="X1226" i="7"/>
  <c r="Z1226" i="7" s="1"/>
  <c r="AA1226" i="7" s="1"/>
  <c r="AB1226" i="7" s="1"/>
  <c r="X1224" i="7"/>
  <c r="Z1224" i="7" s="1"/>
  <c r="AA1224" i="7" s="1"/>
  <c r="AB1224" i="7" s="1"/>
  <c r="X1233" i="7"/>
  <c r="Z1233" i="7" s="1"/>
  <c r="AA1233" i="7" s="1"/>
  <c r="AB1233" i="7" s="1"/>
  <c r="X1230" i="7"/>
  <c r="Z1230" i="7" s="1"/>
  <c r="AA1230" i="7" s="1"/>
  <c r="AB1230" i="7" s="1"/>
  <c r="X1232" i="7"/>
  <c r="Z1232" i="7" s="1"/>
  <c r="AA1232" i="7" s="1"/>
  <c r="AB1232" i="7" s="1"/>
  <c r="X1447" i="7"/>
  <c r="Z1447" i="7" s="1"/>
  <c r="AA1447" i="7" s="1"/>
  <c r="AB1447" i="7" s="1"/>
  <c r="X1448" i="7"/>
  <c r="Z1448" i="7" s="1"/>
  <c r="AA1448" i="7" s="1"/>
  <c r="AB1448" i="7" s="1"/>
  <c r="X676" i="7"/>
  <c r="Z676" i="7" s="1"/>
  <c r="AA676" i="7" s="1"/>
  <c r="AB676" i="7" s="1"/>
  <c r="X679" i="7"/>
  <c r="Z679" i="7" s="1"/>
  <c r="AA679" i="7" s="1"/>
  <c r="AB679" i="7" s="1"/>
  <c r="X674" i="7"/>
  <c r="Z674" i="7" s="1"/>
  <c r="AA674" i="7" s="1"/>
  <c r="AB674" i="7" s="1"/>
  <c r="X677" i="7"/>
  <c r="Z677" i="7" s="1"/>
  <c r="AA677" i="7" s="1"/>
  <c r="AB677" i="7" s="1"/>
  <c r="X673" i="7"/>
  <c r="Z673" i="7" s="1"/>
  <c r="AA673" i="7" s="1"/>
  <c r="AB673" i="7" s="1"/>
  <c r="X681" i="7"/>
  <c r="Z681" i="7" s="1"/>
  <c r="AA681" i="7" s="1"/>
  <c r="AB681" i="7" s="1"/>
  <c r="X680" i="7"/>
  <c r="Z680" i="7" s="1"/>
  <c r="AA680" i="7" s="1"/>
  <c r="AB680" i="7" s="1"/>
  <c r="X678" i="7"/>
  <c r="Z678" i="7" s="1"/>
  <c r="AA678" i="7" s="1"/>
  <c r="AB678" i="7" s="1"/>
  <c r="X675" i="7"/>
  <c r="Z675" i="7" s="1"/>
  <c r="AA675" i="7" s="1"/>
  <c r="AB675" i="7" s="1"/>
  <c r="X2064" i="7"/>
  <c r="Z2064" i="7" s="1"/>
  <c r="AA2064" i="7" s="1"/>
  <c r="AB2064" i="7" s="1"/>
  <c r="X2065" i="7"/>
  <c r="Z2065" i="7" s="1"/>
  <c r="AA2065" i="7" s="1"/>
  <c r="AB2065" i="7" s="1"/>
  <c r="X1805" i="7"/>
  <c r="Z1805" i="7" s="1"/>
  <c r="AA1805" i="7" s="1"/>
  <c r="AB1805" i="7" s="1"/>
  <c r="X1806" i="7"/>
  <c r="Z1806" i="7" s="1"/>
  <c r="AA1806" i="7" s="1"/>
  <c r="AB1806" i="7" s="1"/>
  <c r="X833" i="7"/>
  <c r="Z833" i="7" s="1"/>
  <c r="AA833" i="7" s="1"/>
  <c r="AB833" i="7" s="1"/>
  <c r="X832" i="7"/>
  <c r="Z832" i="7" s="1"/>
  <c r="AA832" i="7" s="1"/>
  <c r="AB832" i="7" s="1"/>
  <c r="X834" i="7"/>
  <c r="Z834" i="7" s="1"/>
  <c r="AA834" i="7" s="1"/>
  <c r="AB834" i="7" s="1"/>
  <c r="X831" i="7"/>
  <c r="Z831" i="7" s="1"/>
  <c r="AA831" i="7" s="1"/>
  <c r="AB831" i="7" s="1"/>
  <c r="X462" i="7"/>
  <c r="Z462" i="7" s="1"/>
  <c r="AA462" i="7" s="1"/>
  <c r="AB462" i="7" s="1"/>
  <c r="X461" i="7"/>
  <c r="Z461" i="7" s="1"/>
  <c r="AA461" i="7" s="1"/>
  <c r="AB461" i="7" s="1"/>
  <c r="X1295" i="7"/>
  <c r="Z1295" i="7" s="1"/>
  <c r="AA1295" i="7" s="1"/>
  <c r="AB1295" i="7" s="1"/>
  <c r="X1284" i="7"/>
  <c r="Z1284" i="7" s="1"/>
  <c r="AA1284" i="7" s="1"/>
  <c r="AB1284" i="7" s="1"/>
  <c r="X1290" i="7"/>
  <c r="Z1290" i="7" s="1"/>
  <c r="AA1290" i="7" s="1"/>
  <c r="AB1290" i="7" s="1"/>
  <c r="X512" i="5"/>
  <c r="Z512" i="5" s="1"/>
  <c r="AA512" i="5" s="1"/>
  <c r="AB512" i="5" s="1"/>
  <c r="X1287" i="7"/>
  <c r="Z1287" i="7" s="1"/>
  <c r="AA1287" i="7" s="1"/>
  <c r="AB1287" i="7" s="1"/>
  <c r="X1304" i="7"/>
  <c r="Z1304" i="7" s="1"/>
  <c r="AA1304" i="7" s="1"/>
  <c r="AB1304" i="7" s="1"/>
  <c r="X1281" i="7"/>
  <c r="Z1281" i="7" s="1"/>
  <c r="AA1281" i="7" s="1"/>
  <c r="AB1281" i="7" s="1"/>
  <c r="X514" i="5"/>
  <c r="Z514" i="5" s="1"/>
  <c r="AA514" i="5" s="1"/>
  <c r="AB514" i="5" s="1"/>
  <c r="X1294" i="7"/>
  <c r="Z1294" i="7" s="1"/>
  <c r="AA1294" i="7" s="1"/>
  <c r="AB1294" i="7" s="1"/>
  <c r="X1300" i="7"/>
  <c r="Z1300" i="7" s="1"/>
  <c r="AA1300" i="7" s="1"/>
  <c r="AB1300" i="7" s="1"/>
  <c r="X1301" i="7"/>
  <c r="Z1301" i="7" s="1"/>
  <c r="AA1301" i="7" s="1"/>
  <c r="AB1301" i="7" s="1"/>
  <c r="X498" i="6"/>
  <c r="Z498" i="6" s="1"/>
  <c r="AA498" i="6" s="1"/>
  <c r="AB498" i="6" s="1"/>
  <c r="X1285" i="7"/>
  <c r="Z1285" i="7" s="1"/>
  <c r="AA1285" i="7" s="1"/>
  <c r="AB1285" i="7" s="1"/>
  <c r="X1303" i="7"/>
  <c r="Z1303" i="7" s="1"/>
  <c r="AA1303" i="7" s="1"/>
  <c r="AB1303" i="7" s="1"/>
  <c r="X1291" i="7"/>
  <c r="Z1291" i="7" s="1"/>
  <c r="AA1291" i="7" s="1"/>
  <c r="AB1291" i="7" s="1"/>
  <c r="X496" i="6"/>
  <c r="Z496" i="6" s="1"/>
  <c r="AA496" i="6" s="1"/>
  <c r="AB496" i="6" s="1"/>
  <c r="X1289" i="7"/>
  <c r="Z1289" i="7" s="1"/>
  <c r="AA1289" i="7" s="1"/>
  <c r="AB1289" i="7" s="1"/>
  <c r="X1302" i="7"/>
  <c r="Z1302" i="7" s="1"/>
  <c r="AA1302" i="7" s="1"/>
  <c r="AB1302" i="7" s="1"/>
  <c r="X1282" i="7"/>
  <c r="Z1282" i="7" s="1"/>
  <c r="AA1282" i="7" s="1"/>
  <c r="AB1282" i="7" s="1"/>
  <c r="X497" i="6"/>
  <c r="Z497" i="6" s="1"/>
  <c r="AA497" i="6" s="1"/>
  <c r="AB497" i="6" s="1"/>
  <c r="X1293" i="7"/>
  <c r="Z1293" i="7" s="1"/>
  <c r="AA1293" i="7" s="1"/>
  <c r="AB1293" i="7" s="1"/>
  <c r="X1280" i="7"/>
  <c r="Z1280" i="7" s="1"/>
  <c r="AA1280" i="7" s="1"/>
  <c r="AB1280" i="7" s="1"/>
  <c r="X1305" i="7"/>
  <c r="Z1305" i="7" s="1"/>
  <c r="AA1305" i="7" s="1"/>
  <c r="AB1305" i="7" s="1"/>
  <c r="X1297" i="7"/>
  <c r="Z1297" i="7" s="1"/>
  <c r="AA1297" i="7" s="1"/>
  <c r="AB1297" i="7" s="1"/>
  <c r="X1296" i="7"/>
  <c r="Z1296" i="7" s="1"/>
  <c r="AA1296" i="7" s="1"/>
  <c r="AB1296" i="7" s="1"/>
  <c r="X1283" i="7"/>
  <c r="Z1283" i="7" s="1"/>
  <c r="AA1283" i="7" s="1"/>
  <c r="AB1283" i="7" s="1"/>
  <c r="X1292" i="7"/>
  <c r="Z1292" i="7" s="1"/>
  <c r="AA1292" i="7" s="1"/>
  <c r="AB1292" i="7" s="1"/>
  <c r="X1288" i="7"/>
  <c r="Z1288" i="7" s="1"/>
  <c r="AA1288" i="7" s="1"/>
  <c r="AB1288" i="7" s="1"/>
  <c r="X1298" i="7"/>
  <c r="Z1298" i="7" s="1"/>
  <c r="AA1298" i="7" s="1"/>
  <c r="AB1298" i="7" s="1"/>
  <c r="X1299" i="7"/>
  <c r="Z1299" i="7" s="1"/>
  <c r="AA1299" i="7" s="1"/>
  <c r="AB1299" i="7" s="1"/>
  <c r="X513" i="5"/>
  <c r="Z513" i="5" s="1"/>
  <c r="AA513" i="5" s="1"/>
  <c r="AB513" i="5" s="1"/>
  <c r="X1286" i="7"/>
  <c r="Z1286" i="7" s="1"/>
  <c r="AA1286" i="7" s="1"/>
  <c r="AB1286" i="7" s="1"/>
  <c r="X1365" i="7"/>
  <c r="Z1365" i="7" s="1"/>
  <c r="AA1365" i="7" s="1"/>
  <c r="AB1365" i="7" s="1"/>
  <c r="X1366" i="7"/>
  <c r="Z1366" i="7" s="1"/>
  <c r="AA1366" i="7" s="1"/>
  <c r="AB1366" i="7" s="1"/>
  <c r="X1458" i="7"/>
  <c r="Z1458" i="7" s="1"/>
  <c r="AA1458" i="7" s="1"/>
  <c r="AB1458" i="7" s="1"/>
  <c r="X1454" i="7"/>
  <c r="Z1454" i="7" s="1"/>
  <c r="AA1454" i="7" s="1"/>
  <c r="AB1454" i="7" s="1"/>
  <c r="X510" i="6"/>
  <c r="Z510" i="6" s="1"/>
  <c r="AA510" i="6" s="1"/>
  <c r="AB510" i="6" s="1"/>
  <c r="X1463" i="7"/>
  <c r="Z1463" i="7" s="1"/>
  <c r="AA1463" i="7" s="1"/>
  <c r="AB1463" i="7" s="1"/>
  <c r="X1452" i="7"/>
  <c r="Z1452" i="7" s="1"/>
  <c r="AA1452" i="7" s="1"/>
  <c r="AB1452" i="7" s="1"/>
  <c r="X509" i="6"/>
  <c r="Z509" i="6" s="1"/>
  <c r="AA509" i="6" s="1"/>
  <c r="AB509" i="6" s="1"/>
  <c r="X1453" i="7"/>
  <c r="Z1453" i="7" s="1"/>
  <c r="AA1453" i="7" s="1"/>
  <c r="AB1453" i="7" s="1"/>
  <c r="X1459" i="7"/>
  <c r="Z1459" i="7" s="1"/>
  <c r="AA1459" i="7" s="1"/>
  <c r="AB1459" i="7" s="1"/>
  <c r="X1456" i="7"/>
  <c r="Z1456" i="7" s="1"/>
  <c r="AA1456" i="7" s="1"/>
  <c r="AB1456" i="7" s="1"/>
  <c r="X1462" i="7"/>
  <c r="Z1462" i="7" s="1"/>
  <c r="AA1462" i="7" s="1"/>
  <c r="AB1462" i="7" s="1"/>
  <c r="X1455" i="7"/>
  <c r="Z1455" i="7" s="1"/>
  <c r="AA1455" i="7" s="1"/>
  <c r="AB1455" i="7" s="1"/>
  <c r="X1460" i="7"/>
  <c r="Z1460" i="7" s="1"/>
  <c r="AA1460" i="7" s="1"/>
  <c r="AB1460" i="7" s="1"/>
  <c r="X1461" i="7"/>
  <c r="Z1461" i="7" s="1"/>
  <c r="AA1461" i="7" s="1"/>
  <c r="AB1461" i="7" s="1"/>
  <c r="X527" i="5"/>
  <c r="Z527" i="5" s="1"/>
  <c r="AA527" i="5" s="1"/>
  <c r="AB527" i="5" s="1"/>
  <c r="X1465" i="7"/>
  <c r="Z1465" i="7" s="1"/>
  <c r="AA1465" i="7" s="1"/>
  <c r="AB1465" i="7" s="1"/>
  <c r="X1457" i="7"/>
  <c r="Z1457" i="7" s="1"/>
  <c r="AA1457" i="7" s="1"/>
  <c r="AB1457" i="7" s="1"/>
  <c r="X525" i="5"/>
  <c r="Z525" i="5" s="1"/>
  <c r="AA525" i="5" s="1"/>
  <c r="AB525" i="5" s="1"/>
  <c r="X1451" i="7"/>
  <c r="Z1451" i="7" s="1"/>
  <c r="AA1451" i="7" s="1"/>
  <c r="AB1451" i="7" s="1"/>
  <c r="X1449" i="7"/>
  <c r="Z1449" i="7" s="1"/>
  <c r="AA1449" i="7" s="1"/>
  <c r="AB1449" i="7" s="1"/>
  <c r="X511" i="6"/>
  <c r="Z511" i="6" s="1"/>
  <c r="AA511" i="6" s="1"/>
  <c r="AB511" i="6" s="1"/>
  <c r="X1464" i="7"/>
  <c r="Z1464" i="7" s="1"/>
  <c r="AA1464" i="7" s="1"/>
  <c r="AB1464" i="7" s="1"/>
  <c r="X1450" i="7"/>
  <c r="Z1450" i="7" s="1"/>
  <c r="AA1450" i="7" s="1"/>
  <c r="AB1450" i="7" s="1"/>
  <c r="X526" i="5"/>
  <c r="Z526" i="5" s="1"/>
  <c r="AA526" i="5" s="1"/>
  <c r="AB526" i="5" s="1"/>
  <c r="X1382" i="7"/>
  <c r="Z1382" i="7" s="1"/>
  <c r="AA1382" i="7" s="1"/>
  <c r="AB1382" i="7" s="1"/>
  <c r="X1380" i="7"/>
  <c r="Z1380" i="7" s="1"/>
  <c r="AA1380" i="7" s="1"/>
  <c r="AB1380" i="7" s="1"/>
  <c r="X1381" i="7"/>
  <c r="Z1381" i="7" s="1"/>
  <c r="AA1381" i="7" s="1"/>
  <c r="AB1381" i="7" s="1"/>
  <c r="X1383" i="7"/>
  <c r="Z1383" i="7" s="1"/>
  <c r="AA1383" i="7" s="1"/>
  <c r="AB1383" i="7" s="1"/>
  <c r="X1492" i="7"/>
  <c r="Z1492" i="7" s="1"/>
  <c r="AA1492" i="7" s="1"/>
  <c r="AB1492" i="7" s="1"/>
  <c r="X1482" i="7"/>
  <c r="Z1482" i="7" s="1"/>
  <c r="AA1482" i="7" s="1"/>
  <c r="AB1482" i="7" s="1"/>
  <c r="X1493" i="7"/>
  <c r="Z1493" i="7" s="1"/>
  <c r="AA1493" i="7" s="1"/>
  <c r="AB1493" i="7" s="1"/>
  <c r="X1480" i="7"/>
  <c r="Z1480" i="7" s="1"/>
  <c r="AA1480" i="7" s="1"/>
  <c r="AB1480" i="7" s="1"/>
  <c r="X1490" i="7"/>
  <c r="Z1490" i="7" s="1"/>
  <c r="AA1490" i="7" s="1"/>
  <c r="AB1490" i="7" s="1"/>
  <c r="X1489" i="7"/>
  <c r="Z1489" i="7" s="1"/>
  <c r="AA1489" i="7" s="1"/>
  <c r="AB1489" i="7" s="1"/>
  <c r="X1483" i="7"/>
  <c r="Z1483" i="7" s="1"/>
  <c r="AA1483" i="7" s="1"/>
  <c r="AB1483" i="7" s="1"/>
  <c r="X1494" i="7"/>
  <c r="Z1494" i="7" s="1"/>
  <c r="AA1494" i="7" s="1"/>
  <c r="AB1494" i="7" s="1"/>
  <c r="X1491" i="7"/>
  <c r="Z1491" i="7" s="1"/>
  <c r="AA1491" i="7" s="1"/>
  <c r="AB1491" i="7" s="1"/>
  <c r="X1481" i="7"/>
  <c r="Z1481" i="7" s="1"/>
  <c r="AA1481" i="7" s="1"/>
  <c r="AB1481" i="7" s="1"/>
  <c r="X1488" i="7"/>
  <c r="Z1488" i="7" s="1"/>
  <c r="AA1488" i="7" s="1"/>
  <c r="AB1488" i="7" s="1"/>
  <c r="X1486" i="7"/>
  <c r="Z1486" i="7" s="1"/>
  <c r="AA1486" i="7" s="1"/>
  <c r="AB1486" i="7" s="1"/>
  <c r="X1487" i="7"/>
  <c r="Z1487" i="7" s="1"/>
  <c r="AA1487" i="7" s="1"/>
  <c r="AB1487" i="7" s="1"/>
  <c r="X1484" i="7"/>
  <c r="Z1484" i="7" s="1"/>
  <c r="AA1484" i="7" s="1"/>
  <c r="AB1484" i="7" s="1"/>
  <c r="X1485" i="7"/>
  <c r="Z1485" i="7" s="1"/>
  <c r="AA1485" i="7" s="1"/>
  <c r="AB1485" i="7" s="1"/>
  <c r="X557" i="7"/>
  <c r="Z557" i="7" s="1"/>
  <c r="AA557" i="7" s="1"/>
  <c r="AB557" i="7" s="1"/>
  <c r="X394" i="5"/>
  <c r="Z394" i="5" s="1"/>
  <c r="AA394" i="5" s="1"/>
  <c r="AB394" i="5" s="1"/>
  <c r="X395" i="5"/>
  <c r="Z395" i="5" s="1"/>
  <c r="AA395" i="5" s="1"/>
  <c r="AB395" i="5" s="1"/>
  <c r="X398" i="6"/>
  <c r="Z398" i="6" s="1"/>
  <c r="AA398" i="6" s="1"/>
  <c r="AB398" i="6" s="1"/>
  <c r="X555" i="7"/>
  <c r="Z555" i="7" s="1"/>
  <c r="AA555" i="7" s="1"/>
  <c r="AB555" i="7" s="1"/>
  <c r="X558" i="7"/>
  <c r="Z558" i="7" s="1"/>
  <c r="AA558" i="7" s="1"/>
  <c r="AB558" i="7" s="1"/>
  <c r="X556" i="7"/>
  <c r="Z556" i="7" s="1"/>
  <c r="AA556" i="7" s="1"/>
  <c r="AB556" i="7" s="1"/>
  <c r="X400" i="6"/>
  <c r="Z400" i="6" s="1"/>
  <c r="AA400" i="6" s="1"/>
  <c r="AB400" i="6" s="1"/>
  <c r="X566" i="7"/>
  <c r="Z566" i="7" s="1"/>
  <c r="AA566" i="7" s="1"/>
  <c r="AB566" i="7" s="1"/>
  <c r="X561" i="7"/>
  <c r="Z561" i="7" s="1"/>
  <c r="AA561" i="7" s="1"/>
  <c r="AB561" i="7" s="1"/>
  <c r="X550" i="7"/>
  <c r="Z550" i="7" s="1"/>
  <c r="AA550" i="7" s="1"/>
  <c r="AB550" i="7" s="1"/>
  <c r="X396" i="6"/>
  <c r="Z396" i="6" s="1"/>
  <c r="AA396" i="6" s="1"/>
  <c r="AB396" i="6" s="1"/>
  <c r="X551" i="7"/>
  <c r="Z551" i="7" s="1"/>
  <c r="AA551" i="7" s="1"/>
  <c r="AB551" i="7" s="1"/>
  <c r="X567" i="7"/>
  <c r="Z567" i="7" s="1"/>
  <c r="AA567" i="7" s="1"/>
  <c r="AB567" i="7" s="1"/>
  <c r="X552" i="7"/>
  <c r="Z552" i="7" s="1"/>
  <c r="AA552" i="7" s="1"/>
  <c r="AB552" i="7" s="1"/>
  <c r="X397" i="6"/>
  <c r="Z397" i="6" s="1"/>
  <c r="AA397" i="6" s="1"/>
  <c r="AB397" i="6" s="1"/>
  <c r="X397" i="5"/>
  <c r="Z397" i="5" s="1"/>
  <c r="AA397" i="5" s="1"/>
  <c r="AB397" i="5" s="1"/>
  <c r="X398" i="5"/>
  <c r="Z398" i="5" s="1"/>
  <c r="AA398" i="5" s="1"/>
  <c r="AB398" i="5" s="1"/>
  <c r="X396" i="5"/>
  <c r="Z396" i="5" s="1"/>
  <c r="AA396" i="5" s="1"/>
  <c r="AB396" i="5" s="1"/>
  <c r="X399" i="6"/>
  <c r="Z399" i="6" s="1"/>
  <c r="AA399" i="6" s="1"/>
  <c r="AB399" i="6" s="1"/>
  <c r="X559" i="7"/>
  <c r="Z559" i="7" s="1"/>
  <c r="AA559" i="7" s="1"/>
  <c r="AB559" i="7" s="1"/>
  <c r="X564" i="7"/>
  <c r="Z564" i="7" s="1"/>
  <c r="AA564" i="7" s="1"/>
  <c r="AB564" i="7" s="1"/>
  <c r="X549" i="7"/>
  <c r="Z549" i="7" s="1"/>
  <c r="AA549" i="7" s="1"/>
  <c r="AB549" i="7" s="1"/>
  <c r="X565" i="7"/>
  <c r="Z565" i="7" s="1"/>
  <c r="AA565" i="7" s="1"/>
  <c r="AB565" i="7" s="1"/>
  <c r="X11" i="7"/>
  <c r="Z11" i="7" s="1"/>
  <c r="AA11" i="7" s="1"/>
  <c r="AB11" i="7" s="1"/>
  <c r="X548" i="7"/>
  <c r="Z548" i="7" s="1"/>
  <c r="AA548" i="7" s="1"/>
  <c r="AB548" i="7" s="1"/>
  <c r="X563" i="7"/>
  <c r="Z563" i="7" s="1"/>
  <c r="AA563" i="7" s="1"/>
  <c r="AB563" i="7" s="1"/>
  <c r="X553" i="7"/>
  <c r="Z553" i="7" s="1"/>
  <c r="AA553" i="7" s="1"/>
  <c r="AB553" i="7" s="1"/>
  <c r="X560" i="7"/>
  <c r="Z560" i="7" s="1"/>
  <c r="AA560" i="7" s="1"/>
  <c r="AB560" i="7" s="1"/>
  <c r="X554" i="7"/>
  <c r="Z554" i="7" s="1"/>
  <c r="AA554" i="7" s="1"/>
  <c r="AB554" i="7" s="1"/>
  <c r="X562" i="7"/>
  <c r="Z562" i="7" s="1"/>
  <c r="AA562" i="7" s="1"/>
  <c r="AB562" i="7" s="1"/>
  <c r="X1343" i="7"/>
  <c r="Z1343" i="7" s="1"/>
  <c r="AA1343" i="7" s="1"/>
  <c r="AB1343" i="7" s="1"/>
  <c r="X1347" i="7"/>
  <c r="Z1347" i="7" s="1"/>
  <c r="AA1347" i="7" s="1"/>
  <c r="AB1347" i="7" s="1"/>
  <c r="X1334" i="7"/>
  <c r="Z1334" i="7" s="1"/>
  <c r="AA1334" i="7" s="1"/>
  <c r="AB1334" i="7" s="1"/>
  <c r="X1339" i="7"/>
  <c r="Z1339" i="7" s="1"/>
  <c r="AA1339" i="7" s="1"/>
  <c r="AB1339" i="7" s="1"/>
  <c r="X1341" i="7"/>
  <c r="Z1341" i="7" s="1"/>
  <c r="AA1341" i="7" s="1"/>
  <c r="AB1341" i="7" s="1"/>
  <c r="X521" i="5"/>
  <c r="Z521" i="5" s="1"/>
  <c r="AA521" i="5" s="1"/>
  <c r="AB521" i="5" s="1"/>
  <c r="X1333" i="7"/>
  <c r="Z1333" i="7" s="1"/>
  <c r="AA1333" i="7" s="1"/>
  <c r="AB1333" i="7" s="1"/>
  <c r="X1335" i="7"/>
  <c r="Z1335" i="7" s="1"/>
  <c r="AA1335" i="7" s="1"/>
  <c r="AB1335" i="7" s="1"/>
  <c r="X1342" i="7"/>
  <c r="Z1342" i="7" s="1"/>
  <c r="AA1342" i="7" s="1"/>
  <c r="AB1342" i="7" s="1"/>
  <c r="X1348" i="7"/>
  <c r="Z1348" i="7" s="1"/>
  <c r="AA1348" i="7" s="1"/>
  <c r="AB1348" i="7" s="1"/>
  <c r="X505" i="6"/>
  <c r="Z505" i="6" s="1"/>
  <c r="AA505" i="6" s="1"/>
  <c r="AB505" i="6" s="1"/>
  <c r="X1353" i="7"/>
  <c r="Z1353" i="7" s="1"/>
  <c r="AA1353" i="7" s="1"/>
  <c r="AB1353" i="7" s="1"/>
  <c r="X1336" i="7"/>
  <c r="Z1336" i="7" s="1"/>
  <c r="AA1336" i="7" s="1"/>
  <c r="AB1336" i="7" s="1"/>
  <c r="X504" i="6"/>
  <c r="Z504" i="6" s="1"/>
  <c r="AA504" i="6" s="1"/>
  <c r="AB504" i="6" s="1"/>
  <c r="X1337" i="7"/>
  <c r="Z1337" i="7" s="1"/>
  <c r="AA1337" i="7" s="1"/>
  <c r="AB1337" i="7" s="1"/>
  <c r="X519" i="5"/>
  <c r="Z519" i="5" s="1"/>
  <c r="AA519" i="5" s="1"/>
  <c r="AB519" i="5" s="1"/>
  <c r="X1340" i="7"/>
  <c r="Z1340" i="7" s="1"/>
  <c r="AA1340" i="7" s="1"/>
  <c r="AB1340" i="7" s="1"/>
  <c r="X1356" i="7"/>
  <c r="Z1356" i="7" s="1"/>
  <c r="AA1356" i="7" s="1"/>
  <c r="AB1356" i="7" s="1"/>
  <c r="X1332" i="7"/>
  <c r="Z1332" i="7" s="1"/>
  <c r="AA1332" i="7" s="1"/>
  <c r="AB1332" i="7" s="1"/>
  <c r="X1345" i="7"/>
  <c r="Z1345" i="7" s="1"/>
  <c r="AA1345" i="7" s="1"/>
  <c r="AB1345" i="7" s="1"/>
  <c r="X1329" i="7"/>
  <c r="Z1329" i="7" s="1"/>
  <c r="AA1329" i="7" s="1"/>
  <c r="AB1329" i="7" s="1"/>
  <c r="X1344" i="7"/>
  <c r="Z1344" i="7" s="1"/>
  <c r="AA1344" i="7" s="1"/>
  <c r="AB1344" i="7" s="1"/>
  <c r="X1346" i="7"/>
  <c r="Z1346" i="7" s="1"/>
  <c r="AA1346" i="7" s="1"/>
  <c r="AB1346" i="7" s="1"/>
  <c r="X1354" i="7"/>
  <c r="Z1354" i="7" s="1"/>
  <c r="AA1354" i="7" s="1"/>
  <c r="AB1354" i="7" s="1"/>
  <c r="X1351" i="7"/>
  <c r="Z1351" i="7" s="1"/>
  <c r="AA1351" i="7" s="1"/>
  <c r="AB1351" i="7" s="1"/>
  <c r="X1349" i="7"/>
  <c r="Z1349" i="7" s="1"/>
  <c r="AA1349" i="7" s="1"/>
  <c r="AB1349" i="7" s="1"/>
  <c r="X1350" i="7"/>
  <c r="Z1350" i="7" s="1"/>
  <c r="AA1350" i="7" s="1"/>
  <c r="AB1350" i="7" s="1"/>
  <c r="X1355" i="7"/>
  <c r="Z1355" i="7" s="1"/>
  <c r="AA1355" i="7" s="1"/>
  <c r="AB1355" i="7" s="1"/>
  <c r="X1352" i="7"/>
  <c r="Z1352" i="7" s="1"/>
  <c r="AA1352" i="7" s="1"/>
  <c r="AB1352" i="7" s="1"/>
  <c r="X520" i="5"/>
  <c r="Z520" i="5" s="1"/>
  <c r="AA520" i="5" s="1"/>
  <c r="AB520" i="5" s="1"/>
  <c r="X1331" i="7"/>
  <c r="Z1331" i="7" s="1"/>
  <c r="AA1331" i="7" s="1"/>
  <c r="AB1331" i="7" s="1"/>
  <c r="X1330" i="7"/>
  <c r="Z1330" i="7" s="1"/>
  <c r="AA1330" i="7" s="1"/>
  <c r="AB1330" i="7" s="1"/>
  <c r="X1338" i="7"/>
  <c r="Z1338" i="7" s="1"/>
  <c r="AA1338" i="7" s="1"/>
  <c r="AB1338" i="7" s="1"/>
  <c r="X503" i="6"/>
  <c r="Z503" i="6" s="1"/>
  <c r="AA503" i="6" s="1"/>
  <c r="AB503" i="6" s="1"/>
  <c r="X1430" i="7"/>
  <c r="Z1430" i="7" s="1"/>
  <c r="AA1430" i="7" s="1"/>
  <c r="AB1430" i="7" s="1"/>
  <c r="X1446" i="7"/>
  <c r="Z1446" i="7" s="1"/>
  <c r="AA1446" i="7" s="1"/>
  <c r="AB1446" i="7" s="1"/>
  <c r="X1443" i="7"/>
  <c r="Z1443" i="7" s="1"/>
  <c r="AA1443" i="7" s="1"/>
  <c r="AB1443" i="7" s="1"/>
  <c r="X1440" i="7"/>
  <c r="Z1440" i="7" s="1"/>
  <c r="AA1440" i="7" s="1"/>
  <c r="AB1440" i="7" s="1"/>
  <c r="X1437" i="7"/>
  <c r="Z1437" i="7" s="1"/>
  <c r="AA1437" i="7" s="1"/>
  <c r="AB1437" i="7" s="1"/>
  <c r="X1439" i="7"/>
  <c r="Z1439" i="7" s="1"/>
  <c r="AA1439" i="7" s="1"/>
  <c r="AB1439" i="7" s="1"/>
  <c r="X1441" i="7"/>
  <c r="Z1441" i="7" s="1"/>
  <c r="AA1441" i="7" s="1"/>
  <c r="AB1441" i="7" s="1"/>
  <c r="X1444" i="7"/>
  <c r="Z1444" i="7" s="1"/>
  <c r="AA1444" i="7" s="1"/>
  <c r="AB1444" i="7" s="1"/>
  <c r="X1442" i="7"/>
  <c r="Z1442" i="7" s="1"/>
  <c r="AA1442" i="7" s="1"/>
  <c r="AB1442" i="7" s="1"/>
  <c r="X1445" i="7"/>
  <c r="Z1445" i="7" s="1"/>
  <c r="AA1445" i="7" s="1"/>
  <c r="AB1445" i="7" s="1"/>
  <c r="X1432" i="7"/>
  <c r="Z1432" i="7" s="1"/>
  <c r="AA1432" i="7" s="1"/>
  <c r="AB1432" i="7" s="1"/>
  <c r="X1434" i="7"/>
  <c r="Z1434" i="7" s="1"/>
  <c r="AA1434" i="7" s="1"/>
  <c r="AB1434" i="7" s="1"/>
  <c r="X1438" i="7"/>
  <c r="Z1438" i="7" s="1"/>
  <c r="AA1438" i="7" s="1"/>
  <c r="AB1438" i="7" s="1"/>
  <c r="X1435" i="7"/>
  <c r="Z1435" i="7" s="1"/>
  <c r="AA1435" i="7" s="1"/>
  <c r="AB1435" i="7" s="1"/>
  <c r="X1436" i="7"/>
  <c r="Z1436" i="7" s="1"/>
  <c r="AA1436" i="7" s="1"/>
  <c r="AB1436" i="7" s="1"/>
  <c r="X1433" i="7"/>
  <c r="Z1433" i="7" s="1"/>
  <c r="AA1433" i="7" s="1"/>
  <c r="AB1433" i="7" s="1"/>
  <c r="X1431" i="7"/>
  <c r="Z1431" i="7" s="1"/>
  <c r="AA1431" i="7" s="1"/>
  <c r="AB1431" i="7" s="1"/>
  <c r="X1771" i="7"/>
  <c r="Z1771" i="7" s="1"/>
  <c r="AA1771" i="7" s="1"/>
  <c r="AB1771" i="7" s="1"/>
  <c r="X1772" i="7"/>
  <c r="Z1772" i="7" s="1"/>
  <c r="AA1772" i="7" s="1"/>
  <c r="AB1772" i="7" s="1"/>
  <c r="X954" i="7"/>
  <c r="Z954" i="7" s="1"/>
  <c r="AA954" i="7" s="1"/>
  <c r="AB954" i="7" s="1"/>
  <c r="X464" i="5"/>
  <c r="Z464" i="5" s="1"/>
  <c r="AA464" i="5" s="1"/>
  <c r="AB464" i="5" s="1"/>
  <c r="X953" i="7"/>
  <c r="Z953" i="7" s="1"/>
  <c r="AA953" i="7" s="1"/>
  <c r="AB953" i="7" s="1"/>
  <c r="X463" i="5"/>
  <c r="Z463" i="5" s="1"/>
  <c r="AA463" i="5" s="1"/>
  <c r="AB463" i="5" s="1"/>
  <c r="X947" i="7"/>
  <c r="Z947" i="7" s="1"/>
  <c r="AA947" i="7" s="1"/>
  <c r="AB947" i="7" s="1"/>
  <c r="X945" i="7"/>
  <c r="Z945" i="7" s="1"/>
  <c r="AA945" i="7" s="1"/>
  <c r="AB945" i="7" s="1"/>
  <c r="X455" i="6"/>
  <c r="Z455" i="6" s="1"/>
  <c r="AA455" i="6" s="1"/>
  <c r="AB455" i="6" s="1"/>
  <c r="X957" i="7"/>
  <c r="Z957" i="7" s="1"/>
  <c r="AA957" i="7" s="1"/>
  <c r="AB957" i="7" s="1"/>
  <c r="X944" i="7"/>
  <c r="Z944" i="7" s="1"/>
  <c r="AA944" i="7" s="1"/>
  <c r="AB944" i="7" s="1"/>
  <c r="X454" i="6"/>
  <c r="Z454" i="6" s="1"/>
  <c r="AA454" i="6" s="1"/>
  <c r="AB454" i="6" s="1"/>
  <c r="X955" i="7"/>
  <c r="Z955" i="7" s="1"/>
  <c r="AA955" i="7" s="1"/>
  <c r="AB955" i="7" s="1"/>
  <c r="X952" i="7"/>
  <c r="Z952" i="7" s="1"/>
  <c r="AA952" i="7" s="1"/>
  <c r="AB952" i="7" s="1"/>
  <c r="X956" i="7"/>
  <c r="Z956" i="7" s="1"/>
  <c r="AA956" i="7" s="1"/>
  <c r="AB956" i="7" s="1"/>
  <c r="X949" i="7"/>
  <c r="Z949" i="7" s="1"/>
  <c r="AA949" i="7" s="1"/>
  <c r="AB949" i="7" s="1"/>
  <c r="X946" i="7"/>
  <c r="Z946" i="7" s="1"/>
  <c r="AA946" i="7" s="1"/>
  <c r="AB946" i="7" s="1"/>
  <c r="X950" i="7"/>
  <c r="Z950" i="7" s="1"/>
  <c r="AA950" i="7" s="1"/>
  <c r="AB950" i="7" s="1"/>
  <c r="X948" i="7"/>
  <c r="Z948" i="7" s="1"/>
  <c r="AA948" i="7" s="1"/>
  <c r="AB948" i="7" s="1"/>
  <c r="X951" i="7"/>
  <c r="Z951" i="7" s="1"/>
  <c r="AA951" i="7" s="1"/>
  <c r="AB951" i="7" s="1"/>
  <c r="X172" i="6"/>
  <c r="Z172" i="6" s="1"/>
  <c r="AA172" i="6" s="1"/>
  <c r="AB172" i="6" s="1"/>
  <c r="X173" i="5"/>
  <c r="Z173" i="5" s="1"/>
  <c r="AA173" i="5" s="1"/>
  <c r="AB173" i="5" s="1"/>
  <c r="X173" i="6"/>
  <c r="Z173" i="6" s="1"/>
  <c r="AA173" i="6" s="1"/>
  <c r="AB173" i="6" s="1"/>
  <c r="X171" i="5"/>
  <c r="Z171" i="5" s="1"/>
  <c r="AA171" i="5" s="1"/>
  <c r="AB171" i="5" s="1"/>
  <c r="X175" i="6"/>
  <c r="Z175" i="6" s="1"/>
  <c r="AA175" i="6" s="1"/>
  <c r="AB175" i="6" s="1"/>
  <c r="X170" i="5"/>
  <c r="Z170" i="5" s="1"/>
  <c r="AA170" i="5" s="1"/>
  <c r="AB170" i="5" s="1"/>
  <c r="X174" i="5"/>
  <c r="Z174" i="5" s="1"/>
  <c r="AA174" i="5" s="1"/>
  <c r="AB174" i="5" s="1"/>
  <c r="X172" i="5"/>
  <c r="Z172" i="5" s="1"/>
  <c r="AA172" i="5" s="1"/>
  <c r="AB172" i="5" s="1"/>
  <c r="X174" i="6"/>
  <c r="Z174" i="6" s="1"/>
  <c r="AA174" i="6" s="1"/>
  <c r="AB174" i="6" s="1"/>
  <c r="X176" i="6"/>
  <c r="Z176" i="6" s="1"/>
  <c r="AA176" i="6" s="1"/>
  <c r="AB176" i="6" s="1"/>
  <c r="X1816" i="7"/>
  <c r="Z1816" i="7" s="1"/>
  <c r="AA1816" i="7" s="1"/>
  <c r="AB1816" i="7" s="1"/>
  <c r="X1812" i="7"/>
  <c r="Z1812" i="7" s="1"/>
  <c r="AA1812" i="7" s="1"/>
  <c r="AB1812" i="7" s="1"/>
  <c r="X1821" i="7"/>
  <c r="Z1821" i="7" s="1"/>
  <c r="AA1821" i="7" s="1"/>
  <c r="AB1821" i="7" s="1"/>
  <c r="X533" i="6"/>
  <c r="Z533" i="6" s="1"/>
  <c r="AA533" i="6" s="1"/>
  <c r="AB533" i="6" s="1"/>
  <c r="X573" i="5"/>
  <c r="Z573" i="5" s="1"/>
  <c r="AA573" i="5" s="1"/>
  <c r="AB573" i="5" s="1"/>
  <c r="X1817" i="7"/>
  <c r="Z1817" i="7" s="1"/>
  <c r="AA1817" i="7" s="1"/>
  <c r="AB1817" i="7" s="1"/>
  <c r="X1829" i="7"/>
  <c r="Z1829" i="7" s="1"/>
  <c r="AA1829" i="7" s="1"/>
  <c r="AB1829" i="7" s="1"/>
  <c r="X16" i="7"/>
  <c r="Z16" i="7" s="1"/>
  <c r="AA16" i="7" s="1"/>
  <c r="AB16" i="7" s="1"/>
  <c r="X572" i="5"/>
  <c r="Z572" i="5" s="1"/>
  <c r="AA572" i="5" s="1"/>
  <c r="AB572" i="5" s="1"/>
  <c r="X1825" i="7"/>
  <c r="Z1825" i="7" s="1"/>
  <c r="AA1825" i="7" s="1"/>
  <c r="AB1825" i="7" s="1"/>
  <c r="X1810" i="7"/>
  <c r="Z1810" i="7" s="1"/>
  <c r="AA1810" i="7" s="1"/>
  <c r="AB1810" i="7" s="1"/>
  <c r="X1808" i="7"/>
  <c r="Z1808" i="7" s="1"/>
  <c r="AA1808" i="7" s="1"/>
  <c r="AB1808" i="7" s="1"/>
  <c r="X536" i="6"/>
  <c r="Z536" i="6" s="1"/>
  <c r="AA536" i="6" s="1"/>
  <c r="AB536" i="6" s="1"/>
  <c r="X1830" i="7"/>
  <c r="Z1830" i="7" s="1"/>
  <c r="AA1830" i="7" s="1"/>
  <c r="AB1830" i="7" s="1"/>
  <c r="X1809" i="7"/>
  <c r="Z1809" i="7" s="1"/>
  <c r="AA1809" i="7" s="1"/>
  <c r="AB1809" i="7" s="1"/>
  <c r="X1819" i="7"/>
  <c r="Z1819" i="7" s="1"/>
  <c r="AA1819" i="7" s="1"/>
  <c r="AB1819" i="7" s="1"/>
  <c r="X1831" i="7"/>
  <c r="Z1831" i="7" s="1"/>
  <c r="AA1831" i="7" s="1"/>
  <c r="AB1831" i="7" s="1"/>
  <c r="X537" i="6"/>
  <c r="Z537" i="6" s="1"/>
  <c r="AA537" i="6" s="1"/>
  <c r="AB537" i="6" s="1"/>
  <c r="X1814" i="7"/>
  <c r="Z1814" i="7" s="1"/>
  <c r="AA1814" i="7" s="1"/>
  <c r="AB1814" i="7" s="1"/>
  <c r="X1820" i="7"/>
  <c r="Z1820" i="7" s="1"/>
  <c r="AA1820" i="7" s="1"/>
  <c r="AB1820" i="7" s="1"/>
  <c r="X1807" i="7"/>
  <c r="Z1807" i="7" s="1"/>
  <c r="AA1807" i="7" s="1"/>
  <c r="AB1807" i="7" s="1"/>
  <c r="X1826" i="7"/>
  <c r="Z1826" i="7" s="1"/>
  <c r="AA1826" i="7" s="1"/>
  <c r="AB1826" i="7" s="1"/>
  <c r="X535" i="6"/>
  <c r="Z535" i="6" s="1"/>
  <c r="AA535" i="6" s="1"/>
  <c r="AB535" i="6" s="1"/>
  <c r="X1811" i="7"/>
  <c r="Z1811" i="7" s="1"/>
  <c r="AA1811" i="7" s="1"/>
  <c r="AB1811" i="7" s="1"/>
  <c r="X1824" i="7"/>
  <c r="Z1824" i="7" s="1"/>
  <c r="AA1824" i="7" s="1"/>
  <c r="AB1824" i="7" s="1"/>
  <c r="X1818" i="7"/>
  <c r="Z1818" i="7" s="1"/>
  <c r="AA1818" i="7" s="1"/>
  <c r="AB1818" i="7" s="1"/>
  <c r="X571" i="5"/>
  <c r="Z571" i="5" s="1"/>
  <c r="AA571" i="5" s="1"/>
  <c r="AB571" i="5" s="1"/>
  <c r="X568" i="5"/>
  <c r="Z568" i="5" s="1"/>
  <c r="AA568" i="5" s="1"/>
  <c r="AB568" i="5" s="1"/>
  <c r="X1822" i="7"/>
  <c r="Z1822" i="7" s="1"/>
  <c r="AA1822" i="7" s="1"/>
  <c r="AB1822" i="7" s="1"/>
  <c r="X1813" i="7"/>
  <c r="Z1813" i="7" s="1"/>
  <c r="AA1813" i="7" s="1"/>
  <c r="AB1813" i="7" s="1"/>
  <c r="X1827" i="7"/>
  <c r="Z1827" i="7" s="1"/>
  <c r="AA1827" i="7" s="1"/>
  <c r="AB1827" i="7" s="1"/>
  <c r="X538" i="6"/>
  <c r="Z538" i="6" s="1"/>
  <c r="AA538" i="6" s="1"/>
  <c r="AB538" i="6" s="1"/>
  <c r="X534" i="6"/>
  <c r="Z534" i="6" s="1"/>
  <c r="AA534" i="6" s="1"/>
  <c r="AB534" i="6" s="1"/>
  <c r="X1823" i="7"/>
  <c r="Z1823" i="7" s="1"/>
  <c r="AA1823" i="7" s="1"/>
  <c r="AB1823" i="7" s="1"/>
  <c r="X1815" i="7"/>
  <c r="Z1815" i="7" s="1"/>
  <c r="AA1815" i="7" s="1"/>
  <c r="AB1815" i="7" s="1"/>
  <c r="X1828" i="7"/>
  <c r="Z1828" i="7" s="1"/>
  <c r="AA1828" i="7" s="1"/>
  <c r="AB1828" i="7" s="1"/>
  <c r="X569" i="5"/>
  <c r="Z569" i="5" s="1"/>
  <c r="AA569" i="5" s="1"/>
  <c r="AB569" i="5" s="1"/>
  <c r="X570" i="5"/>
  <c r="Z570" i="5" s="1"/>
  <c r="AA570" i="5" s="1"/>
  <c r="AB570" i="5" s="1"/>
  <c r="X863" i="7"/>
  <c r="Z863" i="7" s="1"/>
  <c r="AA863" i="7" s="1"/>
  <c r="AB863" i="7" s="1"/>
  <c r="X864" i="7"/>
  <c r="Z864" i="7" s="1"/>
  <c r="AA864" i="7" s="1"/>
  <c r="AB864" i="7" s="1"/>
  <c r="X1152" i="7"/>
  <c r="Z1152" i="7" s="1"/>
  <c r="AA1152" i="7" s="1"/>
  <c r="AB1152" i="7" s="1"/>
  <c r="X1158" i="7"/>
  <c r="Z1158" i="7" s="1"/>
  <c r="AA1158" i="7" s="1"/>
  <c r="AB1158" i="7" s="1"/>
  <c r="X492" i="5"/>
  <c r="Z492" i="5" s="1"/>
  <c r="AA492" i="5" s="1"/>
  <c r="AB492" i="5" s="1"/>
  <c r="X1159" i="7"/>
  <c r="Z1159" i="7" s="1"/>
  <c r="AA1159" i="7" s="1"/>
  <c r="AB1159" i="7" s="1"/>
  <c r="X1165" i="7"/>
  <c r="Z1165" i="7" s="1"/>
  <c r="AA1165" i="7" s="1"/>
  <c r="AB1165" i="7" s="1"/>
  <c r="X1162" i="7"/>
  <c r="Z1162" i="7" s="1"/>
  <c r="AA1162" i="7" s="1"/>
  <c r="AB1162" i="7" s="1"/>
  <c r="X474" i="6"/>
  <c r="Z474" i="6" s="1"/>
  <c r="AA474" i="6" s="1"/>
  <c r="AB474" i="6" s="1"/>
  <c r="X1156" i="7"/>
  <c r="Z1156" i="7" s="1"/>
  <c r="AA1156" i="7" s="1"/>
  <c r="AB1156" i="7" s="1"/>
  <c r="X1151" i="7"/>
  <c r="Z1151" i="7" s="1"/>
  <c r="AA1151" i="7" s="1"/>
  <c r="AB1151" i="7" s="1"/>
  <c r="X476" i="6"/>
  <c r="Z476" i="6" s="1"/>
  <c r="AA476" i="6" s="1"/>
  <c r="AB476" i="6" s="1"/>
  <c r="X1161" i="7"/>
  <c r="Z1161" i="7" s="1"/>
  <c r="AA1161" i="7" s="1"/>
  <c r="AB1161" i="7" s="1"/>
  <c r="X1157" i="7"/>
  <c r="Z1157" i="7" s="1"/>
  <c r="AA1157" i="7" s="1"/>
  <c r="AB1157" i="7" s="1"/>
  <c r="X1155" i="7"/>
  <c r="Z1155" i="7" s="1"/>
  <c r="AA1155" i="7" s="1"/>
  <c r="AB1155" i="7" s="1"/>
  <c r="X1163" i="7"/>
  <c r="Z1163" i="7" s="1"/>
  <c r="AA1163" i="7" s="1"/>
  <c r="AB1163" i="7" s="1"/>
  <c r="X1164" i="7"/>
  <c r="Z1164" i="7" s="1"/>
  <c r="AA1164" i="7" s="1"/>
  <c r="AB1164" i="7" s="1"/>
  <c r="X1160" i="7"/>
  <c r="Z1160" i="7" s="1"/>
  <c r="AA1160" i="7" s="1"/>
  <c r="AB1160" i="7" s="1"/>
  <c r="X1149" i="7"/>
  <c r="Z1149" i="7" s="1"/>
  <c r="AA1149" i="7" s="1"/>
  <c r="AB1149" i="7" s="1"/>
  <c r="X491" i="5"/>
  <c r="Z491" i="5" s="1"/>
  <c r="AA491" i="5" s="1"/>
  <c r="AB491" i="5" s="1"/>
  <c r="X1154" i="7"/>
  <c r="Z1154" i="7" s="1"/>
  <c r="AA1154" i="7" s="1"/>
  <c r="AB1154" i="7" s="1"/>
  <c r="X1150" i="7"/>
  <c r="Z1150" i="7" s="1"/>
  <c r="AA1150" i="7" s="1"/>
  <c r="AB1150" i="7" s="1"/>
  <c r="X1153" i="7"/>
  <c r="Z1153" i="7" s="1"/>
  <c r="AA1153" i="7" s="1"/>
  <c r="AB1153" i="7" s="1"/>
  <c r="X490" i="5"/>
  <c r="Z490" i="5" s="1"/>
  <c r="AA490" i="5" s="1"/>
  <c r="AB490" i="5" s="1"/>
  <c r="X475" i="6"/>
  <c r="Z475" i="6" s="1"/>
  <c r="AA475" i="6" s="1"/>
  <c r="AB475" i="6" s="1"/>
  <c r="X1768" i="7"/>
  <c r="Z1768" i="7" s="1"/>
  <c r="AA1768" i="7" s="1"/>
  <c r="AB1768" i="7" s="1"/>
  <c r="X1770" i="7"/>
  <c r="Z1770" i="7" s="1"/>
  <c r="AA1770" i="7" s="1"/>
  <c r="AB1770" i="7" s="1"/>
  <c r="X1767" i="7"/>
  <c r="Z1767" i="7" s="1"/>
  <c r="AA1767" i="7" s="1"/>
  <c r="AB1767" i="7" s="1"/>
  <c r="X1769" i="7"/>
  <c r="Z1769" i="7" s="1"/>
  <c r="AA1769" i="7" s="1"/>
  <c r="AB1769" i="7" s="1"/>
  <c r="X1766" i="7"/>
  <c r="Z1766" i="7" s="1"/>
  <c r="AA1766" i="7" s="1"/>
  <c r="AB1766" i="7" s="1"/>
  <c r="X1765" i="7"/>
  <c r="Z1765" i="7" s="1"/>
  <c r="AA1765" i="7" s="1"/>
  <c r="AB1765" i="7" s="1"/>
  <c r="X1269" i="7"/>
  <c r="Z1269" i="7" s="1"/>
  <c r="AA1269" i="7" s="1"/>
  <c r="AB1269" i="7" s="1"/>
  <c r="X1275" i="7"/>
  <c r="Z1275" i="7" s="1"/>
  <c r="AA1275" i="7" s="1"/>
  <c r="AB1275" i="7" s="1"/>
  <c r="X494" i="6"/>
  <c r="Z494" i="6" s="1"/>
  <c r="AA494" i="6" s="1"/>
  <c r="AB494" i="6" s="1"/>
  <c r="X1271" i="7"/>
  <c r="Z1271" i="7" s="1"/>
  <c r="AA1271" i="7" s="1"/>
  <c r="AB1271" i="7" s="1"/>
  <c r="X1279" i="7"/>
  <c r="Z1279" i="7" s="1"/>
  <c r="AA1279" i="7" s="1"/>
  <c r="AB1279" i="7" s="1"/>
  <c r="X495" i="6"/>
  <c r="Z495" i="6" s="1"/>
  <c r="AA495" i="6" s="1"/>
  <c r="AB495" i="6" s="1"/>
  <c r="X1278" i="7"/>
  <c r="Z1278" i="7" s="1"/>
  <c r="AA1278" i="7" s="1"/>
  <c r="AB1278" i="7" s="1"/>
  <c r="X1266" i="7"/>
  <c r="Z1266" i="7" s="1"/>
  <c r="AA1266" i="7" s="1"/>
  <c r="AB1266" i="7" s="1"/>
  <c r="X493" i="6"/>
  <c r="Z493" i="6" s="1"/>
  <c r="AA493" i="6" s="1"/>
  <c r="AB493" i="6" s="1"/>
  <c r="X1272" i="7"/>
  <c r="Z1272" i="7" s="1"/>
  <c r="AA1272" i="7" s="1"/>
  <c r="AB1272" i="7" s="1"/>
  <c r="X1262" i="7"/>
  <c r="Z1262" i="7" s="1"/>
  <c r="AA1262" i="7" s="1"/>
  <c r="AB1262" i="7" s="1"/>
  <c r="X1276" i="7"/>
  <c r="Z1276" i="7" s="1"/>
  <c r="AA1276" i="7" s="1"/>
  <c r="AB1276" i="7" s="1"/>
  <c r="X1274" i="7"/>
  <c r="Z1274" i="7" s="1"/>
  <c r="AA1274" i="7" s="1"/>
  <c r="AB1274" i="7" s="1"/>
  <c r="X1263" i="7"/>
  <c r="Z1263" i="7" s="1"/>
  <c r="AA1263" i="7" s="1"/>
  <c r="AB1263" i="7" s="1"/>
  <c r="X1277" i="7"/>
  <c r="Z1277" i="7" s="1"/>
  <c r="AA1277" i="7" s="1"/>
  <c r="AB1277" i="7" s="1"/>
  <c r="X1267" i="7"/>
  <c r="Z1267" i="7" s="1"/>
  <c r="AA1267" i="7" s="1"/>
  <c r="AB1267" i="7" s="1"/>
  <c r="X1270" i="7"/>
  <c r="Z1270" i="7" s="1"/>
  <c r="AA1270" i="7" s="1"/>
  <c r="AB1270" i="7" s="1"/>
  <c r="X511" i="5"/>
  <c r="Z511" i="5" s="1"/>
  <c r="AA511" i="5" s="1"/>
  <c r="AB511" i="5" s="1"/>
  <c r="X1273" i="7"/>
  <c r="Z1273" i="7" s="1"/>
  <c r="AA1273" i="7" s="1"/>
  <c r="AB1273" i="7" s="1"/>
  <c r="X1268" i="7"/>
  <c r="Z1268" i="7" s="1"/>
  <c r="AA1268" i="7" s="1"/>
  <c r="AB1268" i="7" s="1"/>
  <c r="X509" i="5"/>
  <c r="Z509" i="5" s="1"/>
  <c r="AA509" i="5" s="1"/>
  <c r="AB509" i="5" s="1"/>
  <c r="X1264" i="7"/>
  <c r="Z1264" i="7" s="1"/>
  <c r="AA1264" i="7" s="1"/>
  <c r="AB1264" i="7" s="1"/>
  <c r="X1265" i="7"/>
  <c r="Z1265" i="7" s="1"/>
  <c r="AA1265" i="7" s="1"/>
  <c r="AB1265" i="7" s="1"/>
  <c r="X510" i="5"/>
  <c r="Z510" i="5" s="1"/>
  <c r="AA510" i="5" s="1"/>
  <c r="AB510" i="5" s="1"/>
  <c r="X839" i="7"/>
  <c r="Z839" i="7" s="1"/>
  <c r="AA839" i="7" s="1"/>
  <c r="AB839" i="7" s="1"/>
  <c r="X836" i="7"/>
  <c r="Z836" i="7" s="1"/>
  <c r="AA836" i="7" s="1"/>
  <c r="AB836" i="7" s="1"/>
  <c r="X431" i="6"/>
  <c r="Z431" i="6" s="1"/>
  <c r="AA431" i="6" s="1"/>
  <c r="AB431" i="6" s="1"/>
  <c r="X441" i="5"/>
  <c r="Z441" i="5" s="1"/>
  <c r="AA441" i="5" s="1"/>
  <c r="AB441" i="5" s="1"/>
  <c r="X439" i="5"/>
  <c r="Z439" i="5" s="1"/>
  <c r="AA439" i="5" s="1"/>
  <c r="AB439" i="5" s="1"/>
  <c r="X430" i="6"/>
  <c r="Z430" i="6" s="1"/>
  <c r="AA430" i="6" s="1"/>
  <c r="AB430" i="6" s="1"/>
  <c r="X835" i="7"/>
  <c r="Z835" i="7" s="1"/>
  <c r="AA835" i="7" s="1"/>
  <c r="AB835" i="7" s="1"/>
  <c r="X838" i="7"/>
  <c r="Z838" i="7" s="1"/>
  <c r="AA838" i="7" s="1"/>
  <c r="AB838" i="7" s="1"/>
  <c r="X837" i="7"/>
  <c r="Z837" i="7" s="1"/>
  <c r="AA837" i="7" s="1"/>
  <c r="AB837" i="7" s="1"/>
  <c r="X440" i="5"/>
  <c r="Z440" i="5" s="1"/>
  <c r="AA440" i="5" s="1"/>
  <c r="AB440" i="5" s="1"/>
  <c r="X432" i="6"/>
  <c r="Z432" i="6" s="1"/>
  <c r="AA432" i="6" s="1"/>
  <c r="AB432" i="6" s="1"/>
  <c r="X2050" i="7"/>
  <c r="Z2050" i="7" s="1"/>
  <c r="AA2050" i="7" s="1"/>
  <c r="AB2050" i="7" s="1"/>
  <c r="X2057" i="7"/>
  <c r="Z2057" i="7" s="1"/>
  <c r="AA2057" i="7" s="1"/>
  <c r="AB2057" i="7" s="1"/>
  <c r="X2055" i="7"/>
  <c r="Z2055" i="7" s="1"/>
  <c r="AA2055" i="7" s="1"/>
  <c r="AB2055" i="7" s="1"/>
  <c r="X2054" i="7"/>
  <c r="Z2054" i="7" s="1"/>
  <c r="AA2054" i="7" s="1"/>
  <c r="AB2054" i="7" s="1"/>
  <c r="X2051" i="7"/>
  <c r="Z2051" i="7" s="1"/>
  <c r="AA2051" i="7" s="1"/>
  <c r="AB2051" i="7" s="1"/>
  <c r="X2049" i="7"/>
  <c r="Z2049" i="7" s="1"/>
  <c r="AA2049" i="7" s="1"/>
  <c r="AB2049" i="7" s="1"/>
  <c r="X2056" i="7"/>
  <c r="Z2056" i="7" s="1"/>
  <c r="AA2056" i="7" s="1"/>
  <c r="AB2056" i="7" s="1"/>
  <c r="X2052" i="7"/>
  <c r="Z2052" i="7" s="1"/>
  <c r="AA2052" i="7" s="1"/>
  <c r="AB2052" i="7" s="1"/>
  <c r="X2048" i="7"/>
  <c r="Z2048" i="7" s="1"/>
  <c r="AA2048" i="7" s="1"/>
  <c r="AB2048" i="7" s="1"/>
  <c r="X2053" i="7"/>
  <c r="Z2053" i="7" s="1"/>
  <c r="AA2053" i="7" s="1"/>
  <c r="AB2053" i="7" s="1"/>
  <c r="X1521" i="7"/>
  <c r="Z1521" i="7" s="1"/>
  <c r="AA1521" i="7" s="1"/>
  <c r="AB1521" i="7" s="1"/>
  <c r="X1514" i="7"/>
  <c r="Z1514" i="7" s="1"/>
  <c r="AA1514" i="7" s="1"/>
  <c r="AB1514" i="7" s="1"/>
  <c r="X1522" i="7"/>
  <c r="Z1522" i="7" s="1"/>
  <c r="AA1522" i="7" s="1"/>
  <c r="AB1522" i="7" s="1"/>
  <c r="X1519" i="7"/>
  <c r="Z1519" i="7" s="1"/>
  <c r="AA1519" i="7" s="1"/>
  <c r="AB1519" i="7" s="1"/>
  <c r="X1517" i="7"/>
  <c r="Z1517" i="7" s="1"/>
  <c r="AA1517" i="7" s="1"/>
  <c r="AB1517" i="7" s="1"/>
  <c r="X1511" i="7"/>
  <c r="Z1511" i="7" s="1"/>
  <c r="AA1511" i="7" s="1"/>
  <c r="AB1511" i="7" s="1"/>
  <c r="X1508" i="7"/>
  <c r="Z1508" i="7" s="1"/>
  <c r="AA1508" i="7" s="1"/>
  <c r="AB1508" i="7" s="1"/>
  <c r="X1518" i="7"/>
  <c r="Z1518" i="7" s="1"/>
  <c r="AA1518" i="7" s="1"/>
  <c r="AB1518" i="7" s="1"/>
  <c r="X1509" i="7"/>
  <c r="Z1509" i="7" s="1"/>
  <c r="AA1509" i="7" s="1"/>
  <c r="AB1509" i="7" s="1"/>
  <c r="X1520" i="7"/>
  <c r="Z1520" i="7" s="1"/>
  <c r="AA1520" i="7" s="1"/>
  <c r="AB1520" i="7" s="1"/>
  <c r="X1507" i="7"/>
  <c r="Z1507" i="7" s="1"/>
  <c r="AA1507" i="7" s="1"/>
  <c r="AB1507" i="7" s="1"/>
  <c r="X1516" i="7"/>
  <c r="Z1516" i="7" s="1"/>
  <c r="AA1516" i="7" s="1"/>
  <c r="AB1516" i="7" s="1"/>
  <c r="X1510" i="7"/>
  <c r="Z1510" i="7" s="1"/>
  <c r="AA1510" i="7" s="1"/>
  <c r="AB1510" i="7" s="1"/>
  <c r="X1513" i="7"/>
  <c r="Z1513" i="7" s="1"/>
  <c r="AA1513" i="7" s="1"/>
  <c r="AB1513" i="7" s="1"/>
  <c r="X1515" i="7"/>
  <c r="Z1515" i="7" s="1"/>
  <c r="AA1515" i="7" s="1"/>
  <c r="AB1515" i="7" s="1"/>
  <c r="X1512" i="7"/>
  <c r="Z1512" i="7" s="1"/>
  <c r="AA1512" i="7" s="1"/>
  <c r="AB1512" i="7" s="1"/>
  <c r="X456" i="7"/>
  <c r="Z456" i="7" s="1"/>
  <c r="AA456" i="7" s="1"/>
  <c r="AB456" i="7" s="1"/>
  <c r="X449" i="7"/>
  <c r="Z449" i="7" s="1"/>
  <c r="AA449" i="7" s="1"/>
  <c r="AB449" i="7" s="1"/>
  <c r="X386" i="6"/>
  <c r="Z386" i="6" s="1"/>
  <c r="AA386" i="6" s="1"/>
  <c r="AB386" i="6" s="1"/>
  <c r="X450" i="7"/>
  <c r="Z450" i="7" s="1"/>
  <c r="AA450" i="7" s="1"/>
  <c r="AB450" i="7" s="1"/>
  <c r="X455" i="7"/>
  <c r="Z455" i="7" s="1"/>
  <c r="AA455" i="7" s="1"/>
  <c r="AB455" i="7" s="1"/>
  <c r="X447" i="7"/>
  <c r="Z447" i="7" s="1"/>
  <c r="AA447" i="7" s="1"/>
  <c r="AB447" i="7" s="1"/>
  <c r="X383" i="5"/>
  <c r="Z383" i="5" s="1"/>
  <c r="AA383" i="5" s="1"/>
  <c r="AB383" i="5" s="1"/>
  <c r="X454" i="7"/>
  <c r="Z454" i="7" s="1"/>
  <c r="AA454" i="7" s="1"/>
  <c r="AB454" i="7" s="1"/>
  <c r="X457" i="7"/>
  <c r="Z457" i="7" s="1"/>
  <c r="AA457" i="7" s="1"/>
  <c r="AB457" i="7" s="1"/>
  <c r="X384" i="5"/>
  <c r="Z384" i="5" s="1"/>
  <c r="AA384" i="5" s="1"/>
  <c r="AB384" i="5" s="1"/>
  <c r="X448" i="7"/>
  <c r="Z448" i="7" s="1"/>
  <c r="AA448" i="7" s="1"/>
  <c r="AB448" i="7" s="1"/>
  <c r="X385" i="5"/>
  <c r="Z385" i="5" s="1"/>
  <c r="AA385" i="5" s="1"/>
  <c r="AB385" i="5" s="1"/>
  <c r="X453" i="7"/>
  <c r="Z453" i="7" s="1"/>
  <c r="AA453" i="7" s="1"/>
  <c r="AB453" i="7" s="1"/>
  <c r="X385" i="6"/>
  <c r="Z385" i="6" s="1"/>
  <c r="AA385" i="6" s="1"/>
  <c r="AB385" i="6" s="1"/>
  <c r="X452" i="7"/>
  <c r="Z452" i="7" s="1"/>
  <c r="AA452" i="7" s="1"/>
  <c r="AB452" i="7" s="1"/>
  <c r="X446" i="7"/>
  <c r="Z446" i="7" s="1"/>
  <c r="AA446" i="7" s="1"/>
  <c r="AB446" i="7" s="1"/>
  <c r="X387" i="6"/>
  <c r="Z387" i="6" s="1"/>
  <c r="AA387" i="6" s="1"/>
  <c r="AB387" i="6" s="1"/>
  <c r="X451" i="7"/>
  <c r="Z451" i="7" s="1"/>
  <c r="AA451" i="7" s="1"/>
  <c r="AB451" i="7" s="1"/>
  <c r="X541" i="7"/>
  <c r="Z541" i="7" s="1"/>
  <c r="AA541" i="7" s="1"/>
  <c r="AB541" i="7" s="1"/>
  <c r="X538" i="7"/>
  <c r="Z538" i="7" s="1"/>
  <c r="AA538" i="7" s="1"/>
  <c r="AB538" i="7" s="1"/>
  <c r="X519" i="7"/>
  <c r="Z519" i="7" s="1"/>
  <c r="AA519" i="7" s="1"/>
  <c r="AB519" i="7" s="1"/>
  <c r="X518" i="7"/>
  <c r="Z518" i="7" s="1"/>
  <c r="AA518" i="7" s="1"/>
  <c r="AB518" i="7" s="1"/>
  <c r="X391" i="6"/>
  <c r="Z391" i="6" s="1"/>
  <c r="AA391" i="6" s="1"/>
  <c r="AB391" i="6" s="1"/>
  <c r="X525" i="7"/>
  <c r="Z525" i="7" s="1"/>
  <c r="AA525" i="7" s="1"/>
  <c r="AB525" i="7" s="1"/>
  <c r="X523" i="7"/>
  <c r="Z523" i="7" s="1"/>
  <c r="AA523" i="7" s="1"/>
  <c r="AB523" i="7" s="1"/>
  <c r="X526" i="7"/>
  <c r="Z526" i="7" s="1"/>
  <c r="AA526" i="7" s="1"/>
  <c r="AB526" i="7" s="1"/>
  <c r="X542" i="7"/>
  <c r="Z542" i="7" s="1"/>
  <c r="AA542" i="7" s="1"/>
  <c r="AB542" i="7" s="1"/>
  <c r="X394" i="6"/>
  <c r="Z394" i="6" s="1"/>
  <c r="AA394" i="6" s="1"/>
  <c r="AB394" i="6" s="1"/>
  <c r="X539" i="7"/>
  <c r="Z539" i="7" s="1"/>
  <c r="AA539" i="7" s="1"/>
  <c r="AB539" i="7" s="1"/>
  <c r="X540" i="7"/>
  <c r="Z540" i="7" s="1"/>
  <c r="AA540" i="7" s="1"/>
  <c r="AB540" i="7" s="1"/>
  <c r="X530" i="7"/>
  <c r="Z530" i="7" s="1"/>
  <c r="AA530" i="7" s="1"/>
  <c r="AB530" i="7" s="1"/>
  <c r="X389" i="5"/>
  <c r="Z389" i="5" s="1"/>
  <c r="AA389" i="5" s="1"/>
  <c r="AB389" i="5" s="1"/>
  <c r="X395" i="6"/>
  <c r="Z395" i="6" s="1"/>
  <c r="AA395" i="6" s="1"/>
  <c r="AB395" i="6" s="1"/>
  <c r="X527" i="7"/>
  <c r="Z527" i="7" s="1"/>
  <c r="AA527" i="7" s="1"/>
  <c r="AB527" i="7" s="1"/>
  <c r="X543" i="7"/>
  <c r="Z543" i="7" s="1"/>
  <c r="AA543" i="7" s="1"/>
  <c r="AB543" i="7" s="1"/>
  <c r="X520" i="7"/>
  <c r="Z520" i="7" s="1"/>
  <c r="AA520" i="7" s="1"/>
  <c r="AB520" i="7" s="1"/>
  <c r="X393" i="5"/>
  <c r="Z393" i="5" s="1"/>
  <c r="AA393" i="5" s="1"/>
  <c r="AB393" i="5" s="1"/>
  <c r="X392" i="6"/>
  <c r="Z392" i="6" s="1"/>
  <c r="AA392" i="6" s="1"/>
  <c r="AB392" i="6" s="1"/>
  <c r="X517" i="7"/>
  <c r="Z517" i="7" s="1"/>
  <c r="AA517" i="7" s="1"/>
  <c r="AB517" i="7" s="1"/>
  <c r="X534" i="7"/>
  <c r="Z534" i="7" s="1"/>
  <c r="AA534" i="7" s="1"/>
  <c r="AB534" i="7" s="1"/>
  <c r="X528" i="7"/>
  <c r="Z528" i="7" s="1"/>
  <c r="AA528" i="7" s="1"/>
  <c r="AB528" i="7" s="1"/>
  <c r="X390" i="5"/>
  <c r="Z390" i="5" s="1"/>
  <c r="AA390" i="5" s="1"/>
  <c r="AB390" i="5" s="1"/>
  <c r="X531" i="7"/>
  <c r="Z531" i="7" s="1"/>
  <c r="AA531" i="7" s="1"/>
  <c r="AB531" i="7" s="1"/>
  <c r="X532" i="7"/>
  <c r="Z532" i="7" s="1"/>
  <c r="AA532" i="7" s="1"/>
  <c r="AB532" i="7" s="1"/>
  <c r="X536" i="7"/>
  <c r="Z536" i="7" s="1"/>
  <c r="AA536" i="7" s="1"/>
  <c r="AB536" i="7" s="1"/>
  <c r="X392" i="5"/>
  <c r="Z392" i="5" s="1"/>
  <c r="AA392" i="5" s="1"/>
  <c r="AB392" i="5" s="1"/>
  <c r="X522" i="7"/>
  <c r="Z522" i="7" s="1"/>
  <c r="AA522" i="7" s="1"/>
  <c r="AB522" i="7" s="1"/>
  <c r="X537" i="7"/>
  <c r="Z537" i="7" s="1"/>
  <c r="AA537" i="7" s="1"/>
  <c r="AB537" i="7" s="1"/>
  <c r="X524" i="7"/>
  <c r="Z524" i="7" s="1"/>
  <c r="AA524" i="7" s="1"/>
  <c r="AB524" i="7" s="1"/>
  <c r="X391" i="5"/>
  <c r="Z391" i="5" s="1"/>
  <c r="AA391" i="5" s="1"/>
  <c r="AB391" i="5" s="1"/>
  <c r="X533" i="7"/>
  <c r="Z533" i="7" s="1"/>
  <c r="AA533" i="7" s="1"/>
  <c r="AB533" i="7" s="1"/>
  <c r="X521" i="7"/>
  <c r="Z521" i="7" s="1"/>
  <c r="AA521" i="7" s="1"/>
  <c r="AB521" i="7" s="1"/>
  <c r="X535" i="7"/>
  <c r="Z535" i="7" s="1"/>
  <c r="AA535" i="7" s="1"/>
  <c r="AB535" i="7" s="1"/>
  <c r="X529" i="7"/>
  <c r="Z529" i="7" s="1"/>
  <c r="AA529" i="7" s="1"/>
  <c r="AB529" i="7" s="1"/>
  <c r="X393" i="6"/>
  <c r="Z393" i="6" s="1"/>
  <c r="AA393" i="6" s="1"/>
  <c r="AB393" i="6" s="1"/>
  <c r="X13" i="7"/>
  <c r="Z13" i="7" s="1"/>
  <c r="AA13" i="7" s="1"/>
  <c r="AB13" i="7" s="1"/>
  <c r="X1672" i="7"/>
  <c r="Z1672" i="7" s="1"/>
  <c r="AA1672" i="7" s="1"/>
  <c r="AB1672" i="7" s="1"/>
  <c r="X107" i="6"/>
  <c r="Z107" i="6" s="1"/>
  <c r="X105" i="5"/>
  <c r="Z105" i="5" s="1"/>
  <c r="X107" i="5"/>
  <c r="Z107" i="5" s="1"/>
  <c r="AA107" i="5" s="1"/>
  <c r="AB107" i="5" s="1"/>
  <c r="X106" i="5"/>
  <c r="Z106" i="5" s="1"/>
  <c r="AA106" i="5" s="1"/>
  <c r="AB106" i="5" s="1"/>
  <c r="X108" i="5"/>
  <c r="Z108" i="5" s="1"/>
  <c r="AA108" i="5" s="1"/>
  <c r="AB108" i="5" s="1"/>
  <c r="X110" i="6"/>
  <c r="Z110" i="6" s="1"/>
  <c r="AA110" i="6" s="1"/>
  <c r="AB110" i="6" s="1"/>
  <c r="X108" i="6"/>
  <c r="Z108" i="6" s="1"/>
  <c r="AA108" i="6" s="1"/>
  <c r="AB108" i="6" s="1"/>
  <c r="X109" i="6"/>
  <c r="Z109" i="6" s="1"/>
  <c r="AA109" i="6" s="1"/>
  <c r="AB109" i="6" s="1"/>
  <c r="X120" i="6"/>
  <c r="Z120" i="6" s="1"/>
  <c r="AA120" i="6" s="1"/>
  <c r="AB120" i="6" s="1"/>
  <c r="X115" i="5"/>
  <c r="Z115" i="5" s="1"/>
  <c r="AA115" i="5" s="1"/>
  <c r="AB115" i="5" s="1"/>
  <c r="X116" i="6"/>
  <c r="Z116" i="6" s="1"/>
  <c r="AA116" i="6" s="1"/>
  <c r="AB116" i="6" s="1"/>
  <c r="X117" i="5"/>
  <c r="Z117" i="5" s="1"/>
  <c r="AA117" i="5" s="1"/>
  <c r="AB117" i="5" s="1"/>
  <c r="X117" i="6"/>
  <c r="Z117" i="6" s="1"/>
  <c r="AA117" i="6" s="1"/>
  <c r="AB117" i="6" s="1"/>
  <c r="X116" i="5"/>
  <c r="Z116" i="5" s="1"/>
  <c r="AA116" i="5" s="1"/>
  <c r="AB116" i="5" s="1"/>
  <c r="X118" i="5"/>
  <c r="Z118" i="5" s="1"/>
  <c r="AA118" i="5" s="1"/>
  <c r="AB118" i="5" s="1"/>
  <c r="X114" i="5"/>
  <c r="Z114" i="5" s="1"/>
  <c r="AA114" i="5" s="1"/>
  <c r="AB114" i="5" s="1"/>
  <c r="X119" i="6"/>
  <c r="Z119" i="6" s="1"/>
  <c r="AA119" i="6" s="1"/>
  <c r="AB119" i="6" s="1"/>
  <c r="X118" i="6"/>
  <c r="Z118" i="6" s="1"/>
  <c r="AA118" i="6" s="1"/>
  <c r="AB118" i="6" s="1"/>
  <c r="X201" i="6"/>
  <c r="Z201" i="6" s="1"/>
  <c r="AA201" i="6" s="1"/>
  <c r="AB201" i="6" s="1"/>
  <c r="X199" i="6"/>
  <c r="Z199" i="6" s="1"/>
  <c r="AA199" i="6" s="1"/>
  <c r="AB199" i="6" s="1"/>
  <c r="X200" i="6"/>
  <c r="Z200" i="6" s="1"/>
  <c r="AA200" i="6" s="1"/>
  <c r="AB200" i="6" s="1"/>
  <c r="X197" i="5"/>
  <c r="Z197" i="5" s="1"/>
  <c r="AA197" i="5" s="1"/>
  <c r="AB197" i="5" s="1"/>
  <c r="X198" i="5"/>
  <c r="Z198" i="5" s="1"/>
  <c r="AA198" i="5" s="1"/>
  <c r="AB198" i="5" s="1"/>
  <c r="X199" i="5"/>
  <c r="Z199" i="5" s="1"/>
  <c r="AA199" i="5" s="1"/>
  <c r="AB199" i="5" s="1"/>
  <c r="X733" i="7"/>
  <c r="Z733" i="7" s="1"/>
  <c r="AA733" i="7" s="1"/>
  <c r="AB733" i="7" s="1"/>
  <c r="X734" i="7"/>
  <c r="Z734" i="7" s="1"/>
  <c r="AA734" i="7" s="1"/>
  <c r="AB734" i="7" s="1"/>
  <c r="X735" i="7"/>
  <c r="Z735" i="7" s="1"/>
  <c r="AA735" i="7" s="1"/>
  <c r="AB735" i="7" s="1"/>
  <c r="X1385" i="7"/>
  <c r="Z1385" i="7" s="1"/>
  <c r="AA1385" i="7" s="1"/>
  <c r="AB1385" i="7" s="1"/>
  <c r="X12" i="7"/>
  <c r="Z12" i="7" s="1"/>
  <c r="AA12" i="7" s="1"/>
  <c r="AB12" i="7" s="1"/>
  <c r="X1662" i="7"/>
  <c r="Z1662" i="7" s="1"/>
  <c r="AA1662" i="7" s="1"/>
  <c r="AB1662" i="7" s="1"/>
  <c r="X1661" i="7"/>
  <c r="Z1661" i="7" s="1"/>
  <c r="AA1661" i="7" s="1"/>
  <c r="AB1661" i="7" s="1"/>
  <c r="X1239" i="7"/>
  <c r="Z1239" i="7" s="1"/>
  <c r="AA1239" i="7" s="1"/>
  <c r="AB1239" i="7" s="1"/>
  <c r="X1237" i="7"/>
  <c r="Z1237" i="7" s="1"/>
  <c r="AA1237" i="7" s="1"/>
  <c r="AB1237" i="7" s="1"/>
  <c r="X1243" i="7"/>
  <c r="Z1243" i="7" s="1"/>
  <c r="AA1243" i="7" s="1"/>
  <c r="AB1243" i="7" s="1"/>
  <c r="X506" i="5"/>
  <c r="Z506" i="5" s="1"/>
  <c r="AA506" i="5" s="1"/>
  <c r="AB506" i="5" s="1"/>
  <c r="X1251" i="7"/>
  <c r="Z1251" i="7" s="1"/>
  <c r="AA1251" i="7" s="1"/>
  <c r="AB1251" i="7" s="1"/>
  <c r="X1245" i="7"/>
  <c r="Z1245" i="7" s="1"/>
  <c r="AA1245" i="7" s="1"/>
  <c r="AB1245" i="7" s="1"/>
  <c r="X1242" i="7"/>
  <c r="Z1242" i="7" s="1"/>
  <c r="AA1242" i="7" s="1"/>
  <c r="AB1242" i="7" s="1"/>
  <c r="X488" i="6"/>
  <c r="Z488" i="6" s="1"/>
  <c r="AA488" i="6" s="1"/>
  <c r="AB488" i="6" s="1"/>
  <c r="X1238" i="7"/>
  <c r="Z1238" i="7" s="1"/>
  <c r="AA1238" i="7" s="1"/>
  <c r="AB1238" i="7" s="1"/>
  <c r="X1250" i="7"/>
  <c r="Z1250" i="7" s="1"/>
  <c r="AA1250" i="7" s="1"/>
  <c r="AB1250" i="7" s="1"/>
  <c r="X1236" i="7"/>
  <c r="Z1236" i="7" s="1"/>
  <c r="AA1236" i="7" s="1"/>
  <c r="AB1236" i="7" s="1"/>
  <c r="X490" i="6"/>
  <c r="Z490" i="6" s="1"/>
  <c r="AA490" i="6" s="1"/>
  <c r="AB490" i="6" s="1"/>
  <c r="X1253" i="7"/>
  <c r="Z1253" i="7" s="1"/>
  <c r="AA1253" i="7" s="1"/>
  <c r="AB1253" i="7" s="1"/>
  <c r="X1249" i="7"/>
  <c r="Z1249" i="7" s="1"/>
  <c r="AA1249" i="7" s="1"/>
  <c r="AB1249" i="7" s="1"/>
  <c r="X1241" i="7"/>
  <c r="Z1241" i="7" s="1"/>
  <c r="AA1241" i="7" s="1"/>
  <c r="AB1241" i="7" s="1"/>
  <c r="X489" i="6"/>
  <c r="Z489" i="6" s="1"/>
  <c r="AA489" i="6" s="1"/>
  <c r="AB489" i="6" s="1"/>
  <c r="X1257" i="7"/>
  <c r="Z1257" i="7" s="1"/>
  <c r="AA1257" i="7" s="1"/>
  <c r="AB1257" i="7" s="1"/>
  <c r="X1247" i="7"/>
  <c r="Z1247" i="7" s="1"/>
  <c r="AA1247" i="7" s="1"/>
  <c r="AB1247" i="7" s="1"/>
  <c r="X1248" i="7"/>
  <c r="Z1248" i="7" s="1"/>
  <c r="AA1248" i="7" s="1"/>
  <c r="AB1248" i="7" s="1"/>
  <c r="X1256" i="7"/>
  <c r="Z1256" i="7" s="1"/>
  <c r="AA1256" i="7" s="1"/>
  <c r="AB1256" i="7" s="1"/>
  <c r="X1252" i="7"/>
  <c r="Z1252" i="7" s="1"/>
  <c r="AA1252" i="7" s="1"/>
  <c r="AB1252" i="7" s="1"/>
  <c r="X504" i="5"/>
  <c r="Z504" i="5" s="1"/>
  <c r="AA504" i="5" s="1"/>
  <c r="AB504" i="5" s="1"/>
  <c r="X1255" i="7"/>
  <c r="Z1255" i="7" s="1"/>
  <c r="AA1255" i="7" s="1"/>
  <c r="AB1255" i="7" s="1"/>
  <c r="X1244" i="7"/>
  <c r="Z1244" i="7" s="1"/>
  <c r="AA1244" i="7" s="1"/>
  <c r="AB1244" i="7" s="1"/>
  <c r="X1240" i="7"/>
  <c r="Z1240" i="7" s="1"/>
  <c r="AA1240" i="7" s="1"/>
  <c r="AB1240" i="7" s="1"/>
  <c r="X1246" i="7"/>
  <c r="Z1246" i="7" s="1"/>
  <c r="AA1246" i="7" s="1"/>
  <c r="AB1246" i="7" s="1"/>
  <c r="X1254" i="7"/>
  <c r="Z1254" i="7" s="1"/>
  <c r="AA1254" i="7" s="1"/>
  <c r="AB1254" i="7" s="1"/>
  <c r="X1258" i="7"/>
  <c r="Z1258" i="7" s="1"/>
  <c r="AA1258" i="7" s="1"/>
  <c r="AB1258" i="7" s="1"/>
  <c r="X505" i="5"/>
  <c r="Z505" i="5" s="1"/>
  <c r="AA505" i="5" s="1"/>
  <c r="AB505" i="5" s="1"/>
  <c r="X1171" i="7"/>
  <c r="Z1171" i="7" s="1"/>
  <c r="AA1171" i="7" s="1"/>
  <c r="AB1171" i="7" s="1"/>
  <c r="X1181" i="7"/>
  <c r="Z1181" i="7" s="1"/>
  <c r="AA1181" i="7" s="1"/>
  <c r="AB1181" i="7" s="1"/>
  <c r="X1186" i="7"/>
  <c r="Z1186" i="7" s="1"/>
  <c r="AA1186" i="7" s="1"/>
  <c r="AB1186" i="7" s="1"/>
  <c r="X1187" i="7"/>
  <c r="Z1187" i="7" s="1"/>
  <c r="AA1187" i="7" s="1"/>
  <c r="AB1187" i="7" s="1"/>
  <c r="X1184" i="7"/>
  <c r="Z1184" i="7" s="1"/>
  <c r="AA1184" i="7" s="1"/>
  <c r="AB1184" i="7" s="1"/>
  <c r="X494" i="5"/>
  <c r="Z494" i="5" s="1"/>
  <c r="AA494" i="5" s="1"/>
  <c r="AB494" i="5" s="1"/>
  <c r="X1185" i="7"/>
  <c r="Z1185" i="7" s="1"/>
  <c r="AA1185" i="7" s="1"/>
  <c r="AB1185" i="7" s="1"/>
  <c r="X1178" i="7"/>
  <c r="Z1178" i="7" s="1"/>
  <c r="AA1178" i="7" s="1"/>
  <c r="AB1178" i="7" s="1"/>
  <c r="X1179" i="7"/>
  <c r="Z1179" i="7" s="1"/>
  <c r="AA1179" i="7" s="1"/>
  <c r="AB1179" i="7" s="1"/>
  <c r="X477" i="6"/>
  <c r="Z477" i="6" s="1"/>
  <c r="AA477" i="6" s="1"/>
  <c r="AB477" i="6" s="1"/>
  <c r="X1176" i="7"/>
  <c r="Z1176" i="7" s="1"/>
  <c r="AA1176" i="7" s="1"/>
  <c r="AB1176" i="7" s="1"/>
  <c r="X1180" i="7"/>
  <c r="Z1180" i="7" s="1"/>
  <c r="AA1180" i="7" s="1"/>
  <c r="AB1180" i="7" s="1"/>
  <c r="X1174" i="7"/>
  <c r="Z1174" i="7" s="1"/>
  <c r="AA1174" i="7" s="1"/>
  <c r="AB1174" i="7" s="1"/>
  <c r="X478" i="6"/>
  <c r="Z478" i="6" s="1"/>
  <c r="AA478" i="6" s="1"/>
  <c r="AB478" i="6" s="1"/>
  <c r="X493" i="5"/>
  <c r="Z493" i="5" s="1"/>
  <c r="AA493" i="5" s="1"/>
  <c r="AB493" i="5" s="1"/>
  <c r="X1183" i="7"/>
  <c r="Z1183" i="7" s="1"/>
  <c r="AA1183" i="7" s="1"/>
  <c r="AB1183" i="7" s="1"/>
  <c r="X1170" i="7"/>
  <c r="Z1170" i="7" s="1"/>
  <c r="AA1170" i="7" s="1"/>
  <c r="AB1170" i="7" s="1"/>
  <c r="X479" i="6"/>
  <c r="Z479" i="6" s="1"/>
  <c r="AA479" i="6" s="1"/>
  <c r="AB479" i="6" s="1"/>
  <c r="X1188" i="7"/>
  <c r="Z1188" i="7" s="1"/>
  <c r="AA1188" i="7" s="1"/>
  <c r="AB1188" i="7" s="1"/>
  <c r="X1173" i="7"/>
  <c r="Z1173" i="7" s="1"/>
  <c r="AA1173" i="7" s="1"/>
  <c r="AB1173" i="7" s="1"/>
  <c r="X1189" i="7"/>
  <c r="Z1189" i="7" s="1"/>
  <c r="AA1189" i="7" s="1"/>
  <c r="AB1189" i="7" s="1"/>
  <c r="X1175" i="7"/>
  <c r="Z1175" i="7" s="1"/>
  <c r="AA1175" i="7" s="1"/>
  <c r="AB1175" i="7" s="1"/>
  <c r="X1172" i="7"/>
  <c r="Z1172" i="7" s="1"/>
  <c r="AA1172" i="7" s="1"/>
  <c r="AB1172" i="7" s="1"/>
  <c r="X495" i="5"/>
  <c r="Z495" i="5" s="1"/>
  <c r="AA495" i="5" s="1"/>
  <c r="AB495" i="5" s="1"/>
  <c r="X1182" i="7"/>
  <c r="Z1182" i="7" s="1"/>
  <c r="AA1182" i="7" s="1"/>
  <c r="AB1182" i="7" s="1"/>
  <c r="X1177" i="7"/>
  <c r="Z1177" i="7" s="1"/>
  <c r="AA1177" i="7" s="1"/>
  <c r="AB1177" i="7" s="1"/>
  <c r="X1169" i="7"/>
  <c r="Z1169" i="7" s="1"/>
  <c r="AA1169" i="7" s="1"/>
  <c r="AB1169" i="7" s="1"/>
  <c r="X1569" i="7"/>
  <c r="Z1569" i="7" s="1"/>
  <c r="AA1569" i="7" s="1"/>
  <c r="AB1569" i="7" s="1"/>
  <c r="X1558" i="7"/>
  <c r="Z1558" i="7" s="1"/>
  <c r="AA1558" i="7" s="1"/>
  <c r="AB1558" i="7" s="1"/>
  <c r="X1561" i="7"/>
  <c r="Z1561" i="7" s="1"/>
  <c r="AA1561" i="7" s="1"/>
  <c r="AB1561" i="7" s="1"/>
  <c r="X1567" i="7"/>
  <c r="Z1567" i="7" s="1"/>
  <c r="AA1567" i="7" s="1"/>
  <c r="AB1567" i="7" s="1"/>
  <c r="X1556" i="7"/>
  <c r="Z1556" i="7" s="1"/>
  <c r="AA1556" i="7" s="1"/>
  <c r="AB1556" i="7" s="1"/>
  <c r="X1564" i="7"/>
  <c r="Z1564" i="7" s="1"/>
  <c r="AA1564" i="7" s="1"/>
  <c r="AB1564" i="7" s="1"/>
  <c r="X1557" i="7"/>
  <c r="Z1557" i="7" s="1"/>
  <c r="AA1557" i="7" s="1"/>
  <c r="AB1557" i="7" s="1"/>
  <c r="X1563" i="7"/>
  <c r="Z1563" i="7" s="1"/>
  <c r="AA1563" i="7" s="1"/>
  <c r="AB1563" i="7" s="1"/>
  <c r="X1562" i="7"/>
  <c r="Z1562" i="7" s="1"/>
  <c r="AA1562" i="7" s="1"/>
  <c r="AB1562" i="7" s="1"/>
  <c r="X1566" i="7"/>
  <c r="Z1566" i="7" s="1"/>
  <c r="AA1566" i="7" s="1"/>
  <c r="AB1566" i="7" s="1"/>
  <c r="X1570" i="7"/>
  <c r="Z1570" i="7" s="1"/>
  <c r="AA1570" i="7" s="1"/>
  <c r="AB1570" i="7" s="1"/>
  <c r="X1568" i="7"/>
  <c r="Z1568" i="7" s="1"/>
  <c r="AA1568" i="7" s="1"/>
  <c r="AB1568" i="7" s="1"/>
  <c r="X1565" i="7"/>
  <c r="Z1565" i="7" s="1"/>
  <c r="AA1565" i="7" s="1"/>
  <c r="AB1565" i="7" s="1"/>
  <c r="X1560" i="7"/>
  <c r="Z1560" i="7" s="1"/>
  <c r="AA1560" i="7" s="1"/>
  <c r="AB1560" i="7" s="1"/>
  <c r="X1559" i="7"/>
  <c r="Z1559" i="7" s="1"/>
  <c r="AA1559" i="7" s="1"/>
  <c r="AB1559" i="7" s="1"/>
  <c r="X340" i="7"/>
  <c r="Z340" i="7" s="1"/>
  <c r="AA340" i="7" s="1"/>
  <c r="AB340" i="7" s="1"/>
  <c r="X341" i="7"/>
  <c r="Z341" i="7" s="1"/>
  <c r="AA341" i="7" s="1"/>
  <c r="AB341" i="7" s="1"/>
  <c r="X1062" i="7"/>
  <c r="Z1062" i="7" s="1"/>
  <c r="AA1062" i="7" s="1"/>
  <c r="AB1062" i="7" s="1"/>
  <c r="X1059" i="7"/>
  <c r="Z1059" i="7" s="1"/>
  <c r="AA1059" i="7" s="1"/>
  <c r="AB1059" i="7" s="1"/>
  <c r="X1061" i="7"/>
  <c r="Z1061" i="7" s="1"/>
  <c r="AA1061" i="7" s="1"/>
  <c r="AB1061" i="7" s="1"/>
  <c r="X1063" i="7"/>
  <c r="Z1063" i="7" s="1"/>
  <c r="AA1063" i="7" s="1"/>
  <c r="AB1063" i="7" s="1"/>
  <c r="X1065" i="7"/>
  <c r="Z1065" i="7" s="1"/>
  <c r="AA1065" i="7" s="1"/>
  <c r="AB1065" i="7" s="1"/>
  <c r="X1064" i="7"/>
  <c r="Z1064" i="7" s="1"/>
  <c r="AA1064" i="7" s="1"/>
  <c r="AB1064" i="7" s="1"/>
  <c r="X1060" i="7"/>
  <c r="Z1060" i="7" s="1"/>
  <c r="AA1060" i="7" s="1"/>
  <c r="AB1060" i="7" s="1"/>
  <c r="X1190" i="7"/>
  <c r="Z1190" i="7" s="1"/>
  <c r="AA1190" i="7" s="1"/>
  <c r="AB1190" i="7" s="1"/>
  <c r="X498" i="5"/>
  <c r="Z498" i="5" s="1"/>
  <c r="AA498" i="5" s="1"/>
  <c r="AB498" i="5" s="1"/>
  <c r="X1196" i="7"/>
  <c r="Z1196" i="7" s="1"/>
  <c r="AA1196" i="7" s="1"/>
  <c r="AB1196" i="7" s="1"/>
  <c r="X1192" i="7"/>
  <c r="Z1192" i="7" s="1"/>
  <c r="AA1192" i="7" s="1"/>
  <c r="AB1192" i="7" s="1"/>
  <c r="X480" i="6"/>
  <c r="Z480" i="6" s="1"/>
  <c r="AA480" i="6" s="1"/>
  <c r="AB480" i="6" s="1"/>
  <c r="X1194" i="7"/>
  <c r="Z1194" i="7" s="1"/>
  <c r="AA1194" i="7" s="1"/>
  <c r="AB1194" i="7" s="1"/>
  <c r="X1197" i="7"/>
  <c r="Z1197" i="7" s="1"/>
  <c r="AA1197" i="7" s="1"/>
  <c r="AB1197" i="7" s="1"/>
  <c r="X1191" i="7"/>
  <c r="Z1191" i="7" s="1"/>
  <c r="AA1191" i="7" s="1"/>
  <c r="AB1191" i="7" s="1"/>
  <c r="X496" i="5"/>
  <c r="Z496" i="5" s="1"/>
  <c r="AA496" i="5" s="1"/>
  <c r="AB496" i="5" s="1"/>
  <c r="X497" i="5"/>
  <c r="Z497" i="5" s="1"/>
  <c r="AA497" i="5" s="1"/>
  <c r="AB497" i="5" s="1"/>
  <c r="X1195" i="7"/>
  <c r="Z1195" i="7" s="1"/>
  <c r="AA1195" i="7" s="1"/>
  <c r="AB1195" i="7" s="1"/>
  <c r="X481" i="6"/>
  <c r="Z481" i="6" s="1"/>
  <c r="AA481" i="6" s="1"/>
  <c r="AB481" i="6" s="1"/>
  <c r="X1193" i="7"/>
  <c r="Z1193" i="7" s="1"/>
  <c r="AA1193" i="7" s="1"/>
  <c r="AB1193" i="7" s="1"/>
  <c r="X482" i="6"/>
  <c r="Z482" i="6" s="1"/>
  <c r="AA482" i="6" s="1"/>
  <c r="AB482" i="6" s="1"/>
  <c r="X351" i="7"/>
  <c r="Z351" i="7" s="1"/>
  <c r="AA351" i="7" s="1"/>
  <c r="AB351" i="7" s="1"/>
  <c r="X375" i="5"/>
  <c r="Z375" i="5" s="1"/>
  <c r="AA375" i="5" s="1"/>
  <c r="AB375" i="5" s="1"/>
  <c r="X350" i="7"/>
  <c r="Z350" i="7" s="1"/>
  <c r="AA350" i="7" s="1"/>
  <c r="AB350" i="7" s="1"/>
  <c r="X353" i="7"/>
  <c r="Z353" i="7" s="1"/>
  <c r="AA353" i="7" s="1"/>
  <c r="AB353" i="7" s="1"/>
  <c r="X377" i="6"/>
  <c r="Z377" i="6" s="1"/>
  <c r="AA377" i="6" s="1"/>
  <c r="AB377" i="6" s="1"/>
  <c r="X348" i="7"/>
  <c r="Z348" i="7" s="1"/>
  <c r="AA348" i="7" s="1"/>
  <c r="AB348" i="7" s="1"/>
  <c r="X347" i="7"/>
  <c r="Z347" i="7" s="1"/>
  <c r="AA347" i="7" s="1"/>
  <c r="AB347" i="7" s="1"/>
  <c r="X378" i="6"/>
  <c r="Z378" i="6" s="1"/>
  <c r="AA378" i="6" s="1"/>
  <c r="AB378" i="6" s="1"/>
  <c r="X352" i="7"/>
  <c r="Z352" i="7" s="1"/>
  <c r="AA352" i="7" s="1"/>
  <c r="AB352" i="7" s="1"/>
  <c r="X374" i="5"/>
  <c r="Z374" i="5" s="1"/>
  <c r="AA374" i="5" s="1"/>
  <c r="AB374" i="5" s="1"/>
  <c r="X376" i="6"/>
  <c r="Z376" i="6" s="1"/>
  <c r="AA376" i="6" s="1"/>
  <c r="AB376" i="6" s="1"/>
  <c r="X354" i="7"/>
  <c r="Z354" i="7" s="1"/>
  <c r="AA354" i="7" s="1"/>
  <c r="AB354" i="7" s="1"/>
  <c r="X345" i="7"/>
  <c r="Z345" i="7" s="1"/>
  <c r="AA345" i="7" s="1"/>
  <c r="AB345" i="7" s="1"/>
  <c r="X343" i="7"/>
  <c r="Z343" i="7" s="1"/>
  <c r="AA343" i="7" s="1"/>
  <c r="AB343" i="7" s="1"/>
  <c r="X376" i="5"/>
  <c r="Z376" i="5" s="1"/>
  <c r="AA376" i="5" s="1"/>
  <c r="AB376" i="5" s="1"/>
  <c r="X346" i="7"/>
  <c r="Z346" i="7" s="1"/>
  <c r="AA346" i="7" s="1"/>
  <c r="AB346" i="7" s="1"/>
  <c r="X349" i="7"/>
  <c r="Z349" i="7" s="1"/>
  <c r="AA349" i="7" s="1"/>
  <c r="AB349" i="7" s="1"/>
  <c r="X344" i="7"/>
  <c r="Z344" i="7" s="1"/>
  <c r="AA344" i="7" s="1"/>
  <c r="AB344" i="7" s="1"/>
  <c r="X342" i="7"/>
  <c r="Z342" i="7" s="1"/>
  <c r="AA342" i="7" s="1"/>
  <c r="AB342" i="7" s="1"/>
  <c r="X222" i="7"/>
  <c r="Z222" i="7" s="1"/>
  <c r="AA222" i="7" s="1"/>
  <c r="AB222" i="7" s="1"/>
  <c r="X223" i="7"/>
  <c r="Z223" i="7" s="1"/>
  <c r="AA223" i="7" s="1"/>
  <c r="AB223" i="7" s="1"/>
  <c r="X225" i="7"/>
  <c r="Z225" i="7" s="1"/>
  <c r="AA225" i="7" s="1"/>
  <c r="AB225" i="7" s="1"/>
  <c r="X221" i="7"/>
  <c r="Z221" i="7" s="1"/>
  <c r="AA221" i="7" s="1"/>
  <c r="AB221" i="7" s="1"/>
  <c r="X220" i="7"/>
  <c r="Z220" i="7" s="1"/>
  <c r="AA220" i="7" s="1"/>
  <c r="AB220" i="7" s="1"/>
  <c r="X224" i="7"/>
  <c r="Z224" i="7" s="1"/>
  <c r="AA224" i="7" s="1"/>
  <c r="AB224" i="7" s="1"/>
  <c r="X902" i="7"/>
  <c r="Z902" i="7" s="1"/>
  <c r="AA902" i="7" s="1"/>
  <c r="AB902" i="7" s="1"/>
  <c r="X900" i="7"/>
  <c r="Z900" i="7" s="1"/>
  <c r="AA900" i="7" s="1"/>
  <c r="AB900" i="7" s="1"/>
  <c r="X442" i="6"/>
  <c r="Z442" i="6" s="1"/>
  <c r="AA442" i="6" s="1"/>
  <c r="AB442" i="6" s="1"/>
  <c r="X897" i="7"/>
  <c r="Z897" i="7" s="1"/>
  <c r="AA897" i="7" s="1"/>
  <c r="AB897" i="7" s="1"/>
  <c r="X906" i="7"/>
  <c r="Z906" i="7" s="1"/>
  <c r="AA906" i="7" s="1"/>
  <c r="AB906" i="7" s="1"/>
  <c r="X908" i="7"/>
  <c r="Z908" i="7" s="1"/>
  <c r="AA908" i="7" s="1"/>
  <c r="AB908" i="7" s="1"/>
  <c r="X909" i="7"/>
  <c r="Z909" i="7" s="1"/>
  <c r="AA909" i="7" s="1"/>
  <c r="AB909" i="7" s="1"/>
  <c r="X898" i="7"/>
  <c r="Z898" i="7" s="1"/>
  <c r="AA898" i="7" s="1"/>
  <c r="AB898" i="7" s="1"/>
  <c r="X453" i="5"/>
  <c r="Z453" i="5" s="1"/>
  <c r="AA453" i="5" s="1"/>
  <c r="AB453" i="5" s="1"/>
  <c r="X904" i="7"/>
  <c r="Z904" i="7" s="1"/>
  <c r="AA904" i="7" s="1"/>
  <c r="AB904" i="7" s="1"/>
  <c r="X903" i="7"/>
  <c r="Z903" i="7" s="1"/>
  <c r="AA903" i="7" s="1"/>
  <c r="AB903" i="7" s="1"/>
  <c r="X451" i="5"/>
  <c r="Z451" i="5" s="1"/>
  <c r="AA451" i="5" s="1"/>
  <c r="AB451" i="5" s="1"/>
  <c r="X899" i="7"/>
  <c r="Z899" i="7" s="1"/>
  <c r="AA899" i="7" s="1"/>
  <c r="AB899" i="7" s="1"/>
  <c r="X911" i="7"/>
  <c r="Z911" i="7" s="1"/>
  <c r="AA911" i="7" s="1"/>
  <c r="AB911" i="7" s="1"/>
  <c r="X452" i="5"/>
  <c r="Z452" i="5" s="1"/>
  <c r="AA452" i="5" s="1"/>
  <c r="AB452" i="5" s="1"/>
  <c r="X901" i="7"/>
  <c r="Z901" i="7" s="1"/>
  <c r="AA901" i="7" s="1"/>
  <c r="AB901" i="7" s="1"/>
  <c r="X905" i="7"/>
  <c r="Z905" i="7" s="1"/>
  <c r="AA905" i="7" s="1"/>
  <c r="AB905" i="7" s="1"/>
  <c r="X443" i="6"/>
  <c r="Z443" i="6" s="1"/>
  <c r="AA443" i="6" s="1"/>
  <c r="AB443" i="6" s="1"/>
  <c r="X907" i="7"/>
  <c r="Z907" i="7" s="1"/>
  <c r="AA907" i="7" s="1"/>
  <c r="AB907" i="7" s="1"/>
  <c r="X910" i="7"/>
  <c r="Z910" i="7" s="1"/>
  <c r="AA910" i="7" s="1"/>
  <c r="AB910" i="7" s="1"/>
  <c r="X444" i="6"/>
  <c r="Z444" i="6" s="1"/>
  <c r="AA444" i="6" s="1"/>
  <c r="AB444" i="6" s="1"/>
  <c r="X474" i="7"/>
  <c r="Z474" i="7" s="1"/>
  <c r="AA474" i="7" s="1"/>
  <c r="AB474" i="7" s="1"/>
  <c r="X478" i="7"/>
  <c r="Z478" i="7" s="1"/>
  <c r="AA478" i="7" s="1"/>
  <c r="AB478" i="7" s="1"/>
  <c r="X476" i="7"/>
  <c r="Z476" i="7" s="1"/>
  <c r="AA476" i="7" s="1"/>
  <c r="AB476" i="7" s="1"/>
  <c r="X479" i="7"/>
  <c r="Z479" i="7" s="1"/>
  <c r="AA479" i="7" s="1"/>
  <c r="AB479" i="7" s="1"/>
  <c r="X475" i="7"/>
  <c r="Z475" i="7" s="1"/>
  <c r="AA475" i="7" s="1"/>
  <c r="AB475" i="7" s="1"/>
  <c r="X469" i="7"/>
  <c r="Z469" i="7" s="1"/>
  <c r="AA469" i="7" s="1"/>
  <c r="AB469" i="7" s="1"/>
  <c r="X472" i="7"/>
  <c r="Z472" i="7" s="1"/>
  <c r="AA472" i="7" s="1"/>
  <c r="AB472" i="7" s="1"/>
  <c r="X480" i="7"/>
  <c r="Z480" i="7" s="1"/>
  <c r="AA480" i="7" s="1"/>
  <c r="AB480" i="7" s="1"/>
  <c r="X473" i="7"/>
  <c r="Z473" i="7" s="1"/>
  <c r="AA473" i="7" s="1"/>
  <c r="AB473" i="7" s="1"/>
  <c r="X477" i="7"/>
  <c r="Z477" i="7" s="1"/>
  <c r="AA477" i="7" s="1"/>
  <c r="AB477" i="7" s="1"/>
  <c r="X471" i="7"/>
  <c r="Z471" i="7" s="1"/>
  <c r="AA471" i="7" s="1"/>
  <c r="AB471" i="7" s="1"/>
  <c r="X470" i="7"/>
  <c r="Z470" i="7" s="1"/>
  <c r="AA470" i="7" s="1"/>
  <c r="AB470" i="7" s="1"/>
  <c r="X154" i="5"/>
  <c r="Z154" i="5" s="1"/>
  <c r="AA154" i="5" s="1"/>
  <c r="AB154" i="5" s="1"/>
  <c r="X155" i="5"/>
  <c r="Z155" i="5" s="1"/>
  <c r="AA155" i="5" s="1"/>
  <c r="AB155" i="5" s="1"/>
  <c r="X156" i="5"/>
  <c r="Z156" i="5" s="1"/>
  <c r="AA156" i="5" s="1"/>
  <c r="AB156" i="5" s="1"/>
  <c r="X156" i="6"/>
  <c r="Z156" i="6" s="1"/>
  <c r="AA156" i="6" s="1"/>
  <c r="AB156" i="6" s="1"/>
  <c r="X157" i="6"/>
  <c r="Z157" i="6" s="1"/>
  <c r="AA157" i="6" s="1"/>
  <c r="AB157" i="6" s="1"/>
  <c r="X158" i="6"/>
  <c r="Z158" i="6" s="1"/>
  <c r="AA158" i="6" s="1"/>
  <c r="AB158" i="6" s="1"/>
  <c r="X203" i="6"/>
  <c r="Z203" i="6" s="1"/>
  <c r="AA203" i="6" s="1"/>
  <c r="AB203" i="6" s="1"/>
  <c r="X202" i="5"/>
  <c r="Z202" i="5" s="1"/>
  <c r="AA202" i="5" s="1"/>
  <c r="AB202" i="5" s="1"/>
  <c r="X200" i="5"/>
  <c r="Z200" i="5" s="1"/>
  <c r="AA200" i="5" s="1"/>
  <c r="AB200" i="5" s="1"/>
  <c r="X201" i="5"/>
  <c r="Z201" i="5" s="1"/>
  <c r="AA201" i="5" s="1"/>
  <c r="AB201" i="5" s="1"/>
  <c r="X204" i="6"/>
  <c r="Z204" i="6" s="1"/>
  <c r="AA204" i="6" s="1"/>
  <c r="AB204" i="6" s="1"/>
  <c r="X202" i="6"/>
  <c r="Z202" i="6" s="1"/>
  <c r="AA202" i="6" s="1"/>
  <c r="AB202" i="6" s="1"/>
  <c r="X370" i="7"/>
  <c r="Z370" i="7" s="1"/>
  <c r="AA370" i="7" s="1"/>
  <c r="AB370" i="7" s="1"/>
  <c r="X369" i="7"/>
  <c r="Z369" i="7" s="1"/>
  <c r="AA369" i="7" s="1"/>
  <c r="AB369" i="7" s="1"/>
  <c r="X710" i="7"/>
  <c r="Z710" i="7" s="1"/>
  <c r="AA710" i="7" s="1"/>
  <c r="AB710" i="7" s="1"/>
  <c r="X716" i="7"/>
  <c r="Z716" i="7" s="1"/>
  <c r="AA716" i="7" s="1"/>
  <c r="AB716" i="7" s="1"/>
  <c r="X704" i="7"/>
  <c r="Z704" i="7" s="1"/>
  <c r="AA704" i="7" s="1"/>
  <c r="AB704" i="7" s="1"/>
  <c r="X709" i="7"/>
  <c r="Z709" i="7" s="1"/>
  <c r="AA709" i="7" s="1"/>
  <c r="AB709" i="7" s="1"/>
  <c r="X707" i="7"/>
  <c r="Z707" i="7" s="1"/>
  <c r="AA707" i="7" s="1"/>
  <c r="AB707" i="7" s="1"/>
  <c r="X713" i="7"/>
  <c r="Z713" i="7" s="1"/>
  <c r="AA713" i="7" s="1"/>
  <c r="AB713" i="7" s="1"/>
  <c r="X705" i="7"/>
  <c r="Z705" i="7" s="1"/>
  <c r="AA705" i="7" s="1"/>
  <c r="AB705" i="7" s="1"/>
  <c r="X711" i="7"/>
  <c r="Z711" i="7" s="1"/>
  <c r="AA711" i="7" s="1"/>
  <c r="AB711" i="7" s="1"/>
  <c r="X419" i="5"/>
  <c r="Z419" i="5" s="1"/>
  <c r="AA419" i="5" s="1"/>
  <c r="AB419" i="5" s="1"/>
  <c r="X706" i="7"/>
  <c r="Z706" i="7" s="1"/>
  <c r="AA706" i="7" s="1"/>
  <c r="AB706" i="7" s="1"/>
  <c r="X420" i="5"/>
  <c r="Z420" i="5" s="1"/>
  <c r="AA420" i="5" s="1"/>
  <c r="AB420" i="5" s="1"/>
  <c r="X714" i="7"/>
  <c r="Z714" i="7" s="1"/>
  <c r="AA714" i="7" s="1"/>
  <c r="AB714" i="7" s="1"/>
  <c r="X715" i="7"/>
  <c r="Z715" i="7" s="1"/>
  <c r="AA715" i="7" s="1"/>
  <c r="AB715" i="7" s="1"/>
  <c r="X410" i="6"/>
  <c r="Z410" i="6" s="1"/>
  <c r="AA410" i="6" s="1"/>
  <c r="AB410" i="6" s="1"/>
  <c r="X712" i="7"/>
  <c r="Z712" i="7" s="1"/>
  <c r="AA712" i="7" s="1"/>
  <c r="AB712" i="7" s="1"/>
  <c r="X703" i="7"/>
  <c r="Z703" i="7" s="1"/>
  <c r="AA703" i="7" s="1"/>
  <c r="AB703" i="7" s="1"/>
  <c r="X708" i="7"/>
  <c r="Z708" i="7" s="1"/>
  <c r="AA708" i="7" s="1"/>
  <c r="AB708" i="7" s="1"/>
  <c r="X411" i="6"/>
  <c r="Z411" i="6" s="1"/>
  <c r="AA411" i="6" s="1"/>
  <c r="AB411" i="6" s="1"/>
  <c r="X1927" i="7"/>
  <c r="Z1927" i="7" s="1"/>
  <c r="AA1927" i="7" s="1"/>
  <c r="AB1927" i="7" s="1"/>
  <c r="X1928" i="7"/>
  <c r="Z1928" i="7" s="1"/>
  <c r="AA1928" i="7" s="1"/>
  <c r="AB1928" i="7" s="1"/>
  <c r="X879" i="7"/>
  <c r="Z879" i="7" s="1"/>
  <c r="AA879" i="7" s="1"/>
  <c r="AB879" i="7" s="1"/>
  <c r="X894" i="7"/>
  <c r="Z894" i="7" s="1"/>
  <c r="AA894" i="7" s="1"/>
  <c r="AB894" i="7" s="1"/>
  <c r="X895" i="7"/>
  <c r="Z895" i="7" s="1"/>
  <c r="AA895" i="7" s="1"/>
  <c r="AB895" i="7" s="1"/>
  <c r="X891" i="7"/>
  <c r="Z891" i="7" s="1"/>
  <c r="AA891" i="7" s="1"/>
  <c r="AB891" i="7" s="1"/>
  <c r="X885" i="7"/>
  <c r="Z885" i="7" s="1"/>
  <c r="AA885" i="7" s="1"/>
  <c r="AB885" i="7" s="1"/>
  <c r="X450" i="5"/>
  <c r="Z450" i="5" s="1"/>
  <c r="AA450" i="5" s="1"/>
  <c r="AB450" i="5" s="1"/>
  <c r="X884" i="7"/>
  <c r="Z884" i="7" s="1"/>
  <c r="AA884" i="7" s="1"/>
  <c r="AB884" i="7" s="1"/>
  <c r="X892" i="7"/>
  <c r="Z892" i="7" s="1"/>
  <c r="AA892" i="7" s="1"/>
  <c r="AB892" i="7" s="1"/>
  <c r="X449" i="5"/>
  <c r="Z449" i="5" s="1"/>
  <c r="AA449" i="5" s="1"/>
  <c r="AB449" i="5" s="1"/>
  <c r="X887" i="7"/>
  <c r="Z887" i="7" s="1"/>
  <c r="AA887" i="7" s="1"/>
  <c r="AB887" i="7" s="1"/>
  <c r="X888" i="7"/>
  <c r="Z888" i="7" s="1"/>
  <c r="AA888" i="7" s="1"/>
  <c r="AB888" i="7" s="1"/>
  <c r="X448" i="5"/>
  <c r="Z448" i="5" s="1"/>
  <c r="AA448" i="5" s="1"/>
  <c r="AB448" i="5" s="1"/>
  <c r="X881" i="7"/>
  <c r="Z881" i="7" s="1"/>
  <c r="AA881" i="7" s="1"/>
  <c r="AB881" i="7" s="1"/>
  <c r="X886" i="7"/>
  <c r="Z886" i="7" s="1"/>
  <c r="AA886" i="7" s="1"/>
  <c r="AB886" i="7" s="1"/>
  <c r="X441" i="6"/>
  <c r="Z441" i="6" s="1"/>
  <c r="AA441" i="6" s="1"/>
  <c r="AB441" i="6" s="1"/>
  <c r="X890" i="7"/>
  <c r="Z890" i="7" s="1"/>
  <c r="AA890" i="7" s="1"/>
  <c r="AB890" i="7" s="1"/>
  <c r="X896" i="7"/>
  <c r="Z896" i="7" s="1"/>
  <c r="AA896" i="7" s="1"/>
  <c r="AB896" i="7" s="1"/>
  <c r="X440" i="6"/>
  <c r="Z440" i="6" s="1"/>
  <c r="AA440" i="6" s="1"/>
  <c r="AB440" i="6" s="1"/>
  <c r="X880" i="7"/>
  <c r="Z880" i="7" s="1"/>
  <c r="AA880" i="7" s="1"/>
  <c r="AB880" i="7" s="1"/>
  <c r="X882" i="7"/>
  <c r="Z882" i="7" s="1"/>
  <c r="AA882" i="7" s="1"/>
  <c r="AB882" i="7" s="1"/>
  <c r="X439" i="6"/>
  <c r="Z439" i="6" s="1"/>
  <c r="AA439" i="6" s="1"/>
  <c r="AB439" i="6" s="1"/>
  <c r="X889" i="7"/>
  <c r="Z889" i="7" s="1"/>
  <c r="AA889" i="7" s="1"/>
  <c r="AB889" i="7" s="1"/>
  <c r="X883" i="7"/>
  <c r="Z883" i="7" s="1"/>
  <c r="AA883" i="7" s="1"/>
  <c r="AB883" i="7" s="1"/>
  <c r="X893" i="7"/>
  <c r="Z893" i="7" s="1"/>
  <c r="AA893" i="7" s="1"/>
  <c r="AB893" i="7" s="1"/>
  <c r="X1914" i="7"/>
  <c r="Z1914" i="7" s="1"/>
  <c r="AA1914" i="7" s="1"/>
  <c r="AB1914" i="7" s="1"/>
  <c r="X1915" i="7"/>
  <c r="Z1915" i="7" s="1"/>
  <c r="AA1915" i="7" s="1"/>
  <c r="AB1915" i="7" s="1"/>
  <c r="X19" i="7"/>
  <c r="Z19" i="7" s="1"/>
  <c r="AA19" i="7" s="1"/>
  <c r="AB19" i="7" s="1"/>
  <c r="X1926" i="7"/>
  <c r="Z1926" i="7" s="1"/>
  <c r="AA1926" i="7" s="1"/>
  <c r="AB1926" i="7" s="1"/>
  <c r="X1924" i="7"/>
  <c r="Z1924" i="7" s="1"/>
  <c r="AA1924" i="7" s="1"/>
  <c r="AB1924" i="7" s="1"/>
  <c r="X1921" i="7"/>
  <c r="Z1921" i="7" s="1"/>
  <c r="AA1921" i="7" s="1"/>
  <c r="AB1921" i="7" s="1"/>
  <c r="X1919" i="7"/>
  <c r="Z1919" i="7" s="1"/>
  <c r="AA1919" i="7" s="1"/>
  <c r="AB1919" i="7" s="1"/>
  <c r="X1925" i="7"/>
  <c r="Z1925" i="7" s="1"/>
  <c r="AA1925" i="7" s="1"/>
  <c r="AB1925" i="7" s="1"/>
  <c r="X1918" i="7"/>
  <c r="Z1918" i="7" s="1"/>
  <c r="AA1918" i="7" s="1"/>
  <c r="AB1918" i="7" s="1"/>
  <c r="X1923" i="7"/>
  <c r="Z1923" i="7" s="1"/>
  <c r="AA1923" i="7" s="1"/>
  <c r="AB1923" i="7" s="1"/>
  <c r="X1913" i="7"/>
  <c r="Z1913" i="7" s="1"/>
  <c r="AA1913" i="7" s="1"/>
  <c r="AB1913" i="7" s="1"/>
  <c r="X1917" i="7"/>
  <c r="Z1917" i="7" s="1"/>
  <c r="AA1917" i="7" s="1"/>
  <c r="AB1917" i="7" s="1"/>
  <c r="X1916" i="7"/>
  <c r="Z1916" i="7" s="1"/>
  <c r="AA1916" i="7" s="1"/>
  <c r="AB1916" i="7" s="1"/>
  <c r="X1922" i="7"/>
  <c r="Z1922" i="7" s="1"/>
  <c r="AA1922" i="7" s="1"/>
  <c r="AB1922" i="7" s="1"/>
  <c r="X1920" i="7"/>
  <c r="Z1920" i="7" s="1"/>
  <c r="AA1920" i="7" s="1"/>
  <c r="AB1920" i="7" s="1"/>
  <c r="X21" i="7"/>
  <c r="Z21" i="7" s="1"/>
  <c r="AA21" i="7" s="1"/>
  <c r="AB21" i="7" s="1"/>
  <c r="X2007" i="7"/>
  <c r="Z2007" i="7" s="1"/>
  <c r="AA2007" i="7" s="1"/>
  <c r="AB2007" i="7" s="1"/>
  <c r="X2010" i="7"/>
  <c r="Z2010" i="7" s="1"/>
  <c r="AA2010" i="7" s="1"/>
  <c r="AB2010" i="7" s="1"/>
  <c r="X2015" i="7"/>
  <c r="Z2015" i="7" s="1"/>
  <c r="AA2015" i="7" s="1"/>
  <c r="AB2015" i="7" s="1"/>
  <c r="X2016" i="7"/>
  <c r="Z2016" i="7" s="1"/>
  <c r="AA2016" i="7" s="1"/>
  <c r="AB2016" i="7" s="1"/>
  <c r="X2009" i="7"/>
  <c r="Z2009" i="7" s="1"/>
  <c r="AA2009" i="7" s="1"/>
  <c r="AB2009" i="7" s="1"/>
  <c r="X2003" i="7"/>
  <c r="Z2003" i="7" s="1"/>
  <c r="AA2003" i="7" s="1"/>
  <c r="AB2003" i="7" s="1"/>
  <c r="X2012" i="7"/>
  <c r="Z2012" i="7" s="1"/>
  <c r="AA2012" i="7" s="1"/>
  <c r="AB2012" i="7" s="1"/>
  <c r="X2018" i="7"/>
  <c r="Z2018" i="7" s="1"/>
  <c r="AA2018" i="7" s="1"/>
  <c r="AB2018" i="7" s="1"/>
  <c r="X2021" i="7"/>
  <c r="Z2021" i="7" s="1"/>
  <c r="AA2021" i="7" s="1"/>
  <c r="AB2021" i="7" s="1"/>
  <c r="X2005" i="7"/>
  <c r="Z2005" i="7" s="1"/>
  <c r="AA2005" i="7" s="1"/>
  <c r="AB2005" i="7" s="1"/>
  <c r="X2013" i="7"/>
  <c r="Z2013" i="7" s="1"/>
  <c r="AA2013" i="7" s="1"/>
  <c r="AB2013" i="7" s="1"/>
  <c r="X2017" i="7"/>
  <c r="Z2017" i="7" s="1"/>
  <c r="AA2017" i="7" s="1"/>
  <c r="AB2017" i="7" s="1"/>
  <c r="X2022" i="7"/>
  <c r="Z2022" i="7" s="1"/>
  <c r="AA2022" i="7" s="1"/>
  <c r="AB2022" i="7" s="1"/>
  <c r="X2014" i="7"/>
  <c r="Z2014" i="7" s="1"/>
  <c r="AA2014" i="7" s="1"/>
  <c r="AB2014" i="7" s="1"/>
  <c r="X2011" i="7"/>
  <c r="Z2011" i="7" s="1"/>
  <c r="AA2011" i="7" s="1"/>
  <c r="AB2011" i="7" s="1"/>
  <c r="X2004" i="7"/>
  <c r="Z2004" i="7" s="1"/>
  <c r="AA2004" i="7" s="1"/>
  <c r="AB2004" i="7" s="1"/>
  <c r="X2023" i="7"/>
  <c r="Z2023" i="7" s="1"/>
  <c r="AA2023" i="7" s="1"/>
  <c r="AB2023" i="7" s="1"/>
  <c r="X2020" i="7"/>
  <c r="Z2020" i="7" s="1"/>
  <c r="AA2020" i="7" s="1"/>
  <c r="AB2020" i="7" s="1"/>
  <c r="X2008" i="7"/>
  <c r="Z2008" i="7" s="1"/>
  <c r="AA2008" i="7" s="1"/>
  <c r="AB2008" i="7" s="1"/>
  <c r="X2006" i="7"/>
  <c r="Z2006" i="7" s="1"/>
  <c r="AA2006" i="7" s="1"/>
  <c r="AB2006" i="7" s="1"/>
  <c r="X2024" i="7"/>
  <c r="Z2024" i="7" s="1"/>
  <c r="AA2024" i="7" s="1"/>
  <c r="AB2024" i="7" s="1"/>
  <c r="X2019" i="7"/>
  <c r="Z2019" i="7" s="1"/>
  <c r="AA2019" i="7" s="1"/>
  <c r="AB2019" i="7" s="1"/>
  <c r="X366" i="7"/>
  <c r="Z366" i="7" s="1"/>
  <c r="AA366" i="7" s="1"/>
  <c r="AB366" i="7" s="1"/>
  <c r="X367" i="7"/>
  <c r="Z367" i="7" s="1"/>
  <c r="AA367" i="7" s="1"/>
  <c r="AB367" i="7" s="1"/>
  <c r="X364" i="7"/>
  <c r="Z364" i="7" s="1"/>
  <c r="AA364" i="7" s="1"/>
  <c r="AB364" i="7" s="1"/>
  <c r="X363" i="7"/>
  <c r="Z363" i="7" s="1"/>
  <c r="AA363" i="7" s="1"/>
  <c r="AB363" i="7" s="1"/>
  <c r="X368" i="7"/>
  <c r="Z368" i="7" s="1"/>
  <c r="AA368" i="7" s="1"/>
  <c r="AB368" i="7" s="1"/>
  <c r="X360" i="7"/>
  <c r="Z360" i="7" s="1"/>
  <c r="AA360" i="7" s="1"/>
  <c r="AB360" i="7" s="1"/>
  <c r="X361" i="7"/>
  <c r="Z361" i="7" s="1"/>
  <c r="AA361" i="7" s="1"/>
  <c r="AB361" i="7" s="1"/>
  <c r="X359" i="7"/>
  <c r="Z359" i="7" s="1"/>
  <c r="AA359" i="7" s="1"/>
  <c r="AB359" i="7" s="1"/>
  <c r="X365" i="7"/>
  <c r="Z365" i="7" s="1"/>
  <c r="AA365" i="7" s="1"/>
  <c r="AB365" i="7" s="1"/>
  <c r="X10" i="7"/>
  <c r="Z10" i="7" s="1"/>
  <c r="AA10" i="7" s="1"/>
  <c r="AB10" i="7" s="1"/>
  <c r="X358" i="7"/>
  <c r="Z358" i="7" s="1"/>
  <c r="AA358" i="7" s="1"/>
  <c r="AB358" i="7" s="1"/>
  <c r="X362" i="7"/>
  <c r="Z362" i="7" s="1"/>
  <c r="AA362" i="7" s="1"/>
  <c r="AB362" i="7" s="1"/>
  <c r="X1606" i="7"/>
  <c r="Z1606" i="7" s="1"/>
  <c r="AA1606" i="7" s="1"/>
  <c r="AB1606" i="7" s="1"/>
  <c r="X1613" i="7"/>
  <c r="Z1613" i="7" s="1"/>
  <c r="AA1613" i="7" s="1"/>
  <c r="AB1613" i="7" s="1"/>
  <c r="X1612" i="7"/>
  <c r="Z1612" i="7" s="1"/>
  <c r="AA1612" i="7" s="1"/>
  <c r="AB1612" i="7" s="1"/>
  <c r="X1615" i="7"/>
  <c r="Z1615" i="7" s="1"/>
  <c r="AA1615" i="7" s="1"/>
  <c r="AB1615" i="7" s="1"/>
  <c r="X1608" i="7"/>
  <c r="Z1608" i="7" s="1"/>
  <c r="AA1608" i="7" s="1"/>
  <c r="AB1608" i="7" s="1"/>
  <c r="X1605" i="7"/>
  <c r="Z1605" i="7" s="1"/>
  <c r="AA1605" i="7" s="1"/>
  <c r="AB1605" i="7" s="1"/>
  <c r="X1609" i="7"/>
  <c r="Z1609" i="7" s="1"/>
  <c r="AA1609" i="7" s="1"/>
  <c r="AB1609" i="7" s="1"/>
  <c r="X1614" i="7"/>
  <c r="Z1614" i="7" s="1"/>
  <c r="AA1614" i="7" s="1"/>
  <c r="AB1614" i="7" s="1"/>
  <c r="X1607" i="7"/>
  <c r="Z1607" i="7" s="1"/>
  <c r="AA1607" i="7" s="1"/>
  <c r="AB1607" i="7" s="1"/>
  <c r="X1610" i="7"/>
  <c r="Z1610" i="7" s="1"/>
  <c r="AA1610" i="7" s="1"/>
  <c r="AB1610" i="7" s="1"/>
  <c r="X1611" i="7"/>
  <c r="Z1611" i="7" s="1"/>
  <c r="AA1611" i="7" s="1"/>
  <c r="AB1611" i="7" s="1"/>
  <c r="X1616" i="7"/>
  <c r="Z1616" i="7" s="1"/>
  <c r="AA1616" i="7" s="1"/>
  <c r="AB1616" i="7" s="1"/>
  <c r="X408" i="7"/>
  <c r="Z408" i="7" s="1"/>
  <c r="AA408" i="7" s="1"/>
  <c r="AB408" i="7" s="1"/>
  <c r="X407" i="7"/>
  <c r="Z407" i="7" s="1"/>
  <c r="AA407" i="7" s="1"/>
  <c r="AB407" i="7" s="1"/>
  <c r="X1423" i="7"/>
  <c r="Z1423" i="7" s="1"/>
  <c r="AA1423" i="7" s="1"/>
  <c r="AB1423" i="7" s="1"/>
  <c r="X1424" i="7"/>
  <c r="Z1424" i="7" s="1"/>
  <c r="AA1424" i="7" s="1"/>
  <c r="AB1424" i="7" s="1"/>
  <c r="X2062" i="7"/>
  <c r="Z2062" i="7" s="1"/>
  <c r="AA2062" i="7" s="1"/>
  <c r="AB2062" i="7" s="1"/>
  <c r="X2061" i="7"/>
  <c r="Z2061" i="7" s="1"/>
  <c r="AA2061" i="7" s="1"/>
  <c r="AB2061" i="7" s="1"/>
  <c r="X2060" i="7"/>
  <c r="Z2060" i="7" s="1"/>
  <c r="AA2060" i="7" s="1"/>
  <c r="AB2060" i="7" s="1"/>
  <c r="X1798" i="7"/>
  <c r="Z1798" i="7" s="1"/>
  <c r="AA1798" i="7" s="1"/>
  <c r="AB1798" i="7" s="1"/>
  <c r="X1799" i="7"/>
  <c r="Z1799" i="7" s="1"/>
  <c r="AA1799" i="7" s="1"/>
  <c r="AB1799" i="7" s="1"/>
  <c r="X1803" i="7"/>
  <c r="Z1803" i="7" s="1"/>
  <c r="AA1803" i="7" s="1"/>
  <c r="AB1803" i="7" s="1"/>
  <c r="X1795" i="7"/>
  <c r="Z1795" i="7" s="1"/>
  <c r="AA1795" i="7" s="1"/>
  <c r="AB1795" i="7" s="1"/>
  <c r="X1797" i="7"/>
  <c r="Z1797" i="7" s="1"/>
  <c r="AA1797" i="7" s="1"/>
  <c r="AB1797" i="7" s="1"/>
  <c r="X1800" i="7"/>
  <c r="Z1800" i="7" s="1"/>
  <c r="AA1800" i="7" s="1"/>
  <c r="AB1800" i="7" s="1"/>
  <c r="X1802" i="7"/>
  <c r="Z1802" i="7" s="1"/>
  <c r="AA1802" i="7" s="1"/>
  <c r="AB1802" i="7" s="1"/>
  <c r="X1801" i="7"/>
  <c r="Z1801" i="7" s="1"/>
  <c r="AA1801" i="7" s="1"/>
  <c r="AB1801" i="7" s="1"/>
  <c r="X1796" i="7"/>
  <c r="Z1796" i="7" s="1"/>
  <c r="AA1796" i="7" s="1"/>
  <c r="AB1796" i="7" s="1"/>
  <c r="X559" i="5"/>
  <c r="Z559" i="5" s="1"/>
  <c r="AA559" i="5" s="1"/>
  <c r="AB559" i="5" s="1"/>
  <c r="X526" i="6"/>
  <c r="Z526" i="6" s="1"/>
  <c r="AA526" i="6" s="1"/>
  <c r="AB526" i="6" s="1"/>
  <c r="X560" i="5"/>
  <c r="Z560" i="5" s="1"/>
  <c r="AA560" i="5" s="1"/>
  <c r="AB560" i="5" s="1"/>
  <c r="X525" i="6"/>
  <c r="Z525" i="6" s="1"/>
  <c r="AA525" i="6" s="1"/>
  <c r="AB525" i="6" s="1"/>
  <c r="X1774" i="7"/>
  <c r="Z1774" i="7" s="1"/>
  <c r="AA1774" i="7" s="1"/>
  <c r="AB1774" i="7" s="1"/>
  <c r="X1773" i="7"/>
  <c r="Z1773" i="7" s="1"/>
  <c r="AA1773" i="7" s="1"/>
  <c r="AB1773" i="7" s="1"/>
  <c r="X861" i="7"/>
  <c r="Z861" i="7" s="1"/>
  <c r="AA861" i="7" s="1"/>
  <c r="AB861" i="7" s="1"/>
  <c r="X841" i="7"/>
  <c r="Z841" i="7" s="1"/>
  <c r="AA841" i="7" s="1"/>
  <c r="AB841" i="7" s="1"/>
  <c r="X443" i="5"/>
  <c r="Z443" i="5" s="1"/>
  <c r="AA443" i="5" s="1"/>
  <c r="AB443" i="5" s="1"/>
  <c r="X854" i="7"/>
  <c r="Z854" i="7" s="1"/>
  <c r="AA854" i="7" s="1"/>
  <c r="AB854" i="7" s="1"/>
  <c r="X857" i="7"/>
  <c r="Z857" i="7" s="1"/>
  <c r="AA857" i="7" s="1"/>
  <c r="AB857" i="7" s="1"/>
  <c r="X860" i="7"/>
  <c r="Z860" i="7" s="1"/>
  <c r="AA860" i="7" s="1"/>
  <c r="AB860" i="7" s="1"/>
  <c r="X444" i="5"/>
  <c r="Z444" i="5" s="1"/>
  <c r="AA444" i="5" s="1"/>
  <c r="AB444" i="5" s="1"/>
  <c r="X859" i="7"/>
  <c r="Z859" i="7" s="1"/>
  <c r="AA859" i="7" s="1"/>
  <c r="AB859" i="7" s="1"/>
  <c r="X851" i="7"/>
  <c r="Z851" i="7" s="1"/>
  <c r="AA851" i="7" s="1"/>
  <c r="AB851" i="7" s="1"/>
  <c r="X856" i="7"/>
  <c r="Z856" i="7" s="1"/>
  <c r="AA856" i="7" s="1"/>
  <c r="AB856" i="7" s="1"/>
  <c r="X445" i="5"/>
  <c r="Z445" i="5" s="1"/>
  <c r="AA445" i="5" s="1"/>
  <c r="AB445" i="5" s="1"/>
  <c r="X853" i="7"/>
  <c r="Z853" i="7" s="1"/>
  <c r="AA853" i="7" s="1"/>
  <c r="AB853" i="7" s="1"/>
  <c r="X844" i="7"/>
  <c r="Z844" i="7" s="1"/>
  <c r="AA844" i="7" s="1"/>
  <c r="AB844" i="7" s="1"/>
  <c r="X850" i="7"/>
  <c r="Z850" i="7" s="1"/>
  <c r="AA850" i="7" s="1"/>
  <c r="AB850" i="7" s="1"/>
  <c r="X433" i="6"/>
  <c r="Z433" i="6" s="1"/>
  <c r="AA433" i="6" s="1"/>
  <c r="AB433" i="6" s="1"/>
  <c r="X845" i="7"/>
  <c r="Z845" i="7" s="1"/>
  <c r="AA845" i="7" s="1"/>
  <c r="AB845" i="7" s="1"/>
  <c r="X852" i="7"/>
  <c r="Z852" i="7" s="1"/>
  <c r="AA852" i="7" s="1"/>
  <c r="AB852" i="7" s="1"/>
  <c r="X862" i="7"/>
  <c r="Z862" i="7" s="1"/>
  <c r="AA862" i="7" s="1"/>
  <c r="AB862" i="7" s="1"/>
  <c r="X434" i="6"/>
  <c r="Z434" i="6" s="1"/>
  <c r="AA434" i="6" s="1"/>
  <c r="AB434" i="6" s="1"/>
  <c r="X842" i="7"/>
  <c r="Z842" i="7" s="1"/>
  <c r="AA842" i="7" s="1"/>
  <c r="AB842" i="7" s="1"/>
  <c r="X858" i="7"/>
  <c r="Z858" i="7" s="1"/>
  <c r="AA858" i="7" s="1"/>
  <c r="AB858" i="7" s="1"/>
  <c r="X847" i="7"/>
  <c r="Z847" i="7" s="1"/>
  <c r="AA847" i="7" s="1"/>
  <c r="AB847" i="7" s="1"/>
  <c r="X435" i="6"/>
  <c r="Z435" i="6" s="1"/>
  <c r="AA435" i="6" s="1"/>
  <c r="AB435" i="6" s="1"/>
  <c r="X846" i="7"/>
  <c r="Z846" i="7" s="1"/>
  <c r="AA846" i="7" s="1"/>
  <c r="AB846" i="7" s="1"/>
  <c r="X848" i="7"/>
  <c r="Z848" i="7" s="1"/>
  <c r="AA848" i="7" s="1"/>
  <c r="AB848" i="7" s="1"/>
  <c r="X855" i="7"/>
  <c r="Z855" i="7" s="1"/>
  <c r="AA855" i="7" s="1"/>
  <c r="AB855" i="7" s="1"/>
  <c r="X436" i="6"/>
  <c r="Z436" i="6" s="1"/>
  <c r="AA436" i="6" s="1"/>
  <c r="AB436" i="6" s="1"/>
  <c r="X843" i="7"/>
  <c r="Z843" i="7" s="1"/>
  <c r="AA843" i="7" s="1"/>
  <c r="AB843" i="7" s="1"/>
  <c r="X849" i="7"/>
  <c r="Z849" i="7" s="1"/>
  <c r="AA849" i="7" s="1"/>
  <c r="AB849" i="7" s="1"/>
  <c r="X442" i="5"/>
  <c r="Z442" i="5" s="1"/>
  <c r="AA442" i="5" s="1"/>
  <c r="AB442" i="5" s="1"/>
  <c r="X218" i="7"/>
  <c r="Z218" i="7" s="1"/>
  <c r="AA218" i="7" s="1"/>
  <c r="AB218" i="7" s="1"/>
  <c r="X219" i="7"/>
  <c r="Z219" i="7" s="1"/>
  <c r="AA219" i="7" s="1"/>
  <c r="AB219" i="7" s="1"/>
  <c r="X1362" i="7"/>
  <c r="Z1362" i="7" s="1"/>
  <c r="AA1362" i="7" s="1"/>
  <c r="AB1362" i="7" s="1"/>
  <c r="X1361" i="7"/>
  <c r="Z1361" i="7" s="1"/>
  <c r="AA1361" i="7" s="1"/>
  <c r="AB1361" i="7" s="1"/>
  <c r="X1650" i="7"/>
  <c r="Z1650" i="7" s="1"/>
  <c r="AA1650" i="7" s="1"/>
  <c r="AB1650" i="7" s="1"/>
  <c r="X523" i="6"/>
  <c r="Z523" i="6" s="1"/>
  <c r="AA523" i="6" s="1"/>
  <c r="AB523" i="6" s="1"/>
  <c r="X540" i="5"/>
  <c r="Z540" i="5" s="1"/>
  <c r="AA540" i="5" s="1"/>
  <c r="AB540" i="5" s="1"/>
  <c r="X1647" i="7"/>
  <c r="Z1647" i="7" s="1"/>
  <c r="AA1647" i="7" s="1"/>
  <c r="AB1647" i="7" s="1"/>
  <c r="X539" i="5"/>
  <c r="Z539" i="5" s="1"/>
  <c r="AA539" i="5" s="1"/>
  <c r="AB539" i="5" s="1"/>
  <c r="X1648" i="7"/>
  <c r="Z1648" i="7" s="1"/>
  <c r="AA1648" i="7" s="1"/>
  <c r="AB1648" i="7" s="1"/>
  <c r="X538" i="5"/>
  <c r="Z538" i="5" s="1"/>
  <c r="AA538" i="5" s="1"/>
  <c r="AB538" i="5" s="1"/>
  <c r="X524" i="6"/>
  <c r="Z524" i="6" s="1"/>
  <c r="AA524" i="6" s="1"/>
  <c r="AB524" i="6" s="1"/>
  <c r="X1649" i="7"/>
  <c r="Z1649" i="7" s="1"/>
  <c r="AA1649" i="7" s="1"/>
  <c r="AB1649" i="7" s="1"/>
  <c r="X522" i="6"/>
  <c r="Z522" i="6" s="1"/>
  <c r="AA522" i="6" s="1"/>
  <c r="AB522" i="6" s="1"/>
  <c r="X288" i="5"/>
  <c r="Z288" i="5" s="1"/>
  <c r="AA288" i="5" s="1"/>
  <c r="AB288" i="5" s="1"/>
  <c r="X289" i="5"/>
  <c r="Z289" i="5" s="1"/>
  <c r="AA289" i="5" s="1"/>
  <c r="AB289" i="5" s="1"/>
  <c r="X290" i="6"/>
  <c r="Z290" i="6" s="1"/>
  <c r="AA290" i="6" s="1"/>
  <c r="AB290" i="6" s="1"/>
  <c r="X291" i="6"/>
  <c r="Z291" i="6" s="1"/>
  <c r="AA291" i="6" s="1"/>
  <c r="AB291" i="6" s="1"/>
  <c r="X872" i="7"/>
  <c r="Z872" i="7" s="1"/>
  <c r="AA872" i="7" s="1"/>
  <c r="AB872" i="7" s="1"/>
  <c r="X876" i="7"/>
  <c r="Z876" i="7" s="1"/>
  <c r="AA876" i="7" s="1"/>
  <c r="AB876" i="7" s="1"/>
  <c r="X871" i="7"/>
  <c r="Z871" i="7" s="1"/>
  <c r="AA871" i="7" s="1"/>
  <c r="AB871" i="7" s="1"/>
  <c r="X446" i="5"/>
  <c r="Z446" i="5" s="1"/>
  <c r="AA446" i="5" s="1"/>
  <c r="AB446" i="5" s="1"/>
  <c r="X877" i="7"/>
  <c r="Z877" i="7" s="1"/>
  <c r="AA877" i="7" s="1"/>
  <c r="AB877" i="7" s="1"/>
  <c r="X447" i="5"/>
  <c r="Z447" i="5" s="1"/>
  <c r="AA447" i="5" s="1"/>
  <c r="AB447" i="5" s="1"/>
  <c r="X874" i="7"/>
  <c r="Z874" i="7" s="1"/>
  <c r="AA874" i="7" s="1"/>
  <c r="AB874" i="7" s="1"/>
  <c r="X437" i="6"/>
  <c r="Z437" i="6" s="1"/>
  <c r="AA437" i="6" s="1"/>
  <c r="AB437" i="6" s="1"/>
  <c r="X875" i="7"/>
  <c r="Z875" i="7" s="1"/>
  <c r="AA875" i="7" s="1"/>
  <c r="AB875" i="7" s="1"/>
  <c r="X438" i="6"/>
  <c r="Z438" i="6" s="1"/>
  <c r="AA438" i="6" s="1"/>
  <c r="AB438" i="6" s="1"/>
  <c r="X878" i="7"/>
  <c r="Z878" i="7" s="1"/>
  <c r="AA878" i="7" s="1"/>
  <c r="AB878" i="7" s="1"/>
  <c r="X873" i="7"/>
  <c r="Z873" i="7" s="1"/>
  <c r="AA873" i="7" s="1"/>
  <c r="AB873" i="7" s="1"/>
  <c r="X870" i="7"/>
  <c r="Z870" i="7" s="1"/>
  <c r="AA870" i="7" s="1"/>
  <c r="AB870" i="7" s="1"/>
  <c r="X766" i="7"/>
  <c r="Z766" i="7" s="1"/>
  <c r="AA766" i="7" s="1"/>
  <c r="AB766" i="7" s="1"/>
  <c r="X745" i="7"/>
  <c r="Z745" i="7" s="1"/>
  <c r="AA745" i="7" s="1"/>
  <c r="AB745" i="7" s="1"/>
  <c r="X424" i="5"/>
  <c r="Z424" i="5" s="1"/>
  <c r="AA424" i="5" s="1"/>
  <c r="AB424" i="5" s="1"/>
  <c r="X758" i="7"/>
  <c r="Z758" i="7" s="1"/>
  <c r="AA758" i="7" s="1"/>
  <c r="AB758" i="7" s="1"/>
  <c r="X751" i="7"/>
  <c r="Z751" i="7" s="1"/>
  <c r="AA751" i="7" s="1"/>
  <c r="AB751" i="7" s="1"/>
  <c r="X425" i="5"/>
  <c r="Z425" i="5" s="1"/>
  <c r="AA425" i="5" s="1"/>
  <c r="AB425" i="5" s="1"/>
  <c r="X750" i="7"/>
  <c r="Z750" i="7" s="1"/>
  <c r="AA750" i="7" s="1"/>
  <c r="AB750" i="7" s="1"/>
  <c r="X753" i="7"/>
  <c r="Z753" i="7" s="1"/>
  <c r="AA753" i="7" s="1"/>
  <c r="AB753" i="7" s="1"/>
  <c r="X757" i="7"/>
  <c r="Z757" i="7" s="1"/>
  <c r="AA757" i="7" s="1"/>
  <c r="AB757" i="7" s="1"/>
  <c r="X426" i="5"/>
  <c r="Z426" i="5" s="1"/>
  <c r="AA426" i="5" s="1"/>
  <c r="AB426" i="5" s="1"/>
  <c r="X755" i="7"/>
  <c r="Z755" i="7" s="1"/>
  <c r="AA755" i="7" s="1"/>
  <c r="AB755" i="7" s="1"/>
  <c r="X756" i="7"/>
  <c r="Z756" i="7" s="1"/>
  <c r="AA756" i="7" s="1"/>
  <c r="AB756" i="7" s="1"/>
  <c r="X754" i="7"/>
  <c r="Z754" i="7" s="1"/>
  <c r="AA754" i="7" s="1"/>
  <c r="AB754" i="7" s="1"/>
  <c r="X416" i="6"/>
  <c r="Z416" i="6" s="1"/>
  <c r="AA416" i="6" s="1"/>
  <c r="AB416" i="6" s="1"/>
  <c r="X749" i="7"/>
  <c r="Z749" i="7" s="1"/>
  <c r="AA749" i="7" s="1"/>
  <c r="AB749" i="7" s="1"/>
  <c r="X764" i="7"/>
  <c r="Z764" i="7" s="1"/>
  <c r="AA764" i="7" s="1"/>
  <c r="AB764" i="7" s="1"/>
  <c r="X762" i="7"/>
  <c r="Z762" i="7" s="1"/>
  <c r="AA762" i="7" s="1"/>
  <c r="AB762" i="7" s="1"/>
  <c r="X417" i="6"/>
  <c r="Z417" i="6" s="1"/>
  <c r="AA417" i="6" s="1"/>
  <c r="AB417" i="6" s="1"/>
  <c r="X759" i="7"/>
  <c r="Z759" i="7" s="1"/>
  <c r="AA759" i="7" s="1"/>
  <c r="AB759" i="7" s="1"/>
  <c r="X763" i="7"/>
  <c r="Z763" i="7" s="1"/>
  <c r="AA763" i="7" s="1"/>
  <c r="AB763" i="7" s="1"/>
  <c r="X746" i="7"/>
  <c r="Z746" i="7" s="1"/>
  <c r="AA746" i="7" s="1"/>
  <c r="AB746" i="7" s="1"/>
  <c r="X415" i="6"/>
  <c r="Z415" i="6" s="1"/>
  <c r="AA415" i="6" s="1"/>
  <c r="AB415" i="6" s="1"/>
  <c r="X760" i="7"/>
  <c r="Z760" i="7" s="1"/>
  <c r="AA760" i="7" s="1"/>
  <c r="AB760" i="7" s="1"/>
  <c r="X752" i="7"/>
  <c r="Z752" i="7" s="1"/>
  <c r="AA752" i="7" s="1"/>
  <c r="AB752" i="7" s="1"/>
  <c r="X761" i="7"/>
  <c r="Z761" i="7" s="1"/>
  <c r="AA761" i="7" s="1"/>
  <c r="AB761" i="7" s="1"/>
  <c r="X748" i="7"/>
  <c r="Z748" i="7" s="1"/>
  <c r="AA748" i="7" s="1"/>
  <c r="AB748" i="7" s="1"/>
  <c r="X765" i="7"/>
  <c r="Z765" i="7" s="1"/>
  <c r="AA765" i="7" s="1"/>
  <c r="AB765" i="7" s="1"/>
  <c r="X747" i="7"/>
  <c r="Z747" i="7" s="1"/>
  <c r="AA747" i="7" s="1"/>
  <c r="AB747" i="7" s="1"/>
  <c r="X866" i="7"/>
  <c r="Z866" i="7" s="1"/>
  <c r="AA866" i="7" s="1"/>
  <c r="AB866" i="7" s="1"/>
  <c r="X867" i="7"/>
  <c r="Z867" i="7" s="1"/>
  <c r="AA867" i="7" s="1"/>
  <c r="AB867" i="7" s="1"/>
  <c r="X869" i="7"/>
  <c r="Z869" i="7" s="1"/>
  <c r="AA869" i="7" s="1"/>
  <c r="AB869" i="7" s="1"/>
  <c r="X868" i="7"/>
  <c r="Z868" i="7" s="1"/>
  <c r="AA868" i="7" s="1"/>
  <c r="AB868" i="7" s="1"/>
  <c r="X739" i="7"/>
  <c r="Z739" i="7" s="1"/>
  <c r="AA739" i="7" s="1"/>
  <c r="AB739" i="7" s="1"/>
  <c r="X738" i="7"/>
  <c r="Z738" i="7" s="1"/>
  <c r="AA738" i="7" s="1"/>
  <c r="AB738" i="7" s="1"/>
  <c r="X1674" i="7"/>
  <c r="Z1674" i="7" s="1"/>
  <c r="AA1674" i="7" s="1"/>
  <c r="AB1674" i="7" s="1"/>
  <c r="X1673" i="7"/>
  <c r="Z1673" i="7" s="1"/>
  <c r="AA1673" i="7" s="1"/>
  <c r="AB1673" i="7" s="1"/>
  <c r="X1669" i="7"/>
  <c r="Z1669" i="7" s="1"/>
  <c r="AA1669" i="7" s="1"/>
  <c r="AB1669" i="7" s="1"/>
  <c r="X1668" i="7"/>
  <c r="Z1668" i="7" s="1"/>
  <c r="AA1668" i="7" s="1"/>
  <c r="AB1668" i="7" s="1"/>
  <c r="X1657" i="7"/>
  <c r="Z1657" i="7" s="1"/>
  <c r="AA1657" i="7" s="1"/>
  <c r="AB1657" i="7" s="1"/>
  <c r="X1658" i="7"/>
  <c r="Z1658" i="7" s="1"/>
  <c r="AA1658" i="7" s="1"/>
  <c r="AB1658" i="7" s="1"/>
  <c r="X1660" i="7"/>
  <c r="Z1660" i="7" s="1"/>
  <c r="AA1660" i="7" s="1"/>
  <c r="AB1660" i="7" s="1"/>
  <c r="X1659" i="7"/>
  <c r="Z1659" i="7" s="1"/>
  <c r="AA1659" i="7" s="1"/>
  <c r="AB1659" i="7" s="1"/>
  <c r="X1689" i="7"/>
  <c r="Z1689" i="7" s="1"/>
  <c r="AA1689" i="7" s="1"/>
  <c r="AB1689" i="7" s="1"/>
  <c r="X1691" i="7"/>
  <c r="Z1691" i="7" s="1"/>
  <c r="AA1691" i="7" s="1"/>
  <c r="AB1691" i="7" s="1"/>
  <c r="X1684" i="7"/>
  <c r="Z1684" i="7" s="1"/>
  <c r="AA1684" i="7" s="1"/>
  <c r="AB1684" i="7" s="1"/>
  <c r="X1685" i="7"/>
  <c r="Z1685" i="7" s="1"/>
  <c r="AA1685" i="7" s="1"/>
  <c r="AB1685" i="7" s="1"/>
  <c r="X1682" i="7"/>
  <c r="Z1682" i="7" s="1"/>
  <c r="AA1682" i="7" s="1"/>
  <c r="AB1682" i="7" s="1"/>
  <c r="X1686" i="7"/>
  <c r="Z1686" i="7" s="1"/>
  <c r="AA1686" i="7" s="1"/>
  <c r="AB1686" i="7" s="1"/>
  <c r="X1688" i="7"/>
  <c r="Z1688" i="7" s="1"/>
  <c r="AA1688" i="7" s="1"/>
  <c r="AB1688" i="7" s="1"/>
  <c r="X1690" i="7"/>
  <c r="Z1690" i="7" s="1"/>
  <c r="AA1690" i="7" s="1"/>
  <c r="AB1690" i="7" s="1"/>
  <c r="X1683" i="7"/>
  <c r="Z1683" i="7" s="1"/>
  <c r="AA1683" i="7" s="1"/>
  <c r="AB1683" i="7" s="1"/>
  <c r="X1687" i="7"/>
  <c r="Z1687" i="7" s="1"/>
  <c r="AA1687" i="7" s="1"/>
  <c r="AB1687" i="7" s="1"/>
  <c r="X1786" i="7"/>
  <c r="Z1786" i="7" s="1"/>
  <c r="AA1786" i="7" s="1"/>
  <c r="AB1786" i="7" s="1"/>
  <c r="X1787" i="7"/>
  <c r="Z1787" i="7" s="1"/>
  <c r="AA1787" i="7" s="1"/>
  <c r="AB1787" i="7" s="1"/>
  <c r="X1783" i="7"/>
  <c r="Z1783" i="7" s="1"/>
  <c r="AA1783" i="7" s="1"/>
  <c r="AB1783" i="7" s="1"/>
  <c r="X1784" i="7"/>
  <c r="Z1784" i="7" s="1"/>
  <c r="AA1784" i="7" s="1"/>
  <c r="AB1784" i="7" s="1"/>
  <c r="X567" i="5"/>
  <c r="Z567" i="5" s="1"/>
  <c r="AA567" i="5" s="1"/>
  <c r="AB567" i="5" s="1"/>
  <c r="X1790" i="7"/>
  <c r="Z1790" i="7" s="1"/>
  <c r="AA1790" i="7" s="1"/>
  <c r="AB1790" i="7" s="1"/>
  <c r="X530" i="6"/>
  <c r="Z530" i="6" s="1"/>
  <c r="AA530" i="6" s="1"/>
  <c r="AB530" i="6" s="1"/>
  <c r="X1789" i="7"/>
  <c r="Z1789" i="7" s="1"/>
  <c r="AA1789" i="7" s="1"/>
  <c r="AB1789" i="7" s="1"/>
  <c r="X565" i="5"/>
  <c r="Z565" i="5" s="1"/>
  <c r="AA565" i="5" s="1"/>
  <c r="AB565" i="5" s="1"/>
  <c r="X1788" i="7"/>
  <c r="Z1788" i="7" s="1"/>
  <c r="AA1788" i="7" s="1"/>
  <c r="AB1788" i="7" s="1"/>
  <c r="X531" i="6"/>
  <c r="Z531" i="6" s="1"/>
  <c r="AA531" i="6" s="1"/>
  <c r="AB531" i="6" s="1"/>
  <c r="X1791" i="7"/>
  <c r="Z1791" i="7" s="1"/>
  <c r="AA1791" i="7" s="1"/>
  <c r="AB1791" i="7" s="1"/>
  <c r="X532" i="6"/>
  <c r="Z532" i="6" s="1"/>
  <c r="AA532" i="6" s="1"/>
  <c r="AB532" i="6" s="1"/>
  <c r="X1785" i="7"/>
  <c r="Z1785" i="7" s="1"/>
  <c r="AA1785" i="7" s="1"/>
  <c r="AB1785" i="7" s="1"/>
  <c r="X566" i="5"/>
  <c r="Z566" i="5" s="1"/>
  <c r="AA566" i="5" s="1"/>
  <c r="AB566" i="5" s="1"/>
  <c r="X787" i="7"/>
  <c r="Z787" i="7" s="1"/>
  <c r="AA787" i="7" s="1"/>
  <c r="AB787" i="7" s="1"/>
  <c r="X773" i="7"/>
  <c r="Z773" i="7" s="1"/>
  <c r="AA773" i="7" s="1"/>
  <c r="AB773" i="7" s="1"/>
  <c r="X785" i="7"/>
  <c r="Z785" i="7" s="1"/>
  <c r="AA785" i="7" s="1"/>
  <c r="AB785" i="7" s="1"/>
  <c r="X427" i="5"/>
  <c r="Z427" i="5" s="1"/>
  <c r="AA427" i="5" s="1"/>
  <c r="AB427" i="5" s="1"/>
  <c r="X789" i="7"/>
  <c r="Z789" i="7" s="1"/>
  <c r="AA789" i="7" s="1"/>
  <c r="AB789" i="7" s="1"/>
  <c r="X778" i="7"/>
  <c r="Z778" i="7" s="1"/>
  <c r="AA778" i="7" s="1"/>
  <c r="AB778" i="7" s="1"/>
  <c r="X777" i="7"/>
  <c r="Z777" i="7" s="1"/>
  <c r="AA777" i="7" s="1"/>
  <c r="AB777" i="7" s="1"/>
  <c r="X783" i="7"/>
  <c r="Z783" i="7" s="1"/>
  <c r="AA783" i="7" s="1"/>
  <c r="AB783" i="7" s="1"/>
  <c r="X780" i="7"/>
  <c r="Z780" i="7" s="1"/>
  <c r="AA780" i="7" s="1"/>
  <c r="AB780" i="7" s="1"/>
  <c r="X775" i="7"/>
  <c r="Z775" i="7" s="1"/>
  <c r="AA775" i="7" s="1"/>
  <c r="AB775" i="7" s="1"/>
  <c r="X774" i="7"/>
  <c r="Z774" i="7" s="1"/>
  <c r="AA774" i="7" s="1"/>
  <c r="AB774" i="7" s="1"/>
  <c r="X792" i="7"/>
  <c r="Z792" i="7" s="1"/>
  <c r="AA792" i="7" s="1"/>
  <c r="AB792" i="7" s="1"/>
  <c r="X781" i="7"/>
  <c r="Z781" i="7" s="1"/>
  <c r="AA781" i="7" s="1"/>
  <c r="AB781" i="7" s="1"/>
  <c r="X788" i="7"/>
  <c r="Z788" i="7" s="1"/>
  <c r="AA788" i="7" s="1"/>
  <c r="AB788" i="7" s="1"/>
  <c r="X793" i="7"/>
  <c r="Z793" i="7" s="1"/>
  <c r="AA793" i="7" s="1"/>
  <c r="AB793" i="7" s="1"/>
  <c r="X419" i="6"/>
  <c r="Z419" i="6" s="1"/>
  <c r="AA419" i="6" s="1"/>
  <c r="AB419" i="6" s="1"/>
  <c r="X791" i="7"/>
  <c r="Z791" i="7" s="1"/>
  <c r="AA791" i="7" s="1"/>
  <c r="AB791" i="7" s="1"/>
  <c r="X776" i="7"/>
  <c r="Z776" i="7" s="1"/>
  <c r="AA776" i="7" s="1"/>
  <c r="AB776" i="7" s="1"/>
  <c r="X428" i="5"/>
  <c r="Z428" i="5" s="1"/>
  <c r="AA428" i="5" s="1"/>
  <c r="AB428" i="5" s="1"/>
  <c r="X420" i="6"/>
  <c r="Z420" i="6" s="1"/>
  <c r="AA420" i="6" s="1"/>
  <c r="AB420" i="6" s="1"/>
  <c r="X779" i="7"/>
  <c r="Z779" i="7" s="1"/>
  <c r="AA779" i="7" s="1"/>
  <c r="AB779" i="7" s="1"/>
  <c r="X784" i="7"/>
  <c r="Z784" i="7" s="1"/>
  <c r="AA784" i="7" s="1"/>
  <c r="AB784" i="7" s="1"/>
  <c r="X782" i="7"/>
  <c r="Z782" i="7" s="1"/>
  <c r="AA782" i="7" s="1"/>
  <c r="AB782" i="7" s="1"/>
  <c r="X418" i="6"/>
  <c r="Z418" i="6" s="1"/>
  <c r="AA418" i="6" s="1"/>
  <c r="AB418" i="6" s="1"/>
  <c r="X795" i="7"/>
  <c r="Z795" i="7" s="1"/>
  <c r="AA795" i="7" s="1"/>
  <c r="AB795" i="7" s="1"/>
  <c r="X770" i="7"/>
  <c r="Z770" i="7" s="1"/>
  <c r="AA770" i="7" s="1"/>
  <c r="AB770" i="7" s="1"/>
  <c r="X771" i="7"/>
  <c r="Z771" i="7" s="1"/>
  <c r="AA771" i="7" s="1"/>
  <c r="AB771" i="7" s="1"/>
  <c r="X790" i="7"/>
  <c r="Z790" i="7" s="1"/>
  <c r="AA790" i="7" s="1"/>
  <c r="AB790" i="7" s="1"/>
  <c r="X429" i="5"/>
  <c r="Z429" i="5" s="1"/>
  <c r="AA429" i="5" s="1"/>
  <c r="AB429" i="5" s="1"/>
  <c r="X794" i="7"/>
  <c r="Z794" i="7" s="1"/>
  <c r="AA794" i="7" s="1"/>
  <c r="AB794" i="7" s="1"/>
  <c r="X786" i="7"/>
  <c r="Z786" i="7" s="1"/>
  <c r="AA786" i="7" s="1"/>
  <c r="AB786" i="7" s="1"/>
  <c r="X772" i="7"/>
  <c r="Z772" i="7" s="1"/>
  <c r="AA772" i="7" s="1"/>
  <c r="AB772" i="7" s="1"/>
  <c r="X797" i="7"/>
  <c r="Z797" i="7" s="1"/>
  <c r="AA797" i="7" s="1"/>
  <c r="AB797" i="7" s="1"/>
  <c r="X798" i="7"/>
  <c r="Z798" i="7" s="1"/>
  <c r="AA798" i="7" s="1"/>
  <c r="AB798" i="7" s="1"/>
  <c r="X916" i="7"/>
  <c r="Z916" i="7" s="1"/>
  <c r="AA916" i="7" s="1"/>
  <c r="AB916" i="7" s="1"/>
  <c r="X922" i="7"/>
  <c r="Z922" i="7" s="1"/>
  <c r="AA922" i="7" s="1"/>
  <c r="AB922" i="7" s="1"/>
  <c r="X455" i="5"/>
  <c r="Z455" i="5" s="1"/>
  <c r="AA455" i="5" s="1"/>
  <c r="AB455" i="5" s="1"/>
  <c r="X913" i="7"/>
  <c r="Z913" i="7" s="1"/>
  <c r="AA913" i="7" s="1"/>
  <c r="AB913" i="7" s="1"/>
  <c r="X915" i="7"/>
  <c r="Z915" i="7" s="1"/>
  <c r="AA915" i="7" s="1"/>
  <c r="AB915" i="7" s="1"/>
  <c r="X459" i="5"/>
  <c r="Z459" i="5" s="1"/>
  <c r="AA459" i="5" s="1"/>
  <c r="AB459" i="5" s="1"/>
  <c r="X914" i="7"/>
  <c r="Z914" i="7" s="1"/>
  <c r="AA914" i="7" s="1"/>
  <c r="AB914" i="7" s="1"/>
  <c r="X917" i="7"/>
  <c r="Z917" i="7" s="1"/>
  <c r="AA917" i="7" s="1"/>
  <c r="AB917" i="7" s="1"/>
  <c r="X458" i="5"/>
  <c r="Z458" i="5" s="1"/>
  <c r="AA458" i="5" s="1"/>
  <c r="AB458" i="5" s="1"/>
  <c r="X912" i="7"/>
  <c r="Z912" i="7" s="1"/>
  <c r="AA912" i="7" s="1"/>
  <c r="AB912" i="7" s="1"/>
  <c r="X923" i="7"/>
  <c r="Z923" i="7" s="1"/>
  <c r="AA923" i="7" s="1"/>
  <c r="AB923" i="7" s="1"/>
  <c r="X920" i="7"/>
  <c r="Z920" i="7" s="1"/>
  <c r="AA920" i="7" s="1"/>
  <c r="AB920" i="7" s="1"/>
  <c r="X454" i="5"/>
  <c r="Z454" i="5" s="1"/>
  <c r="AA454" i="5" s="1"/>
  <c r="AB454" i="5" s="1"/>
  <c r="X918" i="7"/>
  <c r="Z918" i="7" s="1"/>
  <c r="AA918" i="7" s="1"/>
  <c r="AB918" i="7" s="1"/>
  <c r="X445" i="6"/>
  <c r="Z445" i="6" s="1"/>
  <c r="AA445" i="6" s="1"/>
  <c r="AB445" i="6" s="1"/>
  <c r="X921" i="7"/>
  <c r="Z921" i="7" s="1"/>
  <c r="AA921" i="7" s="1"/>
  <c r="AB921" i="7" s="1"/>
  <c r="X446" i="6"/>
  <c r="Z446" i="6" s="1"/>
  <c r="AA446" i="6" s="1"/>
  <c r="AB446" i="6" s="1"/>
  <c r="X926" i="7"/>
  <c r="Z926" i="7" s="1"/>
  <c r="AA926" i="7" s="1"/>
  <c r="AB926" i="7" s="1"/>
  <c r="X449" i="6"/>
  <c r="Z449" i="6" s="1"/>
  <c r="AA449" i="6" s="1"/>
  <c r="AB449" i="6" s="1"/>
  <c r="X927" i="7"/>
  <c r="Z927" i="7" s="1"/>
  <c r="AA927" i="7" s="1"/>
  <c r="AB927" i="7" s="1"/>
  <c r="X450" i="6"/>
  <c r="Z450" i="6" s="1"/>
  <c r="AA450" i="6" s="1"/>
  <c r="AB450" i="6" s="1"/>
  <c r="X456" i="5"/>
  <c r="Z456" i="5" s="1"/>
  <c r="AA456" i="5" s="1"/>
  <c r="AB456" i="5" s="1"/>
  <c r="X924" i="7"/>
  <c r="Z924" i="7" s="1"/>
  <c r="AA924" i="7" s="1"/>
  <c r="AB924" i="7" s="1"/>
  <c r="X457" i="5"/>
  <c r="Z457" i="5" s="1"/>
  <c r="AA457" i="5" s="1"/>
  <c r="AB457" i="5" s="1"/>
  <c r="X919" i="7"/>
  <c r="Z919" i="7" s="1"/>
  <c r="AA919" i="7" s="1"/>
  <c r="AB919" i="7" s="1"/>
  <c r="X447" i="6"/>
  <c r="Z447" i="6" s="1"/>
  <c r="AA447" i="6" s="1"/>
  <c r="AB447" i="6" s="1"/>
  <c r="X925" i="7"/>
  <c r="Z925" i="7" s="1"/>
  <c r="AA925" i="7" s="1"/>
  <c r="AB925" i="7" s="1"/>
  <c r="X448" i="6"/>
  <c r="Z448" i="6" s="1"/>
  <c r="AA448" i="6" s="1"/>
  <c r="AB448" i="6" s="1"/>
  <c r="X2031" i="7"/>
  <c r="Z2031" i="7" s="1"/>
  <c r="AA2031" i="7" s="1"/>
  <c r="AB2031" i="7" s="1"/>
  <c r="X2027" i="7"/>
  <c r="Z2027" i="7" s="1"/>
  <c r="AA2027" i="7" s="1"/>
  <c r="AB2027" i="7" s="1"/>
  <c r="X2026" i="7"/>
  <c r="Z2026" i="7" s="1"/>
  <c r="AA2026" i="7" s="1"/>
  <c r="AB2026" i="7" s="1"/>
  <c r="X540" i="6"/>
  <c r="Z540" i="6" s="1"/>
  <c r="AA540" i="6" s="1"/>
  <c r="AB540" i="6" s="1"/>
  <c r="X2028" i="7"/>
  <c r="Z2028" i="7" s="1"/>
  <c r="AA2028" i="7" s="1"/>
  <c r="AB2028" i="7" s="1"/>
  <c r="X2033" i="7"/>
  <c r="Z2033" i="7" s="1"/>
  <c r="AA2033" i="7" s="1"/>
  <c r="AB2033" i="7" s="1"/>
  <c r="X2036" i="7"/>
  <c r="Z2036" i="7" s="1"/>
  <c r="AA2036" i="7" s="1"/>
  <c r="AB2036" i="7" s="1"/>
  <c r="X2042" i="7"/>
  <c r="Z2042" i="7" s="1"/>
  <c r="AA2042" i="7" s="1"/>
  <c r="AB2042" i="7" s="1"/>
  <c r="X2043" i="7"/>
  <c r="Z2043" i="7" s="1"/>
  <c r="AA2043" i="7" s="1"/>
  <c r="AB2043" i="7" s="1"/>
  <c r="X2039" i="7"/>
  <c r="Z2039" i="7" s="1"/>
  <c r="AA2039" i="7" s="1"/>
  <c r="AB2039" i="7" s="1"/>
  <c r="X2044" i="7"/>
  <c r="Z2044" i="7" s="1"/>
  <c r="AA2044" i="7" s="1"/>
  <c r="AB2044" i="7" s="1"/>
  <c r="X2046" i="7"/>
  <c r="Z2046" i="7" s="1"/>
  <c r="AA2046" i="7" s="1"/>
  <c r="AB2046" i="7" s="1"/>
  <c r="X2038" i="7"/>
  <c r="Z2038" i="7" s="1"/>
  <c r="AA2038" i="7" s="1"/>
  <c r="AB2038" i="7" s="1"/>
  <c r="X2029" i="7"/>
  <c r="Z2029" i="7" s="1"/>
  <c r="AA2029" i="7" s="1"/>
  <c r="AB2029" i="7" s="1"/>
  <c r="X2030" i="7"/>
  <c r="Z2030" i="7" s="1"/>
  <c r="AA2030" i="7" s="1"/>
  <c r="AB2030" i="7" s="1"/>
  <c r="X2032" i="7"/>
  <c r="Z2032" i="7" s="1"/>
  <c r="AA2032" i="7" s="1"/>
  <c r="AB2032" i="7" s="1"/>
  <c r="X2045" i="7"/>
  <c r="Z2045" i="7" s="1"/>
  <c r="AA2045" i="7" s="1"/>
  <c r="AB2045" i="7" s="1"/>
  <c r="X2041" i="7"/>
  <c r="Z2041" i="7" s="1"/>
  <c r="AA2041" i="7" s="1"/>
  <c r="AB2041" i="7" s="1"/>
  <c r="X539" i="6"/>
  <c r="Z539" i="6" s="1"/>
  <c r="AA539" i="6" s="1"/>
  <c r="AB539" i="6" s="1"/>
  <c r="X2037" i="7"/>
  <c r="Z2037" i="7" s="1"/>
  <c r="AA2037" i="7" s="1"/>
  <c r="AB2037" i="7" s="1"/>
  <c r="X2034" i="7"/>
  <c r="Z2034" i="7" s="1"/>
  <c r="AA2034" i="7" s="1"/>
  <c r="AB2034" i="7" s="1"/>
  <c r="X575" i="5"/>
  <c r="Z575" i="5" s="1"/>
  <c r="AA575" i="5" s="1"/>
  <c r="AB575" i="5" s="1"/>
  <c r="X2035" i="7"/>
  <c r="Z2035" i="7" s="1"/>
  <c r="AA2035" i="7" s="1"/>
  <c r="AB2035" i="7" s="1"/>
  <c r="X2047" i="7"/>
  <c r="Z2047" i="7" s="1"/>
  <c r="AA2047" i="7" s="1"/>
  <c r="AB2047" i="7" s="1"/>
  <c r="X2040" i="7"/>
  <c r="Z2040" i="7" s="1"/>
  <c r="AA2040" i="7" s="1"/>
  <c r="AB2040" i="7" s="1"/>
  <c r="X574" i="5"/>
  <c r="Z574" i="5" s="1"/>
  <c r="AA574" i="5" s="1"/>
  <c r="AB574" i="5" s="1"/>
  <c r="X217" i="7"/>
  <c r="Z217" i="7" s="1"/>
  <c r="AA217" i="7" s="1"/>
  <c r="AB217" i="7" s="1"/>
  <c r="X216" i="7"/>
  <c r="Z216" i="7" s="1"/>
  <c r="AA216" i="7" s="1"/>
  <c r="AB216" i="7" s="1"/>
  <c r="X210" i="7"/>
  <c r="Z210" i="7" s="1"/>
  <c r="AA210" i="7" s="1"/>
  <c r="AB210" i="7" s="1"/>
  <c r="X213" i="7"/>
  <c r="Z213" i="7" s="1"/>
  <c r="AA213" i="7" s="1"/>
  <c r="AB213" i="7" s="1"/>
  <c r="X215" i="7"/>
  <c r="Z215" i="7" s="1"/>
  <c r="AA215" i="7" s="1"/>
  <c r="AB215" i="7" s="1"/>
  <c r="X211" i="7"/>
  <c r="Z211" i="7" s="1"/>
  <c r="AA211" i="7" s="1"/>
  <c r="AB211" i="7" s="1"/>
  <c r="X212" i="7"/>
  <c r="Z212" i="7" s="1"/>
  <c r="AA212" i="7" s="1"/>
  <c r="AB212" i="7" s="1"/>
  <c r="X214" i="7"/>
  <c r="Z214" i="7" s="1"/>
  <c r="AA214" i="7" s="1"/>
  <c r="AB214" i="7" s="1"/>
  <c r="X1739" i="7"/>
  <c r="Z1739" i="7" s="1"/>
  <c r="AA1739" i="7" s="1"/>
  <c r="AB1739" i="7" s="1"/>
  <c r="X1740" i="7"/>
  <c r="Z1740" i="7" s="1"/>
  <c r="AA1740" i="7" s="1"/>
  <c r="AB1740" i="7" s="1"/>
  <c r="X1743" i="7"/>
  <c r="Z1743" i="7" s="1"/>
  <c r="AA1743" i="7" s="1"/>
  <c r="AB1743" i="7" s="1"/>
  <c r="X1741" i="7"/>
  <c r="Z1741" i="7" s="1"/>
  <c r="AA1741" i="7" s="1"/>
  <c r="AB1741" i="7" s="1"/>
  <c r="X1742" i="7"/>
  <c r="Z1742" i="7" s="1"/>
  <c r="AA1742" i="7" s="1"/>
  <c r="AB1742" i="7" s="1"/>
  <c r="X1652" i="7"/>
  <c r="Z1652" i="7" s="1"/>
  <c r="AA1652" i="7" s="1"/>
  <c r="AB1652" i="7" s="1"/>
  <c r="X1653" i="7"/>
  <c r="Z1653" i="7" s="1"/>
  <c r="AA1653" i="7" s="1"/>
  <c r="AB1653" i="7" s="1"/>
  <c r="X1047" i="7"/>
  <c r="Z1047" i="7" s="1"/>
  <c r="AA1047" i="7" s="1"/>
  <c r="AB1047" i="7" s="1"/>
  <c r="X1045" i="7"/>
  <c r="Z1045" i="7" s="1"/>
  <c r="AA1045" i="7" s="1"/>
  <c r="AB1045" i="7" s="1"/>
  <c r="X480" i="5"/>
  <c r="Z480" i="5" s="1"/>
  <c r="AA480" i="5" s="1"/>
  <c r="AB480" i="5" s="1"/>
  <c r="X1044" i="7"/>
  <c r="Z1044" i="7" s="1"/>
  <c r="AA1044" i="7" s="1"/>
  <c r="AB1044" i="7" s="1"/>
  <c r="X467" i="6"/>
  <c r="Z467" i="6" s="1"/>
  <c r="AA467" i="6" s="1"/>
  <c r="AB467" i="6" s="1"/>
  <c r="X1054" i="7"/>
  <c r="Z1054" i="7" s="1"/>
  <c r="AA1054" i="7" s="1"/>
  <c r="AB1054" i="7" s="1"/>
  <c r="X1046" i="7"/>
  <c r="Z1046" i="7" s="1"/>
  <c r="AA1046" i="7" s="1"/>
  <c r="AB1046" i="7" s="1"/>
  <c r="X468" i="6"/>
  <c r="Z468" i="6" s="1"/>
  <c r="AA468" i="6" s="1"/>
  <c r="AB468" i="6" s="1"/>
  <c r="X1048" i="7"/>
  <c r="Z1048" i="7" s="1"/>
  <c r="AA1048" i="7" s="1"/>
  <c r="AB1048" i="7" s="1"/>
  <c r="X1051" i="7"/>
  <c r="Z1051" i="7" s="1"/>
  <c r="AA1051" i="7" s="1"/>
  <c r="AB1051" i="7" s="1"/>
  <c r="X1053" i="7"/>
  <c r="Z1053" i="7" s="1"/>
  <c r="AA1053" i="7" s="1"/>
  <c r="AB1053" i="7" s="1"/>
  <c r="X1041" i="7"/>
  <c r="Z1041" i="7" s="1"/>
  <c r="AA1041" i="7" s="1"/>
  <c r="AB1041" i="7" s="1"/>
  <c r="X1050" i="7"/>
  <c r="Z1050" i="7" s="1"/>
  <c r="AA1050" i="7" s="1"/>
  <c r="AB1050" i="7" s="1"/>
  <c r="X1043" i="7"/>
  <c r="Z1043" i="7" s="1"/>
  <c r="AA1043" i="7" s="1"/>
  <c r="AB1043" i="7" s="1"/>
  <c r="X1042" i="7"/>
  <c r="Z1042" i="7" s="1"/>
  <c r="AA1042" i="7" s="1"/>
  <c r="AB1042" i="7" s="1"/>
  <c r="X1052" i="7"/>
  <c r="Z1052" i="7" s="1"/>
  <c r="AA1052" i="7" s="1"/>
  <c r="AB1052" i="7" s="1"/>
  <c r="X1049" i="7"/>
  <c r="Z1049" i="7" s="1"/>
  <c r="AA1049" i="7" s="1"/>
  <c r="AB1049" i="7" s="1"/>
  <c r="X1056" i="7"/>
  <c r="Z1056" i="7" s="1"/>
  <c r="AA1056" i="7" s="1"/>
  <c r="AB1056" i="7" s="1"/>
  <c r="X1055" i="7"/>
  <c r="Z1055" i="7" s="1"/>
  <c r="AA1055" i="7" s="1"/>
  <c r="AB1055" i="7" s="1"/>
  <c r="X481" i="5"/>
  <c r="Z481" i="5" s="1"/>
  <c r="AA481" i="5" s="1"/>
  <c r="AB481" i="5" s="1"/>
  <c r="X1072" i="7"/>
  <c r="Z1072" i="7" s="1"/>
  <c r="AA1072" i="7" s="1"/>
  <c r="AB1072" i="7" s="1"/>
  <c r="X1078" i="7"/>
  <c r="Z1078" i="7" s="1"/>
  <c r="AA1078" i="7" s="1"/>
  <c r="AB1078" i="7" s="1"/>
  <c r="X484" i="5"/>
  <c r="Z484" i="5" s="1"/>
  <c r="AA484" i="5" s="1"/>
  <c r="AB484" i="5" s="1"/>
  <c r="X1067" i="7"/>
  <c r="Z1067" i="7" s="1"/>
  <c r="AA1067" i="7" s="1"/>
  <c r="AB1067" i="7" s="1"/>
  <c r="X1066" i="7"/>
  <c r="Z1066" i="7" s="1"/>
  <c r="AA1066" i="7" s="1"/>
  <c r="AB1066" i="7" s="1"/>
  <c r="X469" i="6"/>
  <c r="Z469" i="6" s="1"/>
  <c r="AA469" i="6" s="1"/>
  <c r="AB469" i="6" s="1"/>
  <c r="X1076" i="7"/>
  <c r="Z1076" i="7" s="1"/>
  <c r="AA1076" i="7" s="1"/>
  <c r="AB1076" i="7" s="1"/>
  <c r="X1079" i="7"/>
  <c r="Z1079" i="7" s="1"/>
  <c r="AA1079" i="7" s="1"/>
  <c r="AB1079" i="7" s="1"/>
  <c r="X470" i="6"/>
  <c r="Z470" i="6" s="1"/>
  <c r="AA470" i="6" s="1"/>
  <c r="AB470" i="6" s="1"/>
  <c r="X1069" i="7"/>
  <c r="Z1069" i="7" s="1"/>
  <c r="AA1069" i="7" s="1"/>
  <c r="AB1069" i="7" s="1"/>
  <c r="X1082" i="7"/>
  <c r="Z1082" i="7" s="1"/>
  <c r="AA1082" i="7" s="1"/>
  <c r="AB1082" i="7" s="1"/>
  <c r="X1071" i="7"/>
  <c r="Z1071" i="7" s="1"/>
  <c r="AA1071" i="7" s="1"/>
  <c r="AB1071" i="7" s="1"/>
  <c r="X471" i="6"/>
  <c r="Z471" i="6" s="1"/>
  <c r="AA471" i="6" s="1"/>
  <c r="AB471" i="6" s="1"/>
  <c r="X1075" i="7"/>
  <c r="Z1075" i="7" s="1"/>
  <c r="AA1075" i="7" s="1"/>
  <c r="AB1075" i="7" s="1"/>
  <c r="X1070" i="7"/>
  <c r="Z1070" i="7" s="1"/>
  <c r="AA1070" i="7" s="1"/>
  <c r="AB1070" i="7" s="1"/>
  <c r="X1077" i="7"/>
  <c r="Z1077" i="7" s="1"/>
  <c r="AA1077" i="7" s="1"/>
  <c r="AB1077" i="7" s="1"/>
  <c r="X1083" i="7"/>
  <c r="Z1083" i="7" s="1"/>
  <c r="AA1083" i="7" s="1"/>
  <c r="AB1083" i="7" s="1"/>
  <c r="X1081" i="7"/>
  <c r="Z1081" i="7" s="1"/>
  <c r="AA1081" i="7" s="1"/>
  <c r="AB1081" i="7" s="1"/>
  <c r="X1068" i="7"/>
  <c r="Z1068" i="7" s="1"/>
  <c r="AA1068" i="7" s="1"/>
  <c r="AB1068" i="7" s="1"/>
  <c r="X1074" i="7"/>
  <c r="Z1074" i="7" s="1"/>
  <c r="AA1074" i="7" s="1"/>
  <c r="AB1074" i="7" s="1"/>
  <c r="X1073" i="7"/>
  <c r="Z1073" i="7" s="1"/>
  <c r="AA1073" i="7" s="1"/>
  <c r="AB1073" i="7" s="1"/>
  <c r="X482" i="5"/>
  <c r="Z482" i="5" s="1"/>
  <c r="AA482" i="5" s="1"/>
  <c r="AB482" i="5" s="1"/>
  <c r="X1084" i="7"/>
  <c r="Z1084" i="7" s="1"/>
  <c r="AA1084" i="7" s="1"/>
  <c r="AB1084" i="7" s="1"/>
  <c r="X1080" i="7"/>
  <c r="Z1080" i="7" s="1"/>
  <c r="AA1080" i="7" s="1"/>
  <c r="AB1080" i="7" s="1"/>
  <c r="X483" i="5"/>
  <c r="Z483" i="5" s="1"/>
  <c r="AA483" i="5" s="1"/>
  <c r="AB483" i="5" s="1"/>
  <c r="X1875" i="7"/>
  <c r="Z1875" i="7" s="1"/>
  <c r="AA1875" i="7" s="1"/>
  <c r="AB1875" i="7" s="1"/>
  <c r="X1874" i="7"/>
  <c r="Z1874" i="7" s="1"/>
  <c r="AA1874" i="7" s="1"/>
  <c r="AB1874" i="7" s="1"/>
  <c r="X1498" i="7"/>
  <c r="Z1498" i="7" s="1"/>
  <c r="AA1498" i="7" s="1"/>
  <c r="AB1498" i="7" s="1"/>
  <c r="X1503" i="7"/>
  <c r="Z1503" i="7" s="1"/>
  <c r="AA1503" i="7" s="1"/>
  <c r="AB1503" i="7" s="1"/>
  <c r="X1500" i="7"/>
  <c r="Z1500" i="7" s="1"/>
  <c r="AA1500" i="7" s="1"/>
  <c r="AB1500" i="7" s="1"/>
  <c r="X1499" i="7"/>
  <c r="Z1499" i="7" s="1"/>
  <c r="AA1499" i="7" s="1"/>
  <c r="AB1499" i="7" s="1"/>
  <c r="X1505" i="7"/>
  <c r="Z1505" i="7" s="1"/>
  <c r="AA1505" i="7" s="1"/>
  <c r="AB1505" i="7" s="1"/>
  <c r="X1501" i="7"/>
  <c r="Z1501" i="7" s="1"/>
  <c r="AA1501" i="7" s="1"/>
  <c r="AB1501" i="7" s="1"/>
  <c r="X1496" i="7"/>
  <c r="Z1496" i="7" s="1"/>
  <c r="AA1496" i="7" s="1"/>
  <c r="AB1496" i="7" s="1"/>
  <c r="X1497" i="7"/>
  <c r="Z1497" i="7" s="1"/>
  <c r="AA1497" i="7" s="1"/>
  <c r="AB1497" i="7" s="1"/>
  <c r="X1506" i="7"/>
  <c r="Z1506" i="7" s="1"/>
  <c r="AA1506" i="7" s="1"/>
  <c r="AB1506" i="7" s="1"/>
  <c r="X1504" i="7"/>
  <c r="Z1504" i="7" s="1"/>
  <c r="AA1504" i="7" s="1"/>
  <c r="AB1504" i="7" s="1"/>
  <c r="X1502" i="7"/>
  <c r="Z1502" i="7" s="1"/>
  <c r="AA1502" i="7" s="1"/>
  <c r="AB1502" i="7" s="1"/>
  <c r="X1417" i="7"/>
  <c r="Z1417" i="7" s="1"/>
  <c r="AA1417" i="7" s="1"/>
  <c r="AB1417" i="7" s="1"/>
  <c r="X1406" i="7"/>
  <c r="Z1406" i="7" s="1"/>
  <c r="AA1406" i="7" s="1"/>
  <c r="AB1406" i="7" s="1"/>
  <c r="X1421" i="7"/>
  <c r="Z1421" i="7" s="1"/>
  <c r="AA1421" i="7" s="1"/>
  <c r="AB1421" i="7" s="1"/>
  <c r="X1408" i="7"/>
  <c r="Z1408" i="7" s="1"/>
  <c r="AA1408" i="7" s="1"/>
  <c r="AB1408" i="7" s="1"/>
  <c r="X1415" i="7"/>
  <c r="Z1415" i="7" s="1"/>
  <c r="AA1415" i="7" s="1"/>
  <c r="AB1415" i="7" s="1"/>
  <c r="X1404" i="7"/>
  <c r="Z1404" i="7" s="1"/>
  <c r="AA1404" i="7" s="1"/>
  <c r="AB1404" i="7" s="1"/>
  <c r="X1411" i="7"/>
  <c r="Z1411" i="7" s="1"/>
  <c r="AA1411" i="7" s="1"/>
  <c r="AB1411" i="7" s="1"/>
  <c r="X523" i="5"/>
  <c r="Z523" i="5" s="1"/>
  <c r="AA523" i="5" s="1"/>
  <c r="AB523" i="5" s="1"/>
  <c r="X1418" i="7"/>
  <c r="Z1418" i="7" s="1"/>
  <c r="AA1418" i="7" s="1"/>
  <c r="AB1418" i="7" s="1"/>
  <c r="X1416" i="7"/>
  <c r="Z1416" i="7" s="1"/>
  <c r="AA1416" i="7" s="1"/>
  <c r="AB1416" i="7" s="1"/>
  <c r="X1410" i="7"/>
  <c r="Z1410" i="7" s="1"/>
  <c r="AA1410" i="7" s="1"/>
  <c r="AB1410" i="7" s="1"/>
  <c r="X1409" i="7"/>
  <c r="Z1409" i="7" s="1"/>
  <c r="AA1409" i="7" s="1"/>
  <c r="AB1409" i="7" s="1"/>
  <c r="X1403" i="7"/>
  <c r="Z1403" i="7" s="1"/>
  <c r="AA1403" i="7" s="1"/>
  <c r="AB1403" i="7" s="1"/>
  <c r="X1419" i="7"/>
  <c r="Z1419" i="7" s="1"/>
  <c r="AA1419" i="7" s="1"/>
  <c r="AB1419" i="7" s="1"/>
  <c r="X1402" i="7"/>
  <c r="Z1402" i="7" s="1"/>
  <c r="AA1402" i="7" s="1"/>
  <c r="AB1402" i="7" s="1"/>
  <c r="X522" i="5"/>
  <c r="Z522" i="5" s="1"/>
  <c r="AA522" i="5" s="1"/>
  <c r="AB522" i="5" s="1"/>
  <c r="X1414" i="7"/>
  <c r="Z1414" i="7" s="1"/>
  <c r="AA1414" i="7" s="1"/>
  <c r="AB1414" i="7" s="1"/>
  <c r="X1420" i="7"/>
  <c r="Z1420" i="7" s="1"/>
  <c r="AA1420" i="7" s="1"/>
  <c r="AB1420" i="7" s="1"/>
  <c r="X1405" i="7"/>
  <c r="Z1405" i="7" s="1"/>
  <c r="AA1405" i="7" s="1"/>
  <c r="AB1405" i="7" s="1"/>
  <c r="X506" i="6"/>
  <c r="Z506" i="6" s="1"/>
  <c r="AA506" i="6" s="1"/>
  <c r="AB506" i="6" s="1"/>
  <c r="X1412" i="7"/>
  <c r="Z1412" i="7" s="1"/>
  <c r="AA1412" i="7" s="1"/>
  <c r="AB1412" i="7" s="1"/>
  <c r="X524" i="5"/>
  <c r="Z524" i="5" s="1"/>
  <c r="AA524" i="5" s="1"/>
  <c r="AB524" i="5" s="1"/>
  <c r="X1413" i="7"/>
  <c r="Z1413" i="7" s="1"/>
  <c r="AA1413" i="7" s="1"/>
  <c r="AB1413" i="7" s="1"/>
  <c r="X508" i="6"/>
  <c r="Z508" i="6" s="1"/>
  <c r="AA508" i="6" s="1"/>
  <c r="AB508" i="6" s="1"/>
  <c r="X1400" i="7"/>
  <c r="Z1400" i="7" s="1"/>
  <c r="AA1400" i="7" s="1"/>
  <c r="AB1400" i="7" s="1"/>
  <c r="X1401" i="7"/>
  <c r="Z1401" i="7" s="1"/>
  <c r="AA1401" i="7" s="1"/>
  <c r="AB1401" i="7" s="1"/>
  <c r="X1407" i="7"/>
  <c r="Z1407" i="7" s="1"/>
  <c r="AA1407" i="7" s="1"/>
  <c r="AB1407" i="7" s="1"/>
  <c r="X507" i="6"/>
  <c r="Z507" i="6" s="1"/>
  <c r="AA507" i="6" s="1"/>
  <c r="AB507" i="6" s="1"/>
  <c r="X227" i="6"/>
  <c r="Z227" i="6" s="1"/>
  <c r="AA227" i="6" s="1"/>
  <c r="AB227" i="6" s="1"/>
  <c r="X224" i="5"/>
  <c r="Z224" i="5" s="1"/>
  <c r="AA224" i="5" s="1"/>
  <c r="AB224" i="5" s="1"/>
  <c r="X225" i="5"/>
  <c r="Z225" i="5" s="1"/>
  <c r="AA225" i="5" s="1"/>
  <c r="AB225" i="5" s="1"/>
  <c r="X226" i="6"/>
  <c r="Z226" i="6" s="1"/>
  <c r="AA226" i="6" s="1"/>
  <c r="AB226" i="6" s="1"/>
  <c r="X768" i="7"/>
  <c r="Z768" i="7" s="1"/>
  <c r="AA768" i="7" s="1"/>
  <c r="AB768" i="7" s="1"/>
  <c r="X767" i="7"/>
  <c r="Z767" i="7" s="1"/>
  <c r="AA767" i="7" s="1"/>
  <c r="AB767" i="7" s="1"/>
  <c r="X769" i="7"/>
  <c r="Z769" i="7" s="1"/>
  <c r="AA769" i="7" s="1"/>
  <c r="AB769" i="7" s="1"/>
  <c r="X219" i="6"/>
  <c r="Z219" i="6" s="1"/>
  <c r="AA219" i="6" s="1"/>
  <c r="AB219" i="6" s="1"/>
  <c r="X217" i="5"/>
  <c r="Z217" i="5" s="1"/>
  <c r="AA217" i="5" s="1"/>
  <c r="AB217" i="5" s="1"/>
  <c r="X216" i="5"/>
  <c r="Z216" i="5" s="1"/>
  <c r="AA216" i="5" s="1"/>
  <c r="AB216" i="5" s="1"/>
  <c r="X218" i="6"/>
  <c r="Z218" i="6" s="1"/>
  <c r="AA218" i="6" s="1"/>
  <c r="AB218" i="6" s="1"/>
  <c r="X1835" i="7"/>
  <c r="Z1835" i="7" s="1"/>
  <c r="AA1835" i="7" s="1"/>
  <c r="AB1835" i="7" s="1"/>
  <c r="X1838" i="7"/>
  <c r="Z1838" i="7" s="1"/>
  <c r="AA1838" i="7" s="1"/>
  <c r="AB1838" i="7" s="1"/>
  <c r="X1836" i="7"/>
  <c r="Z1836" i="7" s="1"/>
  <c r="AA1836" i="7" s="1"/>
  <c r="AB1836" i="7" s="1"/>
  <c r="X1839" i="7"/>
  <c r="Z1839" i="7" s="1"/>
  <c r="AA1839" i="7" s="1"/>
  <c r="AB1839" i="7" s="1"/>
  <c r="X1834" i="7"/>
  <c r="Z1834" i="7" s="1"/>
  <c r="AA1834" i="7" s="1"/>
  <c r="AB1834" i="7" s="1"/>
  <c r="X1832" i="7"/>
  <c r="Z1832" i="7" s="1"/>
  <c r="AA1832" i="7" s="1"/>
  <c r="AB1832" i="7" s="1"/>
  <c r="X1837" i="7"/>
  <c r="Z1837" i="7" s="1"/>
  <c r="AA1837" i="7" s="1"/>
  <c r="AB1837" i="7" s="1"/>
  <c r="X1833" i="7"/>
  <c r="Z1833" i="7" s="1"/>
  <c r="AA1833" i="7" s="1"/>
  <c r="AB1833" i="7" s="1"/>
  <c r="X466" i="5"/>
  <c r="Z466" i="5" s="1"/>
  <c r="AA466" i="5" s="1"/>
  <c r="AB466" i="5" s="1"/>
  <c r="X963" i="7"/>
  <c r="Z963" i="7" s="1"/>
  <c r="AA963" i="7" s="1"/>
  <c r="AB963" i="7" s="1"/>
  <c r="X456" i="6"/>
  <c r="Z456" i="6" s="1"/>
  <c r="AA456" i="6" s="1"/>
  <c r="AB456" i="6" s="1"/>
  <c r="X959" i="7"/>
  <c r="Z959" i="7" s="1"/>
  <c r="AA959" i="7" s="1"/>
  <c r="AB959" i="7" s="1"/>
  <c r="X969" i="7"/>
  <c r="Z969" i="7" s="1"/>
  <c r="AA969" i="7" s="1"/>
  <c r="AB969" i="7" s="1"/>
  <c r="X457" i="6"/>
  <c r="Z457" i="6" s="1"/>
  <c r="AA457" i="6" s="1"/>
  <c r="AB457" i="6" s="1"/>
  <c r="X958" i="7"/>
  <c r="Z958" i="7" s="1"/>
  <c r="AA958" i="7" s="1"/>
  <c r="AB958" i="7" s="1"/>
  <c r="X965" i="7"/>
  <c r="Z965" i="7" s="1"/>
  <c r="AA965" i="7" s="1"/>
  <c r="AB965" i="7" s="1"/>
  <c r="X465" i="5"/>
  <c r="Z465" i="5" s="1"/>
  <c r="AA465" i="5" s="1"/>
  <c r="AB465" i="5" s="1"/>
  <c r="X966" i="7"/>
  <c r="Z966" i="7" s="1"/>
  <c r="AA966" i="7" s="1"/>
  <c r="AB966" i="7" s="1"/>
  <c r="X972" i="7"/>
  <c r="Z972" i="7" s="1"/>
  <c r="AA972" i="7" s="1"/>
  <c r="AB972" i="7" s="1"/>
  <c r="X970" i="7"/>
  <c r="Z970" i="7" s="1"/>
  <c r="AA970" i="7" s="1"/>
  <c r="AB970" i="7" s="1"/>
  <c r="X968" i="7"/>
  <c r="Z968" i="7" s="1"/>
  <c r="AA968" i="7" s="1"/>
  <c r="AB968" i="7" s="1"/>
  <c r="X971" i="7"/>
  <c r="Z971" i="7" s="1"/>
  <c r="AA971" i="7" s="1"/>
  <c r="AB971" i="7" s="1"/>
  <c r="X962" i="7"/>
  <c r="Z962" i="7" s="1"/>
  <c r="AA962" i="7" s="1"/>
  <c r="AB962" i="7" s="1"/>
  <c r="X964" i="7"/>
  <c r="Z964" i="7" s="1"/>
  <c r="AA964" i="7" s="1"/>
  <c r="AB964" i="7" s="1"/>
  <c r="X967" i="7"/>
  <c r="Z967" i="7" s="1"/>
  <c r="AA967" i="7" s="1"/>
  <c r="AB967" i="7" s="1"/>
  <c r="X960" i="7"/>
  <c r="Z960" i="7" s="1"/>
  <c r="AA960" i="7" s="1"/>
  <c r="AB960" i="7" s="1"/>
  <c r="X961" i="7"/>
  <c r="Z961" i="7" s="1"/>
  <c r="AA961" i="7" s="1"/>
  <c r="AB961" i="7" s="1"/>
  <c r="X799" i="7"/>
  <c r="Z799" i="7" s="1"/>
  <c r="AA799" i="7" s="1"/>
  <c r="AB799" i="7" s="1"/>
  <c r="X800" i="7"/>
  <c r="Z800" i="7" s="1"/>
  <c r="AA800" i="7" s="1"/>
  <c r="AB800" i="7" s="1"/>
  <c r="X482" i="7"/>
  <c r="Z482" i="7" s="1"/>
  <c r="AA482" i="7" s="1"/>
  <c r="AB482" i="7" s="1"/>
  <c r="X481" i="7"/>
  <c r="Z481" i="7" s="1"/>
  <c r="AA481" i="7" s="1"/>
  <c r="AB481" i="7" s="1"/>
  <c r="X1429" i="7"/>
  <c r="Z1429" i="7" s="1"/>
  <c r="AA1429" i="7" s="1"/>
  <c r="AB1429" i="7" s="1"/>
  <c r="X1428" i="7"/>
  <c r="Z1428" i="7" s="1"/>
  <c r="AA1428" i="7" s="1"/>
  <c r="AB1428" i="7" s="1"/>
  <c r="X1427" i="7"/>
  <c r="Z1427" i="7" s="1"/>
  <c r="AA1427" i="7" s="1"/>
  <c r="AB1427" i="7" s="1"/>
  <c r="X744" i="7"/>
  <c r="Z744" i="7" s="1"/>
  <c r="AA744" i="7" s="1"/>
  <c r="AB744" i="7" s="1"/>
  <c r="X743" i="7"/>
  <c r="Z743" i="7" s="1"/>
  <c r="AA743" i="7" s="1"/>
  <c r="AB743" i="7" s="1"/>
  <c r="X1000" i="7"/>
  <c r="Z1000" i="7" s="1"/>
  <c r="AA1000" i="7" s="1"/>
  <c r="AB1000" i="7" s="1"/>
  <c r="X992" i="7"/>
  <c r="Z992" i="7" s="1"/>
  <c r="AA992" i="7" s="1"/>
  <c r="AB992" i="7" s="1"/>
  <c r="X987" i="7"/>
  <c r="Z987" i="7" s="1"/>
  <c r="AA987" i="7" s="1"/>
  <c r="AB987" i="7" s="1"/>
  <c r="X460" i="6"/>
  <c r="Z460" i="6" s="1"/>
  <c r="AA460" i="6" s="1"/>
  <c r="AB460" i="6" s="1"/>
  <c r="X1004" i="7"/>
  <c r="Z1004" i="7" s="1"/>
  <c r="AA1004" i="7" s="1"/>
  <c r="AB1004" i="7" s="1"/>
  <c r="X980" i="7"/>
  <c r="Z980" i="7" s="1"/>
  <c r="AA980" i="7" s="1"/>
  <c r="AB980" i="7" s="1"/>
  <c r="X981" i="7"/>
  <c r="Z981" i="7" s="1"/>
  <c r="AA981" i="7" s="1"/>
  <c r="AB981" i="7" s="1"/>
  <c r="X993" i="7"/>
  <c r="Z993" i="7" s="1"/>
  <c r="AA993" i="7" s="1"/>
  <c r="AB993" i="7" s="1"/>
  <c r="X985" i="7"/>
  <c r="Z985" i="7" s="1"/>
  <c r="AA985" i="7" s="1"/>
  <c r="AB985" i="7" s="1"/>
  <c r="X999" i="7"/>
  <c r="Z999" i="7" s="1"/>
  <c r="AA999" i="7" s="1"/>
  <c r="AB999" i="7" s="1"/>
  <c r="X994" i="7"/>
  <c r="Z994" i="7" s="1"/>
  <c r="AA994" i="7" s="1"/>
  <c r="AB994" i="7" s="1"/>
  <c r="X979" i="7"/>
  <c r="Z979" i="7" s="1"/>
  <c r="AA979" i="7" s="1"/>
  <c r="AB979" i="7" s="1"/>
  <c r="X997" i="7"/>
  <c r="Z997" i="7" s="1"/>
  <c r="AA997" i="7" s="1"/>
  <c r="AB997" i="7" s="1"/>
  <c r="X990" i="7"/>
  <c r="Z990" i="7" s="1"/>
  <c r="AA990" i="7" s="1"/>
  <c r="AB990" i="7" s="1"/>
  <c r="X988" i="7"/>
  <c r="Z988" i="7" s="1"/>
  <c r="AA988" i="7" s="1"/>
  <c r="AB988" i="7" s="1"/>
  <c r="X471" i="5"/>
  <c r="Z471" i="5" s="1"/>
  <c r="AA471" i="5" s="1"/>
  <c r="AB471" i="5" s="1"/>
  <c r="X1001" i="7"/>
  <c r="Z1001" i="7" s="1"/>
  <c r="AA1001" i="7" s="1"/>
  <c r="AB1001" i="7" s="1"/>
  <c r="X983" i="7"/>
  <c r="Z983" i="7" s="1"/>
  <c r="AA983" i="7" s="1"/>
  <c r="AB983" i="7" s="1"/>
  <c r="X996" i="7"/>
  <c r="Z996" i="7" s="1"/>
  <c r="AA996" i="7" s="1"/>
  <c r="AB996" i="7" s="1"/>
  <c r="X472" i="5"/>
  <c r="Z472" i="5" s="1"/>
  <c r="AA472" i="5" s="1"/>
  <c r="AB472" i="5" s="1"/>
  <c r="X986" i="7"/>
  <c r="Z986" i="7" s="1"/>
  <c r="AA986" i="7" s="1"/>
  <c r="AB986" i="7" s="1"/>
  <c r="X991" i="7"/>
  <c r="Z991" i="7" s="1"/>
  <c r="AA991" i="7" s="1"/>
  <c r="AB991" i="7" s="1"/>
  <c r="X995" i="7"/>
  <c r="Z995" i="7" s="1"/>
  <c r="AA995" i="7" s="1"/>
  <c r="AB995" i="7" s="1"/>
  <c r="X473" i="5"/>
  <c r="Z473" i="5" s="1"/>
  <c r="AA473" i="5" s="1"/>
  <c r="AB473" i="5" s="1"/>
  <c r="X1003" i="7"/>
  <c r="Z1003" i="7" s="1"/>
  <c r="AA1003" i="7" s="1"/>
  <c r="AB1003" i="7" s="1"/>
  <c r="X982" i="7"/>
  <c r="Z982" i="7" s="1"/>
  <c r="AA982" i="7" s="1"/>
  <c r="AB982" i="7" s="1"/>
  <c r="X984" i="7"/>
  <c r="Z984" i="7" s="1"/>
  <c r="AA984" i="7" s="1"/>
  <c r="AB984" i="7" s="1"/>
  <c r="X459" i="6"/>
  <c r="Z459" i="6" s="1"/>
  <c r="AA459" i="6" s="1"/>
  <c r="AB459" i="6" s="1"/>
  <c r="X998" i="7"/>
  <c r="Z998" i="7" s="1"/>
  <c r="AA998" i="7" s="1"/>
  <c r="AB998" i="7" s="1"/>
  <c r="X989" i="7"/>
  <c r="Z989" i="7" s="1"/>
  <c r="AA989" i="7" s="1"/>
  <c r="AB989" i="7" s="1"/>
  <c r="X1002" i="7"/>
  <c r="Z1002" i="7" s="1"/>
  <c r="AA1002" i="7" s="1"/>
  <c r="AB1002" i="7" s="1"/>
  <c r="X458" i="6"/>
  <c r="Z458" i="6" s="1"/>
  <c r="AA458" i="6" s="1"/>
  <c r="AB458" i="6" s="1"/>
  <c r="X1130" i="7"/>
  <c r="Z1130" i="7" s="1"/>
  <c r="AA1130" i="7" s="1"/>
  <c r="AB1130" i="7" s="1"/>
  <c r="X1129" i="7"/>
  <c r="Z1129" i="7" s="1"/>
  <c r="AA1129" i="7" s="1"/>
  <c r="AB1129" i="7" s="1"/>
  <c r="X489" i="5"/>
  <c r="Z489" i="5" s="1"/>
  <c r="AA489" i="5" s="1"/>
  <c r="AB489" i="5" s="1"/>
  <c r="X1146" i="7"/>
  <c r="Z1146" i="7" s="1"/>
  <c r="AA1146" i="7" s="1"/>
  <c r="AB1146" i="7" s="1"/>
  <c r="X1134" i="7"/>
  <c r="Z1134" i="7" s="1"/>
  <c r="AA1134" i="7" s="1"/>
  <c r="AB1134" i="7" s="1"/>
  <c r="X1139" i="7"/>
  <c r="Z1139" i="7" s="1"/>
  <c r="AA1139" i="7" s="1"/>
  <c r="AB1139" i="7" s="1"/>
  <c r="X472" i="6"/>
  <c r="Z472" i="6" s="1"/>
  <c r="AA472" i="6" s="1"/>
  <c r="AB472" i="6" s="1"/>
  <c r="X1147" i="7"/>
  <c r="Z1147" i="7" s="1"/>
  <c r="AA1147" i="7" s="1"/>
  <c r="AB1147" i="7" s="1"/>
  <c r="X1135" i="7"/>
  <c r="Z1135" i="7" s="1"/>
  <c r="AA1135" i="7" s="1"/>
  <c r="AB1135" i="7" s="1"/>
  <c r="X1143" i="7"/>
  <c r="Z1143" i="7" s="1"/>
  <c r="AA1143" i="7" s="1"/>
  <c r="AB1143" i="7" s="1"/>
  <c r="X473" i="6"/>
  <c r="Z473" i="6" s="1"/>
  <c r="AA473" i="6" s="1"/>
  <c r="AB473" i="6" s="1"/>
  <c r="X1128" i="7"/>
  <c r="Z1128" i="7" s="1"/>
  <c r="AA1128" i="7" s="1"/>
  <c r="AB1128" i="7" s="1"/>
  <c r="X1141" i="7"/>
  <c r="Z1141" i="7" s="1"/>
  <c r="AA1141" i="7" s="1"/>
  <c r="AB1141" i="7" s="1"/>
  <c r="X1136" i="7"/>
  <c r="Z1136" i="7" s="1"/>
  <c r="AA1136" i="7" s="1"/>
  <c r="AB1136" i="7" s="1"/>
  <c r="X1137" i="7"/>
  <c r="Z1137" i="7" s="1"/>
  <c r="AA1137" i="7" s="1"/>
  <c r="AB1137" i="7" s="1"/>
  <c r="X1145" i="7"/>
  <c r="Z1145" i="7" s="1"/>
  <c r="AA1145" i="7" s="1"/>
  <c r="AB1145" i="7" s="1"/>
  <c r="X488" i="5"/>
  <c r="Z488" i="5" s="1"/>
  <c r="AA488" i="5" s="1"/>
  <c r="AB488" i="5" s="1"/>
  <c r="X1144" i="7"/>
  <c r="Z1144" i="7" s="1"/>
  <c r="AA1144" i="7" s="1"/>
  <c r="AB1144" i="7" s="1"/>
  <c r="X1133" i="7"/>
  <c r="Z1133" i="7" s="1"/>
  <c r="AA1133" i="7" s="1"/>
  <c r="AB1133" i="7" s="1"/>
  <c r="X1131" i="7"/>
  <c r="Z1131" i="7" s="1"/>
  <c r="AA1131" i="7" s="1"/>
  <c r="AB1131" i="7" s="1"/>
  <c r="X1142" i="7"/>
  <c r="Z1142" i="7" s="1"/>
  <c r="AA1142" i="7" s="1"/>
  <c r="AB1142" i="7" s="1"/>
  <c r="X1126" i="7"/>
  <c r="Z1126" i="7" s="1"/>
  <c r="AA1126" i="7" s="1"/>
  <c r="AB1126" i="7" s="1"/>
  <c r="X1132" i="7"/>
  <c r="Z1132" i="7" s="1"/>
  <c r="AA1132" i="7" s="1"/>
  <c r="AB1132" i="7" s="1"/>
  <c r="X1127" i="7"/>
  <c r="Z1127" i="7" s="1"/>
  <c r="AA1127" i="7" s="1"/>
  <c r="AB1127" i="7" s="1"/>
  <c r="X1140" i="7"/>
  <c r="Z1140" i="7" s="1"/>
  <c r="AA1140" i="7" s="1"/>
  <c r="AB1140" i="7" s="1"/>
  <c r="X1138" i="7"/>
  <c r="Z1138" i="7" s="1"/>
  <c r="AA1138" i="7" s="1"/>
  <c r="AB1138" i="7" s="1"/>
  <c r="X1035" i="7"/>
  <c r="Z1035" i="7" s="1"/>
  <c r="AA1035" i="7" s="1"/>
  <c r="AB1035" i="7" s="1"/>
  <c r="X1036" i="7"/>
  <c r="Z1036" i="7" s="1"/>
  <c r="AA1036" i="7" s="1"/>
  <c r="AB1036" i="7" s="1"/>
  <c r="X466" i="6"/>
  <c r="Z466" i="6" s="1"/>
  <c r="AA466" i="6" s="1"/>
  <c r="AB466" i="6" s="1"/>
  <c r="X1033" i="7"/>
  <c r="Z1033" i="7" s="1"/>
  <c r="AA1033" i="7" s="1"/>
  <c r="AB1033" i="7" s="1"/>
  <c r="X1029" i="7"/>
  <c r="Z1029" i="7" s="1"/>
  <c r="AA1029" i="7" s="1"/>
  <c r="AB1029" i="7" s="1"/>
  <c r="X464" i="6"/>
  <c r="Z464" i="6" s="1"/>
  <c r="AA464" i="6" s="1"/>
  <c r="AB464" i="6" s="1"/>
  <c r="X1037" i="7"/>
  <c r="Z1037" i="7" s="1"/>
  <c r="AA1037" i="7" s="1"/>
  <c r="AB1037" i="7" s="1"/>
  <c r="X1026" i="7"/>
  <c r="Z1026" i="7" s="1"/>
  <c r="AA1026" i="7" s="1"/>
  <c r="AB1026" i="7" s="1"/>
  <c r="X1025" i="7"/>
  <c r="Z1025" i="7" s="1"/>
  <c r="AA1025" i="7" s="1"/>
  <c r="AB1025" i="7" s="1"/>
  <c r="X1040" i="7"/>
  <c r="Z1040" i="7" s="1"/>
  <c r="AA1040" i="7" s="1"/>
  <c r="AB1040" i="7" s="1"/>
  <c r="X1032" i="7"/>
  <c r="Z1032" i="7" s="1"/>
  <c r="AA1032" i="7" s="1"/>
  <c r="AB1032" i="7" s="1"/>
  <c r="X1023" i="7"/>
  <c r="Z1023" i="7" s="1"/>
  <c r="AA1023" i="7" s="1"/>
  <c r="AB1023" i="7" s="1"/>
  <c r="X1024" i="7"/>
  <c r="Z1024" i="7" s="1"/>
  <c r="AA1024" i="7" s="1"/>
  <c r="AB1024" i="7" s="1"/>
  <c r="X1028" i="7"/>
  <c r="Z1028" i="7" s="1"/>
  <c r="AA1028" i="7" s="1"/>
  <c r="AB1028" i="7" s="1"/>
  <c r="X478" i="5"/>
  <c r="Z478" i="5" s="1"/>
  <c r="AA478" i="5" s="1"/>
  <c r="AB478" i="5" s="1"/>
  <c r="X1030" i="7"/>
  <c r="Z1030" i="7" s="1"/>
  <c r="AA1030" i="7" s="1"/>
  <c r="AB1030" i="7" s="1"/>
  <c r="X1039" i="7"/>
  <c r="Z1039" i="7" s="1"/>
  <c r="AA1039" i="7" s="1"/>
  <c r="AB1039" i="7" s="1"/>
  <c r="X479" i="5"/>
  <c r="Z479" i="5" s="1"/>
  <c r="AA479" i="5" s="1"/>
  <c r="AB479" i="5" s="1"/>
  <c r="X1038" i="7"/>
  <c r="Z1038" i="7" s="1"/>
  <c r="AA1038" i="7" s="1"/>
  <c r="AB1038" i="7" s="1"/>
  <c r="X1031" i="7"/>
  <c r="Z1031" i="7" s="1"/>
  <c r="AA1031" i="7" s="1"/>
  <c r="AB1031" i="7" s="1"/>
  <c r="X477" i="5"/>
  <c r="Z477" i="5" s="1"/>
  <c r="AA477" i="5" s="1"/>
  <c r="AB477" i="5" s="1"/>
  <c r="X1027" i="7"/>
  <c r="Z1027" i="7" s="1"/>
  <c r="AA1027" i="7" s="1"/>
  <c r="AB1027" i="7" s="1"/>
  <c r="X1034" i="7"/>
  <c r="Z1034" i="7" s="1"/>
  <c r="AA1034" i="7" s="1"/>
  <c r="AB1034" i="7" s="1"/>
  <c r="X465" i="6"/>
  <c r="Z465" i="6" s="1"/>
  <c r="AA465" i="6" s="1"/>
  <c r="AB465" i="6" s="1"/>
  <c r="X504" i="7"/>
  <c r="Z504" i="7" s="1"/>
  <c r="AA504" i="7" s="1"/>
  <c r="AB504" i="7" s="1"/>
  <c r="X489" i="7"/>
  <c r="Z489" i="7" s="1"/>
  <c r="AA489" i="7" s="1"/>
  <c r="AB489" i="7" s="1"/>
  <c r="X510" i="7"/>
  <c r="Z510" i="7" s="1"/>
  <c r="AA510" i="7" s="1"/>
  <c r="AB510" i="7" s="1"/>
  <c r="X511" i="7"/>
  <c r="Z511" i="7" s="1"/>
  <c r="AA511" i="7" s="1"/>
  <c r="AB511" i="7" s="1"/>
  <c r="X502" i="7"/>
  <c r="Z502" i="7" s="1"/>
  <c r="AA502" i="7" s="1"/>
  <c r="AB502" i="7" s="1"/>
  <c r="X497" i="7"/>
  <c r="Z497" i="7" s="1"/>
  <c r="AA497" i="7" s="1"/>
  <c r="AB497" i="7" s="1"/>
  <c r="X493" i="7"/>
  <c r="Z493" i="7" s="1"/>
  <c r="AA493" i="7" s="1"/>
  <c r="AB493" i="7" s="1"/>
  <c r="X501" i="7"/>
  <c r="Z501" i="7" s="1"/>
  <c r="AA501" i="7" s="1"/>
  <c r="AB501" i="7" s="1"/>
  <c r="X498" i="7"/>
  <c r="Z498" i="7" s="1"/>
  <c r="AA498" i="7" s="1"/>
  <c r="AB498" i="7" s="1"/>
  <c r="X488" i="7"/>
  <c r="Z488" i="7" s="1"/>
  <c r="AA488" i="7" s="1"/>
  <c r="AB488" i="7" s="1"/>
  <c r="X386" i="5"/>
  <c r="Z386" i="5" s="1"/>
  <c r="AA386" i="5" s="1"/>
  <c r="AB386" i="5" s="1"/>
  <c r="X508" i="7"/>
  <c r="Z508" i="7" s="1"/>
  <c r="AA508" i="7" s="1"/>
  <c r="AB508" i="7" s="1"/>
  <c r="X487" i="7"/>
  <c r="Z487" i="7" s="1"/>
  <c r="AA487" i="7" s="1"/>
  <c r="AB487" i="7" s="1"/>
  <c r="X492" i="7"/>
  <c r="Z492" i="7" s="1"/>
  <c r="AA492" i="7" s="1"/>
  <c r="AB492" i="7" s="1"/>
  <c r="X387" i="5"/>
  <c r="Z387" i="5" s="1"/>
  <c r="AA387" i="5" s="1"/>
  <c r="AB387" i="5" s="1"/>
  <c r="X499" i="7"/>
  <c r="Z499" i="7" s="1"/>
  <c r="AA499" i="7" s="1"/>
  <c r="AB499" i="7" s="1"/>
  <c r="X500" i="7"/>
  <c r="Z500" i="7" s="1"/>
  <c r="AA500" i="7" s="1"/>
  <c r="AB500" i="7" s="1"/>
  <c r="X496" i="7"/>
  <c r="Z496" i="7" s="1"/>
  <c r="AA496" i="7" s="1"/>
  <c r="AB496" i="7" s="1"/>
  <c r="X388" i="5"/>
  <c r="Z388" i="5" s="1"/>
  <c r="AA388" i="5" s="1"/>
  <c r="AB388" i="5" s="1"/>
  <c r="X503" i="7"/>
  <c r="Z503" i="7" s="1"/>
  <c r="AA503" i="7" s="1"/>
  <c r="AB503" i="7" s="1"/>
  <c r="X494" i="7"/>
  <c r="Z494" i="7" s="1"/>
  <c r="AA494" i="7" s="1"/>
  <c r="AB494" i="7" s="1"/>
  <c r="X509" i="7"/>
  <c r="Z509" i="7" s="1"/>
  <c r="AA509" i="7" s="1"/>
  <c r="AB509" i="7" s="1"/>
  <c r="X388" i="6"/>
  <c r="Z388" i="6" s="1"/>
  <c r="AA388" i="6" s="1"/>
  <c r="AB388" i="6" s="1"/>
  <c r="X505" i="7"/>
  <c r="Z505" i="7" s="1"/>
  <c r="AA505" i="7" s="1"/>
  <c r="AB505" i="7" s="1"/>
  <c r="X490" i="7"/>
  <c r="Z490" i="7" s="1"/>
  <c r="AA490" i="7" s="1"/>
  <c r="AB490" i="7" s="1"/>
  <c r="X507" i="7"/>
  <c r="Z507" i="7" s="1"/>
  <c r="AA507" i="7" s="1"/>
  <c r="AB507" i="7" s="1"/>
  <c r="X389" i="6"/>
  <c r="Z389" i="6" s="1"/>
  <c r="AA389" i="6" s="1"/>
  <c r="AB389" i="6" s="1"/>
  <c r="X491" i="7"/>
  <c r="Z491" i="7" s="1"/>
  <c r="AA491" i="7" s="1"/>
  <c r="AB491" i="7" s="1"/>
  <c r="X495" i="7"/>
  <c r="Z495" i="7" s="1"/>
  <c r="AA495" i="7" s="1"/>
  <c r="AB495" i="7" s="1"/>
  <c r="X506" i="7"/>
  <c r="Z506" i="7" s="1"/>
  <c r="AA506" i="7" s="1"/>
  <c r="AB506" i="7" s="1"/>
  <c r="X390" i="6"/>
  <c r="Z390" i="6" s="1"/>
  <c r="AA390" i="6" s="1"/>
  <c r="AB390" i="6" s="1"/>
  <c r="X727" i="7"/>
  <c r="Z727" i="7" s="1"/>
  <c r="AA727" i="7" s="1"/>
  <c r="AB727" i="7" s="1"/>
  <c r="X729" i="7"/>
  <c r="Z729" i="7" s="1"/>
  <c r="AA729" i="7" s="1"/>
  <c r="AB729" i="7" s="1"/>
  <c r="X421" i="5"/>
  <c r="Z421" i="5" s="1"/>
  <c r="AA421" i="5" s="1"/>
  <c r="AB421" i="5" s="1"/>
  <c r="X728" i="7"/>
  <c r="Z728" i="7" s="1"/>
  <c r="AA728" i="7" s="1"/>
  <c r="AB728" i="7" s="1"/>
  <c r="X722" i="7"/>
  <c r="Z722" i="7" s="1"/>
  <c r="AA722" i="7" s="1"/>
  <c r="AB722" i="7" s="1"/>
  <c r="X412" i="6"/>
  <c r="Z412" i="6" s="1"/>
  <c r="AA412" i="6" s="1"/>
  <c r="AB412" i="6" s="1"/>
  <c r="X725" i="7"/>
  <c r="Z725" i="7" s="1"/>
  <c r="AA725" i="7" s="1"/>
  <c r="AB725" i="7" s="1"/>
  <c r="X719" i="7"/>
  <c r="Z719" i="7" s="1"/>
  <c r="AA719" i="7" s="1"/>
  <c r="AB719" i="7" s="1"/>
  <c r="X413" i="6"/>
  <c r="Z413" i="6" s="1"/>
  <c r="AA413" i="6" s="1"/>
  <c r="AB413" i="6" s="1"/>
  <c r="X732" i="7"/>
  <c r="Z732" i="7" s="1"/>
  <c r="AA732" i="7" s="1"/>
  <c r="AB732" i="7" s="1"/>
  <c r="X730" i="7"/>
  <c r="Z730" i="7" s="1"/>
  <c r="AA730" i="7" s="1"/>
  <c r="AB730" i="7" s="1"/>
  <c r="X414" i="6"/>
  <c r="Z414" i="6" s="1"/>
  <c r="AA414" i="6" s="1"/>
  <c r="AB414" i="6" s="1"/>
  <c r="X726" i="7"/>
  <c r="Z726" i="7" s="1"/>
  <c r="AA726" i="7" s="1"/>
  <c r="AB726" i="7" s="1"/>
  <c r="X723" i="7"/>
  <c r="Z723" i="7" s="1"/>
  <c r="AA723" i="7" s="1"/>
  <c r="AB723" i="7" s="1"/>
  <c r="X721" i="7"/>
  <c r="Z721" i="7" s="1"/>
  <c r="AA721" i="7" s="1"/>
  <c r="AB721" i="7" s="1"/>
  <c r="X724" i="7"/>
  <c r="Z724" i="7" s="1"/>
  <c r="AA724" i="7" s="1"/>
  <c r="AB724" i="7" s="1"/>
  <c r="X731" i="7"/>
  <c r="Z731" i="7" s="1"/>
  <c r="AA731" i="7" s="1"/>
  <c r="AB731" i="7" s="1"/>
  <c r="X422" i="5"/>
  <c r="Z422" i="5" s="1"/>
  <c r="AA422" i="5" s="1"/>
  <c r="AB422" i="5" s="1"/>
  <c r="X720" i="7"/>
  <c r="Z720" i="7" s="1"/>
  <c r="AA720" i="7" s="1"/>
  <c r="AB720" i="7" s="1"/>
  <c r="X423" i="5"/>
  <c r="Z423" i="5" s="1"/>
  <c r="AA423" i="5" s="1"/>
  <c r="AB423" i="5" s="1"/>
  <c r="X741" i="7"/>
  <c r="Z741" i="7" s="1"/>
  <c r="AA741" i="7" s="1"/>
  <c r="AB741" i="7" s="1"/>
  <c r="X740" i="7"/>
  <c r="Z740" i="7" s="1"/>
  <c r="AA740" i="7" s="1"/>
  <c r="AB740" i="7" s="1"/>
  <c r="X742" i="7"/>
  <c r="Z742" i="7" s="1"/>
  <c r="AA742" i="7" s="1"/>
  <c r="AB742" i="7" s="1"/>
  <c r="X110" i="5"/>
  <c r="Z110" i="5" s="1"/>
  <c r="AA110" i="5" s="1"/>
  <c r="AB110" i="5" s="1"/>
  <c r="X112" i="6"/>
  <c r="Z112" i="6" s="1"/>
  <c r="AA112" i="6" s="1"/>
  <c r="AB112" i="6" s="1"/>
  <c r="X113" i="6"/>
  <c r="Z113" i="6" s="1"/>
  <c r="AA113" i="6" s="1"/>
  <c r="AB113" i="6" s="1"/>
  <c r="X111" i="6"/>
  <c r="Z111" i="6" s="1"/>
  <c r="AA111" i="6" s="1"/>
  <c r="AB111" i="6" s="1"/>
  <c r="X113" i="5"/>
  <c r="Z113" i="5" s="1"/>
  <c r="AA113" i="5" s="1"/>
  <c r="AB113" i="5" s="1"/>
  <c r="X114" i="6"/>
  <c r="Z114" i="6" s="1"/>
  <c r="AA114" i="6" s="1"/>
  <c r="AB114" i="6" s="1"/>
  <c r="X111" i="5"/>
  <c r="Z111" i="5" s="1"/>
  <c r="AA111" i="5" s="1"/>
  <c r="AB111" i="5" s="1"/>
  <c r="X115" i="6"/>
  <c r="Z115" i="6" s="1"/>
  <c r="AA115" i="6" s="1"/>
  <c r="AB115" i="6" s="1"/>
  <c r="X112" i="5"/>
  <c r="Z112" i="5" s="1"/>
  <c r="AA112" i="5" s="1"/>
  <c r="AB112" i="5" s="1"/>
  <c r="X109" i="5"/>
  <c r="Z109" i="5" s="1"/>
  <c r="AA109" i="5" s="1"/>
  <c r="AB109" i="5" s="1"/>
  <c r="X931" i="7"/>
  <c r="Z931" i="7" s="1"/>
  <c r="AA931" i="7" s="1"/>
  <c r="AB931" i="7" s="1"/>
  <c r="X928" i="7"/>
  <c r="Z928" i="7" s="1"/>
  <c r="AA928" i="7" s="1"/>
  <c r="AB928" i="7" s="1"/>
  <c r="X461" i="5"/>
  <c r="Z461" i="5" s="1"/>
  <c r="AA461" i="5" s="1"/>
  <c r="AB461" i="5" s="1"/>
  <c r="X935" i="7"/>
  <c r="Z935" i="7" s="1"/>
  <c r="AA935" i="7" s="1"/>
  <c r="AB935" i="7" s="1"/>
  <c r="X937" i="7"/>
  <c r="Z937" i="7" s="1"/>
  <c r="AA937" i="7" s="1"/>
  <c r="AB937" i="7" s="1"/>
  <c r="X462" i="5"/>
  <c r="Z462" i="5" s="1"/>
  <c r="AA462" i="5" s="1"/>
  <c r="AB462" i="5" s="1"/>
  <c r="X934" i="7"/>
  <c r="Z934" i="7" s="1"/>
  <c r="AA934" i="7" s="1"/>
  <c r="AB934" i="7" s="1"/>
  <c r="X933" i="7"/>
  <c r="Z933" i="7" s="1"/>
  <c r="AA933" i="7" s="1"/>
  <c r="AB933" i="7" s="1"/>
  <c r="X453" i="6"/>
  <c r="Z453" i="6" s="1"/>
  <c r="AA453" i="6" s="1"/>
  <c r="AB453" i="6" s="1"/>
  <c r="X938" i="7"/>
  <c r="Z938" i="7" s="1"/>
  <c r="AA938" i="7" s="1"/>
  <c r="AB938" i="7" s="1"/>
  <c r="X930" i="7"/>
  <c r="Z930" i="7" s="1"/>
  <c r="AA930" i="7" s="1"/>
  <c r="AB930" i="7" s="1"/>
  <c r="X451" i="6"/>
  <c r="Z451" i="6" s="1"/>
  <c r="AA451" i="6" s="1"/>
  <c r="AB451" i="6" s="1"/>
  <c r="X940" i="7"/>
  <c r="Z940" i="7" s="1"/>
  <c r="AA940" i="7" s="1"/>
  <c r="AB940" i="7" s="1"/>
  <c r="X932" i="7"/>
  <c r="Z932" i="7" s="1"/>
  <c r="AA932" i="7" s="1"/>
  <c r="AB932" i="7" s="1"/>
  <c r="X452" i="6"/>
  <c r="Z452" i="6" s="1"/>
  <c r="AA452" i="6" s="1"/>
  <c r="AB452" i="6" s="1"/>
  <c r="X936" i="7"/>
  <c r="Z936" i="7" s="1"/>
  <c r="AA936" i="7" s="1"/>
  <c r="AB936" i="7" s="1"/>
  <c r="X941" i="7"/>
  <c r="Z941" i="7" s="1"/>
  <c r="AA941" i="7" s="1"/>
  <c r="AB941" i="7" s="1"/>
  <c r="X942" i="7"/>
  <c r="Z942" i="7" s="1"/>
  <c r="AA942" i="7" s="1"/>
  <c r="AB942" i="7" s="1"/>
  <c r="X939" i="7"/>
  <c r="Z939" i="7" s="1"/>
  <c r="AA939" i="7" s="1"/>
  <c r="AB939" i="7" s="1"/>
  <c r="X929" i="7"/>
  <c r="Z929" i="7" s="1"/>
  <c r="AA929" i="7" s="1"/>
  <c r="AB929" i="7" s="1"/>
  <c r="X460" i="5"/>
  <c r="Z460" i="5" s="1"/>
  <c r="AA460" i="5" s="1"/>
  <c r="AB460" i="5" s="1"/>
  <c r="X586" i="7"/>
  <c r="Z586" i="7" s="1"/>
  <c r="AA586" i="7" s="1"/>
  <c r="AB586" i="7" s="1"/>
  <c r="X573" i="7"/>
  <c r="Z573" i="7" s="1"/>
  <c r="AA573" i="7" s="1"/>
  <c r="AB573" i="7" s="1"/>
  <c r="X401" i="5"/>
  <c r="Z401" i="5" s="1"/>
  <c r="AA401" i="5" s="1"/>
  <c r="AB401" i="5" s="1"/>
  <c r="X584" i="7"/>
  <c r="Z584" i="7" s="1"/>
  <c r="AA584" i="7" s="1"/>
  <c r="AB584" i="7" s="1"/>
  <c r="X583" i="7"/>
  <c r="Z583" i="7" s="1"/>
  <c r="AA583" i="7" s="1"/>
  <c r="AB583" i="7" s="1"/>
  <c r="X582" i="7"/>
  <c r="Z582" i="7" s="1"/>
  <c r="AA582" i="7" s="1"/>
  <c r="AB582" i="7" s="1"/>
  <c r="X402" i="6"/>
  <c r="Z402" i="6" s="1"/>
  <c r="AA402" i="6" s="1"/>
  <c r="AB402" i="6" s="1"/>
  <c r="X568" i="7"/>
  <c r="Z568" i="7" s="1"/>
  <c r="AA568" i="7" s="1"/>
  <c r="AB568" i="7" s="1"/>
  <c r="X572" i="7"/>
  <c r="Z572" i="7" s="1"/>
  <c r="AA572" i="7" s="1"/>
  <c r="AB572" i="7" s="1"/>
  <c r="X576" i="7"/>
  <c r="Z576" i="7" s="1"/>
  <c r="AA576" i="7" s="1"/>
  <c r="AB576" i="7" s="1"/>
  <c r="X404" i="6"/>
  <c r="Z404" i="6" s="1"/>
  <c r="AA404" i="6" s="1"/>
  <c r="AB404" i="6" s="1"/>
  <c r="X570" i="7"/>
  <c r="Z570" i="7" s="1"/>
  <c r="AA570" i="7" s="1"/>
  <c r="AB570" i="7" s="1"/>
  <c r="X577" i="7"/>
  <c r="Z577" i="7" s="1"/>
  <c r="AA577" i="7" s="1"/>
  <c r="AB577" i="7" s="1"/>
  <c r="X585" i="7"/>
  <c r="Z585" i="7" s="1"/>
  <c r="AA585" i="7" s="1"/>
  <c r="AB585" i="7" s="1"/>
  <c r="X401" i="6"/>
  <c r="Z401" i="6" s="1"/>
  <c r="AA401" i="6" s="1"/>
  <c r="AB401" i="6" s="1"/>
  <c r="X571" i="7"/>
  <c r="Z571" i="7" s="1"/>
  <c r="AA571" i="7" s="1"/>
  <c r="AB571" i="7" s="1"/>
  <c r="X580" i="7"/>
  <c r="Z580" i="7" s="1"/>
  <c r="AA580" i="7" s="1"/>
  <c r="AB580" i="7" s="1"/>
  <c r="X579" i="7"/>
  <c r="Z579" i="7" s="1"/>
  <c r="AA579" i="7" s="1"/>
  <c r="AB579" i="7" s="1"/>
  <c r="X403" i="6"/>
  <c r="Z403" i="6" s="1"/>
  <c r="AA403" i="6" s="1"/>
  <c r="AB403" i="6" s="1"/>
  <c r="X575" i="7"/>
  <c r="Z575" i="7" s="1"/>
  <c r="AA575" i="7" s="1"/>
  <c r="AB575" i="7" s="1"/>
  <c r="X569" i="7"/>
  <c r="Z569" i="7" s="1"/>
  <c r="AA569" i="7" s="1"/>
  <c r="AB569" i="7" s="1"/>
  <c r="X402" i="5"/>
  <c r="Z402" i="5" s="1"/>
  <c r="AA402" i="5" s="1"/>
  <c r="AB402" i="5" s="1"/>
  <c r="X574" i="7"/>
  <c r="Z574" i="7" s="1"/>
  <c r="AA574" i="7" s="1"/>
  <c r="AB574" i="7" s="1"/>
  <c r="X578" i="7"/>
  <c r="Z578" i="7" s="1"/>
  <c r="AA578" i="7" s="1"/>
  <c r="AB578" i="7" s="1"/>
  <c r="X400" i="5"/>
  <c r="Z400" i="5" s="1"/>
  <c r="AA400" i="5" s="1"/>
  <c r="AB400" i="5" s="1"/>
  <c r="X587" i="7"/>
  <c r="Z587" i="7" s="1"/>
  <c r="AA587" i="7" s="1"/>
  <c r="AB587" i="7" s="1"/>
  <c r="X581" i="7"/>
  <c r="Z581" i="7" s="1"/>
  <c r="AA581" i="7" s="1"/>
  <c r="AB581" i="7" s="1"/>
  <c r="X399" i="5"/>
  <c r="Z399" i="5" s="1"/>
  <c r="AA399" i="5" s="1"/>
  <c r="AB399" i="5" s="1"/>
  <c r="X1751" i="7"/>
  <c r="Z1751" i="7" s="1"/>
  <c r="AA1751" i="7" s="1"/>
  <c r="AB1751" i="7" s="1"/>
  <c r="X1757" i="7"/>
  <c r="Z1757" i="7" s="1"/>
  <c r="AA1757" i="7" s="1"/>
  <c r="AB1757" i="7" s="1"/>
  <c r="X1754" i="7"/>
  <c r="Z1754" i="7" s="1"/>
  <c r="AA1754" i="7" s="1"/>
  <c r="AB1754" i="7" s="1"/>
  <c r="X1758" i="7"/>
  <c r="Z1758" i="7" s="1"/>
  <c r="AA1758" i="7" s="1"/>
  <c r="AB1758" i="7" s="1"/>
  <c r="X14" i="7"/>
  <c r="Z14" i="7" s="1"/>
  <c r="AA14" i="7" s="1"/>
  <c r="AB14" i="7" s="1"/>
  <c r="X1755" i="7"/>
  <c r="Z1755" i="7" s="1"/>
  <c r="AA1755" i="7" s="1"/>
  <c r="AB1755" i="7" s="1"/>
  <c r="X1750" i="7"/>
  <c r="Z1750" i="7" s="1"/>
  <c r="AA1750" i="7" s="1"/>
  <c r="AB1750" i="7" s="1"/>
  <c r="X1756" i="7"/>
  <c r="Z1756" i="7" s="1"/>
  <c r="AA1756" i="7" s="1"/>
  <c r="AB1756" i="7" s="1"/>
  <c r="X1752" i="7"/>
  <c r="Z1752" i="7" s="1"/>
  <c r="AA1752" i="7" s="1"/>
  <c r="AB1752" i="7" s="1"/>
  <c r="X1753" i="7"/>
  <c r="Z1753" i="7" s="1"/>
  <c r="AA1753" i="7" s="1"/>
  <c r="AB1753" i="7" s="1"/>
  <c r="X436" i="5"/>
  <c r="Z436" i="5" s="1"/>
  <c r="AA436" i="5" s="1"/>
  <c r="AB436" i="5" s="1"/>
  <c r="X438" i="5"/>
  <c r="Z438" i="5" s="1"/>
  <c r="AA438" i="5" s="1"/>
  <c r="AB438" i="5" s="1"/>
  <c r="X427" i="6"/>
  <c r="Z427" i="6" s="1"/>
  <c r="AA427" i="6" s="1"/>
  <c r="AB427" i="6" s="1"/>
  <c r="X428" i="6"/>
  <c r="Z428" i="6" s="1"/>
  <c r="AA428" i="6" s="1"/>
  <c r="AB428" i="6" s="1"/>
  <c r="X828" i="7"/>
  <c r="Z828" i="7" s="1"/>
  <c r="AA828" i="7" s="1"/>
  <c r="AB828" i="7" s="1"/>
  <c r="X830" i="7"/>
  <c r="Z830" i="7" s="1"/>
  <c r="AA830" i="7" s="1"/>
  <c r="AB830" i="7" s="1"/>
  <c r="X429" i="6"/>
  <c r="Z429" i="6" s="1"/>
  <c r="AA429" i="6" s="1"/>
  <c r="AB429" i="6" s="1"/>
  <c r="X829" i="7"/>
  <c r="Z829" i="7" s="1"/>
  <c r="AA829" i="7" s="1"/>
  <c r="AB829" i="7" s="1"/>
  <c r="X827" i="7"/>
  <c r="Z827" i="7" s="1"/>
  <c r="AA827" i="7" s="1"/>
  <c r="AB827" i="7" s="1"/>
  <c r="X437" i="5"/>
  <c r="Z437" i="5" s="1"/>
  <c r="AA437" i="5" s="1"/>
  <c r="AB437" i="5" s="1"/>
  <c r="X508" i="5"/>
  <c r="Z508" i="5" s="1"/>
  <c r="AA508" i="5" s="1"/>
  <c r="AB508" i="5" s="1"/>
  <c r="X1260" i="7"/>
  <c r="Z1260" i="7" s="1"/>
  <c r="AA1260" i="7" s="1"/>
  <c r="AB1260" i="7" s="1"/>
  <c r="X492" i="6"/>
  <c r="Z492" i="6" s="1"/>
  <c r="AA492" i="6" s="1"/>
  <c r="AB492" i="6" s="1"/>
  <c r="X1540" i="7"/>
  <c r="Z1540" i="7" s="1"/>
  <c r="AA1540" i="7" s="1"/>
  <c r="AB1540" i="7" s="1"/>
  <c r="X1541" i="7"/>
  <c r="Z1541" i="7" s="1"/>
  <c r="AA1541" i="7" s="1"/>
  <c r="AB1541" i="7" s="1"/>
  <c r="X1539" i="7"/>
  <c r="Z1539" i="7" s="1"/>
  <c r="AA1539" i="7" s="1"/>
  <c r="AB1539" i="7" s="1"/>
  <c r="X1620" i="7"/>
  <c r="Z1620" i="7" s="1"/>
  <c r="AA1620" i="7" s="1"/>
  <c r="AB1620" i="7" s="1"/>
  <c r="X530" i="5"/>
  <c r="Z530" i="5" s="1"/>
  <c r="AA530" i="5" s="1"/>
  <c r="AB530" i="5" s="1"/>
  <c r="X1624" i="7"/>
  <c r="Z1624" i="7" s="1"/>
  <c r="AA1624" i="7" s="1"/>
  <c r="AB1624" i="7" s="1"/>
  <c r="X1622" i="7"/>
  <c r="Z1622" i="7" s="1"/>
  <c r="AA1622" i="7" s="1"/>
  <c r="AB1622" i="7" s="1"/>
  <c r="X1626" i="7"/>
  <c r="Z1626" i="7" s="1"/>
  <c r="AA1626" i="7" s="1"/>
  <c r="AB1626" i="7" s="1"/>
  <c r="X1619" i="7"/>
  <c r="Z1619" i="7" s="1"/>
  <c r="AA1619" i="7" s="1"/>
  <c r="AB1619" i="7" s="1"/>
  <c r="X1623" i="7"/>
  <c r="Z1623" i="7" s="1"/>
  <c r="AA1623" i="7" s="1"/>
  <c r="AB1623" i="7" s="1"/>
  <c r="X1621" i="7"/>
  <c r="Z1621" i="7" s="1"/>
  <c r="AA1621" i="7" s="1"/>
  <c r="AB1621" i="7" s="1"/>
  <c r="X1628" i="7"/>
  <c r="Z1628" i="7" s="1"/>
  <c r="AA1628" i="7" s="1"/>
  <c r="AB1628" i="7" s="1"/>
  <c r="X1634" i="7"/>
  <c r="Z1634" i="7" s="1"/>
  <c r="AA1634" i="7" s="1"/>
  <c r="AB1634" i="7" s="1"/>
  <c r="X1630" i="7"/>
  <c r="Z1630" i="7" s="1"/>
  <c r="AA1630" i="7" s="1"/>
  <c r="AB1630" i="7" s="1"/>
  <c r="X1629" i="7"/>
  <c r="Z1629" i="7" s="1"/>
  <c r="AA1629" i="7" s="1"/>
  <c r="AB1629" i="7" s="1"/>
  <c r="X1633" i="7"/>
  <c r="Z1633" i="7" s="1"/>
  <c r="AA1633" i="7" s="1"/>
  <c r="AB1633" i="7" s="1"/>
  <c r="X1618" i="7"/>
  <c r="Z1618" i="7" s="1"/>
  <c r="AA1618" i="7" s="1"/>
  <c r="AB1618" i="7" s="1"/>
  <c r="X514" i="6"/>
  <c r="Z514" i="6" s="1"/>
  <c r="AA514" i="6" s="1"/>
  <c r="AB514" i="6" s="1"/>
  <c r="X531" i="5"/>
  <c r="Z531" i="5" s="1"/>
  <c r="AA531" i="5" s="1"/>
  <c r="AB531" i="5" s="1"/>
  <c r="X1627" i="7"/>
  <c r="Z1627" i="7" s="1"/>
  <c r="AA1627" i="7" s="1"/>
  <c r="AB1627" i="7" s="1"/>
  <c r="X515" i="6"/>
  <c r="Z515" i="6" s="1"/>
  <c r="AA515" i="6" s="1"/>
  <c r="AB515" i="6" s="1"/>
  <c r="X1631" i="7"/>
  <c r="Z1631" i="7" s="1"/>
  <c r="AA1631" i="7" s="1"/>
  <c r="AB1631" i="7" s="1"/>
  <c r="X1632" i="7"/>
  <c r="Z1632" i="7" s="1"/>
  <c r="AA1632" i="7" s="1"/>
  <c r="AB1632" i="7" s="1"/>
  <c r="X1625" i="7"/>
  <c r="Z1625" i="7" s="1"/>
  <c r="AA1625" i="7" s="1"/>
  <c r="AB1625" i="7" s="1"/>
  <c r="X1635" i="7"/>
  <c r="Z1635" i="7" s="1"/>
  <c r="AA1635" i="7" s="1"/>
  <c r="AB1635" i="7" s="1"/>
  <c r="X359" i="5"/>
  <c r="Z359" i="5" s="1"/>
  <c r="AA359" i="5" s="1"/>
  <c r="AB359" i="5" s="1"/>
  <c r="X247" i="7"/>
  <c r="Z247" i="7" s="1"/>
  <c r="AA247" i="7" s="1"/>
  <c r="AB247" i="7" s="1"/>
  <c r="X358" i="5"/>
  <c r="Z358" i="5" s="1"/>
  <c r="AA358" i="5" s="1"/>
  <c r="AB358" i="5" s="1"/>
  <c r="X249" i="7"/>
  <c r="Z249" i="7" s="1"/>
  <c r="AA249" i="7" s="1"/>
  <c r="AB249" i="7" s="1"/>
  <c r="X244" i="7"/>
  <c r="Z244" i="7" s="1"/>
  <c r="AA244" i="7" s="1"/>
  <c r="AB244" i="7" s="1"/>
  <c r="X243" i="7"/>
  <c r="Z243" i="7" s="1"/>
  <c r="AA243" i="7" s="1"/>
  <c r="AB243" i="7" s="1"/>
  <c r="X248" i="7"/>
  <c r="Z248" i="7" s="1"/>
  <c r="AA248" i="7" s="1"/>
  <c r="AB248" i="7" s="1"/>
  <c r="X361" i="6"/>
  <c r="Z361" i="6" s="1"/>
  <c r="AA361" i="6" s="1"/>
  <c r="AB361" i="6" s="1"/>
  <c r="X246" i="7"/>
  <c r="Z246" i="7" s="1"/>
  <c r="AA246" i="7" s="1"/>
  <c r="AB246" i="7" s="1"/>
  <c r="X362" i="6"/>
  <c r="Z362" i="6" s="1"/>
  <c r="AA362" i="6" s="1"/>
  <c r="AB362" i="6" s="1"/>
  <c r="X250" i="7"/>
  <c r="Z250" i="7" s="1"/>
  <c r="AA250" i="7" s="1"/>
  <c r="AB250" i="7" s="1"/>
  <c r="X360" i="6"/>
  <c r="Z360" i="6" s="1"/>
  <c r="AA360" i="6" s="1"/>
  <c r="AB360" i="6" s="1"/>
  <c r="X242" i="7"/>
  <c r="Z242" i="7" s="1"/>
  <c r="AA242" i="7" s="1"/>
  <c r="AB242" i="7" s="1"/>
  <c r="X360" i="5"/>
  <c r="Z360" i="5" s="1"/>
  <c r="AA360" i="5" s="1"/>
  <c r="AB360" i="5" s="1"/>
  <c r="X245" i="7"/>
  <c r="Z245" i="7" s="1"/>
  <c r="AA245" i="7" s="1"/>
  <c r="AB245" i="7" s="1"/>
  <c r="X465" i="7"/>
  <c r="Z465" i="7" s="1"/>
  <c r="AA465" i="7" s="1"/>
  <c r="AB465" i="7" s="1"/>
  <c r="X466" i="7"/>
  <c r="Z466" i="7" s="1"/>
  <c r="AA466" i="7" s="1"/>
  <c r="AB466" i="7" s="1"/>
  <c r="X464" i="7"/>
  <c r="Z464" i="7" s="1"/>
  <c r="AA464" i="7" s="1"/>
  <c r="AB464" i="7" s="1"/>
  <c r="X1637" i="7"/>
  <c r="Z1637" i="7" s="1"/>
  <c r="AA1637" i="7" s="1"/>
  <c r="AB1637" i="7" s="1"/>
  <c r="X516" i="6"/>
  <c r="Z516" i="6" s="1"/>
  <c r="AA516" i="6" s="1"/>
  <c r="AB516" i="6" s="1"/>
  <c r="X1638" i="7"/>
  <c r="Z1638" i="7" s="1"/>
  <c r="AA1638" i="7" s="1"/>
  <c r="AB1638" i="7" s="1"/>
  <c r="X533" i="5"/>
  <c r="Z533" i="5" s="1"/>
  <c r="AA533" i="5" s="1"/>
  <c r="AB533" i="5" s="1"/>
  <c r="X1641" i="7"/>
  <c r="Z1641" i="7" s="1"/>
  <c r="AA1641" i="7" s="1"/>
  <c r="AB1641" i="7" s="1"/>
  <c r="X534" i="5"/>
  <c r="Z534" i="5" s="1"/>
  <c r="AA534" i="5" s="1"/>
  <c r="AB534" i="5" s="1"/>
  <c r="X1640" i="7"/>
  <c r="Z1640" i="7" s="1"/>
  <c r="AA1640" i="7" s="1"/>
  <c r="AB1640" i="7" s="1"/>
  <c r="X532" i="5"/>
  <c r="Z532" i="5" s="1"/>
  <c r="AA532" i="5" s="1"/>
  <c r="AB532" i="5" s="1"/>
  <c r="X1636" i="7"/>
  <c r="Z1636" i="7" s="1"/>
  <c r="AA1636" i="7" s="1"/>
  <c r="AB1636" i="7" s="1"/>
  <c r="X517" i="6"/>
  <c r="Z517" i="6" s="1"/>
  <c r="AA517" i="6" s="1"/>
  <c r="AB517" i="6" s="1"/>
  <c r="X1639" i="7"/>
  <c r="Z1639" i="7" s="1"/>
  <c r="AA1639" i="7" s="1"/>
  <c r="AB1639" i="7" s="1"/>
  <c r="X518" i="6"/>
  <c r="Z518" i="6" s="1"/>
  <c r="AA518" i="6" s="1"/>
  <c r="AB518" i="6" s="1"/>
  <c r="X214" i="5"/>
  <c r="Z214" i="5" s="1"/>
  <c r="AA214" i="5" s="1"/>
  <c r="AB214" i="5" s="1"/>
  <c r="X215" i="5"/>
  <c r="Z215" i="5" s="1"/>
  <c r="AA215" i="5" s="1"/>
  <c r="AB215" i="5" s="1"/>
  <c r="X216" i="6"/>
  <c r="Z216" i="6" s="1"/>
  <c r="AA216" i="6" s="1"/>
  <c r="AB216" i="6" s="1"/>
  <c r="X217" i="6"/>
  <c r="Z217" i="6" s="1"/>
  <c r="AA217" i="6" s="1"/>
  <c r="AB217" i="6" s="1"/>
  <c r="X736" i="7"/>
  <c r="Z736" i="7" s="1"/>
  <c r="AA736" i="7" s="1"/>
  <c r="AB736" i="7" s="1"/>
  <c r="X737" i="7"/>
  <c r="Z737" i="7" s="1"/>
  <c r="AA737" i="7" s="1"/>
  <c r="AB737" i="7" s="1"/>
  <c r="X1214" i="7"/>
  <c r="Z1214" i="7" s="1"/>
  <c r="AA1214" i="7" s="1"/>
  <c r="AB1214" i="7" s="1"/>
  <c r="X1210" i="7"/>
  <c r="Z1210" i="7" s="1"/>
  <c r="AA1210" i="7" s="1"/>
  <c r="AB1210" i="7" s="1"/>
  <c r="X1211" i="7"/>
  <c r="Z1211" i="7" s="1"/>
  <c r="AA1211" i="7" s="1"/>
  <c r="AB1211" i="7" s="1"/>
  <c r="X483" i="6"/>
  <c r="Z483" i="6" s="1"/>
  <c r="AA483" i="6" s="1"/>
  <c r="AB483" i="6" s="1"/>
  <c r="X1207" i="7"/>
  <c r="Z1207" i="7" s="1"/>
  <c r="AA1207" i="7" s="1"/>
  <c r="AB1207" i="7" s="1"/>
  <c r="X1203" i="7"/>
  <c r="Z1203" i="7" s="1"/>
  <c r="AA1203" i="7" s="1"/>
  <c r="AB1203" i="7" s="1"/>
  <c r="X1204" i="7"/>
  <c r="Z1204" i="7" s="1"/>
  <c r="AA1204" i="7" s="1"/>
  <c r="AB1204" i="7" s="1"/>
  <c r="X1218" i="7"/>
  <c r="Z1218" i="7" s="1"/>
  <c r="AA1218" i="7" s="1"/>
  <c r="AB1218" i="7" s="1"/>
  <c r="X1212" i="7"/>
  <c r="Z1212" i="7" s="1"/>
  <c r="AA1212" i="7" s="1"/>
  <c r="AB1212" i="7" s="1"/>
  <c r="X1220" i="7"/>
  <c r="Z1220" i="7" s="1"/>
  <c r="AA1220" i="7" s="1"/>
  <c r="AB1220" i="7" s="1"/>
  <c r="X1209" i="7"/>
  <c r="Z1209" i="7" s="1"/>
  <c r="AA1209" i="7" s="1"/>
  <c r="AB1209" i="7" s="1"/>
  <c r="X1200" i="7"/>
  <c r="Z1200" i="7" s="1"/>
  <c r="AA1200" i="7" s="1"/>
  <c r="AB1200" i="7" s="1"/>
  <c r="X500" i="5"/>
  <c r="Z500" i="5" s="1"/>
  <c r="AA500" i="5" s="1"/>
  <c r="AB500" i="5" s="1"/>
  <c r="X1198" i="7"/>
  <c r="Z1198" i="7" s="1"/>
  <c r="AA1198" i="7" s="1"/>
  <c r="AB1198" i="7" s="1"/>
  <c r="X1202" i="7"/>
  <c r="Z1202" i="7" s="1"/>
  <c r="AA1202" i="7" s="1"/>
  <c r="AB1202" i="7" s="1"/>
  <c r="X1206" i="7"/>
  <c r="Z1206" i="7" s="1"/>
  <c r="AA1206" i="7" s="1"/>
  <c r="AB1206" i="7" s="1"/>
  <c r="X499" i="5"/>
  <c r="Z499" i="5" s="1"/>
  <c r="AA499" i="5" s="1"/>
  <c r="AB499" i="5" s="1"/>
  <c r="X1205" i="7"/>
  <c r="Z1205" i="7" s="1"/>
  <c r="AA1205" i="7" s="1"/>
  <c r="AB1205" i="7" s="1"/>
  <c r="X1201" i="7"/>
  <c r="Z1201" i="7" s="1"/>
  <c r="AA1201" i="7" s="1"/>
  <c r="AB1201" i="7" s="1"/>
  <c r="X1208" i="7"/>
  <c r="Z1208" i="7" s="1"/>
  <c r="AA1208" i="7" s="1"/>
  <c r="AB1208" i="7" s="1"/>
  <c r="X501" i="5"/>
  <c r="Z501" i="5" s="1"/>
  <c r="AA501" i="5" s="1"/>
  <c r="AB501" i="5" s="1"/>
  <c r="X1216" i="7"/>
  <c r="Z1216" i="7" s="1"/>
  <c r="AA1216" i="7" s="1"/>
  <c r="AB1216" i="7" s="1"/>
  <c r="X1213" i="7"/>
  <c r="Z1213" i="7" s="1"/>
  <c r="AA1213" i="7" s="1"/>
  <c r="AB1213" i="7" s="1"/>
  <c r="X1215" i="7"/>
  <c r="Z1215" i="7" s="1"/>
  <c r="AA1215" i="7" s="1"/>
  <c r="AB1215" i="7" s="1"/>
  <c r="X484" i="6"/>
  <c r="Z484" i="6" s="1"/>
  <c r="AA484" i="6" s="1"/>
  <c r="AB484" i="6" s="1"/>
  <c r="X1219" i="7"/>
  <c r="Z1219" i="7" s="1"/>
  <c r="AA1219" i="7" s="1"/>
  <c r="AB1219" i="7" s="1"/>
  <c r="X1199" i="7"/>
  <c r="Z1199" i="7" s="1"/>
  <c r="AA1199" i="7" s="1"/>
  <c r="AB1199" i="7" s="1"/>
  <c r="X1217" i="7"/>
  <c r="Z1217" i="7" s="1"/>
  <c r="AA1217" i="7" s="1"/>
  <c r="AB1217" i="7" s="1"/>
  <c r="X485" i="6"/>
  <c r="Z485" i="6" s="1"/>
  <c r="AA485" i="6" s="1"/>
  <c r="AB485" i="6" s="1"/>
  <c r="X545" i="7"/>
  <c r="Z545" i="7" s="1"/>
  <c r="AA545" i="7" s="1"/>
  <c r="AB545" i="7" s="1"/>
  <c r="X546" i="7"/>
  <c r="Z546" i="7" s="1"/>
  <c r="AA546" i="7" s="1"/>
  <c r="AB546" i="7" s="1"/>
  <c r="X544" i="7"/>
  <c r="Z544" i="7" s="1"/>
  <c r="AA544" i="7" s="1"/>
  <c r="AB544" i="7" s="1"/>
  <c r="X547" i="7"/>
  <c r="Z547" i="7" s="1"/>
  <c r="AA547" i="7" s="1"/>
  <c r="AB547" i="7" s="1"/>
  <c r="X1867" i="7"/>
  <c r="Z1867" i="7" s="1"/>
  <c r="AA1867" i="7" s="1"/>
  <c r="AB1867" i="7" s="1"/>
  <c r="X1855" i="7"/>
  <c r="Z1855" i="7" s="1"/>
  <c r="AA1855" i="7" s="1"/>
  <c r="AB1855" i="7" s="1"/>
  <c r="X1865" i="7"/>
  <c r="Z1865" i="7" s="1"/>
  <c r="AA1865" i="7" s="1"/>
  <c r="AB1865" i="7" s="1"/>
  <c r="X1862" i="7"/>
  <c r="Z1862" i="7" s="1"/>
  <c r="AA1862" i="7" s="1"/>
  <c r="AB1862" i="7" s="1"/>
  <c r="X1873" i="7"/>
  <c r="Z1873" i="7" s="1"/>
  <c r="AA1873" i="7" s="1"/>
  <c r="AB1873" i="7" s="1"/>
  <c r="X1857" i="7"/>
  <c r="Z1857" i="7" s="1"/>
  <c r="AA1857" i="7" s="1"/>
  <c r="AB1857" i="7" s="1"/>
  <c r="X1859" i="7"/>
  <c r="Z1859" i="7" s="1"/>
  <c r="AA1859" i="7" s="1"/>
  <c r="AB1859" i="7" s="1"/>
  <c r="X1851" i="7"/>
  <c r="Z1851" i="7" s="1"/>
  <c r="AA1851" i="7" s="1"/>
  <c r="AB1851" i="7" s="1"/>
  <c r="X1847" i="7"/>
  <c r="Z1847" i="7" s="1"/>
  <c r="AA1847" i="7" s="1"/>
  <c r="AB1847" i="7" s="1"/>
  <c r="X1864" i="7"/>
  <c r="Z1864" i="7" s="1"/>
  <c r="AA1864" i="7" s="1"/>
  <c r="AB1864" i="7" s="1"/>
  <c r="X1872" i="7"/>
  <c r="Z1872" i="7" s="1"/>
  <c r="AA1872" i="7" s="1"/>
  <c r="AB1872" i="7" s="1"/>
  <c r="X1849" i="7"/>
  <c r="Z1849" i="7" s="1"/>
  <c r="AA1849" i="7" s="1"/>
  <c r="AB1849" i="7" s="1"/>
  <c r="X1853" i="7"/>
  <c r="Z1853" i="7" s="1"/>
  <c r="AA1853" i="7" s="1"/>
  <c r="AB1853" i="7" s="1"/>
  <c r="X1868" i="7"/>
  <c r="Z1868" i="7" s="1"/>
  <c r="AA1868" i="7" s="1"/>
  <c r="AB1868" i="7" s="1"/>
  <c r="X1856" i="7"/>
  <c r="Z1856" i="7" s="1"/>
  <c r="AA1856" i="7" s="1"/>
  <c r="AB1856" i="7" s="1"/>
  <c r="X1854" i="7"/>
  <c r="Z1854" i="7" s="1"/>
  <c r="AA1854" i="7" s="1"/>
  <c r="AB1854" i="7" s="1"/>
  <c r="X1870" i="7"/>
  <c r="Z1870" i="7" s="1"/>
  <c r="AA1870" i="7" s="1"/>
  <c r="AB1870" i="7" s="1"/>
  <c r="X1863" i="7"/>
  <c r="Z1863" i="7" s="1"/>
  <c r="AA1863" i="7" s="1"/>
  <c r="AB1863" i="7" s="1"/>
  <c r="X1852" i="7"/>
  <c r="Z1852" i="7" s="1"/>
  <c r="AA1852" i="7" s="1"/>
  <c r="AB1852" i="7" s="1"/>
  <c r="X1848" i="7"/>
  <c r="Z1848" i="7" s="1"/>
  <c r="AA1848" i="7" s="1"/>
  <c r="AB1848" i="7" s="1"/>
  <c r="X1860" i="7"/>
  <c r="Z1860" i="7" s="1"/>
  <c r="AA1860" i="7" s="1"/>
  <c r="AB1860" i="7" s="1"/>
  <c r="X1858" i="7"/>
  <c r="Z1858" i="7" s="1"/>
  <c r="AA1858" i="7" s="1"/>
  <c r="AB1858" i="7" s="1"/>
  <c r="X1871" i="7"/>
  <c r="Z1871" i="7" s="1"/>
  <c r="AA1871" i="7" s="1"/>
  <c r="AB1871" i="7" s="1"/>
  <c r="X17" i="7"/>
  <c r="Z17" i="7" s="1"/>
  <c r="AA17" i="7" s="1"/>
  <c r="AB17" i="7" s="1"/>
  <c r="X1850" i="7"/>
  <c r="Z1850" i="7" s="1"/>
  <c r="AA1850" i="7" s="1"/>
  <c r="AB1850" i="7" s="1"/>
  <c r="X1869" i="7"/>
  <c r="Z1869" i="7" s="1"/>
  <c r="AA1869" i="7" s="1"/>
  <c r="AB1869" i="7" s="1"/>
  <c r="X1866" i="7"/>
  <c r="Z1866" i="7" s="1"/>
  <c r="AA1866" i="7" s="1"/>
  <c r="AB1866" i="7" s="1"/>
  <c r="X1861" i="7"/>
  <c r="Z1861" i="7" s="1"/>
  <c r="AA1861" i="7" s="1"/>
  <c r="AB1861" i="7" s="1"/>
  <c r="X1843" i="7"/>
  <c r="Z1843" i="7" s="1"/>
  <c r="AA1843" i="7" s="1"/>
  <c r="AB1843" i="7" s="1"/>
  <c r="X1844" i="7"/>
  <c r="Z1844" i="7" s="1"/>
  <c r="AA1844" i="7" s="1"/>
  <c r="AB1844" i="7" s="1"/>
  <c r="X1748" i="7"/>
  <c r="Z1748" i="7" s="1"/>
  <c r="AA1748" i="7" s="1"/>
  <c r="AB1748" i="7" s="1"/>
  <c r="X1749" i="7"/>
  <c r="Z1749" i="7" s="1"/>
  <c r="AA1749" i="7" s="1"/>
  <c r="AB1749" i="7" s="1"/>
  <c r="X1017" i="7"/>
  <c r="Z1017" i="7" s="1"/>
  <c r="AA1017" i="7" s="1"/>
  <c r="AB1017" i="7" s="1"/>
  <c r="X1008" i="7"/>
  <c r="Z1008" i="7" s="1"/>
  <c r="AA1008" i="7" s="1"/>
  <c r="AB1008" i="7" s="1"/>
  <c r="X1010" i="7"/>
  <c r="Z1010" i="7" s="1"/>
  <c r="AA1010" i="7" s="1"/>
  <c r="AB1010" i="7" s="1"/>
  <c r="X1013" i="7"/>
  <c r="Z1013" i="7" s="1"/>
  <c r="AA1013" i="7" s="1"/>
  <c r="AB1013" i="7" s="1"/>
  <c r="X476" i="5"/>
  <c r="Z476" i="5" s="1"/>
  <c r="AA476" i="5" s="1"/>
  <c r="AB476" i="5" s="1"/>
  <c r="X1022" i="7"/>
  <c r="Z1022" i="7" s="1"/>
  <c r="AA1022" i="7" s="1"/>
  <c r="AB1022" i="7" s="1"/>
  <c r="X1020" i="7"/>
  <c r="Z1020" i="7" s="1"/>
  <c r="AA1020" i="7" s="1"/>
  <c r="AB1020" i="7" s="1"/>
  <c r="X475" i="5"/>
  <c r="Z475" i="5" s="1"/>
  <c r="AA475" i="5" s="1"/>
  <c r="AB475" i="5" s="1"/>
  <c r="X1019" i="7"/>
  <c r="Z1019" i="7" s="1"/>
  <c r="AA1019" i="7" s="1"/>
  <c r="AB1019" i="7" s="1"/>
  <c r="X1014" i="7"/>
  <c r="Z1014" i="7" s="1"/>
  <c r="AA1014" i="7" s="1"/>
  <c r="AB1014" i="7" s="1"/>
  <c r="X474" i="5"/>
  <c r="Z474" i="5" s="1"/>
  <c r="AA474" i="5" s="1"/>
  <c r="AB474" i="5" s="1"/>
  <c r="X1007" i="7"/>
  <c r="Z1007" i="7" s="1"/>
  <c r="AA1007" i="7" s="1"/>
  <c r="AB1007" i="7" s="1"/>
  <c r="X1015" i="7"/>
  <c r="Z1015" i="7" s="1"/>
  <c r="AA1015" i="7" s="1"/>
  <c r="AB1015" i="7" s="1"/>
  <c r="X461" i="6"/>
  <c r="Z461" i="6" s="1"/>
  <c r="AA461" i="6" s="1"/>
  <c r="AB461" i="6" s="1"/>
  <c r="X1011" i="7"/>
  <c r="Z1011" i="7" s="1"/>
  <c r="AA1011" i="7" s="1"/>
  <c r="AB1011" i="7" s="1"/>
  <c r="X1018" i="7"/>
  <c r="Z1018" i="7" s="1"/>
  <c r="AA1018" i="7" s="1"/>
  <c r="AB1018" i="7" s="1"/>
  <c r="X463" i="6"/>
  <c r="Z463" i="6" s="1"/>
  <c r="AA463" i="6" s="1"/>
  <c r="AB463" i="6" s="1"/>
  <c r="X1012" i="7"/>
  <c r="Z1012" i="7" s="1"/>
  <c r="AA1012" i="7" s="1"/>
  <c r="AB1012" i="7" s="1"/>
  <c r="X1021" i="7"/>
  <c r="Z1021" i="7" s="1"/>
  <c r="AA1021" i="7" s="1"/>
  <c r="AB1021" i="7" s="1"/>
  <c r="X462" i="6"/>
  <c r="Z462" i="6" s="1"/>
  <c r="AA462" i="6" s="1"/>
  <c r="AB462" i="6" s="1"/>
  <c r="X1016" i="7"/>
  <c r="Z1016" i="7" s="1"/>
  <c r="AA1016" i="7" s="1"/>
  <c r="AB1016" i="7" s="1"/>
  <c r="X1009" i="7"/>
  <c r="Z1009" i="7" s="1"/>
  <c r="AA1009" i="7" s="1"/>
  <c r="AB1009" i="7" s="1"/>
  <c r="X432" i="7"/>
  <c r="Z432" i="7" s="1"/>
  <c r="AA432" i="7" s="1"/>
  <c r="AB432" i="7" s="1"/>
  <c r="X430" i="7"/>
  <c r="Z430" i="7" s="1"/>
  <c r="AA430" i="7" s="1"/>
  <c r="AB430" i="7" s="1"/>
  <c r="X441" i="7"/>
  <c r="Z441" i="7" s="1"/>
  <c r="AA441" i="7" s="1"/>
  <c r="AB441" i="7" s="1"/>
  <c r="X439" i="7"/>
  <c r="Z439" i="7" s="1"/>
  <c r="AA439" i="7" s="1"/>
  <c r="AB439" i="7" s="1"/>
  <c r="X431" i="7"/>
  <c r="Z431" i="7" s="1"/>
  <c r="AA431" i="7" s="1"/>
  <c r="AB431" i="7" s="1"/>
  <c r="X438" i="7"/>
  <c r="Z438" i="7" s="1"/>
  <c r="AA438" i="7" s="1"/>
  <c r="AB438" i="7" s="1"/>
  <c r="X436" i="7"/>
  <c r="Z436" i="7" s="1"/>
  <c r="AA436" i="7" s="1"/>
  <c r="AB436" i="7" s="1"/>
  <c r="X382" i="5"/>
  <c r="Z382" i="5" s="1"/>
  <c r="AA382" i="5" s="1"/>
  <c r="AB382" i="5" s="1"/>
  <c r="X435" i="7"/>
  <c r="Z435" i="7" s="1"/>
  <c r="AA435" i="7" s="1"/>
  <c r="AB435" i="7" s="1"/>
  <c r="X381" i="5"/>
  <c r="Z381" i="5" s="1"/>
  <c r="AA381" i="5" s="1"/>
  <c r="AB381" i="5" s="1"/>
  <c r="X440" i="7"/>
  <c r="Z440" i="7" s="1"/>
  <c r="AA440" i="7" s="1"/>
  <c r="AB440" i="7" s="1"/>
  <c r="X433" i="7"/>
  <c r="Z433" i="7" s="1"/>
  <c r="AA433" i="7" s="1"/>
  <c r="AB433" i="7" s="1"/>
  <c r="X437" i="7"/>
  <c r="Z437" i="7" s="1"/>
  <c r="AA437" i="7" s="1"/>
  <c r="AB437" i="7" s="1"/>
  <c r="X434" i="7"/>
  <c r="Z434" i="7" s="1"/>
  <c r="AA434" i="7" s="1"/>
  <c r="AB434" i="7" s="1"/>
  <c r="X383" i="6"/>
  <c r="Z383" i="6" s="1"/>
  <c r="AA383" i="6" s="1"/>
  <c r="AB383" i="6" s="1"/>
  <c r="X384" i="6"/>
  <c r="Z384" i="6" s="1"/>
  <c r="AA384" i="6" s="1"/>
  <c r="AB384" i="6" s="1"/>
  <c r="X1471" i="7"/>
  <c r="Z1471" i="7" s="1"/>
  <c r="AA1471" i="7" s="1"/>
  <c r="AB1471" i="7" s="1"/>
  <c r="X1478" i="7"/>
  <c r="Z1478" i="7" s="1"/>
  <c r="AA1478" i="7" s="1"/>
  <c r="AB1478" i="7" s="1"/>
  <c r="X1474" i="7"/>
  <c r="Z1474" i="7" s="1"/>
  <c r="AA1474" i="7" s="1"/>
  <c r="AB1474" i="7" s="1"/>
  <c r="X1477" i="7"/>
  <c r="Z1477" i="7" s="1"/>
  <c r="AA1477" i="7" s="1"/>
  <c r="AB1477" i="7" s="1"/>
  <c r="X1469" i="7"/>
  <c r="Z1469" i="7" s="1"/>
  <c r="AA1469" i="7" s="1"/>
  <c r="AB1469" i="7" s="1"/>
  <c r="X1473" i="7"/>
  <c r="Z1473" i="7" s="1"/>
  <c r="AA1473" i="7" s="1"/>
  <c r="AB1473" i="7" s="1"/>
  <c r="X1468" i="7"/>
  <c r="Z1468" i="7" s="1"/>
  <c r="AA1468" i="7" s="1"/>
  <c r="AB1468" i="7" s="1"/>
  <c r="X1466" i="7"/>
  <c r="Z1466" i="7" s="1"/>
  <c r="AA1466" i="7" s="1"/>
  <c r="AB1466" i="7" s="1"/>
  <c r="X1476" i="7"/>
  <c r="Z1476" i="7" s="1"/>
  <c r="AA1476" i="7" s="1"/>
  <c r="AB1476" i="7" s="1"/>
  <c r="X1475" i="7"/>
  <c r="Z1475" i="7" s="1"/>
  <c r="AA1475" i="7" s="1"/>
  <c r="AB1475" i="7" s="1"/>
  <c r="X1472" i="7"/>
  <c r="Z1472" i="7" s="1"/>
  <c r="AA1472" i="7" s="1"/>
  <c r="AB1472" i="7" s="1"/>
  <c r="X1479" i="7"/>
  <c r="Z1479" i="7" s="1"/>
  <c r="AA1479" i="7" s="1"/>
  <c r="AB1479" i="7" s="1"/>
  <c r="X1467" i="7"/>
  <c r="Z1467" i="7" s="1"/>
  <c r="AA1467" i="7" s="1"/>
  <c r="AB1467" i="7" s="1"/>
  <c r="X1470" i="7"/>
  <c r="Z1470" i="7" s="1"/>
  <c r="AA1470" i="7" s="1"/>
  <c r="AB1470" i="7" s="1"/>
  <c r="X809" i="7"/>
  <c r="Z809" i="7" s="1"/>
  <c r="AA809" i="7" s="1"/>
  <c r="AB809" i="7" s="1"/>
  <c r="X812" i="7"/>
  <c r="Z812" i="7" s="1"/>
  <c r="AA812" i="7" s="1"/>
  <c r="AB812" i="7" s="1"/>
  <c r="X423" i="6"/>
  <c r="Z423" i="6" s="1"/>
  <c r="AA423" i="6" s="1"/>
  <c r="AB423" i="6" s="1"/>
  <c r="X808" i="7"/>
  <c r="Z808" i="7" s="1"/>
  <c r="AA808" i="7" s="1"/>
  <c r="AB808" i="7" s="1"/>
  <c r="X811" i="7"/>
  <c r="Z811" i="7" s="1"/>
  <c r="AA811" i="7" s="1"/>
  <c r="AB811" i="7" s="1"/>
  <c r="X804" i="7"/>
  <c r="Z804" i="7" s="1"/>
  <c r="AA804" i="7" s="1"/>
  <c r="AB804" i="7" s="1"/>
  <c r="X805" i="7"/>
  <c r="Z805" i="7" s="1"/>
  <c r="AA805" i="7" s="1"/>
  <c r="AB805" i="7" s="1"/>
  <c r="X806" i="7"/>
  <c r="Z806" i="7" s="1"/>
  <c r="AA806" i="7" s="1"/>
  <c r="AB806" i="7" s="1"/>
  <c r="X430" i="5"/>
  <c r="Z430" i="5" s="1"/>
  <c r="AA430" i="5" s="1"/>
  <c r="AB430" i="5" s="1"/>
  <c r="X807" i="7"/>
  <c r="Z807" i="7" s="1"/>
  <c r="AA807" i="7" s="1"/>
  <c r="AB807" i="7" s="1"/>
  <c r="X431" i="5"/>
  <c r="Z431" i="5" s="1"/>
  <c r="AA431" i="5" s="1"/>
  <c r="AB431" i="5" s="1"/>
  <c r="X801" i="7"/>
  <c r="Z801" i="7" s="1"/>
  <c r="AA801" i="7" s="1"/>
  <c r="AB801" i="7" s="1"/>
  <c r="X432" i="5"/>
  <c r="Z432" i="5" s="1"/>
  <c r="AA432" i="5" s="1"/>
  <c r="AB432" i="5" s="1"/>
  <c r="X803" i="7"/>
  <c r="Z803" i="7" s="1"/>
  <c r="AA803" i="7" s="1"/>
  <c r="AB803" i="7" s="1"/>
  <c r="X422" i="6"/>
  <c r="Z422" i="6" s="1"/>
  <c r="AA422" i="6" s="1"/>
  <c r="AB422" i="6" s="1"/>
  <c r="X802" i="7"/>
  <c r="Z802" i="7" s="1"/>
  <c r="AA802" i="7" s="1"/>
  <c r="AB802" i="7" s="1"/>
  <c r="X810" i="7"/>
  <c r="Z810" i="7" s="1"/>
  <c r="AA810" i="7" s="1"/>
  <c r="AB810" i="7" s="1"/>
  <c r="X421" i="6"/>
  <c r="Z421" i="6" s="1"/>
  <c r="AA421" i="6" s="1"/>
  <c r="AB421" i="6" s="1"/>
  <c r="X223" i="6"/>
  <c r="Z223" i="6" s="1"/>
  <c r="AA223" i="6" s="1"/>
  <c r="AB223" i="6" s="1"/>
  <c r="X222" i="6"/>
  <c r="Z222" i="6" s="1"/>
  <c r="AA222" i="6" s="1"/>
  <c r="AB222" i="6" s="1"/>
  <c r="X221" i="6"/>
  <c r="Z221" i="6" s="1"/>
  <c r="AA221" i="6" s="1"/>
  <c r="AB221" i="6" s="1"/>
  <c r="X218" i="5"/>
  <c r="Z218" i="5" s="1"/>
  <c r="AA218" i="5" s="1"/>
  <c r="AB218" i="5" s="1"/>
  <c r="X219" i="5"/>
  <c r="Z219" i="5" s="1"/>
  <c r="AA219" i="5" s="1"/>
  <c r="AB219" i="5" s="1"/>
  <c r="X221" i="5"/>
  <c r="Z221" i="5" s="1"/>
  <c r="AA221" i="5" s="1"/>
  <c r="AB221" i="5" s="1"/>
  <c r="X220" i="5"/>
  <c r="Z220" i="5" s="1"/>
  <c r="AA220" i="5" s="1"/>
  <c r="AB220" i="5" s="1"/>
  <c r="X220" i="6"/>
  <c r="Z220" i="6" s="1"/>
  <c r="AA220" i="6" s="1"/>
  <c r="AB220" i="6" s="1"/>
  <c r="X1600" i="7"/>
  <c r="Z1600" i="7" s="1"/>
  <c r="AA1600" i="7" s="1"/>
  <c r="AB1600" i="7" s="1"/>
  <c r="X1599" i="7"/>
  <c r="Z1599" i="7" s="1"/>
  <c r="AA1599" i="7" s="1"/>
  <c r="AB1599" i="7" s="1"/>
  <c r="X529" i="5"/>
  <c r="Z529" i="5" s="1"/>
  <c r="AA529" i="5" s="1"/>
  <c r="AB529" i="5" s="1"/>
  <c r="X1601" i="7"/>
  <c r="Z1601" i="7" s="1"/>
  <c r="AA1601" i="7" s="1"/>
  <c r="AB1601" i="7" s="1"/>
  <c r="X1589" i="7"/>
  <c r="Z1589" i="7" s="1"/>
  <c r="AA1589" i="7" s="1"/>
  <c r="AB1589" i="7" s="1"/>
  <c r="X512" i="6"/>
  <c r="Z512" i="6" s="1"/>
  <c r="AA512" i="6" s="1"/>
  <c r="AB512" i="6" s="1"/>
  <c r="X1597" i="7"/>
  <c r="Z1597" i="7" s="1"/>
  <c r="AA1597" i="7" s="1"/>
  <c r="AB1597" i="7" s="1"/>
  <c r="X1603" i="7"/>
  <c r="Z1603" i="7" s="1"/>
  <c r="AA1603" i="7" s="1"/>
  <c r="AB1603" i="7" s="1"/>
  <c r="X513" i="6"/>
  <c r="Z513" i="6" s="1"/>
  <c r="AA513" i="6" s="1"/>
  <c r="AB513" i="6" s="1"/>
  <c r="X1596" i="7"/>
  <c r="Z1596" i="7" s="1"/>
  <c r="AA1596" i="7" s="1"/>
  <c r="AB1596" i="7" s="1"/>
  <c r="X1587" i="7"/>
  <c r="Z1587" i="7" s="1"/>
  <c r="AA1587" i="7" s="1"/>
  <c r="AB1587" i="7" s="1"/>
  <c r="X1588" i="7"/>
  <c r="Z1588" i="7" s="1"/>
  <c r="AA1588" i="7" s="1"/>
  <c r="AB1588" i="7" s="1"/>
  <c r="X1593" i="7"/>
  <c r="Z1593" i="7" s="1"/>
  <c r="AA1593" i="7" s="1"/>
  <c r="AB1593" i="7" s="1"/>
  <c r="X1591" i="7"/>
  <c r="Z1591" i="7" s="1"/>
  <c r="AA1591" i="7" s="1"/>
  <c r="AB1591" i="7" s="1"/>
  <c r="X1594" i="7"/>
  <c r="Z1594" i="7" s="1"/>
  <c r="AA1594" i="7" s="1"/>
  <c r="AB1594" i="7" s="1"/>
  <c r="X1595" i="7"/>
  <c r="Z1595" i="7" s="1"/>
  <c r="AA1595" i="7" s="1"/>
  <c r="AB1595" i="7" s="1"/>
  <c r="X1602" i="7"/>
  <c r="Z1602" i="7" s="1"/>
  <c r="AA1602" i="7" s="1"/>
  <c r="AB1602" i="7" s="1"/>
  <c r="X528" i="5"/>
  <c r="Z528" i="5" s="1"/>
  <c r="AA528" i="5" s="1"/>
  <c r="AB528" i="5" s="1"/>
  <c r="X1592" i="7"/>
  <c r="Z1592" i="7" s="1"/>
  <c r="AA1592" i="7" s="1"/>
  <c r="AB1592" i="7" s="1"/>
  <c r="X1590" i="7"/>
  <c r="Z1590" i="7" s="1"/>
  <c r="AA1590" i="7" s="1"/>
  <c r="AB1590" i="7" s="1"/>
  <c r="X1598" i="7"/>
  <c r="Z1598" i="7" s="1"/>
  <c r="AA1598" i="7" s="1"/>
  <c r="AB1598" i="7" s="1"/>
  <c r="X826" i="7"/>
  <c r="Z826" i="7" s="1"/>
  <c r="AA826" i="7" s="1"/>
  <c r="AB826" i="7" s="1"/>
  <c r="X815" i="7"/>
  <c r="Z815" i="7" s="1"/>
  <c r="AA815" i="7" s="1"/>
  <c r="AB815" i="7" s="1"/>
  <c r="X434" i="5"/>
  <c r="Z434" i="5" s="1"/>
  <c r="AA434" i="5" s="1"/>
  <c r="AB434" i="5" s="1"/>
  <c r="X822" i="7"/>
  <c r="Z822" i="7" s="1"/>
  <c r="AA822" i="7" s="1"/>
  <c r="AB822" i="7" s="1"/>
  <c r="X817" i="7"/>
  <c r="Z817" i="7" s="1"/>
  <c r="AA817" i="7" s="1"/>
  <c r="AB817" i="7" s="1"/>
  <c r="X823" i="7"/>
  <c r="Z823" i="7" s="1"/>
  <c r="AA823" i="7" s="1"/>
  <c r="AB823" i="7" s="1"/>
  <c r="X816" i="7"/>
  <c r="Z816" i="7" s="1"/>
  <c r="AA816" i="7" s="1"/>
  <c r="AB816" i="7" s="1"/>
  <c r="X820" i="7"/>
  <c r="Z820" i="7" s="1"/>
  <c r="AA820" i="7" s="1"/>
  <c r="AB820" i="7" s="1"/>
  <c r="X424" i="6"/>
  <c r="Z424" i="6" s="1"/>
  <c r="AA424" i="6" s="1"/>
  <c r="AB424" i="6" s="1"/>
  <c r="X819" i="7"/>
  <c r="Z819" i="7" s="1"/>
  <c r="AA819" i="7" s="1"/>
  <c r="AB819" i="7" s="1"/>
  <c r="X435" i="5"/>
  <c r="Z435" i="5" s="1"/>
  <c r="AA435" i="5" s="1"/>
  <c r="AB435" i="5" s="1"/>
  <c r="X425" i="6"/>
  <c r="Z425" i="6" s="1"/>
  <c r="AA425" i="6" s="1"/>
  <c r="AB425" i="6" s="1"/>
  <c r="X818" i="7"/>
  <c r="Z818" i="7" s="1"/>
  <c r="AA818" i="7" s="1"/>
  <c r="AB818" i="7" s="1"/>
  <c r="X825" i="7"/>
  <c r="Z825" i="7" s="1"/>
  <c r="AA825" i="7" s="1"/>
  <c r="AB825" i="7" s="1"/>
  <c r="X426" i="6"/>
  <c r="Z426" i="6" s="1"/>
  <c r="AA426" i="6" s="1"/>
  <c r="AB426" i="6" s="1"/>
  <c r="X821" i="7"/>
  <c r="Z821" i="7" s="1"/>
  <c r="AA821" i="7" s="1"/>
  <c r="AB821" i="7" s="1"/>
  <c r="X814" i="7"/>
  <c r="Z814" i="7" s="1"/>
  <c r="AA814" i="7" s="1"/>
  <c r="AB814" i="7" s="1"/>
  <c r="X824" i="7"/>
  <c r="Z824" i="7" s="1"/>
  <c r="AA824" i="7" s="1"/>
  <c r="AB824" i="7" s="1"/>
  <c r="X433" i="5"/>
  <c r="Z433" i="5" s="1"/>
  <c r="AA433" i="5" s="1"/>
  <c r="AB433" i="5" s="1"/>
  <c r="X1546" i="7"/>
  <c r="Z1546" i="7" s="1"/>
  <c r="AA1546" i="7" s="1"/>
  <c r="AB1546" i="7" s="1"/>
  <c r="X1554" i="7"/>
  <c r="Z1554" i="7" s="1"/>
  <c r="AA1554" i="7" s="1"/>
  <c r="AB1554" i="7" s="1"/>
  <c r="X1547" i="7"/>
  <c r="Z1547" i="7" s="1"/>
  <c r="AA1547" i="7" s="1"/>
  <c r="AB1547" i="7" s="1"/>
  <c r="X1552" i="7"/>
  <c r="Z1552" i="7" s="1"/>
  <c r="AA1552" i="7" s="1"/>
  <c r="AB1552" i="7" s="1"/>
  <c r="X1548" i="7"/>
  <c r="Z1548" i="7" s="1"/>
  <c r="AA1548" i="7" s="1"/>
  <c r="AB1548" i="7" s="1"/>
  <c r="X1544" i="7"/>
  <c r="Z1544" i="7" s="1"/>
  <c r="AA1544" i="7" s="1"/>
  <c r="AB1544" i="7" s="1"/>
  <c r="X1550" i="7"/>
  <c r="Z1550" i="7" s="1"/>
  <c r="AA1550" i="7" s="1"/>
  <c r="AB1550" i="7" s="1"/>
  <c r="X1543" i="7"/>
  <c r="Z1543" i="7" s="1"/>
  <c r="AA1543" i="7" s="1"/>
  <c r="AB1543" i="7" s="1"/>
  <c r="X1549" i="7"/>
  <c r="Z1549" i="7" s="1"/>
  <c r="AA1549" i="7" s="1"/>
  <c r="AB1549" i="7" s="1"/>
  <c r="X1542" i="7"/>
  <c r="Z1542" i="7" s="1"/>
  <c r="AA1542" i="7" s="1"/>
  <c r="AB1542" i="7" s="1"/>
  <c r="X1545" i="7"/>
  <c r="Z1545" i="7" s="1"/>
  <c r="AA1545" i="7" s="1"/>
  <c r="AB1545" i="7" s="1"/>
  <c r="X1551" i="7"/>
  <c r="Z1551" i="7" s="1"/>
  <c r="AA1551" i="7" s="1"/>
  <c r="AB1551" i="7" s="1"/>
  <c r="X1553" i="7"/>
  <c r="Z1553" i="7" s="1"/>
  <c r="AA1553" i="7" s="1"/>
  <c r="AB1553" i="7" s="1"/>
  <c r="X1747" i="7"/>
  <c r="Z1747" i="7" s="1"/>
  <c r="AA1747" i="7" s="1"/>
  <c r="AB1747" i="7" s="1"/>
  <c r="X1746" i="7"/>
  <c r="Z1746" i="7" s="1"/>
  <c r="AA1746" i="7" s="1"/>
  <c r="AB1746" i="7" s="1"/>
  <c r="X1745" i="7"/>
  <c r="Z1745" i="7" s="1"/>
  <c r="AA1745" i="7" s="1"/>
  <c r="AB1745" i="7" s="1"/>
  <c r="X1744" i="7"/>
  <c r="Z1744" i="7" s="1"/>
  <c r="AA1744" i="7" s="1"/>
  <c r="AB1744" i="7" s="1"/>
  <c r="X1642" i="7"/>
  <c r="Z1642" i="7" s="1"/>
  <c r="AA1642" i="7" s="1"/>
  <c r="AB1642" i="7" s="1"/>
  <c r="X521" i="6"/>
  <c r="Z521" i="6" s="1"/>
  <c r="AA521" i="6" s="1"/>
  <c r="AB521" i="6" s="1"/>
  <c r="X1645" i="7"/>
  <c r="Z1645" i="7" s="1"/>
  <c r="AA1645" i="7" s="1"/>
  <c r="AB1645" i="7" s="1"/>
  <c r="X520" i="6"/>
  <c r="Z520" i="6" s="1"/>
  <c r="AA520" i="6" s="1"/>
  <c r="AB520" i="6" s="1"/>
  <c r="X1644" i="7"/>
  <c r="Z1644" i="7" s="1"/>
  <c r="AA1644" i="7" s="1"/>
  <c r="AB1644" i="7" s="1"/>
  <c r="X519" i="6"/>
  <c r="Z519" i="6" s="1"/>
  <c r="AA519" i="6" s="1"/>
  <c r="AB519" i="6" s="1"/>
  <c r="X1646" i="7"/>
  <c r="Z1646" i="7" s="1"/>
  <c r="AA1646" i="7" s="1"/>
  <c r="AB1646" i="7" s="1"/>
  <c r="X1643" i="7"/>
  <c r="Z1643" i="7" s="1"/>
  <c r="AA1643" i="7" s="1"/>
  <c r="AB1643" i="7" s="1"/>
  <c r="X537" i="5"/>
  <c r="Z537" i="5" s="1"/>
  <c r="AA537" i="5" s="1"/>
  <c r="AB537" i="5" s="1"/>
  <c r="X536" i="5"/>
  <c r="Z536" i="5" s="1"/>
  <c r="AA536" i="5" s="1"/>
  <c r="AB536" i="5" s="1"/>
  <c r="X535" i="5"/>
  <c r="Z535" i="5" s="1"/>
  <c r="AA535" i="5" s="1"/>
  <c r="AB535" i="5" s="1"/>
  <c r="X1528" i="7"/>
  <c r="Z1528" i="7" s="1"/>
  <c r="AA1528" i="7" s="1"/>
  <c r="AB1528" i="7" s="1"/>
  <c r="X1537" i="7"/>
  <c r="Z1537" i="7" s="1"/>
  <c r="AA1537" i="7" s="1"/>
  <c r="AB1537" i="7" s="1"/>
  <c r="X1526" i="7"/>
  <c r="Z1526" i="7" s="1"/>
  <c r="AA1526" i="7" s="1"/>
  <c r="AB1526" i="7" s="1"/>
  <c r="X1530" i="7"/>
  <c r="Z1530" i="7" s="1"/>
  <c r="AA1530" i="7" s="1"/>
  <c r="AB1530" i="7" s="1"/>
  <c r="X1525" i="7"/>
  <c r="Z1525" i="7" s="1"/>
  <c r="AA1525" i="7" s="1"/>
  <c r="AB1525" i="7" s="1"/>
  <c r="X1534" i="7"/>
  <c r="Z1534" i="7" s="1"/>
  <c r="AA1534" i="7" s="1"/>
  <c r="AB1534" i="7" s="1"/>
  <c r="X1531" i="7"/>
  <c r="Z1531" i="7" s="1"/>
  <c r="AA1531" i="7" s="1"/>
  <c r="AB1531" i="7" s="1"/>
  <c r="X1535" i="7"/>
  <c r="Z1535" i="7" s="1"/>
  <c r="AA1535" i="7" s="1"/>
  <c r="AB1535" i="7" s="1"/>
  <c r="X1532" i="7"/>
  <c r="Z1532" i="7" s="1"/>
  <c r="AA1532" i="7" s="1"/>
  <c r="AB1532" i="7" s="1"/>
  <c r="X1523" i="7"/>
  <c r="Z1523" i="7" s="1"/>
  <c r="AA1523" i="7" s="1"/>
  <c r="AB1523" i="7" s="1"/>
  <c r="X1524" i="7"/>
  <c r="Z1524" i="7" s="1"/>
  <c r="AA1524" i="7" s="1"/>
  <c r="AB1524" i="7" s="1"/>
  <c r="X1527" i="7"/>
  <c r="Z1527" i="7" s="1"/>
  <c r="AA1527" i="7" s="1"/>
  <c r="AB1527" i="7" s="1"/>
  <c r="X1533" i="7"/>
  <c r="Z1533" i="7" s="1"/>
  <c r="AA1533" i="7" s="1"/>
  <c r="AB1533" i="7" s="1"/>
  <c r="X1529" i="7"/>
  <c r="Z1529" i="7" s="1"/>
  <c r="AA1529" i="7" s="1"/>
  <c r="AB1529" i="7" s="1"/>
  <c r="X1536" i="7"/>
  <c r="Z1536" i="7" s="1"/>
  <c r="AA1536" i="7" s="1"/>
  <c r="AB1536" i="7" s="1"/>
  <c r="X1586" i="7"/>
  <c r="Z1586" i="7" s="1"/>
  <c r="AA1586" i="7" s="1"/>
  <c r="AB1586" i="7" s="1"/>
  <c r="X1572" i="7"/>
  <c r="Z1572" i="7" s="1"/>
  <c r="AA1572" i="7" s="1"/>
  <c r="AB1572" i="7" s="1"/>
  <c r="X1584" i="7"/>
  <c r="Z1584" i="7" s="1"/>
  <c r="AA1584" i="7" s="1"/>
  <c r="AB1584" i="7" s="1"/>
  <c r="X1585" i="7"/>
  <c r="Z1585" i="7" s="1"/>
  <c r="AA1585" i="7" s="1"/>
  <c r="AB1585" i="7" s="1"/>
  <c r="X1577" i="7"/>
  <c r="Z1577" i="7" s="1"/>
  <c r="AA1577" i="7" s="1"/>
  <c r="AB1577" i="7" s="1"/>
  <c r="X1578" i="7"/>
  <c r="Z1578" i="7" s="1"/>
  <c r="AA1578" i="7" s="1"/>
  <c r="AB1578" i="7" s="1"/>
  <c r="X1574" i="7"/>
  <c r="Z1574" i="7" s="1"/>
  <c r="AA1574" i="7" s="1"/>
  <c r="AB1574" i="7" s="1"/>
  <c r="X1582" i="7"/>
  <c r="Z1582" i="7" s="1"/>
  <c r="AA1582" i="7" s="1"/>
  <c r="AB1582" i="7" s="1"/>
  <c r="X1576" i="7"/>
  <c r="Z1576" i="7" s="1"/>
  <c r="AA1576" i="7" s="1"/>
  <c r="AB1576" i="7" s="1"/>
  <c r="X1579" i="7"/>
  <c r="Z1579" i="7" s="1"/>
  <c r="AA1579" i="7" s="1"/>
  <c r="AB1579" i="7" s="1"/>
  <c r="X1581" i="7"/>
  <c r="Z1581" i="7" s="1"/>
  <c r="AA1581" i="7" s="1"/>
  <c r="AB1581" i="7" s="1"/>
  <c r="X1575" i="7"/>
  <c r="Z1575" i="7" s="1"/>
  <c r="AA1575" i="7" s="1"/>
  <c r="AB1575" i="7" s="1"/>
  <c r="X1580" i="7"/>
  <c r="Z1580" i="7" s="1"/>
  <c r="AA1580" i="7" s="1"/>
  <c r="AB1580" i="7" s="1"/>
  <c r="X1573" i="7"/>
  <c r="Z1573" i="7" s="1"/>
  <c r="AA1573" i="7" s="1"/>
  <c r="AB1573" i="7" s="1"/>
  <c r="X1571" i="7"/>
  <c r="Z1571" i="7" s="1"/>
  <c r="AA1571" i="7" s="1"/>
  <c r="AB1571" i="7" s="1"/>
  <c r="X1583" i="7"/>
  <c r="Z1583" i="7" s="1"/>
  <c r="AA1583" i="7" s="1"/>
  <c r="AB1583" i="7" s="1"/>
  <c r="X303" i="7"/>
  <c r="Z303" i="7" s="1"/>
  <c r="AA303" i="7" s="1"/>
  <c r="AB303" i="7" s="1"/>
  <c r="X309" i="7"/>
  <c r="Z309" i="7" s="1"/>
  <c r="AA309" i="7" s="1"/>
  <c r="AB309" i="7" s="1"/>
  <c r="X314" i="7"/>
  <c r="Z314" i="7" s="1"/>
  <c r="AA314" i="7" s="1"/>
  <c r="AB314" i="7" s="1"/>
  <c r="X300" i="7"/>
  <c r="Z300" i="7" s="1"/>
  <c r="AA300" i="7" s="1"/>
  <c r="AB300" i="7" s="1"/>
  <c r="X331" i="7"/>
  <c r="Z331" i="7" s="1"/>
  <c r="AA331" i="7" s="1"/>
  <c r="AB331" i="7" s="1"/>
  <c r="X371" i="5"/>
  <c r="Z371" i="5" s="1"/>
  <c r="AA371" i="5" s="1"/>
  <c r="AB371" i="5" s="1"/>
  <c r="X372" i="6"/>
  <c r="Z372" i="6" s="1"/>
  <c r="AA372" i="6" s="1"/>
  <c r="AB372" i="6" s="1"/>
  <c r="X301" i="7"/>
  <c r="Z301" i="7" s="1"/>
  <c r="AA301" i="7" s="1"/>
  <c r="AB301" i="7" s="1"/>
  <c r="X313" i="7"/>
  <c r="Z313" i="7" s="1"/>
  <c r="AA313" i="7" s="1"/>
  <c r="AB313" i="7" s="1"/>
  <c r="X9" i="7"/>
  <c r="Z9" i="7" s="1"/>
  <c r="X327" i="7"/>
  <c r="Z327" i="7" s="1"/>
  <c r="AA327" i="7" s="1"/>
  <c r="AB327" i="7" s="1"/>
  <c r="X319" i="7"/>
  <c r="Z319" i="7" s="1"/>
  <c r="AA319" i="7" s="1"/>
  <c r="AB319" i="7" s="1"/>
  <c r="X370" i="5"/>
  <c r="Z370" i="5" s="1"/>
  <c r="AA370" i="5" s="1"/>
  <c r="AB370" i="5" s="1"/>
  <c r="X373" i="6"/>
  <c r="Z373" i="6" s="1"/>
  <c r="AA373" i="6" s="1"/>
  <c r="AB373" i="6" s="1"/>
  <c r="X302" i="7"/>
  <c r="Z302" i="7" s="1"/>
  <c r="AA302" i="7" s="1"/>
  <c r="AB302" i="7" s="1"/>
  <c r="X322" i="7"/>
  <c r="Z322" i="7" s="1"/>
  <c r="AA322" i="7" s="1"/>
  <c r="AB322" i="7" s="1"/>
  <c r="X304" i="7"/>
  <c r="Z304" i="7" s="1"/>
  <c r="AA304" i="7" s="1"/>
  <c r="AB304" i="7" s="1"/>
  <c r="X311" i="7"/>
  <c r="Z311" i="7" s="1"/>
  <c r="AA311" i="7" s="1"/>
  <c r="AB311" i="7" s="1"/>
  <c r="X337" i="7"/>
  <c r="Z337" i="7" s="1"/>
  <c r="AA337" i="7" s="1"/>
  <c r="AB337" i="7" s="1"/>
  <c r="X368" i="5"/>
  <c r="Z368" i="5" s="1"/>
  <c r="AA368" i="5" s="1"/>
  <c r="AB368" i="5" s="1"/>
  <c r="X371" i="6"/>
  <c r="Z371" i="6" s="1"/>
  <c r="AA371" i="6" s="1"/>
  <c r="AB371" i="6" s="1"/>
  <c r="X329" i="7"/>
  <c r="Z329" i="7" s="1"/>
  <c r="AA329" i="7" s="1"/>
  <c r="AB329" i="7" s="1"/>
  <c r="X338" i="7"/>
  <c r="Z338" i="7" s="1"/>
  <c r="AA338" i="7" s="1"/>
  <c r="AB338" i="7" s="1"/>
  <c r="X305" i="7"/>
  <c r="Z305" i="7" s="1"/>
  <c r="AA305" i="7" s="1"/>
  <c r="AB305" i="7" s="1"/>
  <c r="X312" i="7"/>
  <c r="Z312" i="7" s="1"/>
  <c r="AA312" i="7" s="1"/>
  <c r="AB312" i="7" s="1"/>
  <c r="X324" i="7"/>
  <c r="Z324" i="7" s="1"/>
  <c r="AA324" i="7" s="1"/>
  <c r="AB324" i="7" s="1"/>
  <c r="X372" i="5"/>
  <c r="Z372" i="5" s="1"/>
  <c r="AA372" i="5" s="1"/>
  <c r="AB372" i="5" s="1"/>
  <c r="X317" i="7"/>
  <c r="Z317" i="7" s="1"/>
  <c r="AA317" i="7" s="1"/>
  <c r="AB317" i="7" s="1"/>
  <c r="X306" i="7"/>
  <c r="Z306" i="7" s="1"/>
  <c r="AA306" i="7" s="1"/>
  <c r="AB306" i="7" s="1"/>
  <c r="X299" i="7"/>
  <c r="Z299" i="7" s="1"/>
  <c r="AA299" i="7" s="1"/>
  <c r="AB299" i="7" s="1"/>
  <c r="X334" i="7"/>
  <c r="Z334" i="7" s="1"/>
  <c r="AA334" i="7" s="1"/>
  <c r="AB334" i="7" s="1"/>
  <c r="X308" i="7"/>
  <c r="Z308" i="7" s="1"/>
  <c r="AA308" i="7" s="1"/>
  <c r="AB308" i="7" s="1"/>
  <c r="X297" i="7"/>
  <c r="Z297" i="7" s="1"/>
  <c r="AA297" i="7" s="1"/>
  <c r="AB297" i="7" s="1"/>
  <c r="X369" i="5"/>
  <c r="Z369" i="5" s="1"/>
  <c r="AA369" i="5" s="1"/>
  <c r="AB369" i="5" s="1"/>
  <c r="X316" i="7"/>
  <c r="Z316" i="7" s="1"/>
  <c r="AA316" i="7" s="1"/>
  <c r="AB316" i="7" s="1"/>
  <c r="X336" i="7"/>
  <c r="Z336" i="7" s="1"/>
  <c r="AA336" i="7" s="1"/>
  <c r="AB336" i="7" s="1"/>
  <c r="X320" i="7"/>
  <c r="Z320" i="7" s="1"/>
  <c r="AA320" i="7" s="1"/>
  <c r="AB320" i="7" s="1"/>
  <c r="X326" i="7"/>
  <c r="Z326" i="7" s="1"/>
  <c r="AA326" i="7" s="1"/>
  <c r="AB326" i="7" s="1"/>
  <c r="X298" i="7"/>
  <c r="Z298" i="7" s="1"/>
  <c r="AA298" i="7" s="1"/>
  <c r="AB298" i="7" s="1"/>
  <c r="X318" i="7"/>
  <c r="Z318" i="7" s="1"/>
  <c r="AA318" i="7" s="1"/>
  <c r="AB318" i="7" s="1"/>
  <c r="X370" i="6"/>
  <c r="Z370" i="6" s="1"/>
  <c r="AA370" i="6" s="1"/>
  <c r="AB370" i="6" s="1"/>
  <c r="X335" i="7"/>
  <c r="Z335" i="7" s="1"/>
  <c r="AA335" i="7" s="1"/>
  <c r="AB335" i="7" s="1"/>
  <c r="X321" i="7"/>
  <c r="Z321" i="7" s="1"/>
  <c r="AA321" i="7" s="1"/>
  <c r="AB321" i="7" s="1"/>
  <c r="X332" i="7"/>
  <c r="Z332" i="7" s="1"/>
  <c r="AA332" i="7" s="1"/>
  <c r="AB332" i="7" s="1"/>
  <c r="X328" i="7"/>
  <c r="Z328" i="7" s="1"/>
  <c r="AA328" i="7" s="1"/>
  <c r="AB328" i="7" s="1"/>
  <c r="X307" i="7"/>
  <c r="Z307" i="7" s="1"/>
  <c r="AA307" i="7" s="1"/>
  <c r="AB307" i="7" s="1"/>
  <c r="X315" i="7"/>
  <c r="Z315" i="7" s="1"/>
  <c r="AA315" i="7" s="1"/>
  <c r="AB315" i="7" s="1"/>
  <c r="X375" i="6"/>
  <c r="Z375" i="6" s="1"/>
  <c r="AA375" i="6" s="1"/>
  <c r="AB375" i="6" s="1"/>
  <c r="X323" i="7"/>
  <c r="Z323" i="7" s="1"/>
  <c r="AA323" i="7" s="1"/>
  <c r="AB323" i="7" s="1"/>
  <c r="X325" i="7"/>
  <c r="Z325" i="7" s="1"/>
  <c r="AA325" i="7" s="1"/>
  <c r="AB325" i="7" s="1"/>
  <c r="X330" i="7"/>
  <c r="Z330" i="7" s="1"/>
  <c r="AA330" i="7" s="1"/>
  <c r="AB330" i="7" s="1"/>
  <c r="X333" i="7"/>
  <c r="Z333" i="7" s="1"/>
  <c r="AA333" i="7" s="1"/>
  <c r="AB333" i="7" s="1"/>
  <c r="X310" i="7"/>
  <c r="Z310" i="7" s="1"/>
  <c r="AA310" i="7" s="1"/>
  <c r="AB310" i="7" s="1"/>
  <c r="X373" i="5"/>
  <c r="Z373" i="5" s="1"/>
  <c r="AA373" i="5" s="1"/>
  <c r="AB373" i="5" s="1"/>
  <c r="X374" i="6"/>
  <c r="Z374" i="6" s="1"/>
  <c r="AA374" i="6" s="1"/>
  <c r="AB374" i="6" s="1"/>
  <c r="X1678" i="7"/>
  <c r="Z1678" i="7" s="1"/>
  <c r="AA1678" i="7" s="1"/>
  <c r="AB1678" i="7" s="1"/>
  <c r="X1677" i="7"/>
  <c r="Z1677" i="7" s="1"/>
  <c r="AA1677" i="7" s="1"/>
  <c r="AB1677" i="7" s="1"/>
  <c r="X1679" i="7"/>
  <c r="Z1679" i="7" s="1"/>
  <c r="AA1679" i="7" s="1"/>
  <c r="AB1679" i="7" s="1"/>
  <c r="X1842" i="7"/>
  <c r="Z1842" i="7" s="1"/>
  <c r="AA1842" i="7" s="1"/>
  <c r="AB1842" i="7" s="1"/>
  <c r="X1841" i="7"/>
  <c r="Z1841" i="7" s="1"/>
  <c r="AA1841" i="7" s="1"/>
  <c r="AB1841" i="7" s="1"/>
  <c r="X1840" i="7"/>
  <c r="Z1840" i="7" s="1"/>
  <c r="AA1840" i="7" s="1"/>
  <c r="AB1840" i="7" s="1"/>
  <c r="X224" i="6"/>
  <c r="Z224" i="6" s="1"/>
  <c r="AA224" i="6" s="1"/>
  <c r="AB224" i="6" s="1"/>
  <c r="X223" i="5"/>
  <c r="Z223" i="5" s="1"/>
  <c r="AA223" i="5" s="1"/>
  <c r="AB223" i="5" s="1"/>
  <c r="X222" i="5"/>
  <c r="Z222" i="5" s="1"/>
  <c r="AA222" i="5" s="1"/>
  <c r="AB222" i="5" s="1"/>
  <c r="X225" i="6"/>
  <c r="Z225" i="6" s="1"/>
  <c r="AA225" i="6" s="1"/>
  <c r="AB225" i="6" s="1"/>
  <c r="X1762" i="7"/>
  <c r="Z1762" i="7" s="1"/>
  <c r="AA1762" i="7" s="1"/>
  <c r="AB1762" i="7" s="1"/>
  <c r="X1759" i="7"/>
  <c r="Z1759" i="7" s="1"/>
  <c r="AA1759" i="7" s="1"/>
  <c r="AB1759" i="7" s="1"/>
  <c r="X15" i="7"/>
  <c r="Z15" i="7" s="1"/>
  <c r="AA15" i="7" s="1"/>
  <c r="AB15" i="7" s="1"/>
  <c r="X1761" i="7"/>
  <c r="Z1761" i="7" s="1"/>
  <c r="AA1761" i="7" s="1"/>
  <c r="AB1761" i="7" s="1"/>
  <c r="X1764" i="7"/>
  <c r="Z1764" i="7" s="1"/>
  <c r="AA1764" i="7" s="1"/>
  <c r="AB1764" i="7" s="1"/>
  <c r="X1763" i="7"/>
  <c r="Z1763" i="7" s="1"/>
  <c r="AA1763" i="7" s="1"/>
  <c r="AB1763" i="7" s="1"/>
  <c r="X1760" i="7"/>
  <c r="Z1760" i="7" s="1"/>
  <c r="AA1760" i="7" s="1"/>
  <c r="AB1760" i="7" s="1"/>
  <c r="X379" i="6"/>
  <c r="Z379" i="6" s="1"/>
  <c r="AA379" i="6" s="1"/>
  <c r="AB379" i="6" s="1"/>
  <c r="X380" i="6"/>
  <c r="Z380" i="6" s="1"/>
  <c r="AA380" i="6" s="1"/>
  <c r="AB380" i="6" s="1"/>
  <c r="X356" i="7"/>
  <c r="Z356" i="7" s="1"/>
  <c r="AA356" i="7" s="1"/>
  <c r="AB356" i="7" s="1"/>
  <c r="X355" i="7"/>
  <c r="Z355" i="7" s="1"/>
  <c r="AA355" i="7" s="1"/>
  <c r="AB355" i="7" s="1"/>
  <c r="X378" i="5"/>
  <c r="Z378" i="5" s="1"/>
  <c r="AA378" i="5" s="1"/>
  <c r="AB378" i="5" s="1"/>
  <c r="X377" i="5"/>
  <c r="Z377" i="5" s="1"/>
  <c r="AA377" i="5" s="1"/>
  <c r="AB377" i="5" s="1"/>
  <c r="AA9" i="7" l="1"/>
  <c r="Z5" i="7"/>
  <c r="AA105" i="5"/>
  <c r="Z4" i="5"/>
  <c r="AA107" i="6"/>
  <c r="Z6" i="6"/>
  <c r="AB107" i="6" l="1"/>
  <c r="AB6" i="6" s="1"/>
  <c r="AA6" i="6"/>
  <c r="AB105" i="5"/>
  <c r="AB4" i="5" s="1"/>
  <c r="Z3" i="5" s="1"/>
  <c r="AA4" i="5"/>
  <c r="AB9" i="7"/>
  <c r="AB5" i="7" s="1"/>
  <c r="Z4" i="7" s="1"/>
  <c r="AA5" i="7"/>
  <c r="AA4" i="7" s="1"/>
  <c r="Z2" i="5" l="1"/>
  <c r="Z3" i="7"/>
  <c r="AA3" i="5"/>
  <c r="B23" i="3" l="1"/>
  <c r="C23" i="3" s="1"/>
  <c r="B24" i="3" l="1"/>
  <c r="C24" i="3" s="1"/>
  <c r="B28" i="3" l="1"/>
  <c r="C28" i="3" s="1"/>
  <c r="B27" i="3" l="1"/>
  <c r="C27" i="3" s="1"/>
  <c r="E4" i="4" s="1"/>
  <c r="E12" i="4" s="1"/>
  <c r="E10" i="4"/>
  <c r="E17" i="4"/>
  <c r="F4" i="4"/>
  <c r="E18" i="4"/>
  <c r="E16" i="4"/>
  <c r="E11" i="4"/>
  <c r="E15" i="4"/>
  <c r="E13" i="4"/>
  <c r="E14" i="4"/>
  <c r="E9" i="4"/>
  <c r="E8" i="4"/>
  <c r="E7" i="4" l="1"/>
  <c r="E19" i="4"/>
  <c r="F10" i="4"/>
  <c r="G10" i="4" s="1"/>
  <c r="F13" i="4"/>
  <c r="F18" i="4"/>
  <c r="G18" i="4" s="1"/>
  <c r="F12" i="4"/>
  <c r="G12" i="4" s="1"/>
  <c r="F16" i="4"/>
  <c r="G16" i="4" s="1"/>
  <c r="F14" i="4"/>
  <c r="G14" i="4" s="1"/>
  <c r="F17" i="4"/>
  <c r="G17" i="4" s="1"/>
  <c r="F7" i="4"/>
  <c r="F15" i="4"/>
  <c r="F9" i="4"/>
  <c r="G9" i="4" s="1"/>
  <c r="F11" i="4"/>
  <c r="G11" i="4" s="1"/>
  <c r="F8" i="4"/>
  <c r="G8" i="4" s="1"/>
  <c r="G13" i="4"/>
  <c r="G15" i="4"/>
  <c r="G7" i="4" l="1"/>
  <c r="F19" i="4"/>
  <c r="Z5" i="6" s="1"/>
  <c r="AA5" i="6"/>
  <c r="AA4" i="6" s="1"/>
  <c r="G19" i="4"/>
  <c r="AB5" i="6" l="1"/>
  <c r="Z4" i="6"/>
  <c r="AB4" i="6" s="1"/>
  <c r="Z3" i="6" s="1"/>
  <c r="Z2" i="6" l="1"/>
  <c r="AA3" i="6"/>
</calcChain>
</file>

<file path=xl/sharedStrings.xml><?xml version="1.0" encoding="utf-8"?>
<sst xmlns="http://schemas.openxmlformats.org/spreadsheetml/2006/main" count="86012" uniqueCount="7947">
  <si>
    <t>NCS BEX Standard Query</t>
  </si>
  <si>
    <t>Amount</t>
  </si>
  <si>
    <t>Fiscal year/period</t>
  </si>
  <si>
    <t>Overall Result</t>
  </si>
  <si>
    <t>Activity</t>
  </si>
  <si>
    <t>Cost Center</t>
  </si>
  <si>
    <t>Order</t>
  </si>
  <si>
    <t>G/L Account</t>
  </si>
  <si>
    <t>Acct Categ</t>
  </si>
  <si>
    <t>$</t>
  </si>
  <si>
    <t>816</t>
  </si>
  <si>
    <t>11150</t>
  </si>
  <si>
    <t>GAS ACQ &amp; PIPE SVCE</t>
  </si>
  <si>
    <t>816-04515</t>
  </si>
  <si>
    <t>WELLS EXPENSE-WELL EXP-AL'S POOL</t>
  </si>
  <si>
    <t>WELL EXP-AL'S POOL</t>
  </si>
  <si>
    <t>502390</t>
  </si>
  <si>
    <t>STORAGE LEASES</t>
  </si>
  <si>
    <t>506200</t>
  </si>
  <si>
    <t>PERMITS AND FEES</t>
  </si>
  <si>
    <t>816-04520</t>
  </si>
  <si>
    <t>WELLS EXPENSE-WELL EXP-BRUER</t>
  </si>
  <si>
    <t>WELL EXP-BRUER</t>
  </si>
  <si>
    <t>816-04525</t>
  </si>
  <si>
    <t>WELLS EXPENSE-WELL EXP-FLORA</t>
  </si>
  <si>
    <t>WELL EXP-FLORA</t>
  </si>
  <si>
    <t>816-04530</t>
  </si>
  <si>
    <t>WELLS EXPENSE-WELL EXP-REICHHOLD</t>
  </si>
  <si>
    <t>WELL EXP-REICHHOLD</t>
  </si>
  <si>
    <t>816-04533</t>
  </si>
  <si>
    <t>WELLS EXPENSE-WELL EXP-SOUTH CALVIN</t>
  </si>
  <si>
    <t>502300</t>
  </si>
  <si>
    <t>RENTS AND LEASES</t>
  </si>
  <si>
    <t>WELL EXP-SOUTH CALVI</t>
  </si>
  <si>
    <t>11300</t>
  </si>
  <si>
    <t>GAS CONTROL</t>
  </si>
  <si>
    <t>11600</t>
  </si>
  <si>
    <t>MIST UGS</t>
  </si>
  <si>
    <t>502100</t>
  </si>
  <si>
    <t>OTHER CONTRACT WORK</t>
  </si>
  <si>
    <t>502180</t>
  </si>
  <si>
    <t>ASPHALT PAVING</t>
  </si>
  <si>
    <t>580305</t>
  </si>
  <si>
    <t>NWN/580305</t>
  </si>
  <si>
    <t>816-04522</t>
  </si>
  <si>
    <t>WELLS EXPENSE-WELL EXP-BUSCH</t>
  </si>
  <si>
    <t>WELL EXP-BUSCH</t>
  </si>
  <si>
    <t>501401</t>
  </si>
  <si>
    <t>MATERIALS - CONS INV</t>
  </si>
  <si>
    <t>502195</t>
  </si>
  <si>
    <t>SAW CUTS</t>
  </si>
  <si>
    <t>580301</t>
  </si>
  <si>
    <t>NWN/580301</t>
  </si>
  <si>
    <t>580306</t>
  </si>
  <si>
    <t>NWN/580306</t>
  </si>
  <si>
    <t>816-04532</t>
  </si>
  <si>
    <t>WELLS EXPENSE-WELL EXP-SCHLICKER</t>
  </si>
  <si>
    <t>WELL EXP-SCHLICKER</t>
  </si>
  <si>
    <t>816-04535</t>
  </si>
  <si>
    <t>WELLS EXPENSE-WELL EXP-MEYERS</t>
  </si>
  <si>
    <t>ACT CLAIMS-WK COMP</t>
  </si>
  <si>
    <t>11700</t>
  </si>
  <si>
    <t>N MIST UGS</t>
  </si>
  <si>
    <t>816-04600</t>
  </si>
  <si>
    <t>WELLS EXPENSE - N. MIST</t>
  </si>
  <si>
    <t>NON-BARG COMP PROJ</t>
  </si>
  <si>
    <t>818</t>
  </si>
  <si>
    <t>818-04395</t>
  </si>
  <si>
    <t>COMPRESSOR STATION EXPENSE-COMPR STATION</t>
  </si>
  <si>
    <t>COMPR STATION 3</t>
  </si>
  <si>
    <t>501400</t>
  </si>
  <si>
    <t>MATERIALS</t>
  </si>
  <si>
    <t>506801</t>
  </si>
  <si>
    <t>PLANT TRANSFERS</t>
  </si>
  <si>
    <t>818-04405</t>
  </si>
  <si>
    <t>COMPR STATION 5</t>
  </si>
  <si>
    <t>580105</t>
  </si>
  <si>
    <t>NWN/580105</t>
  </si>
  <si>
    <t>818-04406</t>
  </si>
  <si>
    <t>COMPR STATION 6</t>
  </si>
  <si>
    <t>501600</t>
  </si>
  <si>
    <t>TRANSPORTATION</t>
  </si>
  <si>
    <t>504700</t>
  </si>
  <si>
    <t>PARKING</t>
  </si>
  <si>
    <t>512100</t>
  </si>
  <si>
    <t>MEALS AND ENTERTAIN</t>
  </si>
  <si>
    <t>513200</t>
  </si>
  <si>
    <t>BUSINESS TRAVEL</t>
  </si>
  <si>
    <t>820</t>
  </si>
  <si>
    <t>11100</t>
  </si>
  <si>
    <t>SYSTEM OPS</t>
  </si>
  <si>
    <t>820-01310</t>
  </si>
  <si>
    <t>MEASURE &amp; REGULATING EXP-MEASURING AND R</t>
  </si>
  <si>
    <t>MEASURING AND REGULA</t>
  </si>
  <si>
    <t>501700</t>
  </si>
  <si>
    <t>EQUIPMENT</t>
  </si>
  <si>
    <t>11200</t>
  </si>
  <si>
    <t>GAS STORAGE OPS</t>
  </si>
  <si>
    <t>502466</t>
  </si>
  <si>
    <t>P CARD UNCODED CHARG</t>
  </si>
  <si>
    <t>502900</t>
  </si>
  <si>
    <t>COMPANY GAS USE</t>
  </si>
  <si>
    <t>503000</t>
  </si>
  <si>
    <t>OFFICE SUPPLIES</t>
  </si>
  <si>
    <t>504300</t>
  </si>
  <si>
    <t>CASH RECEIPTS</t>
  </si>
  <si>
    <t>506500</t>
  </si>
  <si>
    <t>UNLEADED FUEL</t>
  </si>
  <si>
    <t>500100</t>
  </si>
  <si>
    <t>SALARY PAYROLL</t>
  </si>
  <si>
    <t>500500</t>
  </si>
  <si>
    <t>SALARY BONUS PAYROLL</t>
  </si>
  <si>
    <t>500900</t>
  </si>
  <si>
    <t>VACATION, SICK &amp; HOL</t>
  </si>
  <si>
    <t>501000</t>
  </si>
  <si>
    <t>PAYROLL OVERHEAD</t>
  </si>
  <si>
    <t>503300</t>
  </si>
  <si>
    <t>REFRESHMENTS</t>
  </si>
  <si>
    <t>500301</t>
  </si>
  <si>
    <t>HOURLY DOUBLE PAY</t>
  </si>
  <si>
    <t>500305</t>
  </si>
  <si>
    <t>HOURLY REGULAR  PAY</t>
  </si>
  <si>
    <t>500306</t>
  </si>
  <si>
    <t>HOURLY OVERTIME PAY</t>
  </si>
  <si>
    <t>500307</t>
  </si>
  <si>
    <t>ON CALL ASSIGN. PAY</t>
  </si>
  <si>
    <t>500700</t>
  </si>
  <si>
    <t>HOURLY BONUS PAYROLL</t>
  </si>
  <si>
    <t>501100</t>
  </si>
  <si>
    <t>EDUCATION</t>
  </si>
  <si>
    <t>501402</t>
  </si>
  <si>
    <t>MATERIALS -CONS PIPE</t>
  </si>
  <si>
    <t>501500</t>
  </si>
  <si>
    <t>MILEAGE REIMBURSE</t>
  </si>
  <si>
    <t>501900</t>
  </si>
  <si>
    <t>DUES/MEMBERSHIP</t>
  </si>
  <si>
    <t>502129</t>
  </si>
  <si>
    <t>WELDING</t>
  </si>
  <si>
    <t>502165</t>
  </si>
  <si>
    <t>DUMP TRUCK</t>
  </si>
  <si>
    <t>502170</t>
  </si>
  <si>
    <t>FLAGGING</t>
  </si>
  <si>
    <t>502171</t>
  </si>
  <si>
    <t>GEO LOGICAL  SVC</t>
  </si>
  <si>
    <t>502600</t>
  </si>
  <si>
    <t>UTILITIES</t>
  </si>
  <si>
    <t>502800</t>
  </si>
  <si>
    <t>POSTAGE</t>
  </si>
  <si>
    <t>503400</t>
  </si>
  <si>
    <t>TOOL EXPENSE</t>
  </si>
  <si>
    <t>504900</t>
  </si>
  <si>
    <t>UNIFORMS</t>
  </si>
  <si>
    <t>505100</t>
  </si>
  <si>
    <t>PROFESSIONAL SERVICE</t>
  </si>
  <si>
    <t>505500</t>
  </si>
  <si>
    <t>REPAIRS AND MAINT</t>
  </si>
  <si>
    <t>505800</t>
  </si>
  <si>
    <t>MEAL TICKETS</t>
  </si>
  <si>
    <t>506600</t>
  </si>
  <si>
    <t>DIESEL FUEL</t>
  </si>
  <si>
    <t>507700</t>
  </si>
  <si>
    <t>SMALL TOOLS</t>
  </si>
  <si>
    <t>512200</t>
  </si>
  <si>
    <t>TRAVEL IN TERRITORY</t>
  </si>
  <si>
    <t>513100</t>
  </si>
  <si>
    <t>CONFERENCE TRAVEL</t>
  </si>
  <si>
    <t>522000</t>
  </si>
  <si>
    <t>EMPLOYEE AWARDS</t>
  </si>
  <si>
    <t>522100</t>
  </si>
  <si>
    <t>EMPLOYEE AWRDS MLS &amp;</t>
  </si>
  <si>
    <t>581500</t>
  </si>
  <si>
    <t>NWN/581500</t>
  </si>
  <si>
    <t>585800</t>
  </si>
  <si>
    <t>NWN/585800</t>
  </si>
  <si>
    <t>588301</t>
  </si>
  <si>
    <t>HRL - DBL TIME ZTFSO</t>
  </si>
  <si>
    <t>588305</t>
  </si>
  <si>
    <t>HRLY - REGULAR ZTFSO</t>
  </si>
  <si>
    <t>588306</t>
  </si>
  <si>
    <t>HRLY - OT ZTFSO</t>
  </si>
  <si>
    <t>589500</t>
  </si>
  <si>
    <t>MILEAGE REIMB ZTFSO</t>
  </si>
  <si>
    <t>589800</t>
  </si>
  <si>
    <t>MEAL TICKETS ZTFSO</t>
  </si>
  <si>
    <t>500300</t>
  </si>
  <si>
    <t>HOURLY PAYROLL</t>
  </si>
  <si>
    <t>820-04600</t>
  </si>
  <si>
    <t>MEAS &amp; REG EXP - N. MIST</t>
  </si>
  <si>
    <t>13100</t>
  </si>
  <si>
    <t>NETWORK CNTRL SYSTMS</t>
  </si>
  <si>
    <t>15100</t>
  </si>
  <si>
    <t>ENGINEERING SVCES OR</t>
  </si>
  <si>
    <t>588105</t>
  </si>
  <si>
    <t>SALARY PAYROLL ZTFSO</t>
  </si>
  <si>
    <t>15506</t>
  </si>
  <si>
    <t>CORE DISTRIB - OR</t>
  </si>
  <si>
    <t>15520</t>
  </si>
  <si>
    <t>COMPLIANCE SERVICES</t>
  </si>
  <si>
    <t>821</t>
  </si>
  <si>
    <t>821-04500</t>
  </si>
  <si>
    <t>PURIFICATION EXPENSE-PURIFICATION EXP</t>
  </si>
  <si>
    <t>PURIFICATION EXP</t>
  </si>
  <si>
    <t>832</t>
  </si>
  <si>
    <t>832-01295</t>
  </si>
  <si>
    <t>RESERVOIR MAINT-MAINTENANCE</t>
  </si>
  <si>
    <t>MAINTENANCE</t>
  </si>
  <si>
    <t>508410</t>
  </si>
  <si>
    <t>SHARED SERVICES COST</t>
  </si>
  <si>
    <t>832-04600</t>
  </si>
  <si>
    <t>RESERVOIR MAINT EXP - N. MIST</t>
  </si>
  <si>
    <t>840</t>
  </si>
  <si>
    <t>840-01630</t>
  </si>
  <si>
    <t>GAS STORAGE SUPER-SUPERVISION</t>
  </si>
  <si>
    <t>SUPERVISION</t>
  </si>
  <si>
    <t>15501</t>
  </si>
  <si>
    <t>DIR, UTILITY OPS</t>
  </si>
  <si>
    <t>LNG SUPERVISION NEWP</t>
  </si>
  <si>
    <t>844</t>
  </si>
  <si>
    <t>844-04470</t>
  </si>
  <si>
    <t>LNG OPERATIONS-LNG GASCO</t>
  </si>
  <si>
    <t>LNG GASCO</t>
  </si>
  <si>
    <t>844-04475</t>
  </si>
  <si>
    <t>LNG OPERATIONS-LNG NEWPORT</t>
  </si>
  <si>
    <t>LNG NEWPORT</t>
  </si>
  <si>
    <t>844-04480</t>
  </si>
  <si>
    <t>LNG OPERATIONS-LNG SUPERVISION GASCO</t>
  </si>
  <si>
    <t>LNG SUPERVISION GASC</t>
  </si>
  <si>
    <t>844-04485</t>
  </si>
  <si>
    <t>LNG OPERATIONS-LNG SUPERVISION NEWPORT</t>
  </si>
  <si>
    <t>11400</t>
  </si>
  <si>
    <t>NEWPORT LNG</t>
  </si>
  <si>
    <t>500400</t>
  </si>
  <si>
    <t>P/T HOURLY PAYROLL</t>
  </si>
  <si>
    <t>585400</t>
  </si>
  <si>
    <t>NWN/585400</t>
  </si>
  <si>
    <t>503200</t>
  </si>
  <si>
    <t>BOOKS AND MAGAZINES</t>
  </si>
  <si>
    <t>11500</t>
  </si>
  <si>
    <t>PORTLAND LNG</t>
  </si>
  <si>
    <t>504800</t>
  </si>
  <si>
    <t>LAUNDRY</t>
  </si>
  <si>
    <t>11550</t>
  </si>
  <si>
    <t>CONSMR INFO-INTNT SR</t>
  </si>
  <si>
    <t>845</t>
  </si>
  <si>
    <t>845-04410</t>
  </si>
  <si>
    <t>LNG FUEL EXPENSE-CREDIT LIQUEF COSTS</t>
  </si>
  <si>
    <t>540600</t>
  </si>
  <si>
    <t>LNG</t>
  </si>
  <si>
    <t>CREDIT LIQUEF COSTS</t>
  </si>
  <si>
    <t>847</t>
  </si>
  <si>
    <t>847-04475</t>
  </si>
  <si>
    <t>LNG MAINTENANCE-LNG NEWPORT</t>
  </si>
  <si>
    <t>502357</t>
  </si>
  <si>
    <t>LARGE EQUIPMENT RENT</t>
  </si>
  <si>
    <t>502400</t>
  </si>
  <si>
    <t>MISCELLANEOUS</t>
  </si>
  <si>
    <t>847-04470</t>
  </si>
  <si>
    <t>LNG MAINTENANCE-LNG GASCO</t>
  </si>
  <si>
    <t>505900</t>
  </si>
  <si>
    <t>HARDWARE MAINT</t>
  </si>
  <si>
    <t>856</t>
  </si>
  <si>
    <t>856-01675</t>
  </si>
  <si>
    <t>TRNSMSN MAIN OPERATION EXP-TRANS MAIN MA</t>
  </si>
  <si>
    <t>TRANS MAIN MAINT / O</t>
  </si>
  <si>
    <t>856-01695</t>
  </si>
  <si>
    <t>TRNSMSN MAIN OPERATION EXP-VALVE MAINTEN</t>
  </si>
  <si>
    <t>VALVE MAINTENANCE</t>
  </si>
  <si>
    <t>14100</t>
  </si>
  <si>
    <t>TRANSMISSION</t>
  </si>
  <si>
    <t>856-01250</t>
  </si>
  <si>
    <t>TRNSMSN MAIN OPERATION EXP-LEAKAGE INSPE</t>
  </si>
  <si>
    <t>LEAKAGE INSPECTING</t>
  </si>
  <si>
    <t>856-01542</t>
  </si>
  <si>
    <t>TRNSMSN MAIN OPERATION EXP-GEOHAZARD INS</t>
  </si>
  <si>
    <t>GEOHAZARD INSPECTION</t>
  </si>
  <si>
    <t>856-01670</t>
  </si>
  <si>
    <t>TRNSMSN MAIN OPERATION EXP-TRAINING</t>
  </si>
  <si>
    <t>TRAINING</t>
  </si>
  <si>
    <t>856-01676</t>
  </si>
  <si>
    <t>TRNSMSN MAIN OPERATION EXP-VEGETATION CO</t>
  </si>
  <si>
    <t>VEGETATION CONTROL</t>
  </si>
  <si>
    <t>15505</t>
  </si>
  <si>
    <t>PIPELINE INTEGRITY</t>
  </si>
  <si>
    <t>856-01544</t>
  </si>
  <si>
    <t>TRNSMSN MAIN OPERATION EXP-GEOHAZARD REP</t>
  </si>
  <si>
    <t>GEOHAZARD REPAIR</t>
  </si>
  <si>
    <t>501459</t>
  </si>
  <si>
    <t>MATERIALS - AGGREG</t>
  </si>
  <si>
    <t>502116</t>
  </si>
  <si>
    <t>TRACKHOE</t>
  </si>
  <si>
    <t>502140</t>
  </si>
  <si>
    <t>OTHER CONTRACTING</t>
  </si>
  <si>
    <t>502160</t>
  </si>
  <si>
    <t>VACUUM TRUCK</t>
  </si>
  <si>
    <t>502302</t>
  </si>
  <si>
    <t>TOOLS AND EQUIP RENT</t>
  </si>
  <si>
    <t>501415</t>
  </si>
  <si>
    <t>MATERIALS - OTHER</t>
  </si>
  <si>
    <t>15507</t>
  </si>
  <si>
    <t>PERIMETER DISTRIBUT</t>
  </si>
  <si>
    <t>870</t>
  </si>
  <si>
    <t>870-01630</t>
  </si>
  <si>
    <t>TRNSMSN MAIN SUPERVISION EXP-SUPERVISION</t>
  </si>
  <si>
    <t>870-04415</t>
  </si>
  <si>
    <t>TRNSMSN MAIN SUPERVISION EXP-GAS ACQ &amp; P</t>
  </si>
  <si>
    <t>GAS ACQ &amp; PIPE REL</t>
  </si>
  <si>
    <t>501200</t>
  </si>
  <si>
    <t>AUTO ALLOWANCE</t>
  </si>
  <si>
    <t>522200</t>
  </si>
  <si>
    <t>NON EMPLOYEE GIFTS</t>
  </si>
  <si>
    <t>502000</t>
  </si>
  <si>
    <t>OFFICE CONTRACT WORK</t>
  </si>
  <si>
    <t>505600</t>
  </si>
  <si>
    <t>SOFTWARE MAINT</t>
  </si>
  <si>
    <t>11330</t>
  </si>
  <si>
    <t>CUST ACQ MRKTG CONV</t>
  </si>
  <si>
    <t>13520</t>
  </si>
  <si>
    <t>RESOURCE MGMT CTR</t>
  </si>
  <si>
    <t>15400</t>
  </si>
  <si>
    <t>CODE COMPLIANCE</t>
  </si>
  <si>
    <t>874</t>
  </si>
  <si>
    <t>874-01170</t>
  </si>
  <si>
    <t>DISTRB MAIN &amp; SERVICE OP EXP-EMERGENCY O</t>
  </si>
  <si>
    <t>EMERGENCY OPERATIONS</t>
  </si>
  <si>
    <t>874-01275</t>
  </si>
  <si>
    <t>DISTRB MAIN &amp; SERVICE OP EXP-MAIN &amp; SRVC</t>
  </si>
  <si>
    <t>MAIN &amp; SRVC COLD WTH</t>
  </si>
  <si>
    <t>874-01280</t>
  </si>
  <si>
    <t>DISTRB MAIN &amp; SERVICE OP EXP-MAINS</t>
  </si>
  <si>
    <t>MAINS</t>
  </si>
  <si>
    <t>874-01695</t>
  </si>
  <si>
    <t>DISTRB MAIN &amp; SERVICE OP EXP-VALVE MAINT</t>
  </si>
  <si>
    <t>874-01250</t>
  </si>
  <si>
    <t>DISTRB MAIN &amp; SERVICE OP EXP-LEAKAGE INS</t>
  </si>
  <si>
    <t>13510</t>
  </si>
  <si>
    <t>CUST FIELD SERVICES</t>
  </si>
  <si>
    <t>504950</t>
  </si>
  <si>
    <t>CLOTHING</t>
  </si>
  <si>
    <t>874-01175</t>
  </si>
  <si>
    <t>DISTRB MAIN &amp; SERVICE OP EXP-FIELD DATA</t>
  </si>
  <si>
    <t>FIELD DATA</t>
  </si>
  <si>
    <t>874-01180</t>
  </si>
  <si>
    <t>FIELD DATA - LOCATE</t>
  </si>
  <si>
    <t>874-01187</t>
  </si>
  <si>
    <t>DISTRB MAIN &amp; SERVICE OP EXP-FIELD METER</t>
  </si>
  <si>
    <t>FIELD METER HP STAND</t>
  </si>
  <si>
    <t>874-02090</t>
  </si>
  <si>
    <t>DISTRB MAIN &amp; SERVICE OP EXP-DEFAULT</t>
  </si>
  <si>
    <t>CLOSED ACCOUNT</t>
  </si>
  <si>
    <t>14109</t>
  </si>
  <si>
    <t>CORE DISTRIB - WA</t>
  </si>
  <si>
    <t>874-02966</t>
  </si>
  <si>
    <t>DISTRB MAIN &amp; SERVICE OP EXP-NON RECOVER</t>
  </si>
  <si>
    <t>NON RECOVERABLE EXPE</t>
  </si>
  <si>
    <t>15502</t>
  </si>
  <si>
    <t>LEGACY ENV. PROGRAM</t>
  </si>
  <si>
    <t>501403</t>
  </si>
  <si>
    <t>MAT CONS -PIPE SCRAP</t>
  </si>
  <si>
    <t>505400</t>
  </si>
  <si>
    <t>CLEARING</t>
  </si>
  <si>
    <t>501414</t>
  </si>
  <si>
    <t>MATERIALS - GRAVEL</t>
  </si>
  <si>
    <t>15509</t>
  </si>
  <si>
    <t>CONTRACT SERVICES</t>
  </si>
  <si>
    <t>502700</t>
  </si>
  <si>
    <t>TELEPHONE</t>
  </si>
  <si>
    <t>506300</t>
  </si>
  <si>
    <t>CELLULAR PHONES</t>
  </si>
  <si>
    <t>16200</t>
  </si>
  <si>
    <t>STORES</t>
  </si>
  <si>
    <t>874-12345</t>
  </si>
  <si>
    <t>DISTRB MAIN &amp; SERVICE OP EXP-STORES OH C</t>
  </si>
  <si>
    <t>12345</t>
  </si>
  <si>
    <t>875</t>
  </si>
  <si>
    <t>DIST REG INSPECTION-</t>
  </si>
  <si>
    <t>875-01545</t>
  </si>
  <si>
    <t>DISTRB MSRE&amp; RGLTNG EXP-REGULATOR OPERAT</t>
  </si>
  <si>
    <t>REGULATOR OPERATIONS</t>
  </si>
  <si>
    <t>875-04420</t>
  </si>
  <si>
    <t>DISTRB MSRE&amp; RGLTNG EXP-GAS QUALITY EQUI</t>
  </si>
  <si>
    <t>GAS QUALITY EQUIP</t>
  </si>
  <si>
    <t>875-01645</t>
  </si>
  <si>
    <t>DISTRB MSRE&amp; RGLTNG EXP-TELEMETERING OPE</t>
  </si>
  <si>
    <t>TELEMETERING OPERS</t>
  </si>
  <si>
    <t>16100</t>
  </si>
  <si>
    <t>FACILITIES MGMNT</t>
  </si>
  <si>
    <t>16115</t>
  </si>
  <si>
    <t>PARKROSE- FACILITIES</t>
  </si>
  <si>
    <t>877</t>
  </si>
  <si>
    <t>877-01040</t>
  </si>
  <si>
    <t>DISTRB MSRE &amp; RGLTNG EXP-CG-CITY GATE ME</t>
  </si>
  <si>
    <t>CITY GATE METERS</t>
  </si>
  <si>
    <t>877-01480</t>
  </si>
  <si>
    <t>DISTRB MSRE &amp; RGLTNG EXP-CG-ODORANT TRAN</t>
  </si>
  <si>
    <t>ODORANT TRANSFER</t>
  </si>
  <si>
    <t>877-01485</t>
  </si>
  <si>
    <t>DISTRB MSRE &amp; RGLTNG EXP-CG-ODORIZER OPE</t>
  </si>
  <si>
    <t>ODORIZER OPERATION</t>
  </si>
  <si>
    <t>540200</t>
  </si>
  <si>
    <t>COMMODITY CHARGES</t>
  </si>
  <si>
    <t>877-01490</t>
  </si>
  <si>
    <t>DISTRB MSRE &amp; RGLTNG EXP-CG-ODORIZING EQ</t>
  </si>
  <si>
    <t>ODORIZING EQUIPMENT</t>
  </si>
  <si>
    <t>877-01495</t>
  </si>
  <si>
    <t>DISTRB MSRE &amp; RGLTNG EXP-CG-ODOROMETER R</t>
  </si>
  <si>
    <t>ODOROMETER READINGS</t>
  </si>
  <si>
    <t>11320</t>
  </si>
  <si>
    <t>FIELD SERVICES</t>
  </si>
  <si>
    <t>878</t>
  </si>
  <si>
    <t>878-01330</t>
  </si>
  <si>
    <t>DISTRB METER &amp; HOUSE RGLTR EXP-METER CHA</t>
  </si>
  <si>
    <t>METER CHANGE INDUSTR</t>
  </si>
  <si>
    <t>878-01365</t>
  </si>
  <si>
    <t>DISTRB METER &amp; HOUSE RGLTR EXP-METER REM</t>
  </si>
  <si>
    <t>METER REMOVAL - INDU</t>
  </si>
  <si>
    <t>878-01410</t>
  </si>
  <si>
    <t>DISTRB METER &amp; HOUSE RGLTR EXP-METER SET</t>
  </si>
  <si>
    <t>METER SET ASSM-IND</t>
  </si>
  <si>
    <t>878-01430</t>
  </si>
  <si>
    <t>DISTRB METER &amp; HOUSE RGLTR EXP-METER TUR</t>
  </si>
  <si>
    <t>METER TURN-ONS</t>
  </si>
  <si>
    <t>878-01470</t>
  </si>
  <si>
    <t>DISTRB METER &amp; HOUSE RGLTR EXP-MTR PRESS</t>
  </si>
  <si>
    <t>MTR PRESSURE RECORD</t>
  </si>
  <si>
    <t>878-04655</t>
  </si>
  <si>
    <t>DISTRB METER &amp; HOUSE RGLTR EXP-INDUSTRIA</t>
  </si>
  <si>
    <t>INDUSTRIAL AMR MAINT</t>
  </si>
  <si>
    <t>878-01620</t>
  </si>
  <si>
    <t>DISTRB METER &amp; HOUSE RGLTR EXP-SERVICING</t>
  </si>
  <si>
    <t>SERVICING EXPENSES</t>
  </si>
  <si>
    <t>878-01630</t>
  </si>
  <si>
    <t>DISTRB METER &amp; HOUSE RGLTR EXP-SUPERVISI</t>
  </si>
  <si>
    <t>878-01325</t>
  </si>
  <si>
    <t>METER CHANGE - SMALL</t>
  </si>
  <si>
    <t>878-01380</t>
  </si>
  <si>
    <t>DISTRB METER &amp; HOUSE RGLTR EXP-METER REP</t>
  </si>
  <si>
    <t>METER REPAIR MISC</t>
  </si>
  <si>
    <t>879</t>
  </si>
  <si>
    <t>879-01505</t>
  </si>
  <si>
    <t>CUSTOMER INSTALLATION EXPENSES-OFFICE ST</t>
  </si>
  <si>
    <t>OFFICE STAFFING &amp; EX</t>
  </si>
  <si>
    <t>879-01620</t>
  </si>
  <si>
    <t>CUSTOMER INSTALLATION EXPENSES-SERVICING</t>
  </si>
  <si>
    <t>879-01625</t>
  </si>
  <si>
    <t>SERVICING TECHNICAL</t>
  </si>
  <si>
    <t>503100</t>
  </si>
  <si>
    <t>PRINTING</t>
  </si>
  <si>
    <t>13400</t>
  </si>
  <si>
    <t>CUST CONTACT CENTER</t>
  </si>
  <si>
    <t>879-01170</t>
  </si>
  <si>
    <t>CUSTOMER INSTALLATION EXPENSES-EMERGENCY</t>
  </si>
  <si>
    <t>502114</t>
  </si>
  <si>
    <t>TRUCKING AND HAULING</t>
  </si>
  <si>
    <t>502125</t>
  </si>
  <si>
    <t>BID MAIN WORK</t>
  </si>
  <si>
    <t>505300</t>
  </si>
  <si>
    <t>CUSTOMER RECOVERY</t>
  </si>
  <si>
    <t>506810</t>
  </si>
  <si>
    <t>DAMAGES</t>
  </si>
  <si>
    <t>879-01630</t>
  </si>
  <si>
    <t>CUSTOMER INSTALLATION EXPENSES-SUPERVISI</t>
  </si>
  <si>
    <t>13525</t>
  </si>
  <si>
    <t>BUSINESS SYSTEMS</t>
  </si>
  <si>
    <t>15510</t>
  </si>
  <si>
    <t>OPS TECHNICAL SVCES</t>
  </si>
  <si>
    <t>879-12345</t>
  </si>
  <si>
    <t>CUSTOMER INSTALLATION EXPENSES-STORES OH</t>
  </si>
  <si>
    <t>880</t>
  </si>
  <si>
    <t>880-01070</t>
  </si>
  <si>
    <t>OTHER DISTRIBUTION EXPENSES-COMPUTER SYS</t>
  </si>
  <si>
    <t>COMPUTER SYS MAINT</t>
  </si>
  <si>
    <t>880-01270</t>
  </si>
  <si>
    <t>OTHER DISTRIB EXP - UNION/PSHIP MEETING</t>
  </si>
  <si>
    <t>LRT MEETINGS</t>
  </si>
  <si>
    <t>880-01315</t>
  </si>
  <si>
    <t>OTHER DISTRIBUTION EXPENSES-MEETINGS</t>
  </si>
  <si>
    <t>MEETINGS</t>
  </si>
  <si>
    <t>880-01440</t>
  </si>
  <si>
    <t>OTHER DISTRIBUTION EXPENSES-MISC MEETING</t>
  </si>
  <si>
    <t>MISC MEETINGS</t>
  </si>
  <si>
    <t>880-01512</t>
  </si>
  <si>
    <t>OTHER DISTRIBUTION EXPENSES-OPERATOR QUA</t>
  </si>
  <si>
    <t>OPERATOR QUALIFICATI</t>
  </si>
  <si>
    <t>880-01580</t>
  </si>
  <si>
    <t>OTHER DISTRIBUTION EXPENSES-SAFETY MEETI</t>
  </si>
  <si>
    <t>SAFETY MEETINGS</t>
  </si>
  <si>
    <t>880-01670</t>
  </si>
  <si>
    <t>OTHER DISTRIBUTION EXPENSES-TRAINING</t>
  </si>
  <si>
    <t>880-01680</t>
  </si>
  <si>
    <t>OTHER DISTRIBUTION EXPENSES-TRAVEL TIME</t>
  </si>
  <si>
    <t>TRAVEL TIME</t>
  </si>
  <si>
    <t>11348</t>
  </si>
  <si>
    <t>MAJ ACCT SERV TEAM</t>
  </si>
  <si>
    <t>12011</t>
  </si>
  <si>
    <t>METER SHOP</t>
  </si>
  <si>
    <t>12359</t>
  </si>
  <si>
    <t>ENGINEERING SVCES WA</t>
  </si>
  <si>
    <t>880-01671</t>
  </si>
  <si>
    <t>OTHER DISTRIBUTION EXPENSES-OFFICE TRAIN</t>
  </si>
  <si>
    <t>OFFICE TRAINING</t>
  </si>
  <si>
    <t>880-01505</t>
  </si>
  <si>
    <t>OTHER DISTRIBUTION EXPENSES-OFFICE STAFF</t>
  </si>
  <si>
    <t>51010</t>
  </si>
  <si>
    <t>OCCUPATIONAL SAFETY</t>
  </si>
  <si>
    <t>881</t>
  </si>
  <si>
    <t>881-01550</t>
  </si>
  <si>
    <t>DISTRB RENTS-RENTS</t>
  </si>
  <si>
    <t>RENTS</t>
  </si>
  <si>
    <t>16170</t>
  </si>
  <si>
    <t>THE DALLES - FACILIT</t>
  </si>
  <si>
    <t>502360</t>
  </si>
  <si>
    <t>ROU UTIL LEA RENT EX</t>
  </si>
  <si>
    <t>51020</t>
  </si>
  <si>
    <t>LAND OVERHEAD</t>
  </si>
  <si>
    <t>885</t>
  </si>
  <si>
    <t>885-01195</t>
  </si>
  <si>
    <t>DISTRB MAINTENANCE FIELD SUPPORT</t>
  </si>
  <si>
    <t>FIELD SUPPORT / MISC</t>
  </si>
  <si>
    <t>12013</t>
  </si>
  <si>
    <t>885-01630</t>
  </si>
  <si>
    <t>DISTRB MAINTENANCE SUPERVISION-SUPERVISI</t>
  </si>
  <si>
    <t>885-01315</t>
  </si>
  <si>
    <t>DISTRB MAINTENANCE SUPERVISION-MEETINGS</t>
  </si>
  <si>
    <t>885-01505</t>
  </si>
  <si>
    <t>DISTRB MAINTENANCE SUPERVISION-OFFICE ST</t>
  </si>
  <si>
    <t>885-01633</t>
  </si>
  <si>
    <t>SUPERVISION - ENGINE</t>
  </si>
  <si>
    <t>885-01514</t>
  </si>
  <si>
    <t>DISTRB MAINTENANCE SUPERVISION-PIPELINE</t>
  </si>
  <si>
    <t>500106</t>
  </si>
  <si>
    <t>SALARY  OVERTIME</t>
  </si>
  <si>
    <t>506400</t>
  </si>
  <si>
    <t>DONATIONS</t>
  </si>
  <si>
    <t>885-02966</t>
  </si>
  <si>
    <t>DISTRB MAINTENANCE SUPERVISION-NON RECOV</t>
  </si>
  <si>
    <t>500800</t>
  </si>
  <si>
    <t>SALARY P/T PAYROLL</t>
  </si>
  <si>
    <t>501800</t>
  </si>
  <si>
    <t>FURNITURE</t>
  </si>
  <si>
    <t>505700</t>
  </si>
  <si>
    <t>COLLECTION FEES</t>
  </si>
  <si>
    <t>885-01670</t>
  </si>
  <si>
    <t>DISTRB MAINTENANCE SUPERVISION-TRAINING</t>
  </si>
  <si>
    <t>41040</t>
  </si>
  <si>
    <t>ENT APPLICATIONS</t>
  </si>
  <si>
    <t>79000</t>
  </si>
  <si>
    <t>GEN ADMIN STAFF</t>
  </si>
  <si>
    <t>887</t>
  </si>
  <si>
    <t>887-01025</t>
  </si>
  <si>
    <t>DISTRB MAINTENANCE OF MAINS-CATHODIC PRO</t>
  </si>
  <si>
    <t>CATHODIC PROTECTION</t>
  </si>
  <si>
    <t>887-01285</t>
  </si>
  <si>
    <t>DISTRB MAINTENANCE OF MAINS-MAINS - BRID</t>
  </si>
  <si>
    <t>MAINS - BRIDGE REPAI</t>
  </si>
  <si>
    <t>887-73090</t>
  </si>
  <si>
    <t>DISTRB MAINTENANCE OF MAINS-DAMAGE W/O W</t>
  </si>
  <si>
    <t>561000</t>
  </si>
  <si>
    <t>DMG Write-Offs</t>
  </si>
  <si>
    <t>DAMAGE W/O WRITE OFF</t>
  </si>
  <si>
    <t>586100</t>
  </si>
  <si>
    <t>NWN/586100</t>
  </si>
  <si>
    <t>887-01220</t>
  </si>
  <si>
    <t>DISTRB MAINTENANCE OF MAINS-HP MAINS - L</t>
  </si>
  <si>
    <t>HP MAINS - LEAKAGE</t>
  </si>
  <si>
    <t>887-01287</t>
  </si>
  <si>
    <t>DISTRB MAINTENANCE OF MAINS-MAIN - HOUSE</t>
  </si>
  <si>
    <t>MAIN - HOUSEBOAD MAI</t>
  </si>
  <si>
    <t>887-01290</t>
  </si>
  <si>
    <t>DISTRB MAINTENANCE OF MAINS-MAINS - OTHE</t>
  </si>
  <si>
    <t>MAINS - OTHER</t>
  </si>
  <si>
    <t>887-01100</t>
  </si>
  <si>
    <t>DISTRB MAINTENANCE OF MAINS-DAMAGES TO M</t>
  </si>
  <si>
    <t>DAMAGES TO MAINS</t>
  </si>
  <si>
    <t>887-01197</t>
  </si>
  <si>
    <t>DISTRB MAINTENANCE OF MAINS-FINK STATION</t>
  </si>
  <si>
    <t>FINK STATIONS LOWER</t>
  </si>
  <si>
    <t>502127</t>
  </si>
  <si>
    <t>FENCING</t>
  </si>
  <si>
    <t>887-12345</t>
  </si>
  <si>
    <t>DISTRB MAINTENANCE OF MAINS-STORES OH CL</t>
  </si>
  <si>
    <t>889</t>
  </si>
  <si>
    <t>889-01125</t>
  </si>
  <si>
    <t>MAINT- MSRE REG STA EQUIP-GEN-DIST REG I</t>
  </si>
  <si>
    <t>506100</t>
  </si>
  <si>
    <t>SECURITY</t>
  </si>
  <si>
    <t>889-01130</t>
  </si>
  <si>
    <t>MAINT- MSRE REG STA EQUIP-GEN-DIST REG P</t>
  </si>
  <si>
    <t>DIST REG PRBLM RSP</t>
  </si>
  <si>
    <t>889-01140</t>
  </si>
  <si>
    <t>MAINT- MSRE REG STA EQUIP-GEN-DISTRICT R</t>
  </si>
  <si>
    <t>DISTRICT REG HEATER</t>
  </si>
  <si>
    <t>889-01145</t>
  </si>
  <si>
    <t>DISTRICT REG MAINT-O</t>
  </si>
  <si>
    <t>889-01150</t>
  </si>
  <si>
    <t>DISTRICT REG PAINT</t>
  </si>
  <si>
    <t>889-01155</t>
  </si>
  <si>
    <t>DISTRICT REG REVIS O</t>
  </si>
  <si>
    <t>889-01640</t>
  </si>
  <si>
    <t>MAINT- MSRE REG STA EQUIP-GEN-TELEMETERI</t>
  </si>
  <si>
    <t>TELEMETERING MAINT</t>
  </si>
  <si>
    <t>889-12345</t>
  </si>
  <si>
    <t>MAINT- MSRE REG STA EQUIP-GEN-STORES OH</t>
  </si>
  <si>
    <t>891</t>
  </si>
  <si>
    <t>891-01490</t>
  </si>
  <si>
    <t>MAINT- MSRE REG STA EQUIP-CG-ODORIZING E</t>
  </si>
  <si>
    <t>891-01525</t>
  </si>
  <si>
    <t>MAINT- MSRE REG STA EQUIP-CG-REG/GATE ST</t>
  </si>
  <si>
    <t>REG/GATE STN MAINT</t>
  </si>
  <si>
    <t>892</t>
  </si>
  <si>
    <t>892-01635</t>
  </si>
  <si>
    <t>MAINT- SERVICES-SVC RGLTR INSPECT</t>
  </si>
  <si>
    <t>SVC RGLTR INSPECT</t>
  </si>
  <si>
    <t>892-01610</t>
  </si>
  <si>
    <t>MAINT- SERVICES-SERVICE - OTHER</t>
  </si>
  <si>
    <t>SERVICE - OTHER</t>
  </si>
  <si>
    <t>892-01603</t>
  </si>
  <si>
    <t>MAINT- SERVICES-SERVICE - HOUSEBOAT MAIN</t>
  </si>
  <si>
    <t>SERVICE - HOUSEBOAT</t>
  </si>
  <si>
    <t>892-01605</t>
  </si>
  <si>
    <t>MAINT- SERVICES-SERVICE - LEAKAGE</t>
  </si>
  <si>
    <t>SERVICE - LEAKAGE</t>
  </si>
  <si>
    <t>892-80600</t>
  </si>
  <si>
    <t>MAINT- SERVICES-Guard Posts</t>
  </si>
  <si>
    <t>Guard Rails</t>
  </si>
  <si>
    <t>892-01195</t>
  </si>
  <si>
    <t>MAINT- SERVICES-FIELD SUPPORT / MISC</t>
  </si>
  <si>
    <t>892-01478</t>
  </si>
  <si>
    <t>MAINT- SERVICES-ODOR CALLS</t>
  </si>
  <si>
    <t>ODOR CALLS</t>
  </si>
  <si>
    <t>893</t>
  </si>
  <si>
    <t>893-01165</t>
  </si>
  <si>
    <t>MAINT- MTRS AND HOUSE RGLTR-ELEC METER M</t>
  </si>
  <si>
    <t>ELEC METER MAINTENAN</t>
  </si>
  <si>
    <t>893-01185</t>
  </si>
  <si>
    <t>MAINT- MTRS AND HOUSE RGLTR-FIELD METER</t>
  </si>
  <si>
    <t>FIELD METER MAINT</t>
  </si>
  <si>
    <t>893-01190</t>
  </si>
  <si>
    <t>FIELD METER PROVING</t>
  </si>
  <si>
    <t>893-01295</t>
  </si>
  <si>
    <t>MAINT- MTRS AND HOUSE RGLTR-MAINTENANCE</t>
  </si>
  <si>
    <t>893-01335</t>
  </si>
  <si>
    <t>MAINT- MTRS AND HOUSE RGLTR-METER FENCIN</t>
  </si>
  <si>
    <t>METER FENCING</t>
  </si>
  <si>
    <t>893-01345</t>
  </si>
  <si>
    <t>MAINT- MTRS AND HOUSE RGLTR-METER PAINTI</t>
  </si>
  <si>
    <t>METER PAINTING</t>
  </si>
  <si>
    <t>893-01350</t>
  </si>
  <si>
    <t>MAINT- MTRS AND HOUSE RGLTR-METER PROBLE</t>
  </si>
  <si>
    <t>METER PROBLEM RESP</t>
  </si>
  <si>
    <t>893-01400</t>
  </si>
  <si>
    <t>MAINT- MTRS AND HOUSE RGLTR-METER REVISI</t>
  </si>
  <si>
    <t>METER REVISION OF CO</t>
  </si>
  <si>
    <t>893-01420</t>
  </si>
  <si>
    <t>MAINT- MTRS AND HOUSE RGLTR-METER SET MA</t>
  </si>
  <si>
    <t>METER SET MAINT-OTHE</t>
  </si>
  <si>
    <t>893-01460</t>
  </si>
  <si>
    <t>MAINT- MTRS AND HOUSE RGLTR-MTR INS-ANNU</t>
  </si>
  <si>
    <t>MTR INS-ANNUAL-GSO</t>
  </si>
  <si>
    <t>893-01465</t>
  </si>
  <si>
    <t>MAINT- MTRS AND HOUSE RGLTR-MTR INST CAL</t>
  </si>
  <si>
    <t>MTR INST CALIB-GSO</t>
  </si>
  <si>
    <t>893-01535</t>
  </si>
  <si>
    <t>MAINT- MTRS AND HOUSE RGLTR-REGUL REPAIR</t>
  </si>
  <si>
    <t>REGUL REPAIR - IND</t>
  </si>
  <si>
    <t>893-01620</t>
  </si>
  <si>
    <t>MAINT- MTRS AND HOUSE RGLTR-SERVICING EX</t>
  </si>
  <si>
    <t>893-01340</t>
  </si>
  <si>
    <t>MAINT- MTRS AND HOUSE RGLTR-METER MAINT</t>
  </si>
  <si>
    <t>METER MAINT - RESIDE</t>
  </si>
  <si>
    <t>893-01375</t>
  </si>
  <si>
    <t>MAINT- MTRS AND HOUSE RGLTR-METER REPAIR</t>
  </si>
  <si>
    <t>METER REPAIR DIAPHRA</t>
  </si>
  <si>
    <t>893-01385</t>
  </si>
  <si>
    <t>METER REPAIR ROTARY</t>
  </si>
  <si>
    <t>893-01530</t>
  </si>
  <si>
    <t>REGUL REPAIR - COML</t>
  </si>
  <si>
    <t>588106</t>
  </si>
  <si>
    <t>SAL - OVERTIME ZTFSO</t>
  </si>
  <si>
    <t>12012</t>
  </si>
  <si>
    <t>GENERAL MAINT</t>
  </si>
  <si>
    <t>RESIDENTIAL METERS</t>
  </si>
  <si>
    <t>894</t>
  </si>
  <si>
    <t>894-02010</t>
  </si>
  <si>
    <t>MAIN-OTHR EQUIP-Unscheduled CNG Main Bi</t>
  </si>
  <si>
    <t>ADMIN EXPENSE TRANSF</t>
  </si>
  <si>
    <t>11800</t>
  </si>
  <si>
    <t>CNG MAINTENANCE</t>
  </si>
  <si>
    <t>894-01655</t>
  </si>
  <si>
    <t>MAINT- OTHR EQUIP - DISTRB-TOOL MAINT AN</t>
  </si>
  <si>
    <t>TOOL MAINT AND PURCH</t>
  </si>
  <si>
    <t>894-12345</t>
  </si>
  <si>
    <t>MAINT- OTHR EQUIP - STORES OH CLEARING</t>
  </si>
  <si>
    <t>901</t>
  </si>
  <si>
    <t>901-01630</t>
  </si>
  <si>
    <t>CUST ACCTS OP - SUPERVISION-SUPERVISION</t>
  </si>
  <si>
    <t>902</t>
  </si>
  <si>
    <t>902-01355</t>
  </si>
  <si>
    <t>CUST ACCTS OP - METER READING-METER READ</t>
  </si>
  <si>
    <t>METER READING</t>
  </si>
  <si>
    <t>902-01360</t>
  </si>
  <si>
    <t>METER READING - INDU</t>
  </si>
  <si>
    <t>903</t>
  </si>
  <si>
    <t>903-04280</t>
  </si>
  <si>
    <t>CUSTOMER RECORDS &amp; COLLECTIONS-GAS SVC-C</t>
  </si>
  <si>
    <t>GAS SVC-CR &amp; COLL</t>
  </si>
  <si>
    <t>903-01620</t>
  </si>
  <si>
    <t>CUSTOMER RECORDS &amp; COLLECTIONS-SERVICING</t>
  </si>
  <si>
    <t>903-01010</t>
  </si>
  <si>
    <t>CUSTOMER RECORDS &amp; COLLECTIONS-BILLING G</t>
  </si>
  <si>
    <t>BILLING GAS SVC-IND</t>
  </si>
  <si>
    <t>903-01015</t>
  </si>
  <si>
    <t>BILLING GAS SVC-RES</t>
  </si>
  <si>
    <t>502200</t>
  </si>
  <si>
    <t>BENEFITS</t>
  </si>
  <si>
    <t>903-01080</t>
  </si>
  <si>
    <t>CUSTOMER RECORDS &amp; COLLECTIONS-CREDIT TU</t>
  </si>
  <si>
    <t>CREDIT TURN OFF</t>
  </si>
  <si>
    <t>13600</t>
  </si>
  <si>
    <t>ACCOUNT SERVICES</t>
  </si>
  <si>
    <t>903-01505</t>
  </si>
  <si>
    <t>CUSTOMER RECORDS &amp; COLLECTIONS-OFFICE ST</t>
  </si>
  <si>
    <t>502500</t>
  </si>
  <si>
    <t>BANK CHARGES</t>
  </si>
  <si>
    <t>504100</t>
  </si>
  <si>
    <t>PAYSTATION COMMISSIO</t>
  </si>
  <si>
    <t>16300</t>
  </si>
  <si>
    <t>PURCHASING</t>
  </si>
  <si>
    <t>33000</t>
  </si>
  <si>
    <t>PAYROLL</t>
  </si>
  <si>
    <t>42018</t>
  </si>
  <si>
    <t>OPERATIONAL ACCTG</t>
  </si>
  <si>
    <t>42030</t>
  </si>
  <si>
    <t>CASH MANAGEMENT</t>
  </si>
  <si>
    <t>904</t>
  </si>
  <si>
    <t>85410</t>
  </si>
  <si>
    <t>UNCOLL ACCOUNTS</t>
  </si>
  <si>
    <t>904-02595</t>
  </si>
  <si>
    <t>UNCOLLECTABLE ACCTS-UNCOLL ACCTS-RES</t>
  </si>
  <si>
    <t>504500</t>
  </si>
  <si>
    <t>BAD DEBT EXPENSE</t>
  </si>
  <si>
    <t>UNCOLLECTIBLE ACCTS</t>
  </si>
  <si>
    <t>904-02596</t>
  </si>
  <si>
    <t>UNCOLLECTABLE ACCTS-UNCOLL ACCTS-COML</t>
  </si>
  <si>
    <t>02596</t>
  </si>
  <si>
    <t>904-02597</t>
  </si>
  <si>
    <t>UNCOLLECTABLE ACCTS-UNCOLL ACCTS-IND</t>
  </si>
  <si>
    <t>02597</t>
  </si>
  <si>
    <t>904-02598</t>
  </si>
  <si>
    <t>02598</t>
  </si>
  <si>
    <t>904-02599</t>
  </si>
  <si>
    <t>SAP A/R BAD DEBT EXPENSE</t>
  </si>
  <si>
    <t>02599</t>
  </si>
  <si>
    <t>904-06176</t>
  </si>
  <si>
    <t>UNCOLLECTABLE ACCTS-WARM ADJUSTMENT</t>
  </si>
  <si>
    <t>WARM ADJUSTMENT</t>
  </si>
  <si>
    <t>904-06495</t>
  </si>
  <si>
    <t>UNCOLLECTABLE ACCTS-UNBILLED REVENUES</t>
  </si>
  <si>
    <t>UNBILLED REVENUES-OR</t>
  </si>
  <si>
    <t>907</t>
  </si>
  <si>
    <t>11410</t>
  </si>
  <si>
    <t>RES CONSUMER SERVICE</t>
  </si>
  <si>
    <t>907-01505</t>
  </si>
  <si>
    <t>CUSTOMER SERVICE SUPERVISION-OFFICE STAF</t>
  </si>
  <si>
    <t>908</t>
  </si>
  <si>
    <t>11325</t>
  </si>
  <si>
    <t>CUST SEG SRVC</t>
  </si>
  <si>
    <t>908-04660</t>
  </si>
  <si>
    <t>CUSTOMER ASSISTANCE EXPENSE-MAJ ENERGY S</t>
  </si>
  <si>
    <t>MAJ ENERGY SECTION</t>
  </si>
  <si>
    <t>504600</t>
  </si>
  <si>
    <t>DEALER RELATIONS</t>
  </si>
  <si>
    <t>505200</t>
  </si>
  <si>
    <t>ADVERTISING</t>
  </si>
  <si>
    <t>507500</t>
  </si>
  <si>
    <t>CORPORATE IDENTITY</t>
  </si>
  <si>
    <t>908-01505</t>
  </si>
  <si>
    <t>CUSTOMER ASSISTANCE EXPENSE-OFFICE STAFF</t>
  </si>
  <si>
    <t>908-02966</t>
  </si>
  <si>
    <t>CUSTOMER ASSISTANCE EXPENSE-NON RECOVERA</t>
  </si>
  <si>
    <t>908-05015</t>
  </si>
  <si>
    <t>CUSTOMER ASSISTANCE EXPENSE-NEW CONSTRUC</t>
  </si>
  <si>
    <t>TELECOM MAINT</t>
  </si>
  <si>
    <t>908-05020</t>
  </si>
  <si>
    <t>CUSTOMER ASSISTANCE EXPENSE-CONVERSION</t>
  </si>
  <si>
    <t>TELECOM OPERATIONS</t>
  </si>
  <si>
    <t>11370</t>
  </si>
  <si>
    <t>INTEG RESOURCE PLAN</t>
  </si>
  <si>
    <t>11420</t>
  </si>
  <si>
    <t>CUST ACQ SRV CONVSN</t>
  </si>
  <si>
    <t>908-04771</t>
  </si>
  <si>
    <t>CUSTOMER ASSISTANCE EXPENSE-CANCELLED WO</t>
  </si>
  <si>
    <t>562000</t>
  </si>
  <si>
    <t>ORDERS NOT SOLD W/O</t>
  </si>
  <si>
    <t>CANCELLED WORK ORDER</t>
  </si>
  <si>
    <t>11430</t>
  </si>
  <si>
    <t>CUST ACQ &amp; NEW CONST</t>
  </si>
  <si>
    <t>11515</t>
  </si>
  <si>
    <t>CUST ACQ MRKTG NEW</t>
  </si>
  <si>
    <t>11528</t>
  </si>
  <si>
    <t>WA ENERGY EFFICIENCY</t>
  </si>
  <si>
    <t>908-07399</t>
  </si>
  <si>
    <t>CUSTOMER ASSISTANCE EXPENSE-CONTRA ACCOU</t>
  </si>
  <si>
    <t>504200</t>
  </si>
  <si>
    <t xml:space="preserve"> REGULATORY DEFEERAL</t>
  </si>
  <si>
    <t>CONTRA ACCOUNT</t>
  </si>
  <si>
    <t>11529</t>
  </si>
  <si>
    <t>WA LOW INCOME EE</t>
  </si>
  <si>
    <t>908-07227</t>
  </si>
  <si>
    <t>CUSTOMER ASSISTANCE EXPENSE-C.A.P. REBAT</t>
  </si>
  <si>
    <t>507000</t>
  </si>
  <si>
    <t>REBATES</t>
  </si>
  <si>
    <t>C.A.P. REBATE</t>
  </si>
  <si>
    <t>908-07237</t>
  </si>
  <si>
    <t>CUSTOMER ASSISTANCE EXPENSE-C.A.P. ADMIN</t>
  </si>
  <si>
    <t>C.A.P. ADMIN FEE</t>
  </si>
  <si>
    <t>908-07247</t>
  </si>
  <si>
    <t>CUSTOMER ASSISTANCE EXPENSE-HSR</t>
  </si>
  <si>
    <t>07247</t>
  </si>
  <si>
    <t>908-07303</t>
  </si>
  <si>
    <t>CUSTOMER ASSISTANCE EXPENSE-ES FURN PGM</t>
  </si>
  <si>
    <t>ES FURN PGM ADMIN</t>
  </si>
  <si>
    <t>11540</t>
  </si>
  <si>
    <t>CONSR RELATIONS-EVT</t>
  </si>
  <si>
    <t>908-04855</t>
  </si>
  <si>
    <t>CUSTOMER ASSISTANCE EXP - PROGRAMS</t>
  </si>
  <si>
    <t>PROMOTIONS</t>
  </si>
  <si>
    <t>11590</t>
  </si>
  <si>
    <t>OR LOW INCME WTHZN</t>
  </si>
  <si>
    <t>908-07203</t>
  </si>
  <si>
    <t>CUSTOMER ASSISTANCE EXPENSE-WX PGM ADMIN</t>
  </si>
  <si>
    <t>WX PGM ADMIN</t>
  </si>
  <si>
    <t>908-07257</t>
  </si>
  <si>
    <t>CUSTOMER ASSISTANCE EXPENSE-AUDIT &amp; INSP</t>
  </si>
  <si>
    <t>07257</t>
  </si>
  <si>
    <t>908-07607</t>
  </si>
  <si>
    <t>CUSTOMER ASSISTANCE EXPENSE-OLIEE VERIFI</t>
  </si>
  <si>
    <t>OLIEE VERIFICATION</t>
  </si>
  <si>
    <t>11595</t>
  </si>
  <si>
    <t>SMART ENERGY</t>
  </si>
  <si>
    <t>908-02972</t>
  </si>
  <si>
    <t>CUSTOMER ASSISTANCE EXPENSE-SM</t>
  </si>
  <si>
    <t>02972</t>
  </si>
  <si>
    <t>12339</t>
  </si>
  <si>
    <t>VANCOUVER CUST ACQ</t>
  </si>
  <si>
    <t>15491</t>
  </si>
  <si>
    <t>DIRECTOR, CUSTOMER L</t>
  </si>
  <si>
    <t>15508</t>
  </si>
  <si>
    <t>BUSINESS ANALYSIS</t>
  </si>
  <si>
    <t>908-04815</t>
  </si>
  <si>
    <t>CUSTOMER ASSISTANCE EXPENSE-MARKET R &amp; D</t>
  </si>
  <si>
    <t>MARKET R &amp; D</t>
  </si>
  <si>
    <t>45010</t>
  </si>
  <si>
    <t>STRATEGIC PLANNING</t>
  </si>
  <si>
    <t>52040</t>
  </si>
  <si>
    <t>CORPORATE COMMUNICAT</t>
  </si>
  <si>
    <t>PUB SAFETY AWARENESS</t>
  </si>
  <si>
    <t>909</t>
  </si>
  <si>
    <t>909-01215</t>
  </si>
  <si>
    <t>INFO &amp; INSTRUCT ADVERT- HOME SHOW</t>
  </si>
  <si>
    <t>HOME SHOWS</t>
  </si>
  <si>
    <t>909-04865</t>
  </si>
  <si>
    <t>INFO &amp; INSTRUCT ADVERT- SHOW OF HOME</t>
  </si>
  <si>
    <t>SHOW OF HOMES</t>
  </si>
  <si>
    <t>STREET OF DREAMS</t>
  </si>
  <si>
    <t>909-20000</t>
  </si>
  <si>
    <t>INFO &amp; INSTRUCTIONAL ADVRT-ADMIN / PAYRO</t>
  </si>
  <si>
    <t>ADMIN / PAYROLL</t>
  </si>
  <si>
    <t>909-21000</t>
  </si>
  <si>
    <t>INFO &amp; INSTRUCTIONAL ADVRT-BILL INSERTS</t>
  </si>
  <si>
    <t>BILL INSERTS</t>
  </si>
  <si>
    <t>909-23000</t>
  </si>
  <si>
    <t>INFO &amp; INSTRUCTIONAL ADVRT-UTILITY INFOR</t>
  </si>
  <si>
    <t>UTILITY INFORMATION</t>
  </si>
  <si>
    <t>909-24000</t>
  </si>
  <si>
    <t>INFO &amp; INSTRUCTIONAL ADVRT-FALL COMMUNIC</t>
  </si>
  <si>
    <t>FALL COMMUNICATIONS</t>
  </si>
  <si>
    <t>CORPORATE IMAGE &amp; MA</t>
  </si>
  <si>
    <t>909-28000</t>
  </si>
  <si>
    <t>INFO &amp; INSTRUCTIONAL ADVRT-SAFETY INFORM</t>
  </si>
  <si>
    <t>SAFETY INFORMATION</t>
  </si>
  <si>
    <t>909-29000</t>
  </si>
  <si>
    <t>INFO &amp; INSTRUCTIONAL ADVRT-TELEPHONE DIR</t>
  </si>
  <si>
    <t>TELEPHONE DIRECTORIE</t>
  </si>
  <si>
    <t>910</t>
  </si>
  <si>
    <t>910-01505</t>
  </si>
  <si>
    <t>MISC CUSTOMER SERVICE-OFFICE STAFFING &amp;</t>
  </si>
  <si>
    <t>911</t>
  </si>
  <si>
    <t>911-04855</t>
  </si>
  <si>
    <t>SALES SUPERVISION EXPENSE-PROMOTIONS</t>
  </si>
  <si>
    <t>52020</t>
  </si>
  <si>
    <t>COMM &amp; CIVIC AFFAIRS</t>
  </si>
  <si>
    <t>912</t>
  </si>
  <si>
    <t>912-05015</t>
  </si>
  <si>
    <t>DEMONSTRATION &amp; SELLING EXP-NEW CONSTRUC</t>
  </si>
  <si>
    <t>912-01505</t>
  </si>
  <si>
    <t>DEMONSTRATION &amp; SELLING EXP-OFFICE STAFF</t>
  </si>
  <si>
    <t>912-02966</t>
  </si>
  <si>
    <t>DEMONSTRATION &amp; SELLING EXP-NON RECOVERA</t>
  </si>
  <si>
    <t>912-04940</t>
  </si>
  <si>
    <t>DEMONSTRATION &amp; SELLING EXP-CIVIC RELATI</t>
  </si>
  <si>
    <t>CIVIC RELATIONS</t>
  </si>
  <si>
    <t>912-05020</t>
  </si>
  <si>
    <t>DEMONSTRATION &amp; SELLING EXP-CONVERSION</t>
  </si>
  <si>
    <t>912-05025</t>
  </si>
  <si>
    <t>DEMO &amp; SELL EXP-Amort Singl Fam Conv Cos</t>
  </si>
  <si>
    <t>05025</t>
  </si>
  <si>
    <t>524100</t>
  </si>
  <si>
    <t>BUILDER SIGNS</t>
  </si>
  <si>
    <t>912-01215</t>
  </si>
  <si>
    <t>DEMONSTRATION &amp; SELLING EXP-HOME SHOWS</t>
  </si>
  <si>
    <t>912-01315</t>
  </si>
  <si>
    <t>DEMONSTRATION &amp; SELLING EXP-MEETINGS</t>
  </si>
  <si>
    <t>912-04765</t>
  </si>
  <si>
    <t>DEMONSTRATION &amp; SELLING EXP-4TH FLOOR SU</t>
  </si>
  <si>
    <t>4TH FLOOR SUPPORT</t>
  </si>
  <si>
    <t>912-04858</t>
  </si>
  <si>
    <t>DEMONSTRATION &amp; SELLING EXP-PROMOTIONAL</t>
  </si>
  <si>
    <t>PROMOTIONAL BILLINGS</t>
  </si>
  <si>
    <t>912-04865</t>
  </si>
  <si>
    <t>DEMONSTRATION &amp; SELLING EXP-SHOW OF HOME</t>
  </si>
  <si>
    <t>912-04870</t>
  </si>
  <si>
    <t>DEMONSTRATION &amp; SELLING EXP-STREET OF DR</t>
  </si>
  <si>
    <t>16110</t>
  </si>
  <si>
    <t>ASTORIA - FACILITIES</t>
  </si>
  <si>
    <t>34500</t>
  </si>
  <si>
    <t>CO SUPPORTED ACTIONS</t>
  </si>
  <si>
    <t>52010</t>
  </si>
  <si>
    <t>PUB POLICY &amp; GVRM AF</t>
  </si>
  <si>
    <t>85230</t>
  </si>
  <si>
    <t>MULTI FAMILY HOUSING</t>
  </si>
  <si>
    <t>912-02666</t>
  </si>
  <si>
    <t>DEMO &amp; SELL EXP - Non Recov Indiv Meter</t>
  </si>
  <si>
    <t>02666</t>
  </si>
  <si>
    <t>912-05026</t>
  </si>
  <si>
    <t>SCHEDULE 4 INCENTIVE AMORT</t>
  </si>
  <si>
    <t>05026</t>
  </si>
  <si>
    <t>913</t>
  </si>
  <si>
    <t>913-20000</t>
  </si>
  <si>
    <t>ADVERTISING EXPENSES-ADMIN / PAYROLL</t>
  </si>
  <si>
    <t>913-23000</t>
  </si>
  <si>
    <t>ADVERTISING EXPENSES-UTILITY INFORMATION</t>
  </si>
  <si>
    <t>913-26000</t>
  </si>
  <si>
    <t>ADVERTISING EXPENSES-CORPORATE IMAGE &amp; M</t>
  </si>
  <si>
    <t>921</t>
  </si>
  <si>
    <t>921-01505</t>
  </si>
  <si>
    <t>OFFICE STAFFING &amp; EXPENSE-OFFICE STAFFIN</t>
  </si>
  <si>
    <t>921-02966</t>
  </si>
  <si>
    <t>OFFICE STAFFING &amp; EXPENSE-NON RECOVERABL</t>
  </si>
  <si>
    <t>921-05020</t>
  </si>
  <si>
    <t>OFFICE STAFFING &amp; EXPENSE-TELECOM OPERAT</t>
  </si>
  <si>
    <t>921-05015</t>
  </si>
  <si>
    <t>OFFICE STAFFING &amp; EXPENSE-TELECOM MAINT</t>
  </si>
  <si>
    <t>921-04600</t>
  </si>
  <si>
    <t>OFFICE STAFFING &amp; EXP - N. MIST</t>
  </si>
  <si>
    <t>503900</t>
  </si>
  <si>
    <t>INSURANCE</t>
  </si>
  <si>
    <t>921-02588</t>
  </si>
  <si>
    <t>OFFICE STAFFING &amp; EXPENSE-TELECOM ADMINI</t>
  </si>
  <si>
    <t>TELECOM ADMINISTRATI</t>
  </si>
  <si>
    <t>921-04720</t>
  </si>
  <si>
    <t>OFFICE STAFFING &amp; EXPENSE-NT SYSTEMS SUP</t>
  </si>
  <si>
    <t>NT SYSTEMS SUPPORT</t>
  </si>
  <si>
    <t>921-04735</t>
  </si>
  <si>
    <t>OFFICE STAFFING &amp; EXPENSE-SYS NETWORK AD</t>
  </si>
  <si>
    <t>SYS NETWORK ADMIN</t>
  </si>
  <si>
    <t>921-04755</t>
  </si>
  <si>
    <t>OFFICE STAFFING &amp; EXPENSE-UNIX HWARE &amp; S</t>
  </si>
  <si>
    <t>UNIX HWARE &amp; SWARE</t>
  </si>
  <si>
    <t>921-02463</t>
  </si>
  <si>
    <t>OFFICE STAFFING &amp; EXP-Employee Parking</t>
  </si>
  <si>
    <t>15410</t>
  </si>
  <si>
    <t>EE PROTECTION EQUIP</t>
  </si>
  <si>
    <t>921-01590</t>
  </si>
  <si>
    <t>OFFICE STAFFING &amp; EXPENSE-SAFETY SAL/EXP</t>
  </si>
  <si>
    <t>SAFETY SAL &amp; EXPS</t>
  </si>
  <si>
    <t>921-01591</t>
  </si>
  <si>
    <t>OFFICE STAFFING &amp; EXPENSE- FR CLOTHING</t>
  </si>
  <si>
    <t>01591</t>
  </si>
  <si>
    <t>921-01592</t>
  </si>
  <si>
    <t>OFFICE STAFFING &amp; EXPENSE - BOOTS</t>
  </si>
  <si>
    <t>01592</t>
  </si>
  <si>
    <t>921-01593</t>
  </si>
  <si>
    <t>OFFICE STAFFING &amp; EXPENSE- EYEWEAR</t>
  </si>
  <si>
    <t>01593</t>
  </si>
  <si>
    <t>921-01594</t>
  </si>
  <si>
    <t>OFFICE STAFFING &amp; EXPENSE-HEARING PROTEC</t>
  </si>
  <si>
    <t>01594</t>
  </si>
  <si>
    <t>15492</t>
  </si>
  <si>
    <t>DIRECTOR, TECH SERVI</t>
  </si>
  <si>
    <t>921-04705</t>
  </si>
  <si>
    <t>OFFICE STAFFING &amp; EXPENSE-DESKTOP INSTAL</t>
  </si>
  <si>
    <t>DESKTOP INSTAL/MAINT</t>
  </si>
  <si>
    <t>16000</t>
  </si>
  <si>
    <t>250TAYLOR-FACILITIES</t>
  </si>
  <si>
    <t>16105</t>
  </si>
  <si>
    <t>MTSCOTT - FACILITIES</t>
  </si>
  <si>
    <t>16135</t>
  </si>
  <si>
    <t>SHERWOOD-FACILITIES</t>
  </si>
  <si>
    <t>16139</t>
  </si>
  <si>
    <t>VANCOUVER - FACILITI</t>
  </si>
  <si>
    <t>16145</t>
  </si>
  <si>
    <t>SUNSET - FACILITIES</t>
  </si>
  <si>
    <t>16150</t>
  </si>
  <si>
    <t>ALBANY - FACILITIES</t>
  </si>
  <si>
    <t>16155</t>
  </si>
  <si>
    <t>CENTRAL - FACILITIES</t>
  </si>
  <si>
    <t>16160</t>
  </si>
  <si>
    <t>EUGENE - FACILITIES</t>
  </si>
  <si>
    <t>16190</t>
  </si>
  <si>
    <t>COOS BAY - FACILITIE</t>
  </si>
  <si>
    <t>921-01207</t>
  </si>
  <si>
    <t>OFFICE STAFFING &amp; EXPENSE-HOMELAND SECUR</t>
  </si>
  <si>
    <t>HOMELAND SECURITY</t>
  </si>
  <si>
    <t>921-06600</t>
  </si>
  <si>
    <t>Inventory Differences</t>
  </si>
  <si>
    <t>06600</t>
  </si>
  <si>
    <t>509100</t>
  </si>
  <si>
    <t xml:space="preserve"> INVENTORY DIFF</t>
  </si>
  <si>
    <t>16201</t>
  </si>
  <si>
    <t>STORES OBS INV</t>
  </si>
  <si>
    <t>506800</t>
  </si>
  <si>
    <t>INVENTORY ADJUSTMENT</t>
  </si>
  <si>
    <t>16400</t>
  </si>
  <si>
    <t>OFFICE SERVICES</t>
  </si>
  <si>
    <t>503600</t>
  </si>
  <si>
    <t>COPIER LEASE/MAINT</t>
  </si>
  <si>
    <t>921-04925</t>
  </si>
  <si>
    <t>OFFICE STAFFING &amp; EXPENSE-COPY CENTER</t>
  </si>
  <si>
    <t>COPY CENTER</t>
  </si>
  <si>
    <t>921-04930</t>
  </si>
  <si>
    <t>OFFICE STAFFING &amp; EXPENSE-MAIL ROOM</t>
  </si>
  <si>
    <t>MAIL ROOM</t>
  </si>
  <si>
    <t>31100</t>
  </si>
  <si>
    <t>EMPLOYMENT</t>
  </si>
  <si>
    <t>921-01670</t>
  </si>
  <si>
    <t>OFFICE STAFFING &amp; EXPENSE-TRAINING</t>
  </si>
  <si>
    <t>31200</t>
  </si>
  <si>
    <t>DRUG &amp; ALCOHOL</t>
  </si>
  <si>
    <t>921-04560</t>
  </si>
  <si>
    <t>OFFICE STAFFING &amp; EXPENSE-DRUG &amp; ALCOHOL</t>
  </si>
  <si>
    <t>DRUG &amp; ALCOHOL PGM</t>
  </si>
  <si>
    <t>31300</t>
  </si>
  <si>
    <t>EE&amp;LABOR RELATIONS</t>
  </si>
  <si>
    <t>921-04590</t>
  </si>
  <si>
    <t>OFFICE STAFFING &amp; EXPENSE-INDUSTRIAL REL</t>
  </si>
  <si>
    <t>INDUSTRIAL RELS</t>
  </si>
  <si>
    <t>32000</t>
  </si>
  <si>
    <t>921-02200</t>
  </si>
  <si>
    <t>COLUMBIA BIOGAS PROJECT</t>
  </si>
  <si>
    <t>EMPLOYEE BENEFITS</t>
  </si>
  <si>
    <t>34000</t>
  </si>
  <si>
    <t>OD &amp; TRAINING</t>
  </si>
  <si>
    <t>921-01672</t>
  </si>
  <si>
    <t>OFFICE STAFFING &amp; EXPENSE-LEADERSHIP DEV</t>
  </si>
  <si>
    <t>LEADERSHIP DEVELOPME</t>
  </si>
  <si>
    <t>921-02050</t>
  </si>
  <si>
    <t>Management Staff Expenses</t>
  </si>
  <si>
    <t>AMR PROJECT</t>
  </si>
  <si>
    <t>921-04536</t>
  </si>
  <si>
    <t>OFFICE STAFFING &amp; EXPENSE-CAREER DEVELOP</t>
  </si>
  <si>
    <t>CAREER DEVELOPMENT</t>
  </si>
  <si>
    <t>921-04945</t>
  </si>
  <si>
    <t>OFFICE STAFFING &amp; EXPENSE-DIVERSITY COUN</t>
  </si>
  <si>
    <t>DIVERSITY COUNCIL /</t>
  </si>
  <si>
    <t>921-04950</t>
  </si>
  <si>
    <t>OFFICE STAFFING &amp; EXPENSE-WOMEN'S NETWOR</t>
  </si>
  <si>
    <t>LOBBYING EXPENSES</t>
  </si>
  <si>
    <t>921-01500</t>
  </si>
  <si>
    <t>OFFICE STAFFING &amp; EXPENSE-OFFICE MAINTEN</t>
  </si>
  <si>
    <t>OFFICE MAINTENANCE</t>
  </si>
  <si>
    <t>35000</t>
  </si>
  <si>
    <t>DATA &amp; PROJ MGMT</t>
  </si>
  <si>
    <t>41010</t>
  </si>
  <si>
    <t>INF SECUR COMP &amp; QA</t>
  </si>
  <si>
    <t>921-04760</t>
  </si>
  <si>
    <t>OFFICE STAFFING &amp; EXPENSE-CYBERSECURITY</t>
  </si>
  <si>
    <t>04760</t>
  </si>
  <si>
    <t>41020</t>
  </si>
  <si>
    <t>INFRASTRUCTURE</t>
  </si>
  <si>
    <t>921-01596</t>
  </si>
  <si>
    <t>OFFICE STAFFING &amp; EXPENSE-SAP EXPENSES</t>
  </si>
  <si>
    <t>SAP EXPENSES</t>
  </si>
  <si>
    <t>921-04700</t>
  </si>
  <si>
    <t>OFFICE STAFFING &amp; EXPENSE-DATA ADMINISTR</t>
  </si>
  <si>
    <t>DATA ADMINISTRATION</t>
  </si>
  <si>
    <t>921-04750</t>
  </si>
  <si>
    <t>OFFICE STAFFING &amp; EXPENSE-TECH SUPPORT E</t>
  </si>
  <si>
    <t>TECH SUPPORT EXP</t>
  </si>
  <si>
    <t>921-04710</t>
  </si>
  <si>
    <t>OFFICE STAFFING &amp; EXPENSE-INFO MGMT</t>
  </si>
  <si>
    <t>INFO MGMT</t>
  </si>
  <si>
    <t>41050</t>
  </si>
  <si>
    <t>IT&amp;S LEADERSHIP TEAM</t>
  </si>
  <si>
    <t>41060</t>
  </si>
  <si>
    <t>IT CUSTOMER SERVICE</t>
  </si>
  <si>
    <t>41070</t>
  </si>
  <si>
    <t>ENT ARCHITECTURE</t>
  </si>
  <si>
    <t>41080</t>
  </si>
  <si>
    <t>DELIVERY SERVICES</t>
  </si>
  <si>
    <t>42010</t>
  </si>
  <si>
    <t>ACCOUNTING</t>
  </si>
  <si>
    <t>42012</t>
  </si>
  <si>
    <t>SARBANES OXLEY</t>
  </si>
  <si>
    <t>921-02553</t>
  </si>
  <si>
    <t>OFFICE STAFFING &amp; EXPENSE-SARBANES OXLEY</t>
  </si>
  <si>
    <t>42014</t>
  </si>
  <si>
    <t>SEC REPORTING</t>
  </si>
  <si>
    <t>42016</t>
  </si>
  <si>
    <t>GAS ACCOUNTING</t>
  </si>
  <si>
    <t>42020</t>
  </si>
  <si>
    <t>TAX</t>
  </si>
  <si>
    <t>42040</t>
  </si>
  <si>
    <t>MID OFFICE</t>
  </si>
  <si>
    <t>42050</t>
  </si>
  <si>
    <t>CAPITAL ACCOUNTING</t>
  </si>
  <si>
    <t>43010</t>
  </si>
  <si>
    <t>BUSINESS DEVELOPMENT</t>
  </si>
  <si>
    <t>44010</t>
  </si>
  <si>
    <t>FIN PLANNING &amp; BUDGE</t>
  </si>
  <si>
    <t>46010</t>
  </si>
  <si>
    <t>CORP SECRETARY</t>
  </si>
  <si>
    <t>505000</t>
  </si>
  <si>
    <t>LEGAL FEES</t>
  </si>
  <si>
    <t>921-02930</t>
  </si>
  <si>
    <t>LEGAL WORK - BOARD</t>
  </si>
  <si>
    <t>02930</t>
  </si>
  <si>
    <t>DIRECTORS FEES &amp; EXP</t>
  </si>
  <si>
    <t>46020</t>
  </si>
  <si>
    <t>SHAREHOLDER SVCS</t>
  </si>
  <si>
    <t>46030</t>
  </si>
  <si>
    <t>CORP ETHICS &amp; COMPL</t>
  </si>
  <si>
    <t>48010</t>
  </si>
  <si>
    <t>INVESTOR RELATIONS</t>
  </si>
  <si>
    <t>921-01560</t>
  </si>
  <si>
    <t>OFFICE STAFFING &amp; EXPENSE-SAF REPR RECOG</t>
  </si>
  <si>
    <t>SAF REPR RECOG PGM</t>
  </si>
  <si>
    <t>SAFETY SHOES</t>
  </si>
  <si>
    <t>921-01700</t>
  </si>
  <si>
    <t>OFFICE STAFFING &amp; EXPENSE-VEH SAFETY MGT</t>
  </si>
  <si>
    <t>VEH SAFETY MGMT</t>
  </si>
  <si>
    <t>51040</t>
  </si>
  <si>
    <t>ENVIRON MGMT</t>
  </si>
  <si>
    <t>51045</t>
  </si>
  <si>
    <t>BUSINESS CONTINUITY</t>
  </si>
  <si>
    <t>51050</t>
  </si>
  <si>
    <t>CORPORATE SECURITY</t>
  </si>
  <si>
    <t>921-01507</t>
  </si>
  <si>
    <t>OFFICE STAFFING &amp; EXPENSE-SOLAR/THERMAL</t>
  </si>
  <si>
    <t>01507</t>
  </si>
  <si>
    <t>51060</t>
  </si>
  <si>
    <t>PROJECT OFFICE</t>
  </si>
  <si>
    <t>51065</t>
  </si>
  <si>
    <t>CLAIMS OVERHEAD</t>
  </si>
  <si>
    <t>53010</t>
  </si>
  <si>
    <t>REGULATORY AFFAIRS</t>
  </si>
  <si>
    <t>921-01506</t>
  </si>
  <si>
    <t>OFFICE STAFFING &amp; EXPENSE-VPP MATTERS</t>
  </si>
  <si>
    <t>01506</t>
  </si>
  <si>
    <t>54010</t>
  </si>
  <si>
    <t>LEGAL</t>
  </si>
  <si>
    <t>921-05265</t>
  </si>
  <si>
    <t>OFFICE STAFFING &amp; EXPENSE-STATE REGULATI</t>
  </si>
  <si>
    <t>STATE REGULATION</t>
  </si>
  <si>
    <t>921-05290</t>
  </si>
  <si>
    <t>OFFICE STAFFING &amp; EXPENSE-CORP. SPECIAL</t>
  </si>
  <si>
    <t>CORP. SPECIAL PROJEC</t>
  </si>
  <si>
    <t>921-05295</t>
  </si>
  <si>
    <t>OFFICE STAFFING &amp; EXPENSE-MISC UTILITY</t>
  </si>
  <si>
    <t>MISC UTILITY</t>
  </si>
  <si>
    <t>921-05297</t>
  </si>
  <si>
    <t>OFFICE STAFFING &amp; EXPENSE-N. Mist EPC</t>
  </si>
  <si>
    <t>05297</t>
  </si>
  <si>
    <t>54020</t>
  </si>
  <si>
    <t>LEGAL FEES BIZ DEVEL</t>
  </si>
  <si>
    <t>921-05328</t>
  </si>
  <si>
    <t>OFFICE STAFFING &amp; EXPENSE-BUSINESS DEVEL</t>
  </si>
  <si>
    <t>54030</t>
  </si>
  <si>
    <t>CORP SEC LEGAL FEES</t>
  </si>
  <si>
    <t>921-05270</t>
  </si>
  <si>
    <t>OFFICE STAFFING &amp; EXPENSE-FEDERAL REGULA</t>
  </si>
  <si>
    <t>FEDERAL REGULATION</t>
  </si>
  <si>
    <t>921-05276</t>
  </si>
  <si>
    <t>OFFICE STAFFING &amp; EXPENSE-EXEC BENEFIT P</t>
  </si>
  <si>
    <t>05276</t>
  </si>
  <si>
    <t>921-05291</t>
  </si>
  <si>
    <t>SEC reporting expenses</t>
  </si>
  <si>
    <t>05291</t>
  </si>
  <si>
    <t>54040</t>
  </si>
  <si>
    <t>LEGAL FEES - HR</t>
  </si>
  <si>
    <t>921-05264</t>
  </si>
  <si>
    <t>OFFICE STAFFING &amp; EXP-FRANCHISE GENERAL</t>
  </si>
  <si>
    <t>05264</t>
  </si>
  <si>
    <t>921-05282</t>
  </si>
  <si>
    <t>OFFICE STAFFING &amp; EXP-EE MATTERS BUCHANA</t>
  </si>
  <si>
    <t>05282</t>
  </si>
  <si>
    <t>921-05284</t>
  </si>
  <si>
    <t>EMPLOYEE BENEFIT PLANS - DWT</t>
  </si>
  <si>
    <t>05284</t>
  </si>
  <si>
    <t>921-05286</t>
  </si>
  <si>
    <t>OFFICE STAFFING &amp; EXP-LABOR MATRS STOEL</t>
  </si>
  <si>
    <t>05286</t>
  </si>
  <si>
    <t>921-05316</t>
  </si>
  <si>
    <t>OFFICE STAFFING &amp; EXPENSE-MISC LITIGATIO</t>
  </si>
  <si>
    <t>05316</t>
  </si>
  <si>
    <t>54050</t>
  </si>
  <si>
    <t>LEGAL FEES - RATES</t>
  </si>
  <si>
    <t>921-05260</t>
  </si>
  <si>
    <t>OFFICE STAFFING &amp; EXPENSE-REAL PROPERTY</t>
  </si>
  <si>
    <t>REAL PROPERTY</t>
  </si>
  <si>
    <t>921-05268</t>
  </si>
  <si>
    <t>OFFICE STAFFING &amp; EXPENSE-CANADIAN REGUL</t>
  </si>
  <si>
    <t>05268</t>
  </si>
  <si>
    <t>54060</t>
  </si>
  <si>
    <t>LEGAL FEES - RISK</t>
  </si>
  <si>
    <t>921-05300</t>
  </si>
  <si>
    <t>Legal Environmental</t>
  </si>
  <si>
    <t>05300</t>
  </si>
  <si>
    <t>921-05320</t>
  </si>
  <si>
    <t>OFFICE STAFFING &amp; EXPENSE-CONTACTS</t>
  </si>
  <si>
    <t>CONTACTS</t>
  </si>
  <si>
    <t>921-05346</t>
  </si>
  <si>
    <t>OFFICE STAFFING &amp; EXPENSE-GAS SUPPLY</t>
  </si>
  <si>
    <t>05346</t>
  </si>
  <si>
    <t>54070</t>
  </si>
  <si>
    <t>CORP SEC TAX</t>
  </si>
  <si>
    <t>921-05312</t>
  </si>
  <si>
    <t>Tax</t>
  </si>
  <si>
    <t>05312</t>
  </si>
  <si>
    <t>54080</t>
  </si>
  <si>
    <t>LEGAL FEES GAS SPLY</t>
  </si>
  <si>
    <t>55010</t>
  </si>
  <si>
    <t>ENV POLICY AND SUSTN</t>
  </si>
  <si>
    <t>60101</t>
  </si>
  <si>
    <t>SHARED SERVICES OFFS</t>
  </si>
  <si>
    <t>921-06041</t>
  </si>
  <si>
    <t>ENERGY-SHARED SERVICES-FROM NWN TO ENERG</t>
  </si>
  <si>
    <t>06041</t>
  </si>
  <si>
    <t>60102</t>
  </si>
  <si>
    <t>ACCOUNTING, TAX</t>
  </si>
  <si>
    <t>60110</t>
  </si>
  <si>
    <t>EXECUTIVES</t>
  </si>
  <si>
    <t>60114</t>
  </si>
  <si>
    <t>INFORMATION SRVS</t>
  </si>
  <si>
    <t>71000</t>
  </si>
  <si>
    <t>PRESIDENT &amp; CEO</t>
  </si>
  <si>
    <t>72000</t>
  </si>
  <si>
    <t>FORMER CEO</t>
  </si>
  <si>
    <t>72500</t>
  </si>
  <si>
    <t>INTERNAL AUDITING</t>
  </si>
  <si>
    <t>72700</t>
  </si>
  <si>
    <t>VP, UTILITY OPERATIO</t>
  </si>
  <si>
    <t>73000</t>
  </si>
  <si>
    <t>SVP UTIL &amp; CHF MKTG</t>
  </si>
  <si>
    <t>73100</t>
  </si>
  <si>
    <t>VP, UTILITY SERVICES</t>
  </si>
  <si>
    <t>73600</t>
  </si>
  <si>
    <t>VP &amp; CORPORATE SECTY</t>
  </si>
  <si>
    <t>74000</t>
  </si>
  <si>
    <t>CHIEF FINANCIAL OFFI</t>
  </si>
  <si>
    <t>74500</t>
  </si>
  <si>
    <t>74800</t>
  </si>
  <si>
    <t>PRES GAS STORAGE LLC</t>
  </si>
  <si>
    <t>74900</t>
  </si>
  <si>
    <t>VP, I.T. &amp; CIO</t>
  </si>
  <si>
    <t>75500</t>
  </si>
  <si>
    <t>VP, PUBLIC AFFAIRS</t>
  </si>
  <si>
    <t>76000</t>
  </si>
  <si>
    <t>SR VP &amp; GEN COUNSEL</t>
  </si>
  <si>
    <t>77000</t>
  </si>
  <si>
    <t>78000</t>
  </si>
  <si>
    <t>VP, BUSINESS DEVELOP</t>
  </si>
  <si>
    <t>79001</t>
  </si>
  <si>
    <t>Exec Asst Payroll</t>
  </si>
  <si>
    <t>79002</t>
  </si>
  <si>
    <t>OFFICERS PAYROLL</t>
  </si>
  <si>
    <t>501005</t>
  </si>
  <si>
    <t>PAYROLL OH - OFFICER</t>
  </si>
  <si>
    <t>79003</t>
  </si>
  <si>
    <t>SENIOR DIRECTORS</t>
  </si>
  <si>
    <t>83010</t>
  </si>
  <si>
    <t>INCOME STATMNT DETAI</t>
  </si>
  <si>
    <t>83030</t>
  </si>
  <si>
    <t>GENERAL CORPORATE</t>
  </si>
  <si>
    <t>921-01509</t>
  </si>
  <si>
    <t>ENCANA O&amp;M</t>
  </si>
  <si>
    <t>01509</t>
  </si>
  <si>
    <t>84089</t>
  </si>
  <si>
    <t>SHARED SERVICES OH</t>
  </si>
  <si>
    <t>85110</t>
  </si>
  <si>
    <t>KEY GOALS</t>
  </si>
  <si>
    <t>921-02365</t>
  </si>
  <si>
    <t>OFFICE STAFFING &amp; EXPENSE-KEY GOALS BONU</t>
  </si>
  <si>
    <t>KEY GOALS BONUS</t>
  </si>
  <si>
    <t>85120</t>
  </si>
  <si>
    <t>PERFORMANCE</t>
  </si>
  <si>
    <t>921-02475</t>
  </si>
  <si>
    <t>OFFICE STAFFING &amp; EXPENSE-PERFORMANCE BO</t>
  </si>
  <si>
    <t>PERFORMANCE BONUS</t>
  </si>
  <si>
    <t>85210</t>
  </si>
  <si>
    <t>SEVERANCE</t>
  </si>
  <si>
    <t>921-02560</t>
  </si>
  <si>
    <t>OFFICE STAFFING &amp; EXPENSE-SEVERANCE EXPE</t>
  </si>
  <si>
    <t>SEVERANCE EXPENSES</t>
  </si>
  <si>
    <t>85390</t>
  </si>
  <si>
    <t>LTIP</t>
  </si>
  <si>
    <t>921-02476</t>
  </si>
  <si>
    <t>PERFORMANCE BONUS -</t>
  </si>
  <si>
    <t>85700</t>
  </si>
  <si>
    <t>BUDGET CONTINGENCY</t>
  </si>
  <si>
    <t>85710</t>
  </si>
  <si>
    <t>STRATEGIC PROJECTS</t>
  </si>
  <si>
    <t>922</t>
  </si>
  <si>
    <t>922-02426</t>
  </si>
  <si>
    <t>ADMIN EXPENSE TRANSFER-GILL RANCH OVERHE</t>
  </si>
  <si>
    <t>508400</t>
  </si>
  <si>
    <t>ADMINISTRATIVE EXPEN</t>
  </si>
  <si>
    <t>02426</t>
  </si>
  <si>
    <t>84099</t>
  </si>
  <si>
    <t>ADMIN TRANSFER</t>
  </si>
  <si>
    <t>922-02010</t>
  </si>
  <si>
    <t>ADMIN EXPENSE TRANSFER-ADMIN EXPENSE TRA</t>
  </si>
  <si>
    <t>922-02015</t>
  </si>
  <si>
    <t>ADMIN EXP TRF – COMMON COST ALLOC OUT</t>
  </si>
  <si>
    <t>02015</t>
  </si>
  <si>
    <t>922-04600</t>
  </si>
  <si>
    <t>N. MIST ADMIN EXPENSE TRANSFER</t>
  </si>
  <si>
    <t>922-09935</t>
  </si>
  <si>
    <t>Admin Transfer - SERP/ESRIP Expense</t>
  </si>
  <si>
    <t>09935</t>
  </si>
  <si>
    <t>85310</t>
  </si>
  <si>
    <t>CREDIT FOR PAYRL TAX</t>
  </si>
  <si>
    <t>922-03180</t>
  </si>
  <si>
    <t>ADMIN EXPENSE TRANSFER-TAXES-PAYROLL</t>
  </si>
  <si>
    <t>503800</t>
  </si>
  <si>
    <t>TAXES</t>
  </si>
  <si>
    <t>TAXES-PAYROLL</t>
  </si>
  <si>
    <t>924</t>
  </si>
  <si>
    <t>51025</t>
  </si>
  <si>
    <t>924-02380</t>
  </si>
  <si>
    <t>PROPERTY INSURANCE-LIABILITY INSURANCE</t>
  </si>
  <si>
    <t>LIABILITY INSURANCE</t>
  </si>
  <si>
    <t>925</t>
  </si>
  <si>
    <t>925-01505</t>
  </si>
  <si>
    <t>INJURIES &amp; DAMAGES-OFFICE STAFFING &amp; EXP</t>
  </si>
  <si>
    <t>925-02455</t>
  </si>
  <si>
    <t>INJURIES &amp; DAMAGES-OTHER INSURANCE</t>
  </si>
  <si>
    <t>OTHER INSURANCE</t>
  </si>
  <si>
    <t>51030</t>
  </si>
  <si>
    <t>CLAIMS ACCRUALS</t>
  </si>
  <si>
    <t>925-02966</t>
  </si>
  <si>
    <t>NON-RECOVERABLE - INJURIES &amp; DAMAGES</t>
  </si>
  <si>
    <t>524200</t>
  </si>
  <si>
    <t>CLAIMS &amp; ACCRUALS</t>
  </si>
  <si>
    <t>925-04985</t>
  </si>
  <si>
    <t>INJURIES &amp; DAMAGES-OPER CLAIMS COSTS</t>
  </si>
  <si>
    <t>OPER CLAIMS COSTS</t>
  </si>
  <si>
    <t>925-04980</t>
  </si>
  <si>
    <t>INJURIES &amp; DAMAGES-EXTRAORDINARY CLAIMS</t>
  </si>
  <si>
    <t>EXTRAORDINARY CLAIMS</t>
  </si>
  <si>
    <t>926</t>
  </si>
  <si>
    <t>926-02200</t>
  </si>
  <si>
    <t>EMPLOYEE PENSIONS AND BENEFITS-EMPLOYEE</t>
  </si>
  <si>
    <t>926-01590</t>
  </si>
  <si>
    <t>EMPLOYEE PENSIONS AND BENEFITS-SAFETY SA</t>
  </si>
  <si>
    <t>926-01505</t>
  </si>
  <si>
    <t>EMPLOYEE PENSIONS AND BENEFITS-OFFICE ST</t>
  </si>
  <si>
    <t>926-04560</t>
  </si>
  <si>
    <t>EMPLOYEE PENSIONS AND BENEFITS-DRUG &amp; AL</t>
  </si>
  <si>
    <t>926-04590</t>
  </si>
  <si>
    <t>EMPLOYEE PENSIONS AND BENEFITS-INDUSTRIA</t>
  </si>
  <si>
    <t>32500</t>
  </si>
  <si>
    <t>TRIMET TICKET-TUIT R</t>
  </si>
  <si>
    <t>926-02593</t>
  </si>
  <si>
    <t>EMPLOYEE PENSIONS AND BENEFITS-TRIMET</t>
  </si>
  <si>
    <t>TRIMET</t>
  </si>
  <si>
    <t>926-04625</t>
  </si>
  <si>
    <t>EMPLOYEE PENSIONS AND BENEFITS-TUITION R</t>
  </si>
  <si>
    <t>TUITION REFUND</t>
  </si>
  <si>
    <t>926-01670</t>
  </si>
  <si>
    <t>EMPLOYEE PENSIONS AND BENEFITS-TRAINING</t>
  </si>
  <si>
    <t>926-09920</t>
  </si>
  <si>
    <t>EPB - Pension-QP - NonService Components</t>
  </si>
  <si>
    <t>09920</t>
  </si>
  <si>
    <t>926-01560</t>
  </si>
  <si>
    <t>EMPLOYEE PENSIONS AND BENEFITS-SAF REPR</t>
  </si>
  <si>
    <t>926-01595</t>
  </si>
  <si>
    <t>EMPLOYEE PENSIONS AND BENEFITS-SAFETY SH</t>
  </si>
  <si>
    <t>926-04540</t>
  </si>
  <si>
    <t>EMPLOYEE PENSIONS AND BENEFITS-COMPANY P</t>
  </si>
  <si>
    <t>COMPANY PICNICS</t>
  </si>
  <si>
    <t>85240</t>
  </si>
  <si>
    <t>PENSION BALANCING-OR</t>
  </si>
  <si>
    <t>926-09940</t>
  </si>
  <si>
    <t>EPB - Emp Pen Bal - Service Costs</t>
  </si>
  <si>
    <t>09940</t>
  </si>
  <si>
    <t>926-09945</t>
  </si>
  <si>
    <t>EPB - Emp Pen Bal - NonService Component</t>
  </si>
  <si>
    <t>09945</t>
  </si>
  <si>
    <t>85350</t>
  </si>
  <si>
    <t>FAS 87</t>
  </si>
  <si>
    <t>85360</t>
  </si>
  <si>
    <t>POH ADJUSTMENTS</t>
  </si>
  <si>
    <t>926-04580</t>
  </si>
  <si>
    <t>EMPLOYEE PENSIONS AND BENEFITS-HEALTH/LI</t>
  </si>
  <si>
    <t>HEALTH/LIFE INSUR</t>
  </si>
  <si>
    <t>85370</t>
  </si>
  <si>
    <t>FAS 106 PST RET MEDC</t>
  </si>
  <si>
    <t>926-09910</t>
  </si>
  <si>
    <t>EPB - FAS106OPEB - NonService Components</t>
  </si>
  <si>
    <t>09910</t>
  </si>
  <si>
    <t>85380</t>
  </si>
  <si>
    <t>STOCK EXPENSE</t>
  </si>
  <si>
    <t>926-02101</t>
  </si>
  <si>
    <t>EMPLOYEE PENSIONS AND BENEFITS-COMMON ST</t>
  </si>
  <si>
    <t>COMMON STOCK PURCHAS</t>
  </si>
  <si>
    <t>85395</t>
  </si>
  <si>
    <t>SERP AND ESRIP</t>
  </si>
  <si>
    <t>926-09930</t>
  </si>
  <si>
    <t>EPB - SERP ESRIP Expense - Service Cost</t>
  </si>
  <si>
    <t>09930</t>
  </si>
  <si>
    <t>926-09935</t>
  </si>
  <si>
    <t>EPB - SERP ESRIP Expense - NonServ Comp</t>
  </si>
  <si>
    <t>930</t>
  </si>
  <si>
    <t>12997</t>
  </si>
  <si>
    <t>RESEARCH &amp; DEVELOP</t>
  </si>
  <si>
    <t>930-02015</t>
  </si>
  <si>
    <t>ADMIN EXP TRF -  COMMON COST ALLOC IN</t>
  </si>
  <si>
    <t>930-02105</t>
  </si>
  <si>
    <t>MISC GENERAL EXPENSE-CORPORATE</t>
  </si>
  <si>
    <t>CORPORATE</t>
  </si>
  <si>
    <t>507100</t>
  </si>
  <si>
    <t xml:space="preserve"> RESEARCH AND DEV</t>
  </si>
  <si>
    <t>930-02966</t>
  </si>
  <si>
    <t>MISC GENERAL EXPENSE-NON RECOVERABLE EXP</t>
  </si>
  <si>
    <t>930-05000</t>
  </si>
  <si>
    <t>MISC GENERAL EXPENSE-STOCKHOLDER EXP</t>
  </si>
  <si>
    <t>STOCKHOLDER EXP</t>
  </si>
  <si>
    <t>930-04320</t>
  </si>
  <si>
    <t>MISC GENERAL EXPENSE-DIRECTORS FEES &amp; EX</t>
  </si>
  <si>
    <t>507400</t>
  </si>
  <si>
    <t>DIRECTOR FEES</t>
  </si>
  <si>
    <t>930-02065</t>
  </si>
  <si>
    <t>MISC GENERAL EXPENSE-BONDHOLDER EXP</t>
  </si>
  <si>
    <t>BONDHOLDER EXP</t>
  </si>
  <si>
    <t>930-04295</t>
  </si>
  <si>
    <t>MISC GENERAL EXPENSE-ANNUAL REPORT</t>
  </si>
  <si>
    <t>ANNUAL REPORT</t>
  </si>
  <si>
    <t>931</t>
  </si>
  <si>
    <t>931-01295</t>
  </si>
  <si>
    <t>RENTS-MAINTENANCE</t>
  </si>
  <si>
    <t>931-05010</t>
  </si>
  <si>
    <t>RENTS-RADIO EQUIP MAINT</t>
  </si>
  <si>
    <t>RADIO EQUIP MAINT</t>
  </si>
  <si>
    <t>931-01550</t>
  </si>
  <si>
    <t>RENTS-RENTS</t>
  </si>
  <si>
    <t>502362</t>
  </si>
  <si>
    <t>NON-LEASE COMP EXP</t>
  </si>
  <si>
    <t>504400</t>
  </si>
  <si>
    <t>AMORTIZATION</t>
  </si>
  <si>
    <t>935</t>
  </si>
  <si>
    <t>935-01045</t>
  </si>
  <si>
    <t>MAINTENANCE OF GENERAL PLANT-CNG MAINTEN</t>
  </si>
  <si>
    <t>935-01295</t>
  </si>
  <si>
    <t>MAINTENANCE OF GENERAL PLANT-MAINTENANCE</t>
  </si>
  <si>
    <t>935-01505</t>
  </si>
  <si>
    <t>MAINTENANCE OF GENERAL PLANT-OFFICE STAF</t>
  </si>
  <si>
    <t>935-01580</t>
  </si>
  <si>
    <t>MAINTENANCE OF GENERAL PLANT-SAFETY MEET</t>
  </si>
  <si>
    <t>935-05005</t>
  </si>
  <si>
    <t>MAINTENANCE OF GENERAL PLANT-MICROWAVE M</t>
  </si>
  <si>
    <t>MICROWAVE MAINT</t>
  </si>
  <si>
    <t>935-05010</t>
  </si>
  <si>
    <t>MAINTENANCE OF GENERAL PLANT-RADIO EQUIP</t>
  </si>
  <si>
    <t>935-01500</t>
  </si>
  <si>
    <t>MAINTENANCE OF GENERAL PLANT-OFFICE MAIN</t>
  </si>
  <si>
    <t>935-05195</t>
  </si>
  <si>
    <t>MAINTENANCE OF GENERAL PLANT-PORTLAND LN</t>
  </si>
  <si>
    <t>PORTLAND LNG MAINT</t>
  </si>
  <si>
    <t>935-01440</t>
  </si>
  <si>
    <t>MAINTENANCE OF GENERAL PLANT-MISC MEETIN</t>
  </si>
  <si>
    <t>580106</t>
  </si>
  <si>
    <t>NWN/580106</t>
  </si>
  <si>
    <t>935-05015</t>
  </si>
  <si>
    <t>MAINTENANCE OF GENERAL PLANT-TELECOM MAI</t>
  </si>
  <si>
    <t>935-05020</t>
  </si>
  <si>
    <t>MAINTENANCE OF GENERAL PLANT-A/V EQUIP</t>
  </si>
  <si>
    <t>935-05155</t>
  </si>
  <si>
    <t>MAINTENANCE OF GENERAL PLANT-DISTRIBUTIO</t>
  </si>
  <si>
    <t>DISTRIBUTION MAINT</t>
  </si>
  <si>
    <t>935-04360</t>
  </si>
  <si>
    <t>MAINTENANCE OF GENERAL PLANT-ONE PAC SQ</t>
  </si>
  <si>
    <t>ONE PAC SQ MAINT</t>
  </si>
  <si>
    <t>935-02966</t>
  </si>
  <si>
    <t>MAINTENANCE OF GENERAL PLANT-NON RECOVER</t>
  </si>
  <si>
    <t>935-04345</t>
  </si>
  <si>
    <t>MAINTENANCE OF GENERAL PLANT-EXERCISE RO</t>
  </si>
  <si>
    <t>EXERCISE ROOM</t>
  </si>
  <si>
    <t>935-04355</t>
  </si>
  <si>
    <t>MAINTENANCE OF GENERAL PLANT-MT SCOTT SV</t>
  </si>
  <si>
    <t>MT SCOTT SVCE CTR MA</t>
  </si>
  <si>
    <t>935-04365</t>
  </si>
  <si>
    <t>MAINTENANCE OF GENERAL PLANT-PARKING BLO</t>
  </si>
  <si>
    <t>PARKING BLOCK MAINT</t>
  </si>
  <si>
    <t>935-04370</t>
  </si>
  <si>
    <t>MAINTENANCE OF GENERAL PLANT-PARKROSE SV</t>
  </si>
  <si>
    <t>PARKROSE SVCE CTR</t>
  </si>
  <si>
    <t>935-04380</t>
  </si>
  <si>
    <t>MAINTENANCE OF GENERAL PLANT-SUNSET SVCE</t>
  </si>
  <si>
    <t>SUNSET SVCE CENTER</t>
  </si>
  <si>
    <t>935-04385</t>
  </si>
  <si>
    <t>MAINTENANCE OF GENERAL PLANT-TUALATIN SV</t>
  </si>
  <si>
    <t>TUALATIN SVCE CTR MA</t>
  </si>
  <si>
    <t>935-05140</t>
  </si>
  <si>
    <t>MAINTENANCE OF GENERAL PLANT-CENTRAL SVC</t>
  </si>
  <si>
    <t>CENTRAL SVCE CENTER</t>
  </si>
  <si>
    <t>16120</t>
  </si>
  <si>
    <t>LINC CITY - FACILITI</t>
  </si>
  <si>
    <t>16140</t>
  </si>
  <si>
    <t>SALEM - FACILITIES</t>
  </si>
  <si>
    <t>16165</t>
  </si>
  <si>
    <t>MIST - FACILITIES</t>
  </si>
  <si>
    <t>16175</t>
  </si>
  <si>
    <t>NEWPORT - FACILITIES</t>
  </si>
  <si>
    <t>16180</t>
  </si>
  <si>
    <t>PDX LNG - FACILITIES</t>
  </si>
  <si>
    <t>935-05200</t>
  </si>
  <si>
    <t>MAINTENANCE OF GENERAL PLANT-PURCHAS/STO</t>
  </si>
  <si>
    <t>PURCHAS/STORE MAINT</t>
  </si>
  <si>
    <t>81199</t>
  </si>
  <si>
    <t>OTHER ADMIN ACCOUNTS</t>
  </si>
  <si>
    <t>82299</t>
  </si>
  <si>
    <t>501470</t>
  </si>
  <si>
    <t>MATERIALS - SAND</t>
  </si>
  <si>
    <t>531200</t>
  </si>
  <si>
    <t>AFUDC DEBT</t>
  </si>
  <si>
    <t>531201</t>
  </si>
  <si>
    <t>AFUDC EQUITY</t>
  </si>
  <si>
    <t>863</t>
  </si>
  <si>
    <t>819</t>
  </si>
  <si>
    <t>834</t>
  </si>
  <si>
    <t>Washington</t>
  </si>
  <si>
    <t>Oregon</t>
  </si>
  <si>
    <t>Master Factor Lookup table</t>
  </si>
  <si>
    <t>Sorter</t>
  </si>
  <si>
    <t>Factor Name</t>
  </si>
  <si>
    <t>WA Factor</t>
  </si>
  <si>
    <t>Customers-all</t>
  </si>
  <si>
    <t>111001145889</t>
  </si>
  <si>
    <t>Sendout Volumes</t>
  </si>
  <si>
    <t>Customers-Res</t>
  </si>
  <si>
    <t>111001505878</t>
  </si>
  <si>
    <t>Customers-Comm</t>
  </si>
  <si>
    <t>111001250874</t>
  </si>
  <si>
    <t>Customers-Ind</t>
  </si>
  <si>
    <t>111001130889</t>
  </si>
  <si>
    <t>Customers-The Dalles</t>
  </si>
  <si>
    <t>111001330878</t>
  </si>
  <si>
    <t>3-factor</t>
  </si>
  <si>
    <t>111001335889</t>
  </si>
  <si>
    <t>Firm Sales Volumes</t>
  </si>
  <si>
    <t>111001335893</t>
  </si>
  <si>
    <t>Sales Volumes</t>
  </si>
  <si>
    <t>111001340893</t>
  </si>
  <si>
    <t>111001345889</t>
  </si>
  <si>
    <t>Sales/Sendout Volumes</t>
  </si>
  <si>
    <t>111001370878</t>
  </si>
  <si>
    <t>111001070889</t>
  </si>
  <si>
    <t>111001380878</t>
  </si>
  <si>
    <t>111001076880</t>
  </si>
  <si>
    <t>Payroll</t>
  </si>
  <si>
    <t>111001400893</t>
  </si>
  <si>
    <t>Admin Tran</t>
  </si>
  <si>
    <t>111001120889</t>
  </si>
  <si>
    <t>Employee Cost</t>
  </si>
  <si>
    <t>111001270880</t>
  </si>
  <si>
    <t>Regulatory</t>
  </si>
  <si>
    <t>111001125875</t>
  </si>
  <si>
    <t>Telemetering</t>
  </si>
  <si>
    <t>111001125889</t>
  </si>
  <si>
    <t>Direct-WA</t>
  </si>
  <si>
    <t>111001410878</t>
  </si>
  <si>
    <t>Direct-OR</t>
  </si>
  <si>
    <t>111000600892</t>
  </si>
  <si>
    <t>111001275874</t>
  </si>
  <si>
    <t>Perimeter</t>
  </si>
  <si>
    <t>111001495877</t>
  </si>
  <si>
    <t>Depreciation</t>
  </si>
  <si>
    <t>111001170875</t>
  </si>
  <si>
    <t>Rate Base</t>
  </si>
  <si>
    <t>111001420893</t>
  </si>
  <si>
    <t>Transmission</t>
  </si>
  <si>
    <t>111001430878</t>
  </si>
  <si>
    <t>Distribution</t>
  </si>
  <si>
    <t>111001435878</t>
  </si>
  <si>
    <t>111001485877</t>
  </si>
  <si>
    <t>111001490877</t>
  </si>
  <si>
    <t>111001440880</t>
  </si>
  <si>
    <t>111001180874</t>
  </si>
  <si>
    <t>111001440935</t>
  </si>
  <si>
    <t>111001185893</t>
  </si>
  <si>
    <t>Customers-All</t>
  </si>
  <si>
    <t>111001285887</t>
  </si>
  <si>
    <t>111001505879</t>
  </si>
  <si>
    <t>111001460893</t>
  </si>
  <si>
    <t>111001465893</t>
  </si>
  <si>
    <t>111001190893</t>
  </si>
  <si>
    <t>111001150889</t>
  </si>
  <si>
    <t>111001155889</t>
  </si>
  <si>
    <t>111001165893</t>
  </si>
  <si>
    <t>111001350893</t>
  </si>
  <si>
    <t>111001170874</t>
  </si>
  <si>
    <t>111001500935</t>
  </si>
  <si>
    <t>111001290887</t>
  </si>
  <si>
    <t>111001310870</t>
  </si>
  <si>
    <t>111001360902</t>
  </si>
  <si>
    <t>111001470878</t>
  </si>
  <si>
    <t>111001480877</t>
  </si>
  <si>
    <t>111001140889</t>
  </si>
  <si>
    <t>111001295893</t>
  </si>
  <si>
    <t>111001505880</t>
  </si>
  <si>
    <t>111001505874</t>
  </si>
  <si>
    <t>111001215912</t>
  </si>
  <si>
    <t>111001220887</t>
  </si>
  <si>
    <t>111001045935</t>
  </si>
  <si>
    <t>111001315880</t>
  </si>
  <si>
    <t>111001320820</t>
  </si>
  <si>
    <t>111001365878</t>
  </si>
  <si>
    <t>111001345893</t>
  </si>
  <si>
    <t>111001295935</t>
  </si>
  <si>
    <t>111001310820</t>
  </si>
  <si>
    <t>111001040877</t>
  </si>
  <si>
    <t>111001130878</t>
  </si>
  <si>
    <t>111001490891</t>
  </si>
  <si>
    <t>111001505885</t>
  </si>
  <si>
    <t>111001070880</t>
  </si>
  <si>
    <t>111001145878</t>
  </si>
  <si>
    <t>111001025887</t>
  </si>
  <si>
    <t>111001195885</t>
  </si>
  <si>
    <t>111001505887</t>
  </si>
  <si>
    <t>111001505902</t>
  </si>
  <si>
    <t>111001505908</t>
  </si>
  <si>
    <t>111001545875</t>
  </si>
  <si>
    <t>111001535893</t>
  </si>
  <si>
    <t>111001505912</t>
  </si>
  <si>
    <t>111001514885</t>
  </si>
  <si>
    <t>111001505921</t>
  </si>
  <si>
    <t>111001515908</t>
  </si>
  <si>
    <t>111001505935</t>
  </si>
  <si>
    <t>111001520885</t>
  </si>
  <si>
    <t>111001512880</t>
  </si>
  <si>
    <t>111001525891</t>
  </si>
  <si>
    <t>111001512885</t>
  </si>
  <si>
    <t>111001530893</t>
  </si>
  <si>
    <t>111001630878</t>
  </si>
  <si>
    <t>111001630840</t>
  </si>
  <si>
    <t>111001695856</t>
  </si>
  <si>
    <t>111001630879</t>
  </si>
  <si>
    <t>111001676856</t>
  </si>
  <si>
    <t>111001620879</t>
  </si>
  <si>
    <t>111001625879</t>
  </si>
  <si>
    <t>111001620893</t>
  </si>
  <si>
    <t>111001670935</t>
  </si>
  <si>
    <t>111001680880</t>
  </si>
  <si>
    <t>111001630885</t>
  </si>
  <si>
    <t>111001671880</t>
  </si>
  <si>
    <t>111001635892</t>
  </si>
  <si>
    <t>111001675856</t>
  </si>
  <si>
    <t>111001640889</t>
  </si>
  <si>
    <t>111001670880</t>
  </si>
  <si>
    <t>111001630870</t>
  </si>
  <si>
    <t>111001560921</t>
  </si>
  <si>
    <t>111001560926</t>
  </si>
  <si>
    <t>111001605892</t>
  </si>
  <si>
    <t>111001580880</t>
  </si>
  <si>
    <t>111001580935</t>
  </si>
  <si>
    <t>111001610892</t>
  </si>
  <si>
    <t>111001620878</t>
  </si>
  <si>
    <t>111002090820</t>
  </si>
  <si>
    <t>111002090874</t>
  </si>
  <si>
    <t>111002200893</t>
  </si>
  <si>
    <t>111002368893</t>
  </si>
  <si>
    <t>111002368921</t>
  </si>
  <si>
    <t>111002090880</t>
  </si>
  <si>
    <t>111002090885</t>
  </si>
  <si>
    <t>111001695874</t>
  </si>
  <si>
    <t>111002455925</t>
  </si>
  <si>
    <t>111002492870</t>
  </si>
  <si>
    <t>111004420875</t>
  </si>
  <si>
    <t>111004432844</t>
  </si>
  <si>
    <t>111004470844</t>
  </si>
  <si>
    <t>111002666921</t>
  </si>
  <si>
    <t>111004655878</t>
  </si>
  <si>
    <t>111004470847</t>
  </si>
  <si>
    <t>111004475844</t>
  </si>
  <si>
    <t>111002966870</t>
  </si>
  <si>
    <t>111004400818</t>
  </si>
  <si>
    <t>111004475847</t>
  </si>
  <si>
    <t>111004485840</t>
  </si>
  <si>
    <t>111004415870</t>
  </si>
  <si>
    <t>111004280903</t>
  </si>
  <si>
    <t>111004360935</t>
  </si>
  <si>
    <t>111005005935</t>
  </si>
  <si>
    <t>111005010935</t>
  </si>
  <si>
    <t>111004930921</t>
  </si>
  <si>
    <t>111005015935</t>
  </si>
  <si>
    <t>111005155935</t>
  </si>
  <si>
    <t>111501505921</t>
  </si>
  <si>
    <t>111005270921</t>
  </si>
  <si>
    <t>111501090908</t>
  </si>
  <si>
    <t>111501420893</t>
  </si>
  <si>
    <t>111501505908</t>
  </si>
  <si>
    <t>111501630870</t>
  </si>
  <si>
    <t>111501505912</t>
  </si>
  <si>
    <t>111501633885</t>
  </si>
  <si>
    <t>111501695856</t>
  </si>
  <si>
    <t>111502200870</t>
  </si>
  <si>
    <t>111502426922</t>
  </si>
  <si>
    <t>111502666921</t>
  </si>
  <si>
    <t>111502492870</t>
  </si>
  <si>
    <t>111504530816</t>
  </si>
  <si>
    <t>111504520816</t>
  </si>
  <si>
    <t>111504415870</t>
  </si>
  <si>
    <t>111504525816</t>
  </si>
  <si>
    <t>111504515816</t>
  </si>
  <si>
    <t>111504533816</t>
  </si>
  <si>
    <t>112001125889</t>
  </si>
  <si>
    <t>112001130889</t>
  </si>
  <si>
    <t>112001250874</t>
  </si>
  <si>
    <t>112001145889</t>
  </si>
  <si>
    <t>111504765912</t>
  </si>
  <si>
    <t>112001170874</t>
  </si>
  <si>
    <t>112001045935</t>
  </si>
  <si>
    <t>112001270880</t>
  </si>
  <si>
    <t>112001320820</t>
  </si>
  <si>
    <t>112001285887</t>
  </si>
  <si>
    <t>112001295832</t>
  </si>
  <si>
    <t>112001295935</t>
  </si>
  <si>
    <t>112001310820</t>
  </si>
  <si>
    <t>112001345893</t>
  </si>
  <si>
    <t>112001440880</t>
  </si>
  <si>
    <t>112001355902</t>
  </si>
  <si>
    <t>112001370820</t>
  </si>
  <si>
    <t>112001420893</t>
  </si>
  <si>
    <t>112001460893</t>
  </si>
  <si>
    <t>112001505874</t>
  </si>
  <si>
    <t>112001505912</t>
  </si>
  <si>
    <t>112001465893</t>
  </si>
  <si>
    <t>112001500935</t>
  </si>
  <si>
    <t>112001505921</t>
  </si>
  <si>
    <t>112001512885</t>
  </si>
  <si>
    <t>112001512820</t>
  </si>
  <si>
    <t>112001530893</t>
  </si>
  <si>
    <t>112001630885</t>
  </si>
  <si>
    <t>112001545875</t>
  </si>
  <si>
    <t>112001635892</t>
  </si>
  <si>
    <t>112001620879</t>
  </si>
  <si>
    <t>112001630840</t>
  </si>
  <si>
    <t>112001670880</t>
  </si>
  <si>
    <t>112001630870</t>
  </si>
  <si>
    <t>112001670935</t>
  </si>
  <si>
    <t>112001671880</t>
  </si>
  <si>
    <t>112002090874</t>
  </si>
  <si>
    <t>112001675856</t>
  </si>
  <si>
    <t>112002966844</t>
  </si>
  <si>
    <t>112002368820</t>
  </si>
  <si>
    <t>112002368821</t>
  </si>
  <si>
    <t>112002588921</t>
  </si>
  <si>
    <t>112002666921</t>
  </si>
  <si>
    <t>112002667921</t>
  </si>
  <si>
    <t>112004395819</t>
  </si>
  <si>
    <t>112004470844</t>
  </si>
  <si>
    <t>112004470847</t>
  </si>
  <si>
    <t>112004400818</t>
  </si>
  <si>
    <t>112004475840</t>
  </si>
  <si>
    <t>112004400819</t>
  </si>
  <si>
    <t>112004405818</t>
  </si>
  <si>
    <t>112004405819</t>
  </si>
  <si>
    <t>112004395818</t>
  </si>
  <si>
    <t>112004406818</t>
  </si>
  <si>
    <t>112004406819</t>
  </si>
  <si>
    <t>112004410845</t>
  </si>
  <si>
    <t>112004415870</t>
  </si>
  <si>
    <t>112004475847</t>
  </si>
  <si>
    <t>112004515816</t>
  </si>
  <si>
    <t>112004480844</t>
  </si>
  <si>
    <t>112004520816</t>
  </si>
  <si>
    <t>112004530816</t>
  </si>
  <si>
    <t>112004485840</t>
  </si>
  <si>
    <t>112004485844</t>
  </si>
  <si>
    <t>112004475844</t>
  </si>
  <si>
    <t>112004500821</t>
  </si>
  <si>
    <t>112004522816</t>
  </si>
  <si>
    <t>112004490844</t>
  </si>
  <si>
    <t>112004525816</t>
  </si>
  <si>
    <t>112004495845</t>
  </si>
  <si>
    <t>113151140889</t>
  </si>
  <si>
    <t>112004532816</t>
  </si>
  <si>
    <t>112004533816</t>
  </si>
  <si>
    <t>112004534816</t>
  </si>
  <si>
    <t>112004655878</t>
  </si>
  <si>
    <t>113151040877</t>
  </si>
  <si>
    <t>113151070880</t>
  </si>
  <si>
    <t>113151125889</t>
  </si>
  <si>
    <t>113151130889</t>
  </si>
  <si>
    <t>113151270880</t>
  </si>
  <si>
    <t>113151165893</t>
  </si>
  <si>
    <t>113151185893</t>
  </si>
  <si>
    <t>113151190893</t>
  </si>
  <si>
    <t>113151460893</t>
  </si>
  <si>
    <t>113151420893</t>
  </si>
  <si>
    <t>113151465893</t>
  </si>
  <si>
    <t>113151505878</t>
  </si>
  <si>
    <t>113151470878</t>
  </si>
  <si>
    <t>113151505880</t>
  </si>
  <si>
    <t>113151330878</t>
  </si>
  <si>
    <t>113151345893</t>
  </si>
  <si>
    <t>113151350893</t>
  </si>
  <si>
    <t>113151410878</t>
  </si>
  <si>
    <t>113151500935</t>
  </si>
  <si>
    <t>113151440880</t>
  </si>
  <si>
    <t>113151295893</t>
  </si>
  <si>
    <t>113151505921</t>
  </si>
  <si>
    <t>113151512885</t>
  </si>
  <si>
    <t>113151545875</t>
  </si>
  <si>
    <t>113151580880</t>
  </si>
  <si>
    <t>113151580935</t>
  </si>
  <si>
    <t>113151645875</t>
  </si>
  <si>
    <t>113151655894</t>
  </si>
  <si>
    <t>113151670880</t>
  </si>
  <si>
    <t>113152666921</t>
  </si>
  <si>
    <t>113201010903</t>
  </si>
  <si>
    <t>113201025887</t>
  </si>
  <si>
    <t>113154420875</t>
  </si>
  <si>
    <t>113154470847</t>
  </si>
  <si>
    <t>113154655878</t>
  </si>
  <si>
    <t>113201045935</t>
  </si>
  <si>
    <t>113155010935</t>
  </si>
  <si>
    <t>113201170874</t>
  </si>
  <si>
    <t>113201175874</t>
  </si>
  <si>
    <t>113201195885</t>
  </si>
  <si>
    <t>113201315880</t>
  </si>
  <si>
    <t>113201270880</t>
  </si>
  <si>
    <t>113201355902</t>
  </si>
  <si>
    <t>113201455879</t>
  </si>
  <si>
    <t>113201505879</t>
  </si>
  <si>
    <t>113201512885</t>
  </si>
  <si>
    <t>113201505880</t>
  </si>
  <si>
    <t>113201505912</t>
  </si>
  <si>
    <t>113201505921</t>
  </si>
  <si>
    <t>113201512879</t>
  </si>
  <si>
    <t>113201495877</t>
  </si>
  <si>
    <t>113201512880</t>
  </si>
  <si>
    <t>113201520885</t>
  </si>
  <si>
    <t>113201620879</t>
  </si>
  <si>
    <t>113251505908</t>
  </si>
  <si>
    <t>113201630870</t>
  </si>
  <si>
    <t>113201580880</t>
  </si>
  <si>
    <t>113201630878</t>
  </si>
  <si>
    <t>113201555879</t>
  </si>
  <si>
    <t>113201620903</t>
  </si>
  <si>
    <t>113201670880</t>
  </si>
  <si>
    <t>113251505912</t>
  </si>
  <si>
    <t>113201625879</t>
  </si>
  <si>
    <t>113201620893</t>
  </si>
  <si>
    <t>113201600879</t>
  </si>
  <si>
    <t>113201671880</t>
  </si>
  <si>
    <t>113201620878</t>
  </si>
  <si>
    <t>113201680879</t>
  </si>
  <si>
    <t>113202090874</t>
  </si>
  <si>
    <t>113202368921</t>
  </si>
  <si>
    <t>113202666921</t>
  </si>
  <si>
    <t>113204660908</t>
  </si>
  <si>
    <t>113251505916</t>
  </si>
  <si>
    <t>113251095912</t>
  </si>
  <si>
    <t>113251505921</t>
  </si>
  <si>
    <t>113251625879</t>
  </si>
  <si>
    <t>113201670879</t>
  </si>
  <si>
    <t>113251010903</t>
  </si>
  <si>
    <t>113252492908</t>
  </si>
  <si>
    <t>113252588921</t>
  </si>
  <si>
    <t>113254660908</t>
  </si>
  <si>
    <t>113254660912</t>
  </si>
  <si>
    <t>113252966908</t>
  </si>
  <si>
    <t>113301215912</t>
  </si>
  <si>
    <t>113254640908</t>
  </si>
  <si>
    <t>113252966912</t>
  </si>
  <si>
    <t>113254765912</t>
  </si>
  <si>
    <t>113254945921</t>
  </si>
  <si>
    <t>113301505907</t>
  </si>
  <si>
    <t>113424665911</t>
  </si>
  <si>
    <t>113484660908</t>
  </si>
  <si>
    <t>113352966916</t>
  </si>
  <si>
    <t>113481630878</t>
  </si>
  <si>
    <t>113441505908</t>
  </si>
  <si>
    <t>113442090912</t>
  </si>
  <si>
    <t>113301505908</t>
  </si>
  <si>
    <t>113301505910</t>
  </si>
  <si>
    <t>113481010903</t>
  </si>
  <si>
    <t>113301505912</t>
  </si>
  <si>
    <t>113301505921</t>
  </si>
  <si>
    <t>113354670916</t>
  </si>
  <si>
    <t>113481015903</t>
  </si>
  <si>
    <t>113401600879</t>
  </si>
  <si>
    <t>113304660908</t>
  </si>
  <si>
    <t>113481195885</t>
  </si>
  <si>
    <t>113481505879</t>
  </si>
  <si>
    <t>113481505910</t>
  </si>
  <si>
    <t>113481505921</t>
  </si>
  <si>
    <t>113304660912</t>
  </si>
  <si>
    <t>113481505903</t>
  </si>
  <si>
    <t>113304820912</t>
  </si>
  <si>
    <t>113404280903</t>
  </si>
  <si>
    <t>113441505912</t>
  </si>
  <si>
    <t>113302966912</t>
  </si>
  <si>
    <t>113305002912</t>
  </si>
  <si>
    <t>113484280903</t>
  </si>
  <si>
    <t>113484640908</t>
  </si>
  <si>
    <t>113421010903</t>
  </si>
  <si>
    <t>113302966908</t>
  </si>
  <si>
    <t>113421505911</t>
  </si>
  <si>
    <t>113501505908</t>
  </si>
  <si>
    <t>113304830908</t>
  </si>
  <si>
    <t>113305015912</t>
  </si>
  <si>
    <t>113481505908</t>
  </si>
  <si>
    <t>113482492908</t>
  </si>
  <si>
    <t>113305020908</t>
  </si>
  <si>
    <t>113304830912</t>
  </si>
  <si>
    <t>113305020912</t>
  </si>
  <si>
    <t>113424640908</t>
  </si>
  <si>
    <t>113424660908</t>
  </si>
  <si>
    <t>113442090908</t>
  </si>
  <si>
    <t>113422966907</t>
  </si>
  <si>
    <t>113422966911</t>
  </si>
  <si>
    <t>113422966912</t>
  </si>
  <si>
    <t>113301630878</t>
  </si>
  <si>
    <t>113302666921</t>
  </si>
  <si>
    <t>113424665907</t>
  </si>
  <si>
    <t>113482966903</t>
  </si>
  <si>
    <t>113305001912</t>
  </si>
  <si>
    <t>113501505912</t>
  </si>
  <si>
    <t>113502966908</t>
  </si>
  <si>
    <t>113504660908</t>
  </si>
  <si>
    <t>113504640908</t>
  </si>
  <si>
    <t>113594640908</t>
  </si>
  <si>
    <t>113507603908</t>
  </si>
  <si>
    <t>113701505921</t>
  </si>
  <si>
    <t>113704815908</t>
  </si>
  <si>
    <t>114100000913</t>
  </si>
  <si>
    <t>114101025887</t>
  </si>
  <si>
    <t>114101095912</t>
  </si>
  <si>
    <t>114101215912</t>
  </si>
  <si>
    <t>114101310820</t>
  </si>
  <si>
    <t>114101315912</t>
  </si>
  <si>
    <t>114101295935</t>
  </si>
  <si>
    <t>114201505902</t>
  </si>
  <si>
    <t>114104870912</t>
  </si>
  <si>
    <t>114104660908</t>
  </si>
  <si>
    <t>114204774912</t>
  </si>
  <si>
    <t>114104880912</t>
  </si>
  <si>
    <t>114105015908</t>
  </si>
  <si>
    <t>114105015912</t>
  </si>
  <si>
    <t>114105020908</t>
  </si>
  <si>
    <t>114105020912</t>
  </si>
  <si>
    <t>114101505935</t>
  </si>
  <si>
    <t>114102492908</t>
  </si>
  <si>
    <t>114102492911</t>
  </si>
  <si>
    <t>114104885912</t>
  </si>
  <si>
    <t>114101505907</t>
  </si>
  <si>
    <t>114102966907</t>
  </si>
  <si>
    <t>114102966908</t>
  </si>
  <si>
    <t>114104930921</t>
  </si>
  <si>
    <t>114104940912</t>
  </si>
  <si>
    <t>114105002912</t>
  </si>
  <si>
    <t>114201505907</t>
  </si>
  <si>
    <t>114104790912</t>
  </si>
  <si>
    <t>114104660912</t>
  </si>
  <si>
    <t>114201505908</t>
  </si>
  <si>
    <t>114201505910</t>
  </si>
  <si>
    <t>114201505911</t>
  </si>
  <si>
    <t>114201630878</t>
  </si>
  <si>
    <t>114201505912</t>
  </si>
  <si>
    <t>114104825912</t>
  </si>
  <si>
    <t>114201505921</t>
  </si>
  <si>
    <t>114104740910</t>
  </si>
  <si>
    <t>114201215908</t>
  </si>
  <si>
    <t>114204790912</t>
  </si>
  <si>
    <t>114104850912</t>
  </si>
  <si>
    <t>114202666921</t>
  </si>
  <si>
    <t>114104830908</t>
  </si>
  <si>
    <t>114101505908</t>
  </si>
  <si>
    <t>114102966912</t>
  </si>
  <si>
    <t>114104830912</t>
  </si>
  <si>
    <t>114204795912</t>
  </si>
  <si>
    <t>114202966908</t>
  </si>
  <si>
    <t>114204770912</t>
  </si>
  <si>
    <t>114201215912</t>
  </si>
  <si>
    <t>114201500935</t>
  </si>
  <si>
    <t>114201505879</t>
  </si>
  <si>
    <t>114104765912</t>
  </si>
  <si>
    <t>114201515908</t>
  </si>
  <si>
    <t>114101505921</t>
  </si>
  <si>
    <t>114104740916</t>
  </si>
  <si>
    <t>114104855911</t>
  </si>
  <si>
    <t>114104858912</t>
  </si>
  <si>
    <t>114201515912</t>
  </si>
  <si>
    <t>114101505910</t>
  </si>
  <si>
    <t>114104835908</t>
  </si>
  <si>
    <t>114101505911</t>
  </si>
  <si>
    <t>114101505912</t>
  </si>
  <si>
    <t>114104835912</t>
  </si>
  <si>
    <t>114101505916</t>
  </si>
  <si>
    <t>114102966910</t>
  </si>
  <si>
    <t>114102966911</t>
  </si>
  <si>
    <t>114202966912</t>
  </si>
  <si>
    <t>114201630885</t>
  </si>
  <si>
    <t>114101505879</t>
  </si>
  <si>
    <t>114101325878</t>
  </si>
  <si>
    <t>114204771908</t>
  </si>
  <si>
    <t>114204802912</t>
  </si>
  <si>
    <t>114301315912</t>
  </si>
  <si>
    <t>114301505879</t>
  </si>
  <si>
    <t>114204820912</t>
  </si>
  <si>
    <t>114204825912</t>
  </si>
  <si>
    <t>114204830908</t>
  </si>
  <si>
    <t>114204830912</t>
  </si>
  <si>
    <t>114301505907</t>
  </si>
  <si>
    <t>114205003912</t>
  </si>
  <si>
    <t>114204835912</t>
  </si>
  <si>
    <t>114301505908</t>
  </si>
  <si>
    <t>114205015908</t>
  </si>
  <si>
    <t>114205015912</t>
  </si>
  <si>
    <t>114205020908</t>
  </si>
  <si>
    <t>114205020912</t>
  </si>
  <si>
    <t>114301095912</t>
  </si>
  <si>
    <t>114301505910</t>
  </si>
  <si>
    <t>114301505912</t>
  </si>
  <si>
    <t>114204885912</t>
  </si>
  <si>
    <t>114301215912</t>
  </si>
  <si>
    <t>114205001912</t>
  </si>
  <si>
    <t>114204803908</t>
  </si>
  <si>
    <t>114204852912</t>
  </si>
  <si>
    <t>114204885908</t>
  </si>
  <si>
    <t>114301505921</t>
  </si>
  <si>
    <t>114304935921</t>
  </si>
  <si>
    <t>114304225912</t>
  </si>
  <si>
    <t>114304280903</t>
  </si>
  <si>
    <t>114304710921</t>
  </si>
  <si>
    <t>114304771908</t>
  </si>
  <si>
    <t>114304835912</t>
  </si>
  <si>
    <t>114304785912</t>
  </si>
  <si>
    <t>114304790912</t>
  </si>
  <si>
    <t>114304940912</t>
  </si>
  <si>
    <t>114301630885</t>
  </si>
  <si>
    <t>114301515912</t>
  </si>
  <si>
    <t>114304850908</t>
  </si>
  <si>
    <t>114304857908</t>
  </si>
  <si>
    <t>114304830907</t>
  </si>
  <si>
    <t>114304858912</t>
  </si>
  <si>
    <t>114305015912</t>
  </si>
  <si>
    <t>114305020912</t>
  </si>
  <si>
    <t>114304850912</t>
  </si>
  <si>
    <t>114304865912</t>
  </si>
  <si>
    <t>114304851912</t>
  </si>
  <si>
    <t>114304825912</t>
  </si>
  <si>
    <t>114304830908</t>
  </si>
  <si>
    <t>114305015908</t>
  </si>
  <si>
    <t>114301630901</t>
  </si>
  <si>
    <t>114304830912</t>
  </si>
  <si>
    <t>114304870912</t>
  </si>
  <si>
    <t>114304885908</t>
  </si>
  <si>
    <t>114305004912</t>
  </si>
  <si>
    <t>114302667921</t>
  </si>
  <si>
    <t>114304855912</t>
  </si>
  <si>
    <t>114302966908</t>
  </si>
  <si>
    <t>114304820908</t>
  </si>
  <si>
    <t>114304820912</t>
  </si>
  <si>
    <t>114404858912</t>
  </si>
  <si>
    <t>114304885912</t>
  </si>
  <si>
    <t>114404880912</t>
  </si>
  <si>
    <t>114305003912</t>
  </si>
  <si>
    <t>114305020908</t>
  </si>
  <si>
    <t>114302966912</t>
  </si>
  <si>
    <t>114301670912</t>
  </si>
  <si>
    <t>114302666921</t>
  </si>
  <si>
    <t>114404885912</t>
  </si>
  <si>
    <t>114501505907</t>
  </si>
  <si>
    <t>114501505908</t>
  </si>
  <si>
    <t>114501505912</t>
  </si>
  <si>
    <t>114504830912</t>
  </si>
  <si>
    <t>114501610908</t>
  </si>
  <si>
    <t>114501670912</t>
  </si>
  <si>
    <t>114502966912</t>
  </si>
  <si>
    <t>114504820908</t>
  </si>
  <si>
    <t>114504820912</t>
  </si>
  <si>
    <t>114504825912</t>
  </si>
  <si>
    <t>114504830908</t>
  </si>
  <si>
    <t>114501670908</t>
  </si>
  <si>
    <t>114504885908</t>
  </si>
  <si>
    <t>114504885912</t>
  </si>
  <si>
    <t>114504850908</t>
  </si>
  <si>
    <t>114504858912</t>
  </si>
  <si>
    <t>114504850912</t>
  </si>
  <si>
    <t>114504880912</t>
  </si>
  <si>
    <t>114901505910</t>
  </si>
  <si>
    <t>115050000913</t>
  </si>
  <si>
    <t>114901505916</t>
  </si>
  <si>
    <t>114901505921</t>
  </si>
  <si>
    <t>114901630870</t>
  </si>
  <si>
    <t>115051505907</t>
  </si>
  <si>
    <t>115051505911</t>
  </si>
  <si>
    <t>115051505908</t>
  </si>
  <si>
    <t>115051505912</t>
  </si>
  <si>
    <t>115101512885</t>
  </si>
  <si>
    <t>115101090908</t>
  </si>
  <si>
    <t>115101505913</t>
  </si>
  <si>
    <t>115101095912</t>
  </si>
  <si>
    <t>115101605892</t>
  </si>
  <si>
    <t>115101505908</t>
  </si>
  <si>
    <t>115051505921</t>
  </si>
  <si>
    <t>115054859912</t>
  </si>
  <si>
    <t>115101505910</t>
  </si>
  <si>
    <t>115101505911</t>
  </si>
  <si>
    <t>115052966907</t>
  </si>
  <si>
    <t>115100000913</t>
  </si>
  <si>
    <t>115052966911</t>
  </si>
  <si>
    <t>115101505912</t>
  </si>
  <si>
    <t>115102105930</t>
  </si>
  <si>
    <t>115154830912</t>
  </si>
  <si>
    <t>115151090908</t>
  </si>
  <si>
    <t>115104861912</t>
  </si>
  <si>
    <t>115154765912</t>
  </si>
  <si>
    <t>115154857908</t>
  </si>
  <si>
    <t>115151215912</t>
  </si>
  <si>
    <t>115104851908</t>
  </si>
  <si>
    <t>115151515912</t>
  </si>
  <si>
    <t>115151596921</t>
  </si>
  <si>
    <t>115152666921</t>
  </si>
  <si>
    <t>115152966908</t>
  </si>
  <si>
    <t>115152966912</t>
  </si>
  <si>
    <t>115104740910</t>
  </si>
  <si>
    <t>115151315912</t>
  </si>
  <si>
    <t>115104740912</t>
  </si>
  <si>
    <t>115104740916</t>
  </si>
  <si>
    <t>115104773908</t>
  </si>
  <si>
    <t>115134825912</t>
  </si>
  <si>
    <t>115151505908</t>
  </si>
  <si>
    <t>115151505910</t>
  </si>
  <si>
    <t>115102966908</t>
  </si>
  <si>
    <t>115104809908</t>
  </si>
  <si>
    <t>115105000913</t>
  </si>
  <si>
    <t>115104809912</t>
  </si>
  <si>
    <t>115104815908</t>
  </si>
  <si>
    <t>115151505911</t>
  </si>
  <si>
    <t>115151505912</t>
  </si>
  <si>
    <t>115151505921</t>
  </si>
  <si>
    <t>115154851912</t>
  </si>
  <si>
    <t>115107203908</t>
  </si>
  <si>
    <t>115154852912</t>
  </si>
  <si>
    <t>115154853912</t>
  </si>
  <si>
    <t>115154854912</t>
  </si>
  <si>
    <t>115104852912</t>
  </si>
  <si>
    <t>115131505908</t>
  </si>
  <si>
    <t>115154802912</t>
  </si>
  <si>
    <t>115104851912</t>
  </si>
  <si>
    <t>115154859912</t>
  </si>
  <si>
    <t>115104857912</t>
  </si>
  <si>
    <t>115131505912</t>
  </si>
  <si>
    <t>115134857908</t>
  </si>
  <si>
    <t>115154858912</t>
  </si>
  <si>
    <t>115131505921</t>
  </si>
  <si>
    <t>115134857912</t>
  </si>
  <si>
    <t>115134885912</t>
  </si>
  <si>
    <t>115154740908</t>
  </si>
  <si>
    <t>115131630878</t>
  </si>
  <si>
    <t>115154864908</t>
  </si>
  <si>
    <t>115154804912</t>
  </si>
  <si>
    <t>115154809912</t>
  </si>
  <si>
    <t>115154820912</t>
  </si>
  <si>
    <t>115154825912</t>
  </si>
  <si>
    <t>115104857908</t>
  </si>
  <si>
    <t>115104859908</t>
  </si>
  <si>
    <t>115154856912</t>
  </si>
  <si>
    <t>115154857912</t>
  </si>
  <si>
    <t>115154830908</t>
  </si>
  <si>
    <t>115135003912</t>
  </si>
  <si>
    <t>115150000913</t>
  </si>
  <si>
    <t>115132666921</t>
  </si>
  <si>
    <t>115103000913</t>
  </si>
  <si>
    <t>115104000909</t>
  </si>
  <si>
    <t>115132966912</t>
  </si>
  <si>
    <t>115104000913</t>
  </si>
  <si>
    <t>115104815912</t>
  </si>
  <si>
    <t>115104845912</t>
  </si>
  <si>
    <t>115104861908</t>
  </si>
  <si>
    <t>115154859908</t>
  </si>
  <si>
    <t>115104740908</t>
  </si>
  <si>
    <t>115154865912</t>
  </si>
  <si>
    <t>115207247908</t>
  </si>
  <si>
    <t>115202090908</t>
  </si>
  <si>
    <t>115157203908</t>
  </si>
  <si>
    <t>115201175874</t>
  </si>
  <si>
    <t>115202615908</t>
  </si>
  <si>
    <t>115207203908</t>
  </si>
  <si>
    <t>115207205908</t>
  </si>
  <si>
    <t>115154940912</t>
  </si>
  <si>
    <t>115155001912</t>
  </si>
  <si>
    <t>115155002912</t>
  </si>
  <si>
    <t>115155003912</t>
  </si>
  <si>
    <t>115207303908</t>
  </si>
  <si>
    <t>115204805908</t>
  </si>
  <si>
    <t>115155004912</t>
  </si>
  <si>
    <t>115201180874</t>
  </si>
  <si>
    <t>115155015912</t>
  </si>
  <si>
    <t>115155015921</t>
  </si>
  <si>
    <t>115204865912</t>
  </si>
  <si>
    <t>115207202908</t>
  </si>
  <si>
    <t>115201187874</t>
  </si>
  <si>
    <t>115207307908</t>
  </si>
  <si>
    <t>115201250874</t>
  </si>
  <si>
    <t>115207305908</t>
  </si>
  <si>
    <t>115201315885</t>
  </si>
  <si>
    <t>115201505912</t>
  </si>
  <si>
    <t>115207207908</t>
  </si>
  <si>
    <t>115207209908</t>
  </si>
  <si>
    <t>115200000913</t>
  </si>
  <si>
    <t>115201025887</t>
  </si>
  <si>
    <t>115207306908</t>
  </si>
  <si>
    <t>115207399908</t>
  </si>
  <si>
    <t>115202000913</t>
  </si>
  <si>
    <t>115207237908</t>
  </si>
  <si>
    <t>115154885908</t>
  </si>
  <si>
    <t>115201505921</t>
  </si>
  <si>
    <t>115154885912</t>
  </si>
  <si>
    <t>115155020912</t>
  </si>
  <si>
    <t>115156000913</t>
  </si>
  <si>
    <t>115207603908</t>
  </si>
  <si>
    <t>115294280903</t>
  </si>
  <si>
    <t>115291505921</t>
  </si>
  <si>
    <t>115297203908</t>
  </si>
  <si>
    <t>115297237908</t>
  </si>
  <si>
    <t>115297207908</t>
  </si>
  <si>
    <t>115297209908</t>
  </si>
  <si>
    <t>115297247908</t>
  </si>
  <si>
    <t>115297227908</t>
  </si>
  <si>
    <t>115297303908</t>
  </si>
  <si>
    <t>115297313908</t>
  </si>
  <si>
    <t>115297307908</t>
  </si>
  <si>
    <t>115297399908</t>
  </si>
  <si>
    <t>115297603908</t>
  </si>
  <si>
    <t>115307313908</t>
  </si>
  <si>
    <t>115306000913</t>
  </si>
  <si>
    <t>115402966921</t>
  </si>
  <si>
    <t>115397307908</t>
  </si>
  <si>
    <t>115397313908</t>
  </si>
  <si>
    <t>115401170874</t>
  </si>
  <si>
    <t>115401215912</t>
  </si>
  <si>
    <t>115404475844</t>
  </si>
  <si>
    <t>115309000909</t>
  </si>
  <si>
    <t>115401295832</t>
  </si>
  <si>
    <t>115401505921</t>
  </si>
  <si>
    <t>115401295931</t>
  </si>
  <si>
    <t>115401295935</t>
  </si>
  <si>
    <t>115401505935</t>
  </si>
  <si>
    <t>115401505911</t>
  </si>
  <si>
    <t>115401515912</t>
  </si>
  <si>
    <t>115404660912</t>
  </si>
  <si>
    <t>115401505908</t>
  </si>
  <si>
    <t>115401315912</t>
  </si>
  <si>
    <t>115404820912</t>
  </si>
  <si>
    <t>115401630870</t>
  </si>
  <si>
    <t>115402966911</t>
  </si>
  <si>
    <t>115401630885</t>
  </si>
  <si>
    <t>115401505912</t>
  </si>
  <si>
    <t>115404765912</t>
  </si>
  <si>
    <t>115402966912</t>
  </si>
  <si>
    <t>115402666921</t>
  </si>
  <si>
    <t>115401355902</t>
  </si>
  <si>
    <t>115404825912</t>
  </si>
  <si>
    <t>115404835912</t>
  </si>
  <si>
    <t>115404840912</t>
  </si>
  <si>
    <t>115404940912</t>
  </si>
  <si>
    <t>115405003912</t>
  </si>
  <si>
    <t>115404855912</t>
  </si>
  <si>
    <t>115405015912</t>
  </si>
  <si>
    <t>115404855911</t>
  </si>
  <si>
    <t>115404935921</t>
  </si>
  <si>
    <t>115404857912</t>
  </si>
  <si>
    <t>115404885912</t>
  </si>
  <si>
    <t>115404852912</t>
  </si>
  <si>
    <t>115404858912</t>
  </si>
  <si>
    <t>115405155935</t>
  </si>
  <si>
    <t>115406000913</t>
  </si>
  <si>
    <t>115407203908</t>
  </si>
  <si>
    <t>115471215912</t>
  </si>
  <si>
    <t>115500000909</t>
  </si>
  <si>
    <t>115500000913</t>
  </si>
  <si>
    <t>115500500913</t>
  </si>
  <si>
    <t>115501000909</t>
  </si>
  <si>
    <t>115404850912</t>
  </si>
  <si>
    <t>115404865912</t>
  </si>
  <si>
    <t>115501000913</t>
  </si>
  <si>
    <t>115404870912</t>
  </si>
  <si>
    <t>115501505908</t>
  </si>
  <si>
    <t>115501505910</t>
  </si>
  <si>
    <t>115501505912</t>
  </si>
  <si>
    <t>115501505913</t>
  </si>
  <si>
    <t>115501505921</t>
  </si>
  <si>
    <t>115502000909</t>
  </si>
  <si>
    <t>115502666921</t>
  </si>
  <si>
    <t>115502426922</t>
  </si>
  <si>
    <t>115502000913</t>
  </si>
  <si>
    <t>115502972908</t>
  </si>
  <si>
    <t>115503000909</t>
  </si>
  <si>
    <t>115503000913</t>
  </si>
  <si>
    <t>115504000909</t>
  </si>
  <si>
    <t>115504000913</t>
  </si>
  <si>
    <t>115504295930</t>
  </si>
  <si>
    <t>115504415870</t>
  </si>
  <si>
    <t>115504305921</t>
  </si>
  <si>
    <t>115504859912</t>
  </si>
  <si>
    <t>115505000913</t>
  </si>
  <si>
    <t>115505000909</t>
  </si>
  <si>
    <t>115505015912</t>
  </si>
  <si>
    <t>115505100913</t>
  </si>
  <si>
    <t>115505307913</t>
  </si>
  <si>
    <t>115506000909</t>
  </si>
  <si>
    <t>115507000909</t>
  </si>
  <si>
    <t>115506000913</t>
  </si>
  <si>
    <t>115507000913</t>
  </si>
  <si>
    <t>115508000913</t>
  </si>
  <si>
    <t>115508000909</t>
  </si>
  <si>
    <t>115509000909</t>
  </si>
  <si>
    <t>115509000913</t>
  </si>
  <si>
    <t>115602620908</t>
  </si>
  <si>
    <t>115602625908</t>
  </si>
  <si>
    <t>115607203908</t>
  </si>
  <si>
    <t>115607307908</t>
  </si>
  <si>
    <t>115604805908</t>
  </si>
  <si>
    <t>115607202908</t>
  </si>
  <si>
    <t>115607207908</t>
  </si>
  <si>
    <t>115607227908</t>
  </si>
  <si>
    <t>115607237908</t>
  </si>
  <si>
    <t>115697207908</t>
  </si>
  <si>
    <t>115697209908</t>
  </si>
  <si>
    <t>115692620908</t>
  </si>
  <si>
    <t>115901505908</t>
  </si>
  <si>
    <t>115901505925</t>
  </si>
  <si>
    <t>115901505921</t>
  </si>
  <si>
    <t>115904859912</t>
  </si>
  <si>
    <t>115906000913</t>
  </si>
  <si>
    <t>115901515908</t>
  </si>
  <si>
    <t>115907131908</t>
  </si>
  <si>
    <t>115907203908</t>
  </si>
  <si>
    <t>115907227908</t>
  </si>
  <si>
    <t>115907237908</t>
  </si>
  <si>
    <t>115907253908</t>
  </si>
  <si>
    <t>115907247908</t>
  </si>
  <si>
    <t>115907257908</t>
  </si>
  <si>
    <t>115907399908</t>
  </si>
  <si>
    <t>115907603908</t>
  </si>
  <si>
    <t>115907607908</t>
  </si>
  <si>
    <t>115907605908</t>
  </si>
  <si>
    <t>115907606908</t>
  </si>
  <si>
    <t>115951505921</t>
  </si>
  <si>
    <t>115952972908</t>
  </si>
  <si>
    <t>115957399908</t>
  </si>
  <si>
    <t>115997227908</t>
  </si>
  <si>
    <t>115997237908</t>
  </si>
  <si>
    <t>115997399908</t>
  </si>
  <si>
    <t>120010600892</t>
  </si>
  <si>
    <t>120011025887</t>
  </si>
  <si>
    <t>120011080903</t>
  </si>
  <si>
    <t>120011220887</t>
  </si>
  <si>
    <t>120011073887</t>
  </si>
  <si>
    <t>120011100887</t>
  </si>
  <si>
    <t>120011250874</t>
  </si>
  <si>
    <t>120011105892</t>
  </si>
  <si>
    <t>120011155889</t>
  </si>
  <si>
    <t>120011170874</t>
  </si>
  <si>
    <t>120011170887</t>
  </si>
  <si>
    <t>120011270880</t>
  </si>
  <si>
    <t>120011180874</t>
  </si>
  <si>
    <t>120011197887</t>
  </si>
  <si>
    <t>120011275874</t>
  </si>
  <si>
    <t>120011285887</t>
  </si>
  <si>
    <t>120011287887</t>
  </si>
  <si>
    <t>120011290887</t>
  </si>
  <si>
    <t>120011315885</t>
  </si>
  <si>
    <t>120011340893</t>
  </si>
  <si>
    <t>120011460893</t>
  </si>
  <si>
    <t>120011516887</t>
  </si>
  <si>
    <t>120011516892</t>
  </si>
  <si>
    <t>120011440880</t>
  </si>
  <si>
    <t>120011477887</t>
  </si>
  <si>
    <t>120011478887</t>
  </si>
  <si>
    <t>120011478892</t>
  </si>
  <si>
    <t>120011505879</t>
  </si>
  <si>
    <t>120011505880</t>
  </si>
  <si>
    <t>120011505921</t>
  </si>
  <si>
    <t>120011505935</t>
  </si>
  <si>
    <t>120011512880</t>
  </si>
  <si>
    <t>120011512885</t>
  </si>
  <si>
    <t>120011517892</t>
  </si>
  <si>
    <t>120011518887</t>
  </si>
  <si>
    <t>120011517887</t>
  </si>
  <si>
    <t>120011518892</t>
  </si>
  <si>
    <t>120011556892</t>
  </si>
  <si>
    <t>120011630885</t>
  </si>
  <si>
    <t>120011556887</t>
  </si>
  <si>
    <t>120011580880</t>
  </si>
  <si>
    <t>120011603892</t>
  </si>
  <si>
    <t>120011605892</t>
  </si>
  <si>
    <t>120011610892</t>
  </si>
  <si>
    <t>120011627887</t>
  </si>
  <si>
    <t>120011627892</t>
  </si>
  <si>
    <t>120011633885</t>
  </si>
  <si>
    <t>120011655894</t>
  </si>
  <si>
    <t>120011670880</t>
  </si>
  <si>
    <t>120011675863</t>
  </si>
  <si>
    <t>120011695856</t>
  </si>
  <si>
    <t>120011695874</t>
  </si>
  <si>
    <t>120011707892</t>
  </si>
  <si>
    <t>120013090892</t>
  </si>
  <si>
    <t>120013090887</t>
  </si>
  <si>
    <t>120014771908</t>
  </si>
  <si>
    <t>120014777874</t>
  </si>
  <si>
    <t>120015105935</t>
  </si>
  <si>
    <t>120015140935</t>
  </si>
  <si>
    <t>120015200935</t>
  </si>
  <si>
    <t>120020600892</t>
  </si>
  <si>
    <t>120021080903</t>
  </si>
  <si>
    <t>120021025887</t>
  </si>
  <si>
    <t>120021105892</t>
  </si>
  <si>
    <t>120021100887</t>
  </si>
  <si>
    <t>120021140889</t>
  </si>
  <si>
    <t>120021150892</t>
  </si>
  <si>
    <t>120021170874</t>
  </si>
  <si>
    <t>120021170887</t>
  </si>
  <si>
    <t>120021180874</t>
  </si>
  <si>
    <t>120021197887</t>
  </si>
  <si>
    <t>120021195892</t>
  </si>
  <si>
    <t>120021220887</t>
  </si>
  <si>
    <t>120021250874</t>
  </si>
  <si>
    <t>120021270880</t>
  </si>
  <si>
    <t>120021275874</t>
  </si>
  <si>
    <t>120021285887</t>
  </si>
  <si>
    <t>120021287887</t>
  </si>
  <si>
    <t>120021290887</t>
  </si>
  <si>
    <t>120021440880</t>
  </si>
  <si>
    <t>120021477887</t>
  </si>
  <si>
    <t>120021478892</t>
  </si>
  <si>
    <t>120021500935</t>
  </si>
  <si>
    <t>120021478887</t>
  </si>
  <si>
    <t>120021505880</t>
  </si>
  <si>
    <t>120021512880</t>
  </si>
  <si>
    <t>120021512885</t>
  </si>
  <si>
    <t>120021516887</t>
  </si>
  <si>
    <t>120021512887</t>
  </si>
  <si>
    <t>120021516892</t>
  </si>
  <si>
    <t>120021505879</t>
  </si>
  <si>
    <t>120021517887</t>
  </si>
  <si>
    <t>120021518887</t>
  </si>
  <si>
    <t>120021517892</t>
  </si>
  <si>
    <t>120021518892</t>
  </si>
  <si>
    <t>120021556887</t>
  </si>
  <si>
    <t>120021556892</t>
  </si>
  <si>
    <t>120021580880</t>
  </si>
  <si>
    <t>120021580935</t>
  </si>
  <si>
    <t>120021603892</t>
  </si>
  <si>
    <t>120021627887</t>
  </si>
  <si>
    <t>120021695874</t>
  </si>
  <si>
    <t>120021627892</t>
  </si>
  <si>
    <t>120021707892</t>
  </si>
  <si>
    <t>120021620879</t>
  </si>
  <si>
    <t>120021630885</t>
  </si>
  <si>
    <t>120022090892</t>
  </si>
  <si>
    <t>120021633885</t>
  </si>
  <si>
    <t>120021655894</t>
  </si>
  <si>
    <t>120021670880</t>
  </si>
  <si>
    <t>120022368921</t>
  </si>
  <si>
    <t>120021610892</t>
  </si>
  <si>
    <t>120021680880</t>
  </si>
  <si>
    <t>120021605892</t>
  </si>
  <si>
    <t>120023090887</t>
  </si>
  <si>
    <t>120024380935</t>
  </si>
  <si>
    <t>120022966885</t>
  </si>
  <si>
    <t>120024771908</t>
  </si>
  <si>
    <t>120024370935</t>
  </si>
  <si>
    <t>120024772908</t>
  </si>
  <si>
    <t>120024777874</t>
  </si>
  <si>
    <t>120025200935</t>
  </si>
  <si>
    <t>120030600892</t>
  </si>
  <si>
    <t>120031025887</t>
  </si>
  <si>
    <t>120031073887</t>
  </si>
  <si>
    <t>120031080903</t>
  </si>
  <si>
    <t>120031100887</t>
  </si>
  <si>
    <t>120031105892</t>
  </si>
  <si>
    <t>120031170874</t>
  </si>
  <si>
    <t>120031170887</t>
  </si>
  <si>
    <t>120031180874</t>
  </si>
  <si>
    <t>120031197887</t>
  </si>
  <si>
    <t>120031220887</t>
  </si>
  <si>
    <t>120031270880</t>
  </si>
  <si>
    <t>120031206892</t>
  </si>
  <si>
    <t>120031287887</t>
  </si>
  <si>
    <t>120031290887</t>
  </si>
  <si>
    <t>120031420893</t>
  </si>
  <si>
    <t>120031477887</t>
  </si>
  <si>
    <t>120031440880</t>
  </si>
  <si>
    <t>120031478887</t>
  </si>
  <si>
    <t>120031478892</t>
  </si>
  <si>
    <t>120031505921</t>
  </si>
  <si>
    <t>120031512880</t>
  </si>
  <si>
    <t>120031512885</t>
  </si>
  <si>
    <t>120031505880</t>
  </si>
  <si>
    <t>120031512887</t>
  </si>
  <si>
    <t>120031516887</t>
  </si>
  <si>
    <t>120031516892</t>
  </si>
  <si>
    <t>120031517887</t>
  </si>
  <si>
    <t>120031605892</t>
  </si>
  <si>
    <t>120031517892</t>
  </si>
  <si>
    <t>120031603892</t>
  </si>
  <si>
    <t>120031518887</t>
  </si>
  <si>
    <t>120031518892</t>
  </si>
  <si>
    <t>120031556887</t>
  </si>
  <si>
    <t>120031556892</t>
  </si>
  <si>
    <t>120031580880</t>
  </si>
  <si>
    <t>120031610892</t>
  </si>
  <si>
    <t>120031620879</t>
  </si>
  <si>
    <t>120031620893</t>
  </si>
  <si>
    <t>120031627887</t>
  </si>
  <si>
    <t>120031627892</t>
  </si>
  <si>
    <t>120031630878</t>
  </si>
  <si>
    <t>120031630885</t>
  </si>
  <si>
    <t>120031633885</t>
  </si>
  <si>
    <t>120031655894</t>
  </si>
  <si>
    <t>120031670880</t>
  </si>
  <si>
    <t>120031670885</t>
  </si>
  <si>
    <t>120031695856</t>
  </si>
  <si>
    <t>120031695874</t>
  </si>
  <si>
    <t>120031707892</t>
  </si>
  <si>
    <t>120032368921</t>
  </si>
  <si>
    <t>120032966885</t>
  </si>
  <si>
    <t>120033090887</t>
  </si>
  <si>
    <t>120033090892</t>
  </si>
  <si>
    <t>120034771908</t>
  </si>
  <si>
    <t>120034777874</t>
  </si>
  <si>
    <t>120035105935</t>
  </si>
  <si>
    <t>120035155935</t>
  </si>
  <si>
    <t>120040600892</t>
  </si>
  <si>
    <t>120041025887</t>
  </si>
  <si>
    <t>120041080903</t>
  </si>
  <si>
    <t>120041100887</t>
  </si>
  <si>
    <t>120041105892</t>
  </si>
  <si>
    <t>120041145889</t>
  </si>
  <si>
    <t>120041170874</t>
  </si>
  <si>
    <t>120041170887</t>
  </si>
  <si>
    <t>120041175874</t>
  </si>
  <si>
    <t>120041180874</t>
  </si>
  <si>
    <t>120041197887</t>
  </si>
  <si>
    <t>120041220887</t>
  </si>
  <si>
    <t>120041250874</t>
  </si>
  <si>
    <t>120041270880</t>
  </si>
  <si>
    <t>120041285887</t>
  </si>
  <si>
    <t>120041287887</t>
  </si>
  <si>
    <t>120041290887</t>
  </si>
  <si>
    <t>120041440880</t>
  </si>
  <si>
    <t>120041478887</t>
  </si>
  <si>
    <t>120041478892</t>
  </si>
  <si>
    <t>120041477887</t>
  </si>
  <si>
    <t>120041505880</t>
  </si>
  <si>
    <t>120041505921</t>
  </si>
  <si>
    <t>120041512880</t>
  </si>
  <si>
    <t>120041512885</t>
  </si>
  <si>
    <t>120041516887</t>
  </si>
  <si>
    <t>120041516892</t>
  </si>
  <si>
    <t>120041517887</t>
  </si>
  <si>
    <t>120041517892</t>
  </si>
  <si>
    <t>120041518887</t>
  </si>
  <si>
    <t>120041518892</t>
  </si>
  <si>
    <t>120041520885</t>
  </si>
  <si>
    <t>120041556887</t>
  </si>
  <si>
    <t>120041556892</t>
  </si>
  <si>
    <t>120041580880</t>
  </si>
  <si>
    <t>120041605892</t>
  </si>
  <si>
    <t>120041610892</t>
  </si>
  <si>
    <t>120041620879</t>
  </si>
  <si>
    <t>120041627887</t>
  </si>
  <si>
    <t>120041627892</t>
  </si>
  <si>
    <t>120041630885</t>
  </si>
  <si>
    <t>120041633885</t>
  </si>
  <si>
    <t>120041655894</t>
  </si>
  <si>
    <t>120041670880</t>
  </si>
  <si>
    <t>120041675856</t>
  </si>
  <si>
    <t>120041695856</t>
  </si>
  <si>
    <t>120041695874</t>
  </si>
  <si>
    <t>120041707892</t>
  </si>
  <si>
    <t>120042966885</t>
  </si>
  <si>
    <t>120043090887</t>
  </si>
  <si>
    <t>120044771908</t>
  </si>
  <si>
    <t>120044772908</t>
  </si>
  <si>
    <t>120044777874</t>
  </si>
  <si>
    <t>120045020921</t>
  </si>
  <si>
    <t>120045105935</t>
  </si>
  <si>
    <t>120045140935</t>
  </si>
  <si>
    <t>120050600892</t>
  </si>
  <si>
    <t>120051025887</t>
  </si>
  <si>
    <t>120051073863</t>
  </si>
  <si>
    <t>120051073892</t>
  </si>
  <si>
    <t>120051080903</t>
  </si>
  <si>
    <t>120051100887</t>
  </si>
  <si>
    <t>120051105892</t>
  </si>
  <si>
    <t>120051170874</t>
  </si>
  <si>
    <t>120051170887</t>
  </si>
  <si>
    <t>120051175874</t>
  </si>
  <si>
    <t>120051180874</t>
  </si>
  <si>
    <t>120051197887</t>
  </si>
  <si>
    <t>120051206892</t>
  </si>
  <si>
    <t>120051220887</t>
  </si>
  <si>
    <t>120051270880</t>
  </si>
  <si>
    <t>120051275874</t>
  </si>
  <si>
    <t>120051285887</t>
  </si>
  <si>
    <t>120051287887</t>
  </si>
  <si>
    <t>120051290887</t>
  </si>
  <si>
    <t>120051315885</t>
  </si>
  <si>
    <t>120051440880</t>
  </si>
  <si>
    <t>120051460893</t>
  </si>
  <si>
    <t>120051477887</t>
  </si>
  <si>
    <t>120051478887</t>
  </si>
  <si>
    <t>120051478892</t>
  </si>
  <si>
    <t>120051500935</t>
  </si>
  <si>
    <t>120051505880</t>
  </si>
  <si>
    <t>120051505912</t>
  </si>
  <si>
    <t>120051505921</t>
  </si>
  <si>
    <t>120051512880</t>
  </si>
  <si>
    <t>120051512885</t>
  </si>
  <si>
    <t>120051516887</t>
  </si>
  <si>
    <t>120051516892</t>
  </si>
  <si>
    <t>120051517887</t>
  </si>
  <si>
    <t>120051517892</t>
  </si>
  <si>
    <t>120051518887</t>
  </si>
  <si>
    <t>120051518892</t>
  </si>
  <si>
    <t>120051556887</t>
  </si>
  <si>
    <t>120051520892</t>
  </si>
  <si>
    <t>120051556892</t>
  </si>
  <si>
    <t>120051580880</t>
  </si>
  <si>
    <t>120051603892</t>
  </si>
  <si>
    <t>120051605892</t>
  </si>
  <si>
    <t>120051610892</t>
  </si>
  <si>
    <t>120051620879</t>
  </si>
  <si>
    <t>120051627887</t>
  </si>
  <si>
    <t>120051627892</t>
  </si>
  <si>
    <t>120051630885</t>
  </si>
  <si>
    <t>120051633885</t>
  </si>
  <si>
    <t>120051655894</t>
  </si>
  <si>
    <t>120051670880</t>
  </si>
  <si>
    <t>120051675856</t>
  </si>
  <si>
    <t>120051695874</t>
  </si>
  <si>
    <t>120051707892</t>
  </si>
  <si>
    <t>120052966880</t>
  </si>
  <si>
    <t>120052966885</t>
  </si>
  <si>
    <t>120052966921</t>
  </si>
  <si>
    <t>120053090887</t>
  </si>
  <si>
    <t>120054370935</t>
  </si>
  <si>
    <t>120054771908</t>
  </si>
  <si>
    <t>120054772908</t>
  </si>
  <si>
    <t>120054777874</t>
  </si>
  <si>
    <t>120055105935</t>
  </si>
  <si>
    <t>120111125889</t>
  </si>
  <si>
    <t>120111165893</t>
  </si>
  <si>
    <t>120111190893</t>
  </si>
  <si>
    <t>120111295935</t>
  </si>
  <si>
    <t>120111335893</t>
  </si>
  <si>
    <t>120111340893</t>
  </si>
  <si>
    <t>120111345893</t>
  </si>
  <si>
    <t>120111350893</t>
  </si>
  <si>
    <t>120111355902</t>
  </si>
  <si>
    <t>120111375893</t>
  </si>
  <si>
    <t>120111385893</t>
  </si>
  <si>
    <t>120111390893</t>
  </si>
  <si>
    <t>120111415878</t>
  </si>
  <si>
    <t>120111440935</t>
  </si>
  <si>
    <t>120111460893</t>
  </si>
  <si>
    <t>120111490891</t>
  </si>
  <si>
    <t>120111505879</t>
  </si>
  <si>
    <t>120111505885</t>
  </si>
  <si>
    <t>120111505921</t>
  </si>
  <si>
    <t>120111505935</t>
  </si>
  <si>
    <t>120111530893</t>
  </si>
  <si>
    <t>120111535893</t>
  </si>
  <si>
    <t>120111540893</t>
  </si>
  <si>
    <t>120111580935</t>
  </si>
  <si>
    <t>120111603892</t>
  </si>
  <si>
    <t>120111630878</t>
  </si>
  <si>
    <t>120111635892</t>
  </si>
  <si>
    <t>120111670880</t>
  </si>
  <si>
    <t>120111670935</t>
  </si>
  <si>
    <t>120111695856</t>
  </si>
  <si>
    <t>120112666921</t>
  </si>
  <si>
    <t>120114380935</t>
  </si>
  <si>
    <t>120115150935</t>
  </si>
  <si>
    <t>120115200935</t>
  </si>
  <si>
    <t>120115205935</t>
  </si>
  <si>
    <t>120116600921</t>
  </si>
  <si>
    <t>120121025887</t>
  </si>
  <si>
    <t>120121045935</t>
  </si>
  <si>
    <t>120121120889</t>
  </si>
  <si>
    <t>120121125889</t>
  </si>
  <si>
    <t>120121145889</t>
  </si>
  <si>
    <t>120121150889</t>
  </si>
  <si>
    <t>120121207921</t>
  </si>
  <si>
    <t>120121220887</t>
  </si>
  <si>
    <t>120121250874</t>
  </si>
  <si>
    <t>120121270880</t>
  </si>
  <si>
    <t>120121270935</t>
  </si>
  <si>
    <t>120121280874</t>
  </si>
  <si>
    <t>120121285887</t>
  </si>
  <si>
    <t>120121290887</t>
  </si>
  <si>
    <t>120121295935</t>
  </si>
  <si>
    <t>120121335893</t>
  </si>
  <si>
    <t>120121340893</t>
  </si>
  <si>
    <t>120121345893</t>
  </si>
  <si>
    <t>120121375893</t>
  </si>
  <si>
    <t>120121385893</t>
  </si>
  <si>
    <t>120121440880</t>
  </si>
  <si>
    <t>120121440935</t>
  </si>
  <si>
    <t>120121500935</t>
  </si>
  <si>
    <t>120121505908</t>
  </si>
  <si>
    <t>120121505921</t>
  </si>
  <si>
    <t>120121505935</t>
  </si>
  <si>
    <t>120121512880</t>
  </si>
  <si>
    <t>120121512885</t>
  </si>
  <si>
    <t>120121512935</t>
  </si>
  <si>
    <t>120121530893</t>
  </si>
  <si>
    <t>120121535893</t>
  </si>
  <si>
    <t>120121570926</t>
  </si>
  <si>
    <t>120121580880</t>
  </si>
  <si>
    <t>120121580935</t>
  </si>
  <si>
    <t>120121596921</t>
  </si>
  <si>
    <t>120121630878</t>
  </si>
  <si>
    <t>120121670880</t>
  </si>
  <si>
    <t>120121670935</t>
  </si>
  <si>
    <t>120121671880</t>
  </si>
  <si>
    <t>120121675856</t>
  </si>
  <si>
    <t>120121676856</t>
  </si>
  <si>
    <t>120121695856</t>
  </si>
  <si>
    <t>120121695874</t>
  </si>
  <si>
    <t>120122368921</t>
  </si>
  <si>
    <t>120122562935</t>
  </si>
  <si>
    <t>120122666921</t>
  </si>
  <si>
    <t>120122966935</t>
  </si>
  <si>
    <t>120124355935</t>
  </si>
  <si>
    <t>120124385935</t>
  </si>
  <si>
    <t>120124475844</t>
  </si>
  <si>
    <t>120124910926</t>
  </si>
  <si>
    <t>120124930921</t>
  </si>
  <si>
    <t>120125005935</t>
  </si>
  <si>
    <t>120125015935</t>
  </si>
  <si>
    <t>120125100935</t>
  </si>
  <si>
    <t>120125105935</t>
  </si>
  <si>
    <t>120125140935</t>
  </si>
  <si>
    <t>120125145935</t>
  </si>
  <si>
    <t>120125150935</t>
  </si>
  <si>
    <t>120125155935</t>
  </si>
  <si>
    <t>120125165935</t>
  </si>
  <si>
    <t>120125180935</t>
  </si>
  <si>
    <t>120125200935</t>
  </si>
  <si>
    <t>120125205935</t>
  </si>
  <si>
    <t>120125210935</t>
  </si>
  <si>
    <t>120131165893</t>
  </si>
  <si>
    <t>120131170874</t>
  </si>
  <si>
    <t>120131270880</t>
  </si>
  <si>
    <t>120131295832</t>
  </si>
  <si>
    <t>120131295935</t>
  </si>
  <si>
    <t>120131340893</t>
  </si>
  <si>
    <t>120131440935</t>
  </si>
  <si>
    <t>120131500935</t>
  </si>
  <si>
    <t>120131505921</t>
  </si>
  <si>
    <t>120131505935</t>
  </si>
  <si>
    <t>120131535893</t>
  </si>
  <si>
    <t>120131580880</t>
  </si>
  <si>
    <t>120131580935</t>
  </si>
  <si>
    <t>120131596921</t>
  </si>
  <si>
    <t>120131605892</t>
  </si>
  <si>
    <t>120131620879</t>
  </si>
  <si>
    <t>120131630878</t>
  </si>
  <si>
    <t>120131630885</t>
  </si>
  <si>
    <t>120131633885</t>
  </si>
  <si>
    <t>120131675856</t>
  </si>
  <si>
    <t>120132090874</t>
  </si>
  <si>
    <t>120132255935</t>
  </si>
  <si>
    <t>120132666921</t>
  </si>
  <si>
    <t>120134470844</t>
  </si>
  <si>
    <t>120134470847</t>
  </si>
  <si>
    <t>120134475844</t>
  </si>
  <si>
    <t>120134705921</t>
  </si>
  <si>
    <t>120134777874</t>
  </si>
  <si>
    <t>120134930921</t>
  </si>
  <si>
    <t>120134965935</t>
  </si>
  <si>
    <t>120135010935</t>
  </si>
  <si>
    <t>120135100935</t>
  </si>
  <si>
    <t>120135105935</t>
  </si>
  <si>
    <t>120135140935</t>
  </si>
  <si>
    <t>120135155935</t>
  </si>
  <si>
    <t>120135205935</t>
  </si>
  <si>
    <t>120501505921</t>
  </si>
  <si>
    <t>120501610892</t>
  </si>
  <si>
    <t>121001025887</t>
  </si>
  <si>
    <t>121001080903</t>
  </si>
  <si>
    <t>121001085903</t>
  </si>
  <si>
    <t>121001100887</t>
  </si>
  <si>
    <t>121001170874</t>
  </si>
  <si>
    <t>121001175874</t>
  </si>
  <si>
    <t>121001180874</t>
  </si>
  <si>
    <t>121001185893</t>
  </si>
  <si>
    <t>121001220887</t>
  </si>
  <si>
    <t>121001250874</t>
  </si>
  <si>
    <t>121001270880</t>
  </si>
  <si>
    <t>121001290887</t>
  </si>
  <si>
    <t>121001315880</t>
  </si>
  <si>
    <t>121001325878</t>
  </si>
  <si>
    <t>121001355902</t>
  </si>
  <si>
    <t>121001395902</t>
  </si>
  <si>
    <t>121001425878</t>
  </si>
  <si>
    <t>121001430878</t>
  </si>
  <si>
    <t>121001435878</t>
  </si>
  <si>
    <t>121001440880</t>
  </si>
  <si>
    <t>121001455879</t>
  </si>
  <si>
    <t>121001460893</t>
  </si>
  <si>
    <t>121001500935</t>
  </si>
  <si>
    <t>121001505874</t>
  </si>
  <si>
    <t>121001505879</t>
  </si>
  <si>
    <t>121001505908</t>
  </si>
  <si>
    <t>121001505912</t>
  </si>
  <si>
    <t>121001505921</t>
  </si>
  <si>
    <t>121001505925</t>
  </si>
  <si>
    <t>121001505935</t>
  </si>
  <si>
    <t>121001512885</t>
  </si>
  <si>
    <t>121001580880</t>
  </si>
  <si>
    <t>121001600879</t>
  </si>
  <si>
    <t>121001605892</t>
  </si>
  <si>
    <t>121001610892</t>
  </si>
  <si>
    <t>121001620879</t>
  </si>
  <si>
    <t>121001630885</t>
  </si>
  <si>
    <t>121001640889</t>
  </si>
  <si>
    <t>121001655894</t>
  </si>
  <si>
    <t>121001670879</t>
  </si>
  <si>
    <t>121001670880</t>
  </si>
  <si>
    <t>121001680879</t>
  </si>
  <si>
    <t>121002966912</t>
  </si>
  <si>
    <t>121002966921</t>
  </si>
  <si>
    <t>121005015935</t>
  </si>
  <si>
    <t>121101080903</t>
  </si>
  <si>
    <t>121101085903</t>
  </si>
  <si>
    <t>121101170874</t>
  </si>
  <si>
    <t>121101180874</t>
  </si>
  <si>
    <t>121101185893</t>
  </si>
  <si>
    <t>121101220887</t>
  </si>
  <si>
    <t>121101250874</t>
  </si>
  <si>
    <t>121101270880</t>
  </si>
  <si>
    <t>121101315880</t>
  </si>
  <si>
    <t>121101325878</t>
  </si>
  <si>
    <t>121101355902</t>
  </si>
  <si>
    <t>121101370878</t>
  </si>
  <si>
    <t>121101380878</t>
  </si>
  <si>
    <t>121101385878</t>
  </si>
  <si>
    <t>121101395902</t>
  </si>
  <si>
    <t>121101425878</t>
  </si>
  <si>
    <t>121101430878</t>
  </si>
  <si>
    <t>121101435878</t>
  </si>
  <si>
    <t>121101440880</t>
  </si>
  <si>
    <t>121101455879</t>
  </si>
  <si>
    <t>121101500935</t>
  </si>
  <si>
    <t>121101505874</t>
  </si>
  <si>
    <t>121101505879</t>
  </si>
  <si>
    <t>121101505908</t>
  </si>
  <si>
    <t>121101505912</t>
  </si>
  <si>
    <t>121101505921</t>
  </si>
  <si>
    <t>121101512880</t>
  </si>
  <si>
    <t>121101512885</t>
  </si>
  <si>
    <t>121101545875</t>
  </si>
  <si>
    <t>121101580880</t>
  </si>
  <si>
    <t>121101600879</t>
  </si>
  <si>
    <t>121101605892</t>
  </si>
  <si>
    <t>121101620878</t>
  </si>
  <si>
    <t>121101620879</t>
  </si>
  <si>
    <t>121101625879</t>
  </si>
  <si>
    <t>121101630879</t>
  </si>
  <si>
    <t>121101655894</t>
  </si>
  <si>
    <t>121101665880</t>
  </si>
  <si>
    <t>121101670880</t>
  </si>
  <si>
    <t>121101671880</t>
  </si>
  <si>
    <t>121101680879</t>
  </si>
  <si>
    <t>121101695874</t>
  </si>
  <si>
    <t>121102966912</t>
  </si>
  <si>
    <t>121200600892</t>
  </si>
  <si>
    <t>121201025887</t>
  </si>
  <si>
    <t>121201073892</t>
  </si>
  <si>
    <t>121201075921</t>
  </si>
  <si>
    <t>121201080903</t>
  </si>
  <si>
    <t>121201085903</t>
  </si>
  <si>
    <t>121201100887</t>
  </si>
  <si>
    <t>121201125889</t>
  </si>
  <si>
    <t>121201130889</t>
  </si>
  <si>
    <t>121201170874</t>
  </si>
  <si>
    <t>121201175874</t>
  </si>
  <si>
    <t>121201180874</t>
  </si>
  <si>
    <t>121201185893</t>
  </si>
  <si>
    <t>121201197887</t>
  </si>
  <si>
    <t>121201220887</t>
  </si>
  <si>
    <t>121201250874</t>
  </si>
  <si>
    <t>121201270880</t>
  </si>
  <si>
    <t>121201275874</t>
  </si>
  <si>
    <t>121201280874</t>
  </si>
  <si>
    <t>121201287887</t>
  </si>
  <si>
    <t>121201290887</t>
  </si>
  <si>
    <t>121201315880</t>
  </si>
  <si>
    <t>121201325878</t>
  </si>
  <si>
    <t>121201355902</t>
  </si>
  <si>
    <t>121201370878</t>
  </si>
  <si>
    <t>121201385878</t>
  </si>
  <si>
    <t>121201395902</t>
  </si>
  <si>
    <t>121201425878</t>
  </si>
  <si>
    <t>121201430878</t>
  </si>
  <si>
    <t>121201435878</t>
  </si>
  <si>
    <t>121201440880</t>
  </si>
  <si>
    <t>121201455879</t>
  </si>
  <si>
    <t>121201477887</t>
  </si>
  <si>
    <t>121201478887</t>
  </si>
  <si>
    <t>121201478892</t>
  </si>
  <si>
    <t>121201500935</t>
  </si>
  <si>
    <t>121201505874</t>
  </si>
  <si>
    <t>121201505879</t>
  </si>
  <si>
    <t>121201505880</t>
  </si>
  <si>
    <t>121201505908</t>
  </si>
  <si>
    <t>121201505912</t>
  </si>
  <si>
    <t>121201505921</t>
  </si>
  <si>
    <t>121201505925</t>
  </si>
  <si>
    <t>121201512880</t>
  </si>
  <si>
    <t>121201512885</t>
  </si>
  <si>
    <t>121201516887</t>
  </si>
  <si>
    <t>121201516892</t>
  </si>
  <si>
    <t>121201517887</t>
  </si>
  <si>
    <t>121201517892</t>
  </si>
  <si>
    <t>121201518887</t>
  </si>
  <si>
    <t>121201518892</t>
  </si>
  <si>
    <t>121201545875</t>
  </si>
  <si>
    <t>121201556887</t>
  </si>
  <si>
    <t>121201556892</t>
  </si>
  <si>
    <t>121201580880</t>
  </si>
  <si>
    <t>121201605892</t>
  </si>
  <si>
    <t>121201610892</t>
  </si>
  <si>
    <t>121201620879</t>
  </si>
  <si>
    <t>121201627887</t>
  </si>
  <si>
    <t>121201627892</t>
  </si>
  <si>
    <t>121201630885</t>
  </si>
  <si>
    <t>121201655894</t>
  </si>
  <si>
    <t>121201665880</t>
  </si>
  <si>
    <t>121201670879</t>
  </si>
  <si>
    <t>121201670880</t>
  </si>
  <si>
    <t>121201675863</t>
  </si>
  <si>
    <t>121201680879</t>
  </si>
  <si>
    <t>121201695874</t>
  </si>
  <si>
    <t>121201707892</t>
  </si>
  <si>
    <t>121202090878</t>
  </si>
  <si>
    <t>121202966912</t>
  </si>
  <si>
    <t>121203090887</t>
  </si>
  <si>
    <t>121204280903</t>
  </si>
  <si>
    <t>121204355935</t>
  </si>
  <si>
    <t>121204771908</t>
  </si>
  <si>
    <t>121204777874</t>
  </si>
  <si>
    <t>121205010935</t>
  </si>
  <si>
    <t>121301505908</t>
  </si>
  <si>
    <t>121301505912</t>
  </si>
  <si>
    <t>121301505921</t>
  </si>
  <si>
    <t>121302966912</t>
  </si>
  <si>
    <t>121304771908</t>
  </si>
  <si>
    <t>121304830912</t>
  </si>
  <si>
    <t>121501170874</t>
  </si>
  <si>
    <t>121501175874</t>
  </si>
  <si>
    <t>121501180874</t>
  </si>
  <si>
    <t>121501187874</t>
  </si>
  <si>
    <t>121501315885</t>
  </si>
  <si>
    <t>121501355902</t>
  </si>
  <si>
    <t>121501495877</t>
  </si>
  <si>
    <t>121501605892</t>
  </si>
  <si>
    <t>121501620879</t>
  </si>
  <si>
    <t>121501670880</t>
  </si>
  <si>
    <t>121503090887</t>
  </si>
  <si>
    <t>122001025887</t>
  </si>
  <si>
    <t>122001170874</t>
  </si>
  <si>
    <t>122001175874</t>
  </si>
  <si>
    <t>122001180874</t>
  </si>
  <si>
    <t>122001185893</t>
  </si>
  <si>
    <t>122001215912</t>
  </si>
  <si>
    <t>122001290887</t>
  </si>
  <si>
    <t>122001335893</t>
  </si>
  <si>
    <t>122001355902</t>
  </si>
  <si>
    <t>122001380878</t>
  </si>
  <si>
    <t>122001395902</t>
  </si>
  <si>
    <t>122001425878</t>
  </si>
  <si>
    <t>122001435878</t>
  </si>
  <si>
    <t>122001440880</t>
  </si>
  <si>
    <t>122001455879</t>
  </si>
  <si>
    <t>122001477887</t>
  </si>
  <si>
    <t>122001500921</t>
  </si>
  <si>
    <t>122001500935</t>
  </si>
  <si>
    <t>122001505880</t>
  </si>
  <si>
    <t>122001505908</t>
  </si>
  <si>
    <t>122001505912</t>
  </si>
  <si>
    <t>122001505921</t>
  </si>
  <si>
    <t>122001505935</t>
  </si>
  <si>
    <t>122001515908</t>
  </si>
  <si>
    <t>122001580880</t>
  </si>
  <si>
    <t>122001600879</t>
  </si>
  <si>
    <t>122001605892</t>
  </si>
  <si>
    <t>122001610892</t>
  </si>
  <si>
    <t>122001620879</t>
  </si>
  <si>
    <t>122001630885</t>
  </si>
  <si>
    <t>122001655894</t>
  </si>
  <si>
    <t>122001680879</t>
  </si>
  <si>
    <t>122002090874</t>
  </si>
  <si>
    <t>122002090878</t>
  </si>
  <si>
    <t>122002090902</t>
  </si>
  <si>
    <t>122002966912</t>
  </si>
  <si>
    <t>122002966921</t>
  </si>
  <si>
    <t>122004280903</t>
  </si>
  <si>
    <t>122101080903</t>
  </si>
  <si>
    <t>122101085903</t>
  </si>
  <si>
    <t>122101170874</t>
  </si>
  <si>
    <t>122101170879</t>
  </si>
  <si>
    <t>122101175874</t>
  </si>
  <si>
    <t>122101180874</t>
  </si>
  <si>
    <t>122101185893</t>
  </si>
  <si>
    <t>122101220887</t>
  </si>
  <si>
    <t>122101270880</t>
  </si>
  <si>
    <t>122101315880</t>
  </si>
  <si>
    <t>122101325878</t>
  </si>
  <si>
    <t>122101355902</t>
  </si>
  <si>
    <t>122101360902</t>
  </si>
  <si>
    <t>122101370878</t>
  </si>
  <si>
    <t>122101380878</t>
  </si>
  <si>
    <t>122101385878</t>
  </si>
  <si>
    <t>122101395902</t>
  </si>
  <si>
    <t>122101420893</t>
  </si>
  <si>
    <t>122101425878</t>
  </si>
  <si>
    <t>122101430878</t>
  </si>
  <si>
    <t>122101435878</t>
  </si>
  <si>
    <t>122101440880</t>
  </si>
  <si>
    <t>122101455879</t>
  </si>
  <si>
    <t>122101477887</t>
  </si>
  <si>
    <t>122101495877</t>
  </si>
  <si>
    <t>122101500921</t>
  </si>
  <si>
    <t>122101500935</t>
  </si>
  <si>
    <t>122101505879</t>
  </si>
  <si>
    <t>122101505912</t>
  </si>
  <si>
    <t>122101505921</t>
  </si>
  <si>
    <t>122101512880</t>
  </si>
  <si>
    <t>122101512885</t>
  </si>
  <si>
    <t>122101556892</t>
  </si>
  <si>
    <t>122101580880</t>
  </si>
  <si>
    <t>122101600878</t>
  </si>
  <si>
    <t>122101600879</t>
  </si>
  <si>
    <t>122101610892</t>
  </si>
  <si>
    <t>122101620878</t>
  </si>
  <si>
    <t>122101620879</t>
  </si>
  <si>
    <t>122101625879</t>
  </si>
  <si>
    <t>122101630878</t>
  </si>
  <si>
    <t>122101655894</t>
  </si>
  <si>
    <t>122101670879</t>
  </si>
  <si>
    <t>122101670880</t>
  </si>
  <si>
    <t>122101671880</t>
  </si>
  <si>
    <t>122101680879</t>
  </si>
  <si>
    <t>122102090874</t>
  </si>
  <si>
    <t>122102090902</t>
  </si>
  <si>
    <t>122200600892</t>
  </si>
  <si>
    <t>122201025887</t>
  </si>
  <si>
    <t>122201080903</t>
  </si>
  <si>
    <t>122201085903</t>
  </si>
  <si>
    <t>122201105892</t>
  </si>
  <si>
    <t>122201120889</t>
  </si>
  <si>
    <t>122201145889</t>
  </si>
  <si>
    <t>122201150889</t>
  </si>
  <si>
    <t>122201155889</t>
  </si>
  <si>
    <t>122201170874</t>
  </si>
  <si>
    <t>122201170879</t>
  </si>
  <si>
    <t>122201175874</t>
  </si>
  <si>
    <t>122201180874</t>
  </si>
  <si>
    <t>122201185893</t>
  </si>
  <si>
    <t>122201197887</t>
  </si>
  <si>
    <t>122201215912</t>
  </si>
  <si>
    <t>122201220887</t>
  </si>
  <si>
    <t>122201270880</t>
  </si>
  <si>
    <t>122201280874</t>
  </si>
  <si>
    <t>122201285887</t>
  </si>
  <si>
    <t>122201290887</t>
  </si>
  <si>
    <t>122201315880</t>
  </si>
  <si>
    <t>122201315885</t>
  </si>
  <si>
    <t>122201325878</t>
  </si>
  <si>
    <t>122201335893</t>
  </si>
  <si>
    <t>122201345893</t>
  </si>
  <si>
    <t>122201355902</t>
  </si>
  <si>
    <t>122201370878</t>
  </si>
  <si>
    <t>122201380878</t>
  </si>
  <si>
    <t>122201420893</t>
  </si>
  <si>
    <t>122201425878</t>
  </si>
  <si>
    <t>122201440880</t>
  </si>
  <si>
    <t>122201455879</t>
  </si>
  <si>
    <t>122201465893</t>
  </si>
  <si>
    <t>122201477887</t>
  </si>
  <si>
    <t>122201478887</t>
  </si>
  <si>
    <t>122201478892</t>
  </si>
  <si>
    <t>122201500935</t>
  </si>
  <si>
    <t>122201505874</t>
  </si>
  <si>
    <t>122201505879</t>
  </si>
  <si>
    <t>122201505880</t>
  </si>
  <si>
    <t>122201505887</t>
  </si>
  <si>
    <t>122201505908</t>
  </si>
  <si>
    <t>122201505912</t>
  </si>
  <si>
    <t>122201505921</t>
  </si>
  <si>
    <t>122201512880</t>
  </si>
  <si>
    <t>122201512885</t>
  </si>
  <si>
    <t>122201516887</t>
  </si>
  <si>
    <t>122201516892</t>
  </si>
  <si>
    <t>122201517887</t>
  </si>
  <si>
    <t>122201518887</t>
  </si>
  <si>
    <t>122201518892</t>
  </si>
  <si>
    <t>122201556887</t>
  </si>
  <si>
    <t>122201556892</t>
  </si>
  <si>
    <t>122201580880</t>
  </si>
  <si>
    <t>122201600879</t>
  </si>
  <si>
    <t>122201605892</t>
  </si>
  <si>
    <t>122201610892</t>
  </si>
  <si>
    <t>122201620878</t>
  </si>
  <si>
    <t>122201620879</t>
  </si>
  <si>
    <t>122201627887</t>
  </si>
  <si>
    <t>122201627892</t>
  </si>
  <si>
    <t>122201630885</t>
  </si>
  <si>
    <t>122201655894</t>
  </si>
  <si>
    <t>122201670880</t>
  </si>
  <si>
    <t>122201675856</t>
  </si>
  <si>
    <t>122201675863</t>
  </si>
  <si>
    <t>122201680879</t>
  </si>
  <si>
    <t>122201695874</t>
  </si>
  <si>
    <t>122201707892</t>
  </si>
  <si>
    <t>122202090874</t>
  </si>
  <si>
    <t>122202368921</t>
  </si>
  <si>
    <t>122202966912</t>
  </si>
  <si>
    <t>122203090887</t>
  </si>
  <si>
    <t>122204771908</t>
  </si>
  <si>
    <t>122204777874</t>
  </si>
  <si>
    <t>122301505908</t>
  </si>
  <si>
    <t>122301505912</t>
  </si>
  <si>
    <t>122302966912</t>
  </si>
  <si>
    <t>122304771908</t>
  </si>
  <si>
    <t>122501025887</t>
  </si>
  <si>
    <t>122501170874</t>
  </si>
  <si>
    <t>122501175874</t>
  </si>
  <si>
    <t>122501180874</t>
  </si>
  <si>
    <t>122501187874</t>
  </si>
  <si>
    <t>122501197887</t>
  </si>
  <si>
    <t>122501250874</t>
  </si>
  <si>
    <t>122501285887</t>
  </si>
  <si>
    <t>122501290887</t>
  </si>
  <si>
    <t>122501315885</t>
  </si>
  <si>
    <t>122501440880</t>
  </si>
  <si>
    <t>122501477887</t>
  </si>
  <si>
    <t>122501478892</t>
  </si>
  <si>
    <t>122501512880</t>
  </si>
  <si>
    <t>122501516887</t>
  </si>
  <si>
    <t>122501516892</t>
  </si>
  <si>
    <t>122501517887</t>
  </si>
  <si>
    <t>122501518887</t>
  </si>
  <si>
    <t>122501518892</t>
  </si>
  <si>
    <t>122501556887</t>
  </si>
  <si>
    <t>122501556892</t>
  </si>
  <si>
    <t>122501580880</t>
  </si>
  <si>
    <t>122501605892</t>
  </si>
  <si>
    <t>122501610892</t>
  </si>
  <si>
    <t>122501627887</t>
  </si>
  <si>
    <t>122501627892</t>
  </si>
  <si>
    <t>122503090887</t>
  </si>
  <si>
    <t>123091060912</t>
  </si>
  <si>
    <t>123091095912</t>
  </si>
  <si>
    <t>123091100887</t>
  </si>
  <si>
    <t>123091197887</t>
  </si>
  <si>
    <t>123091215908</t>
  </si>
  <si>
    <t>123091215912</t>
  </si>
  <si>
    <t>123091290887</t>
  </si>
  <si>
    <t>123091355902</t>
  </si>
  <si>
    <t>123091500921</t>
  </si>
  <si>
    <t>123091500935</t>
  </si>
  <si>
    <t>123091505908</t>
  </si>
  <si>
    <t>123091505912</t>
  </si>
  <si>
    <t>123091505921</t>
  </si>
  <si>
    <t>123091505935</t>
  </si>
  <si>
    <t>123091550931</t>
  </si>
  <si>
    <t>123091605892</t>
  </si>
  <si>
    <t>123091610892</t>
  </si>
  <si>
    <t>123091630885</t>
  </si>
  <si>
    <t>123091655894</t>
  </si>
  <si>
    <t>123092966908</t>
  </si>
  <si>
    <t>123092966912</t>
  </si>
  <si>
    <t>123092966921</t>
  </si>
  <si>
    <t>123094771908</t>
  </si>
  <si>
    <t>123094777874</t>
  </si>
  <si>
    <t>123094830908</t>
  </si>
  <si>
    <t>123094830912</t>
  </si>
  <si>
    <t>123094836912</t>
  </si>
  <si>
    <t>123094855908</t>
  </si>
  <si>
    <t>123094855912</t>
  </si>
  <si>
    <t>123094885912</t>
  </si>
  <si>
    <t>123094940912</t>
  </si>
  <si>
    <t>123095020921</t>
  </si>
  <si>
    <t>123095105935</t>
  </si>
  <si>
    <t>123095260921</t>
  </si>
  <si>
    <t>123097131908</t>
  </si>
  <si>
    <t>123191505921</t>
  </si>
  <si>
    <t>123191556887</t>
  </si>
  <si>
    <t>123290600892</t>
  </si>
  <si>
    <t>123291025887</t>
  </si>
  <si>
    <t>123291060912</t>
  </si>
  <si>
    <t>123291073887</t>
  </si>
  <si>
    <t>123291073892</t>
  </si>
  <si>
    <t>123291080903</t>
  </si>
  <si>
    <t>123291085903</t>
  </si>
  <si>
    <t>123291100887</t>
  </si>
  <si>
    <t>123291125889</t>
  </si>
  <si>
    <t>123291145889</t>
  </si>
  <si>
    <t>123291170874</t>
  </si>
  <si>
    <t>123291180874</t>
  </si>
  <si>
    <t>123291197887</t>
  </si>
  <si>
    <t>123291220887</t>
  </si>
  <si>
    <t>123291270880</t>
  </si>
  <si>
    <t>123291270885</t>
  </si>
  <si>
    <t>123291275874</t>
  </si>
  <si>
    <t>123291280874</t>
  </si>
  <si>
    <t>123291285880</t>
  </si>
  <si>
    <t>123291287887</t>
  </si>
  <si>
    <t>123291290887</t>
  </si>
  <si>
    <t>123291440880</t>
  </si>
  <si>
    <t>123291470878</t>
  </si>
  <si>
    <t>123291477887</t>
  </si>
  <si>
    <t>123291478887</t>
  </si>
  <si>
    <t>123291478892</t>
  </si>
  <si>
    <t>123291500935</t>
  </si>
  <si>
    <t>123291505880</t>
  </si>
  <si>
    <t>123291505912</t>
  </si>
  <si>
    <t>123291505921</t>
  </si>
  <si>
    <t>123291512880</t>
  </si>
  <si>
    <t>123291512885</t>
  </si>
  <si>
    <t>123291512887</t>
  </si>
  <si>
    <t>123291516887</t>
  </si>
  <si>
    <t>123291516892</t>
  </si>
  <si>
    <t>123291517887</t>
  </si>
  <si>
    <t>123291518887</t>
  </si>
  <si>
    <t>123291518892</t>
  </si>
  <si>
    <t>123291520887</t>
  </si>
  <si>
    <t>123291520892</t>
  </si>
  <si>
    <t>123291550931</t>
  </si>
  <si>
    <t>123291556887</t>
  </si>
  <si>
    <t>123291556892</t>
  </si>
  <si>
    <t>123291580880</t>
  </si>
  <si>
    <t>123291605892</t>
  </si>
  <si>
    <t>123291610892</t>
  </si>
  <si>
    <t>123291615892</t>
  </si>
  <si>
    <t>123291627887</t>
  </si>
  <si>
    <t>123291627892</t>
  </si>
  <si>
    <t>123291630885</t>
  </si>
  <si>
    <t>123291633885</t>
  </si>
  <si>
    <t>123291655894</t>
  </si>
  <si>
    <t>123291670880</t>
  </si>
  <si>
    <t>123291670885</t>
  </si>
  <si>
    <t>123291695874</t>
  </si>
  <si>
    <t>123291707892</t>
  </si>
  <si>
    <t>123292562880</t>
  </si>
  <si>
    <t>123292966912</t>
  </si>
  <si>
    <t>123292966921</t>
  </si>
  <si>
    <t>123293090887</t>
  </si>
  <si>
    <t>123294280903</t>
  </si>
  <si>
    <t>123294771908</t>
  </si>
  <si>
    <t>123294772908</t>
  </si>
  <si>
    <t>123294777874</t>
  </si>
  <si>
    <t>123294830908</t>
  </si>
  <si>
    <t>123295020921</t>
  </si>
  <si>
    <t>123295105935</t>
  </si>
  <si>
    <t>123391220887</t>
  </si>
  <si>
    <t>123391290887</t>
  </si>
  <si>
    <t>123391505908</t>
  </si>
  <si>
    <t>123394771908</t>
  </si>
  <si>
    <t>123590600892</t>
  </si>
  <si>
    <t>123591025887</t>
  </si>
  <si>
    <t>123591045935</t>
  </si>
  <si>
    <t>123591070880</t>
  </si>
  <si>
    <t>123591105892</t>
  </si>
  <si>
    <t>123591140889</t>
  </si>
  <si>
    <t>123591170935</t>
  </si>
  <si>
    <t>123591175874</t>
  </si>
  <si>
    <t>123591180874</t>
  </si>
  <si>
    <t>123591187874</t>
  </si>
  <si>
    <t>123591275874</t>
  </si>
  <si>
    <t>123591315880</t>
  </si>
  <si>
    <t>123591315885</t>
  </si>
  <si>
    <t>123591505874</t>
  </si>
  <si>
    <t>123591505885</t>
  </si>
  <si>
    <t>123591505921</t>
  </si>
  <si>
    <t>123591512880</t>
  </si>
  <si>
    <t>123591512885</t>
  </si>
  <si>
    <t>123591516887</t>
  </si>
  <si>
    <t>123591518887</t>
  </si>
  <si>
    <t>123591580880</t>
  </si>
  <si>
    <t>123591605892</t>
  </si>
  <si>
    <t>123591610892</t>
  </si>
  <si>
    <t>123591620878</t>
  </si>
  <si>
    <t>123591630885</t>
  </si>
  <si>
    <t>123591633885</t>
  </si>
  <si>
    <t>123591670880</t>
  </si>
  <si>
    <t>123591670885</t>
  </si>
  <si>
    <t>123591680880</t>
  </si>
  <si>
    <t>123592090874</t>
  </si>
  <si>
    <t>123592966885</t>
  </si>
  <si>
    <t>123593090887</t>
  </si>
  <si>
    <t>124001025887</t>
  </si>
  <si>
    <t>124001040877</t>
  </si>
  <si>
    <t>124001045935</t>
  </si>
  <si>
    <t>124001080903</t>
  </si>
  <si>
    <t>124001100887</t>
  </si>
  <si>
    <t>124001105892</t>
  </si>
  <si>
    <t>124001125889</t>
  </si>
  <si>
    <t>124001130889</t>
  </si>
  <si>
    <t>124001140889</t>
  </si>
  <si>
    <t>124001145889</t>
  </si>
  <si>
    <t>124001155889</t>
  </si>
  <si>
    <t>124001170874</t>
  </si>
  <si>
    <t>124001180874</t>
  </si>
  <si>
    <t>124001190893</t>
  </si>
  <si>
    <t>124001215912</t>
  </si>
  <si>
    <t>124001220887</t>
  </si>
  <si>
    <t>124001270880</t>
  </si>
  <si>
    <t>124001290887</t>
  </si>
  <si>
    <t>124001330878</t>
  </si>
  <si>
    <t>124001345893</t>
  </si>
  <si>
    <t>124001350893</t>
  </si>
  <si>
    <t>124001355902</t>
  </si>
  <si>
    <t>124001420893</t>
  </si>
  <si>
    <t>124001430878</t>
  </si>
  <si>
    <t>124001455879</t>
  </si>
  <si>
    <t>124001460893</t>
  </si>
  <si>
    <t>124001465893</t>
  </si>
  <si>
    <t>124001470878</t>
  </si>
  <si>
    <t>124001500921</t>
  </si>
  <si>
    <t>124001500935</t>
  </si>
  <si>
    <t>124001505880</t>
  </si>
  <si>
    <t>124001505908</t>
  </si>
  <si>
    <t>124001505912</t>
  </si>
  <si>
    <t>124001505921</t>
  </si>
  <si>
    <t>124001505935</t>
  </si>
  <si>
    <t>124001512880</t>
  </si>
  <si>
    <t>124001515912</t>
  </si>
  <si>
    <t>124001545875</t>
  </si>
  <si>
    <t>124001580880</t>
  </si>
  <si>
    <t>124001605892</t>
  </si>
  <si>
    <t>124001610892</t>
  </si>
  <si>
    <t>124001620879</t>
  </si>
  <si>
    <t>124001630878</t>
  </si>
  <si>
    <t>124001630885</t>
  </si>
  <si>
    <t>124001630925</t>
  </si>
  <si>
    <t>124001635892</t>
  </si>
  <si>
    <t>124001655894</t>
  </si>
  <si>
    <t>124001670880</t>
  </si>
  <si>
    <t>124001680879</t>
  </si>
  <si>
    <t>124001695874</t>
  </si>
  <si>
    <t>124002090874</t>
  </si>
  <si>
    <t>124002966912</t>
  </si>
  <si>
    <t>124002966921</t>
  </si>
  <si>
    <t>124004280903</t>
  </si>
  <si>
    <t>124004655878</t>
  </si>
  <si>
    <t>124004885912</t>
  </si>
  <si>
    <t>124004940912</t>
  </si>
  <si>
    <t>124005105935</t>
  </si>
  <si>
    <t>124006445921</t>
  </si>
  <si>
    <t>124101080903</t>
  </si>
  <si>
    <t>124101085903</t>
  </si>
  <si>
    <t>124101120889</t>
  </si>
  <si>
    <t>124101130889</t>
  </si>
  <si>
    <t>124101145889</t>
  </si>
  <si>
    <t>124101155889</t>
  </si>
  <si>
    <t>124101165893</t>
  </si>
  <si>
    <t>124101170879</t>
  </si>
  <si>
    <t>124101175874</t>
  </si>
  <si>
    <t>124101180874</t>
  </si>
  <si>
    <t>124101185893</t>
  </si>
  <si>
    <t>124101220887</t>
  </si>
  <si>
    <t>124101270880</t>
  </si>
  <si>
    <t>124101275874</t>
  </si>
  <si>
    <t>124101295902</t>
  </si>
  <si>
    <t>124101315880</t>
  </si>
  <si>
    <t>124101325878</t>
  </si>
  <si>
    <t>124101345893</t>
  </si>
  <si>
    <t>124101350893</t>
  </si>
  <si>
    <t>124101355902</t>
  </si>
  <si>
    <t>124101370878</t>
  </si>
  <si>
    <t>124101380878</t>
  </si>
  <si>
    <t>124101385878</t>
  </si>
  <si>
    <t>124101395902</t>
  </si>
  <si>
    <t>124101420893</t>
  </si>
  <si>
    <t>124101425878</t>
  </si>
  <si>
    <t>124101430878</t>
  </si>
  <si>
    <t>124101435878</t>
  </si>
  <si>
    <t>124101440880</t>
  </si>
  <si>
    <t>124101455879</t>
  </si>
  <si>
    <t>124101465893</t>
  </si>
  <si>
    <t>124101500935</t>
  </si>
  <si>
    <t>124101505879</t>
  </si>
  <si>
    <t>124101505903</t>
  </si>
  <si>
    <t>124101505912</t>
  </si>
  <si>
    <t>124101505921</t>
  </si>
  <si>
    <t>124101512880</t>
  </si>
  <si>
    <t>124101512885</t>
  </si>
  <si>
    <t>124101545875</t>
  </si>
  <si>
    <t>124101555879</t>
  </si>
  <si>
    <t>124101580880</t>
  </si>
  <si>
    <t>124101600878</t>
  </si>
  <si>
    <t>124101600879</t>
  </si>
  <si>
    <t>124101610892</t>
  </si>
  <si>
    <t>124101620878</t>
  </si>
  <si>
    <t>124101620879</t>
  </si>
  <si>
    <t>124101625879</t>
  </si>
  <si>
    <t>124101630878</t>
  </si>
  <si>
    <t>124101630879</t>
  </si>
  <si>
    <t>124101630925</t>
  </si>
  <si>
    <t>124101655894</t>
  </si>
  <si>
    <t>124101665880</t>
  </si>
  <si>
    <t>124101670879</t>
  </si>
  <si>
    <t>124101670880</t>
  </si>
  <si>
    <t>124101671880</t>
  </si>
  <si>
    <t>124101680879</t>
  </si>
  <si>
    <t>124101695874</t>
  </si>
  <si>
    <t>124104280903</t>
  </si>
  <si>
    <t>124104771908</t>
  </si>
  <si>
    <t>124105150935</t>
  </si>
  <si>
    <t>124200600892</t>
  </si>
  <si>
    <t>124201025887</t>
  </si>
  <si>
    <t>124201040877</t>
  </si>
  <si>
    <t>124201045935</t>
  </si>
  <si>
    <t>124201070880</t>
  </si>
  <si>
    <t>124201073887</t>
  </si>
  <si>
    <t>124201073892</t>
  </si>
  <si>
    <t>124201080903</t>
  </si>
  <si>
    <t>124201100887</t>
  </si>
  <si>
    <t>124201105892</t>
  </si>
  <si>
    <t>124201120889</t>
  </si>
  <si>
    <t>124201125889</t>
  </si>
  <si>
    <t>124201130889</t>
  </si>
  <si>
    <t>124201140889</t>
  </si>
  <si>
    <t>124201145889</t>
  </si>
  <si>
    <t>124201150889</t>
  </si>
  <si>
    <t>124201155889</t>
  </si>
  <si>
    <t>124201165893</t>
  </si>
  <si>
    <t>124201170874</t>
  </si>
  <si>
    <t>124201170879</t>
  </si>
  <si>
    <t>124201170887</t>
  </si>
  <si>
    <t>124201175874</t>
  </si>
  <si>
    <t>124201180874</t>
  </si>
  <si>
    <t>124201185893</t>
  </si>
  <si>
    <t>124201187874</t>
  </si>
  <si>
    <t>124201190893</t>
  </si>
  <si>
    <t>124201195892</t>
  </si>
  <si>
    <t>124201197887</t>
  </si>
  <si>
    <t>124201215912</t>
  </si>
  <si>
    <t>124201220887</t>
  </si>
  <si>
    <t>124201250874</t>
  </si>
  <si>
    <t>124201270880</t>
  </si>
  <si>
    <t>124201275874</t>
  </si>
  <si>
    <t>124201280874</t>
  </si>
  <si>
    <t>124201285887</t>
  </si>
  <si>
    <t>124201290887</t>
  </si>
  <si>
    <t>124201295935</t>
  </si>
  <si>
    <t>124201315880</t>
  </si>
  <si>
    <t>124201330878</t>
  </si>
  <si>
    <t>124201335893</t>
  </si>
  <si>
    <t>124201345893</t>
  </si>
  <si>
    <t>124201350893</t>
  </si>
  <si>
    <t>124201355902</t>
  </si>
  <si>
    <t>124201365878</t>
  </si>
  <si>
    <t>124201370878</t>
  </si>
  <si>
    <t>124201400893</t>
  </si>
  <si>
    <t>124201410878</t>
  </si>
  <si>
    <t>124201420893</t>
  </si>
  <si>
    <t>124201425878</t>
  </si>
  <si>
    <t>124201435878</t>
  </si>
  <si>
    <t>124201440880</t>
  </si>
  <si>
    <t>124201455879</t>
  </si>
  <si>
    <t>124201460893</t>
  </si>
  <si>
    <t>124201465893</t>
  </si>
  <si>
    <t>124201470878</t>
  </si>
  <si>
    <t>124201477887</t>
  </si>
  <si>
    <t>124201478887</t>
  </si>
  <si>
    <t>124201478892</t>
  </si>
  <si>
    <t>124201495877</t>
  </si>
  <si>
    <t>124201500935</t>
  </si>
  <si>
    <t>124201505874</t>
  </si>
  <si>
    <t>124201505880</t>
  </si>
  <si>
    <t>124201505908</t>
  </si>
  <si>
    <t>124201505912</t>
  </si>
  <si>
    <t>124201505921</t>
  </si>
  <si>
    <t>124201512880</t>
  </si>
  <si>
    <t>124201512885</t>
  </si>
  <si>
    <t>124201516887</t>
  </si>
  <si>
    <t>124201516892</t>
  </si>
  <si>
    <t>124201517887</t>
  </si>
  <si>
    <t>124201517892</t>
  </si>
  <si>
    <t>124201518887</t>
  </si>
  <si>
    <t>124201518892</t>
  </si>
  <si>
    <t>124201520887</t>
  </si>
  <si>
    <t>124201520892</t>
  </si>
  <si>
    <t>124201545875</t>
  </si>
  <si>
    <t>124201556887</t>
  </si>
  <si>
    <t>124201556892</t>
  </si>
  <si>
    <t>124201580880</t>
  </si>
  <si>
    <t>124201605892</t>
  </si>
  <si>
    <t>124201610892</t>
  </si>
  <si>
    <t>124201620879</t>
  </si>
  <si>
    <t>124201627887</t>
  </si>
  <si>
    <t>124201627892</t>
  </si>
  <si>
    <t>124201630885</t>
  </si>
  <si>
    <t>124201630925</t>
  </si>
  <si>
    <t>124201635892</t>
  </si>
  <si>
    <t>124201655894</t>
  </si>
  <si>
    <t>124201670880</t>
  </si>
  <si>
    <t>124201675856</t>
  </si>
  <si>
    <t>124201675863</t>
  </si>
  <si>
    <t>124201680879</t>
  </si>
  <si>
    <t>124201695874</t>
  </si>
  <si>
    <t>124201707892</t>
  </si>
  <si>
    <t>124202090878</t>
  </si>
  <si>
    <t>124202966921</t>
  </si>
  <si>
    <t>124203090887</t>
  </si>
  <si>
    <t>124204280903</t>
  </si>
  <si>
    <t>124204655878</t>
  </si>
  <si>
    <t>124204771908</t>
  </si>
  <si>
    <t>124204772908</t>
  </si>
  <si>
    <t>124204777874</t>
  </si>
  <si>
    <t>124204940912</t>
  </si>
  <si>
    <t>124205105935</t>
  </si>
  <si>
    <t>124205155935</t>
  </si>
  <si>
    <t>124301170874</t>
  </si>
  <si>
    <t>124301180874</t>
  </si>
  <si>
    <t>124301215908</t>
  </si>
  <si>
    <t>124301215912</t>
  </si>
  <si>
    <t>124301300912</t>
  </si>
  <si>
    <t>124301355902</t>
  </si>
  <si>
    <t>124301440880</t>
  </si>
  <si>
    <t>124301505908</t>
  </si>
  <si>
    <t>124301505912</t>
  </si>
  <si>
    <t>124301505921</t>
  </si>
  <si>
    <t>124301515912</t>
  </si>
  <si>
    <t>124301605892</t>
  </si>
  <si>
    <t>124302966908</t>
  </si>
  <si>
    <t>124302966912</t>
  </si>
  <si>
    <t>124302966921</t>
  </si>
  <si>
    <t>124304660908</t>
  </si>
  <si>
    <t>124304771908</t>
  </si>
  <si>
    <t>124304840912</t>
  </si>
  <si>
    <t>124304865912</t>
  </si>
  <si>
    <t>124304885908</t>
  </si>
  <si>
    <t>124304885912</t>
  </si>
  <si>
    <t>124304940912</t>
  </si>
  <si>
    <t>124401025887</t>
  </si>
  <si>
    <t>124401040877</t>
  </si>
  <si>
    <t>124401045935</t>
  </si>
  <si>
    <t>124401070880</t>
  </si>
  <si>
    <t>124401076880</t>
  </si>
  <si>
    <t>124401080903</t>
  </si>
  <si>
    <t>124401120889</t>
  </si>
  <si>
    <t>124401125875</t>
  </si>
  <si>
    <t>124401125889</t>
  </si>
  <si>
    <t>124401130878</t>
  </si>
  <si>
    <t>124401130889</t>
  </si>
  <si>
    <t>124401140889</t>
  </si>
  <si>
    <t>124401145878</t>
  </si>
  <si>
    <t>124401145889</t>
  </si>
  <si>
    <t>124401150889</t>
  </si>
  <si>
    <t>124401155889</t>
  </si>
  <si>
    <t>124401165893</t>
  </si>
  <si>
    <t>124401170874</t>
  </si>
  <si>
    <t>124401170887</t>
  </si>
  <si>
    <t>124401180874</t>
  </si>
  <si>
    <t>124401185893</t>
  </si>
  <si>
    <t>124401190893</t>
  </si>
  <si>
    <t>124401220887</t>
  </si>
  <si>
    <t>124401250874</t>
  </si>
  <si>
    <t>124401270880</t>
  </si>
  <si>
    <t>124401275874</t>
  </si>
  <si>
    <t>124401285887</t>
  </si>
  <si>
    <t>124401290887</t>
  </si>
  <si>
    <t>124401315880</t>
  </si>
  <si>
    <t>124401330878</t>
  </si>
  <si>
    <t>124401335893</t>
  </si>
  <si>
    <t>124401340893</t>
  </si>
  <si>
    <t>124401345893</t>
  </si>
  <si>
    <t>124401350893</t>
  </si>
  <si>
    <t>124401355902</t>
  </si>
  <si>
    <t>124401360902</t>
  </si>
  <si>
    <t>124401365878</t>
  </si>
  <si>
    <t>124401385878</t>
  </si>
  <si>
    <t>124401400893</t>
  </si>
  <si>
    <t>124401410878</t>
  </si>
  <si>
    <t>124401420893</t>
  </si>
  <si>
    <t>124401425878</t>
  </si>
  <si>
    <t>124401430878</t>
  </si>
  <si>
    <t>124401435878</t>
  </si>
  <si>
    <t>124401440880</t>
  </si>
  <si>
    <t>124401455879</t>
  </si>
  <si>
    <t>124401460893</t>
  </si>
  <si>
    <t>124401465893</t>
  </si>
  <si>
    <t>124401470878</t>
  </si>
  <si>
    <t>124401477887</t>
  </si>
  <si>
    <t>124401480877</t>
  </si>
  <si>
    <t>124401485877</t>
  </si>
  <si>
    <t>124401495877</t>
  </si>
  <si>
    <t>124401500935</t>
  </si>
  <si>
    <t>124401505878</t>
  </si>
  <si>
    <t>124401505880</t>
  </si>
  <si>
    <t>124401505921</t>
  </si>
  <si>
    <t>124401505935</t>
  </si>
  <si>
    <t>124401512880</t>
  </si>
  <si>
    <t>124401512885</t>
  </si>
  <si>
    <t>124401530893</t>
  </si>
  <si>
    <t>124401540893</t>
  </si>
  <si>
    <t>124401545875</t>
  </si>
  <si>
    <t>124401580880</t>
  </si>
  <si>
    <t>124401600879</t>
  </si>
  <si>
    <t>124401605892</t>
  </si>
  <si>
    <t>124401610892</t>
  </si>
  <si>
    <t>124401620879</t>
  </si>
  <si>
    <t>124401630870</t>
  </si>
  <si>
    <t>124401630885</t>
  </si>
  <si>
    <t>124401630925</t>
  </si>
  <si>
    <t>124401635892</t>
  </si>
  <si>
    <t>124401640889</t>
  </si>
  <si>
    <t>124401655894</t>
  </si>
  <si>
    <t>124401670880</t>
  </si>
  <si>
    <t>124401671880</t>
  </si>
  <si>
    <t>124401675856</t>
  </si>
  <si>
    <t>124401675863</t>
  </si>
  <si>
    <t>124401680879</t>
  </si>
  <si>
    <t>124401680880</t>
  </si>
  <si>
    <t>124401695856</t>
  </si>
  <si>
    <t>124401695874</t>
  </si>
  <si>
    <t>124404420875</t>
  </si>
  <si>
    <t>124404470844</t>
  </si>
  <si>
    <t>124404655878</t>
  </si>
  <si>
    <t>124405155935</t>
  </si>
  <si>
    <t>124500600892</t>
  </si>
  <si>
    <t>124501025887</t>
  </si>
  <si>
    <t>124501080903</t>
  </si>
  <si>
    <t>124501105892</t>
  </si>
  <si>
    <t>124501120889</t>
  </si>
  <si>
    <t>124501125889</t>
  </si>
  <si>
    <t>124501130889</t>
  </si>
  <si>
    <t>124501145889</t>
  </si>
  <si>
    <t>124501150889</t>
  </si>
  <si>
    <t>124501155889</t>
  </si>
  <si>
    <t>124501170874</t>
  </si>
  <si>
    <t>124501175874</t>
  </si>
  <si>
    <t>124501180874</t>
  </si>
  <si>
    <t>124501185893</t>
  </si>
  <si>
    <t>124501187874</t>
  </si>
  <si>
    <t>124501197887</t>
  </si>
  <si>
    <t>124501220887</t>
  </si>
  <si>
    <t>124501250874</t>
  </si>
  <si>
    <t>124501270880</t>
  </si>
  <si>
    <t>124501275874</t>
  </si>
  <si>
    <t>124501280874</t>
  </si>
  <si>
    <t>124501285887</t>
  </si>
  <si>
    <t>124501290887</t>
  </si>
  <si>
    <t>124501315885</t>
  </si>
  <si>
    <t>124501335893</t>
  </si>
  <si>
    <t>124501345893</t>
  </si>
  <si>
    <t>124501350893</t>
  </si>
  <si>
    <t>124501355902</t>
  </si>
  <si>
    <t>124501360902</t>
  </si>
  <si>
    <t>124501440880</t>
  </si>
  <si>
    <t>124501455879</t>
  </si>
  <si>
    <t>124501477887</t>
  </si>
  <si>
    <t>124501478887</t>
  </si>
  <si>
    <t>124501478892</t>
  </si>
  <si>
    <t>124501500935</t>
  </si>
  <si>
    <t>124501505908</t>
  </si>
  <si>
    <t>124501505912</t>
  </si>
  <si>
    <t>124501505921</t>
  </si>
  <si>
    <t>124501512880</t>
  </si>
  <si>
    <t>124501512885</t>
  </si>
  <si>
    <t>124501512892</t>
  </si>
  <si>
    <t>124501516887</t>
  </si>
  <si>
    <t>124501516892</t>
  </si>
  <si>
    <t>124501517887</t>
  </si>
  <si>
    <t>124501517892</t>
  </si>
  <si>
    <t>124501518887</t>
  </si>
  <si>
    <t>124501518892</t>
  </si>
  <si>
    <t>124501545875</t>
  </si>
  <si>
    <t>124501556887</t>
  </si>
  <si>
    <t>124501556892</t>
  </si>
  <si>
    <t>124501580880</t>
  </si>
  <si>
    <t>124501605892</t>
  </si>
  <si>
    <t>124501610892</t>
  </si>
  <si>
    <t>124501620879</t>
  </si>
  <si>
    <t>124501627887</t>
  </si>
  <si>
    <t>124501627892</t>
  </si>
  <si>
    <t>124501630870</t>
  </si>
  <si>
    <t>124501630885</t>
  </si>
  <si>
    <t>124501655894</t>
  </si>
  <si>
    <t>124501670880</t>
  </si>
  <si>
    <t>124501675863</t>
  </si>
  <si>
    <t>124501676856</t>
  </si>
  <si>
    <t>124501695874</t>
  </si>
  <si>
    <t>124501707892</t>
  </si>
  <si>
    <t>124502588921</t>
  </si>
  <si>
    <t>124502966874</t>
  </si>
  <si>
    <t>124503090887</t>
  </si>
  <si>
    <t>124504777874</t>
  </si>
  <si>
    <t>124504820912</t>
  </si>
  <si>
    <t>124504885912</t>
  </si>
  <si>
    <t>124591275874</t>
  </si>
  <si>
    <t>125001025887</t>
  </si>
  <si>
    <t>125001073887</t>
  </si>
  <si>
    <t>125001100887</t>
  </si>
  <si>
    <t>125001150889</t>
  </si>
  <si>
    <t>125001170874</t>
  </si>
  <si>
    <t>125001175874</t>
  </si>
  <si>
    <t>125001180874</t>
  </si>
  <si>
    <t>125001220887</t>
  </si>
  <si>
    <t>125001250874</t>
  </si>
  <si>
    <t>125001315880</t>
  </si>
  <si>
    <t>125001345893</t>
  </si>
  <si>
    <t>125001355902</t>
  </si>
  <si>
    <t>125001440880</t>
  </si>
  <si>
    <t>125001500935</t>
  </si>
  <si>
    <t>125001505880</t>
  </si>
  <si>
    <t>125001505908</t>
  </si>
  <si>
    <t>125001505912</t>
  </si>
  <si>
    <t>125001505921</t>
  </si>
  <si>
    <t>125001505935</t>
  </si>
  <si>
    <t>125001550931</t>
  </si>
  <si>
    <t>125001605892</t>
  </si>
  <si>
    <t>125001620879</t>
  </si>
  <si>
    <t>125001630878</t>
  </si>
  <si>
    <t>125001630885</t>
  </si>
  <si>
    <t>125001655894</t>
  </si>
  <si>
    <t>125001675856</t>
  </si>
  <si>
    <t>125001695874</t>
  </si>
  <si>
    <t>125002090878</t>
  </si>
  <si>
    <t>125002966908</t>
  </si>
  <si>
    <t>125002966912</t>
  </si>
  <si>
    <t>125002966921</t>
  </si>
  <si>
    <t>125004280903</t>
  </si>
  <si>
    <t>125004858912</t>
  </si>
  <si>
    <t>125101040877</t>
  </si>
  <si>
    <t>125101080903</t>
  </si>
  <si>
    <t>125101085903</t>
  </si>
  <si>
    <t>125101170874</t>
  </si>
  <si>
    <t>125101185893</t>
  </si>
  <si>
    <t>125101220887</t>
  </si>
  <si>
    <t>125101250874</t>
  </si>
  <si>
    <t>125101270880</t>
  </si>
  <si>
    <t>125101275874</t>
  </si>
  <si>
    <t>125101315880</t>
  </si>
  <si>
    <t>125101325878</t>
  </si>
  <si>
    <t>125101355902</t>
  </si>
  <si>
    <t>125101370878</t>
  </si>
  <si>
    <t>125101380878</t>
  </si>
  <si>
    <t>125101385878</t>
  </si>
  <si>
    <t>125101395902</t>
  </si>
  <si>
    <t>125101425878</t>
  </si>
  <si>
    <t>125101430878</t>
  </si>
  <si>
    <t>125101435878</t>
  </si>
  <si>
    <t>125101440880</t>
  </si>
  <si>
    <t>125101455879</t>
  </si>
  <si>
    <t>125101495877</t>
  </si>
  <si>
    <t>125101505879</t>
  </si>
  <si>
    <t>125101505912</t>
  </si>
  <si>
    <t>125101505921</t>
  </si>
  <si>
    <t>125101512880</t>
  </si>
  <si>
    <t>125101512885</t>
  </si>
  <si>
    <t>125101512921</t>
  </si>
  <si>
    <t>125101580880</t>
  </si>
  <si>
    <t>125101600878</t>
  </si>
  <si>
    <t>125101600879</t>
  </si>
  <si>
    <t>125101605892</t>
  </si>
  <si>
    <t>125101610892</t>
  </si>
  <si>
    <t>125101620878</t>
  </si>
  <si>
    <t>125101620879</t>
  </si>
  <si>
    <t>125101625879</t>
  </si>
  <si>
    <t>125101630878</t>
  </si>
  <si>
    <t>125101630879</t>
  </si>
  <si>
    <t>125101655894</t>
  </si>
  <si>
    <t>125101665880</t>
  </si>
  <si>
    <t>125101670879</t>
  </si>
  <si>
    <t>125101670880</t>
  </si>
  <si>
    <t>125101671880</t>
  </si>
  <si>
    <t>125101680879</t>
  </si>
  <si>
    <t>125104280903</t>
  </si>
  <si>
    <t>125200600892</t>
  </si>
  <si>
    <t>125201025887</t>
  </si>
  <si>
    <t>125201073887</t>
  </si>
  <si>
    <t>125201080903</t>
  </si>
  <si>
    <t>125201085903</t>
  </si>
  <si>
    <t>125201120889</t>
  </si>
  <si>
    <t>125201150889</t>
  </si>
  <si>
    <t>125201170874</t>
  </si>
  <si>
    <t>125201170887</t>
  </si>
  <si>
    <t>125201175874</t>
  </si>
  <si>
    <t>125201180874</t>
  </si>
  <si>
    <t>125201185893</t>
  </si>
  <si>
    <t>125201197887</t>
  </si>
  <si>
    <t>125201220887</t>
  </si>
  <si>
    <t>125201250874</t>
  </si>
  <si>
    <t>125201270880</t>
  </si>
  <si>
    <t>125201275874</t>
  </si>
  <si>
    <t>125201285887</t>
  </si>
  <si>
    <t>125201290887</t>
  </si>
  <si>
    <t>125201315880</t>
  </si>
  <si>
    <t>125201315885</t>
  </si>
  <si>
    <t>125201335893</t>
  </si>
  <si>
    <t>125201345893</t>
  </si>
  <si>
    <t>125201355902</t>
  </si>
  <si>
    <t>125201440880</t>
  </si>
  <si>
    <t>125201477887</t>
  </si>
  <si>
    <t>125201478887</t>
  </si>
  <si>
    <t>125201478892</t>
  </si>
  <si>
    <t>125201500935</t>
  </si>
  <si>
    <t>125201505879</t>
  </si>
  <si>
    <t>125201505880</t>
  </si>
  <si>
    <t>125201505885</t>
  </si>
  <si>
    <t>125201505908</t>
  </si>
  <si>
    <t>125201505912</t>
  </si>
  <si>
    <t>125201505921</t>
  </si>
  <si>
    <t>125201505925</t>
  </si>
  <si>
    <t>125201505935</t>
  </si>
  <si>
    <t>125201512880</t>
  </si>
  <si>
    <t>125201512885</t>
  </si>
  <si>
    <t>125201517887</t>
  </si>
  <si>
    <t>125201550931</t>
  </si>
  <si>
    <t>125201556887</t>
  </si>
  <si>
    <t>125201556892</t>
  </si>
  <si>
    <t>125201580880</t>
  </si>
  <si>
    <t>125201605892</t>
  </si>
  <si>
    <t>125201610892</t>
  </si>
  <si>
    <t>125201630878</t>
  </si>
  <si>
    <t>125201630885</t>
  </si>
  <si>
    <t>125201655894</t>
  </si>
  <si>
    <t>125201665880</t>
  </si>
  <si>
    <t>125201670880</t>
  </si>
  <si>
    <t>125201675863</t>
  </si>
  <si>
    <t>125201680879</t>
  </si>
  <si>
    <t>125201695856</t>
  </si>
  <si>
    <t>125201695874</t>
  </si>
  <si>
    <t>125201707892</t>
  </si>
  <si>
    <t>125202966874</t>
  </si>
  <si>
    <t>125203090887</t>
  </si>
  <si>
    <t>125204771908</t>
  </si>
  <si>
    <t>125204777874</t>
  </si>
  <si>
    <t>125207203908</t>
  </si>
  <si>
    <t>125301215912</t>
  </si>
  <si>
    <t>125301335893</t>
  </si>
  <si>
    <t>125301355902</t>
  </si>
  <si>
    <t>125301505907</t>
  </si>
  <si>
    <t>125301505908</t>
  </si>
  <si>
    <t>125301505912</t>
  </si>
  <si>
    <t>125301505921</t>
  </si>
  <si>
    <t>125301610892</t>
  </si>
  <si>
    <t>125302966908</t>
  </si>
  <si>
    <t>125302966912</t>
  </si>
  <si>
    <t>125302966921</t>
  </si>
  <si>
    <t>125304771908</t>
  </si>
  <si>
    <t>125304885912</t>
  </si>
  <si>
    <t>125304940912</t>
  </si>
  <si>
    <t>125401025887</t>
  </si>
  <si>
    <t>125401145889</t>
  </si>
  <si>
    <t>125401220887</t>
  </si>
  <si>
    <t>125401250874</t>
  </si>
  <si>
    <t>125401315912</t>
  </si>
  <si>
    <t>125401435878</t>
  </si>
  <si>
    <t>125401505921</t>
  </si>
  <si>
    <t>125401600879</t>
  </si>
  <si>
    <t>125401620879</t>
  </si>
  <si>
    <t>125501025887</t>
  </si>
  <si>
    <t>125501040877</t>
  </si>
  <si>
    <t>125501080903</t>
  </si>
  <si>
    <t>125501085903</t>
  </si>
  <si>
    <t>125501120889</t>
  </si>
  <si>
    <t>125501150889</t>
  </si>
  <si>
    <t>125501165893</t>
  </si>
  <si>
    <t>125501170874</t>
  </si>
  <si>
    <t>125501170887</t>
  </si>
  <si>
    <t>125501175874</t>
  </si>
  <si>
    <t>125501180874</t>
  </si>
  <si>
    <t>125501185893</t>
  </si>
  <si>
    <t>125501187874</t>
  </si>
  <si>
    <t>125501197887</t>
  </si>
  <si>
    <t>125501220887</t>
  </si>
  <si>
    <t>125501225887</t>
  </si>
  <si>
    <t>125501250874</t>
  </si>
  <si>
    <t>125501275874</t>
  </si>
  <si>
    <t>125501280874</t>
  </si>
  <si>
    <t>125501285863</t>
  </si>
  <si>
    <t>125501285887</t>
  </si>
  <si>
    <t>125501290887</t>
  </si>
  <si>
    <t>125501315880</t>
  </si>
  <si>
    <t>125501315885</t>
  </si>
  <si>
    <t>125501335889</t>
  </si>
  <si>
    <t>125501335893</t>
  </si>
  <si>
    <t>125501345889</t>
  </si>
  <si>
    <t>125501345893</t>
  </si>
  <si>
    <t>125501370878</t>
  </si>
  <si>
    <t>125501410878</t>
  </si>
  <si>
    <t>125501425878</t>
  </si>
  <si>
    <t>125501430878</t>
  </si>
  <si>
    <t>125501435878</t>
  </si>
  <si>
    <t>125501440880</t>
  </si>
  <si>
    <t>125501460893</t>
  </si>
  <si>
    <t>125501477887</t>
  </si>
  <si>
    <t>125501478887</t>
  </si>
  <si>
    <t>125501478892</t>
  </si>
  <si>
    <t>125501500935</t>
  </si>
  <si>
    <t>125501505880</t>
  </si>
  <si>
    <t>125501505885</t>
  </si>
  <si>
    <t>125501505908</t>
  </si>
  <si>
    <t>125501505912</t>
  </si>
  <si>
    <t>125501505921</t>
  </si>
  <si>
    <t>125501512880</t>
  </si>
  <si>
    <t>125501512885</t>
  </si>
  <si>
    <t>125501516887</t>
  </si>
  <si>
    <t>125501516892</t>
  </si>
  <si>
    <t>125501517887</t>
  </si>
  <si>
    <t>125501517892</t>
  </si>
  <si>
    <t>125501518887</t>
  </si>
  <si>
    <t>125501518892</t>
  </si>
  <si>
    <t>125501556887</t>
  </si>
  <si>
    <t>125501556892</t>
  </si>
  <si>
    <t>125501580880</t>
  </si>
  <si>
    <t>125501580935</t>
  </si>
  <si>
    <t>125501600879</t>
  </si>
  <si>
    <t>125501605892</t>
  </si>
  <si>
    <t>125501610892</t>
  </si>
  <si>
    <t>125501615892</t>
  </si>
  <si>
    <t>125501627887</t>
  </si>
  <si>
    <t>125501627892</t>
  </si>
  <si>
    <t>125501630885</t>
  </si>
  <si>
    <t>125501633885</t>
  </si>
  <si>
    <t>125501655894</t>
  </si>
  <si>
    <t>125501665880</t>
  </si>
  <si>
    <t>125501670880</t>
  </si>
  <si>
    <t>125501670885</t>
  </si>
  <si>
    <t>125501675863</t>
  </si>
  <si>
    <t>125501676856</t>
  </si>
  <si>
    <t>125501680879</t>
  </si>
  <si>
    <t>125501695874</t>
  </si>
  <si>
    <t>125501707892</t>
  </si>
  <si>
    <t>125503090887</t>
  </si>
  <si>
    <t>125504655878</t>
  </si>
  <si>
    <t>125504771908</t>
  </si>
  <si>
    <t>125504777874</t>
  </si>
  <si>
    <t>125505010935</t>
  </si>
  <si>
    <t>126001025887</t>
  </si>
  <si>
    <t>126001045935</t>
  </si>
  <si>
    <t>126001080903</t>
  </si>
  <si>
    <t>126001085903</t>
  </si>
  <si>
    <t>126001100887</t>
  </si>
  <si>
    <t>126001145889</t>
  </si>
  <si>
    <t>126001150889</t>
  </si>
  <si>
    <t>126001180874</t>
  </si>
  <si>
    <t>126001185893</t>
  </si>
  <si>
    <t>126001250874</t>
  </si>
  <si>
    <t>126001315880</t>
  </si>
  <si>
    <t>126001325878</t>
  </si>
  <si>
    <t>126001355902</t>
  </si>
  <si>
    <t>126001370878</t>
  </si>
  <si>
    <t>126001385878</t>
  </si>
  <si>
    <t>126001395902</t>
  </si>
  <si>
    <t>126001425878</t>
  </si>
  <si>
    <t>126001430878</t>
  </si>
  <si>
    <t>126001435878</t>
  </si>
  <si>
    <t>126001455879</t>
  </si>
  <si>
    <t>126001500921</t>
  </si>
  <si>
    <t>126001500935</t>
  </si>
  <si>
    <t>126001505879</t>
  </si>
  <si>
    <t>126001505908</t>
  </si>
  <si>
    <t>126001505912</t>
  </si>
  <si>
    <t>126001505921</t>
  </si>
  <si>
    <t>126001505935</t>
  </si>
  <si>
    <t>126001580880</t>
  </si>
  <si>
    <t>126001600879</t>
  </si>
  <si>
    <t>126001605892</t>
  </si>
  <si>
    <t>126001620879</t>
  </si>
  <si>
    <t>126001625879</t>
  </si>
  <si>
    <t>126001630878</t>
  </si>
  <si>
    <t>126001655894</t>
  </si>
  <si>
    <t>126001670880</t>
  </si>
  <si>
    <t>126001680879</t>
  </si>
  <si>
    <t>126002966921</t>
  </si>
  <si>
    <t>126004280903</t>
  </si>
  <si>
    <t>126004385935</t>
  </si>
  <si>
    <t>126101080903</t>
  </si>
  <si>
    <t>126101085903</t>
  </si>
  <si>
    <t>126101170874</t>
  </si>
  <si>
    <t>126101170879</t>
  </si>
  <si>
    <t>126101175874</t>
  </si>
  <si>
    <t>126101185893</t>
  </si>
  <si>
    <t>126101270880</t>
  </si>
  <si>
    <t>126101275874</t>
  </si>
  <si>
    <t>126101315880</t>
  </si>
  <si>
    <t>126101325878</t>
  </si>
  <si>
    <t>126101340893</t>
  </si>
  <si>
    <t>126101355902</t>
  </si>
  <si>
    <t>126101370878</t>
  </si>
  <si>
    <t>126101380878</t>
  </si>
  <si>
    <t>126101385878</t>
  </si>
  <si>
    <t>126101395902</t>
  </si>
  <si>
    <t>126101425878</t>
  </si>
  <si>
    <t>126101430878</t>
  </si>
  <si>
    <t>126101435878</t>
  </si>
  <si>
    <t>126101440880</t>
  </si>
  <si>
    <t>126101455879</t>
  </si>
  <si>
    <t>126101500935</t>
  </si>
  <si>
    <t>126101505879</t>
  </si>
  <si>
    <t>126101505912</t>
  </si>
  <si>
    <t>126101505921</t>
  </si>
  <si>
    <t>126101512879</t>
  </si>
  <si>
    <t>126101512880</t>
  </si>
  <si>
    <t>126101512885</t>
  </si>
  <si>
    <t>126101555879</t>
  </si>
  <si>
    <t>126101580880</t>
  </si>
  <si>
    <t>126101600879</t>
  </si>
  <si>
    <t>126101605892</t>
  </si>
  <si>
    <t>126101620878</t>
  </si>
  <si>
    <t>126101620879</t>
  </si>
  <si>
    <t>126101625879</t>
  </si>
  <si>
    <t>126101630878</t>
  </si>
  <si>
    <t>126101630879</t>
  </si>
  <si>
    <t>126101655894</t>
  </si>
  <si>
    <t>126101665880</t>
  </si>
  <si>
    <t>126101670879</t>
  </si>
  <si>
    <t>126101670880</t>
  </si>
  <si>
    <t>126101671880</t>
  </si>
  <si>
    <t>126101680879</t>
  </si>
  <si>
    <t>126102090878</t>
  </si>
  <si>
    <t>126200600892</t>
  </si>
  <si>
    <t>126201025887</t>
  </si>
  <si>
    <t>126201073892</t>
  </si>
  <si>
    <t>126201080903</t>
  </si>
  <si>
    <t>126201100887</t>
  </si>
  <si>
    <t>126201125889</t>
  </si>
  <si>
    <t>126201130889</t>
  </si>
  <si>
    <t>126201145889</t>
  </si>
  <si>
    <t>126201155889</t>
  </si>
  <si>
    <t>126201165893</t>
  </si>
  <si>
    <t>126201170874</t>
  </si>
  <si>
    <t>126201170879</t>
  </si>
  <si>
    <t>126201170887</t>
  </si>
  <si>
    <t>126201175874</t>
  </si>
  <si>
    <t>126201180874</t>
  </si>
  <si>
    <t>126201185893</t>
  </si>
  <si>
    <t>126201187874</t>
  </si>
  <si>
    <t>126201197887</t>
  </si>
  <si>
    <t>126201220887</t>
  </si>
  <si>
    <t>126201250874</t>
  </si>
  <si>
    <t>126201270880</t>
  </si>
  <si>
    <t>126201275874</t>
  </si>
  <si>
    <t>126201280874</t>
  </si>
  <si>
    <t>126201285863</t>
  </si>
  <si>
    <t>126201285887</t>
  </si>
  <si>
    <t>126201290887</t>
  </si>
  <si>
    <t>126201295893</t>
  </si>
  <si>
    <t>126201330878</t>
  </si>
  <si>
    <t>126201345893</t>
  </si>
  <si>
    <t>126201350893</t>
  </si>
  <si>
    <t>126201355902</t>
  </si>
  <si>
    <t>126201370878</t>
  </si>
  <si>
    <t>126201400893</t>
  </si>
  <si>
    <t>126201420893</t>
  </si>
  <si>
    <t>126201425878</t>
  </si>
  <si>
    <t>126201430878</t>
  </si>
  <si>
    <t>126201435878</t>
  </si>
  <si>
    <t>126201440880</t>
  </si>
  <si>
    <t>126201455879</t>
  </si>
  <si>
    <t>126201460893</t>
  </si>
  <si>
    <t>126201465893</t>
  </si>
  <si>
    <t>126201477887</t>
  </si>
  <si>
    <t>126201478887</t>
  </si>
  <si>
    <t>126201478892</t>
  </si>
  <si>
    <t>126201500935</t>
  </si>
  <si>
    <t>126201505879</t>
  </si>
  <si>
    <t>126201505885</t>
  </si>
  <si>
    <t>126201505908</t>
  </si>
  <si>
    <t>126201505912</t>
  </si>
  <si>
    <t>126201505921</t>
  </si>
  <si>
    <t>126201505935</t>
  </si>
  <si>
    <t>126201512880</t>
  </si>
  <si>
    <t>126201512885</t>
  </si>
  <si>
    <t>126201516887</t>
  </si>
  <si>
    <t>126201516892</t>
  </si>
  <si>
    <t>126201517887</t>
  </si>
  <si>
    <t>126201517892</t>
  </si>
  <si>
    <t>126201518887</t>
  </si>
  <si>
    <t>126201518892</t>
  </si>
  <si>
    <t>126201520885</t>
  </si>
  <si>
    <t>126201545875</t>
  </si>
  <si>
    <t>126201556887</t>
  </si>
  <si>
    <t>126201556892</t>
  </si>
  <si>
    <t>126201580880</t>
  </si>
  <si>
    <t>126201605892</t>
  </si>
  <si>
    <t>126201610892</t>
  </si>
  <si>
    <t>126201615892</t>
  </si>
  <si>
    <t>126201620879</t>
  </si>
  <si>
    <t>126201627887</t>
  </si>
  <si>
    <t>126201627892</t>
  </si>
  <si>
    <t>126201630885</t>
  </si>
  <si>
    <t>126201635892</t>
  </si>
  <si>
    <t>126201655894</t>
  </si>
  <si>
    <t>126201665880</t>
  </si>
  <si>
    <t>126201670879</t>
  </si>
  <si>
    <t>126201670880</t>
  </si>
  <si>
    <t>126201680879</t>
  </si>
  <si>
    <t>126201695874</t>
  </si>
  <si>
    <t>126201707892</t>
  </si>
  <si>
    <t>126202090878</t>
  </si>
  <si>
    <t>126203090887</t>
  </si>
  <si>
    <t>126204771908</t>
  </si>
  <si>
    <t>126204777874</t>
  </si>
  <si>
    <t>126301315912</t>
  </si>
  <si>
    <t>126301505908</t>
  </si>
  <si>
    <t>126301505912</t>
  </si>
  <si>
    <t>126301505921</t>
  </si>
  <si>
    <t>126301505935</t>
  </si>
  <si>
    <t>126301515908</t>
  </si>
  <si>
    <t>126302966908</t>
  </si>
  <si>
    <t>126302966912</t>
  </si>
  <si>
    <t>126304771908</t>
  </si>
  <si>
    <t>126304885912</t>
  </si>
  <si>
    <t>126401040877</t>
  </si>
  <si>
    <t>126401125889</t>
  </si>
  <si>
    <t>126401130889</t>
  </si>
  <si>
    <t>126401140889</t>
  </si>
  <si>
    <t>126401145889</t>
  </si>
  <si>
    <t>126401155889</t>
  </si>
  <si>
    <t>126401165893</t>
  </si>
  <si>
    <t>126401190893</t>
  </si>
  <si>
    <t>126401197887</t>
  </si>
  <si>
    <t>126401220887</t>
  </si>
  <si>
    <t>126401275874</t>
  </si>
  <si>
    <t>126401330878</t>
  </si>
  <si>
    <t>126401345893</t>
  </si>
  <si>
    <t>126401350893</t>
  </si>
  <si>
    <t>126401360902</t>
  </si>
  <si>
    <t>126401365878</t>
  </si>
  <si>
    <t>126401400893</t>
  </si>
  <si>
    <t>126401420893</t>
  </si>
  <si>
    <t>126401440880</t>
  </si>
  <si>
    <t>126401460893</t>
  </si>
  <si>
    <t>126401465893</t>
  </si>
  <si>
    <t>126401470878</t>
  </si>
  <si>
    <t>126401490877</t>
  </si>
  <si>
    <t>126401495877</t>
  </si>
  <si>
    <t>126401512880</t>
  </si>
  <si>
    <t>126401512885</t>
  </si>
  <si>
    <t>126401580880</t>
  </si>
  <si>
    <t>126401635892</t>
  </si>
  <si>
    <t>126401655894</t>
  </si>
  <si>
    <t>126401670880</t>
  </si>
  <si>
    <t>126404655878</t>
  </si>
  <si>
    <t>126500600892</t>
  </si>
  <si>
    <t>126501025887</t>
  </si>
  <si>
    <t>126501105892</t>
  </si>
  <si>
    <t>126501120889</t>
  </si>
  <si>
    <t>126501150889</t>
  </si>
  <si>
    <t>126501155889</t>
  </si>
  <si>
    <t>126501170874</t>
  </si>
  <si>
    <t>126501175874</t>
  </si>
  <si>
    <t>126501180874</t>
  </si>
  <si>
    <t>126501187874</t>
  </si>
  <si>
    <t>126501197887</t>
  </si>
  <si>
    <t>126501220887</t>
  </si>
  <si>
    <t>126501250874</t>
  </si>
  <si>
    <t>126501275874</t>
  </si>
  <si>
    <t>126501285887</t>
  </si>
  <si>
    <t>126501290887</t>
  </si>
  <si>
    <t>126501315885</t>
  </si>
  <si>
    <t>126501335893</t>
  </si>
  <si>
    <t>126501345893</t>
  </si>
  <si>
    <t>126501440880</t>
  </si>
  <si>
    <t>126501477887</t>
  </si>
  <si>
    <t>126501478887</t>
  </si>
  <si>
    <t>126501478892</t>
  </si>
  <si>
    <t>126501500935</t>
  </si>
  <si>
    <t>126501505879</t>
  </si>
  <si>
    <t>126501505908</t>
  </si>
  <si>
    <t>126501505912</t>
  </si>
  <si>
    <t>126501505921</t>
  </si>
  <si>
    <t>126501512880</t>
  </si>
  <si>
    <t>126501512885</t>
  </si>
  <si>
    <t>126501516887</t>
  </si>
  <si>
    <t>126501516892</t>
  </si>
  <si>
    <t>126501517887</t>
  </si>
  <si>
    <t>126501517892</t>
  </si>
  <si>
    <t>126501518887</t>
  </si>
  <si>
    <t>126501518892</t>
  </si>
  <si>
    <t>126501545875</t>
  </si>
  <si>
    <t>126501556887</t>
  </si>
  <si>
    <t>126501556892</t>
  </si>
  <si>
    <t>126501580880</t>
  </si>
  <si>
    <t>126501605892</t>
  </si>
  <si>
    <t>126501610892</t>
  </si>
  <si>
    <t>126501620879</t>
  </si>
  <si>
    <t>126501627887</t>
  </si>
  <si>
    <t>126501627892</t>
  </si>
  <si>
    <t>126501630885</t>
  </si>
  <si>
    <t>126501655894</t>
  </si>
  <si>
    <t>126501665880</t>
  </si>
  <si>
    <t>126501670880</t>
  </si>
  <si>
    <t>126501695874</t>
  </si>
  <si>
    <t>126501707892</t>
  </si>
  <si>
    <t>126503090887</t>
  </si>
  <si>
    <t>126504655878</t>
  </si>
  <si>
    <t>126504777874</t>
  </si>
  <si>
    <t>127001025887</t>
  </si>
  <si>
    <t>127001080903</t>
  </si>
  <si>
    <t>127001085903</t>
  </si>
  <si>
    <t>127001100887</t>
  </si>
  <si>
    <t>127001180874</t>
  </si>
  <si>
    <t>127001270880</t>
  </si>
  <si>
    <t>127001315880</t>
  </si>
  <si>
    <t>127001325878</t>
  </si>
  <si>
    <t>127001355902</t>
  </si>
  <si>
    <t>127001425878</t>
  </si>
  <si>
    <t>127001435878</t>
  </si>
  <si>
    <t>127001440880</t>
  </si>
  <si>
    <t>127001455879</t>
  </si>
  <si>
    <t>127001500935</t>
  </si>
  <si>
    <t>127001505879</t>
  </si>
  <si>
    <t>127001505880</t>
  </si>
  <si>
    <t>127001505902</t>
  </si>
  <si>
    <t>127001505908</t>
  </si>
  <si>
    <t>127001505912</t>
  </si>
  <si>
    <t>127001505921</t>
  </si>
  <si>
    <t>127001505935</t>
  </si>
  <si>
    <t>127001512880</t>
  </si>
  <si>
    <t>127001550931</t>
  </si>
  <si>
    <t>127001580880</t>
  </si>
  <si>
    <t>127001605892</t>
  </si>
  <si>
    <t>127001610892</t>
  </si>
  <si>
    <t>127001620879</t>
  </si>
  <si>
    <t>127001630885</t>
  </si>
  <si>
    <t>127001655894</t>
  </si>
  <si>
    <t>127001665880</t>
  </si>
  <si>
    <t>127001670880</t>
  </si>
  <si>
    <t>127001680879</t>
  </si>
  <si>
    <t>127001695874</t>
  </si>
  <si>
    <t>127002966912</t>
  </si>
  <si>
    <t>127002966921</t>
  </si>
  <si>
    <t>127004305921</t>
  </si>
  <si>
    <t>127091180874</t>
  </si>
  <si>
    <t>127091355902</t>
  </si>
  <si>
    <t>127091505921</t>
  </si>
  <si>
    <t>127091605892</t>
  </si>
  <si>
    <t>127091620879</t>
  </si>
  <si>
    <t>127091630879</t>
  </si>
  <si>
    <t>127091680879</t>
  </si>
  <si>
    <t>127091695874</t>
  </si>
  <si>
    <t>127101060912</t>
  </si>
  <si>
    <t>127101080903</t>
  </si>
  <si>
    <t>127101085903</t>
  </si>
  <si>
    <t>127101180874</t>
  </si>
  <si>
    <t>127101185893</t>
  </si>
  <si>
    <t>127101270880</t>
  </si>
  <si>
    <t>127101315880</t>
  </si>
  <si>
    <t>127101325878</t>
  </si>
  <si>
    <t>127101345893</t>
  </si>
  <si>
    <t>127101355902</t>
  </si>
  <si>
    <t>127101370878</t>
  </si>
  <si>
    <t>127101380878</t>
  </si>
  <si>
    <t>127101385878</t>
  </si>
  <si>
    <t>127101395902</t>
  </si>
  <si>
    <t>127101425878</t>
  </si>
  <si>
    <t>127101430878</t>
  </si>
  <si>
    <t>127101435878</t>
  </si>
  <si>
    <t>127101455879</t>
  </si>
  <si>
    <t>127101495877</t>
  </si>
  <si>
    <t>127101505879</t>
  </si>
  <si>
    <t>127101505921</t>
  </si>
  <si>
    <t>127101512880</t>
  </si>
  <si>
    <t>127101512885</t>
  </si>
  <si>
    <t>127101580880</t>
  </si>
  <si>
    <t>127101600879</t>
  </si>
  <si>
    <t>127101610892</t>
  </si>
  <si>
    <t>127101620879</t>
  </si>
  <si>
    <t>127101625879</t>
  </si>
  <si>
    <t>127101655894</t>
  </si>
  <si>
    <t>127101665880</t>
  </si>
  <si>
    <t>127101670879</t>
  </si>
  <si>
    <t>127101670880</t>
  </si>
  <si>
    <t>127101680879</t>
  </si>
  <si>
    <t>127102966921</t>
  </si>
  <si>
    <t>127191080903</t>
  </si>
  <si>
    <t>127191085903</t>
  </si>
  <si>
    <t>127191180874</t>
  </si>
  <si>
    <t>127191185893</t>
  </si>
  <si>
    <t>127191270880</t>
  </si>
  <si>
    <t>127191315880</t>
  </si>
  <si>
    <t>127191325878</t>
  </si>
  <si>
    <t>127191370878</t>
  </si>
  <si>
    <t>127191380878</t>
  </si>
  <si>
    <t>127191385878</t>
  </si>
  <si>
    <t>127191395902</t>
  </si>
  <si>
    <t>127191425878</t>
  </si>
  <si>
    <t>127191430878</t>
  </si>
  <si>
    <t>127191435878</t>
  </si>
  <si>
    <t>127191455879</t>
  </si>
  <si>
    <t>127191495877</t>
  </si>
  <si>
    <t>127191505921</t>
  </si>
  <si>
    <t>127191580880</t>
  </si>
  <si>
    <t>127191600879</t>
  </si>
  <si>
    <t>127191610892</t>
  </si>
  <si>
    <t>127191620879</t>
  </si>
  <si>
    <t>127191630879</t>
  </si>
  <si>
    <t>127191655894</t>
  </si>
  <si>
    <t>127191670879</t>
  </si>
  <si>
    <t>127191670880</t>
  </si>
  <si>
    <t>127191680879</t>
  </si>
  <si>
    <t>127191690879</t>
  </si>
  <si>
    <t>127200600892</t>
  </si>
  <si>
    <t>127201025887</t>
  </si>
  <si>
    <t>127201073887</t>
  </si>
  <si>
    <t>127201100887</t>
  </si>
  <si>
    <t>127201105892</t>
  </si>
  <si>
    <t>127201130889</t>
  </si>
  <si>
    <t>127201170874</t>
  </si>
  <si>
    <t>127201170887</t>
  </si>
  <si>
    <t>127201175874</t>
  </si>
  <si>
    <t>127201180874</t>
  </si>
  <si>
    <t>127201187874</t>
  </si>
  <si>
    <t>127201197887</t>
  </si>
  <si>
    <t>127201220887</t>
  </si>
  <si>
    <t>127201270880</t>
  </si>
  <si>
    <t>127201275874</t>
  </si>
  <si>
    <t>127201285887</t>
  </si>
  <si>
    <t>127201290887</t>
  </si>
  <si>
    <t>127201315880</t>
  </si>
  <si>
    <t>127201315912</t>
  </si>
  <si>
    <t>127201355902</t>
  </si>
  <si>
    <t>127201410878</t>
  </si>
  <si>
    <t>127201440880</t>
  </si>
  <si>
    <t>127201477887</t>
  </si>
  <si>
    <t>127201478887</t>
  </si>
  <si>
    <t>127201478892</t>
  </si>
  <si>
    <t>127201500935</t>
  </si>
  <si>
    <t>127201505880</t>
  </si>
  <si>
    <t>127201505921</t>
  </si>
  <si>
    <t>127201505935</t>
  </si>
  <si>
    <t>127201512880</t>
  </si>
  <si>
    <t>127201512885</t>
  </si>
  <si>
    <t>127201516887</t>
  </si>
  <si>
    <t>127201516892</t>
  </si>
  <si>
    <t>127201517887</t>
  </si>
  <si>
    <t>127201517892</t>
  </si>
  <si>
    <t>127201518887</t>
  </si>
  <si>
    <t>127201518892</t>
  </si>
  <si>
    <t>127201545875</t>
  </si>
  <si>
    <t>127201550931</t>
  </si>
  <si>
    <t>127201556887</t>
  </si>
  <si>
    <t>127201556892</t>
  </si>
  <si>
    <t>127201580880</t>
  </si>
  <si>
    <t>127201600879</t>
  </si>
  <si>
    <t>127201605892</t>
  </si>
  <si>
    <t>127201610892</t>
  </si>
  <si>
    <t>127201620879</t>
  </si>
  <si>
    <t>127201627892</t>
  </si>
  <si>
    <t>127201630885</t>
  </si>
  <si>
    <t>127201655894</t>
  </si>
  <si>
    <t>127201670880</t>
  </si>
  <si>
    <t>127201675863</t>
  </si>
  <si>
    <t>127201680879</t>
  </si>
  <si>
    <t>127201695874</t>
  </si>
  <si>
    <t>127201707892</t>
  </si>
  <si>
    <t>127202588921</t>
  </si>
  <si>
    <t>127202966921</t>
  </si>
  <si>
    <t>127203090887</t>
  </si>
  <si>
    <t>127204280903</t>
  </si>
  <si>
    <t>127204355935</t>
  </si>
  <si>
    <t>127204771908</t>
  </si>
  <si>
    <t>127204777874</t>
  </si>
  <si>
    <t>127290600892</t>
  </si>
  <si>
    <t>127291025887</t>
  </si>
  <si>
    <t>127291100887</t>
  </si>
  <si>
    <t>127291145889</t>
  </si>
  <si>
    <t>127291180874</t>
  </si>
  <si>
    <t>127291185893</t>
  </si>
  <si>
    <t>127291220887</t>
  </si>
  <si>
    <t>127291275874</t>
  </si>
  <si>
    <t>127291290887</t>
  </si>
  <si>
    <t>127291325878</t>
  </si>
  <si>
    <t>127291425878</t>
  </si>
  <si>
    <t>127291440880</t>
  </si>
  <si>
    <t>127291477887</t>
  </si>
  <si>
    <t>127291478887</t>
  </si>
  <si>
    <t>127291478892</t>
  </si>
  <si>
    <t>127291505880</t>
  </si>
  <si>
    <t>127291505921</t>
  </si>
  <si>
    <t>127291518892</t>
  </si>
  <si>
    <t>127291600879</t>
  </si>
  <si>
    <t>127291605892</t>
  </si>
  <si>
    <t>127291610892</t>
  </si>
  <si>
    <t>127291620879</t>
  </si>
  <si>
    <t>127291655894</t>
  </si>
  <si>
    <t>127291675863</t>
  </si>
  <si>
    <t>127291680879</t>
  </si>
  <si>
    <t>127291695874</t>
  </si>
  <si>
    <t>127291707892</t>
  </si>
  <si>
    <t>127293090887</t>
  </si>
  <si>
    <t>127294771908</t>
  </si>
  <si>
    <t>127301355902</t>
  </si>
  <si>
    <t>127301505908</t>
  </si>
  <si>
    <t>127301505912</t>
  </si>
  <si>
    <t>127301505921</t>
  </si>
  <si>
    <t>127302966912</t>
  </si>
  <si>
    <t>127304771908</t>
  </si>
  <si>
    <t>127501105892</t>
  </si>
  <si>
    <t>127501170874</t>
  </si>
  <si>
    <t>127501175874</t>
  </si>
  <si>
    <t>127501180874</t>
  </si>
  <si>
    <t>127501187874</t>
  </si>
  <si>
    <t>127501220887</t>
  </si>
  <si>
    <t>127501275874</t>
  </si>
  <si>
    <t>127501290887</t>
  </si>
  <si>
    <t>127501500935</t>
  </si>
  <si>
    <t>127501505921</t>
  </si>
  <si>
    <t>127501515908</t>
  </si>
  <si>
    <t>127503090887</t>
  </si>
  <si>
    <t>127591175874</t>
  </si>
  <si>
    <t>127591180874</t>
  </si>
  <si>
    <t>127593090887</t>
  </si>
  <si>
    <t>129001025887</t>
  </si>
  <si>
    <t>129001080903</t>
  </si>
  <si>
    <t>129001100887</t>
  </si>
  <si>
    <t>129001145889</t>
  </si>
  <si>
    <t>129001170874</t>
  </si>
  <si>
    <t>129001175874</t>
  </si>
  <si>
    <t>129001180874</t>
  </si>
  <si>
    <t>129001215912</t>
  </si>
  <si>
    <t>129001220887</t>
  </si>
  <si>
    <t>129001270880</t>
  </si>
  <si>
    <t>129001290887</t>
  </si>
  <si>
    <t>129001315880</t>
  </si>
  <si>
    <t>129001325878</t>
  </si>
  <si>
    <t>129001355902</t>
  </si>
  <si>
    <t>129001370878</t>
  </si>
  <si>
    <t>129001385878</t>
  </si>
  <si>
    <t>129001395902</t>
  </si>
  <si>
    <t>129001425878</t>
  </si>
  <si>
    <t>129001430878</t>
  </si>
  <si>
    <t>129001435878</t>
  </si>
  <si>
    <t>129001440880</t>
  </si>
  <si>
    <t>129001455879</t>
  </si>
  <si>
    <t>129001478892</t>
  </si>
  <si>
    <t>129001495877</t>
  </si>
  <si>
    <t>129001500935</t>
  </si>
  <si>
    <t>129001505880</t>
  </si>
  <si>
    <t>129001505908</t>
  </si>
  <si>
    <t>129001505912</t>
  </si>
  <si>
    <t>129001505921</t>
  </si>
  <si>
    <t>129001550881</t>
  </si>
  <si>
    <t>129001550931</t>
  </si>
  <si>
    <t>129001580880</t>
  </si>
  <si>
    <t>129001600879</t>
  </si>
  <si>
    <t>129001620879</t>
  </si>
  <si>
    <t>129001625879</t>
  </si>
  <si>
    <t>129001655894</t>
  </si>
  <si>
    <t>129001670880</t>
  </si>
  <si>
    <t>129001675856</t>
  </si>
  <si>
    <t>129001680879</t>
  </si>
  <si>
    <t>129002090878</t>
  </si>
  <si>
    <t>129002492921</t>
  </si>
  <si>
    <t>129002966912</t>
  </si>
  <si>
    <t>129002966921</t>
  </si>
  <si>
    <t>129004795912</t>
  </si>
  <si>
    <t>129005105935</t>
  </si>
  <si>
    <t>129101080903</t>
  </si>
  <si>
    <t>129101085903</t>
  </si>
  <si>
    <t>129101185893</t>
  </si>
  <si>
    <t>129101315880</t>
  </si>
  <si>
    <t>129101325878</t>
  </si>
  <si>
    <t>129101370878</t>
  </si>
  <si>
    <t>129101380878</t>
  </si>
  <si>
    <t>129101385878</t>
  </si>
  <si>
    <t>129101395902</t>
  </si>
  <si>
    <t>129101425878</t>
  </si>
  <si>
    <t>129101430878</t>
  </si>
  <si>
    <t>129101435878</t>
  </si>
  <si>
    <t>129101440880</t>
  </si>
  <si>
    <t>129101455879</t>
  </si>
  <si>
    <t>129101495877</t>
  </si>
  <si>
    <t>129101505879</t>
  </si>
  <si>
    <t>129101505921</t>
  </si>
  <si>
    <t>129101512879</t>
  </si>
  <si>
    <t>129101512885</t>
  </si>
  <si>
    <t>129101580880</t>
  </si>
  <si>
    <t>129101600879</t>
  </si>
  <si>
    <t>129101610892</t>
  </si>
  <si>
    <t>129101620879</t>
  </si>
  <si>
    <t>129101625879</t>
  </si>
  <si>
    <t>129101630878</t>
  </si>
  <si>
    <t>129101630879</t>
  </si>
  <si>
    <t>129101655894</t>
  </si>
  <si>
    <t>129101665880</t>
  </si>
  <si>
    <t>129101670880</t>
  </si>
  <si>
    <t>129101680879</t>
  </si>
  <si>
    <t>129101690879</t>
  </si>
  <si>
    <t>129102966879</t>
  </si>
  <si>
    <t>129200600892</t>
  </si>
  <si>
    <t>129201025887</t>
  </si>
  <si>
    <t>129201076880</t>
  </si>
  <si>
    <t>129201076921</t>
  </si>
  <si>
    <t>129201080903</t>
  </si>
  <si>
    <t>129201100887</t>
  </si>
  <si>
    <t>129201105892</t>
  </si>
  <si>
    <t>129201120889</t>
  </si>
  <si>
    <t>129201170874</t>
  </si>
  <si>
    <t>129201170875</t>
  </si>
  <si>
    <t>129201170887</t>
  </si>
  <si>
    <t>129201175874</t>
  </si>
  <si>
    <t>129201180874</t>
  </si>
  <si>
    <t>129201187874</t>
  </si>
  <si>
    <t>129201190893</t>
  </si>
  <si>
    <t>129201197887</t>
  </si>
  <si>
    <t>129201220887</t>
  </si>
  <si>
    <t>129201250874</t>
  </si>
  <si>
    <t>129201270880</t>
  </si>
  <si>
    <t>129201280874</t>
  </si>
  <si>
    <t>129201290887</t>
  </si>
  <si>
    <t>129201315880</t>
  </si>
  <si>
    <t>129201315885</t>
  </si>
  <si>
    <t>129201325878</t>
  </si>
  <si>
    <t>129201355902</t>
  </si>
  <si>
    <t>129201420893</t>
  </si>
  <si>
    <t>129201430878</t>
  </si>
  <si>
    <t>129201440880</t>
  </si>
  <si>
    <t>129201477887</t>
  </si>
  <si>
    <t>129201478887</t>
  </si>
  <si>
    <t>129201478892</t>
  </si>
  <si>
    <t>129201495877</t>
  </si>
  <si>
    <t>129201500921</t>
  </si>
  <si>
    <t>129201500935</t>
  </si>
  <si>
    <t>129201505880</t>
  </si>
  <si>
    <t>129201505908</t>
  </si>
  <si>
    <t>129201505921</t>
  </si>
  <si>
    <t>129201505935</t>
  </si>
  <si>
    <t>129201512874</t>
  </si>
  <si>
    <t>129201512880</t>
  </si>
  <si>
    <t>129201512885</t>
  </si>
  <si>
    <t>129201518887</t>
  </si>
  <si>
    <t>129201518892</t>
  </si>
  <si>
    <t>129201520885</t>
  </si>
  <si>
    <t>129201550931</t>
  </si>
  <si>
    <t>129201556887</t>
  </si>
  <si>
    <t>129201556892</t>
  </si>
  <si>
    <t>129201580880</t>
  </si>
  <si>
    <t>129201600879</t>
  </si>
  <si>
    <t>129201605892</t>
  </si>
  <si>
    <t>129201610892</t>
  </si>
  <si>
    <t>129201620879</t>
  </si>
  <si>
    <t>129201627892</t>
  </si>
  <si>
    <t>129201630885</t>
  </si>
  <si>
    <t>129201655894</t>
  </si>
  <si>
    <t>129201670880</t>
  </si>
  <si>
    <t>129201675856</t>
  </si>
  <si>
    <t>129201675863</t>
  </si>
  <si>
    <t>129201680879</t>
  </si>
  <si>
    <t>129201695874</t>
  </si>
  <si>
    <t>129201707892</t>
  </si>
  <si>
    <t>129202492908</t>
  </si>
  <si>
    <t>129202966885</t>
  </si>
  <si>
    <t>129202966921</t>
  </si>
  <si>
    <t>129203090887</t>
  </si>
  <si>
    <t>129204771908</t>
  </si>
  <si>
    <t>129204772908</t>
  </si>
  <si>
    <t>129204777874</t>
  </si>
  <si>
    <t>129205105935</t>
  </si>
  <si>
    <t>129301175874</t>
  </si>
  <si>
    <t>129301505903</t>
  </si>
  <si>
    <t>129301505908</t>
  </si>
  <si>
    <t>129301505912</t>
  </si>
  <si>
    <t>129301505921</t>
  </si>
  <si>
    <t>129301630885</t>
  </si>
  <si>
    <t>129304771908</t>
  </si>
  <si>
    <t>129501025887</t>
  </si>
  <si>
    <t>129501100887</t>
  </si>
  <si>
    <t>129501170874</t>
  </si>
  <si>
    <t>129501170875</t>
  </si>
  <si>
    <t>129501170879</t>
  </si>
  <si>
    <t>129501170887</t>
  </si>
  <si>
    <t>129501175874</t>
  </si>
  <si>
    <t>129501180874</t>
  </si>
  <si>
    <t>129501187874</t>
  </si>
  <si>
    <t>129501197887</t>
  </si>
  <si>
    <t>129501250874</t>
  </si>
  <si>
    <t>129501285887</t>
  </si>
  <si>
    <t>129501290887</t>
  </si>
  <si>
    <t>129501315885</t>
  </si>
  <si>
    <t>129501355902</t>
  </si>
  <si>
    <t>129501440880</t>
  </si>
  <si>
    <t>129501477887</t>
  </si>
  <si>
    <t>129501478887</t>
  </si>
  <si>
    <t>129501478892</t>
  </si>
  <si>
    <t>129501495877</t>
  </si>
  <si>
    <t>129501500935</t>
  </si>
  <si>
    <t>129501505879</t>
  </si>
  <si>
    <t>129501505921</t>
  </si>
  <si>
    <t>129501512880</t>
  </si>
  <si>
    <t>129501512885</t>
  </si>
  <si>
    <t>129501518887</t>
  </si>
  <si>
    <t>129501556892</t>
  </si>
  <si>
    <t>129501580880</t>
  </si>
  <si>
    <t>129501645875</t>
  </si>
  <si>
    <t>129501665880</t>
  </si>
  <si>
    <t>129501670880</t>
  </si>
  <si>
    <t>129501675863</t>
  </si>
  <si>
    <t>129503090887</t>
  </si>
  <si>
    <t>129504771908</t>
  </si>
  <si>
    <t>129504777874</t>
  </si>
  <si>
    <t>129971505879</t>
  </si>
  <si>
    <t>129971505912</t>
  </si>
  <si>
    <t>129971505921</t>
  </si>
  <si>
    <t>129971630885</t>
  </si>
  <si>
    <t>129972105930</t>
  </si>
  <si>
    <t>129972365921</t>
  </si>
  <si>
    <t>129972368921</t>
  </si>
  <si>
    <t>129972966921</t>
  </si>
  <si>
    <t>129974850912</t>
  </si>
  <si>
    <t>131001025887</t>
  </si>
  <si>
    <t>131001040877</t>
  </si>
  <si>
    <t>131001045935</t>
  </si>
  <si>
    <t>131001125889</t>
  </si>
  <si>
    <t>131001140889</t>
  </si>
  <si>
    <t>131001145889</t>
  </si>
  <si>
    <t>131001170875</t>
  </si>
  <si>
    <t>131001170935</t>
  </si>
  <si>
    <t>131001180874</t>
  </si>
  <si>
    <t>131001190893</t>
  </si>
  <si>
    <t>131001250874</t>
  </si>
  <si>
    <t>131001295893</t>
  </si>
  <si>
    <t>131001295935</t>
  </si>
  <si>
    <t>131001310820</t>
  </si>
  <si>
    <t>131001355902</t>
  </si>
  <si>
    <t>131001420893</t>
  </si>
  <si>
    <t>131001440880</t>
  </si>
  <si>
    <t>131001480877</t>
  </si>
  <si>
    <t>131001490891</t>
  </si>
  <si>
    <t>131001500935</t>
  </si>
  <si>
    <t>131001505903</t>
  </si>
  <si>
    <t>131001505912</t>
  </si>
  <si>
    <t>131001505921</t>
  </si>
  <si>
    <t>131001505935</t>
  </si>
  <si>
    <t>131001510921</t>
  </si>
  <si>
    <t>131001511921</t>
  </si>
  <si>
    <t>131001512885</t>
  </si>
  <si>
    <t>131001512921</t>
  </si>
  <si>
    <t>131001515908</t>
  </si>
  <si>
    <t>131001545875</t>
  </si>
  <si>
    <t>131001550881</t>
  </si>
  <si>
    <t>131001556892</t>
  </si>
  <si>
    <t>131001570926</t>
  </si>
  <si>
    <t>131001580935</t>
  </si>
  <si>
    <t>131001596921</t>
  </si>
  <si>
    <t>131001596935</t>
  </si>
  <si>
    <t>131001610892</t>
  </si>
  <si>
    <t>131001620879</t>
  </si>
  <si>
    <t>131001630878</t>
  </si>
  <si>
    <t>131001630885</t>
  </si>
  <si>
    <t>131001640889</t>
  </si>
  <si>
    <t>131001645875</t>
  </si>
  <si>
    <t>131001675856</t>
  </si>
  <si>
    <t>131001676856</t>
  </si>
  <si>
    <t>131002426922</t>
  </si>
  <si>
    <t>131002562921</t>
  </si>
  <si>
    <t>131002588921</t>
  </si>
  <si>
    <t>131002666921</t>
  </si>
  <si>
    <t>131002966921</t>
  </si>
  <si>
    <t>131004280903</t>
  </si>
  <si>
    <t>131004345935</t>
  </si>
  <si>
    <t>131004355935</t>
  </si>
  <si>
    <t>131004360935</t>
  </si>
  <si>
    <t>131004380935</t>
  </si>
  <si>
    <t>131004385935</t>
  </si>
  <si>
    <t>131004420875</t>
  </si>
  <si>
    <t>131004470847</t>
  </si>
  <si>
    <t>131004475844</t>
  </si>
  <si>
    <t>131004590926</t>
  </si>
  <si>
    <t>131004655878</t>
  </si>
  <si>
    <t>131004705921</t>
  </si>
  <si>
    <t>131004720921</t>
  </si>
  <si>
    <t>131004735921</t>
  </si>
  <si>
    <t>131004760921</t>
  </si>
  <si>
    <t>131005005931</t>
  </si>
  <si>
    <t>131005005935</t>
  </si>
  <si>
    <t>131005010931</t>
  </si>
  <si>
    <t>131005010935</t>
  </si>
  <si>
    <t>131005015921</t>
  </si>
  <si>
    <t>131005015935</t>
  </si>
  <si>
    <t>131005020921</t>
  </si>
  <si>
    <t>131005020931</t>
  </si>
  <si>
    <t>131005020935</t>
  </si>
  <si>
    <t>131005105935</t>
  </si>
  <si>
    <t>131005180935</t>
  </si>
  <si>
    <t>132001090912</t>
  </si>
  <si>
    <t>132001170874</t>
  </si>
  <si>
    <t>132001505879</t>
  </si>
  <si>
    <t>133001170874</t>
  </si>
  <si>
    <t>133001240902</t>
  </si>
  <si>
    <t>133001251874</t>
  </si>
  <si>
    <t>133001295902</t>
  </si>
  <si>
    <t>133001355902</t>
  </si>
  <si>
    <t>133001395902</t>
  </si>
  <si>
    <t>133001505879</t>
  </si>
  <si>
    <t>133001505902</t>
  </si>
  <si>
    <t>133001505912</t>
  </si>
  <si>
    <t>133001505921</t>
  </si>
  <si>
    <t>133001620879</t>
  </si>
  <si>
    <t>133001625879</t>
  </si>
  <si>
    <t>133001630878</t>
  </si>
  <si>
    <t>133001630885</t>
  </si>
  <si>
    <t>133001671880</t>
  </si>
  <si>
    <t>133002050902</t>
  </si>
  <si>
    <t>133002368921</t>
  </si>
  <si>
    <t>133002666921</t>
  </si>
  <si>
    <t>133002966902</t>
  </si>
  <si>
    <t>133004475847</t>
  </si>
  <si>
    <t>133050000913</t>
  </si>
  <si>
    <t>133051180874</t>
  </si>
  <si>
    <t>133051251874</t>
  </si>
  <si>
    <t>133051355902</t>
  </si>
  <si>
    <t>133051505921</t>
  </si>
  <si>
    <t>133051620879</t>
  </si>
  <si>
    <t>133051625879</t>
  </si>
  <si>
    <t>133051630878</t>
  </si>
  <si>
    <t>133051630885</t>
  </si>
  <si>
    <t>133052666921</t>
  </si>
  <si>
    <t>133055015935</t>
  </si>
  <si>
    <t>133101355902</t>
  </si>
  <si>
    <t>133101505921</t>
  </si>
  <si>
    <t>133201355902</t>
  </si>
  <si>
    <t>133401355902</t>
  </si>
  <si>
    <t>133401395902</t>
  </si>
  <si>
    <t>133401440880</t>
  </si>
  <si>
    <t>133401505879</t>
  </si>
  <si>
    <t>133404280903</t>
  </si>
  <si>
    <t>133501355902</t>
  </si>
  <si>
    <t>133601355902</t>
  </si>
  <si>
    <t>133901025887</t>
  </si>
  <si>
    <t>133901355902</t>
  </si>
  <si>
    <t>134001010903</t>
  </si>
  <si>
    <t>134001015903</t>
  </si>
  <si>
    <t>134001170874</t>
  </si>
  <si>
    <t>134001170901</t>
  </si>
  <si>
    <t>134001170902</t>
  </si>
  <si>
    <t>134001170903</t>
  </si>
  <si>
    <t>134001355902</t>
  </si>
  <si>
    <t>134001440880</t>
  </si>
  <si>
    <t>134001505879</t>
  </si>
  <si>
    <t>134001505903</t>
  </si>
  <si>
    <t>134001505908</t>
  </si>
  <si>
    <t>134001505921</t>
  </si>
  <si>
    <t>134001505926</t>
  </si>
  <si>
    <t>134001630878</t>
  </si>
  <si>
    <t>134001630901</t>
  </si>
  <si>
    <t>134002090908</t>
  </si>
  <si>
    <t>134002966901</t>
  </si>
  <si>
    <t>134002966902</t>
  </si>
  <si>
    <t>134004250903</t>
  </si>
  <si>
    <t>134004280903</t>
  </si>
  <si>
    <t>134004280908</t>
  </si>
  <si>
    <t>134004280921</t>
  </si>
  <si>
    <t>134004710921</t>
  </si>
  <si>
    <t>134004930921</t>
  </si>
  <si>
    <t>134004945926</t>
  </si>
  <si>
    <t>134101630901</t>
  </si>
  <si>
    <t>134104280903</t>
  </si>
  <si>
    <t>135101025887</t>
  </si>
  <si>
    <t>135101040877</t>
  </si>
  <si>
    <t>135101045935</t>
  </si>
  <si>
    <t>135101070880</t>
  </si>
  <si>
    <t>135101080903</t>
  </si>
  <si>
    <t>135101085903</t>
  </si>
  <si>
    <t>135101120889</t>
  </si>
  <si>
    <t>135101125889</t>
  </si>
  <si>
    <t>135101130889</t>
  </si>
  <si>
    <t>135101140889</t>
  </si>
  <si>
    <t>135101170874</t>
  </si>
  <si>
    <t>135101170887</t>
  </si>
  <si>
    <t>135101175874</t>
  </si>
  <si>
    <t>135101180874</t>
  </si>
  <si>
    <t>135101185893</t>
  </si>
  <si>
    <t>135101187874</t>
  </si>
  <si>
    <t>135101195885</t>
  </si>
  <si>
    <t>135101220887</t>
  </si>
  <si>
    <t>135101250856</t>
  </si>
  <si>
    <t>135101250874</t>
  </si>
  <si>
    <t>135101251874</t>
  </si>
  <si>
    <t>135101270880</t>
  </si>
  <si>
    <t>135101275874</t>
  </si>
  <si>
    <t>135101280874</t>
  </si>
  <si>
    <t>135101290887</t>
  </si>
  <si>
    <t>135101295893</t>
  </si>
  <si>
    <t>135101310820</t>
  </si>
  <si>
    <t>135101315880</t>
  </si>
  <si>
    <t>135101315885</t>
  </si>
  <si>
    <t>135101325878</t>
  </si>
  <si>
    <t>135101330878</t>
  </si>
  <si>
    <t>135101345893</t>
  </si>
  <si>
    <t>135101355902</t>
  </si>
  <si>
    <t>135101360902</t>
  </si>
  <si>
    <t>135101370878</t>
  </si>
  <si>
    <t>135101380878</t>
  </si>
  <si>
    <t>135101385878</t>
  </si>
  <si>
    <t>135101395902</t>
  </si>
  <si>
    <t>135101410878</t>
  </si>
  <si>
    <t>135101420893</t>
  </si>
  <si>
    <t>135101425878</t>
  </si>
  <si>
    <t>135101430878</t>
  </si>
  <si>
    <t>135101435878</t>
  </si>
  <si>
    <t>135101440880</t>
  </si>
  <si>
    <t>135101455879</t>
  </si>
  <si>
    <t>135101478892</t>
  </si>
  <si>
    <t>135101485877</t>
  </si>
  <si>
    <t>135101490877</t>
  </si>
  <si>
    <t>135101495877</t>
  </si>
  <si>
    <t>135101500921</t>
  </si>
  <si>
    <t>135101500935</t>
  </si>
  <si>
    <t>135101505874</t>
  </si>
  <si>
    <t>135101505878</t>
  </si>
  <si>
    <t>135101505879</t>
  </si>
  <si>
    <t>135101505880</t>
  </si>
  <si>
    <t>135101505887</t>
  </si>
  <si>
    <t>135101505902</t>
  </si>
  <si>
    <t>135101505903</t>
  </si>
  <si>
    <t>135101505921</t>
  </si>
  <si>
    <t>135101505935</t>
  </si>
  <si>
    <t>135101512880</t>
  </si>
  <si>
    <t>135101512885</t>
  </si>
  <si>
    <t>135101514885</t>
  </si>
  <si>
    <t>135101530893</t>
  </si>
  <si>
    <t>135101545875</t>
  </si>
  <si>
    <t>135101555879</t>
  </si>
  <si>
    <t>135101560926</t>
  </si>
  <si>
    <t>135101580880</t>
  </si>
  <si>
    <t>135101580935</t>
  </si>
  <si>
    <t>135101590921</t>
  </si>
  <si>
    <t>135101590926</t>
  </si>
  <si>
    <t>135101600878</t>
  </si>
  <si>
    <t>135101600879</t>
  </si>
  <si>
    <t>135101610878</t>
  </si>
  <si>
    <t>135101610892</t>
  </si>
  <si>
    <t>135101620878</t>
  </si>
  <si>
    <t>135101620879</t>
  </si>
  <si>
    <t>135101620893</t>
  </si>
  <si>
    <t>135101620903</t>
  </si>
  <si>
    <t>135101625879</t>
  </si>
  <si>
    <t>135101627892</t>
  </si>
  <si>
    <t>135101630870</t>
  </si>
  <si>
    <t>135101630878</t>
  </si>
  <si>
    <t>135101630879</t>
  </si>
  <si>
    <t>135101630885</t>
  </si>
  <si>
    <t>135101630901</t>
  </si>
  <si>
    <t>135101655879</t>
  </si>
  <si>
    <t>135101655894</t>
  </si>
  <si>
    <t>135101665880</t>
  </si>
  <si>
    <t>135101670879</t>
  </si>
  <si>
    <t>135101670880</t>
  </si>
  <si>
    <t>135101671880</t>
  </si>
  <si>
    <t>135101675856</t>
  </si>
  <si>
    <t>135101676856</t>
  </si>
  <si>
    <t>135101680879</t>
  </si>
  <si>
    <t>135101680880</t>
  </si>
  <si>
    <t>135101690879</t>
  </si>
  <si>
    <t>135101695856</t>
  </si>
  <si>
    <t>135102090874</t>
  </si>
  <si>
    <t>135102090903</t>
  </si>
  <si>
    <t>135102368921</t>
  </si>
  <si>
    <t>135102666921</t>
  </si>
  <si>
    <t>135102966874</t>
  </si>
  <si>
    <t>135102966879</t>
  </si>
  <si>
    <t>135102966885</t>
  </si>
  <si>
    <t>135102966921</t>
  </si>
  <si>
    <t>135104280903</t>
  </si>
  <si>
    <t>135104355935</t>
  </si>
  <si>
    <t>135104470844</t>
  </si>
  <si>
    <t>135104470847</t>
  </si>
  <si>
    <t>135104475844</t>
  </si>
  <si>
    <t>135104777874</t>
  </si>
  <si>
    <t>135104930921</t>
  </si>
  <si>
    <t>135104945921</t>
  </si>
  <si>
    <t>135201080903</t>
  </si>
  <si>
    <t>135201170874</t>
  </si>
  <si>
    <t>135201170879</t>
  </si>
  <si>
    <t>135201170887</t>
  </si>
  <si>
    <t>135201170921</t>
  </si>
  <si>
    <t>135201175874</t>
  </si>
  <si>
    <t>135201180874</t>
  </si>
  <si>
    <t>135201195885</t>
  </si>
  <si>
    <t>135201250874</t>
  </si>
  <si>
    <t>135201251874</t>
  </si>
  <si>
    <t>135201270880</t>
  </si>
  <si>
    <t>135201305879</t>
  </si>
  <si>
    <t>135201315880</t>
  </si>
  <si>
    <t>135201315885</t>
  </si>
  <si>
    <t>135201325878</t>
  </si>
  <si>
    <t>135201385878</t>
  </si>
  <si>
    <t>135201425878</t>
  </si>
  <si>
    <t>135201440880</t>
  </si>
  <si>
    <t>135201455879</t>
  </si>
  <si>
    <t>135201500935</t>
  </si>
  <si>
    <t>135201505874</t>
  </si>
  <si>
    <t>135201505879</t>
  </si>
  <si>
    <t>135201505880</t>
  </si>
  <si>
    <t>135201505921</t>
  </si>
  <si>
    <t>135201505926</t>
  </si>
  <si>
    <t>135201512880</t>
  </si>
  <si>
    <t>135201512885</t>
  </si>
  <si>
    <t>135201580880</t>
  </si>
  <si>
    <t>135201596921</t>
  </si>
  <si>
    <t>135201600879</t>
  </si>
  <si>
    <t>135201620878</t>
  </si>
  <si>
    <t>135201620879</t>
  </si>
  <si>
    <t>135201620893</t>
  </si>
  <si>
    <t>135201620903</t>
  </si>
  <si>
    <t>135201625879</t>
  </si>
  <si>
    <t>135201630878</t>
  </si>
  <si>
    <t>135201630885</t>
  </si>
  <si>
    <t>135201670880</t>
  </si>
  <si>
    <t>135201670926</t>
  </si>
  <si>
    <t>135201671880</t>
  </si>
  <si>
    <t>135201672926</t>
  </si>
  <si>
    <t>135201680879</t>
  </si>
  <si>
    <t>135202090874</t>
  </si>
  <si>
    <t>135202588921</t>
  </si>
  <si>
    <t>135202666921</t>
  </si>
  <si>
    <t>135202966879</t>
  </si>
  <si>
    <t>135204415870</t>
  </si>
  <si>
    <t>135204475844</t>
  </si>
  <si>
    <t>135204930921</t>
  </si>
  <si>
    <t>135204945921</t>
  </si>
  <si>
    <t>135251505879</t>
  </si>
  <si>
    <t>135251505880</t>
  </si>
  <si>
    <t>135251505907</t>
  </si>
  <si>
    <t>135251505911</t>
  </si>
  <si>
    <t>135251505921</t>
  </si>
  <si>
    <t>135251505935</t>
  </si>
  <si>
    <t>135251596921</t>
  </si>
  <si>
    <t>135252966921</t>
  </si>
  <si>
    <t>135254660908</t>
  </si>
  <si>
    <t>135254720921</t>
  </si>
  <si>
    <t>135255271921</t>
  </si>
  <si>
    <t>135401080903</t>
  </si>
  <si>
    <t>135401085903</t>
  </si>
  <si>
    <t>135401185893</t>
  </si>
  <si>
    <t>135401270880</t>
  </si>
  <si>
    <t>135401315880</t>
  </si>
  <si>
    <t>135401325878</t>
  </si>
  <si>
    <t>135401370878</t>
  </si>
  <si>
    <t>135401380878</t>
  </si>
  <si>
    <t>135401385878</t>
  </si>
  <si>
    <t>135401395902</t>
  </si>
  <si>
    <t>135401425878</t>
  </si>
  <si>
    <t>135401430878</t>
  </si>
  <si>
    <t>135401435878</t>
  </si>
  <si>
    <t>135401455879</t>
  </si>
  <si>
    <t>135401505879</t>
  </si>
  <si>
    <t>135401512880</t>
  </si>
  <si>
    <t>135401512885</t>
  </si>
  <si>
    <t>135401580880</t>
  </si>
  <si>
    <t>135401600878</t>
  </si>
  <si>
    <t>135401600879</t>
  </si>
  <si>
    <t>135401620878</t>
  </si>
  <si>
    <t>135401620879</t>
  </si>
  <si>
    <t>135401625879</t>
  </si>
  <si>
    <t>135401655894</t>
  </si>
  <si>
    <t>135401670879</t>
  </si>
  <si>
    <t>135401670880</t>
  </si>
  <si>
    <t>135401671880</t>
  </si>
  <si>
    <t>135401680879</t>
  </si>
  <si>
    <t>135401690879</t>
  </si>
  <si>
    <t>136001010903</t>
  </si>
  <si>
    <t>136001015903</t>
  </si>
  <si>
    <t>136001355902</t>
  </si>
  <si>
    <t>136001505879</t>
  </si>
  <si>
    <t>136001505902</t>
  </si>
  <si>
    <t>136001505903</t>
  </si>
  <si>
    <t>136001505908</t>
  </si>
  <si>
    <t>136001505921</t>
  </si>
  <si>
    <t>136002050903</t>
  </si>
  <si>
    <t>136002359903</t>
  </si>
  <si>
    <t>136002666921</t>
  </si>
  <si>
    <t>136002966903</t>
  </si>
  <si>
    <t>136004280903</t>
  </si>
  <si>
    <t>136004945921</t>
  </si>
  <si>
    <t>141000600892</t>
  </si>
  <si>
    <t>141001025887</t>
  </si>
  <si>
    <t>141001040877</t>
  </si>
  <si>
    <t>141001045935</t>
  </si>
  <si>
    <t>141001070880</t>
  </si>
  <si>
    <t>141001073863</t>
  </si>
  <si>
    <t>141001073887</t>
  </si>
  <si>
    <t>141001073892</t>
  </si>
  <si>
    <t>141001080903</t>
  </si>
  <si>
    <t>141001100887</t>
  </si>
  <si>
    <t>141001125889</t>
  </si>
  <si>
    <t>141001130889</t>
  </si>
  <si>
    <t>141001140889</t>
  </si>
  <si>
    <t>141001145889</t>
  </si>
  <si>
    <t>141001155889</t>
  </si>
  <si>
    <t>141001165893</t>
  </si>
  <si>
    <t>141001170874</t>
  </si>
  <si>
    <t>141001170875</t>
  </si>
  <si>
    <t>141001170887</t>
  </si>
  <si>
    <t>141001170935</t>
  </si>
  <si>
    <t>141001175874</t>
  </si>
  <si>
    <t>141001180874</t>
  </si>
  <si>
    <t>141001185893</t>
  </si>
  <si>
    <t>141001187874</t>
  </si>
  <si>
    <t>141001190893</t>
  </si>
  <si>
    <t>141001195885</t>
  </si>
  <si>
    <t>141001195892</t>
  </si>
  <si>
    <t>141001197887</t>
  </si>
  <si>
    <t>141001220887</t>
  </si>
  <si>
    <t>141001250856</t>
  </si>
  <si>
    <t>141001250874</t>
  </si>
  <si>
    <t>141001251874</t>
  </si>
  <si>
    <t>141001270880</t>
  </si>
  <si>
    <t>141001275874</t>
  </si>
  <si>
    <t>141001280874</t>
  </si>
  <si>
    <t>141001285863</t>
  </si>
  <si>
    <t>141001285887</t>
  </si>
  <si>
    <t>141001287887</t>
  </si>
  <si>
    <t>141001290887</t>
  </si>
  <si>
    <t>141001295893</t>
  </si>
  <si>
    <t>141001310820</t>
  </si>
  <si>
    <t>141001310870</t>
  </si>
  <si>
    <t>141001315880</t>
  </si>
  <si>
    <t>141001315885</t>
  </si>
  <si>
    <t>141001320820</t>
  </si>
  <si>
    <t>141001335893</t>
  </si>
  <si>
    <t>141001340893</t>
  </si>
  <si>
    <t>141001345893</t>
  </si>
  <si>
    <t>141001350893</t>
  </si>
  <si>
    <t>141001355902</t>
  </si>
  <si>
    <t>141001365878</t>
  </si>
  <si>
    <t>141001385893</t>
  </si>
  <si>
    <t>141001400893</t>
  </si>
  <si>
    <t>141001420893</t>
  </si>
  <si>
    <t>141001430878</t>
  </si>
  <si>
    <t>141001440880</t>
  </si>
  <si>
    <t>141001455879</t>
  </si>
  <si>
    <t>141001460893</t>
  </si>
  <si>
    <t>141001477887</t>
  </si>
  <si>
    <t>141001478887</t>
  </si>
  <si>
    <t>141001478892</t>
  </si>
  <si>
    <t>141001480877</t>
  </si>
  <si>
    <t>141001490891</t>
  </si>
  <si>
    <t>141001500935</t>
  </si>
  <si>
    <t>141001505874</t>
  </si>
  <si>
    <t>141001505879</t>
  </si>
  <si>
    <t>141001505880</t>
  </si>
  <si>
    <t>141001505885</t>
  </si>
  <si>
    <t>141001505887</t>
  </si>
  <si>
    <t>141001505908</t>
  </si>
  <si>
    <t>141001505910</t>
  </si>
  <si>
    <t>141001505912</t>
  </si>
  <si>
    <t>141001505921</t>
  </si>
  <si>
    <t>141001505935</t>
  </si>
  <si>
    <t>141001512880</t>
  </si>
  <si>
    <t>141001512885</t>
  </si>
  <si>
    <t>141001514885</t>
  </si>
  <si>
    <t>141001515908</t>
  </si>
  <si>
    <t>141001516887</t>
  </si>
  <si>
    <t>141001516892</t>
  </si>
  <si>
    <t>141001517887</t>
  </si>
  <si>
    <t>141001517892</t>
  </si>
  <si>
    <t>141001518887</t>
  </si>
  <si>
    <t>141001518892</t>
  </si>
  <si>
    <t>141001520887</t>
  </si>
  <si>
    <t>141001520892</t>
  </si>
  <si>
    <t>141001530893</t>
  </si>
  <si>
    <t>141001535893</t>
  </si>
  <si>
    <t>141001542856</t>
  </si>
  <si>
    <t>141001545875</t>
  </si>
  <si>
    <t>141001556887</t>
  </si>
  <si>
    <t>141001556892</t>
  </si>
  <si>
    <t>141001560921</t>
  </si>
  <si>
    <t>141001560926</t>
  </si>
  <si>
    <t>141001570926</t>
  </si>
  <si>
    <t>141001580880</t>
  </si>
  <si>
    <t>141001580935</t>
  </si>
  <si>
    <t>141001590926</t>
  </si>
  <si>
    <t>141001603892</t>
  </si>
  <si>
    <t>141001605892</t>
  </si>
  <si>
    <t>141001610892</t>
  </si>
  <si>
    <t>141001615892</t>
  </si>
  <si>
    <t>141001620878</t>
  </si>
  <si>
    <t>141001620879</t>
  </si>
  <si>
    <t>141001620893</t>
  </si>
  <si>
    <t>141001620903</t>
  </si>
  <si>
    <t>141001627887</t>
  </si>
  <si>
    <t>141001627892</t>
  </si>
  <si>
    <t>141001630870</t>
  </si>
  <si>
    <t>141001630878</t>
  </si>
  <si>
    <t>141001630885</t>
  </si>
  <si>
    <t>141001630901</t>
  </si>
  <si>
    <t>141001633885</t>
  </si>
  <si>
    <t>141001635892</t>
  </si>
  <si>
    <t>141001640889</t>
  </si>
  <si>
    <t>141001655879</t>
  </si>
  <si>
    <t>141001655894</t>
  </si>
  <si>
    <t>141001665880</t>
  </si>
  <si>
    <t>141001670856</t>
  </si>
  <si>
    <t>141001670880</t>
  </si>
  <si>
    <t>141001670885</t>
  </si>
  <si>
    <t>141001670926</t>
  </si>
  <si>
    <t>141001670935</t>
  </si>
  <si>
    <t>141001671880</t>
  </si>
  <si>
    <t>141001675856</t>
  </si>
  <si>
    <t>141001675863</t>
  </si>
  <si>
    <t>141001676856</t>
  </si>
  <si>
    <t>141001680880</t>
  </si>
  <si>
    <t>141001695856</t>
  </si>
  <si>
    <t>141001695874</t>
  </si>
  <si>
    <t>141001707892</t>
  </si>
  <si>
    <t>141002090874</t>
  </si>
  <si>
    <t>141002666921</t>
  </si>
  <si>
    <t>141002966870</t>
  </si>
  <si>
    <t>141002966885</t>
  </si>
  <si>
    <t>141004280903</t>
  </si>
  <si>
    <t>141004355935</t>
  </si>
  <si>
    <t>141004380935</t>
  </si>
  <si>
    <t>141004405818</t>
  </si>
  <si>
    <t>141004470844</t>
  </si>
  <si>
    <t>141004470847</t>
  </si>
  <si>
    <t>141004475844</t>
  </si>
  <si>
    <t>141004475847</t>
  </si>
  <si>
    <t>141004500821</t>
  </si>
  <si>
    <t>141004515816</t>
  </si>
  <si>
    <t>141004520816</t>
  </si>
  <si>
    <t>141004777874</t>
  </si>
  <si>
    <t>141004930921</t>
  </si>
  <si>
    <t>141004945921</t>
  </si>
  <si>
    <t>141005010935</t>
  </si>
  <si>
    <t>141005105935</t>
  </si>
  <si>
    <t>141005155935</t>
  </si>
  <si>
    <t>141090600892</t>
  </si>
  <si>
    <t>141091025887</t>
  </si>
  <si>
    <t>141091073887</t>
  </si>
  <si>
    <t>141091080903</t>
  </si>
  <si>
    <t>141091100887</t>
  </si>
  <si>
    <t>141091125889</t>
  </si>
  <si>
    <t>141091170874</t>
  </si>
  <si>
    <t>141091170887</t>
  </si>
  <si>
    <t>141091170935</t>
  </si>
  <si>
    <t>141091180874</t>
  </si>
  <si>
    <t>141091187874</t>
  </si>
  <si>
    <t>141091195885</t>
  </si>
  <si>
    <t>141091197887</t>
  </si>
  <si>
    <t>141091220887</t>
  </si>
  <si>
    <t>141091250856</t>
  </si>
  <si>
    <t>141091250874</t>
  </si>
  <si>
    <t>141091251874</t>
  </si>
  <si>
    <t>141091270880</t>
  </si>
  <si>
    <t>141091275874</t>
  </si>
  <si>
    <t>141091285887</t>
  </si>
  <si>
    <t>141091290887</t>
  </si>
  <si>
    <t>141091310820</t>
  </si>
  <si>
    <t>141091315880</t>
  </si>
  <si>
    <t>141091420893</t>
  </si>
  <si>
    <t>141091430878</t>
  </si>
  <si>
    <t>141091440880</t>
  </si>
  <si>
    <t>141091477887</t>
  </si>
  <si>
    <t>141091478887</t>
  </si>
  <si>
    <t>141091478892</t>
  </si>
  <si>
    <t>141091500935</t>
  </si>
  <si>
    <t>141091505874</t>
  </si>
  <si>
    <t>141091505879</t>
  </si>
  <si>
    <t>141091505880</t>
  </si>
  <si>
    <t>141091505887</t>
  </si>
  <si>
    <t>141091505921</t>
  </si>
  <si>
    <t>141091505935</t>
  </si>
  <si>
    <t>141091512880</t>
  </si>
  <si>
    <t>141091512885</t>
  </si>
  <si>
    <t>141091514885</t>
  </si>
  <si>
    <t>141091516887</t>
  </si>
  <si>
    <t>141091516892</t>
  </si>
  <si>
    <t>141091517887</t>
  </si>
  <si>
    <t>141091518887</t>
  </si>
  <si>
    <t>141091518892</t>
  </si>
  <si>
    <t>141091520887</t>
  </si>
  <si>
    <t>141091520892</t>
  </si>
  <si>
    <t>141091545875</t>
  </si>
  <si>
    <t>141091556887</t>
  </si>
  <si>
    <t>141091556892</t>
  </si>
  <si>
    <t>141091560926</t>
  </si>
  <si>
    <t>141091580880</t>
  </si>
  <si>
    <t>141091600878</t>
  </si>
  <si>
    <t>141091603892</t>
  </si>
  <si>
    <t>141091605892</t>
  </si>
  <si>
    <t>141091610892</t>
  </si>
  <si>
    <t>141091615892</t>
  </si>
  <si>
    <t>141091620878</t>
  </si>
  <si>
    <t>141091620879</t>
  </si>
  <si>
    <t>141091630885</t>
  </si>
  <si>
    <t>141091640889</t>
  </si>
  <si>
    <t>141091655894</t>
  </si>
  <si>
    <t>141091670880</t>
  </si>
  <si>
    <t>141091670935</t>
  </si>
  <si>
    <t>141091675856</t>
  </si>
  <si>
    <t>141091695856</t>
  </si>
  <si>
    <t>141091695874</t>
  </si>
  <si>
    <t>141091707892</t>
  </si>
  <si>
    <t>141092090874</t>
  </si>
  <si>
    <t>141092966885</t>
  </si>
  <si>
    <t>141094777874</t>
  </si>
  <si>
    <t>141094830912</t>
  </si>
  <si>
    <t>141094930921</t>
  </si>
  <si>
    <t>141095020921</t>
  </si>
  <si>
    <t>141095105935</t>
  </si>
  <si>
    <t>141095155935</t>
  </si>
  <si>
    <t>141095195935</t>
  </si>
  <si>
    <t>151000600892</t>
  </si>
  <si>
    <t>151001025887</t>
  </si>
  <si>
    <t>151001040877</t>
  </si>
  <si>
    <t>151001070880</t>
  </si>
  <si>
    <t>151001080903</t>
  </si>
  <si>
    <t>151001125889</t>
  </si>
  <si>
    <t>151001140889</t>
  </si>
  <si>
    <t>151001165893</t>
  </si>
  <si>
    <t>151001170874</t>
  </si>
  <si>
    <t>151001170887</t>
  </si>
  <si>
    <t>151001170935</t>
  </si>
  <si>
    <t>151001175874</t>
  </si>
  <si>
    <t>151001180874</t>
  </si>
  <si>
    <t>151001187874</t>
  </si>
  <si>
    <t>151001190893</t>
  </si>
  <si>
    <t>151001195885</t>
  </si>
  <si>
    <t>151001195892</t>
  </si>
  <si>
    <t>151001197887</t>
  </si>
  <si>
    <t>151001220887</t>
  </si>
  <si>
    <t>151001250856</t>
  </si>
  <si>
    <t>151001250874</t>
  </si>
  <si>
    <t>151001251874</t>
  </si>
  <si>
    <t>151001270880</t>
  </si>
  <si>
    <t>151001275874</t>
  </si>
  <si>
    <t>151001280874</t>
  </si>
  <si>
    <t>151001285887</t>
  </si>
  <si>
    <t>151001287887</t>
  </si>
  <si>
    <t>151001290887</t>
  </si>
  <si>
    <t>151001295935</t>
  </si>
  <si>
    <t>151001310820</t>
  </si>
  <si>
    <t>151001315880</t>
  </si>
  <si>
    <t>151001315885</t>
  </si>
  <si>
    <t>151001335893</t>
  </si>
  <si>
    <t>151001345893</t>
  </si>
  <si>
    <t>151001355902</t>
  </si>
  <si>
    <t>151001370878</t>
  </si>
  <si>
    <t>151001440880</t>
  </si>
  <si>
    <t>151001460893</t>
  </si>
  <si>
    <t>151001477887</t>
  </si>
  <si>
    <t>151001478887</t>
  </si>
  <si>
    <t>151001478892</t>
  </si>
  <si>
    <t>151001495877</t>
  </si>
  <si>
    <t>151001505874</t>
  </si>
  <si>
    <t>151001505879</t>
  </si>
  <si>
    <t>151001505880</t>
  </si>
  <si>
    <t>151001505885</t>
  </si>
  <si>
    <t>151001505887</t>
  </si>
  <si>
    <t>151001505903</t>
  </si>
  <si>
    <t>151001505907</t>
  </si>
  <si>
    <t>151001505908</t>
  </si>
  <si>
    <t>151001505921</t>
  </si>
  <si>
    <t>151001505935</t>
  </si>
  <si>
    <t>151001512874</t>
  </si>
  <si>
    <t>151001512880</t>
  </si>
  <si>
    <t>151001512885</t>
  </si>
  <si>
    <t>151001512887</t>
  </si>
  <si>
    <t>151001514885</t>
  </si>
  <si>
    <t>151001515908</t>
  </si>
  <si>
    <t>151001516887</t>
  </si>
  <si>
    <t>151001516892</t>
  </si>
  <si>
    <t>151001517887</t>
  </si>
  <si>
    <t>151001517892</t>
  </si>
  <si>
    <t>151001518887</t>
  </si>
  <si>
    <t>151001518892</t>
  </si>
  <si>
    <t>151001520885</t>
  </si>
  <si>
    <t>151001520887</t>
  </si>
  <si>
    <t>151001556887</t>
  </si>
  <si>
    <t>151001556892</t>
  </si>
  <si>
    <t>151001570926</t>
  </si>
  <si>
    <t>151001575908</t>
  </si>
  <si>
    <t>151001580880</t>
  </si>
  <si>
    <t>151001580935</t>
  </si>
  <si>
    <t>151001590926</t>
  </si>
  <si>
    <t>151001596921</t>
  </si>
  <si>
    <t>151001605892</t>
  </si>
  <si>
    <t>151001610892</t>
  </si>
  <si>
    <t>151001620878</t>
  </si>
  <si>
    <t>151001620879</t>
  </si>
  <si>
    <t>151001620893</t>
  </si>
  <si>
    <t>151001627887</t>
  </si>
  <si>
    <t>151001627892</t>
  </si>
  <si>
    <t>151001630840</t>
  </si>
  <si>
    <t>151001630870</t>
  </si>
  <si>
    <t>151001630885</t>
  </si>
  <si>
    <t>151001633885</t>
  </si>
  <si>
    <t>151001640889</t>
  </si>
  <si>
    <t>151001645875</t>
  </si>
  <si>
    <t>151001655894</t>
  </si>
  <si>
    <t>151001670880</t>
  </si>
  <si>
    <t>151001670885</t>
  </si>
  <si>
    <t>151001670921</t>
  </si>
  <si>
    <t>151001670935</t>
  </si>
  <si>
    <t>151001671880</t>
  </si>
  <si>
    <t>151001675856</t>
  </si>
  <si>
    <t>151001680880</t>
  </si>
  <si>
    <t>151001695874</t>
  </si>
  <si>
    <t>151002090874</t>
  </si>
  <si>
    <t>151002090885</t>
  </si>
  <si>
    <t>151002200885</t>
  </si>
  <si>
    <t>151002200893</t>
  </si>
  <si>
    <t>151002492885</t>
  </si>
  <si>
    <t>151002588921</t>
  </si>
  <si>
    <t>151002666921</t>
  </si>
  <si>
    <t>151002667921</t>
  </si>
  <si>
    <t>151002966885</t>
  </si>
  <si>
    <t>151003090887</t>
  </si>
  <si>
    <t>151004280903</t>
  </si>
  <si>
    <t>151004345935</t>
  </si>
  <si>
    <t>151004415870</t>
  </si>
  <si>
    <t>151004470844</t>
  </si>
  <si>
    <t>151004480844</t>
  </si>
  <si>
    <t>151004485844</t>
  </si>
  <si>
    <t>151004705921</t>
  </si>
  <si>
    <t>151004777874</t>
  </si>
  <si>
    <t>151004945921</t>
  </si>
  <si>
    <t>151005015908</t>
  </si>
  <si>
    <t>151005020921</t>
  </si>
  <si>
    <t>151008000909</t>
  </si>
  <si>
    <t>151051073863</t>
  </si>
  <si>
    <t>151051514885</t>
  </si>
  <si>
    <t>151051695856</t>
  </si>
  <si>
    <t>152001175874</t>
  </si>
  <si>
    <t>152001180874</t>
  </si>
  <si>
    <t>152001187874</t>
  </si>
  <si>
    <t>152001295832</t>
  </si>
  <si>
    <t>152001315885</t>
  </si>
  <si>
    <t>152001500921</t>
  </si>
  <si>
    <t>152001505879</t>
  </si>
  <si>
    <t>152001505921</t>
  </si>
  <si>
    <t>152001505925</t>
  </si>
  <si>
    <t>152001505926</t>
  </si>
  <si>
    <t>152001596921</t>
  </si>
  <si>
    <t>152001630878</t>
  </si>
  <si>
    <t>152001630885</t>
  </si>
  <si>
    <t>152002200893</t>
  </si>
  <si>
    <t>152002426922</t>
  </si>
  <si>
    <t>152002966921</t>
  </si>
  <si>
    <t>154001180874</t>
  </si>
  <si>
    <t>154001215912</t>
  </si>
  <si>
    <t>154001250874</t>
  </si>
  <si>
    <t>154001315885</t>
  </si>
  <si>
    <t>154001315912</t>
  </si>
  <si>
    <t>154001345893</t>
  </si>
  <si>
    <t>154001505885</t>
  </si>
  <si>
    <t>154001505903</t>
  </si>
  <si>
    <t>154001505921</t>
  </si>
  <si>
    <t>154001514885</t>
  </si>
  <si>
    <t>154001630840</t>
  </si>
  <si>
    <t>154001630885</t>
  </si>
  <si>
    <t>154001633885</t>
  </si>
  <si>
    <t>154001675856</t>
  </si>
  <si>
    <t>154002666921</t>
  </si>
  <si>
    <t>154004415870</t>
  </si>
  <si>
    <t>154004765912</t>
  </si>
  <si>
    <t>154004855911</t>
  </si>
  <si>
    <t>154004870912</t>
  </si>
  <si>
    <t>154005155935</t>
  </si>
  <si>
    <t>154901505879</t>
  </si>
  <si>
    <t>154901505921</t>
  </si>
  <si>
    <t>154911505908</t>
  </si>
  <si>
    <t>154911505910</t>
  </si>
  <si>
    <t>154911505912</t>
  </si>
  <si>
    <t>154911505921</t>
  </si>
  <si>
    <t>154912966908</t>
  </si>
  <si>
    <t>154912966912</t>
  </si>
  <si>
    <t>154912966921</t>
  </si>
  <si>
    <t>154914670916</t>
  </si>
  <si>
    <t>154914856912</t>
  </si>
  <si>
    <t>154915015908</t>
  </si>
  <si>
    <t>154915015912</t>
  </si>
  <si>
    <t>154915020908</t>
  </si>
  <si>
    <t>154915020912</t>
  </si>
  <si>
    <t>154921505879</t>
  </si>
  <si>
    <t>154921505921</t>
  </si>
  <si>
    <t>154922966879</t>
  </si>
  <si>
    <t>154931500921</t>
  </si>
  <si>
    <t>154931505921</t>
  </si>
  <si>
    <t>154932666921</t>
  </si>
  <si>
    <t>154932966921</t>
  </si>
  <si>
    <t>154941505921</t>
  </si>
  <si>
    <t>154941630885</t>
  </si>
  <si>
    <t>155011290887</t>
  </si>
  <si>
    <t>155011505885</t>
  </si>
  <si>
    <t>155011512885</t>
  </si>
  <si>
    <t>155011596921</t>
  </si>
  <si>
    <t>155011605892</t>
  </si>
  <si>
    <t>155011610892</t>
  </si>
  <si>
    <t>155011630885</t>
  </si>
  <si>
    <t>155011633885</t>
  </si>
  <si>
    <t>155011676856</t>
  </si>
  <si>
    <t>155011695874</t>
  </si>
  <si>
    <t>155012553885</t>
  </si>
  <si>
    <t>155012666921</t>
  </si>
  <si>
    <t>155012966885</t>
  </si>
  <si>
    <t>155014415870</t>
  </si>
  <si>
    <t>155021512885</t>
  </si>
  <si>
    <t>155021670935</t>
  </si>
  <si>
    <t>155041220887</t>
  </si>
  <si>
    <t>155041285887</t>
  </si>
  <si>
    <t>155041345893</t>
  </si>
  <si>
    <t>155041505880</t>
  </si>
  <si>
    <t>155041505885</t>
  </si>
  <si>
    <t>155041630885</t>
  </si>
  <si>
    <t>155041675856</t>
  </si>
  <si>
    <t>155042966885</t>
  </si>
  <si>
    <t>155045155935</t>
  </si>
  <si>
    <t>155050600892</t>
  </si>
  <si>
    <t>155051073887</t>
  </si>
  <si>
    <t>155051170874</t>
  </si>
  <si>
    <t>155051180874</t>
  </si>
  <si>
    <t>155051187874</t>
  </si>
  <si>
    <t>155051195892</t>
  </si>
  <si>
    <t>155051220887</t>
  </si>
  <si>
    <t>155051251874</t>
  </si>
  <si>
    <t>155051270880</t>
  </si>
  <si>
    <t>155051280874</t>
  </si>
  <si>
    <t>155051287887</t>
  </si>
  <si>
    <t>155051290887</t>
  </si>
  <si>
    <t>155051440880</t>
  </si>
  <si>
    <t>155051478892</t>
  </si>
  <si>
    <t>155051504885</t>
  </si>
  <si>
    <t>155051505885</t>
  </si>
  <si>
    <t>155051505921</t>
  </si>
  <si>
    <t>155051512880</t>
  </si>
  <si>
    <t>155051514885</t>
  </si>
  <si>
    <t>155051516887</t>
  </si>
  <si>
    <t>155051517887</t>
  </si>
  <si>
    <t>155051556887</t>
  </si>
  <si>
    <t>155051556892</t>
  </si>
  <si>
    <t>155051580880</t>
  </si>
  <si>
    <t>155051580935</t>
  </si>
  <si>
    <t>155051596921</t>
  </si>
  <si>
    <t>155051605892</t>
  </si>
  <si>
    <t>155051610892</t>
  </si>
  <si>
    <t>155051630885</t>
  </si>
  <si>
    <t>155051633885</t>
  </si>
  <si>
    <t>155051670880</t>
  </si>
  <si>
    <t>155051675856</t>
  </si>
  <si>
    <t>155051675863</t>
  </si>
  <si>
    <t>155051676856</t>
  </si>
  <si>
    <t>155051695856</t>
  </si>
  <si>
    <t>155051695874</t>
  </si>
  <si>
    <t>155052966885</t>
  </si>
  <si>
    <t>155054415870</t>
  </si>
  <si>
    <t>155054945921</t>
  </si>
  <si>
    <t>155060470935</t>
  </si>
  <si>
    <t>155060600892</t>
  </si>
  <si>
    <t>155061025887</t>
  </si>
  <si>
    <t>155061040877</t>
  </si>
  <si>
    <t>155061045935</t>
  </si>
  <si>
    <t>155061070880</t>
  </si>
  <si>
    <t>155061073863</t>
  </si>
  <si>
    <t>155061073887</t>
  </si>
  <si>
    <t>155061073892</t>
  </si>
  <si>
    <t>155061080903</t>
  </si>
  <si>
    <t>155061100887</t>
  </si>
  <si>
    <t>155061105892</t>
  </si>
  <si>
    <t>155061120889</t>
  </si>
  <si>
    <t>155061125875</t>
  </si>
  <si>
    <t>155061125889</t>
  </si>
  <si>
    <t>155061130889</t>
  </si>
  <si>
    <t>155061140889</t>
  </si>
  <si>
    <t>155061145889</t>
  </si>
  <si>
    <t>155061150889</t>
  </si>
  <si>
    <t>155061155889</t>
  </si>
  <si>
    <t>155061165893</t>
  </si>
  <si>
    <t>155061170874</t>
  </si>
  <si>
    <t>155061170875</t>
  </si>
  <si>
    <t>155061170879</t>
  </si>
  <si>
    <t>155061170887</t>
  </si>
  <si>
    <t>155061170935</t>
  </si>
  <si>
    <t>155061175874</t>
  </si>
  <si>
    <t>155061180874</t>
  </si>
  <si>
    <t>155061185893</t>
  </si>
  <si>
    <t>155061187874</t>
  </si>
  <si>
    <t>155061190893</t>
  </si>
  <si>
    <t>155061195885</t>
  </si>
  <si>
    <t>155061195892</t>
  </si>
  <si>
    <t>155061197887</t>
  </si>
  <si>
    <t>155061206892</t>
  </si>
  <si>
    <t>155061207921</t>
  </si>
  <si>
    <t>155061220887</t>
  </si>
  <si>
    <t>155061250856</t>
  </si>
  <si>
    <t>155061250874</t>
  </si>
  <si>
    <t>155061251874</t>
  </si>
  <si>
    <t>155061270880</t>
  </si>
  <si>
    <t>155061275874</t>
  </si>
  <si>
    <t>155061280874</t>
  </si>
  <si>
    <t>155061285863</t>
  </si>
  <si>
    <t>155061285880</t>
  </si>
  <si>
    <t>155061285887</t>
  </si>
  <si>
    <t>155061287887</t>
  </si>
  <si>
    <t>155061290887</t>
  </si>
  <si>
    <t>155061295832</t>
  </si>
  <si>
    <t>155061295893</t>
  </si>
  <si>
    <t>155061295935</t>
  </si>
  <si>
    <t>155061310820</t>
  </si>
  <si>
    <t>155061310870</t>
  </si>
  <si>
    <t>155061315880</t>
  </si>
  <si>
    <t>155061315885</t>
  </si>
  <si>
    <t>155061335889</t>
  </si>
  <si>
    <t>155061335893</t>
  </si>
  <si>
    <t>155061340893</t>
  </si>
  <si>
    <t>155061345889</t>
  </si>
  <si>
    <t>155061345893</t>
  </si>
  <si>
    <t>155061350893</t>
  </si>
  <si>
    <t>155061355902</t>
  </si>
  <si>
    <t>155061360902</t>
  </si>
  <si>
    <t>155061375893</t>
  </si>
  <si>
    <t>155061385893</t>
  </si>
  <si>
    <t>155061410878</t>
  </si>
  <si>
    <t>155061420893</t>
  </si>
  <si>
    <t>155061440880</t>
  </si>
  <si>
    <t>155061440935</t>
  </si>
  <si>
    <t>155061455879</t>
  </si>
  <si>
    <t>155061460893</t>
  </si>
  <si>
    <t>155061465893</t>
  </si>
  <si>
    <t>155061477887</t>
  </si>
  <si>
    <t>155061478887</t>
  </si>
  <si>
    <t>155061478892</t>
  </si>
  <si>
    <t>155061480877</t>
  </si>
  <si>
    <t>155061490891</t>
  </si>
  <si>
    <t>155061495877</t>
  </si>
  <si>
    <t>155061500935</t>
  </si>
  <si>
    <t>155061505874</t>
  </si>
  <si>
    <t>155061505879</t>
  </si>
  <si>
    <t>155061505880</t>
  </si>
  <si>
    <t>155061505885</t>
  </si>
  <si>
    <t>155061505887</t>
  </si>
  <si>
    <t>155061505902</t>
  </si>
  <si>
    <t>155061505908</t>
  </si>
  <si>
    <t>155061505921</t>
  </si>
  <si>
    <t>155061505926</t>
  </si>
  <si>
    <t>155061505935</t>
  </si>
  <si>
    <t>155061512880</t>
  </si>
  <si>
    <t>155061512885</t>
  </si>
  <si>
    <t>155061512889</t>
  </si>
  <si>
    <t>155061514885</t>
  </si>
  <si>
    <t>155061516887</t>
  </si>
  <si>
    <t>155061516892</t>
  </si>
  <si>
    <t>155061517887</t>
  </si>
  <si>
    <t>155061517892</t>
  </si>
  <si>
    <t>155061518887</t>
  </si>
  <si>
    <t>155061518892</t>
  </si>
  <si>
    <t>155061520887</t>
  </si>
  <si>
    <t>155061520892</t>
  </si>
  <si>
    <t>155061530893</t>
  </si>
  <si>
    <t>155061535893</t>
  </si>
  <si>
    <t>155061542856</t>
  </si>
  <si>
    <t>155061544856</t>
  </si>
  <si>
    <t>155061544863</t>
  </si>
  <si>
    <t>155061545875</t>
  </si>
  <si>
    <t>155061556887</t>
  </si>
  <si>
    <t>155061556892</t>
  </si>
  <si>
    <t>155061560926</t>
  </si>
  <si>
    <t>155061570926</t>
  </si>
  <si>
    <t>155061580880</t>
  </si>
  <si>
    <t>155061580935</t>
  </si>
  <si>
    <t>155061603892</t>
  </si>
  <si>
    <t>155061605892</t>
  </si>
  <si>
    <t>155061610892</t>
  </si>
  <si>
    <t>155061620878</t>
  </si>
  <si>
    <t>155061620879</t>
  </si>
  <si>
    <t>155061625879</t>
  </si>
  <si>
    <t>155061627887</t>
  </si>
  <si>
    <t>155061627892</t>
  </si>
  <si>
    <t>155061630870</t>
  </si>
  <si>
    <t>155061630878</t>
  </si>
  <si>
    <t>155061630879</t>
  </si>
  <si>
    <t>155061630885</t>
  </si>
  <si>
    <t>155061635892</t>
  </si>
  <si>
    <t>155061640889</t>
  </si>
  <si>
    <t>155061655894</t>
  </si>
  <si>
    <t>155061670856</t>
  </si>
  <si>
    <t>155061670879</t>
  </si>
  <si>
    <t>155061670880</t>
  </si>
  <si>
    <t>155061670885</t>
  </si>
  <si>
    <t>155061670935</t>
  </si>
  <si>
    <t>155061671880</t>
  </si>
  <si>
    <t>155061675856</t>
  </si>
  <si>
    <t>155061675863</t>
  </si>
  <si>
    <t>155061676856</t>
  </si>
  <si>
    <t>155061680880</t>
  </si>
  <si>
    <t>155061690856</t>
  </si>
  <si>
    <t>155061695856</t>
  </si>
  <si>
    <t>155061695874</t>
  </si>
  <si>
    <t>155061707892</t>
  </si>
  <si>
    <t>155062090874</t>
  </si>
  <si>
    <t>155062200926</t>
  </si>
  <si>
    <t>155062368921</t>
  </si>
  <si>
    <t>155062666921</t>
  </si>
  <si>
    <t>155062966874</t>
  </si>
  <si>
    <t>155062966885</t>
  </si>
  <si>
    <t>155062966921</t>
  </si>
  <si>
    <t>155064385935</t>
  </si>
  <si>
    <t>155064400818</t>
  </si>
  <si>
    <t>155064405818</t>
  </si>
  <si>
    <t>155064406818</t>
  </si>
  <si>
    <t>155064415870</t>
  </si>
  <si>
    <t>155064470844</t>
  </si>
  <si>
    <t>155064475844</t>
  </si>
  <si>
    <t>155064475847</t>
  </si>
  <si>
    <t>155064500821</t>
  </si>
  <si>
    <t>155064525816</t>
  </si>
  <si>
    <t>155064530816</t>
  </si>
  <si>
    <t>155064655878</t>
  </si>
  <si>
    <t>155064777874</t>
  </si>
  <si>
    <t>155064925921</t>
  </si>
  <si>
    <t>155065005935</t>
  </si>
  <si>
    <t>155065105935</t>
  </si>
  <si>
    <t>155065155935</t>
  </si>
  <si>
    <t>155065165935</t>
  </si>
  <si>
    <t>155065180935</t>
  </si>
  <si>
    <t>155065200935</t>
  </si>
  <si>
    <t>155065205935</t>
  </si>
  <si>
    <t>155071170874</t>
  </si>
  <si>
    <t>155071175874</t>
  </si>
  <si>
    <t>155071180874</t>
  </si>
  <si>
    <t>155071187874</t>
  </si>
  <si>
    <t>155071250856</t>
  </si>
  <si>
    <t>155071250874</t>
  </si>
  <si>
    <t>155071270880</t>
  </si>
  <si>
    <t>155071315880</t>
  </si>
  <si>
    <t>155071355902</t>
  </si>
  <si>
    <t>155071410878</t>
  </si>
  <si>
    <t>155071440880</t>
  </si>
  <si>
    <t>155071505885</t>
  </si>
  <si>
    <t>155071512880</t>
  </si>
  <si>
    <t>155071545875</t>
  </si>
  <si>
    <t>155071580880</t>
  </si>
  <si>
    <t>155071580935</t>
  </si>
  <si>
    <t>155071620878</t>
  </si>
  <si>
    <t>155071620879</t>
  </si>
  <si>
    <t>155071620893</t>
  </si>
  <si>
    <t>155071620903</t>
  </si>
  <si>
    <t>155071630878</t>
  </si>
  <si>
    <t>155071630885</t>
  </si>
  <si>
    <t>155071640889</t>
  </si>
  <si>
    <t>155071670880</t>
  </si>
  <si>
    <t>155071675856</t>
  </si>
  <si>
    <t>155071680880</t>
  </si>
  <si>
    <t>155071695856</t>
  </si>
  <si>
    <t>155072090874</t>
  </si>
  <si>
    <t>155075155935</t>
  </si>
  <si>
    <t>155081090908</t>
  </si>
  <si>
    <t>155081180874</t>
  </si>
  <si>
    <t>155081220887</t>
  </si>
  <si>
    <t>155081305879</t>
  </si>
  <si>
    <t>155081440880</t>
  </si>
  <si>
    <t>155081505879</t>
  </si>
  <si>
    <t>155081505880</t>
  </si>
  <si>
    <t>155081505887</t>
  </si>
  <si>
    <t>155081505908</t>
  </si>
  <si>
    <t>155081505912</t>
  </si>
  <si>
    <t>155081505921</t>
  </si>
  <si>
    <t>155081512885</t>
  </si>
  <si>
    <t>155081596921</t>
  </si>
  <si>
    <t>155081605892</t>
  </si>
  <si>
    <t>155081675856</t>
  </si>
  <si>
    <t>155082553921</t>
  </si>
  <si>
    <t>155082666921</t>
  </si>
  <si>
    <t>155082667921</t>
  </si>
  <si>
    <t>155082966912</t>
  </si>
  <si>
    <t>155084773908</t>
  </si>
  <si>
    <t>155084815908</t>
  </si>
  <si>
    <t>155084815912</t>
  </si>
  <si>
    <t>155091025887</t>
  </si>
  <si>
    <t>155091170874</t>
  </si>
  <si>
    <t>155091180874</t>
  </si>
  <si>
    <t>155091195885</t>
  </si>
  <si>
    <t>155091220887</t>
  </si>
  <si>
    <t>155091250874</t>
  </si>
  <si>
    <t>155091270880</t>
  </si>
  <si>
    <t>155091280874</t>
  </si>
  <si>
    <t>155091290887</t>
  </si>
  <si>
    <t>155091295935</t>
  </si>
  <si>
    <t>155091315912</t>
  </si>
  <si>
    <t>155091440880</t>
  </si>
  <si>
    <t>155091505879</t>
  </si>
  <si>
    <t>155091505885</t>
  </si>
  <si>
    <t>155091505921</t>
  </si>
  <si>
    <t>155091512880</t>
  </si>
  <si>
    <t>155091512885</t>
  </si>
  <si>
    <t>155091514885</t>
  </si>
  <si>
    <t>155091557885</t>
  </si>
  <si>
    <t>155091580880</t>
  </si>
  <si>
    <t>155091580935</t>
  </si>
  <si>
    <t>155091590926</t>
  </si>
  <si>
    <t>155091596921</t>
  </si>
  <si>
    <t>155091605892</t>
  </si>
  <si>
    <t>155091630885</t>
  </si>
  <si>
    <t>155091655894</t>
  </si>
  <si>
    <t>155091670880</t>
  </si>
  <si>
    <t>155091695856</t>
  </si>
  <si>
    <t>155091695874</t>
  </si>
  <si>
    <t>155092090874</t>
  </si>
  <si>
    <t>155092666921</t>
  </si>
  <si>
    <t>155092966879</t>
  </si>
  <si>
    <t>155092966885</t>
  </si>
  <si>
    <t>155094777874</t>
  </si>
  <si>
    <t>155095155935</t>
  </si>
  <si>
    <t>155101025887</t>
  </si>
  <si>
    <t>155101170874</t>
  </si>
  <si>
    <t>155101175874</t>
  </si>
  <si>
    <t>155101180874</t>
  </si>
  <si>
    <t>155101187874</t>
  </si>
  <si>
    <t>155101195885</t>
  </si>
  <si>
    <t>155101197887</t>
  </si>
  <si>
    <t>155101250874</t>
  </si>
  <si>
    <t>155101285880</t>
  </si>
  <si>
    <t>155101290887</t>
  </si>
  <si>
    <t>155101315885</t>
  </si>
  <si>
    <t>155101355902</t>
  </si>
  <si>
    <t>155101440880</t>
  </si>
  <si>
    <t>155101505879</t>
  </si>
  <si>
    <t>155101505880</t>
  </si>
  <si>
    <t>155101505885</t>
  </si>
  <si>
    <t>155101505887</t>
  </si>
  <si>
    <t>155101505921</t>
  </si>
  <si>
    <t>155101505926</t>
  </si>
  <si>
    <t>155101512880</t>
  </si>
  <si>
    <t>155101512885</t>
  </si>
  <si>
    <t>155101512889</t>
  </si>
  <si>
    <t>155101512935</t>
  </si>
  <si>
    <t>155101514885</t>
  </si>
  <si>
    <t>155101520863</t>
  </si>
  <si>
    <t>155101520885</t>
  </si>
  <si>
    <t>155101520887</t>
  </si>
  <si>
    <t>155101520892</t>
  </si>
  <si>
    <t>155101555879</t>
  </si>
  <si>
    <t>155101556892</t>
  </si>
  <si>
    <t>155101580880</t>
  </si>
  <si>
    <t>155101605892</t>
  </si>
  <si>
    <t>155101610892</t>
  </si>
  <si>
    <t>155101620879</t>
  </si>
  <si>
    <t>155101625879</t>
  </si>
  <si>
    <t>155101630878</t>
  </si>
  <si>
    <t>155101630885</t>
  </si>
  <si>
    <t>155101633885</t>
  </si>
  <si>
    <t>155101670880</t>
  </si>
  <si>
    <t>155101670885</t>
  </si>
  <si>
    <t>155101671880</t>
  </si>
  <si>
    <t>155101675856</t>
  </si>
  <si>
    <t>155102105930</t>
  </si>
  <si>
    <t>155102666921</t>
  </si>
  <si>
    <t>155102966885</t>
  </si>
  <si>
    <t>155104945921</t>
  </si>
  <si>
    <t>155201025887</t>
  </si>
  <si>
    <t>155201070880</t>
  </si>
  <si>
    <t>155201100887</t>
  </si>
  <si>
    <t>155201125889</t>
  </si>
  <si>
    <t>155201170874</t>
  </si>
  <si>
    <t>155201175874</t>
  </si>
  <si>
    <t>155201180874</t>
  </si>
  <si>
    <t>155201187874</t>
  </si>
  <si>
    <t>155201197887</t>
  </si>
  <si>
    <t>155201220887</t>
  </si>
  <si>
    <t>155201250856</t>
  </si>
  <si>
    <t>155201250874</t>
  </si>
  <si>
    <t>155201251874</t>
  </si>
  <si>
    <t>155201270880</t>
  </si>
  <si>
    <t>155201275874</t>
  </si>
  <si>
    <t>155201280874</t>
  </si>
  <si>
    <t>155201285887</t>
  </si>
  <si>
    <t>155201290887</t>
  </si>
  <si>
    <t>155201295893</t>
  </si>
  <si>
    <t>155201315880</t>
  </si>
  <si>
    <t>155201315885</t>
  </si>
  <si>
    <t>155201355902</t>
  </si>
  <si>
    <t>155201440880</t>
  </si>
  <si>
    <t>155201460893</t>
  </si>
  <si>
    <t>155201477887</t>
  </si>
  <si>
    <t>155201478887</t>
  </si>
  <si>
    <t>155201478892</t>
  </si>
  <si>
    <t>155201495877</t>
  </si>
  <si>
    <t>155201505874</t>
  </si>
  <si>
    <t>155201505879</t>
  </si>
  <si>
    <t>155201505880</t>
  </si>
  <si>
    <t>155201505885</t>
  </si>
  <si>
    <t>155201505887</t>
  </si>
  <si>
    <t>155201505921</t>
  </si>
  <si>
    <t>155201505935</t>
  </si>
  <si>
    <t>155201512874</t>
  </si>
  <si>
    <t>155201512880</t>
  </si>
  <si>
    <t>155201512885</t>
  </si>
  <si>
    <t>155201514885</t>
  </si>
  <si>
    <t>155201516887</t>
  </si>
  <si>
    <t>155201517892</t>
  </si>
  <si>
    <t>155201518887</t>
  </si>
  <si>
    <t>155201518892</t>
  </si>
  <si>
    <t>155201520892</t>
  </si>
  <si>
    <t>155201530893</t>
  </si>
  <si>
    <t>155201545875</t>
  </si>
  <si>
    <t>155201556887</t>
  </si>
  <si>
    <t>155201580880</t>
  </si>
  <si>
    <t>155201580935</t>
  </si>
  <si>
    <t>155201605892</t>
  </si>
  <si>
    <t>155201610892</t>
  </si>
  <si>
    <t>155201620878</t>
  </si>
  <si>
    <t>155201620879</t>
  </si>
  <si>
    <t>155201625879</t>
  </si>
  <si>
    <t>155201627892</t>
  </si>
  <si>
    <t>155201630885</t>
  </si>
  <si>
    <t>155201670880</t>
  </si>
  <si>
    <t>155201671880</t>
  </si>
  <si>
    <t>155201675856</t>
  </si>
  <si>
    <t>155201680880</t>
  </si>
  <si>
    <t>155201695874</t>
  </si>
  <si>
    <t>155201707892</t>
  </si>
  <si>
    <t>155202090874</t>
  </si>
  <si>
    <t>155202666921</t>
  </si>
  <si>
    <t>155202966874</t>
  </si>
  <si>
    <t>155202966885</t>
  </si>
  <si>
    <t>155202966921</t>
  </si>
  <si>
    <t>155204355935</t>
  </si>
  <si>
    <t>155207247908</t>
  </si>
  <si>
    <t>155291025887</t>
  </si>
  <si>
    <t>155291100887</t>
  </si>
  <si>
    <t>155291175874</t>
  </si>
  <si>
    <t>155291180874</t>
  </si>
  <si>
    <t>155291187874</t>
  </si>
  <si>
    <t>155291250874</t>
  </si>
  <si>
    <t>155291270880</t>
  </si>
  <si>
    <t>155291275874</t>
  </si>
  <si>
    <t>155291315885</t>
  </si>
  <si>
    <t>155291505874</t>
  </si>
  <si>
    <t>155291505885</t>
  </si>
  <si>
    <t>155291505887</t>
  </si>
  <si>
    <t>156001180874</t>
  </si>
  <si>
    <t>161001180874</t>
  </si>
  <si>
    <t>161001207921</t>
  </si>
  <si>
    <t>161001295935</t>
  </si>
  <si>
    <t>161001460935</t>
  </si>
  <si>
    <t>161001480877</t>
  </si>
  <si>
    <t>161001500921</t>
  </si>
  <si>
    <t>161001500935</t>
  </si>
  <si>
    <t>161001505879</t>
  </si>
  <si>
    <t>161001505908</t>
  </si>
  <si>
    <t>161001505912</t>
  </si>
  <si>
    <t>161001505921</t>
  </si>
  <si>
    <t>161001505935</t>
  </si>
  <si>
    <t>161001510926</t>
  </si>
  <si>
    <t>161001515908</t>
  </si>
  <si>
    <t>161001525891</t>
  </si>
  <si>
    <t>161001550881</t>
  </si>
  <si>
    <t>161001550931</t>
  </si>
  <si>
    <t>161001570926</t>
  </si>
  <si>
    <t>161001580935</t>
  </si>
  <si>
    <t>161001590926</t>
  </si>
  <si>
    <t>161001596935</t>
  </si>
  <si>
    <t>161001630878</t>
  </si>
  <si>
    <t>161001630885</t>
  </si>
  <si>
    <t>161001645875</t>
  </si>
  <si>
    <t>161001670935</t>
  </si>
  <si>
    <t>161002090874</t>
  </si>
  <si>
    <t>161002588921</t>
  </si>
  <si>
    <t>161002666921</t>
  </si>
  <si>
    <t>161004330935</t>
  </si>
  <si>
    <t>161004335935</t>
  </si>
  <si>
    <t>161004340935</t>
  </si>
  <si>
    <t>161004345935</t>
  </si>
  <si>
    <t>161004350935</t>
  </si>
  <si>
    <t>161004355935</t>
  </si>
  <si>
    <t>161004360935</t>
  </si>
  <si>
    <t>161004365935</t>
  </si>
  <si>
    <t>161004370935</t>
  </si>
  <si>
    <t>161004375935</t>
  </si>
  <si>
    <t>161004380935</t>
  </si>
  <si>
    <t>161004385935</t>
  </si>
  <si>
    <t>161004470844</t>
  </si>
  <si>
    <t>161004930921</t>
  </si>
  <si>
    <t>161005005935</t>
  </si>
  <si>
    <t>161005010935</t>
  </si>
  <si>
    <t>161005015935</t>
  </si>
  <si>
    <t>161005020921</t>
  </si>
  <si>
    <t>161005140935</t>
  </si>
  <si>
    <t>161005145935</t>
  </si>
  <si>
    <t>161005150935</t>
  </si>
  <si>
    <t>161005165935</t>
  </si>
  <si>
    <t>161005180935</t>
  </si>
  <si>
    <t>161005190935</t>
  </si>
  <si>
    <t>161005195935</t>
  </si>
  <si>
    <t>161005200935</t>
  </si>
  <si>
    <t>161005205935</t>
  </si>
  <si>
    <t>161005210935</t>
  </si>
  <si>
    <t>161051295935</t>
  </si>
  <si>
    <t>161051500935</t>
  </si>
  <si>
    <t>161051505935</t>
  </si>
  <si>
    <t>161054355935</t>
  </si>
  <si>
    <t>161101500935</t>
  </si>
  <si>
    <t>161101505921</t>
  </si>
  <si>
    <t>161102666921</t>
  </si>
  <si>
    <t>161151500935</t>
  </si>
  <si>
    <t>161201295935</t>
  </si>
  <si>
    <t>161201500935</t>
  </si>
  <si>
    <t>161201505921</t>
  </si>
  <si>
    <t>161201620879</t>
  </si>
  <si>
    <t>161204360935</t>
  </si>
  <si>
    <t>161204370935</t>
  </si>
  <si>
    <t>161204380935</t>
  </si>
  <si>
    <t>161251500935</t>
  </si>
  <si>
    <t>161251550931</t>
  </si>
  <si>
    <t>161301295935</t>
  </si>
  <si>
    <t>161301500935</t>
  </si>
  <si>
    <t>161304360935</t>
  </si>
  <si>
    <t>161304385935</t>
  </si>
  <si>
    <t>161351295935</t>
  </si>
  <si>
    <t>161351500935</t>
  </si>
  <si>
    <t>161351505935</t>
  </si>
  <si>
    <t>161352588921</t>
  </si>
  <si>
    <t>161354360935</t>
  </si>
  <si>
    <t>161391295935</t>
  </si>
  <si>
    <t>161391500935</t>
  </si>
  <si>
    <t>161391505921</t>
  </si>
  <si>
    <t>161391505935</t>
  </si>
  <si>
    <t>161391550931</t>
  </si>
  <si>
    <t>161391670935</t>
  </si>
  <si>
    <t>161394355935</t>
  </si>
  <si>
    <t>161401295935</t>
  </si>
  <si>
    <t>161401500935</t>
  </si>
  <si>
    <t>161401505935</t>
  </si>
  <si>
    <t>161401596935</t>
  </si>
  <si>
    <t>161404280903</t>
  </si>
  <si>
    <t>161404360935</t>
  </si>
  <si>
    <t>161404370935</t>
  </si>
  <si>
    <t>161404385935</t>
  </si>
  <si>
    <t>161404930921</t>
  </si>
  <si>
    <t>161451295935</t>
  </si>
  <si>
    <t>161451500935</t>
  </si>
  <si>
    <t>161451514885</t>
  </si>
  <si>
    <t>161451620879</t>
  </si>
  <si>
    <t>161454355935</t>
  </si>
  <si>
    <t>161454380935</t>
  </si>
  <si>
    <t>161501295935</t>
  </si>
  <si>
    <t>161501500935</t>
  </si>
  <si>
    <t>161501505935</t>
  </si>
  <si>
    <t>161501550931</t>
  </si>
  <si>
    <t>161501630879</t>
  </si>
  <si>
    <t>161504355935</t>
  </si>
  <si>
    <t>161551500935</t>
  </si>
  <si>
    <t>161601500935</t>
  </si>
  <si>
    <t>161601505935</t>
  </si>
  <si>
    <t>161601580880</t>
  </si>
  <si>
    <t>161602666921</t>
  </si>
  <si>
    <t>161604360935</t>
  </si>
  <si>
    <t>161651500935</t>
  </si>
  <si>
    <t>161701207921</t>
  </si>
  <si>
    <t>161701500935</t>
  </si>
  <si>
    <t>161701505912</t>
  </si>
  <si>
    <t>161701505921</t>
  </si>
  <si>
    <t>161701505935</t>
  </si>
  <si>
    <t>161701550881</t>
  </si>
  <si>
    <t>161701550931</t>
  </si>
  <si>
    <t>161702090874</t>
  </si>
  <si>
    <t>161751500935</t>
  </si>
  <si>
    <t>161801500935</t>
  </si>
  <si>
    <t>161901025887</t>
  </si>
  <si>
    <t>161901500935</t>
  </si>
  <si>
    <t>161901505921</t>
  </si>
  <si>
    <t>161901505935</t>
  </si>
  <si>
    <t>161901550931</t>
  </si>
  <si>
    <t>161901630885</t>
  </si>
  <si>
    <t>161902090874</t>
  </si>
  <si>
    <t>161902666921</t>
  </si>
  <si>
    <t>161904370935</t>
  </si>
  <si>
    <t>162001220887</t>
  </si>
  <si>
    <t>162001295832</t>
  </si>
  <si>
    <t>162001310820</t>
  </si>
  <si>
    <t>162001355902</t>
  </si>
  <si>
    <t>162001440880</t>
  </si>
  <si>
    <t>162001500935</t>
  </si>
  <si>
    <t>162001505874</t>
  </si>
  <si>
    <t>162001505879</t>
  </si>
  <si>
    <t>162001505880</t>
  </si>
  <si>
    <t>162001505887</t>
  </si>
  <si>
    <t>162001505902</t>
  </si>
  <si>
    <t>162001505921</t>
  </si>
  <si>
    <t>162001505935</t>
  </si>
  <si>
    <t>162001580880</t>
  </si>
  <si>
    <t>162001596921</t>
  </si>
  <si>
    <t>162001625879</t>
  </si>
  <si>
    <t>162001670880</t>
  </si>
  <si>
    <t>162002090874</t>
  </si>
  <si>
    <t>162002345856</t>
  </si>
  <si>
    <t>162002345863</t>
  </si>
  <si>
    <t>162002345874</t>
  </si>
  <si>
    <t>162002345878</t>
  </si>
  <si>
    <t>162002345879</t>
  </si>
  <si>
    <t>162002345887</t>
  </si>
  <si>
    <t>162002345889</t>
  </si>
  <si>
    <t>162002345892</t>
  </si>
  <si>
    <t>162002345893</t>
  </si>
  <si>
    <t>162002345894</t>
  </si>
  <si>
    <t>162002345925</t>
  </si>
  <si>
    <t>162002666921</t>
  </si>
  <si>
    <t>162004280903</t>
  </si>
  <si>
    <t>162004370935</t>
  </si>
  <si>
    <t>162004385935</t>
  </si>
  <si>
    <t>162004930921</t>
  </si>
  <si>
    <t>162005081935</t>
  </si>
  <si>
    <t>162005200935</t>
  </si>
  <si>
    <t>162006600921</t>
  </si>
  <si>
    <t>163001015903</t>
  </si>
  <si>
    <t>163001500921</t>
  </si>
  <si>
    <t>163001505908</t>
  </si>
  <si>
    <t>163001505912</t>
  </si>
  <si>
    <t>163001505921</t>
  </si>
  <si>
    <t>163001505926</t>
  </si>
  <si>
    <t>163001596921</t>
  </si>
  <si>
    <t>163001670926</t>
  </si>
  <si>
    <t>163002101921</t>
  </si>
  <si>
    <t>163002426922</t>
  </si>
  <si>
    <t>163002666921</t>
  </si>
  <si>
    <t>163002966921</t>
  </si>
  <si>
    <t>163004705921</t>
  </si>
  <si>
    <t>163004930921</t>
  </si>
  <si>
    <t>164001010903</t>
  </si>
  <si>
    <t>164001015903</t>
  </si>
  <si>
    <t>164001170921</t>
  </si>
  <si>
    <t>164001355902</t>
  </si>
  <si>
    <t>164001500935</t>
  </si>
  <si>
    <t>164001505879</t>
  </si>
  <si>
    <t>164001505903</t>
  </si>
  <si>
    <t>164001505921</t>
  </si>
  <si>
    <t>164001505925</t>
  </si>
  <si>
    <t>164001620879</t>
  </si>
  <si>
    <t>164002090874</t>
  </si>
  <si>
    <t>164002090921</t>
  </si>
  <si>
    <t>164002666921</t>
  </si>
  <si>
    <t>164002966921</t>
  </si>
  <si>
    <t>164004280903</t>
  </si>
  <si>
    <t>164004915921</t>
  </si>
  <si>
    <t>164004920921</t>
  </si>
  <si>
    <t>164004925921</t>
  </si>
  <si>
    <t>164004930921</t>
  </si>
  <si>
    <t>164004935921</t>
  </si>
  <si>
    <t>165001505921</t>
  </si>
  <si>
    <t>311001180874</t>
  </si>
  <si>
    <t>311001355902</t>
  </si>
  <si>
    <t>311001505880</t>
  </si>
  <si>
    <t>311001505921</t>
  </si>
  <si>
    <t>311001505926</t>
  </si>
  <si>
    <t>311001510926</t>
  </si>
  <si>
    <t>311001590926</t>
  </si>
  <si>
    <t>311001630878</t>
  </si>
  <si>
    <t>311001630885</t>
  </si>
  <si>
    <t>311001670926</t>
  </si>
  <si>
    <t>311002090874</t>
  </si>
  <si>
    <t>311002200926</t>
  </si>
  <si>
    <t>311002426922</t>
  </si>
  <si>
    <t>311002588921</t>
  </si>
  <si>
    <t>311004536921</t>
  </si>
  <si>
    <t>311004545926</t>
  </si>
  <si>
    <t>311004560926</t>
  </si>
  <si>
    <t>311004590926</t>
  </si>
  <si>
    <t>311004600926</t>
  </si>
  <si>
    <t>311005010935</t>
  </si>
  <si>
    <t>312001505921</t>
  </si>
  <si>
    <t>312001505926</t>
  </si>
  <si>
    <t>312004560921</t>
  </si>
  <si>
    <t>312004560926</t>
  </si>
  <si>
    <t>312004590926</t>
  </si>
  <si>
    <t>313001505921</t>
  </si>
  <si>
    <t>313001505926</t>
  </si>
  <si>
    <t>313001670926</t>
  </si>
  <si>
    <t>313001672926</t>
  </si>
  <si>
    <t>313002050926</t>
  </si>
  <si>
    <t>313002200926</t>
  </si>
  <si>
    <t>313002492926</t>
  </si>
  <si>
    <t>313002588921</t>
  </si>
  <si>
    <t>313004545926</t>
  </si>
  <si>
    <t>313004560926</t>
  </si>
  <si>
    <t>313004590921</t>
  </si>
  <si>
    <t>313004590926</t>
  </si>
  <si>
    <t>313004600926</t>
  </si>
  <si>
    <t>313004930921</t>
  </si>
  <si>
    <t>313004945921</t>
  </si>
  <si>
    <t>320001285887</t>
  </si>
  <si>
    <t>320001505921</t>
  </si>
  <si>
    <t>320001505926</t>
  </si>
  <si>
    <t>320001596921</t>
  </si>
  <si>
    <t>320001596926</t>
  </si>
  <si>
    <t>320001670926</t>
  </si>
  <si>
    <t>320001671880</t>
  </si>
  <si>
    <t>320001672926</t>
  </si>
  <si>
    <t>320002190926</t>
  </si>
  <si>
    <t>320002200921</t>
  </si>
  <si>
    <t>320002200926</t>
  </si>
  <si>
    <t>320002492921</t>
  </si>
  <si>
    <t>320002562926</t>
  </si>
  <si>
    <t>320002588921</t>
  </si>
  <si>
    <t>320002593926</t>
  </si>
  <si>
    <t>320002966926</t>
  </si>
  <si>
    <t>320004536926</t>
  </si>
  <si>
    <t>320004540926</t>
  </si>
  <si>
    <t>320004545926</t>
  </si>
  <si>
    <t>320004560926</t>
  </si>
  <si>
    <t>320004565926</t>
  </si>
  <si>
    <t>320004590926</t>
  </si>
  <si>
    <t>320004597926</t>
  </si>
  <si>
    <t>320004600926</t>
  </si>
  <si>
    <t>320004625926</t>
  </si>
  <si>
    <t>320004630926</t>
  </si>
  <si>
    <t>325001505921</t>
  </si>
  <si>
    <t>325001505926</t>
  </si>
  <si>
    <t>325001672926</t>
  </si>
  <si>
    <t>325002593926</t>
  </si>
  <si>
    <t>325004625926</t>
  </si>
  <si>
    <t>330001505921</t>
  </si>
  <si>
    <t>330001505926</t>
  </si>
  <si>
    <t>330001596921</t>
  </si>
  <si>
    <t>330001670926</t>
  </si>
  <si>
    <t>330002200926</t>
  </si>
  <si>
    <t>340001505879</t>
  </si>
  <si>
    <t>340001505921</t>
  </si>
  <si>
    <t>340001505926</t>
  </si>
  <si>
    <t>340001505935</t>
  </si>
  <si>
    <t>340001512926</t>
  </si>
  <si>
    <t>340001595926</t>
  </si>
  <si>
    <t>340001596921</t>
  </si>
  <si>
    <t>340001596926</t>
  </si>
  <si>
    <t>340001630901</t>
  </si>
  <si>
    <t>340001670921</t>
  </si>
  <si>
    <t>340001670926</t>
  </si>
  <si>
    <t>340001672921</t>
  </si>
  <si>
    <t>340001672926</t>
  </si>
  <si>
    <t>340002050921</t>
  </si>
  <si>
    <t>340002050926</t>
  </si>
  <si>
    <t>340002200926</t>
  </si>
  <si>
    <t>340002553921</t>
  </si>
  <si>
    <t>340002553926</t>
  </si>
  <si>
    <t>340002666921</t>
  </si>
  <si>
    <t>340002966921</t>
  </si>
  <si>
    <t>340002966926</t>
  </si>
  <si>
    <t>340004280903</t>
  </si>
  <si>
    <t>340004536921</t>
  </si>
  <si>
    <t>340004536926</t>
  </si>
  <si>
    <t>340004590926</t>
  </si>
  <si>
    <t>340004625926</t>
  </si>
  <si>
    <t>340004905926</t>
  </si>
  <si>
    <t>340004940912</t>
  </si>
  <si>
    <t>340004945921</t>
  </si>
  <si>
    <t>340004945926</t>
  </si>
  <si>
    <t>350001505921</t>
  </si>
  <si>
    <t>350001505926</t>
  </si>
  <si>
    <t>350001596921</t>
  </si>
  <si>
    <t>350001596926</t>
  </si>
  <si>
    <t>350001670926</t>
  </si>
  <si>
    <t>350002492926</t>
  </si>
  <si>
    <t>350004536926</t>
  </si>
  <si>
    <t>350004600926</t>
  </si>
  <si>
    <t>350004620926</t>
  </si>
  <si>
    <t>350004625926</t>
  </si>
  <si>
    <t>410101505921</t>
  </si>
  <si>
    <t>410101596921</t>
  </si>
  <si>
    <t>410102553921</t>
  </si>
  <si>
    <t>410102966921</t>
  </si>
  <si>
    <t>410104290930</t>
  </si>
  <si>
    <t>410104695921</t>
  </si>
  <si>
    <t>410104700921</t>
  </si>
  <si>
    <t>410104705921</t>
  </si>
  <si>
    <t>410104750921</t>
  </si>
  <si>
    <t>410104910926</t>
  </si>
  <si>
    <t>410105015921</t>
  </si>
  <si>
    <t>410201180874</t>
  </si>
  <si>
    <t>410201500921</t>
  </si>
  <si>
    <t>410201505921</t>
  </si>
  <si>
    <t>410201511921</t>
  </si>
  <si>
    <t>410201596921</t>
  </si>
  <si>
    <t>410202426922</t>
  </si>
  <si>
    <t>410202553921</t>
  </si>
  <si>
    <t>410202666921</t>
  </si>
  <si>
    <t>410202966921</t>
  </si>
  <si>
    <t>410204690921</t>
  </si>
  <si>
    <t>410204695921</t>
  </si>
  <si>
    <t>410204700921</t>
  </si>
  <si>
    <t>410204705921</t>
  </si>
  <si>
    <t>410204710921</t>
  </si>
  <si>
    <t>410204715921</t>
  </si>
  <si>
    <t>410204720921</t>
  </si>
  <si>
    <t>410204735921</t>
  </si>
  <si>
    <t>410204750921</t>
  </si>
  <si>
    <t>410204755921</t>
  </si>
  <si>
    <t>410204760921</t>
  </si>
  <si>
    <t>410205010935</t>
  </si>
  <si>
    <t>410301505921</t>
  </si>
  <si>
    <t>410301670926</t>
  </si>
  <si>
    <t>410302553921</t>
  </si>
  <si>
    <t>410302966921</t>
  </si>
  <si>
    <t>410304695921</t>
  </si>
  <si>
    <t>410304720921</t>
  </si>
  <si>
    <t>410401505921</t>
  </si>
  <si>
    <t>410401505935</t>
  </si>
  <si>
    <t>410401596921</t>
  </si>
  <si>
    <t>410401630885</t>
  </si>
  <si>
    <t>410402553921</t>
  </si>
  <si>
    <t>410402666921</t>
  </si>
  <si>
    <t>410404690921</t>
  </si>
  <si>
    <t>410404695921</t>
  </si>
  <si>
    <t>410404705921</t>
  </si>
  <si>
    <t>410404710921</t>
  </si>
  <si>
    <t>410404720921</t>
  </si>
  <si>
    <t>410404750921</t>
  </si>
  <si>
    <t>410404760921</t>
  </si>
  <si>
    <t>410404945921</t>
  </si>
  <si>
    <t>410501505921</t>
  </si>
  <si>
    <t>410501596921</t>
  </si>
  <si>
    <t>410502426922</t>
  </si>
  <si>
    <t>410502492921</t>
  </si>
  <si>
    <t>410502553921</t>
  </si>
  <si>
    <t>410502666921</t>
  </si>
  <si>
    <t>410502966921</t>
  </si>
  <si>
    <t>410504695921</t>
  </si>
  <si>
    <t>410504700921</t>
  </si>
  <si>
    <t>410504705921</t>
  </si>
  <si>
    <t>410504720921</t>
  </si>
  <si>
    <t>410504735921</t>
  </si>
  <si>
    <t>410504750921</t>
  </si>
  <si>
    <t>410504760921</t>
  </si>
  <si>
    <t>410504945921</t>
  </si>
  <si>
    <t>410505015921</t>
  </si>
  <si>
    <t>410601500921</t>
  </si>
  <si>
    <t>410601505880</t>
  </si>
  <si>
    <t>410601505921</t>
  </si>
  <si>
    <t>410601596921</t>
  </si>
  <si>
    <t>410601630885</t>
  </si>
  <si>
    <t>410602553921</t>
  </si>
  <si>
    <t>410602666921</t>
  </si>
  <si>
    <t>410602966921</t>
  </si>
  <si>
    <t>410604695921</t>
  </si>
  <si>
    <t>410604700921</t>
  </si>
  <si>
    <t>410604705921</t>
  </si>
  <si>
    <t>410604720921</t>
  </si>
  <si>
    <t>410604735921</t>
  </si>
  <si>
    <t>410604750921</t>
  </si>
  <si>
    <t>410604755921</t>
  </si>
  <si>
    <t>410701505921</t>
  </si>
  <si>
    <t>410704710921</t>
  </si>
  <si>
    <t>420101107921</t>
  </si>
  <si>
    <t>420101500921</t>
  </si>
  <si>
    <t>420101505879</t>
  </si>
  <si>
    <t>420101505921</t>
  </si>
  <si>
    <t>420101505925</t>
  </si>
  <si>
    <t>420101505926</t>
  </si>
  <si>
    <t>420101505935</t>
  </si>
  <si>
    <t>420101506921</t>
  </si>
  <si>
    <t>420101596921</t>
  </si>
  <si>
    <t>420101630885</t>
  </si>
  <si>
    <t>420102426922</t>
  </si>
  <si>
    <t>420102553921</t>
  </si>
  <si>
    <t>420102666921</t>
  </si>
  <si>
    <t>420102966921</t>
  </si>
  <si>
    <t>420102966926</t>
  </si>
  <si>
    <t>420104705921</t>
  </si>
  <si>
    <t>420104710921</t>
  </si>
  <si>
    <t>420104720921</t>
  </si>
  <si>
    <t>420104750921</t>
  </si>
  <si>
    <t>420104945921</t>
  </si>
  <si>
    <t>420121505921</t>
  </si>
  <si>
    <t>420121596921</t>
  </si>
  <si>
    <t>420122105930</t>
  </si>
  <si>
    <t>420122553921</t>
  </si>
  <si>
    <t>420122966921</t>
  </si>
  <si>
    <t>420125316921</t>
  </si>
  <si>
    <t>420141505912</t>
  </si>
  <si>
    <t>420141505921</t>
  </si>
  <si>
    <t>420141507921</t>
  </si>
  <si>
    <t>420141508921</t>
  </si>
  <si>
    <t>420141596921</t>
  </si>
  <si>
    <t>420142553921</t>
  </si>
  <si>
    <t>420144945921</t>
  </si>
  <si>
    <t>420145000930</t>
  </si>
  <si>
    <t>420161505921</t>
  </si>
  <si>
    <t>420161507921</t>
  </si>
  <si>
    <t>420161596921</t>
  </si>
  <si>
    <t>420162553921</t>
  </si>
  <si>
    <t>420164945921</t>
  </si>
  <si>
    <t>420181010903</t>
  </si>
  <si>
    <t>420181505921</t>
  </si>
  <si>
    <t>420184280903</t>
  </si>
  <si>
    <t>420201505912</t>
  </si>
  <si>
    <t>420201505921</t>
  </si>
  <si>
    <t>420202426922</t>
  </si>
  <si>
    <t>420202553921</t>
  </si>
  <si>
    <t>420202666921</t>
  </si>
  <si>
    <t>420204540926</t>
  </si>
  <si>
    <t>420204705921</t>
  </si>
  <si>
    <t>420204710921</t>
  </si>
  <si>
    <t>420204750921</t>
  </si>
  <si>
    <t>420204760921</t>
  </si>
  <si>
    <t>420204945921</t>
  </si>
  <si>
    <t>420205000930</t>
  </si>
  <si>
    <t>420301015903</t>
  </si>
  <si>
    <t>420301505903</t>
  </si>
  <si>
    <t>420301505921</t>
  </si>
  <si>
    <t>420302426922</t>
  </si>
  <si>
    <t>420302588921</t>
  </si>
  <si>
    <t>420302666921</t>
  </si>
  <si>
    <t>420304280903</t>
  </si>
  <si>
    <t>420304280921</t>
  </si>
  <si>
    <t>420401505921</t>
  </si>
  <si>
    <t>420404280903</t>
  </si>
  <si>
    <t>420404710921</t>
  </si>
  <si>
    <t>430101090908</t>
  </si>
  <si>
    <t>430101500921</t>
  </si>
  <si>
    <t>430101505908</t>
  </si>
  <si>
    <t>430101505921</t>
  </si>
  <si>
    <t>430101505926</t>
  </si>
  <si>
    <t>430101506921</t>
  </si>
  <si>
    <t>430101508921</t>
  </si>
  <si>
    <t>430102553921</t>
  </si>
  <si>
    <t>430102966921</t>
  </si>
  <si>
    <t>430104310921</t>
  </si>
  <si>
    <t>430104320930</t>
  </si>
  <si>
    <t>430104640908</t>
  </si>
  <si>
    <t>430104710921</t>
  </si>
  <si>
    <t>430104945921</t>
  </si>
  <si>
    <t>430105312921</t>
  </si>
  <si>
    <t>430105328921</t>
  </si>
  <si>
    <t>430105333921</t>
  </si>
  <si>
    <t>430106235921</t>
  </si>
  <si>
    <t>430121505921</t>
  </si>
  <si>
    <t>430121596921</t>
  </si>
  <si>
    <t>430122553921</t>
  </si>
  <si>
    <t>430201505921</t>
  </si>
  <si>
    <t>440101505908</t>
  </si>
  <si>
    <t>440101505921</t>
  </si>
  <si>
    <t>440101506921</t>
  </si>
  <si>
    <t>440101596921</t>
  </si>
  <si>
    <t>440102426922</t>
  </si>
  <si>
    <t>440102553921</t>
  </si>
  <si>
    <t>440102966921</t>
  </si>
  <si>
    <t>440104710921</t>
  </si>
  <si>
    <t>440104815908</t>
  </si>
  <si>
    <t>450101090908</t>
  </si>
  <si>
    <t>450101505908</t>
  </si>
  <si>
    <t>450101505912</t>
  </si>
  <si>
    <t>450101505921</t>
  </si>
  <si>
    <t>450101508921</t>
  </si>
  <si>
    <t>450101630870</t>
  </si>
  <si>
    <t>450102966930</t>
  </si>
  <si>
    <t>450104320930</t>
  </si>
  <si>
    <t>450104815908</t>
  </si>
  <si>
    <t>450105295921</t>
  </si>
  <si>
    <t>450201505921</t>
  </si>
  <si>
    <t>450201570926</t>
  </si>
  <si>
    <t>450202426922</t>
  </si>
  <si>
    <t>450202588921</t>
  </si>
  <si>
    <t>450301505921</t>
  </si>
  <si>
    <t>450302666921</t>
  </si>
  <si>
    <t>450305346921</t>
  </si>
  <si>
    <t>450401505921</t>
  </si>
  <si>
    <t>450601505921</t>
  </si>
  <si>
    <t>460101505921</t>
  </si>
  <si>
    <t>460101509921</t>
  </si>
  <si>
    <t>460102065930</t>
  </si>
  <si>
    <t>460102101921</t>
  </si>
  <si>
    <t>460102101926</t>
  </si>
  <si>
    <t>460102105930</t>
  </si>
  <si>
    <t>460102200926</t>
  </si>
  <si>
    <t>460102553921</t>
  </si>
  <si>
    <t>460102666921</t>
  </si>
  <si>
    <t>460102930921</t>
  </si>
  <si>
    <t>460102966921</t>
  </si>
  <si>
    <t>460102966930</t>
  </si>
  <si>
    <t>460104290930</t>
  </si>
  <si>
    <t>460104320921</t>
  </si>
  <si>
    <t>460104320930</t>
  </si>
  <si>
    <t>460104705921</t>
  </si>
  <si>
    <t>460104765912</t>
  </si>
  <si>
    <t>460104855911</t>
  </si>
  <si>
    <t>460105000930</t>
  </si>
  <si>
    <t>460105290921</t>
  </si>
  <si>
    <t>460105295921</t>
  </si>
  <si>
    <t>460201505921</t>
  </si>
  <si>
    <t>460202065930</t>
  </si>
  <si>
    <t>460202666921</t>
  </si>
  <si>
    <t>460204290930</t>
  </si>
  <si>
    <t>460204295930</t>
  </si>
  <si>
    <t>460204320921</t>
  </si>
  <si>
    <t>460204320930</t>
  </si>
  <si>
    <t>460205000930</t>
  </si>
  <si>
    <t>460301180874</t>
  </si>
  <si>
    <t>460301505921</t>
  </si>
  <si>
    <t>460305290921</t>
  </si>
  <si>
    <t>470102120926</t>
  </si>
  <si>
    <t>470102190926</t>
  </si>
  <si>
    <t>470102470926</t>
  </si>
  <si>
    <t>480101207921</t>
  </si>
  <si>
    <t>480101505921</t>
  </si>
  <si>
    <t>480101505926</t>
  </si>
  <si>
    <t>480102966921</t>
  </si>
  <si>
    <t>480105000930</t>
  </si>
  <si>
    <t>490101170921</t>
  </si>
  <si>
    <t>490101505921</t>
  </si>
  <si>
    <t>490101550931</t>
  </si>
  <si>
    <t>490104320930</t>
  </si>
  <si>
    <t>490104680921</t>
  </si>
  <si>
    <t>490104705921</t>
  </si>
  <si>
    <t>490104710921</t>
  </si>
  <si>
    <t>490104715921</t>
  </si>
  <si>
    <t>510101170874</t>
  </si>
  <si>
    <t>510101180874</t>
  </si>
  <si>
    <t>510101195885</t>
  </si>
  <si>
    <t>510101207921</t>
  </si>
  <si>
    <t>510101207926</t>
  </si>
  <si>
    <t>510101295935</t>
  </si>
  <si>
    <t>510101355902</t>
  </si>
  <si>
    <t>510101505908</t>
  </si>
  <si>
    <t>510101505921</t>
  </si>
  <si>
    <t>510101505926</t>
  </si>
  <si>
    <t>510101505935</t>
  </si>
  <si>
    <t>510101509921</t>
  </si>
  <si>
    <t>510101510926</t>
  </si>
  <si>
    <t>510101515908</t>
  </si>
  <si>
    <t>510101515912</t>
  </si>
  <si>
    <t>510101560921</t>
  </si>
  <si>
    <t>510101560926</t>
  </si>
  <si>
    <t>510101570926</t>
  </si>
  <si>
    <t>510101575908</t>
  </si>
  <si>
    <t>510101575921</t>
  </si>
  <si>
    <t>510101575926</t>
  </si>
  <si>
    <t>510101585926</t>
  </si>
  <si>
    <t>510101590921</t>
  </si>
  <si>
    <t>510101590926</t>
  </si>
  <si>
    <t>510101595921</t>
  </si>
  <si>
    <t>510101595926</t>
  </si>
  <si>
    <t>510101596926</t>
  </si>
  <si>
    <t>510101630878</t>
  </si>
  <si>
    <t>510101670926</t>
  </si>
  <si>
    <t>510101700921</t>
  </si>
  <si>
    <t>510101700926</t>
  </si>
  <si>
    <t>510102666921</t>
  </si>
  <si>
    <t>510102966926</t>
  </si>
  <si>
    <t>510104360935</t>
  </si>
  <si>
    <t>510104630926</t>
  </si>
  <si>
    <t>510104905926</t>
  </si>
  <si>
    <t>510104910926</t>
  </si>
  <si>
    <t>510104945926</t>
  </si>
  <si>
    <t>510105205935</t>
  </si>
  <si>
    <t>510201100887</t>
  </si>
  <si>
    <t>510201105892</t>
  </si>
  <si>
    <t>510201207921</t>
  </si>
  <si>
    <t>510201505908</t>
  </si>
  <si>
    <t>510201505921</t>
  </si>
  <si>
    <t>510201505925</t>
  </si>
  <si>
    <t>510201505926</t>
  </si>
  <si>
    <t>510201505935</t>
  </si>
  <si>
    <t>510201550881</t>
  </si>
  <si>
    <t>510201605892</t>
  </si>
  <si>
    <t>510201630885</t>
  </si>
  <si>
    <t>510202380924</t>
  </si>
  <si>
    <t>510202455925</t>
  </si>
  <si>
    <t>510202666921</t>
  </si>
  <si>
    <t>510204705921</t>
  </si>
  <si>
    <t>510204720921</t>
  </si>
  <si>
    <t>510204910926</t>
  </si>
  <si>
    <t>510205105935</t>
  </si>
  <si>
    <t>510205260921</t>
  </si>
  <si>
    <t>510251505921</t>
  </si>
  <si>
    <t>510252380924</t>
  </si>
  <si>
    <t>510252455925</t>
  </si>
  <si>
    <t>510301505921</t>
  </si>
  <si>
    <t>510301505925</t>
  </si>
  <si>
    <t>510302966921</t>
  </si>
  <si>
    <t>510304585925</t>
  </si>
  <si>
    <t>510304965935</t>
  </si>
  <si>
    <t>510304980925</t>
  </si>
  <si>
    <t>510304985925</t>
  </si>
  <si>
    <t>510305105935</t>
  </si>
  <si>
    <t>510305140935</t>
  </si>
  <si>
    <t>510306483925</t>
  </si>
  <si>
    <t>510400470935</t>
  </si>
  <si>
    <t>510401315912</t>
  </si>
  <si>
    <t>510401500935</t>
  </si>
  <si>
    <t>510401505912</t>
  </si>
  <si>
    <t>510401505921</t>
  </si>
  <si>
    <t>510401505925</t>
  </si>
  <si>
    <t>510401505935</t>
  </si>
  <si>
    <t>510401514885</t>
  </si>
  <si>
    <t>510401590921</t>
  </si>
  <si>
    <t>510401630885</t>
  </si>
  <si>
    <t>510401676856</t>
  </si>
  <si>
    <t>510402666921</t>
  </si>
  <si>
    <t>510404295930</t>
  </si>
  <si>
    <t>510404320930</t>
  </si>
  <si>
    <t>510404475844</t>
  </si>
  <si>
    <t>510405105935</t>
  </si>
  <si>
    <t>510405150935</t>
  </si>
  <si>
    <t>510451207921</t>
  </si>
  <si>
    <t>510451295935</t>
  </si>
  <si>
    <t>510501207921</t>
  </si>
  <si>
    <t>510501207931</t>
  </si>
  <si>
    <t>510501208921</t>
  </si>
  <si>
    <t>510501295935</t>
  </si>
  <si>
    <t>510501500921</t>
  </si>
  <si>
    <t>510501505921</t>
  </si>
  <si>
    <t>510501505935</t>
  </si>
  <si>
    <t>510501590921</t>
  </si>
  <si>
    <t>510501590926</t>
  </si>
  <si>
    <t>510502588921</t>
  </si>
  <si>
    <t>510502666921</t>
  </si>
  <si>
    <t>510504355935</t>
  </si>
  <si>
    <t>510504360935</t>
  </si>
  <si>
    <t>510504380935</t>
  </si>
  <si>
    <t>510504385935</t>
  </si>
  <si>
    <t>510504710921</t>
  </si>
  <si>
    <t>510505190935</t>
  </si>
  <si>
    <t>510505195935</t>
  </si>
  <si>
    <t>510601295935</t>
  </si>
  <si>
    <t>510601505921</t>
  </si>
  <si>
    <t>510601505926</t>
  </si>
  <si>
    <t>510601672926</t>
  </si>
  <si>
    <t>510602200926</t>
  </si>
  <si>
    <t>510602666921</t>
  </si>
  <si>
    <t>510604355935</t>
  </si>
  <si>
    <t>510604945921</t>
  </si>
  <si>
    <t>510605271921</t>
  </si>
  <si>
    <t>520101315912</t>
  </si>
  <si>
    <t>520101505908</t>
  </si>
  <si>
    <t>520101505912</t>
  </si>
  <si>
    <t>520101505921</t>
  </si>
  <si>
    <t>520101560926</t>
  </si>
  <si>
    <t>520101596921</t>
  </si>
  <si>
    <t>520102426922</t>
  </si>
  <si>
    <t>520102666921</t>
  </si>
  <si>
    <t>520102966921</t>
  </si>
  <si>
    <t>520104300921</t>
  </si>
  <si>
    <t>520104310921</t>
  </si>
  <si>
    <t>520104540926</t>
  </si>
  <si>
    <t>520104905926</t>
  </si>
  <si>
    <t>520104935921</t>
  </si>
  <si>
    <t>520104940912</t>
  </si>
  <si>
    <t>520105015912</t>
  </si>
  <si>
    <t>520105015921</t>
  </si>
  <si>
    <t>520201315912</t>
  </si>
  <si>
    <t>520201505908</t>
  </si>
  <si>
    <t>520201505912</t>
  </si>
  <si>
    <t>520201505921</t>
  </si>
  <si>
    <t>520201505935</t>
  </si>
  <si>
    <t>520201630878</t>
  </si>
  <si>
    <t>520202666921</t>
  </si>
  <si>
    <t>520202966921</t>
  </si>
  <si>
    <t>520202966926</t>
  </si>
  <si>
    <t>520204305921</t>
  </si>
  <si>
    <t>520204310921</t>
  </si>
  <si>
    <t>520204320930</t>
  </si>
  <si>
    <t>520204540926</t>
  </si>
  <si>
    <t>520204550926</t>
  </si>
  <si>
    <t>520204935921</t>
  </si>
  <si>
    <t>520204940912</t>
  </si>
  <si>
    <t>520301015903</t>
  </si>
  <si>
    <t>520301315912</t>
  </si>
  <si>
    <t>520301500921</t>
  </si>
  <si>
    <t>520301505912</t>
  </si>
  <si>
    <t>520301505921</t>
  </si>
  <si>
    <t>520302426922</t>
  </si>
  <si>
    <t>520302966921</t>
  </si>
  <si>
    <t>520304280903</t>
  </si>
  <si>
    <t>520304295930</t>
  </si>
  <si>
    <t>520304300921</t>
  </si>
  <si>
    <t>520304305921</t>
  </si>
  <si>
    <t>520304945926</t>
  </si>
  <si>
    <t>520400000909</t>
  </si>
  <si>
    <t>520400000913</t>
  </si>
  <si>
    <t>520401010903</t>
  </si>
  <si>
    <t>520401207921</t>
  </si>
  <si>
    <t>520401505908</t>
  </si>
  <si>
    <t>520401505912</t>
  </si>
  <si>
    <t>520401505921</t>
  </si>
  <si>
    <t>520401515908</t>
  </si>
  <si>
    <t>520402050921</t>
  </si>
  <si>
    <t>520402426922</t>
  </si>
  <si>
    <t>520402666921</t>
  </si>
  <si>
    <t>520402966921</t>
  </si>
  <si>
    <t>520404295930</t>
  </si>
  <si>
    <t>520404300921</t>
  </si>
  <si>
    <t>520404305921</t>
  </si>
  <si>
    <t>520404310921</t>
  </si>
  <si>
    <t>520404825912</t>
  </si>
  <si>
    <t>530101505921</t>
  </si>
  <si>
    <t>530101596921</t>
  </si>
  <si>
    <t>530102090928</t>
  </si>
  <si>
    <t>530102370928</t>
  </si>
  <si>
    <t>530102426922</t>
  </si>
  <si>
    <t>530102492908</t>
  </si>
  <si>
    <t>530102492921</t>
  </si>
  <si>
    <t>530102492926</t>
  </si>
  <si>
    <t>530102500928</t>
  </si>
  <si>
    <t>530102502928</t>
  </si>
  <si>
    <t>530102505928</t>
  </si>
  <si>
    <t>530102966921</t>
  </si>
  <si>
    <t>530105270921</t>
  </si>
  <si>
    <t>530105271921</t>
  </si>
  <si>
    <t>530105277921</t>
  </si>
  <si>
    <t>540101505911</t>
  </si>
  <si>
    <t>540101505913</t>
  </si>
  <si>
    <t>540101505921</t>
  </si>
  <si>
    <t>540101505935</t>
  </si>
  <si>
    <t>540101506921</t>
  </si>
  <si>
    <t>540101507921</t>
  </si>
  <si>
    <t>540101508921</t>
  </si>
  <si>
    <t>540101509921</t>
  </si>
  <si>
    <t>540101575926</t>
  </si>
  <si>
    <t>540102050902</t>
  </si>
  <si>
    <t>540102053921</t>
  </si>
  <si>
    <t>540102065930</t>
  </si>
  <si>
    <t>540102101921</t>
  </si>
  <si>
    <t>540102426922</t>
  </si>
  <si>
    <t>540102492921</t>
  </si>
  <si>
    <t>540102492926</t>
  </si>
  <si>
    <t>540102595904</t>
  </si>
  <si>
    <t>540102966921</t>
  </si>
  <si>
    <t>540102972921</t>
  </si>
  <si>
    <t>540104290921</t>
  </si>
  <si>
    <t>540104290930</t>
  </si>
  <si>
    <t>540104320921</t>
  </si>
  <si>
    <t>540104320930</t>
  </si>
  <si>
    <t>540104330921</t>
  </si>
  <si>
    <t>540105000930</t>
  </si>
  <si>
    <t>540105260921</t>
  </si>
  <si>
    <t>540105263921</t>
  </si>
  <si>
    <t>540105265921</t>
  </si>
  <si>
    <t>540105268921</t>
  </si>
  <si>
    <t>540105270921</t>
  </si>
  <si>
    <t>540105275921</t>
  </si>
  <si>
    <t>540105276921</t>
  </si>
  <si>
    <t>540105277921</t>
  </si>
  <si>
    <t>540105280921</t>
  </si>
  <si>
    <t>540105285921</t>
  </si>
  <si>
    <t>540105285926</t>
  </si>
  <si>
    <t>540105286921</t>
  </si>
  <si>
    <t>540105290921</t>
  </si>
  <si>
    <t>540105291921</t>
  </si>
  <si>
    <t>540105295921</t>
  </si>
  <si>
    <t>540105297921</t>
  </si>
  <si>
    <t>540105300921</t>
  </si>
  <si>
    <t>540105305921</t>
  </si>
  <si>
    <t>540105310921</t>
  </si>
  <si>
    <t>540105312921</t>
  </si>
  <si>
    <t>540105315921</t>
  </si>
  <si>
    <t>540105316921</t>
  </si>
  <si>
    <t>540105320921</t>
  </si>
  <si>
    <t>540105328921</t>
  </si>
  <si>
    <t>540105330921</t>
  </si>
  <si>
    <t>540105333921</t>
  </si>
  <si>
    <t>540105340921</t>
  </si>
  <si>
    <t>540105346921</t>
  </si>
  <si>
    <t>540105360921</t>
  </si>
  <si>
    <t>540121505921</t>
  </si>
  <si>
    <t>540201505921</t>
  </si>
  <si>
    <t>540201506921</t>
  </si>
  <si>
    <t>540201507921</t>
  </si>
  <si>
    <t>540201508921</t>
  </si>
  <si>
    <t>540201509921</t>
  </si>
  <si>
    <t>540205255921</t>
  </si>
  <si>
    <t>540205264921</t>
  </si>
  <si>
    <t>540205265921</t>
  </si>
  <si>
    <t>540205270921</t>
  </si>
  <si>
    <t>540205282921</t>
  </si>
  <si>
    <t>540205290921</t>
  </si>
  <si>
    <t>540205295921</t>
  </si>
  <si>
    <t>540205297921</t>
  </si>
  <si>
    <t>540205316921</t>
  </si>
  <si>
    <t>540205320921</t>
  </si>
  <si>
    <t>540205328921</t>
  </si>
  <si>
    <t>540205330921</t>
  </si>
  <si>
    <t>540205346921</t>
  </si>
  <si>
    <t>540301505921</t>
  </si>
  <si>
    <t>540302310921</t>
  </si>
  <si>
    <t>540302900921</t>
  </si>
  <si>
    <t>540302930921</t>
  </si>
  <si>
    <t>540304290921</t>
  </si>
  <si>
    <t>540304320921</t>
  </si>
  <si>
    <t>540304330921</t>
  </si>
  <si>
    <t>540305265921</t>
  </si>
  <si>
    <t>540305268921</t>
  </si>
  <si>
    <t>540305270921</t>
  </si>
  <si>
    <t>540305271921</t>
  </si>
  <si>
    <t>540305272921</t>
  </si>
  <si>
    <t>540305276921</t>
  </si>
  <si>
    <t>540305277921</t>
  </si>
  <si>
    <t>540305286921</t>
  </si>
  <si>
    <t>540305290921</t>
  </si>
  <si>
    <t>540305291921</t>
  </si>
  <si>
    <t>540305295921</t>
  </si>
  <si>
    <t>540305328921</t>
  </si>
  <si>
    <t>540305346921</t>
  </si>
  <si>
    <t>540306235921</t>
  </si>
  <si>
    <t>540401505921</t>
  </si>
  <si>
    <t>540401505935</t>
  </si>
  <si>
    <t>540401507921</t>
  </si>
  <si>
    <t>540402560921</t>
  </si>
  <si>
    <t>540404705921</t>
  </si>
  <si>
    <t>540405260921</t>
  </si>
  <si>
    <t>540405265921</t>
  </si>
  <si>
    <t>540405268921</t>
  </si>
  <si>
    <t>540405271921</t>
  </si>
  <si>
    <t>540405277921</t>
  </si>
  <si>
    <t>540405280921</t>
  </si>
  <si>
    <t>540405281921</t>
  </si>
  <si>
    <t>540405282921</t>
  </si>
  <si>
    <t>540405283921</t>
  </si>
  <si>
    <t>540405284921</t>
  </si>
  <si>
    <t>540405285921</t>
  </si>
  <si>
    <t>540405286921</t>
  </si>
  <si>
    <t>540405287921</t>
  </si>
  <si>
    <t>540405288921</t>
  </si>
  <si>
    <t>540405289921</t>
  </si>
  <si>
    <t>540405295921</t>
  </si>
  <si>
    <t>540405296921</t>
  </si>
  <si>
    <t>540405316921</t>
  </si>
  <si>
    <t>540501207921</t>
  </si>
  <si>
    <t>540501505921</t>
  </si>
  <si>
    <t>540501509921</t>
  </si>
  <si>
    <t>540502972921</t>
  </si>
  <si>
    <t>540505255921</t>
  </si>
  <si>
    <t>540505260921</t>
  </si>
  <si>
    <t>540505262921</t>
  </si>
  <si>
    <t>540505265921</t>
  </si>
  <si>
    <t>540505268921</t>
  </si>
  <si>
    <t>540505270921</t>
  </si>
  <si>
    <t>540505271921</t>
  </si>
  <si>
    <t>540505272921</t>
  </si>
  <si>
    <t>540505275921</t>
  </si>
  <si>
    <t>540505277921</t>
  </si>
  <si>
    <t>540505287921</t>
  </si>
  <si>
    <t>540505295921</t>
  </si>
  <si>
    <t>540505297921</t>
  </si>
  <si>
    <t>540505300921</t>
  </si>
  <si>
    <t>540505316921</t>
  </si>
  <si>
    <t>540505320921</t>
  </si>
  <si>
    <t>540601505921</t>
  </si>
  <si>
    <t>540602050902</t>
  </si>
  <si>
    <t>540605260921</t>
  </si>
  <si>
    <t>540605261921</t>
  </si>
  <si>
    <t>540605262921</t>
  </si>
  <si>
    <t>540605263921</t>
  </si>
  <si>
    <t>540605264921</t>
  </si>
  <si>
    <t>540605265921</t>
  </si>
  <si>
    <t>540605271921</t>
  </si>
  <si>
    <t>540605290921</t>
  </si>
  <si>
    <t>540605295921</t>
  </si>
  <si>
    <t>540605316921</t>
  </si>
  <si>
    <t>540605320921</t>
  </si>
  <si>
    <t>540605328921</t>
  </si>
  <si>
    <t>540605346921</t>
  </si>
  <si>
    <t>540701505921</t>
  </si>
  <si>
    <t>540704320930</t>
  </si>
  <si>
    <t>540705265921</t>
  </si>
  <si>
    <t>540705280921</t>
  </si>
  <si>
    <t>540705290921</t>
  </si>
  <si>
    <t>540705310921</t>
  </si>
  <si>
    <t>540705312921</t>
  </si>
  <si>
    <t>540805270921</t>
  </si>
  <si>
    <t>540805320921</t>
  </si>
  <si>
    <t>540805346921</t>
  </si>
  <si>
    <t>550101505908</t>
  </si>
  <si>
    <t>550101505912</t>
  </si>
  <si>
    <t>550101505921</t>
  </si>
  <si>
    <t>550101505926</t>
  </si>
  <si>
    <t>550101505935</t>
  </si>
  <si>
    <t>550101630885</t>
  </si>
  <si>
    <t>550102105921</t>
  </si>
  <si>
    <t>550102553921</t>
  </si>
  <si>
    <t>550102666921</t>
  </si>
  <si>
    <t>550102972908</t>
  </si>
  <si>
    <t>550102972921</t>
  </si>
  <si>
    <t>550107203908</t>
  </si>
  <si>
    <t>550107399908</t>
  </si>
  <si>
    <t>601021505921</t>
  </si>
  <si>
    <t>601131505921</t>
  </si>
  <si>
    <t>601231505921</t>
  </si>
  <si>
    <t>710001505921</t>
  </si>
  <si>
    <t>710002966921</t>
  </si>
  <si>
    <t>720001220887</t>
  </si>
  <si>
    <t>720001290887</t>
  </si>
  <si>
    <t>720001505912</t>
  </si>
  <si>
    <t>720001505921</t>
  </si>
  <si>
    <t>720001610892</t>
  </si>
  <si>
    <t>720002588921</t>
  </si>
  <si>
    <t>720002966921</t>
  </si>
  <si>
    <t>720004320930</t>
  </si>
  <si>
    <t>720004765912</t>
  </si>
  <si>
    <t>725001505912</t>
  </si>
  <si>
    <t>725001505921</t>
  </si>
  <si>
    <t>725001505925</t>
  </si>
  <si>
    <t>725001505926</t>
  </si>
  <si>
    <t>725001596921</t>
  </si>
  <si>
    <t>725002426922</t>
  </si>
  <si>
    <t>725002553921</t>
  </si>
  <si>
    <t>725002560921</t>
  </si>
  <si>
    <t>725002966921</t>
  </si>
  <si>
    <t>725004695921</t>
  </si>
  <si>
    <t>725004750921</t>
  </si>
  <si>
    <t>725004910926</t>
  </si>
  <si>
    <t>727001355902</t>
  </si>
  <si>
    <t>727001505921</t>
  </si>
  <si>
    <t>727001505926</t>
  </si>
  <si>
    <t>727002966921</t>
  </si>
  <si>
    <t>727005015921</t>
  </si>
  <si>
    <t>730000000913</t>
  </si>
  <si>
    <t>730001505921</t>
  </si>
  <si>
    <t>730002966921</t>
  </si>
  <si>
    <t>731001505910</t>
  </si>
  <si>
    <t>731001505912</t>
  </si>
  <si>
    <t>731001505921</t>
  </si>
  <si>
    <t>731002666921</t>
  </si>
  <si>
    <t>731002966908</t>
  </si>
  <si>
    <t>731002966921</t>
  </si>
  <si>
    <t>731004660908</t>
  </si>
  <si>
    <t>735001505921</t>
  </si>
  <si>
    <t>736001505921</t>
  </si>
  <si>
    <t>736002966921</t>
  </si>
  <si>
    <t>740001505912</t>
  </si>
  <si>
    <t>740001505921</t>
  </si>
  <si>
    <t>740002966921</t>
  </si>
  <si>
    <t>741001505912</t>
  </si>
  <si>
    <t>741001505921</t>
  </si>
  <si>
    <t>741002966921</t>
  </si>
  <si>
    <t>745001505921</t>
  </si>
  <si>
    <t>745001505925</t>
  </si>
  <si>
    <t>745002105930</t>
  </si>
  <si>
    <t>745002966921</t>
  </si>
  <si>
    <t>747001505921</t>
  </si>
  <si>
    <t>747002666921</t>
  </si>
  <si>
    <t>747002966921</t>
  </si>
  <si>
    <t>748001505921</t>
  </si>
  <si>
    <t>748002492926</t>
  </si>
  <si>
    <t>748002966921</t>
  </si>
  <si>
    <t>749001500921</t>
  </si>
  <si>
    <t>749001505921</t>
  </si>
  <si>
    <t>749002966921</t>
  </si>
  <si>
    <t>750001505921</t>
  </si>
  <si>
    <t>750001505935</t>
  </si>
  <si>
    <t>750002966921</t>
  </si>
  <si>
    <t>750004705921</t>
  </si>
  <si>
    <t>755001505903</t>
  </si>
  <si>
    <t>755001505912</t>
  </si>
  <si>
    <t>755001505921</t>
  </si>
  <si>
    <t>755002588921</t>
  </si>
  <si>
    <t>755002966921</t>
  </si>
  <si>
    <t>760001500921</t>
  </si>
  <si>
    <t>760001505921</t>
  </si>
  <si>
    <t>760002065930</t>
  </si>
  <si>
    <t>760002200926</t>
  </si>
  <si>
    <t>760002966921</t>
  </si>
  <si>
    <t>760004290930</t>
  </si>
  <si>
    <t>760004320921</t>
  </si>
  <si>
    <t>760004320930</t>
  </si>
  <si>
    <t>760005000930</t>
  </si>
  <si>
    <t>760005295921</t>
  </si>
  <si>
    <t>765001505921</t>
  </si>
  <si>
    <t>765002553921</t>
  </si>
  <si>
    <t>765002966921</t>
  </si>
  <si>
    <t>770001505921</t>
  </si>
  <si>
    <t>770002966921</t>
  </si>
  <si>
    <t>790001500921</t>
  </si>
  <si>
    <t>790001505910</t>
  </si>
  <si>
    <t>790001505912</t>
  </si>
  <si>
    <t>790001505921</t>
  </si>
  <si>
    <t>790001505925</t>
  </si>
  <si>
    <t>790001505926</t>
  </si>
  <si>
    <t>790001506921</t>
  </si>
  <si>
    <t>790002068921</t>
  </si>
  <si>
    <t>790002368921</t>
  </si>
  <si>
    <t>790002666921</t>
  </si>
  <si>
    <t>790002966921</t>
  </si>
  <si>
    <t>790004305921</t>
  </si>
  <si>
    <t>790004320930</t>
  </si>
  <si>
    <t>790020000909</t>
  </si>
  <si>
    <t>790020000913</t>
  </si>
  <si>
    <t>790021295832</t>
  </si>
  <si>
    <t>790021505921</t>
  </si>
  <si>
    <t>790022426922</t>
  </si>
  <si>
    <t>790022553921</t>
  </si>
  <si>
    <t>790022966921</t>
  </si>
  <si>
    <t>790025340921</t>
  </si>
  <si>
    <t>790031505921</t>
  </si>
  <si>
    <t>790032426922</t>
  </si>
  <si>
    <t>790032553921</t>
  </si>
  <si>
    <t>790032966921</t>
  </si>
  <si>
    <t>811951355902</t>
  </si>
  <si>
    <t>811994520816</t>
  </si>
  <si>
    <t>811994859908</t>
  </si>
  <si>
    <t>822804280903</t>
  </si>
  <si>
    <t>830101315912</t>
  </si>
  <si>
    <t>830101505921</t>
  </si>
  <si>
    <t>830102090880</t>
  </si>
  <si>
    <t>830102105930</t>
  </si>
  <si>
    <t>830102200926</t>
  </si>
  <si>
    <t>830102666921</t>
  </si>
  <si>
    <t>830103180922</t>
  </si>
  <si>
    <t>830104710921</t>
  </si>
  <si>
    <t>830104765912</t>
  </si>
  <si>
    <t>830105300921</t>
  </si>
  <si>
    <t>830221505921</t>
  </si>
  <si>
    <t>830231505921</t>
  </si>
  <si>
    <t>830232666921</t>
  </si>
  <si>
    <t>830232966921</t>
  </si>
  <si>
    <t>830241040877</t>
  </si>
  <si>
    <t>830244415870</t>
  </si>
  <si>
    <t>830252553921</t>
  </si>
  <si>
    <t>830301505887</t>
  </si>
  <si>
    <t>830301505921</t>
  </si>
  <si>
    <t>830301512880</t>
  </si>
  <si>
    <t>830302090880</t>
  </si>
  <si>
    <t>830302105921</t>
  </si>
  <si>
    <t>830302105930</t>
  </si>
  <si>
    <t>830302553921</t>
  </si>
  <si>
    <t>830302966930</t>
  </si>
  <si>
    <t>830303090887</t>
  </si>
  <si>
    <t>830304771887</t>
  </si>
  <si>
    <t>830304771908</t>
  </si>
  <si>
    <t>830306540921</t>
  </si>
  <si>
    <t>831224305921</t>
  </si>
  <si>
    <t>840105295921</t>
  </si>
  <si>
    <t>840201505921</t>
  </si>
  <si>
    <t>840891505921</t>
  </si>
  <si>
    <t>840991505874</t>
  </si>
  <si>
    <t>840991505879</t>
  </si>
  <si>
    <t>840991505902</t>
  </si>
  <si>
    <t>840991505912</t>
  </si>
  <si>
    <t>840991505921</t>
  </si>
  <si>
    <t>840991505935</t>
  </si>
  <si>
    <t>840992010903</t>
  </si>
  <si>
    <t>840992010907</t>
  </si>
  <si>
    <t>840992010908</t>
  </si>
  <si>
    <t>840992010910</t>
  </si>
  <si>
    <t>840992010911</t>
  </si>
  <si>
    <t>840992010912</t>
  </si>
  <si>
    <t>840992010916</t>
  </si>
  <si>
    <t>840992010921</t>
  </si>
  <si>
    <t>840992010922</t>
  </si>
  <si>
    <t>840992020921</t>
  </si>
  <si>
    <t>840992070922</t>
  </si>
  <si>
    <t>840992425922</t>
  </si>
  <si>
    <t>840992426922</t>
  </si>
  <si>
    <t>840992427922</t>
  </si>
  <si>
    <t>840994857922</t>
  </si>
  <si>
    <t>851101505921</t>
  </si>
  <si>
    <t>851102365921</t>
  </si>
  <si>
    <t>851201505921</t>
  </si>
  <si>
    <t>851202365921</t>
  </si>
  <si>
    <t>851202475921</t>
  </si>
  <si>
    <t>851202476921</t>
  </si>
  <si>
    <t>851202477921</t>
  </si>
  <si>
    <t>852101505921</t>
  </si>
  <si>
    <t>852102560921</t>
  </si>
  <si>
    <t>852104620926</t>
  </si>
  <si>
    <t>852202200926</t>
  </si>
  <si>
    <t>852204596921</t>
  </si>
  <si>
    <t>852204596926</t>
  </si>
  <si>
    <t>852204620926</t>
  </si>
  <si>
    <t>852302966921</t>
  </si>
  <si>
    <t>852405285926</t>
  </si>
  <si>
    <t>853102010922</t>
  </si>
  <si>
    <t>853102190926</t>
  </si>
  <si>
    <t>853102245926</t>
  </si>
  <si>
    <t>853102430921</t>
  </si>
  <si>
    <t>853102470926</t>
  </si>
  <si>
    <t>853102471926</t>
  </si>
  <si>
    <t>853102547926</t>
  </si>
  <si>
    <t>853103180922</t>
  </si>
  <si>
    <t>853104580926</t>
  </si>
  <si>
    <t>853104635925</t>
  </si>
  <si>
    <t>853204635925</t>
  </si>
  <si>
    <t>853404580926</t>
  </si>
  <si>
    <t>853501505926</t>
  </si>
  <si>
    <t>853502245926</t>
  </si>
  <si>
    <t>853502470926</t>
  </si>
  <si>
    <t>853504580926</t>
  </si>
  <si>
    <t>853601505921</t>
  </si>
  <si>
    <t>853602190926</t>
  </si>
  <si>
    <t>853604580926</t>
  </si>
  <si>
    <t>853702547926</t>
  </si>
  <si>
    <t>853802101926</t>
  </si>
  <si>
    <t>853902476921</t>
  </si>
  <si>
    <t>853952245926</t>
  </si>
  <si>
    <t>854102595904</t>
  </si>
  <si>
    <t>854102596904</t>
  </si>
  <si>
    <t>854102597904</t>
  </si>
  <si>
    <t>854102598904</t>
  </si>
  <si>
    <t>854102599904</t>
  </si>
  <si>
    <t>854106176904</t>
  </si>
  <si>
    <t>854106495904</t>
  </si>
  <si>
    <t>857001340893</t>
  </si>
  <si>
    <t>857001505885</t>
  </si>
  <si>
    <t>857001505921</t>
  </si>
  <si>
    <t>857001530893</t>
  </si>
  <si>
    <t>857001535893</t>
  </si>
  <si>
    <t>857001540893</t>
  </si>
  <si>
    <t>857001620879</t>
  </si>
  <si>
    <t>857001630885</t>
  </si>
  <si>
    <t>857001675856</t>
  </si>
  <si>
    <t>857004536926</t>
  </si>
  <si>
    <t>857004625926</t>
  </si>
  <si>
    <t>857004980925</t>
  </si>
  <si>
    <t>865002070922</t>
  </si>
  <si>
    <t>865002430922</t>
  </si>
  <si>
    <t>11410PORT908</t>
  </si>
  <si>
    <t>42030PORT903</t>
  </si>
  <si>
    <t>111001250856</t>
  </si>
  <si>
    <t>320001675856</t>
  </si>
  <si>
    <t>155051544863</t>
  </si>
  <si>
    <t>123591170874</t>
  </si>
  <si>
    <t>135101480877</t>
  </si>
  <si>
    <t>155061365878</t>
  </si>
  <si>
    <t>111001670879</t>
  </si>
  <si>
    <t>155071070880</t>
  </si>
  <si>
    <t>155071220887</t>
  </si>
  <si>
    <t>155011125889</t>
  </si>
  <si>
    <t>155071610892</t>
  </si>
  <si>
    <t>141091620893</t>
  </si>
  <si>
    <t>155061620893</t>
  </si>
  <si>
    <t>155201620893</t>
  </si>
  <si>
    <t>111508000909</t>
  </si>
  <si>
    <t>135101560921</t>
  </si>
  <si>
    <t>155201560921</t>
  </si>
  <si>
    <t>510101570921</t>
  </si>
  <si>
    <t>540505290921</t>
  </si>
  <si>
    <t>540801505921</t>
  </si>
  <si>
    <t>540801509921</t>
  </si>
  <si>
    <t>540805265921</t>
  </si>
  <si>
    <t>111005020935</t>
  </si>
  <si>
    <t>Added 4.9.16</t>
  </si>
  <si>
    <t>161104360935</t>
  </si>
  <si>
    <t>410205020935</t>
  </si>
  <si>
    <t>510201500935</t>
  </si>
  <si>
    <t>131004475847</t>
  </si>
  <si>
    <t>320001676856</t>
  </si>
  <si>
    <t>111001285863</t>
  </si>
  <si>
    <t>141091175874</t>
  </si>
  <si>
    <t>155071275874</t>
  </si>
  <si>
    <t>155071695874</t>
  </si>
  <si>
    <t>135251620879</t>
  </si>
  <si>
    <t>120131315880</t>
  </si>
  <si>
    <t>135251315880</t>
  </si>
  <si>
    <t>141091680880</t>
  </si>
  <si>
    <t>155201130889</t>
  </si>
  <si>
    <t>155061525891</t>
  </si>
  <si>
    <t>135101535893</t>
  </si>
  <si>
    <t>120136600921</t>
  </si>
  <si>
    <t>410104760921</t>
  </si>
  <si>
    <t>410401207921</t>
  </si>
  <si>
    <t>510204985925</t>
  </si>
  <si>
    <t>480104320930</t>
  </si>
  <si>
    <t>155021505935</t>
  </si>
  <si>
    <t>155071045935</t>
  </si>
  <si>
    <t>Added 7.1.16</t>
  </si>
  <si>
    <t>155071500935</t>
  </si>
  <si>
    <t>155201045935</t>
  </si>
  <si>
    <t>510251505935</t>
  </si>
  <si>
    <t>155071676856</t>
  </si>
  <si>
    <t>155091675856</t>
  </si>
  <si>
    <t>155091676856</t>
  </si>
  <si>
    <t>131001430878</t>
  </si>
  <si>
    <t>135101365878</t>
  </si>
  <si>
    <t>155091620879</t>
  </si>
  <si>
    <t>731001505879</t>
  </si>
  <si>
    <t>123591270880</t>
  </si>
  <si>
    <t>135251195885</t>
  </si>
  <si>
    <t>141091315885</t>
  </si>
  <si>
    <t>135201025887</t>
  </si>
  <si>
    <t>155071025887</t>
  </si>
  <si>
    <t>155071290887</t>
  </si>
  <si>
    <t>155091125889</t>
  </si>
  <si>
    <t>141001525891</t>
  </si>
  <si>
    <t>135101165893</t>
  </si>
  <si>
    <t>410401630901</t>
  </si>
  <si>
    <t>114907257908</t>
  </si>
  <si>
    <t>135101315912</t>
  </si>
  <si>
    <t>340005015912</t>
  </si>
  <si>
    <t>111502966921</t>
  </si>
  <si>
    <t>113305020921</t>
  </si>
  <si>
    <t>113482666921</t>
  </si>
  <si>
    <t>135254705921</t>
  </si>
  <si>
    <t>164001506921</t>
  </si>
  <si>
    <t>164001507921</t>
  </si>
  <si>
    <t>330001670921</t>
  </si>
  <si>
    <t>420501505921</t>
  </si>
  <si>
    <t>420502553921</t>
  </si>
  <si>
    <t>727002105921</t>
  </si>
  <si>
    <t>830241505921</t>
  </si>
  <si>
    <t>Added 10.11.16</t>
  </si>
  <si>
    <t>141004360935</t>
  </si>
  <si>
    <t>510451500935</t>
  </si>
  <si>
    <t>510501500935</t>
  </si>
  <si>
    <t>135201630870</t>
  </si>
  <si>
    <t>135104655878</t>
  </si>
  <si>
    <t>161151630878</t>
  </si>
  <si>
    <t>123591620879</t>
  </si>
  <si>
    <t>135101170879</t>
  </si>
  <si>
    <t>510101580880</t>
  </si>
  <si>
    <t>120121505885</t>
  </si>
  <si>
    <t>120131514885</t>
  </si>
  <si>
    <t>155071512885</t>
  </si>
  <si>
    <t>151001130889</t>
  </si>
  <si>
    <t>135101490891</t>
  </si>
  <si>
    <t>155091610892</t>
  </si>
  <si>
    <t>131001535893</t>
  </si>
  <si>
    <t>113255015912</t>
  </si>
  <si>
    <t>520102966912</t>
  </si>
  <si>
    <t>520204765912</t>
  </si>
  <si>
    <t>113252966921</t>
  </si>
  <si>
    <t>115152966921</t>
  </si>
  <si>
    <t>115404930921</t>
  </si>
  <si>
    <t>155084705921</t>
  </si>
  <si>
    <t>155101590921</t>
  </si>
  <si>
    <t>164004705921</t>
  </si>
  <si>
    <t>410704760921</t>
  </si>
  <si>
    <t>420501596921</t>
  </si>
  <si>
    <t>520401595921</t>
  </si>
  <si>
    <t>540605310921</t>
  </si>
  <si>
    <t>135105010935</t>
  </si>
  <si>
    <t>151001500935</t>
  </si>
  <si>
    <t>161004363935</t>
  </si>
  <si>
    <t>Added 1.11.17</t>
  </si>
  <si>
    <t>161054360935</t>
  </si>
  <si>
    <t>161654360935</t>
  </si>
  <si>
    <t>830101500935</t>
  </si>
  <si>
    <t>111001187874</t>
  </si>
  <si>
    <t>320001180874</t>
  </si>
  <si>
    <t>510101250874</t>
  </si>
  <si>
    <t>155201480877</t>
  </si>
  <si>
    <t>112001620878</t>
  </si>
  <si>
    <t>113204655878</t>
  </si>
  <si>
    <t>135101470878</t>
  </si>
  <si>
    <t>155091620878</t>
  </si>
  <si>
    <t>155051670885</t>
  </si>
  <si>
    <t>155061633885</t>
  </si>
  <si>
    <t>410501630885</t>
  </si>
  <si>
    <t>135201505887</t>
  </si>
  <si>
    <t>155071287887</t>
  </si>
  <si>
    <t>120131140889</t>
  </si>
  <si>
    <t>135100600892</t>
  </si>
  <si>
    <t>155071605892</t>
  </si>
  <si>
    <t>155201635892</t>
  </si>
  <si>
    <t>135101460893</t>
  </si>
  <si>
    <t>155091620893</t>
  </si>
  <si>
    <t>135201170903</t>
  </si>
  <si>
    <t>131004660908</t>
  </si>
  <si>
    <t>155084660908</t>
  </si>
  <si>
    <t>520204855911</t>
  </si>
  <si>
    <t>113301515912</t>
  </si>
  <si>
    <t>155201315912</t>
  </si>
  <si>
    <t>520104765912</t>
  </si>
  <si>
    <t>745001505912</t>
  </si>
  <si>
    <t>830101505912</t>
  </si>
  <si>
    <t>112001560921</t>
  </si>
  <si>
    <t>112001595921</t>
  </si>
  <si>
    <t>113302588921</t>
  </si>
  <si>
    <t>115281505921</t>
  </si>
  <si>
    <t>134002666921</t>
  </si>
  <si>
    <t>134004735921</t>
  </si>
  <si>
    <t>141091560921</t>
  </si>
  <si>
    <t>151001595921</t>
  </si>
  <si>
    <t>155052666921</t>
  </si>
  <si>
    <t>155061590921</t>
  </si>
  <si>
    <t>161001570921</t>
  </si>
  <si>
    <t>162016600921</t>
  </si>
  <si>
    <t>330001207921</t>
  </si>
  <si>
    <t>410704720921</t>
  </si>
  <si>
    <t>420142666921</t>
  </si>
  <si>
    <t>450102966921</t>
  </si>
  <si>
    <t>510451505921</t>
  </si>
  <si>
    <t>530101672921</t>
  </si>
  <si>
    <t>540602950921</t>
  </si>
  <si>
    <t>540605268921</t>
  </si>
  <si>
    <t>725001506921</t>
  </si>
  <si>
    <t>725001507921</t>
  </si>
  <si>
    <t>760001672921</t>
  </si>
  <si>
    <t>780001505921</t>
  </si>
  <si>
    <t>780002966921</t>
  </si>
  <si>
    <t>857102966921</t>
  </si>
  <si>
    <t>154924585925</t>
  </si>
  <si>
    <t>550102966930</t>
  </si>
  <si>
    <t>161355205935</t>
  </si>
  <si>
    <t>Added 2.2.17</t>
  </si>
  <si>
    <t>161904360935</t>
  </si>
  <si>
    <t>Added 5.1.17</t>
  </si>
  <si>
    <t>510101500935</t>
  </si>
  <si>
    <t>601205205935</t>
  </si>
  <si>
    <t>470104580926</t>
  </si>
  <si>
    <t>111001280874</t>
  </si>
  <si>
    <t>155101695874</t>
  </si>
  <si>
    <t>510102090874</t>
  </si>
  <si>
    <t>155071480877</t>
  </si>
  <si>
    <t>141091630878</t>
  </si>
  <si>
    <t>155061610878</t>
  </si>
  <si>
    <t>161351630878</t>
  </si>
  <si>
    <t>410501630878</t>
  </si>
  <si>
    <t>510101620879</t>
  </si>
  <si>
    <t>155071100887</t>
  </si>
  <si>
    <t>155101627887</t>
  </si>
  <si>
    <t>155201170887</t>
  </si>
  <si>
    <t>120111130889</t>
  </si>
  <si>
    <t>410501640889</t>
  </si>
  <si>
    <t>155201420893</t>
  </si>
  <si>
    <t>111001355902</t>
  </si>
  <si>
    <t>155061620903</t>
  </si>
  <si>
    <t>113701505908</t>
  </si>
  <si>
    <t>114104740908</t>
  </si>
  <si>
    <t>114907227908</t>
  </si>
  <si>
    <t>113304940912</t>
  </si>
  <si>
    <t>151001505912</t>
  </si>
  <si>
    <t>155061315912</t>
  </si>
  <si>
    <t>164001505912</t>
  </si>
  <si>
    <t>311001505912</t>
  </si>
  <si>
    <t>420101505912</t>
  </si>
  <si>
    <t>540101505912</t>
  </si>
  <si>
    <t>135101592921</t>
  </si>
  <si>
    <t>141001592921</t>
  </si>
  <si>
    <t>155085020921</t>
  </si>
  <si>
    <t>161051207921</t>
  </si>
  <si>
    <t>163004710921</t>
  </si>
  <si>
    <t>410402492921</t>
  </si>
  <si>
    <t>420184705921</t>
  </si>
  <si>
    <t>510101592921</t>
  </si>
  <si>
    <t>770001505926</t>
  </si>
  <si>
    <t>Added 8.1.17</t>
  </si>
  <si>
    <t>727002105930</t>
  </si>
  <si>
    <t>161554360935</t>
  </si>
  <si>
    <t>410505005935</t>
  </si>
  <si>
    <t>420161295832</t>
  </si>
  <si>
    <t>155101695856</t>
  </si>
  <si>
    <t>161551250874</t>
  </si>
  <si>
    <t>161101645875</t>
  </si>
  <si>
    <t>141001330878</t>
  </si>
  <si>
    <t>141001410878</t>
  </si>
  <si>
    <t>161051630878</t>
  </si>
  <si>
    <t>410401505879</t>
  </si>
  <si>
    <t>410501505879</t>
  </si>
  <si>
    <t>113301315880</t>
  </si>
  <si>
    <t>123591440880</t>
  </si>
  <si>
    <t>141091070880</t>
  </si>
  <si>
    <t>161351195885</t>
  </si>
  <si>
    <t>155101125889</t>
  </si>
  <si>
    <t>135251505910</t>
  </si>
  <si>
    <t>131005020912</t>
  </si>
  <si>
    <t>115900000913</t>
  </si>
  <si>
    <t>131004755921</t>
  </si>
  <si>
    <t>151002966921</t>
  </si>
  <si>
    <t>161004945921</t>
  </si>
  <si>
    <t>410501595921</t>
  </si>
  <si>
    <t>420162966921</t>
  </si>
  <si>
    <t>420184280921</t>
  </si>
  <si>
    <t>420502966921</t>
  </si>
  <si>
    <t>510301207921</t>
  </si>
  <si>
    <t>540605300921</t>
  </si>
  <si>
    <t>725001670921</t>
  </si>
  <si>
    <t>857002966921</t>
  </si>
  <si>
    <t>830104320930</t>
  </si>
  <si>
    <t>161394360935</t>
  </si>
  <si>
    <t>Added 11.1.17</t>
  </si>
  <si>
    <t>161454360935</t>
  </si>
  <si>
    <t>410501505935</t>
  </si>
  <si>
    <t>749004360935</t>
  </si>
  <si>
    <t>155071280874</t>
  </si>
  <si>
    <t>550101180874</t>
  </si>
  <si>
    <t>161001545875</t>
  </si>
  <si>
    <t>151001630878</t>
  </si>
  <si>
    <t>161451630878</t>
  </si>
  <si>
    <t>112001505880</t>
  </si>
  <si>
    <t>111501630885</t>
  </si>
  <si>
    <t>111001170887</t>
  </si>
  <si>
    <t>155071125889</t>
  </si>
  <si>
    <t>135101105892</t>
  </si>
  <si>
    <t>120131530893</t>
  </si>
  <si>
    <t>115287399908</t>
  </si>
  <si>
    <t>154914660908</t>
  </si>
  <si>
    <t>141092966921</t>
  </si>
  <si>
    <t>154101591921</t>
  </si>
  <si>
    <t>154101592921</t>
  </si>
  <si>
    <t>154101594921</t>
  </si>
  <si>
    <t>155052966921</t>
  </si>
  <si>
    <t>155092966921</t>
  </si>
  <si>
    <t>161002463921</t>
  </si>
  <si>
    <t>164001500921</t>
  </si>
  <si>
    <t>164001510921</t>
  </si>
  <si>
    <t>325001672921</t>
  </si>
  <si>
    <t>340004950921</t>
  </si>
  <si>
    <t>410501500921</t>
  </si>
  <si>
    <t>780001500921</t>
  </si>
  <si>
    <t>Added 1.12.18</t>
  </si>
  <si>
    <t>840892426922</t>
  </si>
  <si>
    <t>161392966935</t>
  </si>
  <si>
    <t>340004360935</t>
  </si>
  <si>
    <t>151001295832</t>
  </si>
  <si>
    <t>116001505834</t>
  </si>
  <si>
    <t>114004485844</t>
  </si>
  <si>
    <t>115004485844</t>
  </si>
  <si>
    <t>163004415870</t>
  </si>
  <si>
    <t>154101630878</t>
  </si>
  <si>
    <t>155061430878</t>
  </si>
  <si>
    <t>151001630879</t>
  </si>
  <si>
    <t>155062966879</t>
  </si>
  <si>
    <t>111001633885</t>
  </si>
  <si>
    <t>134001633885</t>
  </si>
  <si>
    <t>135101633885</t>
  </si>
  <si>
    <t>155201225887</t>
  </si>
  <si>
    <t>760001025887</t>
  </si>
  <si>
    <t>161151640889</t>
  </si>
  <si>
    <t>135101635892</t>
  </si>
  <si>
    <t>155061400893</t>
  </si>
  <si>
    <t>114204660908</t>
  </si>
  <si>
    <t>115952966908</t>
  </si>
  <si>
    <t>520401505910</t>
  </si>
  <si>
    <t>155012966912</t>
  </si>
  <si>
    <t>155015015912</t>
  </si>
  <si>
    <t>340001670912</t>
  </si>
  <si>
    <t>520202966912</t>
  </si>
  <si>
    <t>111001590921</t>
  </si>
  <si>
    <t>112001590921</t>
  </si>
  <si>
    <t>115502966921</t>
  </si>
  <si>
    <t>135255015921</t>
  </si>
  <si>
    <t>141001590921</t>
  </si>
  <si>
    <t>151002463921</t>
  </si>
  <si>
    <t>154101505921</t>
  </si>
  <si>
    <t>154101590921</t>
  </si>
  <si>
    <t>154101593921</t>
  </si>
  <si>
    <t>161004705921</t>
  </si>
  <si>
    <t>420104760921</t>
  </si>
  <si>
    <t>510202966921</t>
  </si>
  <si>
    <t>540805290921</t>
  </si>
  <si>
    <t>410201505925</t>
  </si>
  <si>
    <t>141004540926</t>
  </si>
  <si>
    <t>Added 5.3.18</t>
  </si>
  <si>
    <t>154101295935</t>
  </si>
  <si>
    <t>162004360935</t>
  </si>
  <si>
    <t>510454360935</t>
  </si>
  <si>
    <t>113004533816</t>
  </si>
  <si>
    <t>116004533816</t>
  </si>
  <si>
    <t>116004405818</t>
  </si>
  <si>
    <t>116004406818</t>
  </si>
  <si>
    <t>113001310820</t>
  </si>
  <si>
    <t>116001310820</t>
  </si>
  <si>
    <t>117001310820</t>
  </si>
  <si>
    <t>154101310820</t>
  </si>
  <si>
    <t>116001295832</t>
  </si>
  <si>
    <t>113001630840</t>
  </si>
  <si>
    <t>116001630840</t>
  </si>
  <si>
    <t>113004480844</t>
  </si>
  <si>
    <t>113004485844</t>
  </si>
  <si>
    <t>114004475844</t>
  </si>
  <si>
    <t>115004470844</t>
  </si>
  <si>
    <t>115004480844</t>
  </si>
  <si>
    <t>115504470844</t>
  </si>
  <si>
    <t>114004475847</t>
  </si>
  <si>
    <t>115004470847</t>
  </si>
  <si>
    <t>116004470847</t>
  </si>
  <si>
    <t>151001695856</t>
  </si>
  <si>
    <t>155051544856</t>
  </si>
  <si>
    <t>113001630870</t>
  </si>
  <si>
    <t>113004415870</t>
  </si>
  <si>
    <t>135101695874</t>
  </si>
  <si>
    <t>161151695874</t>
  </si>
  <si>
    <t>141001470878</t>
  </si>
  <si>
    <t>141091670879</t>
  </si>
  <si>
    <t>410201550881</t>
  </si>
  <si>
    <t>155071145889</t>
  </si>
  <si>
    <t>155071635892</t>
  </si>
  <si>
    <t>135101350893</t>
  </si>
  <si>
    <t>118002015894</t>
  </si>
  <si>
    <t>141001360902</t>
  </si>
  <si>
    <t>111001315912</t>
  </si>
  <si>
    <t>113305025912</t>
  </si>
  <si>
    <t>852302666912</t>
  </si>
  <si>
    <t>115154935921</t>
  </si>
  <si>
    <t>116001505921</t>
  </si>
  <si>
    <t>345004945921</t>
  </si>
  <si>
    <t>460202966921</t>
  </si>
  <si>
    <t>540605280921</t>
  </si>
  <si>
    <t>540805316921</t>
  </si>
  <si>
    <t>540902966921</t>
  </si>
  <si>
    <t>541002966921</t>
  </si>
  <si>
    <t>747005015921</t>
  </si>
  <si>
    <t>325002200926</t>
  </si>
  <si>
    <t>852409940926</t>
  </si>
  <si>
    <t>852409945926</t>
  </si>
  <si>
    <t>853509920926</t>
  </si>
  <si>
    <t>853709910926</t>
  </si>
  <si>
    <t>853959930926</t>
  </si>
  <si>
    <t>853959935926</t>
  </si>
  <si>
    <t>136002966930</t>
  </si>
  <si>
    <t>Added 8.1.18</t>
  </si>
  <si>
    <t>730004320930</t>
  </si>
  <si>
    <t>115005195935</t>
  </si>
  <si>
    <t>161005020935</t>
  </si>
  <si>
    <t>116004395818</t>
  </si>
  <si>
    <t>116004400818</t>
  </si>
  <si>
    <t>114004410845</t>
  </si>
  <si>
    <t>113201250874</t>
  </si>
  <si>
    <t>120131180874</t>
  </si>
  <si>
    <t>123591695874</t>
  </si>
  <si>
    <t>155051275874</t>
  </si>
  <si>
    <t>155071040877</t>
  </si>
  <si>
    <t>727001505885</t>
  </si>
  <si>
    <t>120131025887</t>
  </si>
  <si>
    <t>135251170887</t>
  </si>
  <si>
    <t>131001525891</t>
  </si>
  <si>
    <t>155061615892</t>
  </si>
  <si>
    <t>155071190893</t>
  </si>
  <si>
    <t>118002010894</t>
  </si>
  <si>
    <t>114001505910</t>
  </si>
  <si>
    <t>115155020921</t>
  </si>
  <si>
    <t>118002588921</t>
  </si>
  <si>
    <t>155012966921</t>
  </si>
  <si>
    <t>160001505921</t>
  </si>
  <si>
    <t>160002463921</t>
  </si>
  <si>
    <t>313001672921</t>
  </si>
  <si>
    <t>345004950921</t>
  </si>
  <si>
    <t>410704750921</t>
  </si>
  <si>
    <t>420201500921</t>
  </si>
  <si>
    <t>540405270921</t>
  </si>
  <si>
    <t>857101505921</t>
  </si>
  <si>
    <t>840999935922</t>
  </si>
  <si>
    <t>857002380924</t>
  </si>
  <si>
    <t>135101505925</t>
  </si>
  <si>
    <t>420104320930</t>
  </si>
  <si>
    <t>Added 10.15.18</t>
  </si>
  <si>
    <t>540101550931</t>
  </si>
  <si>
    <t>115401500935</t>
  </si>
  <si>
    <t>410201505935</t>
  </si>
  <si>
    <t>161004532816</t>
  </si>
  <si>
    <t>116004500821</t>
  </si>
  <si>
    <t>115004475847</t>
  </si>
  <si>
    <t>113002966870</t>
  </si>
  <si>
    <t>155201330878</t>
  </si>
  <si>
    <t>113201275880</t>
  </si>
  <si>
    <t>520101550881</t>
  </si>
  <si>
    <t>164001630885</t>
  </si>
  <si>
    <t>155070600892</t>
  </si>
  <si>
    <t>155071465893</t>
  </si>
  <si>
    <t>118002005894</t>
  </si>
  <si>
    <t>540301505902</t>
  </si>
  <si>
    <t>420164280903</t>
  </si>
  <si>
    <t>460104870912</t>
  </si>
  <si>
    <t>161751505921</t>
  </si>
  <si>
    <t>410205020921</t>
  </si>
  <si>
    <t>430102666921</t>
  </si>
  <si>
    <t>510101593921</t>
  </si>
  <si>
    <t>520401506921</t>
  </si>
  <si>
    <t>420184320930</t>
  </si>
  <si>
    <t>116004360935</t>
  </si>
  <si>
    <t>161704360935</t>
  </si>
  <si>
    <t>161904380935</t>
  </si>
  <si>
    <t>Added 1.16.19</t>
  </si>
  <si>
    <t>116004520816</t>
  </si>
  <si>
    <t>155014485840</t>
  </si>
  <si>
    <t>155021250874</t>
  </si>
  <si>
    <t>115001545875</t>
  </si>
  <si>
    <t>116001270880</t>
  </si>
  <si>
    <t>151001275880</t>
  </si>
  <si>
    <t>120111185893</t>
  </si>
  <si>
    <t>135101465893</t>
  </si>
  <si>
    <t>155064280903</t>
  </si>
  <si>
    <t>113305015908</t>
  </si>
  <si>
    <t>115155015908</t>
  </si>
  <si>
    <t>115155020908</t>
  </si>
  <si>
    <t>115404855908</t>
  </si>
  <si>
    <t>115404865909</t>
  </si>
  <si>
    <t>115404870909</t>
  </si>
  <si>
    <t>161101505912</t>
  </si>
  <si>
    <t>161601505921</t>
  </si>
  <si>
    <t>311001670921</t>
  </si>
  <si>
    <t>410204930921</t>
  </si>
  <si>
    <t>430101590921</t>
  </si>
  <si>
    <t>510501507921</t>
  </si>
  <si>
    <t>510501560921</t>
  </si>
  <si>
    <t>510601207921</t>
  </si>
  <si>
    <t>510601591921</t>
  </si>
  <si>
    <t>541005295921</t>
  </si>
  <si>
    <t>601016041921</t>
  </si>
  <si>
    <t>601106041921</t>
  </si>
  <si>
    <t>840992015922</t>
  </si>
  <si>
    <t>770002200926</t>
  </si>
  <si>
    <t>840201509921</t>
  </si>
  <si>
    <t>470109920926</t>
  </si>
  <si>
    <t>160001500935</t>
  </si>
  <si>
    <t>Added 5.1.2019</t>
  </si>
  <si>
    <t>116004515816</t>
  </si>
  <si>
    <t>116004525816</t>
  </si>
  <si>
    <t>116004530816</t>
  </si>
  <si>
    <t>117001680863</t>
  </si>
  <si>
    <t>161151645875</t>
  </si>
  <si>
    <t>155061470878</t>
  </si>
  <si>
    <t>155074655878</t>
  </si>
  <si>
    <t>113201070880</t>
  </si>
  <si>
    <t>113481270880</t>
  </si>
  <si>
    <t>134001270880</t>
  </si>
  <si>
    <t>510101025887</t>
  </si>
  <si>
    <t>151001525891</t>
  </si>
  <si>
    <t>151001530893</t>
  </si>
  <si>
    <t>111002010894</t>
  </si>
  <si>
    <t>115501315912</t>
  </si>
  <si>
    <t>790004765912</t>
  </si>
  <si>
    <t>155091592921</t>
  </si>
  <si>
    <t>161051505921</t>
  </si>
  <si>
    <t>161451505921</t>
  </si>
  <si>
    <t>161505020921</t>
  </si>
  <si>
    <t>161551505921</t>
  </si>
  <si>
    <t>345001505921</t>
  </si>
  <si>
    <t>410202588921</t>
  </si>
  <si>
    <t>410801505921</t>
  </si>
  <si>
    <t>410804705921</t>
  </si>
  <si>
    <t>460301500921</t>
  </si>
  <si>
    <t>510651505921</t>
  </si>
  <si>
    <t>601026041921</t>
  </si>
  <si>
    <t>601146041921</t>
  </si>
  <si>
    <t>770004536921</t>
  </si>
  <si>
    <t>510651505925</t>
  </si>
  <si>
    <t>857002966925</t>
  </si>
  <si>
    <t>129972015930</t>
  </si>
  <si>
    <t>131001295931</t>
  </si>
  <si>
    <t>151005105935</t>
  </si>
  <si>
    <t>345001500921</t>
  </si>
  <si>
    <t>Added 8.2.2019</t>
  </si>
  <si>
    <t>116004522816</t>
  </si>
  <si>
    <t>116004532816</t>
  </si>
  <si>
    <t>116004535816</t>
  </si>
  <si>
    <t>117004600816</t>
  </si>
  <si>
    <t>117004600820</t>
  </si>
  <si>
    <t>115504470847</t>
  </si>
  <si>
    <t>155064470847</t>
  </si>
  <si>
    <t>117004600863</t>
  </si>
  <si>
    <t>116001630870</t>
  </si>
  <si>
    <t>155012966874</t>
  </si>
  <si>
    <t>113001040877</t>
  </si>
  <si>
    <t>151001430878</t>
  </si>
  <si>
    <t>155071505879</t>
  </si>
  <si>
    <t>131001315880</t>
  </si>
  <si>
    <t>135251512880</t>
  </si>
  <si>
    <t>790001195885</t>
  </si>
  <si>
    <t>135101512889</t>
  </si>
  <si>
    <t>113201460893</t>
  </si>
  <si>
    <t>131001460893</t>
  </si>
  <si>
    <t>151001535893</t>
  </si>
  <si>
    <t>163004280903</t>
  </si>
  <si>
    <t>330001015903</t>
  </si>
  <si>
    <t>345002966912</t>
  </si>
  <si>
    <t>852305026912</t>
  </si>
  <si>
    <t>117004600921</t>
  </si>
  <si>
    <t>155052588921</t>
  </si>
  <si>
    <t>155054705921</t>
  </si>
  <si>
    <t>161351505921</t>
  </si>
  <si>
    <t>161901207921</t>
  </si>
  <si>
    <t>410104715921</t>
  </si>
  <si>
    <t>540405264921</t>
  </si>
  <si>
    <t>541005265921</t>
  </si>
  <si>
    <t>760004930921</t>
  </si>
  <si>
    <t>115152200926</t>
  </si>
  <si>
    <t>115404290930</t>
  </si>
  <si>
    <t>120111045935</t>
  </si>
  <si>
    <t>345004360935</t>
  </si>
  <si>
    <t>Payroll Analysis Report</t>
  </si>
  <si>
    <t>Rate Base Allocation Factors &gt;&gt;</t>
  </si>
  <si>
    <t>Month</t>
  </si>
  <si>
    <t>Indirect</t>
  </si>
  <si>
    <t>Direct</t>
  </si>
  <si>
    <t>Total System</t>
  </si>
  <si>
    <t>OR</t>
  </si>
  <si>
    <t>WA</t>
  </si>
  <si>
    <t>check</t>
  </si>
  <si>
    <t>TOTAL</t>
  </si>
  <si>
    <t>Payroll Cost Factor</t>
  </si>
  <si>
    <t>SORTER</t>
  </si>
  <si>
    <t>ALLOCATION FACTOR</t>
  </si>
  <si>
    <t>ALLOCATION METHOD</t>
  </si>
  <si>
    <t>SYSTEM</t>
  </si>
  <si>
    <t>Acct Decription</t>
  </si>
  <si>
    <t>Cost Center Name</t>
  </si>
  <si>
    <t>TOTAL Incldg Construction Wages</t>
  </si>
  <si>
    <t>Add: Direct/Indirect Construction Wages</t>
  </si>
  <si>
    <r>
      <t xml:space="preserve">Start with Payroll Criteria tab and then remove items allocated based on </t>
    </r>
    <r>
      <rPr>
        <b/>
        <sz val="11"/>
        <color rgb="FF0070C0"/>
        <rFont val="Calibri"/>
        <family val="2"/>
        <scheme val="minor"/>
      </rPr>
      <t xml:space="preserve">Employee Cost Factor </t>
    </r>
    <r>
      <rPr>
        <sz val="11"/>
        <color rgb="FF0070C0"/>
        <rFont val="Calibri"/>
        <family val="2"/>
        <scheme val="minor"/>
      </rPr>
      <t xml:space="preserve">and </t>
    </r>
    <r>
      <rPr>
        <u/>
        <sz val="11"/>
        <color rgb="FF0070C0"/>
        <rFont val="Calibri"/>
        <family val="2"/>
        <scheme val="minor"/>
      </rPr>
      <t>Add</t>
    </r>
    <r>
      <rPr>
        <sz val="11"/>
        <color rgb="FF0070C0"/>
        <rFont val="Calibri"/>
        <family val="2"/>
        <scheme val="minor"/>
      </rPr>
      <t xml:space="preserve"> Construction Wages</t>
    </r>
  </si>
  <si>
    <t>1)  Start with Activities: 911, 912, 916, 921, 923, 924, 931, &amp; 935 Excldg 953</t>
  </si>
  <si>
    <t>Employee Cost Factor</t>
  </si>
  <si>
    <t>Admin Transfer Factor</t>
  </si>
  <si>
    <t>Order Name</t>
  </si>
  <si>
    <t>2)  Remove Bonus Items for Cost Center 85110, 85120, 85230, &amp; 85390, Remove N. Mist Cost Center 11700,  and Remove GL Account 501000 and Exclude XXX-02966 &amp; XXX-02666</t>
  </si>
  <si>
    <r>
      <t xml:space="preserve">FILTER:  </t>
    </r>
    <r>
      <rPr>
        <sz val="11"/>
        <color rgb="FF0070C0"/>
        <rFont val="Calibri"/>
        <family val="2"/>
        <scheme val="minor"/>
      </rPr>
      <t xml:space="preserve">FERC Acct: 816-935 Excld 863, GL Account: 500100-500900, Exclude Cost Center 84099, 85390, </t>
    </r>
    <r>
      <rPr>
        <u/>
        <sz val="11"/>
        <color rgb="FFFF0000"/>
        <rFont val="Calibri"/>
        <family val="2"/>
        <scheme val="minor"/>
      </rPr>
      <t>Exclude</t>
    </r>
    <r>
      <rPr>
        <sz val="11"/>
        <color rgb="FFFF0000"/>
        <rFont val="Calibri"/>
        <family val="2"/>
        <scheme val="minor"/>
      </rPr>
      <t xml:space="preserve"> all N. Mist activities (Cost Center 11700), and Exclude Order 921-02966</t>
    </r>
  </si>
  <si>
    <r>
      <t xml:space="preserve">FILTER:  </t>
    </r>
    <r>
      <rPr>
        <sz val="11"/>
        <color rgb="FF0070C0"/>
        <rFont val="Calibri"/>
        <family val="2"/>
        <scheme val="minor"/>
      </rPr>
      <t xml:space="preserve">FERC Acct: 816-935 Excld 863, GL Account: 500100-500900, Exclude Cost Center 84099 &amp; 85390, </t>
    </r>
    <r>
      <rPr>
        <u/>
        <sz val="11"/>
        <color rgb="FFFF0000"/>
        <rFont val="Calibri"/>
        <family val="2"/>
        <scheme val="minor"/>
      </rPr>
      <t>Exclude</t>
    </r>
    <r>
      <rPr>
        <sz val="11"/>
        <color rgb="FFFF0000"/>
        <rFont val="Calibri"/>
        <family val="2"/>
        <scheme val="minor"/>
      </rPr>
      <t xml:space="preserve"> all N. Mist activities (Cost Center 11700), and Exclude Order 921-02966</t>
    </r>
  </si>
  <si>
    <t>113301630870</t>
  </si>
  <si>
    <t>790011505921</t>
  </si>
  <si>
    <t>790021505953</t>
  </si>
  <si>
    <t>851102365953</t>
  </si>
  <si>
    <t>851202475953</t>
  </si>
  <si>
    <t>853604580953</t>
  </si>
  <si>
    <t>510101505912</t>
  </si>
  <si>
    <t>114102966921</t>
  </si>
  <si>
    <t>136002966921</t>
  </si>
  <si>
    <t>155021505921</t>
  </si>
  <si>
    <t>345002966921</t>
  </si>
  <si>
    <t>345004590921</t>
  </si>
  <si>
    <t>420182966921</t>
  </si>
  <si>
    <t>530101506921</t>
  </si>
  <si>
    <t>745004950921</t>
  </si>
  <si>
    <t>135201480877</t>
  </si>
  <si>
    <t>135201125889</t>
  </si>
  <si>
    <t>Environmental Admin Costs</t>
  </si>
  <si>
    <t>OCT 2019</t>
  </si>
  <si>
    <t>NOV 2019</t>
  </si>
  <si>
    <t>DEC 2019</t>
  </si>
  <si>
    <t>JAN 2020</t>
  </si>
  <si>
    <t>FEB 2020</t>
  </si>
  <si>
    <t>MAR 2020</t>
  </si>
  <si>
    <t>APR 2020</t>
  </si>
  <si>
    <t>MAY 2020</t>
  </si>
  <si>
    <t>JUN 2020</t>
  </si>
  <si>
    <t>JUL 2020</t>
  </si>
  <si>
    <t>AUG 2020</t>
  </si>
  <si>
    <t>SEP 2020</t>
  </si>
  <si>
    <t>502130</t>
  </si>
  <si>
    <t>INTANGIBLE EXPENSE</t>
  </si>
  <si>
    <t>818-04600</t>
  </si>
  <si>
    <t>COMP STA OP EXP - N. MIST</t>
  </si>
  <si>
    <t>502105</t>
  </si>
  <si>
    <t>ENGINEERING</t>
  </si>
  <si>
    <t>83023</t>
  </si>
  <si>
    <t>INST STRG COMML STRG</t>
  </si>
  <si>
    <t>85701</t>
  </si>
  <si>
    <t>COVID-19</t>
  </si>
  <si>
    <t>878-01370</t>
  </si>
  <si>
    <t>METER REMOVAL - SMAL</t>
  </si>
  <si>
    <t>81160</t>
  </si>
  <si>
    <t>EUGENE</t>
  </si>
  <si>
    <t>879-01555</t>
  </si>
  <si>
    <t>CUSTOMER INSTALLATION EXPENSES-RESIDENTI</t>
  </si>
  <si>
    <t>502401</t>
  </si>
  <si>
    <t>CIAC RECEIPTS</t>
  </si>
  <si>
    <t>500200</t>
  </si>
  <si>
    <t>OFFICE PAYROLL</t>
  </si>
  <si>
    <t>885-01504</t>
  </si>
  <si>
    <t>DISTRB MAINTENANCE SUPERVISION-PIPLINE I</t>
  </si>
  <si>
    <t>PIPLINE INTEGRITY -</t>
  </si>
  <si>
    <t>508200</t>
  </si>
  <si>
    <t>GARAGE OVERHEAD</t>
  </si>
  <si>
    <t>60108</t>
  </si>
  <si>
    <t>ENGINEERING, OPERATI</t>
  </si>
  <si>
    <t>887-01627</t>
  </si>
  <si>
    <t>DISTRB MAINTENANCE OF MAINS-STREET CUT I</t>
  </si>
  <si>
    <t>STREET CUT IDS</t>
  </si>
  <si>
    <t>893-01390</t>
  </si>
  <si>
    <t>METER REPAIR TURBINE</t>
  </si>
  <si>
    <t>893-01540</t>
  </si>
  <si>
    <t>REGUL REPAIR - RES</t>
  </si>
  <si>
    <t>904-06200</t>
  </si>
  <si>
    <t>UNCOLLECT ACCTS-HEALTHY ACCOUNT BILL CR</t>
  </si>
  <si>
    <t>06200</t>
  </si>
  <si>
    <t>910-02966</t>
  </si>
  <si>
    <t>MISC CUSTOMER SERVICE - NON-RECOVERABLE</t>
  </si>
  <si>
    <t>912-04835</t>
  </si>
  <si>
    <t>DEMONSTRATION &amp; SELLING EXP-NEW CUST REL</t>
  </si>
  <si>
    <t>NEW CUST RELATIONS</t>
  </si>
  <si>
    <t>11513</t>
  </si>
  <si>
    <t>SERVICE SOLUTIONS</t>
  </si>
  <si>
    <t>912-01515</t>
  </si>
  <si>
    <t>DEMONSTRATION &amp; SELLING EXP-PUB SAFETY A</t>
  </si>
  <si>
    <t>912-01670</t>
  </si>
  <si>
    <t>DEMONSTRATION &amp; SELLING EXP-TRAINING</t>
  </si>
  <si>
    <t>913-28000</t>
  </si>
  <si>
    <t>ADVERTISING EXPENSES-SAFETY INFORMATION</t>
  </si>
  <si>
    <t>11512</t>
  </si>
  <si>
    <t>Clim Pol Edu &amp; O/R</t>
  </si>
  <si>
    <t>921-01508</t>
  </si>
  <si>
    <t>OFFICE STAFFING &amp; EXPENSE-ENCANA</t>
  </si>
  <si>
    <t>01508</t>
  </si>
  <si>
    <t>921-01510</t>
  </si>
  <si>
    <t>OFFICE STAFFING &amp; EXPENSE-DOT PHYSI</t>
  </si>
  <si>
    <t>01510</t>
  </si>
  <si>
    <t>502190</t>
  </si>
  <si>
    <t>CONSULTING</t>
  </si>
  <si>
    <t>43012</t>
  </si>
  <si>
    <t>RENEWABLES</t>
  </si>
  <si>
    <t>921-02666</t>
  </si>
  <si>
    <t>P CARD - NON RECOVERABLE</t>
  </si>
  <si>
    <t>60119</t>
  </si>
  <si>
    <t>RISK AND LAND</t>
  </si>
  <si>
    <t>VP, CAO, CONT&amp;TREAS</t>
  </si>
  <si>
    <t>VP, CHF HR&amp;DVRY OFF</t>
  </si>
  <si>
    <t>926-01570</t>
  </si>
  <si>
    <t>EMPLOYEE PENSIONS AND BENEFITS-SAFETY EQ</t>
  </si>
  <si>
    <t>SAFETY EQUIPMENT</t>
  </si>
  <si>
    <t>36000</t>
  </si>
  <si>
    <t>Comp and Admin</t>
  </si>
  <si>
    <t>926-02562</t>
  </si>
  <si>
    <t>EMPLOYEE PENSIONS AND BENEFITS-WORKFORCE</t>
  </si>
  <si>
    <t>WORKFORCE REDUCTION</t>
  </si>
  <si>
    <t>930-01000</t>
  </si>
  <si>
    <t>MISC GENERAL EXPENSE-COVID19 COSTS</t>
  </si>
  <si>
    <t>01000</t>
  </si>
  <si>
    <t>931-05025</t>
  </si>
  <si>
    <t>RENTS - OneNeck Bend Data Lease</t>
  </si>
  <si>
    <t>931-01555</t>
  </si>
  <si>
    <t>RENTS - 250 TAYLOR HQ LEASE</t>
  </si>
  <si>
    <t>935-04350</t>
  </si>
  <si>
    <t>MAINTENANCE OF GENERAL PLANT-LUNCHROOM</t>
  </si>
  <si>
    <t>LUNCHROOM</t>
  </si>
  <si>
    <t>sendout volumes</t>
  </si>
  <si>
    <t>sales/sendout volumes</t>
  </si>
  <si>
    <t>sales volumes</t>
  </si>
  <si>
    <t>customers-all</t>
  </si>
  <si>
    <t>3-Factor</t>
  </si>
  <si>
    <t>direct-or</t>
  </si>
  <si>
    <t>direct-wa</t>
  </si>
  <si>
    <t>customers-ind</t>
  </si>
  <si>
    <t>Customers port/van</t>
  </si>
  <si>
    <t>customers port/van</t>
  </si>
  <si>
    <t>direct-OR</t>
  </si>
  <si>
    <t>telemetering</t>
  </si>
  <si>
    <t>customers-the dalles</t>
  </si>
  <si>
    <t>regulatory</t>
  </si>
  <si>
    <t>Gross plant direct assign</t>
  </si>
  <si>
    <t>employee cost</t>
  </si>
  <si>
    <t>transmission</t>
  </si>
  <si>
    <t>customers-res</t>
  </si>
  <si>
    <t>DIRECT-OR</t>
  </si>
  <si>
    <t>SENDOUT VOLUMES</t>
  </si>
  <si>
    <t>CUSTOMERS-ALL</t>
  </si>
  <si>
    <t>DIRECT-WA</t>
  </si>
  <si>
    <t>CUSTOMERS-RES</t>
  </si>
  <si>
    <t>3-FACTOR</t>
  </si>
  <si>
    <t>EMPLOYEE COST</t>
  </si>
  <si>
    <t>Added 10.12.2019</t>
  </si>
  <si>
    <t>116004405819</t>
  </si>
  <si>
    <t>155201310820</t>
  </si>
  <si>
    <t>117001295832</t>
  </si>
  <si>
    <t>117004600832</t>
  </si>
  <si>
    <t>115004475844</t>
  </si>
  <si>
    <t>115504480844</t>
  </si>
  <si>
    <t>151004470847</t>
  </si>
  <si>
    <t>155011175874</t>
  </si>
  <si>
    <t>155071365878</t>
  </si>
  <si>
    <t>120111315880</t>
  </si>
  <si>
    <t>151001550881</t>
  </si>
  <si>
    <t>155071460893</t>
  </si>
  <si>
    <t>115401215909</t>
  </si>
  <si>
    <t>840994600922</t>
  </si>
  <si>
    <t>510302966925</t>
  </si>
  <si>
    <t>540101505925</t>
  </si>
  <si>
    <t>345002966930</t>
  </si>
  <si>
    <t>530102966930</t>
  </si>
  <si>
    <t>114001500935</t>
  </si>
  <si>
    <t>115505195935</t>
  </si>
  <si>
    <t>117001500935</t>
  </si>
  <si>
    <t>154104360935</t>
  </si>
  <si>
    <t>161002966935</t>
  </si>
  <si>
    <t>Added 2.11.2020</t>
  </si>
  <si>
    <t>117004600818</t>
  </si>
  <si>
    <t>117004600834</t>
  </si>
  <si>
    <t>114004480844</t>
  </si>
  <si>
    <t>510104480844</t>
  </si>
  <si>
    <t>135251180874</t>
  </si>
  <si>
    <t>115001315880</t>
  </si>
  <si>
    <t>164001505880</t>
  </si>
  <si>
    <t>113001630885</t>
  </si>
  <si>
    <t>116001630885</t>
  </si>
  <si>
    <t>116001633885</t>
  </si>
  <si>
    <t>111001195892</t>
  </si>
  <si>
    <t>131001015903</t>
  </si>
  <si>
    <t>113201560921</t>
  </si>
  <si>
    <t>114004930921</t>
  </si>
  <si>
    <t>345002200926</t>
  </si>
  <si>
    <t>123591675856</t>
  </si>
  <si>
    <t>123591695856</t>
  </si>
  <si>
    <t>830234415870</t>
  </si>
  <si>
    <t>155091187874</t>
  </si>
  <si>
    <t>120131505880</t>
  </si>
  <si>
    <t>520401000909</t>
  </si>
  <si>
    <t>313001670921</t>
  </si>
  <si>
    <t>320004590921</t>
  </si>
  <si>
    <t>410804720921</t>
  </si>
  <si>
    <t>440102666921</t>
  </si>
  <si>
    <t>520104720921</t>
  </si>
  <si>
    <t>131001550931</t>
  </si>
  <si>
    <t>161601295935</t>
  </si>
  <si>
    <t>550102966921</t>
  </si>
  <si>
    <t>510452966935</t>
  </si>
  <si>
    <t>Added 4.28.2020</t>
  </si>
  <si>
    <t>113204470844</t>
  </si>
  <si>
    <t>113704415870</t>
  </si>
  <si>
    <t>114004470847</t>
  </si>
  <si>
    <t>116001525891</t>
  </si>
  <si>
    <t>116004600820</t>
  </si>
  <si>
    <t>116004600832</t>
  </si>
  <si>
    <t>120121590921</t>
  </si>
  <si>
    <t>131005025931</t>
  </si>
  <si>
    <t>134001640889</t>
  </si>
  <si>
    <t>135101505912</t>
  </si>
  <si>
    <t>135201490891</t>
  </si>
  <si>
    <t>154005270921</t>
  </si>
  <si>
    <t>155091175874</t>
  </si>
  <si>
    <t>155091315880</t>
  </si>
  <si>
    <t>155101195892</t>
  </si>
  <si>
    <t>160001207921</t>
  </si>
  <si>
    <t>160001555931</t>
  </si>
  <si>
    <t>160004360935</t>
  </si>
  <si>
    <t>161001025887</t>
  </si>
  <si>
    <t>161151170874</t>
  </si>
  <si>
    <t>161651525891</t>
  </si>
  <si>
    <t>311004560921</t>
  </si>
  <si>
    <t>360002200926</t>
  </si>
  <si>
    <t>430101010903</t>
  </si>
  <si>
    <t>430104660908</t>
  </si>
  <si>
    <t>430105015912</t>
  </si>
  <si>
    <t>460101500935</t>
  </si>
  <si>
    <t>460104280903</t>
  </si>
  <si>
    <t>540105284921</t>
  </si>
  <si>
    <t>540601506921</t>
  </si>
  <si>
    <t>749004590921</t>
  </si>
  <si>
    <t>857011000930</t>
  </si>
  <si>
    <t>857011500935</t>
  </si>
  <si>
    <t>857012595904</t>
  </si>
  <si>
    <t>857012596904</t>
  </si>
  <si>
    <t>857012597904</t>
  </si>
  <si>
    <t>857012966921</t>
  </si>
  <si>
    <t>Added 7.27.2020</t>
  </si>
  <si>
    <t>114004470844</t>
  </si>
  <si>
    <t>115001180874</t>
  </si>
  <si>
    <t>120114470847</t>
  </si>
  <si>
    <t>135101340893</t>
  </si>
  <si>
    <t>141005005935</t>
  </si>
  <si>
    <t>151001590921</t>
  </si>
  <si>
    <t>155021500935</t>
  </si>
  <si>
    <t>155061560921</t>
  </si>
  <si>
    <t>160001550931</t>
  </si>
  <si>
    <t>160004355935</t>
  </si>
  <si>
    <t>161001555931</t>
  </si>
  <si>
    <t>161201505935</t>
  </si>
  <si>
    <t>161551550931</t>
  </si>
  <si>
    <t>163001506921</t>
  </si>
  <si>
    <t>163001507921</t>
  </si>
  <si>
    <t>163001508921</t>
  </si>
  <si>
    <t>163001509921</t>
  </si>
  <si>
    <t>163001510921</t>
  </si>
  <si>
    <t>340001500921</t>
  </si>
  <si>
    <t>510101630879</t>
  </si>
  <si>
    <t>540805297921</t>
  </si>
  <si>
    <t>857011170874</t>
  </si>
  <si>
    <t>857011505879</t>
  </si>
  <si>
    <t>857011505921</t>
  </si>
  <si>
    <t>857011505935</t>
  </si>
  <si>
    <t>857011590921</t>
  </si>
  <si>
    <t>857011591921</t>
  </si>
  <si>
    <t>857011630870</t>
  </si>
  <si>
    <t>857011630878</t>
  </si>
  <si>
    <t>857011630885</t>
  </si>
  <si>
    <t>857011633885</t>
  </si>
  <si>
    <t>857014280903</t>
  </si>
  <si>
    <t>857014360935</t>
  </si>
  <si>
    <t>Added 9-24-20</t>
  </si>
  <si>
    <t>154101175874</t>
  </si>
  <si>
    <t>154102090874</t>
  </si>
  <si>
    <t>154101620879</t>
  </si>
  <si>
    <t>154101625879</t>
  </si>
  <si>
    <t>154101514885</t>
  </si>
  <si>
    <t>154101207921</t>
  </si>
  <si>
    <t>154101570926</t>
  </si>
  <si>
    <t>154101595926</t>
  </si>
  <si>
    <t>113004420875</t>
  </si>
  <si>
    <t>811601630878</t>
  </si>
  <si>
    <t>120121505880</t>
  </si>
  <si>
    <t>113201630885</t>
  </si>
  <si>
    <t>811996200904</t>
  </si>
  <si>
    <t>822996200904</t>
  </si>
  <si>
    <t>510105015912</t>
  </si>
  <si>
    <t>131001670921</t>
  </si>
  <si>
    <t>154001592921</t>
  </si>
  <si>
    <t>410101207921</t>
  </si>
  <si>
    <t>601141505921</t>
  </si>
  <si>
    <t>601191505921</t>
  </si>
  <si>
    <t>857104720921</t>
  </si>
  <si>
    <t>540105282921</t>
  </si>
  <si>
    <t>Added 10-13-20</t>
  </si>
  <si>
    <t>160001310820</t>
  </si>
  <si>
    <t>154101195885</t>
  </si>
  <si>
    <t>601081630885</t>
  </si>
  <si>
    <t>154101025887</t>
  </si>
  <si>
    <t>857001610892</t>
  </si>
  <si>
    <t>410203000909</t>
  </si>
  <si>
    <t>520205015912</t>
  </si>
  <si>
    <t>154108000913</t>
  </si>
  <si>
    <t>115122966921</t>
  </si>
  <si>
    <t>313004536921</t>
  </si>
  <si>
    <t>410402966921</t>
  </si>
  <si>
    <t>520101590921</t>
  </si>
  <si>
    <t>857014720921</t>
  </si>
  <si>
    <t>857012200926</t>
  </si>
  <si>
    <t>857012562926</t>
  </si>
  <si>
    <t>840992015930</t>
  </si>
  <si>
    <t>TTM September 2020</t>
  </si>
  <si>
    <t>Acct Description</t>
  </si>
  <si>
    <t>410501050953</t>
  </si>
  <si>
    <t>510601060953</t>
  </si>
  <si>
    <t>Added 10-29-2020</t>
  </si>
  <si>
    <t xml:space="preserve"> </t>
  </si>
  <si>
    <t>G/L Account Name</t>
  </si>
  <si>
    <t>819-04405</t>
  </si>
  <si>
    <t>COMPRESSOR STATION FUEL-COMPR STATION 5</t>
  </si>
  <si>
    <t>834-01505</t>
  </si>
  <si>
    <t>Storage Maint. Expense of Comp. Equp</t>
  </si>
  <si>
    <t>834-04600</t>
  </si>
  <si>
    <t>COMP STA MAINT EXP - N. MIST</t>
  </si>
  <si>
    <t>863-04600</t>
  </si>
  <si>
    <t>TRANS. MAIN MAINT EXP - N. MIST</t>
  </si>
  <si>
    <t>863-01285</t>
  </si>
  <si>
    <t>TRNSMSN MAIN MAINTENANCE EXP-MAINS - BRI</t>
  </si>
  <si>
    <t>863-01675</t>
  </si>
  <si>
    <t>TRNSMSN MAIN MAINTENANCE EXP-TRANS MAIN</t>
  </si>
  <si>
    <t>503808</t>
  </si>
  <si>
    <t>TAXES-PROPERTY</t>
  </si>
  <si>
    <t>firm sales volumes</t>
  </si>
  <si>
    <t>Accumulated Depreciation</t>
  </si>
  <si>
    <t xml:space="preserve">3)  Pull in Rents and Leases (GL Acct 502300) for all Activities (includes some FERC 8XXs accts)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</si>
</sst>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&quot;(&quot;#,##0.00&quot;)&quot;;#,##0.00;@"/>
    <numFmt numFmtId="165" formatCode="#,##0.00;\-#,##0.00;#,##0.00;@"/>
    <numFmt numFmtId="166" formatCode="0.000%"/>
    <numFmt numFmtId="167" formatCode="0.0000%"/>
    <numFmt numFmtId="168" formatCode="_(&quot;$&quot;* #,##0_);_(&quot;$&quot;* \(#,##0\);_(&quot;$&quot;* &quot;-&quot;??_);_(@_)"/>
    <numFmt numFmtId="169" formatCode="#,##0.00000_);\(#,##0.00000\)"/>
    <numFmt numFmtId="170" formatCode="0.00000%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rgb="FF000000"/>
      <name val="Arial"/>
      <family val="2"/>
    </font>
    <font>
      <sz val="10"/>
      <color theme="1"/>
      <name val="Calibri"/>
      <family val="2"/>
      <scheme val="minor"/>
    </font>
    <font>
      <sz val="8"/>
      <color rgb="FF000000"/>
      <name val="Arial"/>
      <family val="2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Tahoma"/>
      <family val="2"/>
    </font>
    <font>
      <sz val="10"/>
      <name val="Tahoma"/>
      <family val="2"/>
    </font>
    <font>
      <sz val="10"/>
      <name val="Times New Roman"/>
      <family val="1"/>
    </font>
    <font>
      <b/>
      <u/>
      <sz val="10"/>
      <name val="Tahoma"/>
      <family val="2"/>
    </font>
    <font>
      <sz val="10"/>
      <color theme="1"/>
      <name val="Tahoma"/>
      <family val="2"/>
    </font>
    <font>
      <b/>
      <sz val="11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name val="Tahoma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1"/>
      <color rgb="FFFF0000"/>
      <name val="Calibri"/>
      <family val="2"/>
      <scheme val="minor"/>
    </font>
    <font>
      <u/>
      <sz val="11"/>
      <color rgb="FF0070C0"/>
      <name val="Calibri"/>
      <family val="2"/>
      <scheme val="minor"/>
    </font>
    <font>
      <u/>
      <sz val="10"/>
      <name val="Tahoma"/>
      <family val="2"/>
    </font>
  </fonts>
  <fills count="5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C6C4C4"/>
        <bgColor indexed="64"/>
      </patternFill>
    </fill>
    <fill>
      <patternFill patternType="solid">
        <fgColor rgb="FFFFF843"/>
        <bgColor indexed="64"/>
      </patternFill>
    </fill>
    <fill>
      <patternFill patternType="solid">
        <fgColor rgb="FFE9EEF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EFED7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rgb="FFAEAEAE"/>
      </left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/>
      <diagonal/>
    </border>
    <border>
      <left/>
      <right/>
      <top style="medium">
        <color rgb="FFAEAEAE"/>
      </top>
      <bottom/>
      <diagonal/>
    </border>
    <border>
      <left/>
      <right style="medium">
        <color rgb="FFAEAEAE"/>
      </right>
      <top style="medium">
        <color rgb="FFAEAEAE"/>
      </top>
      <bottom/>
      <diagonal/>
    </border>
    <border>
      <left style="medium">
        <color rgb="FFAEAEAE"/>
      </left>
      <right/>
      <top/>
      <bottom style="medium">
        <color rgb="FFAEAEAE"/>
      </bottom>
      <diagonal/>
    </border>
    <border>
      <left/>
      <right/>
      <top/>
      <bottom style="medium">
        <color rgb="FFAEAEAE"/>
      </bottom>
      <diagonal/>
    </border>
    <border>
      <left/>
      <right style="medium">
        <color rgb="FFAEAEAE"/>
      </right>
      <top/>
      <bottom style="medium">
        <color rgb="FFAEAEAE"/>
      </bottom>
      <diagonal/>
    </border>
    <border>
      <left style="medium">
        <color rgb="FFAEAEAE"/>
      </left>
      <right/>
      <top style="medium">
        <color rgb="FFAEAEAE"/>
      </top>
      <bottom style="medium">
        <color rgb="FFAEAEAE"/>
      </bottom>
      <diagonal/>
    </border>
    <border>
      <left/>
      <right style="medium">
        <color rgb="FFAEAEAE"/>
      </right>
      <top style="medium">
        <color rgb="FFAEAEAE"/>
      </top>
      <bottom style="medium">
        <color rgb="FFAEAEAE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24" fillId="0" borderId="0" applyFont="0" applyFill="0" applyBorder="0" applyAlignment="0" applyProtection="0"/>
    <xf numFmtId="0" fontId="25" fillId="0" borderId="0"/>
    <xf numFmtId="43" fontId="24" fillId="0" borderId="0" applyFont="0" applyFill="0" applyBorder="0" applyAlignment="0" applyProtection="0"/>
    <xf numFmtId="0" fontId="25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</cellStyleXfs>
  <cellXfs count="208">
    <xf numFmtId="0" fontId="0" fillId="0" borderId="0" xfId="0"/>
    <xf numFmtId="49" fontId="18" fillId="33" borderId="0" xfId="0" applyNumberFormat="1" applyFont="1" applyFill="1" applyAlignment="1">
      <alignment wrapText="1"/>
    </xf>
    <xf numFmtId="0" fontId="19" fillId="0" borderId="0" xfId="0" applyFont="1" applyAlignment="1">
      <alignment wrapText="1"/>
    </xf>
    <xf numFmtId="49" fontId="20" fillId="34" borderId="10" xfId="0" applyNumberFormat="1" applyFont="1" applyFill="1" applyBorder="1" applyAlignment="1">
      <alignment horizontal="right" vertical="center" wrapText="1"/>
    </xf>
    <xf numFmtId="49" fontId="20" fillId="34" borderId="10" xfId="0" applyNumberFormat="1" applyFont="1" applyFill="1" applyBorder="1" applyAlignment="1">
      <alignment horizontal="left" vertical="center" wrapText="1"/>
    </xf>
    <xf numFmtId="49" fontId="20" fillId="35" borderId="10" xfId="0" applyNumberFormat="1" applyFont="1" applyFill="1" applyBorder="1" applyAlignment="1">
      <alignment horizontal="left" vertical="center" wrapText="1"/>
    </xf>
    <xf numFmtId="49" fontId="20" fillId="35" borderId="10" xfId="0" applyNumberFormat="1" applyFont="1" applyFill="1" applyBorder="1" applyAlignment="1">
      <alignment horizontal="right" vertical="center" wrapText="1"/>
    </xf>
    <xf numFmtId="0" fontId="20" fillId="33" borderId="10" xfId="0" applyFont="1" applyFill="1" applyBorder="1" applyAlignment="1">
      <alignment horizontal="right" vertical="center" wrapText="1"/>
    </xf>
    <xf numFmtId="164" fontId="20" fillId="33" borderId="10" xfId="0" applyNumberFormat="1" applyFont="1" applyFill="1" applyBorder="1" applyAlignment="1">
      <alignment horizontal="right" vertical="center" wrapText="1"/>
    </xf>
    <xf numFmtId="164" fontId="20" fillId="35" borderId="10" xfId="0" applyNumberFormat="1" applyFont="1" applyFill="1" applyBorder="1" applyAlignment="1">
      <alignment horizontal="right" vertical="center" wrapText="1"/>
    </xf>
    <xf numFmtId="164" fontId="20" fillId="36" borderId="10" xfId="0" applyNumberFormat="1" applyFont="1" applyFill="1" applyBorder="1" applyAlignment="1">
      <alignment horizontal="right" vertical="center" wrapText="1"/>
    </xf>
    <xf numFmtId="0" fontId="20" fillId="36" borderId="10" xfId="0" applyFont="1" applyFill="1" applyBorder="1" applyAlignment="1">
      <alignment horizontal="right" vertical="center" wrapText="1"/>
    </xf>
    <xf numFmtId="165" fontId="20" fillId="35" borderId="10" xfId="0" applyNumberFormat="1" applyFont="1" applyFill="1" applyBorder="1" applyAlignment="1">
      <alignment horizontal="right" vertical="center" wrapText="1"/>
    </xf>
    <xf numFmtId="165" fontId="20" fillId="33" borderId="10" xfId="0" applyNumberFormat="1" applyFont="1" applyFill="1" applyBorder="1" applyAlignment="1">
      <alignment horizontal="right" vertical="center" wrapText="1"/>
    </xf>
    <xf numFmtId="165" fontId="20" fillId="36" borderId="10" xfId="0" applyNumberFormat="1" applyFont="1" applyFill="1" applyBorder="1" applyAlignment="1">
      <alignment horizontal="right" vertical="center" wrapText="1"/>
    </xf>
    <xf numFmtId="0" fontId="21" fillId="0" borderId="19" xfId="0" applyFont="1" applyFill="1" applyBorder="1"/>
    <xf numFmtId="0" fontId="23" fillId="0" borderId="20" xfId="0" applyFont="1" applyBorder="1" applyAlignment="1">
      <alignment vertical="top"/>
    </xf>
    <xf numFmtId="0" fontId="23" fillId="0" borderId="20" xfId="0" applyFont="1" applyBorder="1" applyAlignment="1">
      <alignment horizontal="center" vertical="top"/>
    </xf>
    <xf numFmtId="0" fontId="23" fillId="0" borderId="20" xfId="0" applyNumberFormat="1" applyFont="1" applyFill="1" applyBorder="1" applyAlignment="1" applyProtection="1">
      <alignment horizontal="center" vertical="top"/>
    </xf>
    <xf numFmtId="166" fontId="24" fillId="0" borderId="0" xfId="45" applyNumberFormat="1" applyFont="1"/>
    <xf numFmtId="0" fontId="23" fillId="0" borderId="0" xfId="0" applyNumberFormat="1" applyFont="1" applyFill="1" applyBorder="1" applyAlignment="1" applyProtection="1">
      <alignment vertical="top"/>
    </xf>
    <xf numFmtId="0" fontId="24" fillId="0" borderId="0" xfId="0" applyFont="1" applyAlignment="1">
      <alignment horizontal="center" vertical="top"/>
    </xf>
    <xf numFmtId="0" fontId="24" fillId="0" borderId="0" xfId="0" applyNumberFormat="1" applyFont="1" applyFill="1" applyBorder="1" applyAlignment="1" applyProtection="1">
      <alignment vertical="top"/>
    </xf>
    <xf numFmtId="0" fontId="26" fillId="0" borderId="26" xfId="46" applyFont="1" applyBorder="1" applyAlignment="1">
      <alignment horizontal="center"/>
    </xf>
    <xf numFmtId="0" fontId="23" fillId="0" borderId="0" xfId="0" applyFont="1" applyAlignment="1">
      <alignment horizontal="left" vertical="top"/>
    </xf>
    <xf numFmtId="166" fontId="24" fillId="0" borderId="0" xfId="3" applyNumberFormat="1" applyFont="1" applyFill="1" applyAlignment="1">
      <alignment horizontal="right" vertical="top"/>
    </xf>
    <xf numFmtId="10" fontId="24" fillId="0" borderId="26" xfId="3" applyNumberFormat="1" applyFont="1" applyBorder="1"/>
    <xf numFmtId="10" fontId="0" fillId="0" borderId="0" xfId="3" applyNumberFormat="1" applyFont="1"/>
    <xf numFmtId="166" fontId="0" fillId="0" borderId="0" xfId="0" applyNumberFormat="1"/>
    <xf numFmtId="49" fontId="24" fillId="0" borderId="27" xfId="46" applyNumberFormat="1" applyFont="1" applyFill="1" applyBorder="1" applyAlignment="1">
      <alignment horizontal="center"/>
    </xf>
    <xf numFmtId="0" fontId="0" fillId="0" borderId="0" xfId="49" applyFont="1" applyBorder="1"/>
    <xf numFmtId="10" fontId="24" fillId="0" borderId="28" xfId="3" applyNumberFormat="1" applyFont="1" applyBorder="1"/>
    <xf numFmtId="49" fontId="24" fillId="0" borderId="27" xfId="50" applyNumberFormat="1" applyFont="1" applyFill="1" applyBorder="1" applyAlignment="1">
      <alignment horizontal="center"/>
    </xf>
    <xf numFmtId="49" fontId="24" fillId="0" borderId="27" xfId="48" applyNumberFormat="1" applyFont="1" applyFill="1" applyBorder="1" applyAlignment="1">
      <alignment horizontal="center"/>
    </xf>
    <xf numFmtId="0" fontId="1" fillId="0" borderId="0" xfId="49" applyBorder="1"/>
    <xf numFmtId="49" fontId="27" fillId="0" borderId="27" xfId="51" applyNumberFormat="1" applyFont="1" applyFill="1" applyBorder="1" applyAlignment="1">
      <alignment horizontal="center"/>
    </xf>
    <xf numFmtId="0" fontId="24" fillId="0" borderId="0" xfId="46" applyFont="1" applyBorder="1"/>
    <xf numFmtId="0" fontId="23" fillId="0" borderId="0" xfId="0" applyFont="1" applyAlignment="1">
      <alignment vertical="top"/>
    </xf>
    <xf numFmtId="0" fontId="14" fillId="0" borderId="0" xfId="0" applyFont="1"/>
    <xf numFmtId="167" fontId="24" fillId="0" borderId="0" xfId="46" applyNumberFormat="1" applyFont="1"/>
    <xf numFmtId="0" fontId="23" fillId="0" borderId="0" xfId="0" applyNumberFormat="1" applyFont="1" applyFill="1" applyAlignment="1">
      <alignment vertical="top"/>
    </xf>
    <xf numFmtId="0" fontId="23" fillId="0" borderId="0" xfId="0" applyNumberFormat="1" applyFont="1" applyAlignment="1">
      <alignment vertical="top"/>
    </xf>
    <xf numFmtId="49" fontId="27" fillId="0" borderId="27" xfId="52" applyNumberFormat="1" applyFont="1" applyFill="1" applyBorder="1" applyAlignment="1">
      <alignment horizontal="center"/>
    </xf>
    <xf numFmtId="49" fontId="27" fillId="0" borderId="27" xfId="50" quotePrefix="1" applyNumberFormat="1" applyFont="1" applyFill="1" applyBorder="1" applyAlignment="1">
      <alignment horizontal="center"/>
    </xf>
    <xf numFmtId="49" fontId="24" fillId="0" borderId="27" xfId="46" applyNumberFormat="1" applyFont="1" applyFill="1" applyBorder="1" applyAlignment="1">
      <alignment horizontal="center" vertical="center"/>
    </xf>
    <xf numFmtId="49" fontId="27" fillId="0" borderId="27" xfId="53" applyNumberFormat="1" applyFont="1" applyFill="1" applyBorder="1" applyAlignment="1">
      <alignment horizontal="center"/>
    </xf>
    <xf numFmtId="49" fontId="30" fillId="0" borderId="27" xfId="50" applyNumberFormat="1" applyFont="1" applyFill="1" applyBorder="1" applyAlignment="1">
      <alignment horizontal="center"/>
    </xf>
    <xf numFmtId="49" fontId="27" fillId="0" borderId="27" xfId="54" applyNumberFormat="1" applyFont="1" applyFill="1" applyBorder="1" applyAlignment="1">
      <alignment horizontal="center"/>
    </xf>
    <xf numFmtId="49" fontId="24" fillId="0" borderId="27" xfId="46" quotePrefix="1" applyNumberFormat="1" applyFont="1" applyFill="1" applyBorder="1" applyAlignment="1">
      <alignment horizontal="center"/>
    </xf>
    <xf numFmtId="49" fontId="27" fillId="0" borderId="27" xfId="55" applyNumberFormat="1" applyFont="1" applyFill="1" applyBorder="1" applyAlignment="1">
      <alignment horizontal="center"/>
    </xf>
    <xf numFmtId="49" fontId="27" fillId="0" borderId="27" xfId="50" applyNumberFormat="1" applyFont="1" applyFill="1" applyBorder="1" applyAlignment="1">
      <alignment horizontal="center"/>
    </xf>
    <xf numFmtId="49" fontId="24" fillId="0" borderId="27" xfId="56" applyNumberFormat="1" applyFont="1" applyFill="1" applyBorder="1" applyAlignment="1">
      <alignment horizontal="center"/>
    </xf>
    <xf numFmtId="43" fontId="24" fillId="0" borderId="0" xfId="47" applyFont="1"/>
    <xf numFmtId="49" fontId="24" fillId="0" borderId="27" xfId="57" applyNumberFormat="1" applyFont="1" applyFill="1" applyBorder="1" applyAlignment="1">
      <alignment horizontal="center"/>
    </xf>
    <xf numFmtId="49" fontId="24" fillId="0" borderId="27" xfId="58" quotePrefix="1" applyNumberFormat="1" applyFont="1" applyFill="1" applyBorder="1" applyAlignment="1">
      <alignment horizontal="center"/>
    </xf>
    <xf numFmtId="49" fontId="24" fillId="0" borderId="27" xfId="48" quotePrefix="1" applyNumberFormat="1" applyFont="1" applyFill="1" applyBorder="1" applyAlignment="1">
      <alignment horizontal="center"/>
    </xf>
    <xf numFmtId="0" fontId="27" fillId="0" borderId="0" xfId="55"/>
    <xf numFmtId="49" fontId="24" fillId="0" borderId="27" xfId="58" applyNumberFormat="1" applyFont="1" applyFill="1" applyBorder="1" applyAlignment="1">
      <alignment horizontal="center"/>
    </xf>
    <xf numFmtId="49" fontId="24" fillId="0" borderId="27" xfId="47" quotePrefix="1" applyNumberFormat="1" applyFont="1" applyFill="1" applyBorder="1" applyAlignment="1">
      <alignment horizontal="center"/>
    </xf>
    <xf numFmtId="49" fontId="27" fillId="0" borderId="27" xfId="50" applyNumberFormat="1" applyFill="1" applyBorder="1" applyAlignment="1">
      <alignment horizontal="center"/>
    </xf>
    <xf numFmtId="0" fontId="24" fillId="0" borderId="0" xfId="59" applyFont="1" applyFill="1" applyBorder="1" applyAlignment="1"/>
    <xf numFmtId="10" fontId="24" fillId="0" borderId="31" xfId="3" applyNumberFormat="1" applyFont="1" applyBorder="1"/>
    <xf numFmtId="0" fontId="0" fillId="0" borderId="27" xfId="0" applyFill="1" applyBorder="1"/>
    <xf numFmtId="0" fontId="0" fillId="0" borderId="27" xfId="0" applyBorder="1" applyAlignment="1">
      <alignment horizontal="center"/>
    </xf>
    <xf numFmtId="0" fontId="0" fillId="0" borderId="29" xfId="0" applyBorder="1" applyAlignment="1">
      <alignment horizontal="center"/>
    </xf>
    <xf numFmtId="49" fontId="0" fillId="0" borderId="27" xfId="0" applyNumberFormat="1" applyBorder="1" applyAlignment="1">
      <alignment horizontal="center"/>
    </xf>
    <xf numFmtId="49" fontId="0" fillId="0" borderId="29" xfId="0" applyNumberFormat="1" applyBorder="1" applyAlignment="1">
      <alignment horizontal="center"/>
    </xf>
    <xf numFmtId="1" fontId="0" fillId="0" borderId="27" xfId="0" applyNumberFormat="1" applyBorder="1" applyAlignment="1">
      <alignment horizontal="center"/>
    </xf>
    <xf numFmtId="0" fontId="0" fillId="0" borderId="24" xfId="0" applyBorder="1" applyAlignment="1">
      <alignment horizontal="center"/>
    </xf>
    <xf numFmtId="10" fontId="24" fillId="0" borderId="28" xfId="3" applyNumberFormat="1" applyFont="1" applyFill="1" applyBorder="1"/>
    <xf numFmtId="1" fontId="0" fillId="0" borderId="0" xfId="0" applyNumberFormat="1" applyAlignment="1">
      <alignment horizontal="left"/>
    </xf>
    <xf numFmtId="0" fontId="0" fillId="0" borderId="0" xfId="0" applyBorder="1"/>
    <xf numFmtId="0" fontId="0" fillId="0" borderId="30" xfId="0" applyBorder="1"/>
    <xf numFmtId="10" fontId="24" fillId="0" borderId="31" xfId="3" applyNumberFormat="1" applyFont="1" applyFill="1" applyBorder="1"/>
    <xf numFmtId="0" fontId="0" fillId="0" borderId="0" xfId="0" applyFill="1" applyBorder="1"/>
    <xf numFmtId="1" fontId="0" fillId="0" borderId="0" xfId="0" applyNumberFormat="1" applyBorder="1" applyAlignment="1">
      <alignment horizontal="left"/>
    </xf>
    <xf numFmtId="0" fontId="0" fillId="0" borderId="30" xfId="0" applyFill="1" applyBorder="1"/>
    <xf numFmtId="0" fontId="31" fillId="0" borderId="0" xfId="0" applyFont="1"/>
    <xf numFmtId="0" fontId="0" fillId="0" borderId="0" xfId="0" applyAlignment="1">
      <alignment horizontal="right"/>
    </xf>
    <xf numFmtId="0" fontId="16" fillId="0" borderId="20" xfId="0" applyFont="1" applyBorder="1" applyAlignment="1">
      <alignment horizontal="center"/>
    </xf>
    <xf numFmtId="17" fontId="0" fillId="0" borderId="0" xfId="0" applyNumberFormat="1"/>
    <xf numFmtId="168" fontId="0" fillId="0" borderId="0" xfId="2" applyNumberFormat="1" applyFont="1"/>
    <xf numFmtId="44" fontId="0" fillId="0" borderId="0" xfId="0" applyNumberFormat="1"/>
    <xf numFmtId="168" fontId="0" fillId="0" borderId="0" xfId="2" applyNumberFormat="1" applyFont="1" applyFill="1"/>
    <xf numFmtId="0" fontId="16" fillId="0" borderId="35" xfId="0" applyFont="1" applyBorder="1"/>
    <xf numFmtId="168" fontId="16" fillId="0" borderId="35" xfId="2" applyNumberFormat="1" applyFont="1" applyBorder="1"/>
    <xf numFmtId="44" fontId="16" fillId="0" borderId="35" xfId="0" applyNumberFormat="1" applyFont="1" applyBorder="1"/>
    <xf numFmtId="0" fontId="22" fillId="0" borderId="0" xfId="0" applyFont="1" applyFill="1" applyBorder="1" applyAlignment="1">
      <alignment horizontal="right"/>
    </xf>
    <xf numFmtId="167" fontId="22" fillId="0" borderId="0" xfId="3" applyNumberFormat="1" applyFont="1" applyFill="1" applyBorder="1"/>
    <xf numFmtId="0" fontId="14" fillId="0" borderId="0" xfId="0" applyFont="1" applyFill="1" applyBorder="1"/>
    <xf numFmtId="44" fontId="22" fillId="0" borderId="0" xfId="2" applyFont="1" applyFill="1" applyBorder="1"/>
    <xf numFmtId="49" fontId="18" fillId="43" borderId="20" xfId="0" applyNumberFormat="1" applyFont="1" applyFill="1" applyBorder="1" applyAlignment="1">
      <alignment horizontal="center" vertical="center" wrapText="1"/>
    </xf>
    <xf numFmtId="44" fontId="0" fillId="0" borderId="0" xfId="2" applyFont="1" applyFill="1" applyBorder="1"/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center"/>
    </xf>
    <xf numFmtId="0" fontId="32" fillId="0" borderId="0" xfId="0" applyFont="1" applyAlignment="1">
      <alignment vertical="top"/>
    </xf>
    <xf numFmtId="49" fontId="20" fillId="34" borderId="17" xfId="0" applyNumberFormat="1" applyFont="1" applyFill="1" applyBorder="1" applyAlignment="1">
      <alignment vertical="center" wrapText="1"/>
    </xf>
    <xf numFmtId="49" fontId="20" fillId="34" borderId="18" xfId="0" applyNumberFormat="1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right"/>
    </xf>
    <xf numFmtId="0" fontId="29" fillId="0" borderId="0" xfId="0" applyFont="1" applyFill="1" applyBorder="1" applyAlignment="1">
      <alignment horizontal="right"/>
    </xf>
    <xf numFmtId="44" fontId="29" fillId="0" borderId="0" xfId="2" applyFont="1" applyFill="1" applyBorder="1"/>
    <xf numFmtId="44" fontId="28" fillId="0" borderId="0" xfId="0" applyNumberFormat="1" applyFont="1" applyFill="1" applyBorder="1"/>
    <xf numFmtId="44" fontId="16" fillId="0" borderId="0" xfId="0" applyNumberFormat="1" applyFont="1"/>
    <xf numFmtId="167" fontId="22" fillId="0" borderId="0" xfId="3" applyNumberFormat="1" applyFont="1"/>
    <xf numFmtId="0" fontId="33" fillId="0" borderId="0" xfId="0" applyFont="1"/>
    <xf numFmtId="169" fontId="0" fillId="0" borderId="0" xfId="1" applyNumberFormat="1" applyFont="1" applyAlignment="1">
      <alignment horizontal="center"/>
    </xf>
    <xf numFmtId="169" fontId="0" fillId="0" borderId="0" xfId="1" applyNumberFormat="1" applyFont="1" applyFill="1" applyBorder="1" applyAlignment="1">
      <alignment horizontal="center"/>
    </xf>
    <xf numFmtId="169" fontId="18" fillId="43" borderId="20" xfId="1" applyNumberFormat="1" applyFont="1" applyFill="1" applyBorder="1" applyAlignment="1">
      <alignment horizontal="center" vertical="center" wrapText="1"/>
    </xf>
    <xf numFmtId="167" fontId="0" fillId="0" borderId="0" xfId="0" applyNumberFormat="1"/>
    <xf numFmtId="0" fontId="0" fillId="0" borderId="25" xfId="0" applyFill="1" applyBorder="1"/>
    <xf numFmtId="10" fontId="0" fillId="0" borderId="26" xfId="3" applyNumberFormat="1" applyFont="1" applyFill="1" applyBorder="1"/>
    <xf numFmtId="10" fontId="0" fillId="0" borderId="28" xfId="3" applyNumberFormat="1" applyFont="1" applyFill="1" applyBorder="1"/>
    <xf numFmtId="10" fontId="0" fillId="0" borderId="31" xfId="3" applyNumberFormat="1" applyFont="1" applyFill="1" applyBorder="1"/>
    <xf numFmtId="0" fontId="14" fillId="0" borderId="0" xfId="0" applyFont="1" applyFill="1" applyAlignment="1">
      <alignment horizontal="right"/>
    </xf>
    <xf numFmtId="167" fontId="0" fillId="0" borderId="0" xfId="3" applyNumberFormat="1" applyFont="1"/>
    <xf numFmtId="43" fontId="36" fillId="0" borderId="24" xfId="47" applyFont="1" applyFill="1" applyBorder="1" applyAlignment="1">
      <alignment horizontal="center"/>
    </xf>
    <xf numFmtId="43" fontId="36" fillId="0" borderId="25" xfId="47" applyFont="1" applyBorder="1" applyAlignment="1">
      <alignment horizontal="center"/>
    </xf>
    <xf numFmtId="49" fontId="24" fillId="0" borderId="36" xfId="46" applyNumberFormat="1" applyFont="1" applyFill="1" applyBorder="1" applyAlignment="1">
      <alignment horizontal="center"/>
    </xf>
    <xf numFmtId="0" fontId="0" fillId="40" borderId="0" xfId="0" applyFill="1"/>
    <xf numFmtId="49" fontId="0" fillId="0" borderId="24" xfId="0" applyNumberFormat="1" applyBorder="1" applyAlignment="1">
      <alignment horizontal="center"/>
    </xf>
    <xf numFmtId="0" fontId="0" fillId="0" borderId="25" xfId="0" applyBorder="1"/>
    <xf numFmtId="49" fontId="0" fillId="0" borderId="0" xfId="0" applyNumberFormat="1" applyBorder="1"/>
    <xf numFmtId="0" fontId="24" fillId="0" borderId="0" xfId="0" applyFont="1" applyBorder="1" applyAlignment="1">
      <alignment horizontal="left" vertical="top"/>
    </xf>
    <xf numFmtId="0" fontId="24" fillId="0" borderId="0" xfId="0" applyFont="1" applyFill="1" applyBorder="1" applyAlignment="1">
      <alignment horizontal="left" vertical="top"/>
    </xf>
    <xf numFmtId="0" fontId="0" fillId="53" borderId="0" xfId="0" applyFill="1"/>
    <xf numFmtId="164" fontId="20" fillId="49" borderId="10" xfId="0" applyNumberFormat="1" applyFont="1" applyFill="1" applyBorder="1" applyAlignment="1">
      <alignment horizontal="right" vertical="center" wrapText="1"/>
    </xf>
    <xf numFmtId="0" fontId="0" fillId="49" borderId="0" xfId="0" applyFill="1"/>
    <xf numFmtId="0" fontId="0" fillId="49" borderId="0" xfId="0" applyFill="1" applyBorder="1"/>
    <xf numFmtId="0" fontId="0" fillId="49" borderId="0" xfId="0" applyFill="1" applyBorder="1" applyAlignment="1">
      <alignment horizontal="center"/>
    </xf>
    <xf numFmtId="44" fontId="0" fillId="49" borderId="0" xfId="2" applyFont="1" applyFill="1" applyBorder="1"/>
    <xf numFmtId="166" fontId="0" fillId="0" borderId="0" xfId="3" applyNumberFormat="1" applyFont="1" applyFill="1"/>
    <xf numFmtId="0" fontId="0" fillId="54" borderId="0" xfId="0" applyFill="1"/>
    <xf numFmtId="169" fontId="0" fillId="49" borderId="0" xfId="1" applyNumberFormat="1" applyFont="1" applyFill="1" applyBorder="1" applyAlignment="1">
      <alignment horizontal="center"/>
    </xf>
    <xf numFmtId="0" fontId="33" fillId="0" borderId="0" xfId="0" applyFont="1" applyFill="1"/>
    <xf numFmtId="0" fontId="0" fillId="0" borderId="0" xfId="0" applyFill="1"/>
    <xf numFmtId="164" fontId="0" fillId="0" borderId="0" xfId="0" applyNumberFormat="1"/>
    <xf numFmtId="49" fontId="20" fillId="37" borderId="10" xfId="0" applyNumberFormat="1" applyFont="1" applyFill="1" applyBorder="1" applyAlignment="1">
      <alignment horizontal="left" vertical="center" wrapText="1"/>
    </xf>
    <xf numFmtId="49" fontId="20" fillId="43" borderId="10" xfId="0" applyNumberFormat="1" applyFont="1" applyFill="1" applyBorder="1" applyAlignment="1">
      <alignment horizontal="left" vertical="center" wrapText="1"/>
    </xf>
    <xf numFmtId="49" fontId="20" fillId="42" borderId="10" xfId="0" applyNumberFormat="1" applyFont="1" applyFill="1" applyBorder="1" applyAlignment="1">
      <alignment horizontal="left" vertical="center" wrapText="1"/>
    </xf>
    <xf numFmtId="164" fontId="0" fillId="0" borderId="10" xfId="0" applyNumberFormat="1" applyBorder="1"/>
    <xf numFmtId="0" fontId="21" fillId="0" borderId="0" xfId="0" applyFont="1" applyFill="1"/>
    <xf numFmtId="49" fontId="20" fillId="55" borderId="10" xfId="0" applyNumberFormat="1" applyFont="1" applyFill="1" applyBorder="1" applyAlignment="1">
      <alignment horizontal="left" vertical="center" wrapText="1"/>
    </xf>
    <xf numFmtId="167" fontId="16" fillId="0" borderId="0" xfId="3" applyNumberFormat="1" applyFont="1"/>
    <xf numFmtId="167" fontId="16" fillId="0" borderId="0" xfId="0" applyNumberFormat="1" applyFont="1"/>
    <xf numFmtId="170" fontId="0" fillId="0" borderId="0" xfId="3" applyNumberFormat="1" applyFont="1"/>
    <xf numFmtId="0" fontId="16" fillId="0" borderId="0" xfId="0" applyFont="1" applyAlignment="1">
      <alignment horizontal="right"/>
    </xf>
    <xf numFmtId="167" fontId="28" fillId="0" borderId="0" xfId="3" applyNumberFormat="1" applyFont="1" applyFill="1" applyBorder="1"/>
    <xf numFmtId="167" fontId="28" fillId="0" borderId="0" xfId="0" applyNumberFormat="1" applyFont="1"/>
    <xf numFmtId="0" fontId="23" fillId="0" borderId="0" xfId="0" applyFont="1" applyFill="1" applyAlignment="1">
      <alignment horizontal="left" vertical="top"/>
    </xf>
    <xf numFmtId="0" fontId="0" fillId="56" borderId="0" xfId="0" applyFill="1" applyBorder="1"/>
    <xf numFmtId="0" fontId="0" fillId="56" borderId="0" xfId="0" applyFill="1" applyBorder="1" applyAlignment="1">
      <alignment horizontal="center"/>
    </xf>
    <xf numFmtId="44" fontId="0" fillId="56" borderId="0" xfId="2" applyFont="1" applyFill="1" applyBorder="1"/>
    <xf numFmtId="0" fontId="23" fillId="0" borderId="0" xfId="0" applyFont="1" applyFill="1" applyAlignment="1">
      <alignment vertical="top"/>
    </xf>
    <xf numFmtId="49" fontId="0" fillId="34" borderId="11" xfId="0" applyNumberFormat="1" applyFill="1" applyBorder="1" applyAlignment="1">
      <alignment horizontal="left" vertical="center" wrapText="1"/>
    </xf>
    <xf numFmtId="49" fontId="0" fillId="34" borderId="12" xfId="0" applyNumberFormat="1" applyFill="1" applyBorder="1" applyAlignment="1">
      <alignment horizontal="left" vertical="center" wrapText="1"/>
    </xf>
    <xf numFmtId="49" fontId="0" fillId="34" borderId="13" xfId="0" applyNumberFormat="1" applyFill="1" applyBorder="1" applyAlignment="1">
      <alignment horizontal="left" vertical="center" wrapText="1"/>
    </xf>
    <xf numFmtId="49" fontId="0" fillId="34" borderId="14" xfId="0" applyNumberFormat="1" applyFill="1" applyBorder="1" applyAlignment="1">
      <alignment horizontal="left" vertical="center" wrapText="1"/>
    </xf>
    <xf numFmtId="49" fontId="0" fillId="34" borderId="15" xfId="0" applyNumberFormat="1" applyFill="1" applyBorder="1" applyAlignment="1">
      <alignment horizontal="left" vertical="center" wrapText="1"/>
    </xf>
    <xf numFmtId="49" fontId="0" fillId="34" borderId="16" xfId="0" applyNumberFormat="1" applyFill="1" applyBorder="1" applyAlignment="1">
      <alignment horizontal="left" vertical="center" wrapText="1"/>
    </xf>
    <xf numFmtId="0" fontId="16" fillId="50" borderId="32" xfId="0" applyFont="1" applyFill="1" applyBorder="1" applyAlignment="1">
      <alignment horizontal="center" vertical="center" textRotation="90"/>
    </xf>
    <xf numFmtId="0" fontId="16" fillId="50" borderId="33" xfId="0" applyFont="1" applyFill="1" applyBorder="1" applyAlignment="1">
      <alignment horizontal="center" vertical="center" textRotation="90"/>
    </xf>
    <xf numFmtId="0" fontId="16" fillId="50" borderId="34" xfId="0" applyFont="1" applyFill="1" applyBorder="1" applyAlignment="1">
      <alignment horizontal="center" vertical="center" textRotation="90"/>
    </xf>
    <xf numFmtId="0" fontId="16" fillId="49" borderId="32" xfId="0" applyFont="1" applyFill="1" applyBorder="1" applyAlignment="1">
      <alignment horizontal="center" vertical="center" textRotation="90"/>
    </xf>
    <xf numFmtId="0" fontId="16" fillId="49" borderId="33" xfId="0" applyFont="1" applyFill="1" applyBorder="1" applyAlignment="1">
      <alignment horizontal="center" vertical="center" textRotation="90"/>
    </xf>
    <xf numFmtId="0" fontId="16" fillId="38" borderId="0" xfId="0" applyFont="1" applyFill="1" applyAlignment="1">
      <alignment horizontal="center" vertical="center" wrapText="1"/>
    </xf>
    <xf numFmtId="0" fontId="0" fillId="39" borderId="0" xfId="0" applyFill="1" applyBorder="1" applyAlignment="1">
      <alignment horizontal="center" vertical="center" wrapText="1"/>
    </xf>
    <xf numFmtId="0" fontId="0" fillId="40" borderId="0" xfId="0" applyFill="1" applyAlignment="1">
      <alignment horizontal="center" vertical="center" wrapText="1"/>
    </xf>
    <xf numFmtId="0" fontId="0" fillId="41" borderId="0" xfId="0" applyFill="1" applyAlignment="1">
      <alignment horizontal="center" vertical="center" wrapText="1"/>
    </xf>
    <xf numFmtId="0" fontId="0" fillId="42" borderId="0" xfId="0" applyFill="1" applyAlignment="1">
      <alignment horizontal="center" vertical="center" wrapText="1"/>
    </xf>
    <xf numFmtId="0" fontId="0" fillId="43" borderId="37" xfId="0" applyFill="1" applyBorder="1" applyAlignment="1">
      <alignment horizontal="center" vertical="center" wrapText="1"/>
    </xf>
    <xf numFmtId="0" fontId="0" fillId="43" borderId="38" xfId="0" applyFill="1" applyBorder="1" applyAlignment="1">
      <alignment horizontal="center" vertical="center" wrapText="1"/>
    </xf>
    <xf numFmtId="0" fontId="0" fillId="43" borderId="39" xfId="0" applyFill="1" applyBorder="1" applyAlignment="1">
      <alignment horizontal="center" vertical="center" wrapText="1"/>
    </xf>
    <xf numFmtId="0" fontId="0" fillId="44" borderId="37" xfId="0" applyFill="1" applyBorder="1" applyAlignment="1">
      <alignment horizontal="center" vertical="center" wrapText="1"/>
    </xf>
    <xf numFmtId="0" fontId="0" fillId="44" borderId="38" xfId="0" applyFill="1" applyBorder="1" applyAlignment="1">
      <alignment horizontal="center" vertical="center" wrapText="1"/>
    </xf>
    <xf numFmtId="0" fontId="0" fillId="42" borderId="32" xfId="0" applyFill="1" applyBorder="1" applyAlignment="1">
      <alignment horizontal="center" vertical="center" wrapText="1"/>
    </xf>
    <xf numFmtId="0" fontId="0" fillId="42" borderId="33" xfId="0" applyFill="1" applyBorder="1" applyAlignment="1">
      <alignment horizontal="center" vertical="center" wrapText="1"/>
    </xf>
    <xf numFmtId="0" fontId="0" fillId="42" borderId="34" xfId="0" applyFill="1" applyBorder="1" applyAlignment="1">
      <alignment horizontal="center" vertical="center" wrapText="1"/>
    </xf>
    <xf numFmtId="0" fontId="16" fillId="45" borderId="32" xfId="0" applyFont="1" applyFill="1" applyBorder="1" applyAlignment="1">
      <alignment horizontal="center" vertical="center" wrapText="1"/>
    </xf>
    <xf numFmtId="0" fontId="16" fillId="45" borderId="33" xfId="0" applyFont="1" applyFill="1" applyBorder="1" applyAlignment="1">
      <alignment horizontal="center" vertical="center" wrapText="1"/>
    </xf>
    <xf numFmtId="0" fontId="16" fillId="45" borderId="34" xfId="0" applyFont="1" applyFill="1" applyBorder="1" applyAlignment="1">
      <alignment horizontal="center" vertical="center" wrapText="1"/>
    </xf>
    <xf numFmtId="0" fontId="16" fillId="46" borderId="24" xfId="0" applyFont="1" applyFill="1" applyBorder="1" applyAlignment="1">
      <alignment horizontal="center" vertical="center" wrapText="1"/>
    </xf>
    <xf numFmtId="0" fontId="16" fillId="46" borderId="27" xfId="0" applyFont="1" applyFill="1" applyBorder="1" applyAlignment="1">
      <alignment horizontal="center" vertical="center" wrapText="1"/>
    </xf>
    <xf numFmtId="0" fontId="16" fillId="46" borderId="29" xfId="0" applyFont="1" applyFill="1" applyBorder="1" applyAlignment="1">
      <alignment horizontal="center" vertical="center" wrapText="1"/>
    </xf>
    <xf numFmtId="0" fontId="0" fillId="41" borderId="32" xfId="0" applyFill="1" applyBorder="1" applyAlignment="1">
      <alignment horizontal="center" vertical="center" wrapText="1"/>
    </xf>
    <xf numFmtId="0" fontId="0" fillId="41" borderId="33" xfId="0" applyFill="1" applyBorder="1" applyAlignment="1">
      <alignment horizontal="center" vertical="center" wrapText="1"/>
    </xf>
    <xf numFmtId="0" fontId="16" fillId="50" borderId="24" xfId="0" applyFont="1" applyFill="1" applyBorder="1" applyAlignment="1">
      <alignment horizontal="center" vertical="center" textRotation="90" wrapText="1"/>
    </xf>
    <xf numFmtId="0" fontId="16" fillId="50" borderId="27" xfId="0" applyFont="1" applyFill="1" applyBorder="1" applyAlignment="1">
      <alignment horizontal="center" vertical="center" textRotation="90" wrapText="1"/>
    </xf>
    <xf numFmtId="0" fontId="16" fillId="51" borderId="24" xfId="0" applyFont="1" applyFill="1" applyBorder="1" applyAlignment="1">
      <alignment horizontal="center" vertical="center" textRotation="90" wrapText="1"/>
    </xf>
    <xf numFmtId="0" fontId="16" fillId="51" borderId="27" xfId="0" applyFont="1" applyFill="1" applyBorder="1" applyAlignment="1">
      <alignment horizontal="center" vertical="center" textRotation="90" wrapText="1"/>
    </xf>
    <xf numFmtId="0" fontId="16" fillId="51" borderId="29" xfId="0" applyFont="1" applyFill="1" applyBorder="1" applyAlignment="1">
      <alignment horizontal="center" vertical="center" textRotation="90" wrapText="1"/>
    </xf>
    <xf numFmtId="0" fontId="16" fillId="52" borderId="24" xfId="0" applyFont="1" applyFill="1" applyBorder="1" applyAlignment="1">
      <alignment horizontal="center" vertical="center" textRotation="90" wrapText="1"/>
    </xf>
    <xf numFmtId="0" fontId="16" fillId="52" borderId="27" xfId="0" applyFont="1" applyFill="1" applyBorder="1" applyAlignment="1">
      <alignment horizontal="center" vertical="center" textRotation="90" wrapText="1"/>
    </xf>
    <xf numFmtId="0" fontId="16" fillId="52" borderId="29" xfId="0" applyFont="1" applyFill="1" applyBorder="1" applyAlignment="1">
      <alignment horizontal="center" vertical="center" textRotation="90" wrapText="1"/>
    </xf>
    <xf numFmtId="0" fontId="16" fillId="51" borderId="32" xfId="0" applyFont="1" applyFill="1" applyBorder="1" applyAlignment="1">
      <alignment horizontal="center" vertical="center" textRotation="90" wrapText="1"/>
    </xf>
    <xf numFmtId="0" fontId="16" fillId="51" borderId="33" xfId="0" applyFont="1" applyFill="1" applyBorder="1" applyAlignment="1">
      <alignment horizontal="center" vertical="center" textRotation="90" wrapText="1"/>
    </xf>
    <xf numFmtId="0" fontId="16" fillId="49" borderId="24" xfId="0" applyFont="1" applyFill="1" applyBorder="1" applyAlignment="1">
      <alignment horizontal="center" vertical="center" textRotation="90" wrapText="1"/>
    </xf>
    <xf numFmtId="0" fontId="16" fillId="49" borderId="27" xfId="0" applyFont="1" applyFill="1" applyBorder="1" applyAlignment="1">
      <alignment horizontal="center" vertical="center" textRotation="90" wrapText="1"/>
    </xf>
    <xf numFmtId="0" fontId="26" fillId="0" borderId="21" xfId="46" applyFont="1" applyFill="1" applyBorder="1" applyAlignment="1">
      <alignment horizontal="center"/>
    </xf>
    <xf numFmtId="0" fontId="26" fillId="0" borderId="22" xfId="46" applyFont="1" applyFill="1" applyBorder="1" applyAlignment="1">
      <alignment horizontal="center"/>
    </xf>
    <xf numFmtId="0" fontId="26" fillId="0" borderId="23" xfId="46" applyFont="1" applyFill="1" applyBorder="1" applyAlignment="1">
      <alignment horizontal="center"/>
    </xf>
    <xf numFmtId="0" fontId="16" fillId="47" borderId="32" xfId="0" applyFont="1" applyFill="1" applyBorder="1" applyAlignment="1">
      <alignment horizontal="center" vertical="center" wrapText="1"/>
    </xf>
    <xf numFmtId="0" fontId="16" fillId="47" borderId="33" xfId="0" applyFont="1" applyFill="1" applyBorder="1" applyAlignment="1">
      <alignment horizontal="center" vertical="center" wrapText="1"/>
    </xf>
    <xf numFmtId="0" fontId="16" fillId="47" borderId="34" xfId="0" applyFont="1" applyFill="1" applyBorder="1" applyAlignment="1">
      <alignment horizontal="center" vertical="center" wrapText="1"/>
    </xf>
    <xf numFmtId="0" fontId="16" fillId="48" borderId="24" xfId="0" applyFont="1" applyFill="1" applyBorder="1" applyAlignment="1">
      <alignment horizontal="center" vertical="center" textRotation="90" wrapText="1"/>
    </xf>
    <xf numFmtId="0" fontId="16" fillId="48" borderId="27" xfId="0" applyFont="1" applyFill="1" applyBorder="1" applyAlignment="1">
      <alignment horizontal="center" vertical="center" textRotation="90" wrapText="1"/>
    </xf>
    <xf numFmtId="0" fontId="16" fillId="48" borderId="29" xfId="0" applyFont="1" applyFill="1" applyBorder="1" applyAlignment="1">
      <alignment horizontal="center" vertical="center" textRotation="90" wrapText="1"/>
    </xf>
    <xf numFmtId="49" fontId="20" fillId="34" borderId="17" xfId="0" applyNumberFormat="1" applyFont="1" applyFill="1" applyBorder="1" applyAlignment="1">
      <alignment horizontal="left" vertical="center" wrapText="1"/>
    </xf>
    <xf numFmtId="49" fontId="20" fillId="34" borderId="18" xfId="0" applyNumberFormat="1" applyFont="1" applyFill="1" applyBorder="1" applyAlignment="1">
      <alignment horizontal="left" vertical="center" wrapText="1"/>
    </xf>
  </cellXfs>
  <cellStyles count="60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47" xr:uid="{00000000-0005-0000-0000-00001C000000}"/>
    <cellStyle name="Currency" xfId="2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59" xr:uid="{00000000-0005-0000-0000-000028000000}"/>
    <cellStyle name="Normal 2 2" xfId="55" xr:uid="{00000000-0005-0000-0000-000029000000}"/>
    <cellStyle name="Normal 3" xfId="54" xr:uid="{00000000-0005-0000-0000-00002A000000}"/>
    <cellStyle name="Normal 4" xfId="51" xr:uid="{00000000-0005-0000-0000-00002B000000}"/>
    <cellStyle name="Normal 5" xfId="52" xr:uid="{00000000-0005-0000-0000-00002C000000}"/>
    <cellStyle name="Normal 6" xfId="53" xr:uid="{00000000-0005-0000-0000-00002D000000}"/>
    <cellStyle name="Normal 7" xfId="50" xr:uid="{00000000-0005-0000-0000-00002E000000}"/>
    <cellStyle name="Normal 8" xfId="49" xr:uid="{00000000-0005-0000-0000-00002F000000}"/>
    <cellStyle name="Normal_Book2" xfId="58" xr:uid="{00000000-0005-0000-0000-000030000000}"/>
    <cellStyle name="Normal_O&amp;M 02QTR07" xfId="56" xr:uid="{00000000-0005-0000-0000-000031000000}"/>
    <cellStyle name="Normal_O&amp;M Prelim 04QTR06" xfId="48" xr:uid="{00000000-0005-0000-0000-000032000000}"/>
    <cellStyle name="Normal_OO&amp;M Master" xfId="46" xr:uid="{00000000-0005-0000-0000-000033000000}"/>
    <cellStyle name="Normal_TME NOV06 O&amp;M" xfId="57" xr:uid="{00000000-0005-0000-0000-000034000000}"/>
    <cellStyle name="Note" xfId="18" builtinId="10" customBuiltin="1"/>
    <cellStyle name="Output" xfId="13" builtinId="21" customBuiltin="1"/>
    <cellStyle name="Percent" xfId="3" builtinId="5"/>
    <cellStyle name="Percent 2" xfId="45" xr:uid="{00000000-0005-0000-0000-000038000000}"/>
    <cellStyle name="Title" xfId="4" builtinId="15" customBuiltin="1"/>
    <cellStyle name="Total" xfId="20" builtinId="25" customBuiltin="1"/>
    <cellStyle name="Warning Text" xfId="17" builtinId="11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C0C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20XXXX-NWN-Exh-KTW-3-Walker-WP2-12-18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and Summary"/>
      <sheetName val="Employees"/>
      <sheetName val="Transmission"/>
      <sheetName val="Telemetering"/>
      <sheetName val="Perimeter Alloc"/>
      <sheetName val="Environmental"/>
    </sheetNames>
    <sheetDataSet>
      <sheetData sheetId="0">
        <row r="105">
          <cell r="D105">
            <v>0.11529999999999996</v>
          </cell>
        </row>
        <row r="106">
          <cell r="D106">
            <v>0.11639999999999995</v>
          </cell>
        </row>
        <row r="107">
          <cell r="D107">
            <v>0.1048</v>
          </cell>
        </row>
        <row r="108">
          <cell r="D108">
            <v>8.5400000000000031E-2</v>
          </cell>
        </row>
        <row r="109">
          <cell r="D109">
            <v>0.25180000000000002</v>
          </cell>
        </row>
        <row r="110">
          <cell r="D110">
            <v>0.10960000000000003</v>
          </cell>
        </row>
        <row r="111">
          <cell r="D111">
            <v>0.10809999999999997</v>
          </cell>
        </row>
        <row r="112">
          <cell r="D112">
            <v>0.10299999999999998</v>
          </cell>
        </row>
        <row r="113">
          <cell r="D113">
            <v>8.5600000000000009E-2</v>
          </cell>
        </row>
        <row r="114">
          <cell r="D114">
            <v>9.430000000000005E-2</v>
          </cell>
        </row>
        <row r="118">
          <cell r="D118">
            <v>0.30000000000000004</v>
          </cell>
        </row>
        <row r="119">
          <cell r="D119">
            <v>0.11111111111111116</v>
          </cell>
        </row>
        <row r="120">
          <cell r="D120">
            <v>1</v>
          </cell>
        </row>
        <row r="121">
          <cell r="D121">
            <v>0</v>
          </cell>
        </row>
        <row r="122">
          <cell r="D122">
            <v>0.11970000000000003</v>
          </cell>
        </row>
        <row r="123">
          <cell r="D123">
            <v>1.2220987243040216E-2</v>
          </cell>
        </row>
        <row r="124">
          <cell r="D124">
            <v>0.11556083283663321</v>
          </cell>
        </row>
        <row r="125">
          <cell r="D125">
            <v>0.14265125464404022</v>
          </cell>
        </row>
        <row r="126">
          <cell r="D126">
            <v>6.25E-2</v>
          </cell>
        </row>
        <row r="127">
          <cell r="D127">
            <v>3.3200000000000007E-2</v>
          </cell>
        </row>
        <row r="128">
          <cell r="D128">
            <v>0.13519317243190643</v>
          </cell>
        </row>
        <row r="129">
          <cell r="D129">
            <v>0.1067206669772393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5986"/>
  <sheetViews>
    <sheetView showGridLines="0" topLeftCell="D1" zoomScaleNormal="100" workbookViewId="0">
      <selection activeCell="X23" sqref="X23"/>
    </sheetView>
  </sheetViews>
  <sheetFormatPr defaultRowHeight="15" x14ac:dyDescent="0.25"/>
  <cols>
    <col min="1" max="1" width="18.85546875" bestFit="1" customWidth="1"/>
    <col min="2" max="2" width="8.42578125" bestFit="1" customWidth="1"/>
    <col min="3" max="3" width="20.140625" bestFit="1" customWidth="1"/>
    <col min="4" max="4" width="7.85546875" bestFit="1" customWidth="1"/>
    <col min="5" max="5" width="34.85546875" bestFit="1" customWidth="1"/>
    <col min="6" max="6" width="5.7109375" bestFit="1" customWidth="1"/>
    <col min="7" max="7" width="19.85546875" bestFit="1" customWidth="1"/>
    <col min="8" max="8" width="20.42578125" bestFit="1" customWidth="1"/>
    <col min="9" max="20" width="10.140625" bestFit="1" customWidth="1"/>
    <col min="21" max="21" width="13.42578125" bestFit="1" customWidth="1"/>
  </cols>
  <sheetData>
    <row r="1" spans="1:21" ht="23.25" x14ac:dyDescent="0.25">
      <c r="A1" s="1" t="s">
        <v>0</v>
      </c>
    </row>
    <row r="2" spans="1:21" ht="15.75" thickBot="1" x14ac:dyDescent="0.3">
      <c r="A2" s="2"/>
    </row>
    <row r="3" spans="1:21" ht="15.75" thickBot="1" x14ac:dyDescent="0.3">
      <c r="A3" s="153"/>
      <c r="B3" s="154"/>
      <c r="C3" s="154"/>
      <c r="D3" s="154"/>
      <c r="E3" s="154"/>
      <c r="F3" s="154"/>
      <c r="G3" s="155"/>
      <c r="H3" s="3"/>
      <c r="I3" s="4" t="s">
        <v>1</v>
      </c>
      <c r="J3" s="4" t="s">
        <v>1</v>
      </c>
      <c r="K3" s="4" t="s">
        <v>1</v>
      </c>
      <c r="L3" s="4" t="s">
        <v>1</v>
      </c>
      <c r="M3" s="4" t="s">
        <v>1</v>
      </c>
      <c r="N3" s="4" t="s">
        <v>1</v>
      </c>
      <c r="O3" s="4" t="s">
        <v>1</v>
      </c>
      <c r="P3" s="4" t="s">
        <v>1</v>
      </c>
      <c r="Q3" s="4" t="s">
        <v>1</v>
      </c>
      <c r="R3" s="4" t="s">
        <v>1</v>
      </c>
      <c r="S3" s="4" t="s">
        <v>1</v>
      </c>
      <c r="T3" s="4" t="s">
        <v>1</v>
      </c>
      <c r="U3" s="4" t="s">
        <v>1</v>
      </c>
    </row>
    <row r="4" spans="1:21" ht="15.75" thickBot="1" x14ac:dyDescent="0.3">
      <c r="A4" s="156"/>
      <c r="B4" s="157"/>
      <c r="C4" s="157"/>
      <c r="D4" s="157"/>
      <c r="E4" s="157"/>
      <c r="F4" s="157"/>
      <c r="G4" s="158"/>
      <c r="H4" s="3" t="s">
        <v>2</v>
      </c>
      <c r="I4" s="4" t="s">
        <v>7633</v>
      </c>
      <c r="J4" s="4" t="s">
        <v>7634</v>
      </c>
      <c r="K4" s="4" t="s">
        <v>7635</v>
      </c>
      <c r="L4" s="4" t="s">
        <v>7636</v>
      </c>
      <c r="M4" s="4" t="s">
        <v>7637</v>
      </c>
      <c r="N4" s="4" t="s">
        <v>7638</v>
      </c>
      <c r="O4" s="4" t="s">
        <v>7639</v>
      </c>
      <c r="P4" s="4" t="s">
        <v>7640</v>
      </c>
      <c r="Q4" s="4" t="s">
        <v>7641</v>
      </c>
      <c r="R4" s="4" t="s">
        <v>7642</v>
      </c>
      <c r="S4" s="4" t="s">
        <v>7643</v>
      </c>
      <c r="T4" s="4" t="s">
        <v>7644</v>
      </c>
      <c r="U4" s="5" t="s">
        <v>3</v>
      </c>
    </row>
    <row r="5" spans="1:21" ht="15" customHeight="1" thickBot="1" x14ac:dyDescent="0.3">
      <c r="A5" s="4" t="s">
        <v>4</v>
      </c>
      <c r="B5" s="96" t="s">
        <v>5</v>
      </c>
      <c r="C5" s="97" t="s">
        <v>7604</v>
      </c>
      <c r="D5" s="96" t="s">
        <v>6</v>
      </c>
      <c r="E5" s="97" t="s">
        <v>7611</v>
      </c>
      <c r="F5" s="96" t="s">
        <v>7</v>
      </c>
      <c r="G5" s="97" t="s">
        <v>7929</v>
      </c>
      <c r="H5" s="4" t="s">
        <v>8</v>
      </c>
      <c r="I5" s="3" t="s">
        <v>9</v>
      </c>
      <c r="J5" s="3" t="s">
        <v>9</v>
      </c>
      <c r="K5" s="3" t="s">
        <v>9</v>
      </c>
      <c r="L5" s="3" t="s">
        <v>9</v>
      </c>
      <c r="M5" s="3" t="s">
        <v>9</v>
      </c>
      <c r="N5" s="3" t="s">
        <v>9</v>
      </c>
      <c r="O5" s="3" t="s">
        <v>9</v>
      </c>
      <c r="P5" s="3" t="s">
        <v>9</v>
      </c>
      <c r="Q5" s="3" t="s">
        <v>9</v>
      </c>
      <c r="R5" s="3" t="s">
        <v>9</v>
      </c>
      <c r="S5" s="3" t="s">
        <v>9</v>
      </c>
      <c r="T5" s="3" t="s">
        <v>9</v>
      </c>
      <c r="U5" s="6" t="s">
        <v>9</v>
      </c>
    </row>
    <row r="6" spans="1:21" ht="23.25" thickBot="1" x14ac:dyDescent="0.3">
      <c r="A6" s="137" t="s">
        <v>891</v>
      </c>
      <c r="B6" s="4" t="s">
        <v>821</v>
      </c>
      <c r="C6" s="4" t="s">
        <v>822</v>
      </c>
      <c r="D6" s="4" t="s">
        <v>908</v>
      </c>
      <c r="E6" s="4" t="s">
        <v>909</v>
      </c>
      <c r="F6" s="4" t="s">
        <v>31</v>
      </c>
      <c r="G6" s="4" t="s">
        <v>32</v>
      </c>
      <c r="H6" s="4" t="s">
        <v>859</v>
      </c>
      <c r="I6" s="7"/>
      <c r="J6" s="8">
        <v>4580</v>
      </c>
      <c r="K6" s="8">
        <v>-4580</v>
      </c>
      <c r="L6" s="8">
        <v>10420</v>
      </c>
      <c r="M6" s="7"/>
      <c r="N6" s="7"/>
      <c r="O6" s="8">
        <v>-125</v>
      </c>
      <c r="P6" s="8">
        <v>-2336.4</v>
      </c>
      <c r="Q6" s="7"/>
      <c r="R6" s="7"/>
      <c r="S6" s="7"/>
      <c r="T6" s="7"/>
      <c r="U6" s="9">
        <v>7958.6</v>
      </c>
    </row>
    <row r="7" spans="1:21" ht="23.25" thickBot="1" x14ac:dyDescent="0.3">
      <c r="A7" s="137" t="s">
        <v>891</v>
      </c>
      <c r="B7" s="4" t="s">
        <v>821</v>
      </c>
      <c r="C7" s="4" t="s">
        <v>822</v>
      </c>
      <c r="D7" s="4" t="s">
        <v>910</v>
      </c>
      <c r="E7" s="4" t="s">
        <v>911</v>
      </c>
      <c r="F7" s="4" t="s">
        <v>31</v>
      </c>
      <c r="G7" s="4" t="s">
        <v>32</v>
      </c>
      <c r="H7" s="4" t="s">
        <v>476</v>
      </c>
      <c r="I7" s="11"/>
      <c r="J7" s="10">
        <v>900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9">
        <v>900</v>
      </c>
    </row>
    <row r="8" spans="1:21" ht="23.25" thickBot="1" x14ac:dyDescent="0.3">
      <c r="A8" s="137" t="s">
        <v>943</v>
      </c>
      <c r="B8" s="4" t="s">
        <v>188</v>
      </c>
      <c r="C8" s="4" t="s">
        <v>189</v>
      </c>
      <c r="D8" s="4" t="s">
        <v>944</v>
      </c>
      <c r="E8" s="4" t="s">
        <v>945</v>
      </c>
      <c r="F8" s="4" t="s">
        <v>31</v>
      </c>
      <c r="G8" s="4" t="s">
        <v>32</v>
      </c>
      <c r="H8" s="4" t="s">
        <v>440</v>
      </c>
      <c r="I8" s="11"/>
      <c r="J8" s="11"/>
      <c r="K8" s="11"/>
      <c r="L8" s="11"/>
      <c r="M8" s="11"/>
      <c r="N8" s="11"/>
      <c r="O8" s="10">
        <v>95.04</v>
      </c>
      <c r="P8" s="11"/>
      <c r="Q8" s="11"/>
      <c r="R8" s="11"/>
      <c r="S8" s="11"/>
      <c r="T8" s="11"/>
      <c r="U8" s="9">
        <v>95.04</v>
      </c>
    </row>
    <row r="9" spans="1:21" ht="23.25" thickBot="1" x14ac:dyDescent="0.3">
      <c r="A9" s="137" t="s">
        <v>943</v>
      </c>
      <c r="B9" s="4" t="s">
        <v>188</v>
      </c>
      <c r="C9" s="4" t="s">
        <v>189</v>
      </c>
      <c r="D9" s="4" t="s">
        <v>948</v>
      </c>
      <c r="E9" s="4" t="s">
        <v>949</v>
      </c>
      <c r="F9" s="4" t="s">
        <v>31</v>
      </c>
      <c r="G9" s="4" t="s">
        <v>32</v>
      </c>
      <c r="H9" s="4" t="s">
        <v>784</v>
      </c>
      <c r="I9" s="10">
        <v>10</v>
      </c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9">
        <v>10</v>
      </c>
    </row>
    <row r="10" spans="1:21" ht="23.25" thickBot="1" x14ac:dyDescent="0.3">
      <c r="A10" s="137" t="s">
        <v>943</v>
      </c>
      <c r="B10" s="4" t="s">
        <v>1022</v>
      </c>
      <c r="C10" s="4" t="s">
        <v>1023</v>
      </c>
      <c r="D10" s="4" t="s">
        <v>1029</v>
      </c>
      <c r="E10" s="4" t="s">
        <v>1030</v>
      </c>
      <c r="F10" s="4" t="s">
        <v>31</v>
      </c>
      <c r="G10" s="4" t="s">
        <v>32</v>
      </c>
      <c r="H10" s="4" t="s">
        <v>1031</v>
      </c>
      <c r="I10" s="7"/>
      <c r="J10" s="8">
        <v>1140</v>
      </c>
      <c r="K10" s="7"/>
      <c r="L10" s="7"/>
      <c r="M10" s="7"/>
      <c r="N10" s="7"/>
      <c r="O10" s="7"/>
      <c r="P10" s="7"/>
      <c r="Q10" s="8">
        <v>254</v>
      </c>
      <c r="R10" s="7"/>
      <c r="S10" s="7"/>
      <c r="T10" s="7"/>
      <c r="U10" s="9">
        <v>1394</v>
      </c>
    </row>
    <row r="11" spans="1:21" ht="23.25" thickBot="1" x14ac:dyDescent="0.3">
      <c r="A11" s="137" t="s">
        <v>943</v>
      </c>
      <c r="B11" s="4" t="s">
        <v>1212</v>
      </c>
      <c r="C11" s="4" t="s">
        <v>1213</v>
      </c>
      <c r="D11" s="4" t="s">
        <v>1206</v>
      </c>
      <c r="E11" s="4" t="s">
        <v>1207</v>
      </c>
      <c r="F11" s="4" t="s">
        <v>31</v>
      </c>
      <c r="G11" s="4" t="s">
        <v>32</v>
      </c>
      <c r="H11" s="4" t="s">
        <v>1208</v>
      </c>
      <c r="I11" s="11"/>
      <c r="J11" s="11"/>
      <c r="K11" s="11"/>
      <c r="L11" s="10">
        <v>39.15</v>
      </c>
      <c r="M11" s="11"/>
      <c r="N11" s="11"/>
      <c r="O11" s="11"/>
      <c r="P11" s="11"/>
      <c r="Q11" s="11"/>
      <c r="R11" s="11"/>
      <c r="S11" s="11"/>
      <c r="T11" s="11"/>
      <c r="U11" s="9">
        <v>39.15</v>
      </c>
    </row>
    <row r="12" spans="1:21" ht="23.25" thickBot="1" x14ac:dyDescent="0.3">
      <c r="A12" s="137" t="s">
        <v>1359</v>
      </c>
      <c r="B12" s="4" t="s">
        <v>502</v>
      </c>
      <c r="C12" s="4" t="s">
        <v>503</v>
      </c>
      <c r="D12" s="4" t="s">
        <v>1364</v>
      </c>
      <c r="E12" s="4" t="s">
        <v>1365</v>
      </c>
      <c r="F12" s="4" t="s">
        <v>31</v>
      </c>
      <c r="G12" s="4" t="s">
        <v>32</v>
      </c>
      <c r="H12" s="4" t="s">
        <v>440</v>
      </c>
      <c r="I12" s="7"/>
      <c r="J12" s="7"/>
      <c r="K12" s="8">
        <v>208.42</v>
      </c>
      <c r="L12" s="8">
        <v>158.41999999999999</v>
      </c>
      <c r="M12" s="7"/>
      <c r="N12" s="7"/>
      <c r="O12" s="7"/>
      <c r="P12" s="7"/>
      <c r="Q12" s="7"/>
      <c r="R12" s="7"/>
      <c r="S12" s="7"/>
      <c r="T12" s="7"/>
      <c r="U12" s="9">
        <v>366.84</v>
      </c>
    </row>
    <row r="13" spans="1:21" ht="23.25" thickBot="1" x14ac:dyDescent="0.3">
      <c r="A13" s="137" t="s">
        <v>1447</v>
      </c>
      <c r="B13" s="4" t="s">
        <v>188</v>
      </c>
      <c r="C13" s="4" t="s">
        <v>189</v>
      </c>
      <c r="D13" s="4" t="s">
        <v>1450</v>
      </c>
      <c r="E13" s="4" t="s">
        <v>1451</v>
      </c>
      <c r="F13" s="4" t="s">
        <v>31</v>
      </c>
      <c r="G13" s="4" t="s">
        <v>32</v>
      </c>
      <c r="H13" s="4" t="s">
        <v>1452</v>
      </c>
      <c r="I13" s="10">
        <v>2242.41</v>
      </c>
      <c r="J13" s="10">
        <v>2242.41</v>
      </c>
      <c r="K13" s="10">
        <v>1505.41</v>
      </c>
      <c r="L13" s="14">
        <v>0</v>
      </c>
      <c r="M13" s="14">
        <v>0</v>
      </c>
      <c r="N13" s="11"/>
      <c r="O13" s="10">
        <v>75.27</v>
      </c>
      <c r="P13" s="10">
        <v>75.27</v>
      </c>
      <c r="Q13" s="10">
        <v>2075.27</v>
      </c>
      <c r="R13" s="10">
        <v>2075.27</v>
      </c>
      <c r="S13" s="10">
        <v>2075.27</v>
      </c>
      <c r="T13" s="10">
        <v>3558.47</v>
      </c>
      <c r="U13" s="9">
        <v>15925.05</v>
      </c>
    </row>
    <row r="14" spans="1:21" ht="23.25" thickBot="1" x14ac:dyDescent="0.3">
      <c r="A14" s="137" t="s">
        <v>1459</v>
      </c>
      <c r="B14" s="4" t="s">
        <v>188</v>
      </c>
      <c r="C14" s="4" t="s">
        <v>189</v>
      </c>
      <c r="D14" s="4" t="s">
        <v>1468</v>
      </c>
      <c r="E14" s="4" t="s">
        <v>1469</v>
      </c>
      <c r="F14" s="4" t="s">
        <v>31</v>
      </c>
      <c r="G14" s="4" t="s">
        <v>32</v>
      </c>
      <c r="H14" s="4" t="s">
        <v>1470</v>
      </c>
      <c r="I14" s="10">
        <v>431.17</v>
      </c>
      <c r="J14" s="10">
        <v>431.17</v>
      </c>
      <c r="K14" s="10">
        <v>719.61</v>
      </c>
      <c r="L14" s="10">
        <v>7153</v>
      </c>
      <c r="M14" s="10">
        <v>431.17</v>
      </c>
      <c r="N14" s="10">
        <v>431.17</v>
      </c>
      <c r="O14" s="10">
        <v>431.17</v>
      </c>
      <c r="P14" s="10">
        <v>546.16999999999996</v>
      </c>
      <c r="Q14" s="10">
        <v>1175.29</v>
      </c>
      <c r="R14" s="10">
        <v>400</v>
      </c>
      <c r="S14" s="10">
        <v>400</v>
      </c>
      <c r="T14" s="10">
        <v>400</v>
      </c>
      <c r="U14" s="9">
        <v>12949.92</v>
      </c>
    </row>
    <row r="15" spans="1:21" ht="23.25" thickBot="1" x14ac:dyDescent="0.3">
      <c r="A15" s="137" t="s">
        <v>1459</v>
      </c>
      <c r="B15" s="4" t="s">
        <v>188</v>
      </c>
      <c r="C15" s="4" t="s">
        <v>189</v>
      </c>
      <c r="D15" s="4" t="s">
        <v>1471</v>
      </c>
      <c r="E15" s="4" t="s">
        <v>1472</v>
      </c>
      <c r="F15" s="4" t="s">
        <v>31</v>
      </c>
      <c r="G15" s="4" t="s">
        <v>32</v>
      </c>
      <c r="H15" s="4" t="s">
        <v>1452</v>
      </c>
      <c r="I15" s="8">
        <v>31.16</v>
      </c>
      <c r="J15" s="8">
        <v>31.16</v>
      </c>
      <c r="K15" s="8">
        <v>319.58999999999997</v>
      </c>
      <c r="L15" s="8">
        <v>31.16</v>
      </c>
      <c r="M15" s="8">
        <v>31.16</v>
      </c>
      <c r="N15" s="8">
        <v>31.16</v>
      </c>
      <c r="O15" s="8">
        <v>31.16</v>
      </c>
      <c r="P15" s="8">
        <v>31.16</v>
      </c>
      <c r="Q15" s="8">
        <v>31.16</v>
      </c>
      <c r="R15" s="7"/>
      <c r="S15" s="7"/>
      <c r="T15" s="7"/>
      <c r="U15" s="9">
        <v>568.87</v>
      </c>
    </row>
    <row r="16" spans="1:21" ht="23.25" thickBot="1" x14ac:dyDescent="0.3">
      <c r="A16" s="137" t="s">
        <v>1459</v>
      </c>
      <c r="B16" s="4" t="s">
        <v>384</v>
      </c>
      <c r="C16" s="4" t="s">
        <v>385</v>
      </c>
      <c r="D16" s="4" t="s">
        <v>1462</v>
      </c>
      <c r="E16" s="4" t="s">
        <v>1463</v>
      </c>
      <c r="F16" s="4" t="s">
        <v>31</v>
      </c>
      <c r="G16" s="4" t="s">
        <v>32</v>
      </c>
      <c r="H16" s="4" t="s">
        <v>205</v>
      </c>
      <c r="I16" s="7"/>
      <c r="J16" s="7"/>
      <c r="K16" s="7"/>
      <c r="L16" s="8">
        <v>7430</v>
      </c>
      <c r="M16" s="8">
        <v>14860</v>
      </c>
      <c r="N16" s="8">
        <v>7430</v>
      </c>
      <c r="O16" s="8">
        <v>7430</v>
      </c>
      <c r="P16" s="8">
        <v>7430</v>
      </c>
      <c r="Q16" s="8">
        <v>7430</v>
      </c>
      <c r="R16" s="8">
        <v>7430</v>
      </c>
      <c r="S16" s="8">
        <v>7430</v>
      </c>
      <c r="T16" s="8">
        <v>2306.29</v>
      </c>
      <c r="U16" s="9">
        <v>69176.289999999994</v>
      </c>
    </row>
    <row r="17" spans="1:21" ht="23.25" thickBot="1" x14ac:dyDescent="0.3">
      <c r="A17" s="137" t="s">
        <v>1459</v>
      </c>
      <c r="B17" s="4" t="s">
        <v>384</v>
      </c>
      <c r="C17" s="4" t="s">
        <v>385</v>
      </c>
      <c r="D17" s="4" t="s">
        <v>1489</v>
      </c>
      <c r="E17" s="4" t="s">
        <v>1490</v>
      </c>
      <c r="F17" s="4" t="s">
        <v>31</v>
      </c>
      <c r="G17" s="4" t="s">
        <v>32</v>
      </c>
      <c r="H17" s="4" t="s">
        <v>1491</v>
      </c>
      <c r="I17" s="7"/>
      <c r="J17" s="7"/>
      <c r="K17" s="7"/>
      <c r="L17" s="7"/>
      <c r="M17" s="7"/>
      <c r="N17" s="7"/>
      <c r="O17" s="7"/>
      <c r="P17" s="7"/>
      <c r="Q17" s="8">
        <v>104.5</v>
      </c>
      <c r="R17" s="7"/>
      <c r="S17" s="7"/>
      <c r="T17" s="7"/>
      <c r="U17" s="9">
        <v>104.5</v>
      </c>
    </row>
    <row r="18" spans="1:21" ht="23.25" thickBot="1" x14ac:dyDescent="0.3">
      <c r="A18" s="137" t="s">
        <v>1459</v>
      </c>
      <c r="B18" s="4" t="s">
        <v>922</v>
      </c>
      <c r="C18" s="4" t="s">
        <v>923</v>
      </c>
      <c r="D18" s="4" t="s">
        <v>1473</v>
      </c>
      <c r="E18" s="4" t="s">
        <v>1474</v>
      </c>
      <c r="F18" s="4" t="s">
        <v>31</v>
      </c>
      <c r="G18" s="4" t="s">
        <v>32</v>
      </c>
      <c r="H18" s="4" t="s">
        <v>1069</v>
      </c>
      <c r="I18" s="10">
        <v>124.15</v>
      </c>
      <c r="J18" s="10">
        <v>46</v>
      </c>
      <c r="K18" s="11"/>
      <c r="L18" s="10">
        <v>124.15</v>
      </c>
      <c r="M18" s="10">
        <v>46</v>
      </c>
      <c r="N18" s="10">
        <v>40</v>
      </c>
      <c r="O18" s="10">
        <v>126.15</v>
      </c>
      <c r="P18" s="11"/>
      <c r="Q18" s="11"/>
      <c r="R18" s="10">
        <v>168.15</v>
      </c>
      <c r="S18" s="10">
        <v>128.15</v>
      </c>
      <c r="T18" s="10">
        <v>124.15</v>
      </c>
      <c r="U18" s="9">
        <v>926.9</v>
      </c>
    </row>
    <row r="19" spans="1:21" ht="23.25" thickBot="1" x14ac:dyDescent="0.3">
      <c r="A19" s="137" t="s">
        <v>1459</v>
      </c>
      <c r="B19" s="4" t="s">
        <v>996</v>
      </c>
      <c r="C19" s="4" t="s">
        <v>997</v>
      </c>
      <c r="D19" s="4" t="s">
        <v>1473</v>
      </c>
      <c r="E19" s="4" t="s">
        <v>1474</v>
      </c>
      <c r="F19" s="4" t="s">
        <v>31</v>
      </c>
      <c r="G19" s="4" t="s">
        <v>32</v>
      </c>
      <c r="H19" s="4" t="s">
        <v>1069</v>
      </c>
      <c r="I19" s="7"/>
      <c r="J19" s="7"/>
      <c r="K19" s="7"/>
      <c r="L19" s="7"/>
      <c r="M19" s="7"/>
      <c r="N19" s="7"/>
      <c r="O19" s="7"/>
      <c r="P19" s="7"/>
      <c r="Q19" s="8">
        <v>175</v>
      </c>
      <c r="R19" s="8">
        <v>175</v>
      </c>
      <c r="S19" s="8">
        <v>175</v>
      </c>
      <c r="T19" s="8">
        <v>175</v>
      </c>
      <c r="U19" s="9">
        <v>700</v>
      </c>
    </row>
    <row r="20" spans="1:21" ht="23.25" thickBot="1" x14ac:dyDescent="0.3">
      <c r="A20" s="137" t="s">
        <v>1459</v>
      </c>
      <c r="B20" s="4" t="s">
        <v>998</v>
      </c>
      <c r="C20" s="4" t="s">
        <v>999</v>
      </c>
      <c r="D20" s="4" t="s">
        <v>1473</v>
      </c>
      <c r="E20" s="4" t="s">
        <v>1474</v>
      </c>
      <c r="F20" s="4" t="s">
        <v>31</v>
      </c>
      <c r="G20" s="4" t="s">
        <v>32</v>
      </c>
      <c r="H20" s="4" t="s">
        <v>1069</v>
      </c>
      <c r="I20" s="8">
        <v>422.76</v>
      </c>
      <c r="J20" s="8">
        <v>422.76</v>
      </c>
      <c r="K20" s="7"/>
      <c r="L20" s="8">
        <v>422.76</v>
      </c>
      <c r="M20" s="8">
        <v>-245.48</v>
      </c>
      <c r="N20" s="7"/>
      <c r="O20" s="7"/>
      <c r="P20" s="7"/>
      <c r="Q20" s="7"/>
      <c r="R20" s="7"/>
      <c r="S20" s="7"/>
      <c r="T20" s="7"/>
      <c r="U20" s="9">
        <v>1022.8</v>
      </c>
    </row>
    <row r="21" spans="1:21" ht="23.25" thickBot="1" x14ac:dyDescent="0.3">
      <c r="A21" s="137" t="s">
        <v>1459</v>
      </c>
      <c r="B21" s="4" t="s">
        <v>368</v>
      </c>
      <c r="C21" s="4" t="s">
        <v>369</v>
      </c>
      <c r="D21" s="4" t="s">
        <v>1525</v>
      </c>
      <c r="E21" s="4" t="s">
        <v>1526</v>
      </c>
      <c r="F21" s="4" t="s">
        <v>31</v>
      </c>
      <c r="G21" s="4" t="s">
        <v>32</v>
      </c>
      <c r="H21" s="4" t="s">
        <v>1527</v>
      </c>
      <c r="I21" s="11"/>
      <c r="J21" s="11"/>
      <c r="K21" s="10">
        <v>7.56</v>
      </c>
      <c r="L21" s="10">
        <v>7.56</v>
      </c>
      <c r="M21" s="11"/>
      <c r="N21" s="11"/>
      <c r="O21" s="11"/>
      <c r="P21" s="10">
        <v>15.12</v>
      </c>
      <c r="Q21" s="10">
        <v>3.78</v>
      </c>
      <c r="R21" s="11"/>
      <c r="S21" s="11"/>
      <c r="T21" s="11"/>
      <c r="U21" s="9">
        <v>34.020000000000003</v>
      </c>
    </row>
    <row r="22" spans="1:21" ht="23.25" thickBot="1" x14ac:dyDescent="0.3">
      <c r="A22" s="136" t="s">
        <v>10</v>
      </c>
      <c r="B22" s="4" t="s">
        <v>11</v>
      </c>
      <c r="C22" s="4" t="s">
        <v>12</v>
      </c>
      <c r="D22" s="4" t="s">
        <v>29</v>
      </c>
      <c r="E22" s="4" t="s">
        <v>30</v>
      </c>
      <c r="F22" s="4" t="s">
        <v>31</v>
      </c>
      <c r="G22" s="4" t="s">
        <v>32</v>
      </c>
      <c r="H22" s="4" t="s">
        <v>33</v>
      </c>
      <c r="I22" s="7"/>
      <c r="J22" s="7"/>
      <c r="K22" s="7"/>
      <c r="L22" s="7"/>
      <c r="M22" s="7"/>
      <c r="N22" s="7"/>
      <c r="O22" s="7"/>
      <c r="P22" s="7"/>
      <c r="Q22" s="7"/>
      <c r="R22" s="8">
        <v>1600</v>
      </c>
      <c r="S22" s="7"/>
      <c r="T22" s="7"/>
      <c r="U22" s="9">
        <v>1600</v>
      </c>
    </row>
    <row r="23" spans="1:21" ht="23.25" thickBot="1" x14ac:dyDescent="0.3">
      <c r="A23" s="136" t="s">
        <v>66</v>
      </c>
      <c r="B23" s="4" t="s">
        <v>36</v>
      </c>
      <c r="C23" s="4" t="s">
        <v>37</v>
      </c>
      <c r="D23" s="4" t="s">
        <v>78</v>
      </c>
      <c r="E23" s="4" t="s">
        <v>68</v>
      </c>
      <c r="F23" s="4" t="s">
        <v>31</v>
      </c>
      <c r="G23" s="4" t="s">
        <v>32</v>
      </c>
      <c r="H23" s="4" t="s">
        <v>79</v>
      </c>
      <c r="I23" s="8">
        <v>-51627.5</v>
      </c>
      <c r="J23" s="8">
        <v>27338.5</v>
      </c>
      <c r="K23" s="8">
        <v>27338.5</v>
      </c>
      <c r="L23" s="7"/>
      <c r="M23" s="8">
        <v>9110</v>
      </c>
      <c r="N23" s="8">
        <v>18283.18</v>
      </c>
      <c r="O23" s="8">
        <v>27393.18</v>
      </c>
      <c r="P23" s="8">
        <v>-18262.12</v>
      </c>
      <c r="Q23" s="8">
        <v>17172.11</v>
      </c>
      <c r="R23" s="8">
        <v>18262.12</v>
      </c>
      <c r="S23" s="8">
        <v>-3462.12</v>
      </c>
      <c r="T23" s="8">
        <v>1996.86</v>
      </c>
      <c r="U23" s="9">
        <v>73542.710000000006</v>
      </c>
    </row>
    <row r="24" spans="1:21" ht="23.25" thickBot="1" x14ac:dyDescent="0.3">
      <c r="A24" s="136" t="s">
        <v>217</v>
      </c>
      <c r="B24" s="4" t="s">
        <v>229</v>
      </c>
      <c r="C24" s="4" t="s">
        <v>230</v>
      </c>
      <c r="D24" s="4" t="s">
        <v>221</v>
      </c>
      <c r="E24" s="4" t="s">
        <v>222</v>
      </c>
      <c r="F24" s="4" t="s">
        <v>31</v>
      </c>
      <c r="G24" s="4" t="s">
        <v>32</v>
      </c>
      <c r="H24" s="4" t="s">
        <v>223</v>
      </c>
      <c r="I24" s="7"/>
      <c r="J24" s="7"/>
      <c r="K24" s="7"/>
      <c r="L24" s="7"/>
      <c r="M24" s="7"/>
      <c r="N24" s="7"/>
      <c r="O24" s="8">
        <v>80.84</v>
      </c>
      <c r="P24" s="7"/>
      <c r="Q24" s="8">
        <v>161.68</v>
      </c>
      <c r="R24" s="7"/>
      <c r="S24" s="7"/>
      <c r="T24" s="7"/>
      <c r="U24" s="9">
        <v>242.52</v>
      </c>
    </row>
    <row r="25" spans="1:21" ht="23.25" thickBot="1" x14ac:dyDescent="0.3">
      <c r="A25" s="136" t="s">
        <v>217</v>
      </c>
      <c r="B25" s="4" t="s">
        <v>229</v>
      </c>
      <c r="C25" s="4" t="s">
        <v>230</v>
      </c>
      <c r="D25" s="4" t="s">
        <v>227</v>
      </c>
      <c r="E25" s="4" t="s">
        <v>228</v>
      </c>
      <c r="F25" s="4" t="s">
        <v>31</v>
      </c>
      <c r="G25" s="4" t="s">
        <v>32</v>
      </c>
      <c r="H25" s="4" t="s">
        <v>216</v>
      </c>
      <c r="I25" s="8">
        <v>3968.02</v>
      </c>
      <c r="J25" s="8">
        <v>156.6</v>
      </c>
      <c r="K25" s="8">
        <v>1649.06</v>
      </c>
      <c r="L25" s="8">
        <v>1508.56</v>
      </c>
      <c r="M25" s="8">
        <v>1256.06</v>
      </c>
      <c r="N25" s="7"/>
      <c r="O25" s="8">
        <v>1616</v>
      </c>
      <c r="P25" s="8">
        <v>1587.58</v>
      </c>
      <c r="Q25" s="8">
        <v>2182.2800000000002</v>
      </c>
      <c r="R25" s="8">
        <v>3062.19</v>
      </c>
      <c r="S25" s="8">
        <v>167.6</v>
      </c>
      <c r="T25" s="8">
        <v>2748.66</v>
      </c>
      <c r="U25" s="9">
        <v>19902.61</v>
      </c>
    </row>
    <row r="26" spans="1:21" ht="23.25" thickBot="1" x14ac:dyDescent="0.3">
      <c r="A26" s="136" t="s">
        <v>217</v>
      </c>
      <c r="B26" s="4" t="s">
        <v>237</v>
      </c>
      <c r="C26" s="4" t="s">
        <v>238</v>
      </c>
      <c r="D26" s="4" t="s">
        <v>218</v>
      </c>
      <c r="E26" s="4" t="s">
        <v>219</v>
      </c>
      <c r="F26" s="4" t="s">
        <v>31</v>
      </c>
      <c r="G26" s="4" t="s">
        <v>32</v>
      </c>
      <c r="H26" s="4" t="s">
        <v>220</v>
      </c>
      <c r="I26" s="7"/>
      <c r="J26" s="7"/>
      <c r="K26" s="8">
        <v>140.35</v>
      </c>
      <c r="L26" s="8">
        <v>430.71</v>
      </c>
      <c r="M26" s="8">
        <v>287.91000000000003</v>
      </c>
      <c r="N26" s="8">
        <v>140.94</v>
      </c>
      <c r="O26" s="8">
        <v>487.25</v>
      </c>
      <c r="P26" s="8">
        <v>342.04</v>
      </c>
      <c r="Q26" s="7"/>
      <c r="R26" s="8">
        <v>510.62</v>
      </c>
      <c r="S26" s="8">
        <v>310.14999999999998</v>
      </c>
      <c r="T26" s="8">
        <v>460.81</v>
      </c>
      <c r="U26" s="9">
        <v>3110.78</v>
      </c>
    </row>
    <row r="27" spans="1:21" ht="23.25" thickBot="1" x14ac:dyDescent="0.3">
      <c r="A27" s="136" t="s">
        <v>217</v>
      </c>
      <c r="B27" s="4" t="s">
        <v>241</v>
      </c>
      <c r="C27" s="4" t="s">
        <v>242</v>
      </c>
      <c r="D27" s="4" t="s">
        <v>218</v>
      </c>
      <c r="E27" s="4" t="s">
        <v>219</v>
      </c>
      <c r="F27" s="4" t="s">
        <v>31</v>
      </c>
      <c r="G27" s="4" t="s">
        <v>32</v>
      </c>
      <c r="H27" s="4" t="s">
        <v>220</v>
      </c>
      <c r="I27" s="7"/>
      <c r="J27" s="7"/>
      <c r="K27" s="7"/>
      <c r="L27" s="7"/>
      <c r="M27" s="7"/>
      <c r="N27" s="7"/>
      <c r="O27" s="7"/>
      <c r="P27" s="7"/>
      <c r="Q27" s="8">
        <v>150.66</v>
      </c>
      <c r="R27" s="7"/>
      <c r="S27" s="7"/>
      <c r="T27" s="7"/>
      <c r="U27" s="9">
        <v>150.66</v>
      </c>
    </row>
    <row r="28" spans="1:21" ht="23.25" thickBot="1" x14ac:dyDescent="0.3">
      <c r="A28" s="136" t="s">
        <v>249</v>
      </c>
      <c r="B28" s="4" t="s">
        <v>229</v>
      </c>
      <c r="C28" s="4" t="s">
        <v>230</v>
      </c>
      <c r="D28" s="4" t="s">
        <v>250</v>
      </c>
      <c r="E28" s="4" t="s">
        <v>251</v>
      </c>
      <c r="F28" s="4" t="s">
        <v>31</v>
      </c>
      <c r="G28" s="4" t="s">
        <v>32</v>
      </c>
      <c r="H28" s="4" t="s">
        <v>223</v>
      </c>
      <c r="I28" s="11"/>
      <c r="J28" s="10">
        <v>2157.9299999999998</v>
      </c>
      <c r="K28" s="11"/>
      <c r="L28" s="10">
        <v>984.05</v>
      </c>
      <c r="M28" s="11"/>
      <c r="N28" s="11"/>
      <c r="O28" s="11"/>
      <c r="P28" s="11"/>
      <c r="Q28" s="11"/>
      <c r="R28" s="11"/>
      <c r="S28" s="11"/>
      <c r="T28" s="11"/>
      <c r="U28" s="9">
        <v>3141.98</v>
      </c>
    </row>
    <row r="29" spans="1:21" ht="23.25" thickBot="1" x14ac:dyDescent="0.3">
      <c r="A29" s="136" t="s">
        <v>260</v>
      </c>
      <c r="B29" s="4" t="s">
        <v>267</v>
      </c>
      <c r="C29" s="4" t="s">
        <v>268</v>
      </c>
      <c r="D29" s="4" t="s">
        <v>264</v>
      </c>
      <c r="E29" s="4" t="s">
        <v>265</v>
      </c>
      <c r="F29" s="4" t="s">
        <v>31</v>
      </c>
      <c r="G29" s="4" t="s">
        <v>32</v>
      </c>
      <c r="H29" s="4" t="s">
        <v>266</v>
      </c>
      <c r="I29" s="7"/>
      <c r="J29" s="7"/>
      <c r="K29" s="7"/>
      <c r="L29" s="7"/>
      <c r="M29" s="7"/>
      <c r="N29" s="7"/>
      <c r="O29" s="8">
        <v>600</v>
      </c>
      <c r="P29" s="7"/>
      <c r="Q29" s="7"/>
      <c r="R29" s="7"/>
      <c r="S29" s="7"/>
      <c r="T29" s="7"/>
      <c r="U29" s="9">
        <v>600</v>
      </c>
    </row>
    <row r="30" spans="1:21" ht="23.25" thickBot="1" x14ac:dyDescent="0.3">
      <c r="A30" s="136" t="s">
        <v>260</v>
      </c>
      <c r="B30" s="4" t="s">
        <v>281</v>
      </c>
      <c r="C30" s="4" t="s">
        <v>282</v>
      </c>
      <c r="D30" s="4" t="s">
        <v>261</v>
      </c>
      <c r="E30" s="4" t="s">
        <v>262</v>
      </c>
      <c r="F30" s="4" t="s">
        <v>31</v>
      </c>
      <c r="G30" s="4" t="s">
        <v>32</v>
      </c>
      <c r="H30" s="4" t="s">
        <v>263</v>
      </c>
      <c r="I30" s="8">
        <v>191</v>
      </c>
      <c r="J30" s="7"/>
      <c r="K30" s="8">
        <v>191</v>
      </c>
      <c r="L30" s="7"/>
      <c r="M30" s="8">
        <v>95.5</v>
      </c>
      <c r="N30" s="7"/>
      <c r="O30" s="8">
        <v>14322.74</v>
      </c>
      <c r="P30" s="8">
        <v>-10193.11</v>
      </c>
      <c r="Q30" s="8">
        <v>14322.74</v>
      </c>
      <c r="R30" s="8">
        <v>7130</v>
      </c>
      <c r="S30" s="8">
        <v>7192.74</v>
      </c>
      <c r="T30" s="8">
        <v>7161.37</v>
      </c>
      <c r="U30" s="9">
        <v>40413.980000000003</v>
      </c>
    </row>
    <row r="31" spans="1:21" ht="23.25" thickBot="1" x14ac:dyDescent="0.3">
      <c r="A31" s="136" t="s">
        <v>260</v>
      </c>
      <c r="B31" s="4" t="s">
        <v>281</v>
      </c>
      <c r="C31" s="4" t="s">
        <v>282</v>
      </c>
      <c r="D31" s="4" t="s">
        <v>264</v>
      </c>
      <c r="E31" s="4" t="s">
        <v>265</v>
      </c>
      <c r="F31" s="4" t="s">
        <v>31</v>
      </c>
      <c r="G31" s="4" t="s">
        <v>32</v>
      </c>
      <c r="H31" s="4" t="s">
        <v>266</v>
      </c>
      <c r="I31" s="10">
        <v>126.5</v>
      </c>
      <c r="J31" s="10">
        <v>40.659999999999997</v>
      </c>
      <c r="K31" s="10">
        <v>100</v>
      </c>
      <c r="L31" s="11"/>
      <c r="M31" s="11"/>
      <c r="N31" s="11"/>
      <c r="O31" s="11"/>
      <c r="P31" s="11"/>
      <c r="Q31" s="11"/>
      <c r="R31" s="11"/>
      <c r="S31" s="11"/>
      <c r="T31" s="11"/>
      <c r="U31" s="9">
        <v>267.16000000000003</v>
      </c>
    </row>
    <row r="32" spans="1:21" ht="23.25" thickBot="1" x14ac:dyDescent="0.3">
      <c r="A32" s="136" t="s">
        <v>320</v>
      </c>
      <c r="B32" s="4" t="s">
        <v>368</v>
      </c>
      <c r="C32" s="4" t="s">
        <v>369</v>
      </c>
      <c r="D32" s="4" t="s">
        <v>370</v>
      </c>
      <c r="E32" s="4" t="s">
        <v>371</v>
      </c>
      <c r="F32" s="4" t="s">
        <v>31</v>
      </c>
      <c r="G32" s="4" t="s">
        <v>32</v>
      </c>
      <c r="H32" s="4" t="s">
        <v>372</v>
      </c>
      <c r="I32" s="11"/>
      <c r="J32" s="11"/>
      <c r="K32" s="10">
        <v>7.56</v>
      </c>
      <c r="L32" s="10">
        <v>7.56</v>
      </c>
      <c r="M32" s="11"/>
      <c r="N32" s="11"/>
      <c r="O32" s="11"/>
      <c r="P32" s="10">
        <v>15.12</v>
      </c>
      <c r="Q32" s="10">
        <v>3.78</v>
      </c>
      <c r="R32" s="11"/>
      <c r="S32" s="11"/>
      <c r="T32" s="11"/>
      <c r="U32" s="9">
        <v>34.020000000000003</v>
      </c>
    </row>
    <row r="33" spans="1:21" ht="23.25" thickBot="1" x14ac:dyDescent="0.3">
      <c r="A33" s="136" t="s">
        <v>373</v>
      </c>
      <c r="B33" s="4" t="s">
        <v>89</v>
      </c>
      <c r="C33" s="4" t="s">
        <v>90</v>
      </c>
      <c r="D33" s="4" t="s">
        <v>378</v>
      </c>
      <c r="E33" s="4" t="s">
        <v>379</v>
      </c>
      <c r="F33" s="4" t="s">
        <v>31</v>
      </c>
      <c r="G33" s="4" t="s">
        <v>32</v>
      </c>
      <c r="H33" s="4" t="s">
        <v>380</v>
      </c>
      <c r="I33" s="7"/>
      <c r="J33" s="7"/>
      <c r="K33" s="7"/>
      <c r="L33" s="7"/>
      <c r="M33" s="7"/>
      <c r="N33" s="7"/>
      <c r="O33" s="7"/>
      <c r="P33" s="7"/>
      <c r="Q33" s="8">
        <v>200.5</v>
      </c>
      <c r="R33" s="7"/>
      <c r="S33" s="7"/>
      <c r="T33" s="7"/>
      <c r="U33" s="9">
        <v>200.5</v>
      </c>
    </row>
    <row r="34" spans="1:21" ht="23.25" thickBot="1" x14ac:dyDescent="0.3">
      <c r="A34" s="136" t="s">
        <v>373</v>
      </c>
      <c r="B34" s="4" t="s">
        <v>188</v>
      </c>
      <c r="C34" s="4" t="s">
        <v>189</v>
      </c>
      <c r="D34" s="4" t="s">
        <v>381</v>
      </c>
      <c r="E34" s="4" t="s">
        <v>382</v>
      </c>
      <c r="F34" s="4" t="s">
        <v>31</v>
      </c>
      <c r="G34" s="4" t="s">
        <v>32</v>
      </c>
      <c r="H34" s="4" t="s">
        <v>383</v>
      </c>
      <c r="I34" s="7"/>
      <c r="J34" s="7"/>
      <c r="K34" s="7"/>
      <c r="L34" s="8">
        <v>1292.1500000000001</v>
      </c>
      <c r="M34" s="7"/>
      <c r="N34" s="7"/>
      <c r="O34" s="7"/>
      <c r="P34" s="7"/>
      <c r="Q34" s="7"/>
      <c r="R34" s="7"/>
      <c r="S34" s="7"/>
      <c r="T34" s="7"/>
      <c r="U34" s="9">
        <v>1292.1500000000001</v>
      </c>
    </row>
    <row r="35" spans="1:21" ht="23.25" thickBot="1" x14ac:dyDescent="0.3">
      <c r="A35" s="136" t="s">
        <v>388</v>
      </c>
      <c r="B35" s="4" t="s">
        <v>316</v>
      </c>
      <c r="C35" s="4" t="s">
        <v>317</v>
      </c>
      <c r="D35" s="4" t="s">
        <v>392</v>
      </c>
      <c r="E35" s="4" t="s">
        <v>393</v>
      </c>
      <c r="F35" s="4" t="s">
        <v>31</v>
      </c>
      <c r="G35" s="4" t="s">
        <v>32</v>
      </c>
      <c r="H35" s="4" t="s">
        <v>394</v>
      </c>
      <c r="I35" s="8">
        <v>225</v>
      </c>
      <c r="J35" s="7"/>
      <c r="K35" s="8">
        <v>231</v>
      </c>
      <c r="L35" s="7"/>
      <c r="M35" s="7"/>
      <c r="N35" s="7"/>
      <c r="O35" s="7"/>
      <c r="P35" s="7"/>
      <c r="Q35" s="7"/>
      <c r="R35" s="7"/>
      <c r="S35" s="7"/>
      <c r="T35" s="7"/>
      <c r="U35" s="9">
        <v>456</v>
      </c>
    </row>
    <row r="36" spans="1:21" ht="23.25" thickBot="1" x14ac:dyDescent="0.3">
      <c r="A36" s="136" t="s">
        <v>437</v>
      </c>
      <c r="B36" s="4" t="s">
        <v>334</v>
      </c>
      <c r="C36" s="4" t="s">
        <v>335</v>
      </c>
      <c r="D36" s="4" t="s">
        <v>441</v>
      </c>
      <c r="E36" s="4" t="s">
        <v>442</v>
      </c>
      <c r="F36" s="4" t="s">
        <v>31</v>
      </c>
      <c r="G36" s="4" t="s">
        <v>32</v>
      </c>
      <c r="H36" s="4" t="s">
        <v>429</v>
      </c>
      <c r="I36" s="11"/>
      <c r="J36" s="10">
        <v>2000</v>
      </c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9">
        <v>2000</v>
      </c>
    </row>
    <row r="37" spans="1:21" ht="23.25" thickBot="1" x14ac:dyDescent="0.3">
      <c r="A37" s="136" t="s">
        <v>437</v>
      </c>
      <c r="B37" s="4" t="s">
        <v>368</v>
      </c>
      <c r="C37" s="4" t="s">
        <v>369</v>
      </c>
      <c r="D37" s="4" t="s">
        <v>465</v>
      </c>
      <c r="E37" s="4" t="s">
        <v>466</v>
      </c>
      <c r="F37" s="4" t="s">
        <v>31</v>
      </c>
      <c r="G37" s="4" t="s">
        <v>32</v>
      </c>
      <c r="H37" s="4" t="s">
        <v>372</v>
      </c>
      <c r="I37" s="11"/>
      <c r="J37" s="11"/>
      <c r="K37" s="10">
        <v>37.799999999999997</v>
      </c>
      <c r="L37" s="10">
        <v>37.799999999999997</v>
      </c>
      <c r="M37" s="11"/>
      <c r="N37" s="11"/>
      <c r="O37" s="11"/>
      <c r="P37" s="10">
        <v>75.599999999999994</v>
      </c>
      <c r="Q37" s="10">
        <v>18.899999999999999</v>
      </c>
      <c r="R37" s="11"/>
      <c r="S37" s="11"/>
      <c r="T37" s="11"/>
      <c r="U37" s="9">
        <v>170.1</v>
      </c>
    </row>
    <row r="38" spans="1:21" ht="23.25" thickBot="1" x14ac:dyDescent="0.3">
      <c r="A38" s="136" t="s">
        <v>504</v>
      </c>
      <c r="B38" s="4" t="s">
        <v>508</v>
      </c>
      <c r="C38" s="4" t="s">
        <v>509</v>
      </c>
      <c r="D38" s="4" t="s">
        <v>505</v>
      </c>
      <c r="E38" s="4" t="s">
        <v>506</v>
      </c>
      <c r="F38" s="4" t="s">
        <v>31</v>
      </c>
      <c r="G38" s="4" t="s">
        <v>32</v>
      </c>
      <c r="H38" s="4" t="s">
        <v>507</v>
      </c>
      <c r="I38" s="11"/>
      <c r="J38" s="11"/>
      <c r="K38" s="10">
        <v>918.56</v>
      </c>
      <c r="L38" s="10">
        <v>44.32</v>
      </c>
      <c r="M38" s="10">
        <v>44.32</v>
      </c>
      <c r="N38" s="10">
        <v>44.32</v>
      </c>
      <c r="O38" s="10">
        <v>44.32</v>
      </c>
      <c r="P38" s="10">
        <v>44.32</v>
      </c>
      <c r="Q38" s="10">
        <v>44.32</v>
      </c>
      <c r="R38" s="10">
        <v>44.32</v>
      </c>
      <c r="S38" s="10">
        <v>44.32</v>
      </c>
      <c r="T38" s="10">
        <v>44.32</v>
      </c>
      <c r="U38" s="9">
        <v>1317.44</v>
      </c>
    </row>
    <row r="39" spans="1:21" ht="23.25" thickBot="1" x14ac:dyDescent="0.3">
      <c r="A39" s="136" t="s">
        <v>504</v>
      </c>
      <c r="B39" s="4" t="s">
        <v>512</v>
      </c>
      <c r="C39" s="4" t="s">
        <v>513</v>
      </c>
      <c r="D39" s="4" t="s">
        <v>505</v>
      </c>
      <c r="E39" s="4" t="s">
        <v>506</v>
      </c>
      <c r="F39" s="4" t="s">
        <v>31</v>
      </c>
      <c r="G39" s="4" t="s">
        <v>32</v>
      </c>
      <c r="H39" s="4" t="s">
        <v>507</v>
      </c>
      <c r="I39" s="10">
        <v>31423.25</v>
      </c>
      <c r="J39" s="10">
        <v>12673.32</v>
      </c>
      <c r="K39" s="11"/>
      <c r="L39" s="10">
        <v>19582.29</v>
      </c>
      <c r="M39" s="10">
        <v>7523.67</v>
      </c>
      <c r="N39" s="10">
        <v>487.65</v>
      </c>
      <c r="O39" s="10">
        <v>21846.39</v>
      </c>
      <c r="P39" s="10">
        <v>138.41999999999999</v>
      </c>
      <c r="Q39" s="10">
        <v>28009.77</v>
      </c>
      <c r="R39" s="10">
        <v>18768.66</v>
      </c>
      <c r="S39" s="10">
        <v>5157.72</v>
      </c>
      <c r="T39" s="10">
        <v>15006.46</v>
      </c>
      <c r="U39" s="9">
        <v>160617.60000000001</v>
      </c>
    </row>
    <row r="40" spans="1:21" ht="23.25" thickBot="1" x14ac:dyDescent="0.3">
      <c r="A40" s="136" t="s">
        <v>547</v>
      </c>
      <c r="B40" s="4" t="s">
        <v>267</v>
      </c>
      <c r="C40" s="4" t="s">
        <v>268</v>
      </c>
      <c r="D40" s="4" t="s">
        <v>551</v>
      </c>
      <c r="E40" s="4" t="s">
        <v>552</v>
      </c>
      <c r="F40" s="4" t="s">
        <v>31</v>
      </c>
      <c r="G40" s="4" t="s">
        <v>32</v>
      </c>
      <c r="H40" s="4" t="s">
        <v>553</v>
      </c>
      <c r="I40" s="7"/>
      <c r="J40" s="7"/>
      <c r="K40" s="7"/>
      <c r="L40" s="8">
        <v>13100</v>
      </c>
      <c r="M40" s="8">
        <v>2500</v>
      </c>
      <c r="N40" s="7"/>
      <c r="O40" s="7"/>
      <c r="P40" s="7"/>
      <c r="Q40" s="7"/>
      <c r="R40" s="7"/>
      <c r="S40" s="7"/>
      <c r="T40" s="7"/>
      <c r="U40" s="9">
        <v>15600</v>
      </c>
    </row>
    <row r="41" spans="1:21" ht="23.25" thickBot="1" x14ac:dyDescent="0.3">
      <c r="A41" s="136" t="s">
        <v>547</v>
      </c>
      <c r="B41" s="4" t="s">
        <v>368</v>
      </c>
      <c r="C41" s="4" t="s">
        <v>369</v>
      </c>
      <c r="D41" s="4" t="s">
        <v>578</v>
      </c>
      <c r="E41" s="4" t="s">
        <v>579</v>
      </c>
      <c r="F41" s="4" t="s">
        <v>31</v>
      </c>
      <c r="G41" s="4" t="s">
        <v>32</v>
      </c>
      <c r="H41" s="4" t="s">
        <v>372</v>
      </c>
      <c r="I41" s="11"/>
      <c r="J41" s="11"/>
      <c r="K41" s="10">
        <v>7.56</v>
      </c>
      <c r="L41" s="10">
        <v>7.56</v>
      </c>
      <c r="M41" s="11"/>
      <c r="N41" s="11"/>
      <c r="O41" s="11"/>
      <c r="P41" s="10">
        <v>15.12</v>
      </c>
      <c r="Q41" s="10">
        <v>3.78</v>
      </c>
      <c r="R41" s="11"/>
      <c r="S41" s="11"/>
      <c r="T41" s="11"/>
      <c r="U41" s="9">
        <v>34.020000000000003</v>
      </c>
    </row>
    <row r="42" spans="1:21" ht="23.25" thickBot="1" x14ac:dyDescent="0.3">
      <c r="A42" s="136" t="s">
        <v>580</v>
      </c>
      <c r="B42" s="4" t="s">
        <v>188</v>
      </c>
      <c r="C42" s="4" t="s">
        <v>189</v>
      </c>
      <c r="D42" s="4" t="s">
        <v>597</v>
      </c>
      <c r="E42" s="4" t="s">
        <v>598</v>
      </c>
      <c r="F42" s="4" t="s">
        <v>31</v>
      </c>
      <c r="G42" s="4" t="s">
        <v>32</v>
      </c>
      <c r="H42" s="4" t="s">
        <v>599</v>
      </c>
      <c r="I42" s="10">
        <v>31.17</v>
      </c>
      <c r="J42" s="10">
        <v>31.17</v>
      </c>
      <c r="K42" s="10">
        <v>319.61</v>
      </c>
      <c r="L42" s="10">
        <v>31.17</v>
      </c>
      <c r="M42" s="10">
        <v>31.17</v>
      </c>
      <c r="N42" s="10">
        <v>31.17</v>
      </c>
      <c r="O42" s="10">
        <v>31.17</v>
      </c>
      <c r="P42" s="10">
        <v>31.17</v>
      </c>
      <c r="Q42" s="10">
        <v>31.17</v>
      </c>
      <c r="R42" s="11"/>
      <c r="S42" s="11"/>
      <c r="T42" s="11"/>
      <c r="U42" s="9">
        <v>568.97</v>
      </c>
    </row>
    <row r="43" spans="1:21" ht="23.25" thickBot="1" x14ac:dyDescent="0.3">
      <c r="A43" s="136" t="s">
        <v>580</v>
      </c>
      <c r="B43" s="4" t="s">
        <v>368</v>
      </c>
      <c r="C43" s="4" t="s">
        <v>369</v>
      </c>
      <c r="D43" s="4" t="s">
        <v>600</v>
      </c>
      <c r="E43" s="4" t="s">
        <v>601</v>
      </c>
      <c r="F43" s="4" t="s">
        <v>31</v>
      </c>
      <c r="G43" s="4" t="s">
        <v>32</v>
      </c>
      <c r="H43" s="4" t="s">
        <v>372</v>
      </c>
      <c r="I43" s="7"/>
      <c r="J43" s="7"/>
      <c r="K43" s="8">
        <v>7.56</v>
      </c>
      <c r="L43" s="8">
        <v>7.56</v>
      </c>
      <c r="M43" s="7"/>
      <c r="N43" s="7"/>
      <c r="O43" s="7"/>
      <c r="P43" s="8">
        <v>15.12</v>
      </c>
      <c r="Q43" s="8">
        <v>3.78</v>
      </c>
      <c r="R43" s="7"/>
      <c r="S43" s="7"/>
      <c r="T43" s="7"/>
      <c r="U43" s="9">
        <v>34.020000000000003</v>
      </c>
    </row>
    <row r="44" spans="1:21" ht="23.25" thickBot="1" x14ac:dyDescent="0.3">
      <c r="A44" s="136" t="s">
        <v>602</v>
      </c>
      <c r="B44" s="4" t="s">
        <v>384</v>
      </c>
      <c r="C44" s="4" t="s">
        <v>385</v>
      </c>
      <c r="D44" s="4" t="s">
        <v>605</v>
      </c>
      <c r="E44" s="4" t="s">
        <v>606</v>
      </c>
      <c r="F44" s="4" t="s">
        <v>31</v>
      </c>
      <c r="G44" s="4" t="s">
        <v>32</v>
      </c>
      <c r="H44" s="4" t="s">
        <v>607</v>
      </c>
      <c r="I44" s="7"/>
      <c r="J44" s="7"/>
      <c r="K44" s="7"/>
      <c r="L44" s="7"/>
      <c r="M44" s="7"/>
      <c r="N44" s="7"/>
      <c r="O44" s="8">
        <v>499</v>
      </c>
      <c r="P44" s="7"/>
      <c r="Q44" s="7"/>
      <c r="R44" s="7"/>
      <c r="S44" s="8">
        <v>105.99</v>
      </c>
      <c r="T44" s="7"/>
      <c r="U44" s="9">
        <v>604.99</v>
      </c>
    </row>
    <row r="45" spans="1:21" ht="23.25" thickBot="1" x14ac:dyDescent="0.3">
      <c r="A45" s="136" t="s">
        <v>608</v>
      </c>
      <c r="B45" s="4" t="s">
        <v>194</v>
      </c>
      <c r="C45" s="4" t="s">
        <v>195</v>
      </c>
      <c r="D45" s="4" t="s">
        <v>618</v>
      </c>
      <c r="E45" s="4" t="s">
        <v>619</v>
      </c>
      <c r="F45" s="4" t="s">
        <v>31</v>
      </c>
      <c r="G45" s="4" t="s">
        <v>32</v>
      </c>
      <c r="H45" s="4" t="s">
        <v>620</v>
      </c>
      <c r="I45" s="11"/>
      <c r="J45" s="10">
        <v>100</v>
      </c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9">
        <v>100</v>
      </c>
    </row>
    <row r="46" spans="1:21" ht="23.25" thickBot="1" x14ac:dyDescent="0.3">
      <c r="A46" s="136" t="s">
        <v>681</v>
      </c>
      <c r="B46" s="4" t="s">
        <v>368</v>
      </c>
      <c r="C46" s="4" t="s">
        <v>369</v>
      </c>
      <c r="D46" s="4" t="s">
        <v>690</v>
      </c>
      <c r="E46" s="4" t="s">
        <v>691</v>
      </c>
      <c r="F46" s="4" t="s">
        <v>31</v>
      </c>
      <c r="G46" s="4" t="s">
        <v>32</v>
      </c>
      <c r="H46" s="4" t="s">
        <v>372</v>
      </c>
      <c r="I46" s="7"/>
      <c r="J46" s="7"/>
      <c r="K46" s="8">
        <v>7.56</v>
      </c>
      <c r="L46" s="8">
        <v>7.56</v>
      </c>
      <c r="M46" s="7"/>
      <c r="N46" s="7"/>
      <c r="O46" s="7"/>
      <c r="P46" s="8">
        <v>15.12</v>
      </c>
      <c r="Q46" s="8">
        <v>3.78</v>
      </c>
      <c r="R46" s="7"/>
      <c r="S46" s="7"/>
      <c r="T46" s="7"/>
      <c r="U46" s="9">
        <v>34.020000000000003</v>
      </c>
    </row>
    <row r="47" spans="1:21" ht="23.25" thickBot="1" x14ac:dyDescent="0.3">
      <c r="A47" s="136" t="s">
        <v>856</v>
      </c>
      <c r="B47" s="4" t="s">
        <v>821</v>
      </c>
      <c r="C47" s="4" t="s">
        <v>822</v>
      </c>
      <c r="D47" s="4" t="s">
        <v>857</v>
      </c>
      <c r="E47" s="4" t="s">
        <v>858</v>
      </c>
      <c r="F47" s="4" t="s">
        <v>31</v>
      </c>
      <c r="G47" s="4" t="s">
        <v>32</v>
      </c>
      <c r="H47" s="4" t="s">
        <v>859</v>
      </c>
      <c r="I47" s="7"/>
      <c r="J47" s="7"/>
      <c r="K47" s="8">
        <v>4580</v>
      </c>
      <c r="L47" s="7"/>
      <c r="M47" s="7"/>
      <c r="N47" s="7"/>
      <c r="O47" s="7"/>
      <c r="P47" s="7"/>
      <c r="Q47" s="7"/>
      <c r="R47" s="7"/>
      <c r="S47" s="7"/>
      <c r="T47" s="7"/>
      <c r="U47" s="9">
        <v>4580</v>
      </c>
    </row>
    <row r="48" spans="1:21" ht="23.25" thickBot="1" x14ac:dyDescent="0.3">
      <c r="A48" s="4" t="s">
        <v>10</v>
      </c>
      <c r="B48" s="4" t="s">
        <v>11</v>
      </c>
      <c r="C48" s="4" t="s">
        <v>12</v>
      </c>
      <c r="D48" s="4" t="s">
        <v>13</v>
      </c>
      <c r="E48" s="4" t="s">
        <v>14</v>
      </c>
      <c r="F48" s="4" t="s">
        <v>16</v>
      </c>
      <c r="G48" s="4" t="s">
        <v>17</v>
      </c>
      <c r="H48" s="4" t="s">
        <v>15</v>
      </c>
      <c r="I48" s="8">
        <v>3604.63</v>
      </c>
      <c r="J48" s="8">
        <v>27720.959999999999</v>
      </c>
      <c r="K48" s="8">
        <v>3604.63</v>
      </c>
      <c r="L48" s="8">
        <v>3669.75</v>
      </c>
      <c r="M48" s="8">
        <v>3669.75</v>
      </c>
      <c r="N48" s="8">
        <v>6005.49</v>
      </c>
      <c r="O48" s="8">
        <v>5168.9399999999996</v>
      </c>
      <c r="P48" s="8">
        <v>3669.75</v>
      </c>
      <c r="Q48" s="8">
        <v>3669.75</v>
      </c>
      <c r="R48" s="8">
        <v>10013.02</v>
      </c>
      <c r="S48" s="8">
        <v>4337.53</v>
      </c>
      <c r="T48" s="8">
        <v>6790.59</v>
      </c>
      <c r="U48" s="9">
        <v>81924.789999999994</v>
      </c>
    </row>
    <row r="49" spans="1:21" ht="23.25" thickBot="1" x14ac:dyDescent="0.3">
      <c r="A49" s="4" t="s">
        <v>10</v>
      </c>
      <c r="B49" s="4" t="s">
        <v>11</v>
      </c>
      <c r="C49" s="4" t="s">
        <v>12</v>
      </c>
      <c r="D49" s="4" t="s">
        <v>13</v>
      </c>
      <c r="E49" s="4" t="s">
        <v>14</v>
      </c>
      <c r="F49" s="4" t="s">
        <v>18</v>
      </c>
      <c r="G49" s="4" t="s">
        <v>19</v>
      </c>
      <c r="H49" s="4" t="s">
        <v>15</v>
      </c>
      <c r="I49" s="11"/>
      <c r="J49" s="11"/>
      <c r="K49" s="11"/>
      <c r="L49" s="11"/>
      <c r="M49" s="11"/>
      <c r="N49" s="11"/>
      <c r="O49" s="11"/>
      <c r="P49" s="11"/>
      <c r="Q49" s="11"/>
      <c r="R49" s="10">
        <v>3000</v>
      </c>
      <c r="S49" s="11"/>
      <c r="T49" s="11"/>
      <c r="U49" s="9">
        <v>3000</v>
      </c>
    </row>
    <row r="50" spans="1:21" ht="23.25" thickBot="1" x14ac:dyDescent="0.3">
      <c r="A50" s="4" t="s">
        <v>10</v>
      </c>
      <c r="B50" s="4" t="s">
        <v>11</v>
      </c>
      <c r="C50" s="4" t="s">
        <v>12</v>
      </c>
      <c r="D50" s="4" t="s">
        <v>20</v>
      </c>
      <c r="E50" s="4" t="s">
        <v>21</v>
      </c>
      <c r="F50" s="4" t="s">
        <v>16</v>
      </c>
      <c r="G50" s="4" t="s">
        <v>17</v>
      </c>
      <c r="H50" s="4" t="s">
        <v>22</v>
      </c>
      <c r="I50" s="8">
        <v>3527.57</v>
      </c>
      <c r="J50" s="8">
        <v>15749.32</v>
      </c>
      <c r="K50" s="8">
        <v>3527.57</v>
      </c>
      <c r="L50" s="8">
        <v>3583.77</v>
      </c>
      <c r="M50" s="8">
        <v>28611.27</v>
      </c>
      <c r="N50" s="8">
        <v>5147.97</v>
      </c>
      <c r="O50" s="8">
        <v>3583.77</v>
      </c>
      <c r="P50" s="8">
        <v>3583.77</v>
      </c>
      <c r="Q50" s="8">
        <v>3583.77</v>
      </c>
      <c r="R50" s="8">
        <v>3583.77</v>
      </c>
      <c r="S50" s="8">
        <v>3583.77</v>
      </c>
      <c r="T50" s="8">
        <v>3583.77</v>
      </c>
      <c r="U50" s="9">
        <v>81650.09</v>
      </c>
    </row>
    <row r="51" spans="1:21" ht="23.25" thickBot="1" x14ac:dyDescent="0.3">
      <c r="A51" s="4" t="s">
        <v>10</v>
      </c>
      <c r="B51" s="4" t="s">
        <v>11</v>
      </c>
      <c r="C51" s="4" t="s">
        <v>12</v>
      </c>
      <c r="D51" s="4" t="s">
        <v>20</v>
      </c>
      <c r="E51" s="4" t="s">
        <v>21</v>
      </c>
      <c r="F51" s="4" t="s">
        <v>18</v>
      </c>
      <c r="G51" s="4" t="s">
        <v>19</v>
      </c>
      <c r="H51" s="4" t="s">
        <v>22</v>
      </c>
      <c r="I51" s="11"/>
      <c r="J51" s="10">
        <v>500</v>
      </c>
      <c r="K51" s="11"/>
      <c r="L51" s="10">
        <v>500</v>
      </c>
      <c r="M51" s="11"/>
      <c r="N51" s="11"/>
      <c r="O51" s="11"/>
      <c r="P51" s="11"/>
      <c r="Q51" s="11"/>
      <c r="R51" s="10">
        <v>10000</v>
      </c>
      <c r="S51" s="11"/>
      <c r="T51" s="11"/>
      <c r="U51" s="9">
        <v>11000</v>
      </c>
    </row>
    <row r="52" spans="1:21" ht="23.25" thickBot="1" x14ac:dyDescent="0.3">
      <c r="A52" s="4" t="s">
        <v>10</v>
      </c>
      <c r="B52" s="4" t="s">
        <v>11</v>
      </c>
      <c r="C52" s="4" t="s">
        <v>12</v>
      </c>
      <c r="D52" s="4" t="s">
        <v>23</v>
      </c>
      <c r="E52" s="4" t="s">
        <v>24</v>
      </c>
      <c r="F52" s="4" t="s">
        <v>16</v>
      </c>
      <c r="G52" s="4" t="s">
        <v>17</v>
      </c>
      <c r="H52" s="4" t="s">
        <v>25</v>
      </c>
      <c r="I52" s="8">
        <v>3110.9</v>
      </c>
      <c r="J52" s="8">
        <v>15332.65</v>
      </c>
      <c r="K52" s="8">
        <v>3110.9</v>
      </c>
      <c r="L52" s="8">
        <v>3167.1</v>
      </c>
      <c r="M52" s="8">
        <v>28194.6</v>
      </c>
      <c r="N52" s="8">
        <v>4731.3</v>
      </c>
      <c r="O52" s="8">
        <v>3167.1</v>
      </c>
      <c r="P52" s="8">
        <v>3167.1</v>
      </c>
      <c r="Q52" s="8">
        <v>3167.1</v>
      </c>
      <c r="R52" s="8">
        <v>3167.1</v>
      </c>
      <c r="S52" s="8">
        <v>3167.1</v>
      </c>
      <c r="T52" s="8">
        <v>3167.1</v>
      </c>
      <c r="U52" s="9">
        <v>76650.05</v>
      </c>
    </row>
    <row r="53" spans="1:21" ht="23.25" thickBot="1" x14ac:dyDescent="0.3">
      <c r="A53" s="4" t="s">
        <v>10</v>
      </c>
      <c r="B53" s="4" t="s">
        <v>11</v>
      </c>
      <c r="C53" s="4" t="s">
        <v>12</v>
      </c>
      <c r="D53" s="4" t="s">
        <v>23</v>
      </c>
      <c r="E53" s="4" t="s">
        <v>24</v>
      </c>
      <c r="F53" s="4" t="s">
        <v>18</v>
      </c>
      <c r="G53" s="4" t="s">
        <v>19</v>
      </c>
      <c r="H53" s="4" t="s">
        <v>25</v>
      </c>
      <c r="I53" s="11"/>
      <c r="J53" s="10">
        <v>500</v>
      </c>
      <c r="K53" s="11"/>
      <c r="L53" s="11"/>
      <c r="M53" s="11"/>
      <c r="N53" s="11"/>
      <c r="O53" s="11"/>
      <c r="P53" s="11"/>
      <c r="Q53" s="11"/>
      <c r="R53" s="10">
        <v>5000</v>
      </c>
      <c r="S53" s="11"/>
      <c r="T53" s="11"/>
      <c r="U53" s="9">
        <v>5500</v>
      </c>
    </row>
    <row r="54" spans="1:21" ht="23.25" thickBot="1" x14ac:dyDescent="0.3">
      <c r="A54" s="4" t="s">
        <v>10</v>
      </c>
      <c r="B54" s="4" t="s">
        <v>11</v>
      </c>
      <c r="C54" s="4" t="s">
        <v>12</v>
      </c>
      <c r="D54" s="4" t="s">
        <v>26</v>
      </c>
      <c r="E54" s="4" t="s">
        <v>27</v>
      </c>
      <c r="F54" s="4" t="s">
        <v>16</v>
      </c>
      <c r="G54" s="4" t="s">
        <v>17</v>
      </c>
      <c r="H54" s="4" t="s">
        <v>28</v>
      </c>
      <c r="I54" s="8">
        <v>2529.2800000000002</v>
      </c>
      <c r="J54" s="8">
        <v>6198.47</v>
      </c>
      <c r="K54" s="8">
        <v>2529.2800000000002</v>
      </c>
      <c r="L54" s="8">
        <v>2574.98</v>
      </c>
      <c r="M54" s="8">
        <v>3265.1</v>
      </c>
      <c r="N54" s="8">
        <v>2574.98</v>
      </c>
      <c r="O54" s="8">
        <v>2574.98</v>
      </c>
      <c r="P54" s="8">
        <v>2574.98</v>
      </c>
      <c r="Q54" s="8">
        <v>2574.98</v>
      </c>
      <c r="R54" s="8">
        <v>2574.98</v>
      </c>
      <c r="S54" s="8">
        <v>2574.98</v>
      </c>
      <c r="T54" s="8">
        <v>2574.98</v>
      </c>
      <c r="U54" s="9">
        <v>35121.97</v>
      </c>
    </row>
    <row r="55" spans="1:21" ht="23.25" thickBot="1" x14ac:dyDescent="0.3">
      <c r="A55" s="4" t="s">
        <v>10</v>
      </c>
      <c r="B55" s="4" t="s">
        <v>11</v>
      </c>
      <c r="C55" s="4" t="s">
        <v>12</v>
      </c>
      <c r="D55" s="4" t="s">
        <v>26</v>
      </c>
      <c r="E55" s="4" t="s">
        <v>27</v>
      </c>
      <c r="F55" s="4" t="s">
        <v>18</v>
      </c>
      <c r="G55" s="4" t="s">
        <v>19</v>
      </c>
      <c r="H55" s="4" t="s">
        <v>28</v>
      </c>
      <c r="I55" s="11"/>
      <c r="J55" s="11"/>
      <c r="K55" s="11"/>
      <c r="L55" s="11"/>
      <c r="M55" s="11"/>
      <c r="N55" s="11"/>
      <c r="O55" s="11"/>
      <c r="P55" s="11"/>
      <c r="Q55" s="11"/>
      <c r="R55" s="10">
        <v>3000</v>
      </c>
      <c r="S55" s="11"/>
      <c r="T55" s="11"/>
      <c r="U55" s="9">
        <v>3000</v>
      </c>
    </row>
    <row r="56" spans="1:21" ht="23.25" thickBot="1" x14ac:dyDescent="0.3">
      <c r="A56" s="4" t="s">
        <v>10</v>
      </c>
      <c r="B56" s="4" t="s">
        <v>36</v>
      </c>
      <c r="C56" s="4" t="s">
        <v>37</v>
      </c>
      <c r="D56" s="4" t="s">
        <v>13</v>
      </c>
      <c r="E56" s="4" t="s">
        <v>14</v>
      </c>
      <c r="F56" s="4" t="s">
        <v>70</v>
      </c>
      <c r="G56" s="4" t="s">
        <v>71</v>
      </c>
      <c r="H56" s="4" t="s">
        <v>15</v>
      </c>
      <c r="I56" s="11"/>
      <c r="J56" s="11"/>
      <c r="K56" s="11"/>
      <c r="L56" s="10">
        <v>2030.33</v>
      </c>
      <c r="M56" s="11"/>
      <c r="N56" s="11"/>
      <c r="O56" s="11"/>
      <c r="P56" s="11"/>
      <c r="Q56" s="11"/>
      <c r="R56" s="11"/>
      <c r="S56" s="11"/>
      <c r="T56" s="11"/>
      <c r="U56" s="9">
        <v>2030.33</v>
      </c>
    </row>
    <row r="57" spans="1:21" ht="23.25" thickBot="1" x14ac:dyDescent="0.3">
      <c r="A57" s="4" t="s">
        <v>10</v>
      </c>
      <c r="B57" s="4" t="s">
        <v>36</v>
      </c>
      <c r="C57" s="4" t="s">
        <v>37</v>
      </c>
      <c r="D57" s="4" t="s">
        <v>13</v>
      </c>
      <c r="E57" s="4" t="s">
        <v>14</v>
      </c>
      <c r="F57" s="4" t="s">
        <v>38</v>
      </c>
      <c r="G57" s="4" t="s">
        <v>39</v>
      </c>
      <c r="H57" s="4" t="s">
        <v>15</v>
      </c>
      <c r="I57" s="7"/>
      <c r="J57" s="7"/>
      <c r="K57" s="7"/>
      <c r="L57" s="8">
        <v>195</v>
      </c>
      <c r="M57" s="8">
        <v>5</v>
      </c>
      <c r="N57" s="7"/>
      <c r="O57" s="8">
        <v>2044.5</v>
      </c>
      <c r="P57" s="7"/>
      <c r="Q57" s="7"/>
      <c r="R57" s="8">
        <v>4879.91</v>
      </c>
      <c r="S57" s="7"/>
      <c r="T57" s="7"/>
      <c r="U57" s="9">
        <v>7124.41</v>
      </c>
    </row>
    <row r="58" spans="1:21" ht="23.25" thickBot="1" x14ac:dyDescent="0.3">
      <c r="A58" s="4" t="s">
        <v>10</v>
      </c>
      <c r="B58" s="4" t="s">
        <v>36</v>
      </c>
      <c r="C58" s="4" t="s">
        <v>37</v>
      </c>
      <c r="D58" s="4" t="s">
        <v>13</v>
      </c>
      <c r="E58" s="4" t="s">
        <v>14</v>
      </c>
      <c r="F58" s="4" t="s">
        <v>7645</v>
      </c>
      <c r="G58" s="4" t="s">
        <v>7646</v>
      </c>
      <c r="H58" s="4" t="s">
        <v>15</v>
      </c>
      <c r="I58" s="11"/>
      <c r="J58" s="11"/>
      <c r="K58" s="11"/>
      <c r="L58" s="10">
        <v>894</v>
      </c>
      <c r="M58" s="11"/>
      <c r="N58" s="11"/>
      <c r="O58" s="11"/>
      <c r="P58" s="11"/>
      <c r="Q58" s="11"/>
      <c r="R58" s="11"/>
      <c r="S58" s="11"/>
      <c r="T58" s="11"/>
      <c r="U58" s="9">
        <v>894</v>
      </c>
    </row>
    <row r="59" spans="1:21" ht="23.25" thickBot="1" x14ac:dyDescent="0.3">
      <c r="A59" s="4" t="s">
        <v>10</v>
      </c>
      <c r="B59" s="4" t="s">
        <v>36</v>
      </c>
      <c r="C59" s="4" t="s">
        <v>37</v>
      </c>
      <c r="D59" s="4" t="s">
        <v>13</v>
      </c>
      <c r="E59" s="4" t="s">
        <v>14</v>
      </c>
      <c r="F59" s="4" t="s">
        <v>154</v>
      </c>
      <c r="G59" s="4" t="s">
        <v>155</v>
      </c>
      <c r="H59" s="4" t="s">
        <v>15</v>
      </c>
      <c r="I59" s="7"/>
      <c r="J59" s="7"/>
      <c r="K59" s="8">
        <v>10992</v>
      </c>
      <c r="L59" s="8">
        <v>236.71</v>
      </c>
      <c r="M59" s="7"/>
      <c r="N59" s="7"/>
      <c r="O59" s="7"/>
      <c r="P59" s="7"/>
      <c r="Q59" s="7"/>
      <c r="R59" s="7"/>
      <c r="S59" s="7"/>
      <c r="T59" s="7"/>
      <c r="U59" s="9">
        <v>11228.71</v>
      </c>
    </row>
    <row r="60" spans="1:21" ht="23.25" thickBot="1" x14ac:dyDescent="0.3">
      <c r="A60" s="4" t="s">
        <v>10</v>
      </c>
      <c r="B60" s="4" t="s">
        <v>36</v>
      </c>
      <c r="C60" s="4" t="s">
        <v>37</v>
      </c>
      <c r="D60" s="4" t="s">
        <v>13</v>
      </c>
      <c r="E60" s="4" t="s">
        <v>14</v>
      </c>
      <c r="F60" s="4" t="s">
        <v>53</v>
      </c>
      <c r="G60" s="4" t="s">
        <v>54</v>
      </c>
      <c r="H60" s="4" t="s">
        <v>15</v>
      </c>
      <c r="I60" s="11"/>
      <c r="J60" s="11"/>
      <c r="K60" s="11"/>
      <c r="L60" s="10">
        <v>542.88</v>
      </c>
      <c r="M60" s="11"/>
      <c r="N60" s="11"/>
      <c r="O60" s="11"/>
      <c r="P60" s="11"/>
      <c r="Q60" s="11"/>
      <c r="R60" s="11"/>
      <c r="S60" s="11"/>
      <c r="T60" s="11"/>
      <c r="U60" s="9">
        <v>542.88</v>
      </c>
    </row>
    <row r="61" spans="1:21" ht="23.25" thickBot="1" x14ac:dyDescent="0.3">
      <c r="A61" s="4" t="s">
        <v>10</v>
      </c>
      <c r="B61" s="4" t="s">
        <v>36</v>
      </c>
      <c r="C61" s="4" t="s">
        <v>37</v>
      </c>
      <c r="D61" s="4" t="s">
        <v>20</v>
      </c>
      <c r="E61" s="4" t="s">
        <v>21</v>
      </c>
      <c r="F61" s="4" t="s">
        <v>70</v>
      </c>
      <c r="G61" s="4" t="s">
        <v>71</v>
      </c>
      <c r="H61" s="4" t="s">
        <v>22</v>
      </c>
      <c r="I61" s="7"/>
      <c r="J61" s="7"/>
      <c r="K61" s="7"/>
      <c r="L61" s="8">
        <v>1537.84</v>
      </c>
      <c r="M61" s="7"/>
      <c r="N61" s="8">
        <v>170</v>
      </c>
      <c r="O61" s="7"/>
      <c r="P61" s="7"/>
      <c r="Q61" s="7"/>
      <c r="R61" s="7"/>
      <c r="S61" s="7"/>
      <c r="T61" s="8">
        <v>1461</v>
      </c>
      <c r="U61" s="9">
        <v>3168.84</v>
      </c>
    </row>
    <row r="62" spans="1:21" ht="23.25" thickBot="1" x14ac:dyDescent="0.3">
      <c r="A62" s="4" t="s">
        <v>10</v>
      </c>
      <c r="B62" s="4" t="s">
        <v>36</v>
      </c>
      <c r="C62" s="4" t="s">
        <v>37</v>
      </c>
      <c r="D62" s="4" t="s">
        <v>20</v>
      </c>
      <c r="E62" s="4" t="s">
        <v>21</v>
      </c>
      <c r="F62" s="4" t="s">
        <v>286</v>
      </c>
      <c r="G62" s="4" t="s">
        <v>287</v>
      </c>
      <c r="H62" s="4" t="s">
        <v>22</v>
      </c>
      <c r="I62" s="11"/>
      <c r="J62" s="11"/>
      <c r="K62" s="11"/>
      <c r="L62" s="11"/>
      <c r="M62" s="11"/>
      <c r="N62" s="10">
        <v>137.68</v>
      </c>
      <c r="O62" s="11"/>
      <c r="P62" s="11"/>
      <c r="Q62" s="11"/>
      <c r="R62" s="11"/>
      <c r="S62" s="10">
        <v>200</v>
      </c>
      <c r="T62" s="11"/>
      <c r="U62" s="9">
        <v>337.68</v>
      </c>
    </row>
    <row r="63" spans="1:21" ht="23.25" thickBot="1" x14ac:dyDescent="0.3">
      <c r="A63" s="4" t="s">
        <v>10</v>
      </c>
      <c r="B63" s="4" t="s">
        <v>36</v>
      </c>
      <c r="C63" s="4" t="s">
        <v>37</v>
      </c>
      <c r="D63" s="4" t="s">
        <v>20</v>
      </c>
      <c r="E63" s="4" t="s">
        <v>21</v>
      </c>
      <c r="F63" s="4" t="s">
        <v>38</v>
      </c>
      <c r="G63" s="4" t="s">
        <v>39</v>
      </c>
      <c r="H63" s="4" t="s">
        <v>22</v>
      </c>
      <c r="I63" s="8">
        <v>4940</v>
      </c>
      <c r="J63" s="7"/>
      <c r="K63" s="7"/>
      <c r="L63" s="8">
        <v>778.55</v>
      </c>
      <c r="M63" s="8">
        <v>61</v>
      </c>
      <c r="N63" s="7"/>
      <c r="O63" s="8">
        <v>8727.35</v>
      </c>
      <c r="P63" s="7"/>
      <c r="Q63" s="7"/>
      <c r="R63" s="8">
        <v>4879.91</v>
      </c>
      <c r="S63" s="7"/>
      <c r="T63" s="7"/>
      <c r="U63" s="9">
        <v>19386.810000000001</v>
      </c>
    </row>
    <row r="64" spans="1:21" ht="23.25" thickBot="1" x14ac:dyDescent="0.3">
      <c r="A64" s="4" t="s">
        <v>10</v>
      </c>
      <c r="B64" s="4" t="s">
        <v>36</v>
      </c>
      <c r="C64" s="4" t="s">
        <v>37</v>
      </c>
      <c r="D64" s="4" t="s">
        <v>20</v>
      </c>
      <c r="E64" s="4" t="s">
        <v>21</v>
      </c>
      <c r="F64" s="4" t="s">
        <v>288</v>
      </c>
      <c r="G64" s="4" t="s">
        <v>289</v>
      </c>
      <c r="H64" s="4" t="s">
        <v>22</v>
      </c>
      <c r="I64" s="11"/>
      <c r="J64" s="11"/>
      <c r="K64" s="11"/>
      <c r="L64" s="11"/>
      <c r="M64" s="11"/>
      <c r="N64" s="11"/>
      <c r="O64" s="10">
        <v>2125</v>
      </c>
      <c r="P64" s="11"/>
      <c r="Q64" s="11"/>
      <c r="R64" s="11"/>
      <c r="S64" s="11"/>
      <c r="T64" s="11"/>
      <c r="U64" s="9">
        <v>2125</v>
      </c>
    </row>
    <row r="65" spans="1:21" ht="23.25" thickBot="1" x14ac:dyDescent="0.3">
      <c r="A65" s="4" t="s">
        <v>10</v>
      </c>
      <c r="B65" s="4" t="s">
        <v>36</v>
      </c>
      <c r="C65" s="4" t="s">
        <v>37</v>
      </c>
      <c r="D65" s="4" t="s">
        <v>20</v>
      </c>
      <c r="E65" s="4" t="s">
        <v>21</v>
      </c>
      <c r="F65" s="4" t="s">
        <v>136</v>
      </c>
      <c r="G65" s="4" t="s">
        <v>137</v>
      </c>
      <c r="H65" s="4" t="s">
        <v>22</v>
      </c>
      <c r="I65" s="8">
        <v>1671.25</v>
      </c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9">
        <v>1671.25</v>
      </c>
    </row>
    <row r="66" spans="1:21" ht="23.25" thickBot="1" x14ac:dyDescent="0.3">
      <c r="A66" s="4" t="s">
        <v>10</v>
      </c>
      <c r="B66" s="4" t="s">
        <v>36</v>
      </c>
      <c r="C66" s="4" t="s">
        <v>37</v>
      </c>
      <c r="D66" s="4" t="s">
        <v>20</v>
      </c>
      <c r="E66" s="4" t="s">
        <v>21</v>
      </c>
      <c r="F66" s="4" t="s">
        <v>7645</v>
      </c>
      <c r="G66" s="4" t="s">
        <v>7646</v>
      </c>
      <c r="H66" s="4" t="s">
        <v>22</v>
      </c>
      <c r="I66" s="11"/>
      <c r="J66" s="11"/>
      <c r="K66" s="11"/>
      <c r="L66" s="10">
        <v>894</v>
      </c>
      <c r="M66" s="11"/>
      <c r="N66" s="11"/>
      <c r="O66" s="11"/>
      <c r="P66" s="11"/>
      <c r="Q66" s="11"/>
      <c r="R66" s="11"/>
      <c r="S66" s="11"/>
      <c r="T66" s="11"/>
      <c r="U66" s="9">
        <v>894</v>
      </c>
    </row>
    <row r="67" spans="1:21" ht="23.25" thickBot="1" x14ac:dyDescent="0.3">
      <c r="A67" s="4" t="s">
        <v>10</v>
      </c>
      <c r="B67" s="4" t="s">
        <v>36</v>
      </c>
      <c r="C67" s="4" t="s">
        <v>37</v>
      </c>
      <c r="D67" s="4" t="s">
        <v>20</v>
      </c>
      <c r="E67" s="4" t="s">
        <v>21</v>
      </c>
      <c r="F67" s="4" t="s">
        <v>140</v>
      </c>
      <c r="G67" s="4" t="s">
        <v>141</v>
      </c>
      <c r="H67" s="4" t="s">
        <v>22</v>
      </c>
      <c r="I67" s="7"/>
      <c r="J67" s="7"/>
      <c r="K67" s="7"/>
      <c r="L67" s="7"/>
      <c r="M67" s="7"/>
      <c r="N67" s="7"/>
      <c r="O67" s="8">
        <v>155</v>
      </c>
      <c r="P67" s="7"/>
      <c r="Q67" s="7"/>
      <c r="R67" s="7"/>
      <c r="S67" s="7"/>
      <c r="T67" s="7"/>
      <c r="U67" s="9">
        <v>155</v>
      </c>
    </row>
    <row r="68" spans="1:21" ht="23.25" thickBot="1" x14ac:dyDescent="0.3">
      <c r="A68" s="4" t="s">
        <v>10</v>
      </c>
      <c r="B68" s="4" t="s">
        <v>36</v>
      </c>
      <c r="C68" s="4" t="s">
        <v>37</v>
      </c>
      <c r="D68" s="4" t="s">
        <v>20</v>
      </c>
      <c r="E68" s="4" t="s">
        <v>21</v>
      </c>
      <c r="F68" s="4" t="s">
        <v>154</v>
      </c>
      <c r="G68" s="4" t="s">
        <v>155</v>
      </c>
      <c r="H68" s="4" t="s">
        <v>22</v>
      </c>
      <c r="I68" s="11"/>
      <c r="J68" s="11"/>
      <c r="K68" s="10">
        <v>25862.36</v>
      </c>
      <c r="L68" s="10">
        <v>566.89</v>
      </c>
      <c r="M68" s="11"/>
      <c r="N68" s="11"/>
      <c r="O68" s="11"/>
      <c r="P68" s="10">
        <v>383</v>
      </c>
      <c r="Q68" s="11"/>
      <c r="R68" s="11"/>
      <c r="S68" s="11"/>
      <c r="T68" s="11"/>
      <c r="U68" s="9">
        <v>26812.25</v>
      </c>
    </row>
    <row r="69" spans="1:21" ht="23.25" thickBot="1" x14ac:dyDescent="0.3">
      <c r="A69" s="4" t="s">
        <v>10</v>
      </c>
      <c r="B69" s="4" t="s">
        <v>36</v>
      </c>
      <c r="C69" s="4" t="s">
        <v>37</v>
      </c>
      <c r="D69" s="4" t="s">
        <v>20</v>
      </c>
      <c r="E69" s="4" t="s">
        <v>21</v>
      </c>
      <c r="F69" s="4" t="s">
        <v>76</v>
      </c>
      <c r="G69" s="4" t="s">
        <v>77</v>
      </c>
      <c r="H69" s="4" t="s">
        <v>22</v>
      </c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8">
        <v>109.52</v>
      </c>
      <c r="U69" s="9">
        <v>109.52</v>
      </c>
    </row>
    <row r="70" spans="1:21" ht="23.25" thickBot="1" x14ac:dyDescent="0.3">
      <c r="A70" s="4" t="s">
        <v>10</v>
      </c>
      <c r="B70" s="4" t="s">
        <v>36</v>
      </c>
      <c r="C70" s="4" t="s">
        <v>37</v>
      </c>
      <c r="D70" s="4" t="s">
        <v>20</v>
      </c>
      <c r="E70" s="4" t="s">
        <v>21</v>
      </c>
      <c r="F70" s="4" t="s">
        <v>51</v>
      </c>
      <c r="G70" s="4" t="s">
        <v>52</v>
      </c>
      <c r="H70" s="4" t="s">
        <v>22</v>
      </c>
      <c r="I70" s="10">
        <v>24.38</v>
      </c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9">
        <v>24.38</v>
      </c>
    </row>
    <row r="71" spans="1:21" ht="23.25" thickBot="1" x14ac:dyDescent="0.3">
      <c r="A71" s="4" t="s">
        <v>10</v>
      </c>
      <c r="B71" s="4" t="s">
        <v>36</v>
      </c>
      <c r="C71" s="4" t="s">
        <v>37</v>
      </c>
      <c r="D71" s="4" t="s">
        <v>20</v>
      </c>
      <c r="E71" s="4" t="s">
        <v>21</v>
      </c>
      <c r="F71" s="4" t="s">
        <v>42</v>
      </c>
      <c r="G71" s="4" t="s">
        <v>43</v>
      </c>
      <c r="H71" s="4" t="s">
        <v>22</v>
      </c>
      <c r="I71" s="7"/>
      <c r="J71" s="7"/>
      <c r="K71" s="7"/>
      <c r="L71" s="8">
        <v>748</v>
      </c>
      <c r="M71" s="7"/>
      <c r="N71" s="7"/>
      <c r="O71" s="7"/>
      <c r="P71" s="7"/>
      <c r="Q71" s="7"/>
      <c r="R71" s="7"/>
      <c r="S71" s="8">
        <v>471.78</v>
      </c>
      <c r="T71" s="7"/>
      <c r="U71" s="9">
        <v>1219.78</v>
      </c>
    </row>
    <row r="72" spans="1:21" ht="23.25" thickBot="1" x14ac:dyDescent="0.3">
      <c r="A72" s="4" t="s">
        <v>10</v>
      </c>
      <c r="B72" s="4" t="s">
        <v>36</v>
      </c>
      <c r="C72" s="4" t="s">
        <v>37</v>
      </c>
      <c r="D72" s="4" t="s">
        <v>44</v>
      </c>
      <c r="E72" s="4" t="s">
        <v>45</v>
      </c>
      <c r="F72" s="4" t="s">
        <v>70</v>
      </c>
      <c r="G72" s="4" t="s">
        <v>71</v>
      </c>
      <c r="H72" s="4" t="s">
        <v>46</v>
      </c>
      <c r="I72" s="11"/>
      <c r="J72" s="11"/>
      <c r="K72" s="11"/>
      <c r="L72" s="10">
        <v>1537.85</v>
      </c>
      <c r="M72" s="11"/>
      <c r="N72" s="11"/>
      <c r="O72" s="11"/>
      <c r="P72" s="11"/>
      <c r="Q72" s="11"/>
      <c r="R72" s="11"/>
      <c r="S72" s="11"/>
      <c r="T72" s="11"/>
      <c r="U72" s="9">
        <v>1537.85</v>
      </c>
    </row>
    <row r="73" spans="1:21" ht="23.25" thickBot="1" x14ac:dyDescent="0.3">
      <c r="A73" s="4" t="s">
        <v>10</v>
      </c>
      <c r="B73" s="4" t="s">
        <v>36</v>
      </c>
      <c r="C73" s="4" t="s">
        <v>37</v>
      </c>
      <c r="D73" s="4" t="s">
        <v>44</v>
      </c>
      <c r="E73" s="4" t="s">
        <v>45</v>
      </c>
      <c r="F73" s="4" t="s">
        <v>38</v>
      </c>
      <c r="G73" s="4" t="s">
        <v>39</v>
      </c>
      <c r="H73" s="4" t="s">
        <v>46</v>
      </c>
      <c r="I73" s="8">
        <v>1235</v>
      </c>
      <c r="J73" s="7"/>
      <c r="K73" s="7"/>
      <c r="L73" s="8">
        <v>335</v>
      </c>
      <c r="M73" s="8">
        <v>-335</v>
      </c>
      <c r="N73" s="7"/>
      <c r="O73" s="8">
        <v>682.5</v>
      </c>
      <c r="P73" s="7"/>
      <c r="Q73" s="7"/>
      <c r="R73" s="8">
        <v>4879.8999999999996</v>
      </c>
      <c r="S73" s="7"/>
      <c r="T73" s="7"/>
      <c r="U73" s="9">
        <v>6797.4</v>
      </c>
    </row>
    <row r="74" spans="1:21" ht="23.25" thickBot="1" x14ac:dyDescent="0.3">
      <c r="A74" s="4" t="s">
        <v>10</v>
      </c>
      <c r="B74" s="4" t="s">
        <v>36</v>
      </c>
      <c r="C74" s="4" t="s">
        <v>37</v>
      </c>
      <c r="D74" s="4" t="s">
        <v>44</v>
      </c>
      <c r="E74" s="4" t="s">
        <v>45</v>
      </c>
      <c r="F74" s="4" t="s">
        <v>7645</v>
      </c>
      <c r="G74" s="4" t="s">
        <v>7646</v>
      </c>
      <c r="H74" s="4" t="s">
        <v>46</v>
      </c>
      <c r="I74" s="11"/>
      <c r="J74" s="11"/>
      <c r="K74" s="11"/>
      <c r="L74" s="10">
        <v>894</v>
      </c>
      <c r="M74" s="11"/>
      <c r="N74" s="11"/>
      <c r="O74" s="11"/>
      <c r="P74" s="11"/>
      <c r="Q74" s="11"/>
      <c r="R74" s="11"/>
      <c r="S74" s="11"/>
      <c r="T74" s="11"/>
      <c r="U74" s="9">
        <v>894</v>
      </c>
    </row>
    <row r="75" spans="1:21" ht="23.25" thickBot="1" x14ac:dyDescent="0.3">
      <c r="A75" s="4" t="s">
        <v>10</v>
      </c>
      <c r="B75" s="4" t="s">
        <v>36</v>
      </c>
      <c r="C75" s="4" t="s">
        <v>37</v>
      </c>
      <c r="D75" s="4" t="s">
        <v>44</v>
      </c>
      <c r="E75" s="4" t="s">
        <v>45</v>
      </c>
      <c r="F75" s="4" t="s">
        <v>154</v>
      </c>
      <c r="G75" s="4" t="s">
        <v>155</v>
      </c>
      <c r="H75" s="4" t="s">
        <v>46</v>
      </c>
      <c r="I75" s="7"/>
      <c r="J75" s="7"/>
      <c r="K75" s="8">
        <v>2199</v>
      </c>
      <c r="L75" s="8">
        <v>46.74</v>
      </c>
      <c r="M75" s="7"/>
      <c r="N75" s="7"/>
      <c r="O75" s="7"/>
      <c r="P75" s="7"/>
      <c r="Q75" s="7"/>
      <c r="R75" s="7"/>
      <c r="S75" s="7"/>
      <c r="T75" s="7"/>
      <c r="U75" s="9">
        <v>2245.7399999999998</v>
      </c>
    </row>
    <row r="76" spans="1:21" ht="23.25" thickBot="1" x14ac:dyDescent="0.3">
      <c r="A76" s="4" t="s">
        <v>10</v>
      </c>
      <c r="B76" s="4" t="s">
        <v>36</v>
      </c>
      <c r="C76" s="4" t="s">
        <v>37</v>
      </c>
      <c r="D76" s="4" t="s">
        <v>23</v>
      </c>
      <c r="E76" s="4" t="s">
        <v>24</v>
      </c>
      <c r="F76" s="4" t="s">
        <v>70</v>
      </c>
      <c r="G76" s="4" t="s">
        <v>71</v>
      </c>
      <c r="H76" s="4" t="s">
        <v>25</v>
      </c>
      <c r="I76" s="11"/>
      <c r="J76" s="11"/>
      <c r="K76" s="11"/>
      <c r="L76" s="10">
        <v>1537.85</v>
      </c>
      <c r="M76" s="11"/>
      <c r="N76" s="11"/>
      <c r="O76" s="11"/>
      <c r="P76" s="11"/>
      <c r="Q76" s="11"/>
      <c r="R76" s="11"/>
      <c r="S76" s="11"/>
      <c r="T76" s="11"/>
      <c r="U76" s="9">
        <v>1537.85</v>
      </c>
    </row>
    <row r="77" spans="1:21" ht="23.25" thickBot="1" x14ac:dyDescent="0.3">
      <c r="A77" s="4" t="s">
        <v>10</v>
      </c>
      <c r="B77" s="4" t="s">
        <v>36</v>
      </c>
      <c r="C77" s="4" t="s">
        <v>37</v>
      </c>
      <c r="D77" s="4" t="s">
        <v>23</v>
      </c>
      <c r="E77" s="4" t="s">
        <v>24</v>
      </c>
      <c r="F77" s="4" t="s">
        <v>38</v>
      </c>
      <c r="G77" s="4" t="s">
        <v>39</v>
      </c>
      <c r="H77" s="4" t="s">
        <v>25</v>
      </c>
      <c r="I77" s="8">
        <v>2470</v>
      </c>
      <c r="J77" s="7"/>
      <c r="K77" s="7"/>
      <c r="L77" s="8">
        <v>28</v>
      </c>
      <c r="M77" s="8">
        <v>513.01</v>
      </c>
      <c r="N77" s="8">
        <v>1187.23</v>
      </c>
      <c r="O77" s="8">
        <v>3512.37</v>
      </c>
      <c r="P77" s="7"/>
      <c r="Q77" s="7"/>
      <c r="R77" s="8">
        <v>4879.8999999999996</v>
      </c>
      <c r="S77" s="7"/>
      <c r="T77" s="7"/>
      <c r="U77" s="9">
        <v>12590.51</v>
      </c>
    </row>
    <row r="78" spans="1:21" ht="23.25" thickBot="1" x14ac:dyDescent="0.3">
      <c r="A78" s="4" t="s">
        <v>10</v>
      </c>
      <c r="B78" s="4" t="s">
        <v>36</v>
      </c>
      <c r="C78" s="4" t="s">
        <v>37</v>
      </c>
      <c r="D78" s="4" t="s">
        <v>23</v>
      </c>
      <c r="E78" s="4" t="s">
        <v>24</v>
      </c>
      <c r="F78" s="4" t="s">
        <v>7645</v>
      </c>
      <c r="G78" s="4" t="s">
        <v>7646</v>
      </c>
      <c r="H78" s="4" t="s">
        <v>25</v>
      </c>
      <c r="I78" s="11"/>
      <c r="J78" s="11"/>
      <c r="K78" s="11"/>
      <c r="L78" s="10">
        <v>894</v>
      </c>
      <c r="M78" s="11"/>
      <c r="N78" s="11"/>
      <c r="O78" s="11"/>
      <c r="P78" s="11"/>
      <c r="Q78" s="11"/>
      <c r="R78" s="11"/>
      <c r="S78" s="11"/>
      <c r="T78" s="11"/>
      <c r="U78" s="9">
        <v>894</v>
      </c>
    </row>
    <row r="79" spans="1:21" ht="23.25" thickBot="1" x14ac:dyDescent="0.3">
      <c r="A79" s="4" t="s">
        <v>10</v>
      </c>
      <c r="B79" s="4" t="s">
        <v>36</v>
      </c>
      <c r="C79" s="4" t="s">
        <v>37</v>
      </c>
      <c r="D79" s="4" t="s">
        <v>23</v>
      </c>
      <c r="E79" s="4" t="s">
        <v>24</v>
      </c>
      <c r="F79" s="4" t="s">
        <v>154</v>
      </c>
      <c r="G79" s="4" t="s">
        <v>155</v>
      </c>
      <c r="H79" s="4" t="s">
        <v>25</v>
      </c>
      <c r="I79" s="7"/>
      <c r="J79" s="7"/>
      <c r="K79" s="8">
        <v>25862.36</v>
      </c>
      <c r="L79" s="8">
        <v>566.89</v>
      </c>
      <c r="M79" s="7"/>
      <c r="N79" s="7"/>
      <c r="O79" s="7"/>
      <c r="P79" s="8">
        <v>383.01</v>
      </c>
      <c r="Q79" s="7"/>
      <c r="R79" s="7"/>
      <c r="S79" s="7"/>
      <c r="T79" s="7"/>
      <c r="U79" s="9">
        <v>26812.26</v>
      </c>
    </row>
    <row r="80" spans="1:21" ht="23.25" thickBot="1" x14ac:dyDescent="0.3">
      <c r="A80" s="4" t="s">
        <v>10</v>
      </c>
      <c r="B80" s="4" t="s">
        <v>36</v>
      </c>
      <c r="C80" s="4" t="s">
        <v>37</v>
      </c>
      <c r="D80" s="4" t="s">
        <v>23</v>
      </c>
      <c r="E80" s="4" t="s">
        <v>24</v>
      </c>
      <c r="F80" s="4" t="s">
        <v>42</v>
      </c>
      <c r="G80" s="4" t="s">
        <v>43</v>
      </c>
      <c r="H80" s="4" t="s">
        <v>25</v>
      </c>
      <c r="I80" s="11"/>
      <c r="J80" s="11"/>
      <c r="K80" s="11"/>
      <c r="L80" s="10">
        <v>748</v>
      </c>
      <c r="M80" s="11"/>
      <c r="N80" s="11"/>
      <c r="O80" s="11"/>
      <c r="P80" s="11"/>
      <c r="Q80" s="11"/>
      <c r="R80" s="11"/>
      <c r="S80" s="11"/>
      <c r="T80" s="11"/>
      <c r="U80" s="9">
        <v>748</v>
      </c>
    </row>
    <row r="81" spans="1:21" ht="23.25" thickBot="1" x14ac:dyDescent="0.3">
      <c r="A81" s="4" t="s">
        <v>10</v>
      </c>
      <c r="B81" s="4" t="s">
        <v>36</v>
      </c>
      <c r="C81" s="4" t="s">
        <v>37</v>
      </c>
      <c r="D81" s="4" t="s">
        <v>26</v>
      </c>
      <c r="E81" s="4" t="s">
        <v>27</v>
      </c>
      <c r="F81" s="4" t="s">
        <v>70</v>
      </c>
      <c r="G81" s="4" t="s">
        <v>71</v>
      </c>
      <c r="H81" s="4" t="s">
        <v>28</v>
      </c>
      <c r="I81" s="7"/>
      <c r="J81" s="7"/>
      <c r="K81" s="7"/>
      <c r="L81" s="8">
        <v>1537.84</v>
      </c>
      <c r="M81" s="7"/>
      <c r="N81" s="7"/>
      <c r="O81" s="7"/>
      <c r="P81" s="7"/>
      <c r="Q81" s="7"/>
      <c r="R81" s="7"/>
      <c r="S81" s="7"/>
      <c r="T81" s="7"/>
      <c r="U81" s="9">
        <v>1537.84</v>
      </c>
    </row>
    <row r="82" spans="1:21" ht="23.25" thickBot="1" x14ac:dyDescent="0.3">
      <c r="A82" s="4" t="s">
        <v>10</v>
      </c>
      <c r="B82" s="4" t="s">
        <v>36</v>
      </c>
      <c r="C82" s="4" t="s">
        <v>37</v>
      </c>
      <c r="D82" s="4" t="s">
        <v>26</v>
      </c>
      <c r="E82" s="4" t="s">
        <v>27</v>
      </c>
      <c r="F82" s="4" t="s">
        <v>38</v>
      </c>
      <c r="G82" s="4" t="s">
        <v>39</v>
      </c>
      <c r="H82" s="4" t="s">
        <v>28</v>
      </c>
      <c r="I82" s="10">
        <v>1235</v>
      </c>
      <c r="J82" s="11"/>
      <c r="K82" s="11"/>
      <c r="L82" s="10">
        <v>335</v>
      </c>
      <c r="M82" s="10">
        <v>3422.5</v>
      </c>
      <c r="N82" s="14">
        <v>0</v>
      </c>
      <c r="O82" s="10">
        <v>2046</v>
      </c>
      <c r="P82" s="11"/>
      <c r="Q82" s="11"/>
      <c r="R82" s="10">
        <v>4879.8999999999996</v>
      </c>
      <c r="S82" s="11"/>
      <c r="T82" s="11"/>
      <c r="U82" s="9">
        <v>11918.4</v>
      </c>
    </row>
    <row r="83" spans="1:21" ht="23.25" thickBot="1" x14ac:dyDescent="0.3">
      <c r="A83" s="4" t="s">
        <v>10</v>
      </c>
      <c r="B83" s="4" t="s">
        <v>36</v>
      </c>
      <c r="C83" s="4" t="s">
        <v>37</v>
      </c>
      <c r="D83" s="4" t="s">
        <v>26</v>
      </c>
      <c r="E83" s="4" t="s">
        <v>27</v>
      </c>
      <c r="F83" s="4" t="s">
        <v>7645</v>
      </c>
      <c r="G83" s="4" t="s">
        <v>7646</v>
      </c>
      <c r="H83" s="4" t="s">
        <v>28</v>
      </c>
      <c r="I83" s="7"/>
      <c r="J83" s="7"/>
      <c r="K83" s="7"/>
      <c r="L83" s="8">
        <v>894</v>
      </c>
      <c r="M83" s="7"/>
      <c r="N83" s="7"/>
      <c r="O83" s="7"/>
      <c r="P83" s="7"/>
      <c r="Q83" s="7"/>
      <c r="R83" s="7"/>
      <c r="S83" s="7"/>
      <c r="T83" s="7"/>
      <c r="U83" s="9">
        <v>894</v>
      </c>
    </row>
    <row r="84" spans="1:21" ht="23.25" thickBot="1" x14ac:dyDescent="0.3">
      <c r="A84" s="4" t="s">
        <v>10</v>
      </c>
      <c r="B84" s="4" t="s">
        <v>36</v>
      </c>
      <c r="C84" s="4" t="s">
        <v>37</v>
      </c>
      <c r="D84" s="4" t="s">
        <v>26</v>
      </c>
      <c r="E84" s="4" t="s">
        <v>27</v>
      </c>
      <c r="F84" s="4" t="s">
        <v>154</v>
      </c>
      <c r="G84" s="4" t="s">
        <v>155</v>
      </c>
      <c r="H84" s="4" t="s">
        <v>28</v>
      </c>
      <c r="I84" s="11"/>
      <c r="J84" s="11"/>
      <c r="K84" s="10">
        <v>6596</v>
      </c>
      <c r="L84" s="10">
        <v>141.22999999999999</v>
      </c>
      <c r="M84" s="11"/>
      <c r="N84" s="11"/>
      <c r="O84" s="11"/>
      <c r="P84" s="11"/>
      <c r="Q84" s="11"/>
      <c r="R84" s="11"/>
      <c r="S84" s="11"/>
      <c r="T84" s="11"/>
      <c r="U84" s="9">
        <v>6737.23</v>
      </c>
    </row>
    <row r="85" spans="1:21" ht="23.25" thickBot="1" x14ac:dyDescent="0.3">
      <c r="A85" s="4" t="s">
        <v>10</v>
      </c>
      <c r="B85" s="4" t="s">
        <v>36</v>
      </c>
      <c r="C85" s="4" t="s">
        <v>37</v>
      </c>
      <c r="D85" s="4" t="s">
        <v>26</v>
      </c>
      <c r="E85" s="4" t="s">
        <v>27</v>
      </c>
      <c r="F85" s="4" t="s">
        <v>42</v>
      </c>
      <c r="G85" s="4" t="s">
        <v>43</v>
      </c>
      <c r="H85" s="4" t="s">
        <v>28</v>
      </c>
      <c r="I85" s="7"/>
      <c r="J85" s="7"/>
      <c r="K85" s="7"/>
      <c r="L85" s="7"/>
      <c r="M85" s="7"/>
      <c r="N85" s="8">
        <v>154.19999999999999</v>
      </c>
      <c r="O85" s="7"/>
      <c r="P85" s="7"/>
      <c r="Q85" s="7"/>
      <c r="R85" s="7"/>
      <c r="S85" s="7"/>
      <c r="T85" s="7"/>
      <c r="U85" s="9">
        <v>154.19999999999999</v>
      </c>
    </row>
    <row r="86" spans="1:21" ht="23.25" thickBot="1" x14ac:dyDescent="0.3">
      <c r="A86" s="4" t="s">
        <v>10</v>
      </c>
      <c r="B86" s="4" t="s">
        <v>36</v>
      </c>
      <c r="C86" s="4" t="s">
        <v>37</v>
      </c>
      <c r="D86" s="4" t="s">
        <v>26</v>
      </c>
      <c r="E86" s="4" t="s">
        <v>27</v>
      </c>
      <c r="F86" s="4" t="s">
        <v>53</v>
      </c>
      <c r="G86" s="4" t="s">
        <v>54</v>
      </c>
      <c r="H86" s="4" t="s">
        <v>28</v>
      </c>
      <c r="I86" s="11"/>
      <c r="J86" s="11"/>
      <c r="K86" s="11"/>
      <c r="L86" s="10">
        <v>644.66999999999996</v>
      </c>
      <c r="M86" s="11"/>
      <c r="N86" s="10">
        <v>1307.98</v>
      </c>
      <c r="O86" s="11"/>
      <c r="P86" s="11"/>
      <c r="Q86" s="11"/>
      <c r="R86" s="11"/>
      <c r="S86" s="11"/>
      <c r="T86" s="11"/>
      <c r="U86" s="9">
        <v>1952.65</v>
      </c>
    </row>
    <row r="87" spans="1:21" ht="23.25" thickBot="1" x14ac:dyDescent="0.3">
      <c r="A87" s="4" t="s">
        <v>10</v>
      </c>
      <c r="B87" s="4" t="s">
        <v>36</v>
      </c>
      <c r="C87" s="4" t="s">
        <v>37</v>
      </c>
      <c r="D87" s="4" t="s">
        <v>55</v>
      </c>
      <c r="E87" s="4" t="s">
        <v>56</v>
      </c>
      <c r="F87" s="4" t="s">
        <v>70</v>
      </c>
      <c r="G87" s="4" t="s">
        <v>71</v>
      </c>
      <c r="H87" s="4" t="s">
        <v>57</v>
      </c>
      <c r="I87" s="7"/>
      <c r="J87" s="7"/>
      <c r="K87" s="7"/>
      <c r="L87" s="8">
        <v>1537.83</v>
      </c>
      <c r="M87" s="7"/>
      <c r="N87" s="7"/>
      <c r="O87" s="7"/>
      <c r="P87" s="7"/>
      <c r="Q87" s="7"/>
      <c r="R87" s="7"/>
      <c r="S87" s="7"/>
      <c r="T87" s="7"/>
      <c r="U87" s="9">
        <v>1537.83</v>
      </c>
    </row>
    <row r="88" spans="1:21" ht="23.25" thickBot="1" x14ac:dyDescent="0.3">
      <c r="A88" s="4" t="s">
        <v>10</v>
      </c>
      <c r="B88" s="4" t="s">
        <v>36</v>
      </c>
      <c r="C88" s="4" t="s">
        <v>37</v>
      </c>
      <c r="D88" s="4" t="s">
        <v>55</v>
      </c>
      <c r="E88" s="4" t="s">
        <v>56</v>
      </c>
      <c r="F88" s="4" t="s">
        <v>38</v>
      </c>
      <c r="G88" s="4" t="s">
        <v>39</v>
      </c>
      <c r="H88" s="4" t="s">
        <v>57</v>
      </c>
      <c r="I88" s="10">
        <v>2470</v>
      </c>
      <c r="J88" s="11"/>
      <c r="K88" s="11"/>
      <c r="L88" s="10">
        <v>84</v>
      </c>
      <c r="M88" s="10">
        <v>116</v>
      </c>
      <c r="N88" s="11"/>
      <c r="O88" s="10">
        <v>682.5</v>
      </c>
      <c r="P88" s="11"/>
      <c r="Q88" s="11"/>
      <c r="R88" s="10">
        <v>4879.91</v>
      </c>
      <c r="S88" s="11"/>
      <c r="T88" s="11"/>
      <c r="U88" s="9">
        <v>8232.41</v>
      </c>
    </row>
    <row r="89" spans="1:21" ht="23.25" thickBot="1" x14ac:dyDescent="0.3">
      <c r="A89" s="4" t="s">
        <v>10</v>
      </c>
      <c r="B89" s="4" t="s">
        <v>36</v>
      </c>
      <c r="C89" s="4" t="s">
        <v>37</v>
      </c>
      <c r="D89" s="4" t="s">
        <v>55</v>
      </c>
      <c r="E89" s="4" t="s">
        <v>56</v>
      </c>
      <c r="F89" s="4" t="s">
        <v>7645</v>
      </c>
      <c r="G89" s="4" t="s">
        <v>7646</v>
      </c>
      <c r="H89" s="4" t="s">
        <v>57</v>
      </c>
      <c r="I89" s="7"/>
      <c r="J89" s="7"/>
      <c r="K89" s="7"/>
      <c r="L89" s="8">
        <v>894</v>
      </c>
      <c r="M89" s="7"/>
      <c r="N89" s="7"/>
      <c r="O89" s="7"/>
      <c r="P89" s="7"/>
      <c r="Q89" s="7"/>
      <c r="R89" s="7"/>
      <c r="S89" s="7"/>
      <c r="T89" s="7"/>
      <c r="U89" s="9">
        <v>894</v>
      </c>
    </row>
    <row r="90" spans="1:21" ht="23.25" thickBot="1" x14ac:dyDescent="0.3">
      <c r="A90" s="4" t="s">
        <v>10</v>
      </c>
      <c r="B90" s="4" t="s">
        <v>36</v>
      </c>
      <c r="C90" s="4" t="s">
        <v>37</v>
      </c>
      <c r="D90" s="4" t="s">
        <v>55</v>
      </c>
      <c r="E90" s="4" t="s">
        <v>56</v>
      </c>
      <c r="F90" s="4" t="s">
        <v>154</v>
      </c>
      <c r="G90" s="4" t="s">
        <v>155</v>
      </c>
      <c r="H90" s="4" t="s">
        <v>57</v>
      </c>
      <c r="I90" s="11"/>
      <c r="J90" s="11"/>
      <c r="K90" s="10">
        <v>4397</v>
      </c>
      <c r="L90" s="10">
        <v>225.15</v>
      </c>
      <c r="M90" s="11"/>
      <c r="N90" s="11"/>
      <c r="O90" s="11"/>
      <c r="P90" s="11"/>
      <c r="Q90" s="11"/>
      <c r="R90" s="11"/>
      <c r="S90" s="11"/>
      <c r="T90" s="11"/>
      <c r="U90" s="9">
        <v>4622.1499999999996</v>
      </c>
    </row>
    <row r="91" spans="1:21" ht="23.25" thickBot="1" x14ac:dyDescent="0.3">
      <c r="A91" s="4" t="s">
        <v>10</v>
      </c>
      <c r="B91" s="4" t="s">
        <v>36</v>
      </c>
      <c r="C91" s="4" t="s">
        <v>37</v>
      </c>
      <c r="D91" s="4" t="s">
        <v>55</v>
      </c>
      <c r="E91" s="4" t="s">
        <v>56</v>
      </c>
      <c r="F91" s="4" t="s">
        <v>42</v>
      </c>
      <c r="G91" s="4" t="s">
        <v>43</v>
      </c>
      <c r="H91" s="4" t="s">
        <v>57</v>
      </c>
      <c r="I91" s="7"/>
      <c r="J91" s="7"/>
      <c r="K91" s="7"/>
      <c r="L91" s="7"/>
      <c r="M91" s="7"/>
      <c r="N91" s="8">
        <v>308.39999999999998</v>
      </c>
      <c r="O91" s="7"/>
      <c r="P91" s="7"/>
      <c r="Q91" s="7"/>
      <c r="R91" s="7"/>
      <c r="S91" s="7"/>
      <c r="T91" s="7"/>
      <c r="U91" s="9">
        <v>308.39999999999998</v>
      </c>
    </row>
    <row r="92" spans="1:21" ht="23.25" thickBot="1" x14ac:dyDescent="0.3">
      <c r="A92" s="4" t="s">
        <v>10</v>
      </c>
      <c r="B92" s="4" t="s">
        <v>36</v>
      </c>
      <c r="C92" s="4" t="s">
        <v>37</v>
      </c>
      <c r="D92" s="4" t="s">
        <v>55</v>
      </c>
      <c r="E92" s="4" t="s">
        <v>56</v>
      </c>
      <c r="F92" s="4" t="s">
        <v>53</v>
      </c>
      <c r="G92" s="4" t="s">
        <v>54</v>
      </c>
      <c r="H92" s="4" t="s">
        <v>57</v>
      </c>
      <c r="I92" s="11"/>
      <c r="J92" s="11"/>
      <c r="K92" s="11"/>
      <c r="L92" s="11"/>
      <c r="M92" s="11"/>
      <c r="N92" s="10">
        <v>153.88</v>
      </c>
      <c r="O92" s="11"/>
      <c r="P92" s="11"/>
      <c r="Q92" s="11"/>
      <c r="R92" s="11"/>
      <c r="S92" s="11"/>
      <c r="T92" s="11"/>
      <c r="U92" s="9">
        <v>153.88</v>
      </c>
    </row>
    <row r="93" spans="1:21" ht="23.25" thickBot="1" x14ac:dyDescent="0.3">
      <c r="A93" s="4" t="s">
        <v>10</v>
      </c>
      <c r="B93" s="4" t="s">
        <v>36</v>
      </c>
      <c r="C93" s="4" t="s">
        <v>37</v>
      </c>
      <c r="D93" s="4" t="s">
        <v>29</v>
      </c>
      <c r="E93" s="4" t="s">
        <v>30</v>
      </c>
      <c r="F93" s="4" t="s">
        <v>38</v>
      </c>
      <c r="G93" s="4" t="s">
        <v>39</v>
      </c>
      <c r="H93" s="4" t="s">
        <v>33</v>
      </c>
      <c r="I93" s="8">
        <v>1235</v>
      </c>
      <c r="J93" s="7"/>
      <c r="K93" s="7"/>
      <c r="L93" s="7"/>
      <c r="M93" s="7"/>
      <c r="N93" s="7"/>
      <c r="O93" s="7"/>
      <c r="P93" s="7"/>
      <c r="Q93" s="7"/>
      <c r="R93" s="8">
        <v>4879.91</v>
      </c>
      <c r="S93" s="7"/>
      <c r="T93" s="7"/>
      <c r="U93" s="9">
        <v>6114.91</v>
      </c>
    </row>
    <row r="94" spans="1:21" ht="23.25" thickBot="1" x14ac:dyDescent="0.3">
      <c r="A94" s="4" t="s">
        <v>10</v>
      </c>
      <c r="B94" s="4" t="s">
        <v>36</v>
      </c>
      <c r="C94" s="4" t="s">
        <v>37</v>
      </c>
      <c r="D94" s="4" t="s">
        <v>58</v>
      </c>
      <c r="E94" s="4" t="s">
        <v>59</v>
      </c>
      <c r="F94" s="4" t="s">
        <v>70</v>
      </c>
      <c r="G94" s="4" t="s">
        <v>71</v>
      </c>
      <c r="H94" s="4" t="s">
        <v>60</v>
      </c>
      <c r="I94" s="11"/>
      <c r="J94" s="11"/>
      <c r="K94" s="11"/>
      <c r="L94" s="10">
        <v>1527.08</v>
      </c>
      <c r="M94" s="11"/>
      <c r="N94" s="11"/>
      <c r="O94" s="11"/>
      <c r="P94" s="11"/>
      <c r="Q94" s="11"/>
      <c r="R94" s="11"/>
      <c r="S94" s="11"/>
      <c r="T94" s="11"/>
      <c r="U94" s="9">
        <v>1527.08</v>
      </c>
    </row>
    <row r="95" spans="1:21" ht="23.25" thickBot="1" x14ac:dyDescent="0.3">
      <c r="A95" s="4" t="s">
        <v>10</v>
      </c>
      <c r="B95" s="4" t="s">
        <v>36</v>
      </c>
      <c r="C95" s="4" t="s">
        <v>37</v>
      </c>
      <c r="D95" s="4" t="s">
        <v>58</v>
      </c>
      <c r="E95" s="4" t="s">
        <v>59</v>
      </c>
      <c r="F95" s="4" t="s">
        <v>38</v>
      </c>
      <c r="G95" s="4" t="s">
        <v>39</v>
      </c>
      <c r="H95" s="4" t="s">
        <v>60</v>
      </c>
      <c r="I95" s="8">
        <v>1235</v>
      </c>
      <c r="J95" s="7"/>
      <c r="K95" s="7"/>
      <c r="L95" s="8">
        <v>56</v>
      </c>
      <c r="M95" s="8">
        <v>-56</v>
      </c>
      <c r="N95" s="7"/>
      <c r="O95" s="8">
        <v>682.5</v>
      </c>
      <c r="P95" s="7"/>
      <c r="Q95" s="7"/>
      <c r="R95" s="8">
        <v>4879.91</v>
      </c>
      <c r="S95" s="7"/>
      <c r="T95" s="7"/>
      <c r="U95" s="9">
        <v>6797.41</v>
      </c>
    </row>
    <row r="96" spans="1:21" ht="23.25" thickBot="1" x14ac:dyDescent="0.3">
      <c r="A96" s="4" t="s">
        <v>10</v>
      </c>
      <c r="B96" s="4" t="s">
        <v>36</v>
      </c>
      <c r="C96" s="4" t="s">
        <v>37</v>
      </c>
      <c r="D96" s="4" t="s">
        <v>58</v>
      </c>
      <c r="E96" s="4" t="s">
        <v>59</v>
      </c>
      <c r="F96" s="4" t="s">
        <v>7645</v>
      </c>
      <c r="G96" s="4" t="s">
        <v>7646</v>
      </c>
      <c r="H96" s="4" t="s">
        <v>60</v>
      </c>
      <c r="I96" s="11"/>
      <c r="J96" s="11"/>
      <c r="K96" s="11"/>
      <c r="L96" s="10">
        <v>896</v>
      </c>
      <c r="M96" s="11"/>
      <c r="N96" s="11"/>
      <c r="O96" s="11"/>
      <c r="P96" s="11"/>
      <c r="Q96" s="11"/>
      <c r="R96" s="11"/>
      <c r="S96" s="11"/>
      <c r="T96" s="11"/>
      <c r="U96" s="9">
        <v>896</v>
      </c>
    </row>
    <row r="97" spans="1:21" ht="23.25" thickBot="1" x14ac:dyDescent="0.3">
      <c r="A97" s="4" t="s">
        <v>10</v>
      </c>
      <c r="B97" s="4" t="s">
        <v>36</v>
      </c>
      <c r="C97" s="4" t="s">
        <v>37</v>
      </c>
      <c r="D97" s="4" t="s">
        <v>58</v>
      </c>
      <c r="E97" s="4" t="s">
        <v>59</v>
      </c>
      <c r="F97" s="4" t="s">
        <v>154</v>
      </c>
      <c r="G97" s="4" t="s">
        <v>155</v>
      </c>
      <c r="H97" s="4" t="s">
        <v>60</v>
      </c>
      <c r="I97" s="7"/>
      <c r="J97" s="7"/>
      <c r="K97" s="8">
        <v>2199</v>
      </c>
      <c r="L97" s="8">
        <v>-459.55</v>
      </c>
      <c r="M97" s="7"/>
      <c r="N97" s="7"/>
      <c r="O97" s="7"/>
      <c r="P97" s="7"/>
      <c r="Q97" s="7"/>
      <c r="R97" s="7"/>
      <c r="S97" s="7"/>
      <c r="T97" s="7"/>
      <c r="U97" s="9">
        <v>1739.45</v>
      </c>
    </row>
    <row r="98" spans="1:21" ht="23.25" thickBot="1" x14ac:dyDescent="0.3">
      <c r="A98" s="4" t="s">
        <v>10</v>
      </c>
      <c r="B98" s="4" t="s">
        <v>61</v>
      </c>
      <c r="C98" s="4" t="s">
        <v>62</v>
      </c>
      <c r="D98" s="4" t="s">
        <v>63</v>
      </c>
      <c r="E98" s="4" t="s">
        <v>64</v>
      </c>
      <c r="F98" s="4" t="s">
        <v>38</v>
      </c>
      <c r="G98" s="4" t="s">
        <v>39</v>
      </c>
      <c r="H98" s="4" t="s">
        <v>65</v>
      </c>
      <c r="I98" s="10">
        <v>7070</v>
      </c>
      <c r="J98" s="11"/>
      <c r="K98" s="11"/>
      <c r="L98" s="10">
        <v>28</v>
      </c>
      <c r="M98" s="10">
        <v>8869</v>
      </c>
      <c r="N98" s="10">
        <v>691.25</v>
      </c>
      <c r="O98" s="10">
        <v>3920</v>
      </c>
      <c r="P98" s="11"/>
      <c r="Q98" s="10">
        <v>1097.77</v>
      </c>
      <c r="R98" s="10">
        <v>21331</v>
      </c>
      <c r="S98" s="11"/>
      <c r="T98" s="11"/>
      <c r="U98" s="9">
        <v>43007.02</v>
      </c>
    </row>
    <row r="99" spans="1:21" ht="23.25" thickBot="1" x14ac:dyDescent="0.3">
      <c r="A99" s="4" t="s">
        <v>10</v>
      </c>
      <c r="B99" s="4" t="s">
        <v>61</v>
      </c>
      <c r="C99" s="4" t="s">
        <v>62</v>
      </c>
      <c r="D99" s="4" t="s">
        <v>63</v>
      </c>
      <c r="E99" s="4" t="s">
        <v>64</v>
      </c>
      <c r="F99" s="4" t="s">
        <v>40</v>
      </c>
      <c r="G99" s="4" t="s">
        <v>41</v>
      </c>
      <c r="H99" s="4" t="s">
        <v>65</v>
      </c>
      <c r="I99" s="7"/>
      <c r="J99" s="7"/>
      <c r="K99" s="7"/>
      <c r="L99" s="7"/>
      <c r="M99" s="7"/>
      <c r="N99" s="7"/>
      <c r="O99" s="7"/>
      <c r="P99" s="7"/>
      <c r="Q99" s="8">
        <v>2235.85</v>
      </c>
      <c r="R99" s="7"/>
      <c r="S99" s="7"/>
      <c r="T99" s="7"/>
      <c r="U99" s="9">
        <v>2235.85</v>
      </c>
    </row>
    <row r="100" spans="1:21" ht="23.25" thickBot="1" x14ac:dyDescent="0.3">
      <c r="A100" s="4" t="s">
        <v>10</v>
      </c>
      <c r="B100" s="4" t="s">
        <v>61</v>
      </c>
      <c r="C100" s="4" t="s">
        <v>62</v>
      </c>
      <c r="D100" s="4" t="s">
        <v>63</v>
      </c>
      <c r="E100" s="4" t="s">
        <v>64</v>
      </c>
      <c r="F100" s="4" t="s">
        <v>16</v>
      </c>
      <c r="G100" s="4" t="s">
        <v>17</v>
      </c>
      <c r="H100" s="4" t="s">
        <v>65</v>
      </c>
      <c r="I100" s="10">
        <v>4432.4399999999996</v>
      </c>
      <c r="J100" s="10">
        <v>4432.4399999999996</v>
      </c>
      <c r="K100" s="10">
        <v>4432.4399999999996</v>
      </c>
      <c r="L100" s="10">
        <v>4489.12</v>
      </c>
      <c r="M100" s="10">
        <v>4489.12</v>
      </c>
      <c r="N100" s="10">
        <v>3194.62</v>
      </c>
      <c r="O100" s="10">
        <v>3194.67</v>
      </c>
      <c r="P100" s="10">
        <v>3194.67</v>
      </c>
      <c r="Q100" s="10">
        <v>3194.67</v>
      </c>
      <c r="R100" s="10">
        <v>3194.67</v>
      </c>
      <c r="S100" s="10">
        <v>3194.67</v>
      </c>
      <c r="T100" s="10">
        <v>3194.67</v>
      </c>
      <c r="U100" s="9">
        <v>44638.2</v>
      </c>
    </row>
    <row r="101" spans="1:21" ht="23.25" thickBot="1" x14ac:dyDescent="0.3">
      <c r="A101" s="4" t="s">
        <v>10</v>
      </c>
      <c r="B101" s="4" t="s">
        <v>61</v>
      </c>
      <c r="C101" s="4" t="s">
        <v>62</v>
      </c>
      <c r="D101" s="4" t="s">
        <v>63</v>
      </c>
      <c r="E101" s="4" t="s">
        <v>64</v>
      </c>
      <c r="F101" s="4" t="s">
        <v>146</v>
      </c>
      <c r="G101" s="4" t="s">
        <v>147</v>
      </c>
      <c r="H101" s="4" t="s">
        <v>65</v>
      </c>
      <c r="I101" s="7"/>
      <c r="J101" s="7"/>
      <c r="K101" s="7"/>
      <c r="L101" s="7"/>
      <c r="M101" s="7"/>
      <c r="N101" s="7"/>
      <c r="O101" s="8">
        <v>22.85</v>
      </c>
      <c r="P101" s="7"/>
      <c r="Q101" s="7"/>
      <c r="R101" s="7"/>
      <c r="S101" s="7"/>
      <c r="T101" s="7"/>
      <c r="U101" s="9">
        <v>22.85</v>
      </c>
    </row>
    <row r="102" spans="1:21" ht="23.25" thickBot="1" x14ac:dyDescent="0.3">
      <c r="A102" s="4" t="s">
        <v>10</v>
      </c>
      <c r="B102" s="4" t="s">
        <v>61</v>
      </c>
      <c r="C102" s="4" t="s">
        <v>62</v>
      </c>
      <c r="D102" s="4" t="s">
        <v>63</v>
      </c>
      <c r="E102" s="4" t="s">
        <v>64</v>
      </c>
      <c r="F102" s="4" t="s">
        <v>154</v>
      </c>
      <c r="G102" s="4" t="s">
        <v>155</v>
      </c>
      <c r="H102" s="4" t="s">
        <v>65</v>
      </c>
      <c r="I102" s="11"/>
      <c r="J102" s="11"/>
      <c r="K102" s="10">
        <v>14478.5</v>
      </c>
      <c r="L102" s="10">
        <v>-2590</v>
      </c>
      <c r="M102" s="11"/>
      <c r="N102" s="11"/>
      <c r="O102" s="11"/>
      <c r="P102" s="11"/>
      <c r="Q102" s="11"/>
      <c r="R102" s="11"/>
      <c r="S102" s="11"/>
      <c r="T102" s="11"/>
      <c r="U102" s="9">
        <v>11888.5</v>
      </c>
    </row>
    <row r="103" spans="1:21" ht="23.25" thickBot="1" x14ac:dyDescent="0.3">
      <c r="A103" s="4" t="s">
        <v>10</v>
      </c>
      <c r="B103" s="4" t="s">
        <v>61</v>
      </c>
      <c r="C103" s="4" t="s">
        <v>62</v>
      </c>
      <c r="D103" s="4" t="s">
        <v>63</v>
      </c>
      <c r="E103" s="4" t="s">
        <v>64</v>
      </c>
      <c r="F103" s="4" t="s">
        <v>18</v>
      </c>
      <c r="G103" s="4" t="s">
        <v>19</v>
      </c>
      <c r="H103" s="4" t="s">
        <v>65</v>
      </c>
      <c r="I103" s="7"/>
      <c r="J103" s="7"/>
      <c r="K103" s="7"/>
      <c r="L103" s="7"/>
      <c r="M103" s="7"/>
      <c r="N103" s="7"/>
      <c r="O103" s="8">
        <v>2000</v>
      </c>
      <c r="P103" s="7"/>
      <c r="Q103" s="7"/>
      <c r="R103" s="8">
        <v>1000</v>
      </c>
      <c r="S103" s="8">
        <v>500</v>
      </c>
      <c r="T103" s="7"/>
      <c r="U103" s="9">
        <v>3500</v>
      </c>
    </row>
    <row r="104" spans="1:21" ht="23.25" thickBot="1" x14ac:dyDescent="0.3">
      <c r="A104" s="4" t="s">
        <v>66</v>
      </c>
      <c r="B104" s="4" t="s">
        <v>36</v>
      </c>
      <c r="C104" s="4" t="s">
        <v>37</v>
      </c>
      <c r="D104" s="4" t="s">
        <v>67</v>
      </c>
      <c r="E104" s="4" t="s">
        <v>68</v>
      </c>
      <c r="F104" s="4" t="s">
        <v>70</v>
      </c>
      <c r="G104" s="4" t="s">
        <v>71</v>
      </c>
      <c r="H104" s="4" t="s">
        <v>69</v>
      </c>
      <c r="I104" s="11"/>
      <c r="J104" s="11"/>
      <c r="K104" s="11"/>
      <c r="L104" s="11"/>
      <c r="M104" s="10">
        <v>11580</v>
      </c>
      <c r="N104" s="10">
        <v>-11580</v>
      </c>
      <c r="O104" s="11"/>
      <c r="P104" s="11"/>
      <c r="Q104" s="11"/>
      <c r="R104" s="11"/>
      <c r="S104" s="11"/>
      <c r="T104" s="11"/>
      <c r="U104" s="12">
        <v>0</v>
      </c>
    </row>
    <row r="105" spans="1:21" ht="23.25" thickBot="1" x14ac:dyDescent="0.3">
      <c r="A105" s="4" t="s">
        <v>66</v>
      </c>
      <c r="B105" s="4" t="s">
        <v>36</v>
      </c>
      <c r="C105" s="4" t="s">
        <v>37</v>
      </c>
      <c r="D105" s="4" t="s">
        <v>74</v>
      </c>
      <c r="E105" s="4" t="s">
        <v>68</v>
      </c>
      <c r="F105" s="4" t="s">
        <v>38</v>
      </c>
      <c r="G105" s="4" t="s">
        <v>39</v>
      </c>
      <c r="H105" s="4" t="s">
        <v>75</v>
      </c>
      <c r="I105" s="7"/>
      <c r="J105" s="8">
        <v>200</v>
      </c>
      <c r="K105" s="8">
        <v>-200</v>
      </c>
      <c r="L105" s="7"/>
      <c r="M105" s="7"/>
      <c r="N105" s="7"/>
      <c r="O105" s="7"/>
      <c r="P105" s="7"/>
      <c r="Q105" s="7"/>
      <c r="R105" s="7"/>
      <c r="S105" s="8">
        <v>35000</v>
      </c>
      <c r="T105" s="13">
        <v>0</v>
      </c>
      <c r="U105" s="9">
        <v>35000</v>
      </c>
    </row>
    <row r="106" spans="1:21" ht="23.25" thickBot="1" x14ac:dyDescent="0.3">
      <c r="A106" s="4" t="s">
        <v>66</v>
      </c>
      <c r="B106" s="4" t="s">
        <v>36</v>
      </c>
      <c r="C106" s="4" t="s">
        <v>37</v>
      </c>
      <c r="D106" s="4" t="s">
        <v>74</v>
      </c>
      <c r="E106" s="4" t="s">
        <v>68</v>
      </c>
      <c r="F106" s="4" t="s">
        <v>49</v>
      </c>
      <c r="G106" s="4" t="s">
        <v>50</v>
      </c>
      <c r="H106" s="4" t="s">
        <v>75</v>
      </c>
      <c r="I106" s="11"/>
      <c r="J106" s="11"/>
      <c r="K106" s="10">
        <v>200</v>
      </c>
      <c r="L106" s="11"/>
      <c r="M106" s="11"/>
      <c r="N106" s="11"/>
      <c r="O106" s="11"/>
      <c r="P106" s="11"/>
      <c r="Q106" s="11"/>
      <c r="R106" s="11"/>
      <c r="S106" s="11"/>
      <c r="T106" s="11"/>
      <c r="U106" s="9">
        <v>200</v>
      </c>
    </row>
    <row r="107" spans="1:21" ht="23.25" thickBot="1" x14ac:dyDescent="0.3">
      <c r="A107" s="4" t="s">
        <v>66</v>
      </c>
      <c r="B107" s="4" t="s">
        <v>36</v>
      </c>
      <c r="C107" s="4" t="s">
        <v>37</v>
      </c>
      <c r="D107" s="4" t="s">
        <v>74</v>
      </c>
      <c r="E107" s="4" t="s">
        <v>68</v>
      </c>
      <c r="F107" s="4" t="s">
        <v>42</v>
      </c>
      <c r="G107" s="4" t="s">
        <v>43</v>
      </c>
      <c r="H107" s="4" t="s">
        <v>75</v>
      </c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8">
        <v>1179.45</v>
      </c>
      <c r="T107" s="7"/>
      <c r="U107" s="9">
        <v>1179.45</v>
      </c>
    </row>
    <row r="108" spans="1:21" ht="23.25" thickBot="1" x14ac:dyDescent="0.3">
      <c r="A108" s="4" t="s">
        <v>66</v>
      </c>
      <c r="B108" s="4" t="s">
        <v>36</v>
      </c>
      <c r="C108" s="4" t="s">
        <v>37</v>
      </c>
      <c r="D108" s="4" t="s">
        <v>74</v>
      </c>
      <c r="E108" s="4" t="s">
        <v>68</v>
      </c>
      <c r="F108" s="4" t="s">
        <v>53</v>
      </c>
      <c r="G108" s="4" t="s">
        <v>54</v>
      </c>
      <c r="H108" s="4" t="s">
        <v>75</v>
      </c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0">
        <v>78.48</v>
      </c>
      <c r="T108" s="11"/>
      <c r="U108" s="9">
        <v>78.48</v>
      </c>
    </row>
    <row r="109" spans="1:21" ht="23.25" thickBot="1" x14ac:dyDescent="0.3">
      <c r="A109" s="4" t="s">
        <v>66</v>
      </c>
      <c r="B109" s="4" t="s">
        <v>36</v>
      </c>
      <c r="C109" s="4" t="s">
        <v>37</v>
      </c>
      <c r="D109" s="4" t="s">
        <v>78</v>
      </c>
      <c r="E109" s="4" t="s">
        <v>68</v>
      </c>
      <c r="F109" s="4" t="s">
        <v>70</v>
      </c>
      <c r="G109" s="4" t="s">
        <v>71</v>
      </c>
      <c r="H109" s="4" t="s">
        <v>79</v>
      </c>
      <c r="I109" s="7"/>
      <c r="J109" s="7"/>
      <c r="K109" s="7"/>
      <c r="L109" s="7"/>
      <c r="M109" s="7"/>
      <c r="N109" s="7"/>
      <c r="O109" s="7"/>
      <c r="P109" s="8">
        <v>1134.42</v>
      </c>
      <c r="Q109" s="7"/>
      <c r="R109" s="7"/>
      <c r="S109" s="7"/>
      <c r="T109" s="7"/>
      <c r="U109" s="9">
        <v>1134.42</v>
      </c>
    </row>
    <row r="110" spans="1:21" ht="23.25" thickBot="1" x14ac:dyDescent="0.3">
      <c r="A110" s="4" t="s">
        <v>66</v>
      </c>
      <c r="B110" s="4" t="s">
        <v>36</v>
      </c>
      <c r="C110" s="4" t="s">
        <v>37</v>
      </c>
      <c r="D110" s="4" t="s">
        <v>78</v>
      </c>
      <c r="E110" s="4" t="s">
        <v>68</v>
      </c>
      <c r="F110" s="4" t="s">
        <v>38</v>
      </c>
      <c r="G110" s="4" t="s">
        <v>39</v>
      </c>
      <c r="H110" s="4" t="s">
        <v>79</v>
      </c>
      <c r="I110" s="11"/>
      <c r="J110" s="11"/>
      <c r="K110" s="11"/>
      <c r="L110" s="10">
        <v>5600</v>
      </c>
      <c r="M110" s="14">
        <v>0</v>
      </c>
      <c r="N110" s="11"/>
      <c r="O110" s="11"/>
      <c r="P110" s="11"/>
      <c r="Q110" s="11"/>
      <c r="R110" s="11"/>
      <c r="S110" s="10">
        <v>17973.63</v>
      </c>
      <c r="T110" s="14">
        <v>0</v>
      </c>
      <c r="U110" s="9">
        <v>23573.63</v>
      </c>
    </row>
    <row r="111" spans="1:21" ht="23.25" thickBot="1" x14ac:dyDescent="0.3">
      <c r="A111" s="4" t="s">
        <v>66</v>
      </c>
      <c r="B111" s="4" t="s">
        <v>36</v>
      </c>
      <c r="C111" s="4" t="s">
        <v>37</v>
      </c>
      <c r="D111" s="4" t="s">
        <v>78</v>
      </c>
      <c r="E111" s="4" t="s">
        <v>68</v>
      </c>
      <c r="F111" s="4" t="s">
        <v>42</v>
      </c>
      <c r="G111" s="4" t="s">
        <v>43</v>
      </c>
      <c r="H111" s="4" t="s">
        <v>79</v>
      </c>
      <c r="I111" s="11"/>
      <c r="J111" s="11"/>
      <c r="K111" s="11"/>
      <c r="L111" s="11"/>
      <c r="M111" s="11"/>
      <c r="N111" s="11"/>
      <c r="O111" s="11"/>
      <c r="P111" s="11"/>
      <c r="Q111" s="11"/>
      <c r="R111" s="10">
        <v>157.26</v>
      </c>
      <c r="S111" s="10">
        <v>786.3</v>
      </c>
      <c r="T111" s="11"/>
      <c r="U111" s="9">
        <v>943.56</v>
      </c>
    </row>
    <row r="112" spans="1:21" ht="23.25" thickBot="1" x14ac:dyDescent="0.3">
      <c r="A112" s="4" t="s">
        <v>66</v>
      </c>
      <c r="B112" s="4" t="s">
        <v>36</v>
      </c>
      <c r="C112" s="4" t="s">
        <v>37</v>
      </c>
      <c r="D112" s="4" t="s">
        <v>78</v>
      </c>
      <c r="E112" s="4" t="s">
        <v>68</v>
      </c>
      <c r="F112" s="4" t="s">
        <v>53</v>
      </c>
      <c r="G112" s="4" t="s">
        <v>54</v>
      </c>
      <c r="H112" s="4" t="s">
        <v>79</v>
      </c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8">
        <v>78.48</v>
      </c>
      <c r="T112" s="7"/>
      <c r="U112" s="9">
        <v>78.48</v>
      </c>
    </row>
    <row r="113" spans="1:21" ht="23.25" thickBot="1" x14ac:dyDescent="0.3">
      <c r="A113" s="4" t="s">
        <v>66</v>
      </c>
      <c r="B113" s="4" t="s">
        <v>61</v>
      </c>
      <c r="C113" s="4" t="s">
        <v>62</v>
      </c>
      <c r="D113" s="4" t="s">
        <v>7647</v>
      </c>
      <c r="E113" s="4" t="s">
        <v>7648</v>
      </c>
      <c r="F113" s="4" t="s">
        <v>18</v>
      </c>
      <c r="G113" s="4" t="s">
        <v>19</v>
      </c>
      <c r="H113" s="4" t="s">
        <v>65</v>
      </c>
      <c r="I113" s="11"/>
      <c r="J113" s="10">
        <v>22441</v>
      </c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9">
        <v>22441</v>
      </c>
    </row>
    <row r="114" spans="1:21" ht="23.25" thickBot="1" x14ac:dyDescent="0.3">
      <c r="A114" s="4" t="s">
        <v>1538</v>
      </c>
      <c r="B114" s="4" t="s">
        <v>36</v>
      </c>
      <c r="C114" s="4" t="s">
        <v>37</v>
      </c>
      <c r="D114" s="4" t="s">
        <v>7930</v>
      </c>
      <c r="E114" s="4" t="s">
        <v>7931</v>
      </c>
      <c r="F114" s="4" t="s">
        <v>100</v>
      </c>
      <c r="G114" s="4" t="s">
        <v>101</v>
      </c>
      <c r="H114" s="4" t="s">
        <v>75</v>
      </c>
      <c r="I114" s="8">
        <v>0.01</v>
      </c>
      <c r="J114" s="8">
        <v>0.01</v>
      </c>
      <c r="K114" s="8">
        <v>0.01</v>
      </c>
      <c r="L114" s="8">
        <v>0.01</v>
      </c>
      <c r="M114" s="8">
        <v>0.01</v>
      </c>
      <c r="N114" s="8">
        <v>0.01</v>
      </c>
      <c r="O114" s="8">
        <v>0.01</v>
      </c>
      <c r="P114" s="8">
        <v>0.01</v>
      </c>
      <c r="Q114" s="8">
        <v>0.01</v>
      </c>
      <c r="R114" s="8">
        <v>0.01</v>
      </c>
      <c r="S114" s="8">
        <v>0.01</v>
      </c>
      <c r="T114" s="8">
        <v>0.01</v>
      </c>
      <c r="U114" s="9">
        <v>0.12</v>
      </c>
    </row>
    <row r="115" spans="1:21" ht="23.25" thickBot="1" x14ac:dyDescent="0.3">
      <c r="A115" s="4" t="s">
        <v>88</v>
      </c>
      <c r="B115" s="4" t="s">
        <v>89</v>
      </c>
      <c r="C115" s="4" t="s">
        <v>90</v>
      </c>
      <c r="D115" s="4" t="s">
        <v>91</v>
      </c>
      <c r="E115" s="4" t="s">
        <v>92</v>
      </c>
      <c r="F115" s="4" t="s">
        <v>94</v>
      </c>
      <c r="G115" s="4" t="s">
        <v>95</v>
      </c>
      <c r="H115" s="4" t="s">
        <v>93</v>
      </c>
      <c r="I115" s="10">
        <v>29.83</v>
      </c>
      <c r="J115" s="10">
        <v>0.32</v>
      </c>
      <c r="K115" s="10">
        <v>3.33</v>
      </c>
      <c r="L115" s="11"/>
      <c r="M115" s="11"/>
      <c r="N115" s="10">
        <v>5.35</v>
      </c>
      <c r="O115" s="11"/>
      <c r="P115" s="11"/>
      <c r="Q115" s="11"/>
      <c r="R115" s="10">
        <v>4.3499999999999996</v>
      </c>
      <c r="S115" s="11"/>
      <c r="T115" s="11"/>
      <c r="U115" s="9">
        <v>43.18</v>
      </c>
    </row>
    <row r="116" spans="1:21" ht="23.25" thickBot="1" x14ac:dyDescent="0.3">
      <c r="A116" s="4" t="s">
        <v>88</v>
      </c>
      <c r="B116" s="4" t="s">
        <v>89</v>
      </c>
      <c r="C116" s="4" t="s">
        <v>90</v>
      </c>
      <c r="D116" s="4" t="s">
        <v>91</v>
      </c>
      <c r="E116" s="4" t="s">
        <v>92</v>
      </c>
      <c r="F116" s="4" t="s">
        <v>51</v>
      </c>
      <c r="G116" s="4" t="s">
        <v>52</v>
      </c>
      <c r="H116" s="4" t="s">
        <v>93</v>
      </c>
      <c r="I116" s="8">
        <v>296.76</v>
      </c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9">
        <v>296.76</v>
      </c>
    </row>
    <row r="117" spans="1:21" ht="23.25" thickBot="1" x14ac:dyDescent="0.3">
      <c r="A117" s="4" t="s">
        <v>88</v>
      </c>
      <c r="B117" s="4" t="s">
        <v>89</v>
      </c>
      <c r="C117" s="4" t="s">
        <v>90</v>
      </c>
      <c r="D117" s="4" t="s">
        <v>91</v>
      </c>
      <c r="E117" s="4" t="s">
        <v>92</v>
      </c>
      <c r="F117" s="4" t="s">
        <v>42</v>
      </c>
      <c r="G117" s="4" t="s">
        <v>43</v>
      </c>
      <c r="H117" s="4" t="s">
        <v>93</v>
      </c>
      <c r="I117" s="10">
        <v>4975.42</v>
      </c>
      <c r="J117" s="10">
        <v>74.260000000000005</v>
      </c>
      <c r="K117" s="10">
        <v>770.8</v>
      </c>
      <c r="L117" s="11"/>
      <c r="M117" s="11"/>
      <c r="N117" s="10">
        <v>1006.64</v>
      </c>
      <c r="O117" s="11"/>
      <c r="P117" s="11"/>
      <c r="Q117" s="11"/>
      <c r="R117" s="10">
        <v>1006.39</v>
      </c>
      <c r="S117" s="11"/>
      <c r="T117" s="11"/>
      <c r="U117" s="9">
        <v>7833.51</v>
      </c>
    </row>
    <row r="118" spans="1:21" ht="23.25" thickBot="1" x14ac:dyDescent="0.3">
      <c r="A118" s="4" t="s">
        <v>88</v>
      </c>
      <c r="B118" s="4" t="s">
        <v>89</v>
      </c>
      <c r="C118" s="4" t="s">
        <v>90</v>
      </c>
      <c r="D118" s="4" t="s">
        <v>91</v>
      </c>
      <c r="E118" s="4" t="s">
        <v>92</v>
      </c>
      <c r="F118" s="4" t="s">
        <v>53</v>
      </c>
      <c r="G118" s="4" t="s">
        <v>54</v>
      </c>
      <c r="H118" s="4" t="s">
        <v>93</v>
      </c>
      <c r="I118" s="8">
        <v>1632.18</v>
      </c>
      <c r="J118" s="7"/>
      <c r="K118" s="7"/>
      <c r="L118" s="7"/>
      <c r="M118" s="7"/>
      <c r="N118" s="8">
        <v>230.82</v>
      </c>
      <c r="O118" s="7"/>
      <c r="P118" s="7"/>
      <c r="Q118" s="7"/>
      <c r="R118" s="7"/>
      <c r="S118" s="7"/>
      <c r="T118" s="7"/>
      <c r="U118" s="9">
        <v>1863</v>
      </c>
    </row>
    <row r="119" spans="1:21" ht="23.25" thickBot="1" x14ac:dyDescent="0.3">
      <c r="A119" s="4" t="s">
        <v>88</v>
      </c>
      <c r="B119" s="4" t="s">
        <v>89</v>
      </c>
      <c r="C119" s="4" t="s">
        <v>90</v>
      </c>
      <c r="D119" s="4" t="s">
        <v>91</v>
      </c>
      <c r="E119" s="4" t="s">
        <v>92</v>
      </c>
      <c r="F119" s="4" t="s">
        <v>172</v>
      </c>
      <c r="G119" s="4" t="s">
        <v>173</v>
      </c>
      <c r="H119" s="4" t="s">
        <v>93</v>
      </c>
      <c r="I119" s="10">
        <v>45</v>
      </c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9">
        <v>45</v>
      </c>
    </row>
    <row r="120" spans="1:21" ht="23.25" thickBot="1" x14ac:dyDescent="0.3">
      <c r="A120" s="4" t="s">
        <v>88</v>
      </c>
      <c r="B120" s="4" t="s">
        <v>96</v>
      </c>
      <c r="C120" s="4" t="s">
        <v>97</v>
      </c>
      <c r="D120" s="4" t="s">
        <v>91</v>
      </c>
      <c r="E120" s="4" t="s">
        <v>92</v>
      </c>
      <c r="F120" s="4" t="s">
        <v>100</v>
      </c>
      <c r="G120" s="4" t="s">
        <v>101</v>
      </c>
      <c r="H120" s="4" t="s">
        <v>93</v>
      </c>
      <c r="I120" s="8">
        <v>0.22</v>
      </c>
      <c r="J120" s="8">
        <v>0.22</v>
      </c>
      <c r="K120" s="8">
        <v>0.22</v>
      </c>
      <c r="L120" s="8">
        <v>0.24</v>
      </c>
      <c r="M120" s="7"/>
      <c r="N120" s="7"/>
      <c r="O120" s="7"/>
      <c r="P120" s="7"/>
      <c r="Q120" s="7"/>
      <c r="R120" s="7"/>
      <c r="S120" s="7"/>
      <c r="T120" s="7"/>
      <c r="U120" s="9">
        <v>0.9</v>
      </c>
    </row>
    <row r="121" spans="1:21" ht="23.25" thickBot="1" x14ac:dyDescent="0.3">
      <c r="A121" s="4" t="s">
        <v>88</v>
      </c>
      <c r="B121" s="4" t="s">
        <v>96</v>
      </c>
      <c r="C121" s="4" t="s">
        <v>97</v>
      </c>
      <c r="D121" s="4" t="s">
        <v>91</v>
      </c>
      <c r="E121" s="4" t="s">
        <v>92</v>
      </c>
      <c r="F121" s="4" t="s">
        <v>104</v>
      </c>
      <c r="G121" s="4" t="s">
        <v>105</v>
      </c>
      <c r="H121" s="4" t="s">
        <v>93</v>
      </c>
      <c r="I121" s="10">
        <v>-199.1</v>
      </c>
      <c r="J121" s="10">
        <v>-193.31</v>
      </c>
      <c r="K121" s="10">
        <v>-260.64999999999998</v>
      </c>
      <c r="L121" s="10">
        <v>-295.31</v>
      </c>
      <c r="M121" s="11"/>
      <c r="N121" s="11"/>
      <c r="O121" s="11"/>
      <c r="P121" s="11"/>
      <c r="Q121" s="11"/>
      <c r="R121" s="11"/>
      <c r="S121" s="11"/>
      <c r="T121" s="11"/>
      <c r="U121" s="9">
        <v>-948.37</v>
      </c>
    </row>
    <row r="122" spans="1:21" ht="23.25" thickBot="1" x14ac:dyDescent="0.3">
      <c r="A122" s="4" t="s">
        <v>88</v>
      </c>
      <c r="B122" s="4" t="s">
        <v>34</v>
      </c>
      <c r="C122" s="4" t="s">
        <v>35</v>
      </c>
      <c r="D122" s="4" t="s">
        <v>91</v>
      </c>
      <c r="E122" s="4" t="s">
        <v>92</v>
      </c>
      <c r="F122" s="4" t="s">
        <v>108</v>
      </c>
      <c r="G122" s="4" t="s">
        <v>109</v>
      </c>
      <c r="H122" s="4" t="s">
        <v>93</v>
      </c>
      <c r="I122" s="8">
        <v>2505</v>
      </c>
      <c r="J122" s="8">
        <v>1901.52</v>
      </c>
      <c r="K122" s="8">
        <v>2171</v>
      </c>
      <c r="L122" s="8">
        <v>2391.14</v>
      </c>
      <c r="M122" s="8">
        <v>2129.25</v>
      </c>
      <c r="N122" s="8">
        <v>2512.16</v>
      </c>
      <c r="O122" s="7"/>
      <c r="P122" s="7"/>
      <c r="Q122" s="8">
        <v>1295.45</v>
      </c>
      <c r="R122" s="8">
        <v>1871.22</v>
      </c>
      <c r="S122" s="8">
        <v>2040.34</v>
      </c>
      <c r="T122" s="8">
        <v>1403.41</v>
      </c>
      <c r="U122" s="9">
        <v>20220.490000000002</v>
      </c>
    </row>
    <row r="123" spans="1:21" ht="23.25" thickBot="1" x14ac:dyDescent="0.3">
      <c r="A123" s="4" t="s">
        <v>88</v>
      </c>
      <c r="B123" s="4" t="s">
        <v>34</v>
      </c>
      <c r="C123" s="4" t="s">
        <v>35</v>
      </c>
      <c r="D123" s="4" t="s">
        <v>91</v>
      </c>
      <c r="E123" s="4" t="s">
        <v>92</v>
      </c>
      <c r="F123" s="4" t="s">
        <v>112</v>
      </c>
      <c r="G123" s="4" t="s">
        <v>113</v>
      </c>
      <c r="H123" s="4" t="s">
        <v>93</v>
      </c>
      <c r="I123" s="10">
        <v>341.94</v>
      </c>
      <c r="J123" s="10">
        <v>341.93</v>
      </c>
      <c r="K123" s="10">
        <v>341.93</v>
      </c>
      <c r="L123" s="10">
        <v>341.93</v>
      </c>
      <c r="M123" s="10">
        <v>341.94</v>
      </c>
      <c r="N123" s="10">
        <v>319.49</v>
      </c>
      <c r="O123" s="11"/>
      <c r="P123" s="11"/>
      <c r="Q123" s="10">
        <v>176.83</v>
      </c>
      <c r="R123" s="10">
        <v>324.19</v>
      </c>
      <c r="S123" s="10">
        <v>324.18</v>
      </c>
      <c r="T123" s="10">
        <v>324.18</v>
      </c>
      <c r="U123" s="9">
        <v>3178.54</v>
      </c>
    </row>
    <row r="124" spans="1:21" ht="23.25" thickBot="1" x14ac:dyDescent="0.3">
      <c r="A124" s="4" t="s">
        <v>88</v>
      </c>
      <c r="B124" s="4" t="s">
        <v>34</v>
      </c>
      <c r="C124" s="4" t="s">
        <v>35</v>
      </c>
      <c r="D124" s="4" t="s">
        <v>91</v>
      </c>
      <c r="E124" s="4" t="s">
        <v>92</v>
      </c>
      <c r="F124" s="4" t="s">
        <v>114</v>
      </c>
      <c r="G124" s="4" t="s">
        <v>115</v>
      </c>
      <c r="H124" s="4" t="s">
        <v>93</v>
      </c>
      <c r="I124" s="8">
        <v>1265.52</v>
      </c>
      <c r="J124" s="8">
        <v>1265.52</v>
      </c>
      <c r="K124" s="8">
        <v>1265.53</v>
      </c>
      <c r="L124" s="8">
        <v>1269.03</v>
      </c>
      <c r="M124" s="8">
        <v>1269.04</v>
      </c>
      <c r="N124" s="8">
        <v>1185.73</v>
      </c>
      <c r="O124" s="7"/>
      <c r="P124" s="7"/>
      <c r="Q124" s="8">
        <v>656.28</v>
      </c>
      <c r="R124" s="8">
        <v>1203.18</v>
      </c>
      <c r="S124" s="8">
        <v>1203.18</v>
      </c>
      <c r="T124" s="8">
        <v>1203.18</v>
      </c>
      <c r="U124" s="9">
        <v>11786.19</v>
      </c>
    </row>
    <row r="125" spans="1:21" ht="23.25" thickBot="1" x14ac:dyDescent="0.3">
      <c r="A125" s="4" t="s">
        <v>88</v>
      </c>
      <c r="B125" s="4" t="s">
        <v>34</v>
      </c>
      <c r="C125" s="4" t="s">
        <v>35</v>
      </c>
      <c r="D125" s="4" t="s">
        <v>91</v>
      </c>
      <c r="E125" s="4" t="s">
        <v>92</v>
      </c>
      <c r="F125" s="4" t="s">
        <v>98</v>
      </c>
      <c r="G125" s="4" t="s">
        <v>99</v>
      </c>
      <c r="H125" s="4" t="s">
        <v>93</v>
      </c>
      <c r="I125" s="11"/>
      <c r="J125" s="11"/>
      <c r="K125" s="11"/>
      <c r="L125" s="11"/>
      <c r="M125" s="11"/>
      <c r="N125" s="11"/>
      <c r="O125" s="11"/>
      <c r="P125" s="11"/>
      <c r="Q125" s="11"/>
      <c r="R125" s="10">
        <v>-975</v>
      </c>
      <c r="S125" s="14">
        <v>0</v>
      </c>
      <c r="T125" s="14">
        <v>0</v>
      </c>
      <c r="U125" s="9">
        <v>-975</v>
      </c>
    </row>
    <row r="126" spans="1:21" ht="23.25" thickBot="1" x14ac:dyDescent="0.3">
      <c r="A126" s="4" t="s">
        <v>88</v>
      </c>
      <c r="B126" s="4" t="s">
        <v>36</v>
      </c>
      <c r="C126" s="4" t="s">
        <v>37</v>
      </c>
      <c r="D126" s="4" t="s">
        <v>91</v>
      </c>
      <c r="E126" s="4" t="s">
        <v>92</v>
      </c>
      <c r="F126" s="4" t="s">
        <v>108</v>
      </c>
      <c r="G126" s="4" t="s">
        <v>109</v>
      </c>
      <c r="H126" s="4" t="s">
        <v>93</v>
      </c>
      <c r="I126" s="8">
        <v>8919.4699999999993</v>
      </c>
      <c r="J126" s="8">
        <v>8339.7099999999991</v>
      </c>
      <c r="K126" s="8">
        <v>6540.95</v>
      </c>
      <c r="L126" s="8">
        <v>9808.83</v>
      </c>
      <c r="M126" s="8">
        <v>10275.92</v>
      </c>
      <c r="N126" s="8">
        <v>8996.6200000000008</v>
      </c>
      <c r="O126" s="8">
        <v>10584.26</v>
      </c>
      <c r="P126" s="8">
        <v>10055.049999999999</v>
      </c>
      <c r="Q126" s="8">
        <v>10103.16</v>
      </c>
      <c r="R126" s="8">
        <v>6053.87</v>
      </c>
      <c r="S126" s="8">
        <v>10103.16</v>
      </c>
      <c r="T126" s="8">
        <v>9580.77</v>
      </c>
      <c r="U126" s="9">
        <v>109361.77</v>
      </c>
    </row>
    <row r="127" spans="1:21" ht="23.25" thickBot="1" x14ac:dyDescent="0.3">
      <c r="A127" s="4" t="s">
        <v>88</v>
      </c>
      <c r="B127" s="4" t="s">
        <v>36</v>
      </c>
      <c r="C127" s="4" t="s">
        <v>37</v>
      </c>
      <c r="D127" s="4" t="s">
        <v>91</v>
      </c>
      <c r="E127" s="4" t="s">
        <v>92</v>
      </c>
      <c r="F127" s="4" t="s">
        <v>118</v>
      </c>
      <c r="G127" s="4" t="s">
        <v>119</v>
      </c>
      <c r="H127" s="4" t="s">
        <v>93</v>
      </c>
      <c r="I127" s="10">
        <v>7335.65</v>
      </c>
      <c r="J127" s="10">
        <v>13056.71</v>
      </c>
      <c r="K127" s="10">
        <v>10665.19</v>
      </c>
      <c r="L127" s="10">
        <v>9150.24</v>
      </c>
      <c r="M127" s="10">
        <v>2248.09</v>
      </c>
      <c r="N127" s="10">
        <v>3188.64</v>
      </c>
      <c r="O127" s="10">
        <v>4715.53</v>
      </c>
      <c r="P127" s="10">
        <v>12860.42</v>
      </c>
      <c r="Q127" s="10">
        <v>14207.79</v>
      </c>
      <c r="R127" s="10">
        <v>9308.52</v>
      </c>
      <c r="S127" s="10">
        <v>16856.55</v>
      </c>
      <c r="T127" s="10">
        <v>11011.83</v>
      </c>
      <c r="U127" s="9">
        <v>114605.16</v>
      </c>
    </row>
    <row r="128" spans="1:21" ht="23.25" thickBot="1" x14ac:dyDescent="0.3">
      <c r="A128" s="4" t="s">
        <v>88</v>
      </c>
      <c r="B128" s="4" t="s">
        <v>36</v>
      </c>
      <c r="C128" s="4" t="s">
        <v>37</v>
      </c>
      <c r="D128" s="4" t="s">
        <v>91</v>
      </c>
      <c r="E128" s="4" t="s">
        <v>92</v>
      </c>
      <c r="F128" s="4" t="s">
        <v>120</v>
      </c>
      <c r="G128" s="4" t="s">
        <v>121</v>
      </c>
      <c r="H128" s="4" t="s">
        <v>93</v>
      </c>
      <c r="I128" s="8">
        <v>84358.3</v>
      </c>
      <c r="J128" s="8">
        <v>62038</v>
      </c>
      <c r="K128" s="8">
        <v>75840.460000000006</v>
      </c>
      <c r="L128" s="8">
        <v>81327.149999999994</v>
      </c>
      <c r="M128" s="8">
        <v>55119.57</v>
      </c>
      <c r="N128" s="8">
        <v>78767.429999999993</v>
      </c>
      <c r="O128" s="8">
        <v>68788.19</v>
      </c>
      <c r="P128" s="8">
        <v>48208.31</v>
      </c>
      <c r="Q128" s="8">
        <v>47170.17</v>
      </c>
      <c r="R128" s="8">
        <v>62062.26</v>
      </c>
      <c r="S128" s="8">
        <v>54278.32</v>
      </c>
      <c r="T128" s="8">
        <v>51974.22</v>
      </c>
      <c r="U128" s="9">
        <v>769932.38</v>
      </c>
    </row>
    <row r="129" spans="1:21" ht="23.25" thickBot="1" x14ac:dyDescent="0.3">
      <c r="A129" s="4" t="s">
        <v>88</v>
      </c>
      <c r="B129" s="4" t="s">
        <v>36</v>
      </c>
      <c r="C129" s="4" t="s">
        <v>37</v>
      </c>
      <c r="D129" s="4" t="s">
        <v>91</v>
      </c>
      <c r="E129" s="4" t="s">
        <v>92</v>
      </c>
      <c r="F129" s="4" t="s">
        <v>122</v>
      </c>
      <c r="G129" s="4" t="s">
        <v>123</v>
      </c>
      <c r="H129" s="4" t="s">
        <v>93</v>
      </c>
      <c r="I129" s="10">
        <v>29496.02</v>
      </c>
      <c r="J129" s="10">
        <v>26668.51</v>
      </c>
      <c r="K129" s="10">
        <v>35660.629999999997</v>
      </c>
      <c r="L129" s="10">
        <v>29565.22</v>
      </c>
      <c r="M129" s="10">
        <v>24706.37</v>
      </c>
      <c r="N129" s="10">
        <v>34453.24</v>
      </c>
      <c r="O129" s="10">
        <v>32868</v>
      </c>
      <c r="P129" s="10">
        <v>22738.62</v>
      </c>
      <c r="Q129" s="10">
        <v>18658.59</v>
      </c>
      <c r="R129" s="10">
        <v>18298.72</v>
      </c>
      <c r="S129" s="10">
        <v>22872.25</v>
      </c>
      <c r="T129" s="10">
        <v>22603.18</v>
      </c>
      <c r="U129" s="9">
        <v>318589.34999999998</v>
      </c>
    </row>
    <row r="130" spans="1:21" ht="23.25" thickBot="1" x14ac:dyDescent="0.3">
      <c r="A130" s="4" t="s">
        <v>88</v>
      </c>
      <c r="B130" s="4" t="s">
        <v>36</v>
      </c>
      <c r="C130" s="4" t="s">
        <v>37</v>
      </c>
      <c r="D130" s="4" t="s">
        <v>91</v>
      </c>
      <c r="E130" s="4" t="s">
        <v>92</v>
      </c>
      <c r="F130" s="4" t="s">
        <v>124</v>
      </c>
      <c r="G130" s="4" t="s">
        <v>125</v>
      </c>
      <c r="H130" s="4" t="s">
        <v>93</v>
      </c>
      <c r="I130" s="8">
        <v>1997.94</v>
      </c>
      <c r="J130" s="8">
        <v>1941.66</v>
      </c>
      <c r="K130" s="8">
        <v>2050.42</v>
      </c>
      <c r="L130" s="8">
        <v>9277.8700000000008</v>
      </c>
      <c r="M130" s="8">
        <v>1566</v>
      </c>
      <c r="N130" s="8">
        <v>1856</v>
      </c>
      <c r="O130" s="8">
        <v>1276</v>
      </c>
      <c r="P130" s="8">
        <v>1244</v>
      </c>
      <c r="Q130" s="7"/>
      <c r="R130" s="7"/>
      <c r="S130" s="8">
        <v>1419.84</v>
      </c>
      <c r="T130" s="8">
        <v>1475.94</v>
      </c>
      <c r="U130" s="9">
        <v>24105.67</v>
      </c>
    </row>
    <row r="131" spans="1:21" ht="23.25" thickBot="1" x14ac:dyDescent="0.3">
      <c r="A131" s="4" t="s">
        <v>88</v>
      </c>
      <c r="B131" s="4" t="s">
        <v>36</v>
      </c>
      <c r="C131" s="4" t="s">
        <v>37</v>
      </c>
      <c r="D131" s="4" t="s">
        <v>91</v>
      </c>
      <c r="E131" s="4" t="s">
        <v>92</v>
      </c>
      <c r="F131" s="4" t="s">
        <v>110</v>
      </c>
      <c r="G131" s="4" t="s">
        <v>111</v>
      </c>
      <c r="H131" s="4" t="s">
        <v>93</v>
      </c>
      <c r="I131" s="11"/>
      <c r="J131" s="11"/>
      <c r="K131" s="10">
        <v>7784.56</v>
      </c>
      <c r="L131" s="10">
        <v>-7784.56</v>
      </c>
      <c r="M131" s="11"/>
      <c r="N131" s="11"/>
      <c r="O131" s="11"/>
      <c r="P131" s="11"/>
      <c r="Q131" s="11"/>
      <c r="R131" s="11"/>
      <c r="S131" s="11"/>
      <c r="T131" s="11"/>
      <c r="U131" s="12">
        <v>0</v>
      </c>
    </row>
    <row r="132" spans="1:21" ht="23.25" thickBot="1" x14ac:dyDescent="0.3">
      <c r="A132" s="4" t="s">
        <v>88</v>
      </c>
      <c r="B132" s="4" t="s">
        <v>36</v>
      </c>
      <c r="C132" s="4" t="s">
        <v>37</v>
      </c>
      <c r="D132" s="4" t="s">
        <v>91</v>
      </c>
      <c r="E132" s="4" t="s">
        <v>92</v>
      </c>
      <c r="F132" s="4" t="s">
        <v>126</v>
      </c>
      <c r="G132" s="4" t="s">
        <v>127</v>
      </c>
      <c r="H132" s="4" t="s">
        <v>93</v>
      </c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8">
        <v>303.22000000000003</v>
      </c>
      <c r="T132" s="7"/>
      <c r="U132" s="9">
        <v>303.22000000000003</v>
      </c>
    </row>
    <row r="133" spans="1:21" ht="23.25" thickBot="1" x14ac:dyDescent="0.3">
      <c r="A133" s="4" t="s">
        <v>88</v>
      </c>
      <c r="B133" s="4" t="s">
        <v>36</v>
      </c>
      <c r="C133" s="4" t="s">
        <v>37</v>
      </c>
      <c r="D133" s="4" t="s">
        <v>91</v>
      </c>
      <c r="E133" s="4" t="s">
        <v>92</v>
      </c>
      <c r="F133" s="4" t="s">
        <v>112</v>
      </c>
      <c r="G133" s="4" t="s">
        <v>113</v>
      </c>
      <c r="H133" s="4" t="s">
        <v>93</v>
      </c>
      <c r="I133" s="10">
        <v>13655.45</v>
      </c>
      <c r="J133" s="10">
        <v>10572.21</v>
      </c>
      <c r="K133" s="10">
        <v>12240.55</v>
      </c>
      <c r="L133" s="10">
        <v>12600.88</v>
      </c>
      <c r="M133" s="10">
        <v>7590.53</v>
      </c>
      <c r="N133" s="10">
        <v>11237.76</v>
      </c>
      <c r="O133" s="10">
        <v>9204.56</v>
      </c>
      <c r="P133" s="10">
        <v>6029.46</v>
      </c>
      <c r="Q133" s="10">
        <v>5297.35</v>
      </c>
      <c r="R133" s="10">
        <v>8238.18</v>
      </c>
      <c r="S133" s="10">
        <v>6725</v>
      </c>
      <c r="T133" s="10">
        <v>6269.93</v>
      </c>
      <c r="U133" s="9">
        <v>109661.86</v>
      </c>
    </row>
    <row r="134" spans="1:21" ht="23.25" thickBot="1" x14ac:dyDescent="0.3">
      <c r="A134" s="4" t="s">
        <v>88</v>
      </c>
      <c r="B134" s="4" t="s">
        <v>36</v>
      </c>
      <c r="C134" s="4" t="s">
        <v>37</v>
      </c>
      <c r="D134" s="4" t="s">
        <v>91</v>
      </c>
      <c r="E134" s="4" t="s">
        <v>92</v>
      </c>
      <c r="F134" s="4" t="s">
        <v>114</v>
      </c>
      <c r="G134" s="4" t="s">
        <v>115</v>
      </c>
      <c r="H134" s="4" t="s">
        <v>93</v>
      </c>
      <c r="I134" s="8">
        <v>68617.48</v>
      </c>
      <c r="J134" s="8">
        <v>57673.41</v>
      </c>
      <c r="K134" s="8">
        <v>64921.98</v>
      </c>
      <c r="L134" s="8">
        <v>65352.25</v>
      </c>
      <c r="M134" s="8">
        <v>44927.27</v>
      </c>
      <c r="N134" s="8">
        <v>60130.67</v>
      </c>
      <c r="O134" s="8">
        <v>52615.37</v>
      </c>
      <c r="P134" s="8">
        <v>40363.360000000001</v>
      </c>
      <c r="Q134" s="8">
        <v>37347.58</v>
      </c>
      <c r="R134" s="8">
        <v>47518.28</v>
      </c>
      <c r="S134" s="8">
        <v>43782.16</v>
      </c>
      <c r="T134" s="8">
        <v>41124.92</v>
      </c>
      <c r="U134" s="9">
        <v>624374.73</v>
      </c>
    </row>
    <row r="135" spans="1:21" ht="23.25" thickBot="1" x14ac:dyDescent="0.3">
      <c r="A135" s="4" t="s">
        <v>88</v>
      </c>
      <c r="B135" s="4" t="s">
        <v>36</v>
      </c>
      <c r="C135" s="4" t="s">
        <v>37</v>
      </c>
      <c r="D135" s="4" t="s">
        <v>91</v>
      </c>
      <c r="E135" s="4" t="s">
        <v>92</v>
      </c>
      <c r="F135" s="4" t="s">
        <v>128</v>
      </c>
      <c r="G135" s="4" t="s">
        <v>129</v>
      </c>
      <c r="H135" s="4" t="s">
        <v>93</v>
      </c>
      <c r="I135" s="10">
        <v>650</v>
      </c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9">
        <v>650</v>
      </c>
    </row>
    <row r="136" spans="1:21" ht="23.25" thickBot="1" x14ac:dyDescent="0.3">
      <c r="A136" s="4" t="s">
        <v>88</v>
      </c>
      <c r="B136" s="4" t="s">
        <v>36</v>
      </c>
      <c r="C136" s="4" t="s">
        <v>37</v>
      </c>
      <c r="D136" s="4" t="s">
        <v>91</v>
      </c>
      <c r="E136" s="4" t="s">
        <v>92</v>
      </c>
      <c r="F136" s="4" t="s">
        <v>70</v>
      </c>
      <c r="G136" s="4" t="s">
        <v>71</v>
      </c>
      <c r="H136" s="4" t="s">
        <v>93</v>
      </c>
      <c r="I136" s="8">
        <v>3169.49</v>
      </c>
      <c r="J136" s="8">
        <v>3145.61</v>
      </c>
      <c r="K136" s="8">
        <v>3611.65</v>
      </c>
      <c r="L136" s="8">
        <v>41119.99</v>
      </c>
      <c r="M136" s="8">
        <v>5256.59</v>
      </c>
      <c r="N136" s="8">
        <v>11468.98</v>
      </c>
      <c r="O136" s="8">
        <v>1776.36</v>
      </c>
      <c r="P136" s="8">
        <v>3707.34</v>
      </c>
      <c r="Q136" s="8">
        <v>4136.3</v>
      </c>
      <c r="R136" s="8">
        <v>24118.52</v>
      </c>
      <c r="S136" s="8">
        <v>2985.88</v>
      </c>
      <c r="T136" s="8">
        <v>2268.46</v>
      </c>
      <c r="U136" s="9">
        <v>106765.17</v>
      </c>
    </row>
    <row r="137" spans="1:21" ht="23.25" thickBot="1" x14ac:dyDescent="0.3">
      <c r="A137" s="4" t="s">
        <v>88</v>
      </c>
      <c r="B137" s="4" t="s">
        <v>36</v>
      </c>
      <c r="C137" s="4" t="s">
        <v>37</v>
      </c>
      <c r="D137" s="4" t="s">
        <v>91</v>
      </c>
      <c r="E137" s="4" t="s">
        <v>92</v>
      </c>
      <c r="F137" s="4" t="s">
        <v>47</v>
      </c>
      <c r="G137" s="4" t="s">
        <v>48</v>
      </c>
      <c r="H137" s="4" t="s">
        <v>93</v>
      </c>
      <c r="I137" s="10">
        <v>3264.48</v>
      </c>
      <c r="J137" s="11"/>
      <c r="K137" s="10">
        <v>1733.32</v>
      </c>
      <c r="L137" s="11"/>
      <c r="M137" s="10">
        <v>869.82</v>
      </c>
      <c r="N137" s="10">
        <v>1101.24</v>
      </c>
      <c r="O137" s="10">
        <v>2741.37</v>
      </c>
      <c r="P137" s="11"/>
      <c r="Q137" s="11"/>
      <c r="R137" s="10">
        <v>2640.48</v>
      </c>
      <c r="S137" s="11"/>
      <c r="T137" s="11"/>
      <c r="U137" s="9">
        <v>12350.71</v>
      </c>
    </row>
    <row r="138" spans="1:21" ht="23.25" thickBot="1" x14ac:dyDescent="0.3">
      <c r="A138" s="4" t="s">
        <v>88</v>
      </c>
      <c r="B138" s="4" t="s">
        <v>36</v>
      </c>
      <c r="C138" s="4" t="s">
        <v>37</v>
      </c>
      <c r="D138" s="4" t="s">
        <v>91</v>
      </c>
      <c r="E138" s="4" t="s">
        <v>92</v>
      </c>
      <c r="F138" s="4" t="s">
        <v>130</v>
      </c>
      <c r="G138" s="4" t="s">
        <v>131</v>
      </c>
      <c r="H138" s="4" t="s">
        <v>93</v>
      </c>
      <c r="I138" s="7"/>
      <c r="J138" s="7"/>
      <c r="K138" s="8">
        <v>447.1</v>
      </c>
      <c r="L138" s="7"/>
      <c r="M138" s="7"/>
      <c r="N138" s="7"/>
      <c r="O138" s="7"/>
      <c r="P138" s="7"/>
      <c r="Q138" s="7"/>
      <c r="R138" s="7"/>
      <c r="S138" s="7"/>
      <c r="T138" s="7"/>
      <c r="U138" s="9">
        <v>447.1</v>
      </c>
    </row>
    <row r="139" spans="1:21" ht="23.25" thickBot="1" x14ac:dyDescent="0.3">
      <c r="A139" s="4" t="s">
        <v>88</v>
      </c>
      <c r="B139" s="4" t="s">
        <v>36</v>
      </c>
      <c r="C139" s="4" t="s">
        <v>37</v>
      </c>
      <c r="D139" s="4" t="s">
        <v>91</v>
      </c>
      <c r="E139" s="4" t="s">
        <v>92</v>
      </c>
      <c r="F139" s="4" t="s">
        <v>132</v>
      </c>
      <c r="G139" s="4" t="s">
        <v>133</v>
      </c>
      <c r="H139" s="4" t="s">
        <v>93</v>
      </c>
      <c r="I139" s="10">
        <v>386.28</v>
      </c>
      <c r="J139" s="10">
        <v>75.400000000000006</v>
      </c>
      <c r="K139" s="10">
        <v>62.64</v>
      </c>
      <c r="L139" s="10">
        <v>62.1</v>
      </c>
      <c r="M139" s="11"/>
      <c r="N139" s="10">
        <v>79.349999999999994</v>
      </c>
      <c r="O139" s="11"/>
      <c r="P139" s="11"/>
      <c r="Q139" s="10">
        <v>83.95</v>
      </c>
      <c r="R139" s="11"/>
      <c r="S139" s="10">
        <v>28.75</v>
      </c>
      <c r="T139" s="10">
        <v>41.4</v>
      </c>
      <c r="U139" s="9">
        <v>819.87</v>
      </c>
    </row>
    <row r="140" spans="1:21" ht="23.25" thickBot="1" x14ac:dyDescent="0.3">
      <c r="A140" s="4" t="s">
        <v>88</v>
      </c>
      <c r="B140" s="4" t="s">
        <v>36</v>
      </c>
      <c r="C140" s="4" t="s">
        <v>37</v>
      </c>
      <c r="D140" s="4" t="s">
        <v>91</v>
      </c>
      <c r="E140" s="4" t="s">
        <v>92</v>
      </c>
      <c r="F140" s="4" t="s">
        <v>80</v>
      </c>
      <c r="G140" s="4" t="s">
        <v>81</v>
      </c>
      <c r="H140" s="4" t="s">
        <v>93</v>
      </c>
      <c r="I140" s="8">
        <v>5669.18</v>
      </c>
      <c r="J140" s="8">
        <v>5607.31</v>
      </c>
      <c r="K140" s="8">
        <v>5478.28</v>
      </c>
      <c r="L140" s="8">
        <v>7456.08</v>
      </c>
      <c r="M140" s="8">
        <v>5596.37</v>
      </c>
      <c r="N140" s="8">
        <v>5671.19</v>
      </c>
      <c r="O140" s="8">
        <v>5660.59</v>
      </c>
      <c r="P140" s="8">
        <v>5753.31</v>
      </c>
      <c r="Q140" s="8">
        <v>5538.45</v>
      </c>
      <c r="R140" s="8">
        <v>5412</v>
      </c>
      <c r="S140" s="8">
        <v>5412</v>
      </c>
      <c r="T140" s="8">
        <v>5412</v>
      </c>
      <c r="U140" s="9">
        <v>68666.759999999995</v>
      </c>
    </row>
    <row r="141" spans="1:21" ht="23.25" thickBot="1" x14ac:dyDescent="0.3">
      <c r="A141" s="4" t="s">
        <v>88</v>
      </c>
      <c r="B141" s="4" t="s">
        <v>36</v>
      </c>
      <c r="C141" s="4" t="s">
        <v>37</v>
      </c>
      <c r="D141" s="4" t="s">
        <v>91</v>
      </c>
      <c r="E141" s="4" t="s">
        <v>92</v>
      </c>
      <c r="F141" s="4" t="s">
        <v>134</v>
      </c>
      <c r="G141" s="4" t="s">
        <v>135</v>
      </c>
      <c r="H141" s="4" t="s">
        <v>93</v>
      </c>
      <c r="I141" s="11"/>
      <c r="J141" s="10">
        <v>110</v>
      </c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9">
        <v>110</v>
      </c>
    </row>
    <row r="142" spans="1:21" ht="23.25" thickBot="1" x14ac:dyDescent="0.3">
      <c r="A142" s="4" t="s">
        <v>88</v>
      </c>
      <c r="B142" s="4" t="s">
        <v>36</v>
      </c>
      <c r="C142" s="4" t="s">
        <v>37</v>
      </c>
      <c r="D142" s="4" t="s">
        <v>91</v>
      </c>
      <c r="E142" s="4" t="s">
        <v>92</v>
      </c>
      <c r="F142" s="4" t="s">
        <v>38</v>
      </c>
      <c r="G142" s="4" t="s">
        <v>39</v>
      </c>
      <c r="H142" s="4" t="s">
        <v>93</v>
      </c>
      <c r="I142" s="7"/>
      <c r="J142" s="8">
        <v>4875.8500000000004</v>
      </c>
      <c r="K142" s="8">
        <v>13808</v>
      </c>
      <c r="L142" s="8">
        <v>3449.15</v>
      </c>
      <c r="M142" s="8">
        <v>1650</v>
      </c>
      <c r="N142" s="13">
        <v>0</v>
      </c>
      <c r="O142" s="8">
        <v>-1455.5</v>
      </c>
      <c r="P142" s="8">
        <v>24188.48</v>
      </c>
      <c r="Q142" s="8">
        <v>263.89999999999998</v>
      </c>
      <c r="R142" s="8">
        <v>-1108.58</v>
      </c>
      <c r="S142" s="8">
        <v>1087.5</v>
      </c>
      <c r="T142" s="7"/>
      <c r="U142" s="9">
        <v>46758.8</v>
      </c>
    </row>
    <row r="143" spans="1:21" ht="23.25" thickBot="1" x14ac:dyDescent="0.3">
      <c r="A143" s="4" t="s">
        <v>88</v>
      </c>
      <c r="B143" s="4" t="s">
        <v>36</v>
      </c>
      <c r="C143" s="4" t="s">
        <v>37</v>
      </c>
      <c r="D143" s="4" t="s">
        <v>91</v>
      </c>
      <c r="E143" s="4" t="s">
        <v>92</v>
      </c>
      <c r="F143" s="4" t="s">
        <v>140</v>
      </c>
      <c r="G143" s="4" t="s">
        <v>141</v>
      </c>
      <c r="H143" s="4" t="s">
        <v>93</v>
      </c>
      <c r="I143" s="11"/>
      <c r="J143" s="11"/>
      <c r="K143" s="11"/>
      <c r="L143" s="11"/>
      <c r="M143" s="11"/>
      <c r="N143" s="10">
        <v>75</v>
      </c>
      <c r="O143" s="11"/>
      <c r="P143" s="11"/>
      <c r="Q143" s="11"/>
      <c r="R143" s="11"/>
      <c r="S143" s="11"/>
      <c r="T143" s="10">
        <v>532.9</v>
      </c>
      <c r="U143" s="9">
        <v>607.9</v>
      </c>
    </row>
    <row r="144" spans="1:21" ht="23.25" thickBot="1" x14ac:dyDescent="0.3">
      <c r="A144" s="4" t="s">
        <v>88</v>
      </c>
      <c r="B144" s="4" t="s">
        <v>36</v>
      </c>
      <c r="C144" s="4" t="s">
        <v>37</v>
      </c>
      <c r="D144" s="4" t="s">
        <v>91</v>
      </c>
      <c r="E144" s="4" t="s">
        <v>92</v>
      </c>
      <c r="F144" s="4" t="s">
        <v>142</v>
      </c>
      <c r="G144" s="4" t="s">
        <v>143</v>
      </c>
      <c r="H144" s="4" t="s">
        <v>93</v>
      </c>
      <c r="I144" s="7"/>
      <c r="J144" s="8">
        <v>150</v>
      </c>
      <c r="K144" s="7"/>
      <c r="L144" s="8">
        <v>150</v>
      </c>
      <c r="M144" s="8">
        <v>300</v>
      </c>
      <c r="N144" s="8">
        <v>300</v>
      </c>
      <c r="O144" s="8">
        <v>300</v>
      </c>
      <c r="P144" s="8">
        <v>300</v>
      </c>
      <c r="Q144" s="8">
        <v>313</v>
      </c>
      <c r="R144" s="7"/>
      <c r="S144" s="7"/>
      <c r="T144" s="7"/>
      <c r="U144" s="9">
        <v>1813</v>
      </c>
    </row>
    <row r="145" spans="1:21" ht="23.25" thickBot="1" x14ac:dyDescent="0.3">
      <c r="A145" s="4" t="s">
        <v>88</v>
      </c>
      <c r="B145" s="4" t="s">
        <v>36</v>
      </c>
      <c r="C145" s="4" t="s">
        <v>37</v>
      </c>
      <c r="D145" s="4" t="s">
        <v>91</v>
      </c>
      <c r="E145" s="4" t="s">
        <v>92</v>
      </c>
      <c r="F145" s="4" t="s">
        <v>49</v>
      </c>
      <c r="G145" s="4" t="s">
        <v>50</v>
      </c>
      <c r="H145" s="4" t="s">
        <v>93</v>
      </c>
      <c r="I145" s="11"/>
      <c r="J145" s="11"/>
      <c r="K145" s="11"/>
      <c r="L145" s="10">
        <v>500</v>
      </c>
      <c r="M145" s="11"/>
      <c r="N145" s="11"/>
      <c r="O145" s="11"/>
      <c r="P145" s="11"/>
      <c r="Q145" s="11"/>
      <c r="R145" s="11"/>
      <c r="S145" s="11"/>
      <c r="T145" s="11"/>
      <c r="U145" s="9">
        <v>500</v>
      </c>
    </row>
    <row r="146" spans="1:21" ht="23.25" thickBot="1" x14ac:dyDescent="0.3">
      <c r="A146" s="4" t="s">
        <v>88</v>
      </c>
      <c r="B146" s="4" t="s">
        <v>36</v>
      </c>
      <c r="C146" s="4" t="s">
        <v>37</v>
      </c>
      <c r="D146" s="4" t="s">
        <v>91</v>
      </c>
      <c r="E146" s="4" t="s">
        <v>92</v>
      </c>
      <c r="F146" s="4" t="s">
        <v>254</v>
      </c>
      <c r="G146" s="4" t="s">
        <v>255</v>
      </c>
      <c r="H146" s="4" t="s">
        <v>93</v>
      </c>
      <c r="I146" s="7"/>
      <c r="J146" s="8">
        <v>56.06</v>
      </c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9">
        <v>56.06</v>
      </c>
    </row>
    <row r="147" spans="1:21" ht="23.25" thickBot="1" x14ac:dyDescent="0.3">
      <c r="A147" s="4" t="s">
        <v>88</v>
      </c>
      <c r="B147" s="4" t="s">
        <v>36</v>
      </c>
      <c r="C147" s="4" t="s">
        <v>37</v>
      </c>
      <c r="D147" s="4" t="s">
        <v>91</v>
      </c>
      <c r="E147" s="4" t="s">
        <v>92</v>
      </c>
      <c r="F147" s="4" t="s">
        <v>98</v>
      </c>
      <c r="G147" s="4" t="s">
        <v>99</v>
      </c>
      <c r="H147" s="4" t="s">
        <v>93</v>
      </c>
      <c r="I147" s="10">
        <v>87.46</v>
      </c>
      <c r="J147" s="11"/>
      <c r="K147" s="10">
        <v>69.459999999999994</v>
      </c>
      <c r="L147" s="11"/>
      <c r="M147" s="10">
        <v>559.19000000000005</v>
      </c>
      <c r="N147" s="10">
        <v>489.87</v>
      </c>
      <c r="O147" s="10">
        <v>148.53</v>
      </c>
      <c r="P147" s="11"/>
      <c r="Q147" s="11"/>
      <c r="R147" s="10">
        <v>4250.12</v>
      </c>
      <c r="S147" s="10">
        <v>-4.8899999999999997</v>
      </c>
      <c r="T147" s="10">
        <v>817.49</v>
      </c>
      <c r="U147" s="9">
        <v>6417.23</v>
      </c>
    </row>
    <row r="148" spans="1:21" ht="23.25" thickBot="1" x14ac:dyDescent="0.3">
      <c r="A148" s="4" t="s">
        <v>88</v>
      </c>
      <c r="B148" s="4" t="s">
        <v>36</v>
      </c>
      <c r="C148" s="4" t="s">
        <v>37</v>
      </c>
      <c r="D148" s="4" t="s">
        <v>91</v>
      </c>
      <c r="E148" s="4" t="s">
        <v>92</v>
      </c>
      <c r="F148" s="4" t="s">
        <v>144</v>
      </c>
      <c r="G148" s="4" t="s">
        <v>145</v>
      </c>
      <c r="H148" s="4" t="s">
        <v>93</v>
      </c>
      <c r="I148" s="8">
        <v>9893.5</v>
      </c>
      <c r="J148" s="8">
        <v>7259.26</v>
      </c>
      <c r="K148" s="8">
        <v>11808.58</v>
      </c>
      <c r="L148" s="8">
        <v>11939.46</v>
      </c>
      <c r="M148" s="8">
        <v>11775.5</v>
      </c>
      <c r="N148" s="8">
        <v>14957.26</v>
      </c>
      <c r="O148" s="8">
        <v>568.59</v>
      </c>
      <c r="P148" s="8">
        <v>12952.02</v>
      </c>
      <c r="Q148" s="8">
        <v>23283.11</v>
      </c>
      <c r="R148" s="8">
        <v>5442.26</v>
      </c>
      <c r="S148" s="8">
        <v>9723.7199999999993</v>
      </c>
      <c r="T148" s="7"/>
      <c r="U148" s="9">
        <v>119603.26</v>
      </c>
    </row>
    <row r="149" spans="1:21" ht="23.25" thickBot="1" x14ac:dyDescent="0.3">
      <c r="A149" s="4" t="s">
        <v>88</v>
      </c>
      <c r="B149" s="4" t="s">
        <v>36</v>
      </c>
      <c r="C149" s="4" t="s">
        <v>37</v>
      </c>
      <c r="D149" s="4" t="s">
        <v>91</v>
      </c>
      <c r="E149" s="4" t="s">
        <v>92</v>
      </c>
      <c r="F149" s="4" t="s">
        <v>146</v>
      </c>
      <c r="G149" s="4" t="s">
        <v>147</v>
      </c>
      <c r="H149" s="4" t="s">
        <v>93</v>
      </c>
      <c r="I149" s="10">
        <v>31.8</v>
      </c>
      <c r="J149" s="10">
        <v>33.79</v>
      </c>
      <c r="K149" s="10">
        <v>29.55</v>
      </c>
      <c r="L149" s="10">
        <v>69.7</v>
      </c>
      <c r="M149" s="10">
        <v>60.15</v>
      </c>
      <c r="N149" s="10">
        <v>107.97</v>
      </c>
      <c r="O149" s="10">
        <v>30</v>
      </c>
      <c r="P149" s="10">
        <v>1403.1</v>
      </c>
      <c r="Q149" s="10">
        <v>44.95</v>
      </c>
      <c r="R149" s="11"/>
      <c r="S149" s="11"/>
      <c r="T149" s="11"/>
      <c r="U149" s="9">
        <v>1811.01</v>
      </c>
    </row>
    <row r="150" spans="1:21" ht="23.25" thickBot="1" x14ac:dyDescent="0.3">
      <c r="A150" s="4" t="s">
        <v>88</v>
      </c>
      <c r="B150" s="4" t="s">
        <v>36</v>
      </c>
      <c r="C150" s="4" t="s">
        <v>37</v>
      </c>
      <c r="D150" s="4" t="s">
        <v>91</v>
      </c>
      <c r="E150" s="4" t="s">
        <v>92</v>
      </c>
      <c r="F150" s="4" t="s">
        <v>100</v>
      </c>
      <c r="G150" s="4" t="s">
        <v>101</v>
      </c>
      <c r="H150" s="4" t="s">
        <v>93</v>
      </c>
      <c r="I150" s="7"/>
      <c r="J150" s="7"/>
      <c r="K150" s="7"/>
      <c r="L150" s="7"/>
      <c r="M150" s="8">
        <v>0.22</v>
      </c>
      <c r="N150" s="8">
        <v>0.24</v>
      </c>
      <c r="O150" s="8">
        <v>0.19</v>
      </c>
      <c r="P150" s="8">
        <v>0.21</v>
      </c>
      <c r="Q150" s="8">
        <v>0.2</v>
      </c>
      <c r="R150" s="8">
        <v>0.21</v>
      </c>
      <c r="S150" s="8">
        <v>0.2</v>
      </c>
      <c r="T150" s="8">
        <v>0.21</v>
      </c>
      <c r="U150" s="9">
        <v>1.68</v>
      </c>
    </row>
    <row r="151" spans="1:21" ht="23.25" thickBot="1" x14ac:dyDescent="0.3">
      <c r="A151" s="4" t="s">
        <v>88</v>
      </c>
      <c r="B151" s="4" t="s">
        <v>36</v>
      </c>
      <c r="C151" s="4" t="s">
        <v>37</v>
      </c>
      <c r="D151" s="4" t="s">
        <v>91</v>
      </c>
      <c r="E151" s="4" t="s">
        <v>92</v>
      </c>
      <c r="F151" s="4" t="s">
        <v>102</v>
      </c>
      <c r="G151" s="4" t="s">
        <v>103</v>
      </c>
      <c r="H151" s="4" t="s">
        <v>93</v>
      </c>
      <c r="I151" s="10">
        <v>576.82000000000005</v>
      </c>
      <c r="J151" s="10">
        <v>383.19</v>
      </c>
      <c r="K151" s="10">
        <v>172.87</v>
      </c>
      <c r="L151" s="10">
        <v>608.96</v>
      </c>
      <c r="M151" s="10">
        <v>211.5</v>
      </c>
      <c r="N151" s="10">
        <v>52.92</v>
      </c>
      <c r="O151" s="10">
        <v>1232.1500000000001</v>
      </c>
      <c r="P151" s="10">
        <v>281.55</v>
      </c>
      <c r="Q151" s="10">
        <v>153</v>
      </c>
      <c r="R151" s="10">
        <v>129</v>
      </c>
      <c r="S151" s="10">
        <v>228.61</v>
      </c>
      <c r="T151" s="10">
        <v>91</v>
      </c>
      <c r="U151" s="9">
        <v>4121.57</v>
      </c>
    </row>
    <row r="152" spans="1:21" ht="23.25" thickBot="1" x14ac:dyDescent="0.3">
      <c r="A152" s="4" t="s">
        <v>88</v>
      </c>
      <c r="B152" s="4" t="s">
        <v>36</v>
      </c>
      <c r="C152" s="4" t="s">
        <v>37</v>
      </c>
      <c r="D152" s="4" t="s">
        <v>91</v>
      </c>
      <c r="E152" s="4" t="s">
        <v>92</v>
      </c>
      <c r="F152" s="4" t="s">
        <v>445</v>
      </c>
      <c r="G152" s="4" t="s">
        <v>446</v>
      </c>
      <c r="H152" s="4" t="s">
        <v>93</v>
      </c>
      <c r="I152" s="7"/>
      <c r="J152" s="7"/>
      <c r="K152" s="7"/>
      <c r="L152" s="7"/>
      <c r="M152" s="7"/>
      <c r="N152" s="7"/>
      <c r="O152" s="7"/>
      <c r="P152" s="8">
        <v>8.9</v>
      </c>
      <c r="Q152" s="8">
        <v>296.64</v>
      </c>
      <c r="R152" s="7"/>
      <c r="S152" s="7"/>
      <c r="T152" s="7"/>
      <c r="U152" s="9">
        <v>305.54000000000002</v>
      </c>
    </row>
    <row r="153" spans="1:21" ht="23.25" thickBot="1" x14ac:dyDescent="0.3">
      <c r="A153" s="4" t="s">
        <v>88</v>
      </c>
      <c r="B153" s="4" t="s">
        <v>36</v>
      </c>
      <c r="C153" s="4" t="s">
        <v>37</v>
      </c>
      <c r="D153" s="4" t="s">
        <v>91</v>
      </c>
      <c r="E153" s="4" t="s">
        <v>92</v>
      </c>
      <c r="F153" s="4" t="s">
        <v>235</v>
      </c>
      <c r="G153" s="4" t="s">
        <v>236</v>
      </c>
      <c r="H153" s="4" t="s">
        <v>93</v>
      </c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0">
        <v>45</v>
      </c>
      <c r="T153" s="11"/>
      <c r="U153" s="9">
        <v>45</v>
      </c>
    </row>
    <row r="154" spans="1:21" ht="23.25" thickBot="1" x14ac:dyDescent="0.3">
      <c r="A154" s="4" t="s">
        <v>88</v>
      </c>
      <c r="B154" s="4" t="s">
        <v>36</v>
      </c>
      <c r="C154" s="4" t="s">
        <v>37</v>
      </c>
      <c r="D154" s="4" t="s">
        <v>91</v>
      </c>
      <c r="E154" s="4" t="s">
        <v>92</v>
      </c>
      <c r="F154" s="4" t="s">
        <v>116</v>
      </c>
      <c r="G154" s="4" t="s">
        <v>117</v>
      </c>
      <c r="H154" s="4" t="s">
        <v>93</v>
      </c>
      <c r="I154" s="8">
        <v>21.98</v>
      </c>
      <c r="J154" s="8">
        <v>33.76</v>
      </c>
      <c r="K154" s="8">
        <v>21.98</v>
      </c>
      <c r="L154" s="7"/>
      <c r="M154" s="8">
        <v>24.97</v>
      </c>
      <c r="N154" s="8">
        <v>13.98</v>
      </c>
      <c r="O154" s="7"/>
      <c r="P154" s="7"/>
      <c r="Q154" s="8">
        <v>16</v>
      </c>
      <c r="R154" s="7"/>
      <c r="S154" s="8">
        <v>198.11</v>
      </c>
      <c r="T154" s="7"/>
      <c r="U154" s="9">
        <v>330.78</v>
      </c>
    </row>
    <row r="155" spans="1:21" ht="23.25" thickBot="1" x14ac:dyDescent="0.3">
      <c r="A155" s="4" t="s">
        <v>88</v>
      </c>
      <c r="B155" s="4" t="s">
        <v>36</v>
      </c>
      <c r="C155" s="4" t="s">
        <v>37</v>
      </c>
      <c r="D155" s="4" t="s">
        <v>91</v>
      </c>
      <c r="E155" s="4" t="s">
        <v>92</v>
      </c>
      <c r="F155" s="4" t="s">
        <v>148</v>
      </c>
      <c r="G155" s="4" t="s">
        <v>149</v>
      </c>
      <c r="H155" s="4" t="s">
        <v>93</v>
      </c>
      <c r="I155" s="11"/>
      <c r="J155" s="10">
        <v>399.99</v>
      </c>
      <c r="K155" s="10">
        <v>171</v>
      </c>
      <c r="L155" s="10">
        <v>492.62</v>
      </c>
      <c r="M155" s="11"/>
      <c r="N155" s="11"/>
      <c r="O155" s="11"/>
      <c r="P155" s="11"/>
      <c r="Q155" s="10">
        <v>753.59</v>
      </c>
      <c r="R155" s="11"/>
      <c r="S155" s="11"/>
      <c r="T155" s="11"/>
      <c r="U155" s="9">
        <v>1817.2</v>
      </c>
    </row>
    <row r="156" spans="1:21" ht="23.25" thickBot="1" x14ac:dyDescent="0.3">
      <c r="A156" s="4" t="s">
        <v>88</v>
      </c>
      <c r="B156" s="4" t="s">
        <v>36</v>
      </c>
      <c r="C156" s="4" t="s">
        <v>37</v>
      </c>
      <c r="D156" s="4" t="s">
        <v>91</v>
      </c>
      <c r="E156" s="4" t="s">
        <v>92</v>
      </c>
      <c r="F156" s="4" t="s">
        <v>104</v>
      </c>
      <c r="G156" s="4" t="s">
        <v>105</v>
      </c>
      <c r="H156" s="4" t="s">
        <v>93</v>
      </c>
      <c r="I156" s="7"/>
      <c r="J156" s="7"/>
      <c r="K156" s="7"/>
      <c r="L156" s="7"/>
      <c r="M156" s="8">
        <v>-246.88</v>
      </c>
      <c r="N156" s="8">
        <v>-336.11</v>
      </c>
      <c r="O156" s="8">
        <v>-329.15</v>
      </c>
      <c r="P156" s="8">
        <v>-321.70999999999998</v>
      </c>
      <c r="Q156" s="8">
        <v>-262.14</v>
      </c>
      <c r="R156" s="8">
        <v>-180.56</v>
      </c>
      <c r="S156" s="8">
        <v>-153.33000000000001</v>
      </c>
      <c r="T156" s="8">
        <v>-247.17</v>
      </c>
      <c r="U156" s="9">
        <v>-2077.0500000000002</v>
      </c>
    </row>
    <row r="157" spans="1:21" ht="23.25" thickBot="1" x14ac:dyDescent="0.3">
      <c r="A157" s="4" t="s">
        <v>88</v>
      </c>
      <c r="B157" s="4" t="s">
        <v>36</v>
      </c>
      <c r="C157" s="4" t="s">
        <v>37</v>
      </c>
      <c r="D157" s="4" t="s">
        <v>91</v>
      </c>
      <c r="E157" s="4" t="s">
        <v>92</v>
      </c>
      <c r="F157" s="4" t="s">
        <v>82</v>
      </c>
      <c r="G157" s="4" t="s">
        <v>83</v>
      </c>
      <c r="H157" s="4" t="s">
        <v>93</v>
      </c>
      <c r="I157" s="11"/>
      <c r="J157" s="11"/>
      <c r="K157" s="11"/>
      <c r="L157" s="10">
        <v>15</v>
      </c>
      <c r="M157" s="11"/>
      <c r="N157" s="11"/>
      <c r="O157" s="11"/>
      <c r="P157" s="11"/>
      <c r="Q157" s="11"/>
      <c r="R157" s="11"/>
      <c r="S157" s="11"/>
      <c r="T157" s="11"/>
      <c r="U157" s="9">
        <v>15</v>
      </c>
    </row>
    <row r="158" spans="1:21" ht="23.25" thickBot="1" x14ac:dyDescent="0.3">
      <c r="A158" s="4" t="s">
        <v>88</v>
      </c>
      <c r="B158" s="4" t="s">
        <v>36</v>
      </c>
      <c r="C158" s="4" t="s">
        <v>37</v>
      </c>
      <c r="D158" s="4" t="s">
        <v>91</v>
      </c>
      <c r="E158" s="4" t="s">
        <v>92</v>
      </c>
      <c r="F158" s="4" t="s">
        <v>152</v>
      </c>
      <c r="G158" s="4" t="s">
        <v>153</v>
      </c>
      <c r="H158" s="4" t="s">
        <v>93</v>
      </c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8">
        <v>2400</v>
      </c>
      <c r="U158" s="9">
        <v>2400</v>
      </c>
    </row>
    <row r="159" spans="1:21" ht="23.25" thickBot="1" x14ac:dyDescent="0.3">
      <c r="A159" s="4" t="s">
        <v>88</v>
      </c>
      <c r="B159" s="4" t="s">
        <v>36</v>
      </c>
      <c r="C159" s="4" t="s">
        <v>37</v>
      </c>
      <c r="D159" s="4" t="s">
        <v>91</v>
      </c>
      <c r="E159" s="4" t="s">
        <v>92</v>
      </c>
      <c r="F159" s="4" t="s">
        <v>154</v>
      </c>
      <c r="G159" s="4" t="s">
        <v>155</v>
      </c>
      <c r="H159" s="4" t="s">
        <v>93</v>
      </c>
      <c r="I159" s="11"/>
      <c r="J159" s="11"/>
      <c r="K159" s="11"/>
      <c r="L159" s="11"/>
      <c r="M159" s="11"/>
      <c r="N159" s="10">
        <v>1242</v>
      </c>
      <c r="O159" s="10">
        <v>269</v>
      </c>
      <c r="P159" s="11"/>
      <c r="Q159" s="11"/>
      <c r="R159" s="11"/>
      <c r="S159" s="11"/>
      <c r="T159" s="11"/>
      <c r="U159" s="9">
        <v>1511</v>
      </c>
    </row>
    <row r="160" spans="1:21" ht="23.25" thickBot="1" x14ac:dyDescent="0.3">
      <c r="A160" s="4" t="s">
        <v>88</v>
      </c>
      <c r="B160" s="4" t="s">
        <v>36</v>
      </c>
      <c r="C160" s="4" t="s">
        <v>37</v>
      </c>
      <c r="D160" s="4" t="s">
        <v>91</v>
      </c>
      <c r="E160" s="4" t="s">
        <v>92</v>
      </c>
      <c r="F160" s="4" t="s">
        <v>156</v>
      </c>
      <c r="G160" s="4" t="s">
        <v>157</v>
      </c>
      <c r="H160" s="4" t="s">
        <v>93</v>
      </c>
      <c r="I160" s="8">
        <v>90</v>
      </c>
      <c r="J160" s="8">
        <v>112.5</v>
      </c>
      <c r="K160" s="8">
        <v>183.2</v>
      </c>
      <c r="L160" s="8">
        <v>114.5</v>
      </c>
      <c r="M160" s="8">
        <v>91.6</v>
      </c>
      <c r="N160" s="8">
        <v>183.2</v>
      </c>
      <c r="O160" s="7"/>
      <c r="P160" s="8">
        <v>22.9</v>
      </c>
      <c r="Q160" s="7"/>
      <c r="R160" s="7"/>
      <c r="S160" s="8">
        <v>68.7</v>
      </c>
      <c r="T160" s="7"/>
      <c r="U160" s="9">
        <v>866.6</v>
      </c>
    </row>
    <row r="161" spans="1:21" ht="23.25" thickBot="1" x14ac:dyDescent="0.3">
      <c r="A161" s="4" t="s">
        <v>88</v>
      </c>
      <c r="B161" s="4" t="s">
        <v>36</v>
      </c>
      <c r="C161" s="4" t="s">
        <v>37</v>
      </c>
      <c r="D161" s="4" t="s">
        <v>91</v>
      </c>
      <c r="E161" s="4" t="s">
        <v>92</v>
      </c>
      <c r="F161" s="4" t="s">
        <v>18</v>
      </c>
      <c r="G161" s="4" t="s">
        <v>19</v>
      </c>
      <c r="H161" s="4" t="s">
        <v>93</v>
      </c>
      <c r="I161" s="11"/>
      <c r="J161" s="10">
        <v>308.45999999999998</v>
      </c>
      <c r="K161" s="11"/>
      <c r="L161" s="11"/>
      <c r="M161" s="11"/>
      <c r="N161" s="11"/>
      <c r="O161" s="11"/>
      <c r="P161" s="11"/>
      <c r="Q161" s="10">
        <v>64379.08</v>
      </c>
      <c r="R161" s="10">
        <v>64379.8</v>
      </c>
      <c r="S161" s="10">
        <v>-64379.08</v>
      </c>
      <c r="T161" s="11"/>
      <c r="U161" s="9">
        <v>64688.26</v>
      </c>
    </row>
    <row r="162" spans="1:21" ht="23.25" thickBot="1" x14ac:dyDescent="0.3">
      <c r="A162" s="4" t="s">
        <v>88</v>
      </c>
      <c r="B162" s="4" t="s">
        <v>36</v>
      </c>
      <c r="C162" s="4" t="s">
        <v>37</v>
      </c>
      <c r="D162" s="4" t="s">
        <v>91</v>
      </c>
      <c r="E162" s="4" t="s">
        <v>92</v>
      </c>
      <c r="F162" s="4" t="s">
        <v>106</v>
      </c>
      <c r="G162" s="4" t="s">
        <v>107</v>
      </c>
      <c r="H162" s="4" t="s">
        <v>93</v>
      </c>
      <c r="I162" s="8">
        <v>9722.94</v>
      </c>
      <c r="J162" s="8">
        <v>487.42</v>
      </c>
      <c r="K162" s="8">
        <v>110.95</v>
      </c>
      <c r="L162" s="8">
        <v>1745.9</v>
      </c>
      <c r="M162" s="8">
        <v>1116.03</v>
      </c>
      <c r="N162" s="8">
        <v>12937.1</v>
      </c>
      <c r="O162" s="8">
        <v>114.94</v>
      </c>
      <c r="P162" s="8">
        <v>8194.15</v>
      </c>
      <c r="Q162" s="8">
        <v>1636.79</v>
      </c>
      <c r="R162" s="8">
        <v>1823.86</v>
      </c>
      <c r="S162" s="8">
        <v>130.11000000000001</v>
      </c>
      <c r="T162" s="8">
        <v>810.05</v>
      </c>
      <c r="U162" s="9">
        <v>38830.239999999998</v>
      </c>
    </row>
    <row r="163" spans="1:21" ht="23.25" thickBot="1" x14ac:dyDescent="0.3">
      <c r="A163" s="4" t="s">
        <v>88</v>
      </c>
      <c r="B163" s="4" t="s">
        <v>36</v>
      </c>
      <c r="C163" s="4" t="s">
        <v>37</v>
      </c>
      <c r="D163" s="4" t="s">
        <v>91</v>
      </c>
      <c r="E163" s="4" t="s">
        <v>92</v>
      </c>
      <c r="F163" s="4" t="s">
        <v>158</v>
      </c>
      <c r="G163" s="4" t="s">
        <v>159</v>
      </c>
      <c r="H163" s="4" t="s">
        <v>93</v>
      </c>
      <c r="I163" s="11"/>
      <c r="J163" s="10">
        <v>-189.72</v>
      </c>
      <c r="K163" s="11"/>
      <c r="L163" s="10">
        <v>-299.20999999999998</v>
      </c>
      <c r="M163" s="10">
        <v>-156</v>
      </c>
      <c r="N163" s="10">
        <v>-53.66</v>
      </c>
      <c r="O163" s="10">
        <v>-88.61</v>
      </c>
      <c r="P163" s="11"/>
      <c r="Q163" s="11"/>
      <c r="R163" s="10">
        <v>2250.94</v>
      </c>
      <c r="S163" s="11"/>
      <c r="T163" s="10">
        <v>2151.89</v>
      </c>
      <c r="U163" s="9">
        <v>3615.63</v>
      </c>
    </row>
    <row r="164" spans="1:21" ht="23.25" thickBot="1" x14ac:dyDescent="0.3">
      <c r="A164" s="4" t="s">
        <v>88</v>
      </c>
      <c r="B164" s="4" t="s">
        <v>36</v>
      </c>
      <c r="C164" s="4" t="s">
        <v>37</v>
      </c>
      <c r="D164" s="4" t="s">
        <v>91</v>
      </c>
      <c r="E164" s="4" t="s">
        <v>92</v>
      </c>
      <c r="F164" s="4" t="s">
        <v>72</v>
      </c>
      <c r="G164" s="4" t="s">
        <v>73</v>
      </c>
      <c r="H164" s="4" t="s">
        <v>93</v>
      </c>
      <c r="I164" s="7"/>
      <c r="J164" s="7"/>
      <c r="K164" s="7"/>
      <c r="L164" s="8">
        <v>-23328.93</v>
      </c>
      <c r="M164" s="8">
        <v>-4197.76</v>
      </c>
      <c r="N164" s="8">
        <v>27526.69</v>
      </c>
      <c r="O164" s="7"/>
      <c r="P164" s="7"/>
      <c r="Q164" s="7"/>
      <c r="R164" s="7"/>
      <c r="S164" s="7"/>
      <c r="T164" s="7"/>
      <c r="U164" s="12">
        <v>0</v>
      </c>
    </row>
    <row r="165" spans="1:21" ht="23.25" thickBot="1" x14ac:dyDescent="0.3">
      <c r="A165" s="4" t="s">
        <v>88</v>
      </c>
      <c r="B165" s="4" t="s">
        <v>36</v>
      </c>
      <c r="C165" s="4" t="s">
        <v>37</v>
      </c>
      <c r="D165" s="4" t="s">
        <v>91</v>
      </c>
      <c r="E165" s="4" t="s">
        <v>92</v>
      </c>
      <c r="F165" s="4" t="s">
        <v>84</v>
      </c>
      <c r="G165" s="4" t="s">
        <v>85</v>
      </c>
      <c r="H165" s="4" t="s">
        <v>93</v>
      </c>
      <c r="I165" s="10">
        <v>183.57</v>
      </c>
      <c r="J165" s="10">
        <v>182.65</v>
      </c>
      <c r="K165" s="10">
        <v>202.65</v>
      </c>
      <c r="L165" s="10">
        <v>157.85</v>
      </c>
      <c r="M165" s="10">
        <v>248.06</v>
      </c>
      <c r="N165" s="10">
        <v>87.85</v>
      </c>
      <c r="O165" s="10">
        <v>159.93</v>
      </c>
      <c r="P165" s="10">
        <v>289.07</v>
      </c>
      <c r="Q165" s="10">
        <v>295.83</v>
      </c>
      <c r="R165" s="11"/>
      <c r="S165" s="11"/>
      <c r="T165" s="11"/>
      <c r="U165" s="9">
        <v>1807.46</v>
      </c>
    </row>
    <row r="166" spans="1:21" ht="23.25" thickBot="1" x14ac:dyDescent="0.3">
      <c r="A166" s="4" t="s">
        <v>88</v>
      </c>
      <c r="B166" s="4" t="s">
        <v>36</v>
      </c>
      <c r="C166" s="4" t="s">
        <v>37</v>
      </c>
      <c r="D166" s="4" t="s">
        <v>91</v>
      </c>
      <c r="E166" s="4" t="s">
        <v>92</v>
      </c>
      <c r="F166" s="4" t="s">
        <v>162</v>
      </c>
      <c r="G166" s="4" t="s">
        <v>163</v>
      </c>
      <c r="H166" s="4" t="s">
        <v>93</v>
      </c>
      <c r="I166" s="7"/>
      <c r="J166" s="7"/>
      <c r="K166" s="8">
        <v>165.47</v>
      </c>
      <c r="L166" s="7"/>
      <c r="M166" s="8">
        <v>224.85</v>
      </c>
      <c r="N166" s="8">
        <v>95.31</v>
      </c>
      <c r="O166" s="7"/>
      <c r="P166" s="8">
        <v>96.75</v>
      </c>
      <c r="Q166" s="7"/>
      <c r="R166" s="7"/>
      <c r="S166" s="7"/>
      <c r="T166" s="7"/>
      <c r="U166" s="9">
        <v>582.38</v>
      </c>
    </row>
    <row r="167" spans="1:21" ht="23.25" thickBot="1" x14ac:dyDescent="0.3">
      <c r="A167" s="4" t="s">
        <v>88</v>
      </c>
      <c r="B167" s="4" t="s">
        <v>36</v>
      </c>
      <c r="C167" s="4" t="s">
        <v>37</v>
      </c>
      <c r="D167" s="4" t="s">
        <v>91</v>
      </c>
      <c r="E167" s="4" t="s">
        <v>92</v>
      </c>
      <c r="F167" s="4" t="s">
        <v>164</v>
      </c>
      <c r="G167" s="4" t="s">
        <v>165</v>
      </c>
      <c r="H167" s="4" t="s">
        <v>93</v>
      </c>
      <c r="I167" s="10">
        <v>663.91</v>
      </c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9">
        <v>663.91</v>
      </c>
    </row>
    <row r="168" spans="1:21" ht="23.25" thickBot="1" x14ac:dyDescent="0.3">
      <c r="A168" s="4" t="s">
        <v>88</v>
      </c>
      <c r="B168" s="4" t="s">
        <v>36</v>
      </c>
      <c r="C168" s="4" t="s">
        <v>37</v>
      </c>
      <c r="D168" s="4" t="s">
        <v>91</v>
      </c>
      <c r="E168" s="4" t="s">
        <v>92</v>
      </c>
      <c r="F168" s="4" t="s">
        <v>86</v>
      </c>
      <c r="G168" s="4" t="s">
        <v>87</v>
      </c>
      <c r="H168" s="4" t="s">
        <v>93</v>
      </c>
      <c r="I168" s="7"/>
      <c r="J168" s="7"/>
      <c r="K168" s="8">
        <v>4.6500000000000004</v>
      </c>
      <c r="L168" s="7"/>
      <c r="M168" s="7"/>
      <c r="N168" s="7"/>
      <c r="O168" s="7"/>
      <c r="P168" s="7"/>
      <c r="Q168" s="7"/>
      <c r="R168" s="7"/>
      <c r="S168" s="7"/>
      <c r="T168" s="7"/>
      <c r="U168" s="9">
        <v>4.6500000000000004</v>
      </c>
    </row>
    <row r="169" spans="1:21" ht="23.25" thickBot="1" x14ac:dyDescent="0.3">
      <c r="A169" s="4" t="s">
        <v>88</v>
      </c>
      <c r="B169" s="4" t="s">
        <v>36</v>
      </c>
      <c r="C169" s="4" t="s">
        <v>37</v>
      </c>
      <c r="D169" s="4" t="s">
        <v>91</v>
      </c>
      <c r="E169" s="4" t="s">
        <v>92</v>
      </c>
      <c r="F169" s="4" t="s">
        <v>166</v>
      </c>
      <c r="G169" s="4" t="s">
        <v>167</v>
      </c>
      <c r="H169" s="4" t="s">
        <v>93</v>
      </c>
      <c r="I169" s="11"/>
      <c r="J169" s="10">
        <v>1632.6</v>
      </c>
      <c r="K169" s="10">
        <v>911.4</v>
      </c>
      <c r="L169" s="11"/>
      <c r="M169" s="11"/>
      <c r="N169" s="11"/>
      <c r="O169" s="11"/>
      <c r="P169" s="10">
        <v>317.83999999999997</v>
      </c>
      <c r="Q169" s="10">
        <v>100</v>
      </c>
      <c r="R169" s="11"/>
      <c r="S169" s="11"/>
      <c r="T169" s="11"/>
      <c r="U169" s="9">
        <v>2961.84</v>
      </c>
    </row>
    <row r="170" spans="1:21" ht="23.25" thickBot="1" x14ac:dyDescent="0.3">
      <c r="A170" s="4" t="s">
        <v>88</v>
      </c>
      <c r="B170" s="4" t="s">
        <v>36</v>
      </c>
      <c r="C170" s="4" t="s">
        <v>37</v>
      </c>
      <c r="D170" s="4" t="s">
        <v>91</v>
      </c>
      <c r="E170" s="4" t="s">
        <v>92</v>
      </c>
      <c r="F170" s="4" t="s">
        <v>168</v>
      </c>
      <c r="G170" s="4" t="s">
        <v>169</v>
      </c>
      <c r="H170" s="4" t="s">
        <v>93</v>
      </c>
      <c r="I170" s="8">
        <v>199.86</v>
      </c>
      <c r="J170" s="8">
        <v>86.21</v>
      </c>
      <c r="K170" s="8">
        <v>264.69</v>
      </c>
      <c r="L170" s="7"/>
      <c r="M170" s="8">
        <v>51.53</v>
      </c>
      <c r="N170" s="7"/>
      <c r="O170" s="8">
        <v>396.36</v>
      </c>
      <c r="P170" s="7"/>
      <c r="Q170" s="7"/>
      <c r="R170" s="7"/>
      <c r="S170" s="7"/>
      <c r="T170" s="7"/>
      <c r="U170" s="9">
        <v>998.65</v>
      </c>
    </row>
    <row r="171" spans="1:21" ht="23.25" thickBot="1" x14ac:dyDescent="0.3">
      <c r="A171" s="4" t="s">
        <v>88</v>
      </c>
      <c r="B171" s="4" t="s">
        <v>36</v>
      </c>
      <c r="C171" s="4" t="s">
        <v>37</v>
      </c>
      <c r="D171" s="4" t="s">
        <v>91</v>
      </c>
      <c r="E171" s="4" t="s">
        <v>92</v>
      </c>
      <c r="F171" s="4" t="s">
        <v>76</v>
      </c>
      <c r="G171" s="4" t="s">
        <v>77</v>
      </c>
      <c r="H171" s="4" t="s">
        <v>93</v>
      </c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0">
        <v>999.36</v>
      </c>
      <c r="T171" s="11"/>
      <c r="U171" s="9">
        <v>999.36</v>
      </c>
    </row>
    <row r="172" spans="1:21" ht="23.25" thickBot="1" x14ac:dyDescent="0.3">
      <c r="A172" s="4" t="s">
        <v>88</v>
      </c>
      <c r="B172" s="4" t="s">
        <v>36</v>
      </c>
      <c r="C172" s="4" t="s">
        <v>37</v>
      </c>
      <c r="D172" s="4" t="s">
        <v>91</v>
      </c>
      <c r="E172" s="4" t="s">
        <v>92</v>
      </c>
      <c r="F172" s="4" t="s">
        <v>51</v>
      </c>
      <c r="G172" s="4" t="s">
        <v>52</v>
      </c>
      <c r="H172" s="4" t="s">
        <v>93</v>
      </c>
      <c r="I172" s="8">
        <v>7488.58</v>
      </c>
      <c r="J172" s="8">
        <v>13245.17</v>
      </c>
      <c r="K172" s="8">
        <v>11530.71</v>
      </c>
      <c r="L172" s="8">
        <v>8493.9</v>
      </c>
      <c r="M172" s="8">
        <v>2549.87</v>
      </c>
      <c r="N172" s="8">
        <v>31.81</v>
      </c>
      <c r="O172" s="8">
        <v>3014.24</v>
      </c>
      <c r="P172" s="8">
        <v>565.5</v>
      </c>
      <c r="Q172" s="8">
        <v>671.18</v>
      </c>
      <c r="R172" s="8">
        <v>576.80999999999995</v>
      </c>
      <c r="S172" s="8">
        <v>1707.36</v>
      </c>
      <c r="T172" s="13">
        <v>0</v>
      </c>
      <c r="U172" s="9">
        <v>49875.13</v>
      </c>
    </row>
    <row r="173" spans="1:21" ht="23.25" thickBot="1" x14ac:dyDescent="0.3">
      <c r="A173" s="4" t="s">
        <v>88</v>
      </c>
      <c r="B173" s="4" t="s">
        <v>36</v>
      </c>
      <c r="C173" s="4" t="s">
        <v>37</v>
      </c>
      <c r="D173" s="4" t="s">
        <v>91</v>
      </c>
      <c r="E173" s="4" t="s">
        <v>92</v>
      </c>
      <c r="F173" s="4" t="s">
        <v>42</v>
      </c>
      <c r="G173" s="4" t="s">
        <v>43</v>
      </c>
      <c r="H173" s="4" t="s">
        <v>93</v>
      </c>
      <c r="I173" s="10">
        <v>131671.04999999999</v>
      </c>
      <c r="J173" s="10">
        <v>94656.76</v>
      </c>
      <c r="K173" s="10">
        <v>93359.98</v>
      </c>
      <c r="L173" s="10">
        <v>132531.82999999999</v>
      </c>
      <c r="M173" s="10">
        <v>80069.740000000005</v>
      </c>
      <c r="N173" s="10">
        <v>81970.97</v>
      </c>
      <c r="O173" s="10">
        <v>15793.5</v>
      </c>
      <c r="P173" s="10">
        <v>3672</v>
      </c>
      <c r="Q173" s="10">
        <v>22268.36</v>
      </c>
      <c r="R173" s="10">
        <v>5410.08</v>
      </c>
      <c r="S173" s="10">
        <v>3949.4</v>
      </c>
      <c r="T173" s="10">
        <v>3621.64</v>
      </c>
      <c r="U173" s="9">
        <v>668975.31000000006</v>
      </c>
    </row>
    <row r="174" spans="1:21" ht="23.25" thickBot="1" x14ac:dyDescent="0.3">
      <c r="A174" s="4" t="s">
        <v>88</v>
      </c>
      <c r="B174" s="4" t="s">
        <v>36</v>
      </c>
      <c r="C174" s="4" t="s">
        <v>37</v>
      </c>
      <c r="D174" s="4" t="s">
        <v>91</v>
      </c>
      <c r="E174" s="4" t="s">
        <v>92</v>
      </c>
      <c r="F174" s="4" t="s">
        <v>53</v>
      </c>
      <c r="G174" s="4" t="s">
        <v>54</v>
      </c>
      <c r="H174" s="4" t="s">
        <v>93</v>
      </c>
      <c r="I174" s="8">
        <v>25870.11</v>
      </c>
      <c r="J174" s="8">
        <v>24546.63</v>
      </c>
      <c r="K174" s="8">
        <v>27240.47</v>
      </c>
      <c r="L174" s="8">
        <v>27134.32</v>
      </c>
      <c r="M174" s="8">
        <v>21198.02</v>
      </c>
      <c r="N174" s="8">
        <v>16243.08</v>
      </c>
      <c r="O174" s="8">
        <v>7323.26</v>
      </c>
      <c r="P174" s="8">
        <v>1238.46</v>
      </c>
      <c r="Q174" s="8">
        <v>10352.370000000001</v>
      </c>
      <c r="R174" s="8">
        <v>1678.59</v>
      </c>
      <c r="S174" s="8">
        <v>1901.51</v>
      </c>
      <c r="T174" s="8">
        <v>572.45000000000005</v>
      </c>
      <c r="U174" s="9">
        <v>165299.26999999999</v>
      </c>
    </row>
    <row r="175" spans="1:21" ht="23.25" thickBot="1" x14ac:dyDescent="0.3">
      <c r="A175" s="4" t="s">
        <v>88</v>
      </c>
      <c r="B175" s="4" t="s">
        <v>36</v>
      </c>
      <c r="C175" s="4" t="s">
        <v>37</v>
      </c>
      <c r="D175" s="4" t="s">
        <v>91</v>
      </c>
      <c r="E175" s="4" t="s">
        <v>92</v>
      </c>
      <c r="F175" s="4" t="s">
        <v>172</v>
      </c>
      <c r="G175" s="4" t="s">
        <v>173</v>
      </c>
      <c r="H175" s="4" t="s">
        <v>93</v>
      </c>
      <c r="I175" s="11"/>
      <c r="J175" s="11"/>
      <c r="K175" s="11"/>
      <c r="L175" s="11"/>
      <c r="M175" s="11"/>
      <c r="N175" s="11"/>
      <c r="O175" s="11"/>
      <c r="P175" s="11"/>
      <c r="Q175" s="10">
        <v>562.5</v>
      </c>
      <c r="R175" s="11"/>
      <c r="S175" s="11"/>
      <c r="T175" s="11"/>
      <c r="U175" s="9">
        <v>562.5</v>
      </c>
    </row>
    <row r="176" spans="1:21" ht="23.25" thickBot="1" x14ac:dyDescent="0.3">
      <c r="A176" s="4" t="s">
        <v>88</v>
      </c>
      <c r="B176" s="4" t="s">
        <v>36</v>
      </c>
      <c r="C176" s="4" t="s">
        <v>37</v>
      </c>
      <c r="D176" s="4" t="s">
        <v>91</v>
      </c>
      <c r="E176" s="4" t="s">
        <v>92</v>
      </c>
      <c r="F176" s="4" t="s">
        <v>174</v>
      </c>
      <c r="G176" s="4" t="s">
        <v>175</v>
      </c>
      <c r="H176" s="4" t="s">
        <v>93</v>
      </c>
      <c r="I176" s="8">
        <v>-8505.98</v>
      </c>
      <c r="J176" s="8">
        <v>-14218.4</v>
      </c>
      <c r="K176" s="8">
        <v>-13449.62</v>
      </c>
      <c r="L176" s="8">
        <v>-10715.61</v>
      </c>
      <c r="M176" s="8">
        <v>-2613.21</v>
      </c>
      <c r="N176" s="8">
        <v>-3212.04</v>
      </c>
      <c r="O176" s="7"/>
      <c r="P176" s="8">
        <v>-205.18</v>
      </c>
      <c r="Q176" s="8">
        <v>-446</v>
      </c>
      <c r="R176" s="7"/>
      <c r="S176" s="7"/>
      <c r="T176" s="8">
        <v>-278.75</v>
      </c>
      <c r="U176" s="9">
        <v>-53644.79</v>
      </c>
    </row>
    <row r="177" spans="1:21" ht="23.25" thickBot="1" x14ac:dyDescent="0.3">
      <c r="A177" s="4" t="s">
        <v>88</v>
      </c>
      <c r="B177" s="4" t="s">
        <v>36</v>
      </c>
      <c r="C177" s="4" t="s">
        <v>37</v>
      </c>
      <c r="D177" s="4" t="s">
        <v>91</v>
      </c>
      <c r="E177" s="4" t="s">
        <v>92</v>
      </c>
      <c r="F177" s="4" t="s">
        <v>176</v>
      </c>
      <c r="G177" s="4" t="s">
        <v>177</v>
      </c>
      <c r="H177" s="4" t="s">
        <v>93</v>
      </c>
      <c r="I177" s="10">
        <v>-147703.72</v>
      </c>
      <c r="J177" s="10">
        <v>-107517.22</v>
      </c>
      <c r="K177" s="10">
        <v>-119585.36</v>
      </c>
      <c r="L177" s="10">
        <v>-144539.54999999999</v>
      </c>
      <c r="M177" s="10">
        <v>-100419.9</v>
      </c>
      <c r="N177" s="10">
        <v>-132575.76</v>
      </c>
      <c r="O177" s="10">
        <v>-3079.8</v>
      </c>
      <c r="P177" s="11"/>
      <c r="Q177" s="10">
        <v>-1088.8</v>
      </c>
      <c r="R177" s="10">
        <v>-11118.86</v>
      </c>
      <c r="S177" s="10">
        <v>-7461.36</v>
      </c>
      <c r="T177" s="10">
        <v>-37347.93</v>
      </c>
      <c r="U177" s="9">
        <v>-812438.26</v>
      </c>
    </row>
    <row r="178" spans="1:21" ht="23.25" thickBot="1" x14ac:dyDescent="0.3">
      <c r="A178" s="4" t="s">
        <v>88</v>
      </c>
      <c r="B178" s="4" t="s">
        <v>36</v>
      </c>
      <c r="C178" s="4" t="s">
        <v>37</v>
      </c>
      <c r="D178" s="4" t="s">
        <v>91</v>
      </c>
      <c r="E178" s="4" t="s">
        <v>92</v>
      </c>
      <c r="F178" s="4" t="s">
        <v>178</v>
      </c>
      <c r="G178" s="4" t="s">
        <v>179</v>
      </c>
      <c r="H178" s="4" t="s">
        <v>93</v>
      </c>
      <c r="I178" s="8">
        <v>-29071.99</v>
      </c>
      <c r="J178" s="8">
        <v>-27859.05</v>
      </c>
      <c r="K178" s="8">
        <v>-37190.6</v>
      </c>
      <c r="L178" s="8">
        <v>-31343.52</v>
      </c>
      <c r="M178" s="8">
        <v>-26021.08</v>
      </c>
      <c r="N178" s="8">
        <v>-32450.52</v>
      </c>
      <c r="O178" s="8">
        <v>-2592.0700000000002</v>
      </c>
      <c r="P178" s="13">
        <v>0</v>
      </c>
      <c r="Q178" s="8">
        <v>-173.06</v>
      </c>
      <c r="R178" s="8">
        <v>-1276.55</v>
      </c>
      <c r="S178" s="8">
        <v>-1545.36</v>
      </c>
      <c r="T178" s="8">
        <v>-4032.27</v>
      </c>
      <c r="U178" s="9">
        <v>-193556.07</v>
      </c>
    </row>
    <row r="179" spans="1:21" ht="23.25" thickBot="1" x14ac:dyDescent="0.3">
      <c r="A179" s="4" t="s">
        <v>88</v>
      </c>
      <c r="B179" s="4" t="s">
        <v>36</v>
      </c>
      <c r="C179" s="4" t="s">
        <v>37</v>
      </c>
      <c r="D179" s="4" t="s">
        <v>186</v>
      </c>
      <c r="E179" s="4" t="s">
        <v>187</v>
      </c>
      <c r="F179" s="4" t="s">
        <v>42</v>
      </c>
      <c r="G179" s="4" t="s">
        <v>43</v>
      </c>
      <c r="H179" s="4" t="s">
        <v>65</v>
      </c>
      <c r="I179" s="11"/>
      <c r="J179" s="11"/>
      <c r="K179" s="11"/>
      <c r="L179" s="11"/>
      <c r="M179" s="11"/>
      <c r="N179" s="10">
        <v>1360</v>
      </c>
      <c r="O179" s="11"/>
      <c r="P179" s="11"/>
      <c r="Q179" s="11"/>
      <c r="R179" s="11"/>
      <c r="S179" s="11"/>
      <c r="T179" s="11"/>
      <c r="U179" s="9">
        <v>1360</v>
      </c>
    </row>
    <row r="180" spans="1:21" ht="23.25" thickBot="1" x14ac:dyDescent="0.3">
      <c r="A180" s="4" t="s">
        <v>88</v>
      </c>
      <c r="B180" s="4" t="s">
        <v>36</v>
      </c>
      <c r="C180" s="4" t="s">
        <v>37</v>
      </c>
      <c r="D180" s="4" t="s">
        <v>186</v>
      </c>
      <c r="E180" s="4" t="s">
        <v>187</v>
      </c>
      <c r="F180" s="4" t="s">
        <v>176</v>
      </c>
      <c r="G180" s="4" t="s">
        <v>177</v>
      </c>
      <c r="H180" s="4" t="s">
        <v>65</v>
      </c>
      <c r="I180" s="7"/>
      <c r="J180" s="7"/>
      <c r="K180" s="7"/>
      <c r="L180" s="7"/>
      <c r="M180" s="7"/>
      <c r="N180" s="7"/>
      <c r="O180" s="8">
        <v>-1935.6</v>
      </c>
      <c r="P180" s="7"/>
      <c r="Q180" s="7"/>
      <c r="R180" s="7"/>
      <c r="S180" s="7"/>
      <c r="T180" s="7"/>
      <c r="U180" s="9">
        <v>-1935.6</v>
      </c>
    </row>
    <row r="181" spans="1:21" ht="23.25" thickBot="1" x14ac:dyDescent="0.3">
      <c r="A181" s="4" t="s">
        <v>88</v>
      </c>
      <c r="B181" s="4" t="s">
        <v>36</v>
      </c>
      <c r="C181" s="4" t="s">
        <v>37</v>
      </c>
      <c r="D181" s="4" t="s">
        <v>186</v>
      </c>
      <c r="E181" s="4" t="s">
        <v>187</v>
      </c>
      <c r="F181" s="4" t="s">
        <v>178</v>
      </c>
      <c r="G181" s="4" t="s">
        <v>179</v>
      </c>
      <c r="H181" s="4" t="s">
        <v>65</v>
      </c>
      <c r="I181" s="11"/>
      <c r="J181" s="11"/>
      <c r="K181" s="11"/>
      <c r="L181" s="11"/>
      <c r="M181" s="11"/>
      <c r="N181" s="11"/>
      <c r="O181" s="10">
        <v>-1228.6600000000001</v>
      </c>
      <c r="P181" s="11"/>
      <c r="Q181" s="11"/>
      <c r="R181" s="11"/>
      <c r="S181" s="11"/>
      <c r="T181" s="11"/>
      <c r="U181" s="9">
        <v>-1228.6600000000001</v>
      </c>
    </row>
    <row r="182" spans="1:21" ht="23.25" thickBot="1" x14ac:dyDescent="0.3">
      <c r="A182" s="4" t="s">
        <v>88</v>
      </c>
      <c r="B182" s="4" t="s">
        <v>61</v>
      </c>
      <c r="C182" s="4" t="s">
        <v>62</v>
      </c>
      <c r="D182" s="4" t="s">
        <v>91</v>
      </c>
      <c r="E182" s="4" t="s">
        <v>92</v>
      </c>
      <c r="F182" s="4" t="s">
        <v>70</v>
      </c>
      <c r="G182" s="4" t="s">
        <v>71</v>
      </c>
      <c r="H182" s="4" t="s">
        <v>93</v>
      </c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8">
        <v>861.07</v>
      </c>
      <c r="U182" s="9">
        <v>861.07</v>
      </c>
    </row>
    <row r="183" spans="1:21" ht="23.25" thickBot="1" x14ac:dyDescent="0.3">
      <c r="A183" s="4" t="s">
        <v>88</v>
      </c>
      <c r="B183" s="4" t="s">
        <v>61</v>
      </c>
      <c r="C183" s="4" t="s">
        <v>62</v>
      </c>
      <c r="D183" s="4" t="s">
        <v>91</v>
      </c>
      <c r="E183" s="4" t="s">
        <v>92</v>
      </c>
      <c r="F183" s="4" t="s">
        <v>38</v>
      </c>
      <c r="G183" s="4" t="s">
        <v>39</v>
      </c>
      <c r="H183" s="4" t="s">
        <v>93</v>
      </c>
      <c r="I183" s="11"/>
      <c r="J183" s="11"/>
      <c r="K183" s="11"/>
      <c r="L183" s="11"/>
      <c r="M183" s="11"/>
      <c r="N183" s="11"/>
      <c r="O183" s="10">
        <v>1860</v>
      </c>
      <c r="P183" s="11"/>
      <c r="Q183" s="10">
        <v>637.5</v>
      </c>
      <c r="R183" s="11"/>
      <c r="S183" s="10">
        <v>1860</v>
      </c>
      <c r="T183" s="11"/>
      <c r="U183" s="9">
        <v>4357.5</v>
      </c>
    </row>
    <row r="184" spans="1:21" ht="23.25" thickBot="1" x14ac:dyDescent="0.3">
      <c r="A184" s="4" t="s">
        <v>88</v>
      </c>
      <c r="B184" s="4" t="s">
        <v>61</v>
      </c>
      <c r="C184" s="4" t="s">
        <v>62</v>
      </c>
      <c r="D184" s="4" t="s">
        <v>186</v>
      </c>
      <c r="E184" s="4" t="s">
        <v>187</v>
      </c>
      <c r="F184" s="4" t="s">
        <v>118</v>
      </c>
      <c r="G184" s="4" t="s">
        <v>119</v>
      </c>
      <c r="H184" s="4" t="s">
        <v>65</v>
      </c>
      <c r="I184" s="7"/>
      <c r="J184" s="7"/>
      <c r="K184" s="7"/>
      <c r="L184" s="7"/>
      <c r="M184" s="7"/>
      <c r="N184" s="7"/>
      <c r="O184" s="8">
        <v>1053</v>
      </c>
      <c r="P184" s="8">
        <v>3061.5</v>
      </c>
      <c r="Q184" s="8">
        <v>1511.64</v>
      </c>
      <c r="R184" s="8">
        <v>3885.5</v>
      </c>
      <c r="S184" s="8">
        <v>3649.82</v>
      </c>
      <c r="T184" s="8">
        <v>3629.93</v>
      </c>
      <c r="U184" s="9">
        <v>16791.39</v>
      </c>
    </row>
    <row r="185" spans="1:21" ht="23.25" thickBot="1" x14ac:dyDescent="0.3">
      <c r="A185" s="4" t="s">
        <v>88</v>
      </c>
      <c r="B185" s="4" t="s">
        <v>61</v>
      </c>
      <c r="C185" s="4" t="s">
        <v>62</v>
      </c>
      <c r="D185" s="4" t="s">
        <v>186</v>
      </c>
      <c r="E185" s="4" t="s">
        <v>187</v>
      </c>
      <c r="F185" s="4" t="s">
        <v>120</v>
      </c>
      <c r="G185" s="4" t="s">
        <v>121</v>
      </c>
      <c r="H185" s="4" t="s">
        <v>65</v>
      </c>
      <c r="I185" s="11"/>
      <c r="J185" s="11"/>
      <c r="K185" s="11"/>
      <c r="L185" s="11"/>
      <c r="M185" s="11"/>
      <c r="N185" s="11"/>
      <c r="O185" s="10">
        <v>19997.400000000001</v>
      </c>
      <c r="P185" s="10">
        <v>14724.12</v>
      </c>
      <c r="Q185" s="10">
        <v>15649.36</v>
      </c>
      <c r="R185" s="10">
        <v>19861.599999999999</v>
      </c>
      <c r="S185" s="10">
        <v>14679.41</v>
      </c>
      <c r="T185" s="10">
        <v>19495.560000000001</v>
      </c>
      <c r="U185" s="9">
        <v>104407.45</v>
      </c>
    </row>
    <row r="186" spans="1:21" ht="23.25" thickBot="1" x14ac:dyDescent="0.3">
      <c r="A186" s="4" t="s">
        <v>88</v>
      </c>
      <c r="B186" s="4" t="s">
        <v>61</v>
      </c>
      <c r="C186" s="4" t="s">
        <v>62</v>
      </c>
      <c r="D186" s="4" t="s">
        <v>186</v>
      </c>
      <c r="E186" s="4" t="s">
        <v>187</v>
      </c>
      <c r="F186" s="4" t="s">
        <v>122</v>
      </c>
      <c r="G186" s="4" t="s">
        <v>123</v>
      </c>
      <c r="H186" s="4" t="s">
        <v>65</v>
      </c>
      <c r="I186" s="7"/>
      <c r="J186" s="7"/>
      <c r="K186" s="7"/>
      <c r="L186" s="7"/>
      <c r="M186" s="7"/>
      <c r="N186" s="7"/>
      <c r="O186" s="8">
        <v>9606.74</v>
      </c>
      <c r="P186" s="8">
        <v>8294.3700000000008</v>
      </c>
      <c r="Q186" s="8">
        <v>7349.17</v>
      </c>
      <c r="R186" s="8">
        <v>9061.23</v>
      </c>
      <c r="S186" s="8">
        <v>7267.08</v>
      </c>
      <c r="T186" s="8">
        <v>6517.78</v>
      </c>
      <c r="U186" s="9">
        <v>48096.37</v>
      </c>
    </row>
    <row r="187" spans="1:21" ht="23.25" thickBot="1" x14ac:dyDescent="0.3">
      <c r="A187" s="4" t="s">
        <v>88</v>
      </c>
      <c r="B187" s="4" t="s">
        <v>61</v>
      </c>
      <c r="C187" s="4" t="s">
        <v>62</v>
      </c>
      <c r="D187" s="4" t="s">
        <v>186</v>
      </c>
      <c r="E187" s="4" t="s">
        <v>187</v>
      </c>
      <c r="F187" s="4" t="s">
        <v>124</v>
      </c>
      <c r="G187" s="4" t="s">
        <v>125</v>
      </c>
      <c r="H187" s="4" t="s">
        <v>65</v>
      </c>
      <c r="I187" s="11"/>
      <c r="J187" s="11"/>
      <c r="K187" s="11"/>
      <c r="L187" s="11"/>
      <c r="M187" s="11"/>
      <c r="N187" s="11"/>
      <c r="O187" s="10">
        <v>1276</v>
      </c>
      <c r="P187" s="10">
        <v>696</v>
      </c>
      <c r="Q187" s="10">
        <v>1893.12</v>
      </c>
      <c r="R187" s="10">
        <v>1919.64</v>
      </c>
      <c r="S187" s="10">
        <v>946.56</v>
      </c>
      <c r="T187" s="10">
        <v>650.76</v>
      </c>
      <c r="U187" s="9">
        <v>7382.08</v>
      </c>
    </row>
    <row r="188" spans="1:21" ht="23.25" thickBot="1" x14ac:dyDescent="0.3">
      <c r="A188" s="4" t="s">
        <v>88</v>
      </c>
      <c r="B188" s="4" t="s">
        <v>61</v>
      </c>
      <c r="C188" s="4" t="s">
        <v>62</v>
      </c>
      <c r="D188" s="4" t="s">
        <v>186</v>
      </c>
      <c r="E188" s="4" t="s">
        <v>187</v>
      </c>
      <c r="F188" s="4" t="s">
        <v>112</v>
      </c>
      <c r="G188" s="4" t="s">
        <v>113</v>
      </c>
      <c r="H188" s="4" t="s">
        <v>65</v>
      </c>
      <c r="I188" s="7"/>
      <c r="J188" s="7"/>
      <c r="K188" s="7"/>
      <c r="L188" s="7"/>
      <c r="M188" s="7"/>
      <c r="N188" s="7"/>
      <c r="O188" s="8">
        <v>2964.25</v>
      </c>
      <c r="P188" s="8">
        <v>2402.23</v>
      </c>
      <c r="Q188" s="8">
        <v>2720.34</v>
      </c>
      <c r="R188" s="8">
        <v>3301.14</v>
      </c>
      <c r="S188" s="8">
        <v>2647.01</v>
      </c>
      <c r="T188" s="8">
        <v>3204.69</v>
      </c>
      <c r="U188" s="9">
        <v>17239.66</v>
      </c>
    </row>
    <row r="189" spans="1:21" ht="23.25" thickBot="1" x14ac:dyDescent="0.3">
      <c r="A189" s="4" t="s">
        <v>88</v>
      </c>
      <c r="B189" s="4" t="s">
        <v>61</v>
      </c>
      <c r="C189" s="4" t="s">
        <v>62</v>
      </c>
      <c r="D189" s="4" t="s">
        <v>186</v>
      </c>
      <c r="E189" s="4" t="s">
        <v>187</v>
      </c>
      <c r="F189" s="4" t="s">
        <v>114</v>
      </c>
      <c r="G189" s="4" t="s">
        <v>115</v>
      </c>
      <c r="H189" s="4" t="s">
        <v>65</v>
      </c>
      <c r="I189" s="11"/>
      <c r="J189" s="11"/>
      <c r="K189" s="11"/>
      <c r="L189" s="11"/>
      <c r="M189" s="11"/>
      <c r="N189" s="11"/>
      <c r="O189" s="10">
        <v>12641.68</v>
      </c>
      <c r="P189" s="10">
        <v>10582</v>
      </c>
      <c r="Q189" s="10">
        <v>11426.72</v>
      </c>
      <c r="R189" s="10">
        <v>14188.4</v>
      </c>
      <c r="S189" s="10">
        <v>11473.96</v>
      </c>
      <c r="T189" s="10">
        <v>13391.68</v>
      </c>
      <c r="U189" s="9">
        <v>73704.44</v>
      </c>
    </row>
    <row r="190" spans="1:21" ht="23.25" thickBot="1" x14ac:dyDescent="0.3">
      <c r="A190" s="4" t="s">
        <v>88</v>
      </c>
      <c r="B190" s="4" t="s">
        <v>61</v>
      </c>
      <c r="C190" s="4" t="s">
        <v>62</v>
      </c>
      <c r="D190" s="4" t="s">
        <v>186</v>
      </c>
      <c r="E190" s="4" t="s">
        <v>187</v>
      </c>
      <c r="F190" s="4" t="s">
        <v>70</v>
      </c>
      <c r="G190" s="4" t="s">
        <v>71</v>
      </c>
      <c r="H190" s="4" t="s">
        <v>65</v>
      </c>
      <c r="I190" s="8">
        <v>1919.34</v>
      </c>
      <c r="J190" s="8">
        <v>16897.3</v>
      </c>
      <c r="K190" s="8">
        <v>8000</v>
      </c>
      <c r="L190" s="8">
        <v>3254.92</v>
      </c>
      <c r="M190" s="7"/>
      <c r="N190" s="8">
        <v>2398.16</v>
      </c>
      <c r="O190" s="8">
        <v>2848.5</v>
      </c>
      <c r="P190" s="13">
        <v>0</v>
      </c>
      <c r="Q190" s="7"/>
      <c r="R190" s="7"/>
      <c r="S190" s="7"/>
      <c r="T190" s="8">
        <v>5059</v>
      </c>
      <c r="U190" s="9">
        <v>40377.22</v>
      </c>
    </row>
    <row r="191" spans="1:21" ht="23.25" thickBot="1" x14ac:dyDescent="0.3">
      <c r="A191" s="4" t="s">
        <v>88</v>
      </c>
      <c r="B191" s="4" t="s">
        <v>61</v>
      </c>
      <c r="C191" s="4" t="s">
        <v>62</v>
      </c>
      <c r="D191" s="4" t="s">
        <v>186</v>
      </c>
      <c r="E191" s="4" t="s">
        <v>187</v>
      </c>
      <c r="F191" s="4" t="s">
        <v>132</v>
      </c>
      <c r="G191" s="4" t="s">
        <v>133</v>
      </c>
      <c r="H191" s="4" t="s">
        <v>65</v>
      </c>
      <c r="I191" s="11"/>
      <c r="J191" s="11"/>
      <c r="K191" s="11"/>
      <c r="L191" s="11"/>
      <c r="M191" s="11"/>
      <c r="N191" s="11"/>
      <c r="O191" s="11"/>
      <c r="P191" s="11"/>
      <c r="Q191" s="10">
        <v>37.950000000000003</v>
      </c>
      <c r="R191" s="11"/>
      <c r="S191" s="11"/>
      <c r="T191" s="11"/>
      <c r="U191" s="9">
        <v>37.950000000000003</v>
      </c>
    </row>
    <row r="192" spans="1:21" ht="23.25" thickBot="1" x14ac:dyDescent="0.3">
      <c r="A192" s="4" t="s">
        <v>88</v>
      </c>
      <c r="B192" s="4" t="s">
        <v>61</v>
      </c>
      <c r="C192" s="4" t="s">
        <v>62</v>
      </c>
      <c r="D192" s="4" t="s">
        <v>186</v>
      </c>
      <c r="E192" s="4" t="s">
        <v>187</v>
      </c>
      <c r="F192" s="4" t="s">
        <v>80</v>
      </c>
      <c r="G192" s="4" t="s">
        <v>81</v>
      </c>
      <c r="H192" s="4" t="s">
        <v>65</v>
      </c>
      <c r="I192" s="8">
        <v>492</v>
      </c>
      <c r="J192" s="8">
        <v>492</v>
      </c>
      <c r="K192" s="8">
        <v>492</v>
      </c>
      <c r="L192" s="8">
        <v>492</v>
      </c>
      <c r="M192" s="8">
        <v>492</v>
      </c>
      <c r="N192" s="8">
        <v>492</v>
      </c>
      <c r="O192" s="8">
        <v>492</v>
      </c>
      <c r="P192" s="8">
        <v>492</v>
      </c>
      <c r="Q192" s="8">
        <v>492</v>
      </c>
      <c r="R192" s="8">
        <v>492</v>
      </c>
      <c r="S192" s="8">
        <v>492</v>
      </c>
      <c r="T192" s="8">
        <v>492</v>
      </c>
      <c r="U192" s="9">
        <v>5904</v>
      </c>
    </row>
    <row r="193" spans="1:21" ht="23.25" thickBot="1" x14ac:dyDescent="0.3">
      <c r="A193" s="4" t="s">
        <v>88</v>
      </c>
      <c r="B193" s="4" t="s">
        <v>61</v>
      </c>
      <c r="C193" s="4" t="s">
        <v>62</v>
      </c>
      <c r="D193" s="4" t="s">
        <v>186</v>
      </c>
      <c r="E193" s="4" t="s">
        <v>187</v>
      </c>
      <c r="F193" s="4" t="s">
        <v>38</v>
      </c>
      <c r="G193" s="4" t="s">
        <v>39</v>
      </c>
      <c r="H193" s="4" t="s">
        <v>65</v>
      </c>
      <c r="I193" s="11"/>
      <c r="J193" s="10">
        <v>39122.239999999998</v>
      </c>
      <c r="K193" s="14">
        <v>0</v>
      </c>
      <c r="L193" s="11"/>
      <c r="M193" s="11"/>
      <c r="N193" s="11"/>
      <c r="O193" s="10">
        <v>1557.68</v>
      </c>
      <c r="P193" s="10">
        <v>786.6</v>
      </c>
      <c r="Q193" s="10">
        <v>2472.96</v>
      </c>
      <c r="R193" s="10">
        <v>846.99</v>
      </c>
      <c r="S193" s="10">
        <v>1702.72</v>
      </c>
      <c r="T193" s="10">
        <v>33840</v>
      </c>
      <c r="U193" s="9">
        <v>80329.19</v>
      </c>
    </row>
    <row r="194" spans="1:21" ht="23.25" thickBot="1" x14ac:dyDescent="0.3">
      <c r="A194" s="138" t="s">
        <v>88</v>
      </c>
      <c r="B194" s="4" t="s">
        <v>61</v>
      </c>
      <c r="C194" s="4" t="s">
        <v>62</v>
      </c>
      <c r="D194" s="4" t="s">
        <v>186</v>
      </c>
      <c r="E194" s="4" t="s">
        <v>187</v>
      </c>
      <c r="F194" s="4" t="s">
        <v>31</v>
      </c>
      <c r="G194" s="4" t="s">
        <v>32</v>
      </c>
      <c r="H194" s="4" t="s">
        <v>65</v>
      </c>
      <c r="I194" s="7"/>
      <c r="J194" s="7"/>
      <c r="K194" s="7"/>
      <c r="L194" s="7"/>
      <c r="M194" s="7"/>
      <c r="N194" s="7"/>
      <c r="O194" s="7"/>
      <c r="P194" s="7"/>
      <c r="Q194" s="8">
        <v>68.010000000000005</v>
      </c>
      <c r="R194" s="7"/>
      <c r="S194" s="8">
        <v>838.25</v>
      </c>
      <c r="T194" s="8">
        <v>1693.98</v>
      </c>
      <c r="U194" s="9">
        <v>2600.2399999999998</v>
      </c>
    </row>
    <row r="195" spans="1:21" ht="23.25" thickBot="1" x14ac:dyDescent="0.3">
      <c r="A195" s="4" t="s">
        <v>88</v>
      </c>
      <c r="B195" s="4" t="s">
        <v>61</v>
      </c>
      <c r="C195" s="4" t="s">
        <v>62</v>
      </c>
      <c r="D195" s="4" t="s">
        <v>186</v>
      </c>
      <c r="E195" s="4" t="s">
        <v>187</v>
      </c>
      <c r="F195" s="4" t="s">
        <v>98</v>
      </c>
      <c r="G195" s="4" t="s">
        <v>99</v>
      </c>
      <c r="H195" s="4" t="s">
        <v>65</v>
      </c>
      <c r="I195" s="11"/>
      <c r="J195" s="11"/>
      <c r="K195" s="11"/>
      <c r="L195" s="11"/>
      <c r="M195" s="11"/>
      <c r="N195" s="11"/>
      <c r="O195" s="11"/>
      <c r="P195" s="11"/>
      <c r="Q195" s="11"/>
      <c r="R195" s="10">
        <v>1375.56</v>
      </c>
      <c r="S195" s="10">
        <v>259.38</v>
      </c>
      <c r="T195" s="14">
        <v>0</v>
      </c>
      <c r="U195" s="9">
        <v>1634.94</v>
      </c>
    </row>
    <row r="196" spans="1:21" ht="23.25" thickBot="1" x14ac:dyDescent="0.3">
      <c r="A196" s="4" t="s">
        <v>88</v>
      </c>
      <c r="B196" s="4" t="s">
        <v>61</v>
      </c>
      <c r="C196" s="4" t="s">
        <v>62</v>
      </c>
      <c r="D196" s="4" t="s">
        <v>186</v>
      </c>
      <c r="E196" s="4" t="s">
        <v>187</v>
      </c>
      <c r="F196" s="4" t="s">
        <v>144</v>
      </c>
      <c r="G196" s="4" t="s">
        <v>145</v>
      </c>
      <c r="H196" s="4" t="s">
        <v>65</v>
      </c>
      <c r="I196" s="8">
        <v>7664.75</v>
      </c>
      <c r="J196" s="8">
        <v>13713.17</v>
      </c>
      <c r="K196" s="8">
        <v>11743.05</v>
      </c>
      <c r="L196" s="8">
        <v>13133.21</v>
      </c>
      <c r="M196" s="8">
        <v>13323.34</v>
      </c>
      <c r="N196" s="8">
        <v>13139.03</v>
      </c>
      <c r="O196" s="7"/>
      <c r="P196" s="8">
        <v>12689.91</v>
      </c>
      <c r="Q196" s="8">
        <v>13531.06</v>
      </c>
      <c r="R196" s="8">
        <v>12711.58</v>
      </c>
      <c r="S196" s="8">
        <v>9377.9699999999993</v>
      </c>
      <c r="T196" s="8">
        <v>8786.01</v>
      </c>
      <c r="U196" s="9">
        <v>129813.08</v>
      </c>
    </row>
    <row r="197" spans="1:21" ht="23.25" thickBot="1" x14ac:dyDescent="0.3">
      <c r="A197" s="4" t="s">
        <v>88</v>
      </c>
      <c r="B197" s="4" t="s">
        <v>61</v>
      </c>
      <c r="C197" s="4" t="s">
        <v>62</v>
      </c>
      <c r="D197" s="4" t="s">
        <v>186</v>
      </c>
      <c r="E197" s="4" t="s">
        <v>187</v>
      </c>
      <c r="F197" s="4" t="s">
        <v>106</v>
      </c>
      <c r="G197" s="4" t="s">
        <v>107</v>
      </c>
      <c r="H197" s="4" t="s">
        <v>65</v>
      </c>
      <c r="I197" s="11"/>
      <c r="J197" s="10">
        <v>10133.200000000001</v>
      </c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9">
        <v>10133.200000000001</v>
      </c>
    </row>
    <row r="198" spans="1:21" ht="23.25" thickBot="1" x14ac:dyDescent="0.3">
      <c r="A198" s="4" t="s">
        <v>88</v>
      </c>
      <c r="B198" s="4" t="s">
        <v>61</v>
      </c>
      <c r="C198" s="4" t="s">
        <v>62</v>
      </c>
      <c r="D198" s="4" t="s">
        <v>186</v>
      </c>
      <c r="E198" s="4" t="s">
        <v>187</v>
      </c>
      <c r="F198" s="4" t="s">
        <v>158</v>
      </c>
      <c r="G198" s="4" t="s">
        <v>159</v>
      </c>
      <c r="H198" s="4" t="s">
        <v>65</v>
      </c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8">
        <v>1279.82</v>
      </c>
      <c r="U198" s="9">
        <v>1279.82</v>
      </c>
    </row>
    <row r="199" spans="1:21" ht="23.25" thickBot="1" x14ac:dyDescent="0.3">
      <c r="A199" s="4" t="s">
        <v>88</v>
      </c>
      <c r="B199" s="4" t="s">
        <v>61</v>
      </c>
      <c r="C199" s="4" t="s">
        <v>62</v>
      </c>
      <c r="D199" s="4" t="s">
        <v>186</v>
      </c>
      <c r="E199" s="4" t="s">
        <v>187</v>
      </c>
      <c r="F199" s="4" t="s">
        <v>72</v>
      </c>
      <c r="G199" s="4" t="s">
        <v>73</v>
      </c>
      <c r="H199" s="4" t="s">
        <v>65</v>
      </c>
      <c r="I199" s="11"/>
      <c r="J199" s="11"/>
      <c r="K199" s="11"/>
      <c r="L199" s="10">
        <v>23328.93</v>
      </c>
      <c r="M199" s="10">
        <v>4197.76</v>
      </c>
      <c r="N199" s="10">
        <v>-27526.69</v>
      </c>
      <c r="O199" s="11"/>
      <c r="P199" s="11"/>
      <c r="Q199" s="11"/>
      <c r="R199" s="11"/>
      <c r="S199" s="11"/>
      <c r="T199" s="11"/>
      <c r="U199" s="12">
        <v>0</v>
      </c>
    </row>
    <row r="200" spans="1:21" ht="23.25" thickBot="1" x14ac:dyDescent="0.3">
      <c r="A200" s="4" t="s">
        <v>88</v>
      </c>
      <c r="B200" s="4" t="s">
        <v>61</v>
      </c>
      <c r="C200" s="4" t="s">
        <v>62</v>
      </c>
      <c r="D200" s="4" t="s">
        <v>186</v>
      </c>
      <c r="E200" s="4" t="s">
        <v>187</v>
      </c>
      <c r="F200" s="4" t="s">
        <v>84</v>
      </c>
      <c r="G200" s="4" t="s">
        <v>85</v>
      </c>
      <c r="H200" s="4" t="s">
        <v>65</v>
      </c>
      <c r="I200" s="7"/>
      <c r="J200" s="7"/>
      <c r="K200" s="7"/>
      <c r="L200" s="7"/>
      <c r="M200" s="7"/>
      <c r="N200" s="8">
        <v>110</v>
      </c>
      <c r="O200" s="7"/>
      <c r="P200" s="7"/>
      <c r="Q200" s="7"/>
      <c r="R200" s="7"/>
      <c r="S200" s="7"/>
      <c r="T200" s="7"/>
      <c r="U200" s="9">
        <v>110</v>
      </c>
    </row>
    <row r="201" spans="1:21" ht="23.25" thickBot="1" x14ac:dyDescent="0.3">
      <c r="A201" s="4" t="s">
        <v>88</v>
      </c>
      <c r="B201" s="4" t="s">
        <v>61</v>
      </c>
      <c r="C201" s="4" t="s">
        <v>62</v>
      </c>
      <c r="D201" s="4" t="s">
        <v>186</v>
      </c>
      <c r="E201" s="4" t="s">
        <v>187</v>
      </c>
      <c r="F201" s="4" t="s">
        <v>51</v>
      </c>
      <c r="G201" s="4" t="s">
        <v>52</v>
      </c>
      <c r="H201" s="4" t="s">
        <v>65</v>
      </c>
      <c r="I201" s="10">
        <v>784.1</v>
      </c>
      <c r="J201" s="10">
        <v>973.23</v>
      </c>
      <c r="K201" s="10">
        <v>824.09</v>
      </c>
      <c r="L201" s="10">
        <v>631.55999999999995</v>
      </c>
      <c r="M201" s="10">
        <v>63.34</v>
      </c>
      <c r="N201" s="10">
        <v>1687.31</v>
      </c>
      <c r="O201" s="10">
        <v>658.09</v>
      </c>
      <c r="P201" s="10">
        <v>205.18</v>
      </c>
      <c r="Q201" s="10">
        <v>-658.09</v>
      </c>
      <c r="R201" s="11"/>
      <c r="S201" s="11"/>
      <c r="T201" s="11"/>
      <c r="U201" s="9">
        <v>5168.8100000000004</v>
      </c>
    </row>
    <row r="202" spans="1:21" ht="23.25" thickBot="1" x14ac:dyDescent="0.3">
      <c r="A202" s="4" t="s">
        <v>88</v>
      </c>
      <c r="B202" s="4" t="s">
        <v>61</v>
      </c>
      <c r="C202" s="4" t="s">
        <v>62</v>
      </c>
      <c r="D202" s="4" t="s">
        <v>186</v>
      </c>
      <c r="E202" s="4" t="s">
        <v>187</v>
      </c>
      <c r="F202" s="4" t="s">
        <v>42</v>
      </c>
      <c r="G202" s="4" t="s">
        <v>43</v>
      </c>
      <c r="H202" s="4" t="s">
        <v>65</v>
      </c>
      <c r="I202" s="8">
        <v>12796.01</v>
      </c>
      <c r="J202" s="8">
        <v>8820.7199999999993</v>
      </c>
      <c r="K202" s="8">
        <v>8368.26</v>
      </c>
      <c r="L202" s="8">
        <v>8438.5499999999993</v>
      </c>
      <c r="M202" s="8">
        <v>16740.37</v>
      </c>
      <c r="N202" s="8">
        <v>61506.99</v>
      </c>
      <c r="O202" s="8">
        <v>17967.66</v>
      </c>
      <c r="P202" s="7"/>
      <c r="Q202" s="8">
        <v>-18077.52</v>
      </c>
      <c r="R202" s="8">
        <v>4190</v>
      </c>
      <c r="S202" s="8">
        <v>17.739999999999998</v>
      </c>
      <c r="T202" s="8">
        <v>15931.6</v>
      </c>
      <c r="U202" s="9">
        <v>136700.38</v>
      </c>
    </row>
    <row r="203" spans="1:21" ht="23.25" thickBot="1" x14ac:dyDescent="0.3">
      <c r="A203" s="4" t="s">
        <v>88</v>
      </c>
      <c r="B203" s="4" t="s">
        <v>61</v>
      </c>
      <c r="C203" s="4" t="s">
        <v>62</v>
      </c>
      <c r="D203" s="4" t="s">
        <v>186</v>
      </c>
      <c r="E203" s="4" t="s">
        <v>187</v>
      </c>
      <c r="F203" s="4" t="s">
        <v>53</v>
      </c>
      <c r="G203" s="4" t="s">
        <v>54</v>
      </c>
      <c r="H203" s="4" t="s">
        <v>65</v>
      </c>
      <c r="I203" s="10">
        <v>2632.2</v>
      </c>
      <c r="J203" s="10">
        <v>2122.59</v>
      </c>
      <c r="K203" s="10">
        <v>2363.06</v>
      </c>
      <c r="L203" s="10">
        <v>2800.56</v>
      </c>
      <c r="M203" s="10">
        <v>3406.46</v>
      </c>
      <c r="N203" s="10">
        <v>15207.8</v>
      </c>
      <c r="O203" s="10">
        <v>9026.1200000000008</v>
      </c>
      <c r="P203" s="11"/>
      <c r="Q203" s="10">
        <v>-8816.08</v>
      </c>
      <c r="R203" s="11"/>
      <c r="S203" s="10">
        <v>19.38</v>
      </c>
      <c r="T203" s="10">
        <v>-1.38</v>
      </c>
      <c r="U203" s="9">
        <v>28760.71</v>
      </c>
    </row>
    <row r="204" spans="1:21" ht="23.25" thickBot="1" x14ac:dyDescent="0.3">
      <c r="A204" s="4" t="s">
        <v>88</v>
      </c>
      <c r="B204" s="4" t="s">
        <v>61</v>
      </c>
      <c r="C204" s="4" t="s">
        <v>62</v>
      </c>
      <c r="D204" s="4" t="s">
        <v>186</v>
      </c>
      <c r="E204" s="4" t="s">
        <v>187</v>
      </c>
      <c r="F204" s="4" t="s">
        <v>172</v>
      </c>
      <c r="G204" s="4" t="s">
        <v>173</v>
      </c>
      <c r="H204" s="4" t="s">
        <v>65</v>
      </c>
      <c r="I204" s="7"/>
      <c r="J204" s="7"/>
      <c r="K204" s="7"/>
      <c r="L204" s="7"/>
      <c r="M204" s="7"/>
      <c r="N204" s="7"/>
      <c r="O204" s="8">
        <v>562.5</v>
      </c>
      <c r="P204" s="7"/>
      <c r="Q204" s="8">
        <v>-562.5</v>
      </c>
      <c r="R204" s="7"/>
      <c r="S204" s="7"/>
      <c r="T204" s="7"/>
      <c r="U204" s="12">
        <v>0</v>
      </c>
    </row>
    <row r="205" spans="1:21" ht="23.25" thickBot="1" x14ac:dyDescent="0.3">
      <c r="A205" s="4" t="s">
        <v>88</v>
      </c>
      <c r="B205" s="4" t="s">
        <v>61</v>
      </c>
      <c r="C205" s="4" t="s">
        <v>62</v>
      </c>
      <c r="D205" s="4" t="s">
        <v>186</v>
      </c>
      <c r="E205" s="4" t="s">
        <v>187</v>
      </c>
      <c r="F205" s="4" t="s">
        <v>174</v>
      </c>
      <c r="G205" s="4" t="s">
        <v>175</v>
      </c>
      <c r="H205" s="4" t="s">
        <v>65</v>
      </c>
      <c r="I205" s="11"/>
      <c r="J205" s="11"/>
      <c r="K205" s="11"/>
      <c r="L205" s="11"/>
      <c r="M205" s="11"/>
      <c r="N205" s="11"/>
      <c r="O205" s="10">
        <v>-610.74</v>
      </c>
      <c r="P205" s="10">
        <v>-565.5</v>
      </c>
      <c r="Q205" s="11"/>
      <c r="R205" s="10">
        <v>-576.80999999999995</v>
      </c>
      <c r="S205" s="10">
        <v>-1707.36</v>
      </c>
      <c r="T205" s="14">
        <v>0</v>
      </c>
      <c r="U205" s="9">
        <v>-3460.41</v>
      </c>
    </row>
    <row r="206" spans="1:21" ht="23.25" thickBot="1" x14ac:dyDescent="0.3">
      <c r="A206" s="4" t="s">
        <v>88</v>
      </c>
      <c r="B206" s="4" t="s">
        <v>61</v>
      </c>
      <c r="C206" s="4" t="s">
        <v>62</v>
      </c>
      <c r="D206" s="4" t="s">
        <v>186</v>
      </c>
      <c r="E206" s="4" t="s">
        <v>187</v>
      </c>
      <c r="F206" s="4" t="s">
        <v>176</v>
      </c>
      <c r="G206" s="4" t="s">
        <v>177</v>
      </c>
      <c r="H206" s="4" t="s">
        <v>65</v>
      </c>
      <c r="I206" s="7"/>
      <c r="J206" s="7"/>
      <c r="K206" s="7"/>
      <c r="L206" s="7"/>
      <c r="M206" s="7"/>
      <c r="N206" s="7"/>
      <c r="O206" s="8">
        <v>-5372</v>
      </c>
      <c r="P206" s="8">
        <v>-3672</v>
      </c>
      <c r="Q206" s="8">
        <v>-3190.56</v>
      </c>
      <c r="R206" s="8">
        <v>-5410.08</v>
      </c>
      <c r="S206" s="8">
        <v>-5711.19</v>
      </c>
      <c r="T206" s="8">
        <v>-3606.72</v>
      </c>
      <c r="U206" s="9">
        <v>-26962.55</v>
      </c>
    </row>
    <row r="207" spans="1:21" ht="23.25" thickBot="1" x14ac:dyDescent="0.3">
      <c r="A207" s="4" t="s">
        <v>88</v>
      </c>
      <c r="B207" s="4" t="s">
        <v>61</v>
      </c>
      <c r="C207" s="4" t="s">
        <v>62</v>
      </c>
      <c r="D207" s="4" t="s">
        <v>186</v>
      </c>
      <c r="E207" s="4" t="s">
        <v>187</v>
      </c>
      <c r="F207" s="4" t="s">
        <v>178</v>
      </c>
      <c r="G207" s="4" t="s">
        <v>179</v>
      </c>
      <c r="H207" s="4" t="s">
        <v>65</v>
      </c>
      <c r="I207" s="11"/>
      <c r="J207" s="11"/>
      <c r="K207" s="11"/>
      <c r="L207" s="11"/>
      <c r="M207" s="11"/>
      <c r="N207" s="11"/>
      <c r="O207" s="10">
        <v>-3138.55</v>
      </c>
      <c r="P207" s="10">
        <v>-1238.46</v>
      </c>
      <c r="Q207" s="10">
        <v>-986.39</v>
      </c>
      <c r="R207" s="10">
        <v>-1678.59</v>
      </c>
      <c r="S207" s="10">
        <v>-1956.71</v>
      </c>
      <c r="T207" s="10">
        <v>-571.07000000000005</v>
      </c>
      <c r="U207" s="9">
        <v>-9569.77</v>
      </c>
    </row>
    <row r="208" spans="1:21" ht="23.25" thickBot="1" x14ac:dyDescent="0.3">
      <c r="A208" s="4" t="s">
        <v>88</v>
      </c>
      <c r="B208" s="4" t="s">
        <v>267</v>
      </c>
      <c r="C208" s="4" t="s">
        <v>268</v>
      </c>
      <c r="D208" s="4" t="s">
        <v>91</v>
      </c>
      <c r="E208" s="4" t="s">
        <v>92</v>
      </c>
      <c r="F208" s="4" t="s">
        <v>94</v>
      </c>
      <c r="G208" s="4" t="s">
        <v>95</v>
      </c>
      <c r="H208" s="4" t="s">
        <v>93</v>
      </c>
      <c r="I208" s="7"/>
      <c r="J208" s="7"/>
      <c r="K208" s="8">
        <v>1.33</v>
      </c>
      <c r="L208" s="7"/>
      <c r="M208" s="7"/>
      <c r="N208" s="7"/>
      <c r="O208" s="7"/>
      <c r="P208" s="7"/>
      <c r="Q208" s="7"/>
      <c r="R208" s="7"/>
      <c r="S208" s="7"/>
      <c r="T208" s="8">
        <v>2.04</v>
      </c>
      <c r="U208" s="9">
        <v>3.37</v>
      </c>
    </row>
    <row r="209" spans="1:21" ht="23.25" thickBot="1" x14ac:dyDescent="0.3">
      <c r="A209" s="4" t="s">
        <v>88</v>
      </c>
      <c r="B209" s="4" t="s">
        <v>267</v>
      </c>
      <c r="C209" s="4" t="s">
        <v>268</v>
      </c>
      <c r="D209" s="4" t="s">
        <v>91</v>
      </c>
      <c r="E209" s="4" t="s">
        <v>92</v>
      </c>
      <c r="F209" s="4" t="s">
        <v>42</v>
      </c>
      <c r="G209" s="4" t="s">
        <v>43</v>
      </c>
      <c r="H209" s="4" t="s">
        <v>93</v>
      </c>
      <c r="I209" s="11"/>
      <c r="J209" s="11"/>
      <c r="K209" s="10">
        <v>308.32</v>
      </c>
      <c r="L209" s="11"/>
      <c r="M209" s="11"/>
      <c r="N209" s="11"/>
      <c r="O209" s="11"/>
      <c r="P209" s="11"/>
      <c r="Q209" s="11"/>
      <c r="R209" s="11"/>
      <c r="S209" s="11"/>
      <c r="T209" s="10">
        <v>471.78</v>
      </c>
      <c r="U209" s="9">
        <v>780.1</v>
      </c>
    </row>
    <row r="210" spans="1:21" ht="23.25" thickBot="1" x14ac:dyDescent="0.3">
      <c r="A210" s="4" t="s">
        <v>88</v>
      </c>
      <c r="B210" s="4" t="s">
        <v>190</v>
      </c>
      <c r="C210" s="4" t="s">
        <v>191</v>
      </c>
      <c r="D210" s="4" t="s">
        <v>91</v>
      </c>
      <c r="E210" s="4" t="s">
        <v>92</v>
      </c>
      <c r="F210" s="4" t="s">
        <v>108</v>
      </c>
      <c r="G210" s="4" t="s">
        <v>109</v>
      </c>
      <c r="H210" s="4" t="s">
        <v>93</v>
      </c>
      <c r="I210" s="8">
        <v>1894.26</v>
      </c>
      <c r="J210" s="8">
        <v>1461.96</v>
      </c>
      <c r="K210" s="8">
        <v>587.92999999999995</v>
      </c>
      <c r="L210" s="8">
        <v>1980.72</v>
      </c>
      <c r="M210" s="8">
        <v>1763.78</v>
      </c>
      <c r="N210" s="8">
        <v>1959.19</v>
      </c>
      <c r="O210" s="8">
        <v>2040.15</v>
      </c>
      <c r="P210" s="8">
        <v>1826.42</v>
      </c>
      <c r="Q210" s="8">
        <v>1554.4</v>
      </c>
      <c r="R210" s="8">
        <v>1586.78</v>
      </c>
      <c r="S210" s="13">
        <v>0</v>
      </c>
      <c r="T210" s="7"/>
      <c r="U210" s="9">
        <v>16655.59</v>
      </c>
    </row>
    <row r="211" spans="1:21" ht="23.25" thickBot="1" x14ac:dyDescent="0.3">
      <c r="A211" s="4" t="s">
        <v>88</v>
      </c>
      <c r="B211" s="4" t="s">
        <v>190</v>
      </c>
      <c r="C211" s="4" t="s">
        <v>191</v>
      </c>
      <c r="D211" s="4" t="s">
        <v>91</v>
      </c>
      <c r="E211" s="4" t="s">
        <v>92</v>
      </c>
      <c r="F211" s="4" t="s">
        <v>120</v>
      </c>
      <c r="G211" s="4" t="s">
        <v>121</v>
      </c>
      <c r="H211" s="4" t="s">
        <v>93</v>
      </c>
      <c r="I211" s="11"/>
      <c r="J211" s="11"/>
      <c r="K211" s="11"/>
      <c r="L211" s="10">
        <v>-0.22</v>
      </c>
      <c r="M211" s="10">
        <v>-0.17</v>
      </c>
      <c r="N211" s="10">
        <v>-0.2</v>
      </c>
      <c r="O211" s="10">
        <v>-0.2</v>
      </c>
      <c r="P211" s="10">
        <v>-0.19</v>
      </c>
      <c r="Q211" s="10">
        <v>-0.15</v>
      </c>
      <c r="R211" s="10">
        <v>-0.17</v>
      </c>
      <c r="S211" s="10">
        <v>-0.09</v>
      </c>
      <c r="T211" s="11"/>
      <c r="U211" s="9">
        <v>-1.39</v>
      </c>
    </row>
    <row r="212" spans="1:21" ht="23.25" thickBot="1" x14ac:dyDescent="0.3">
      <c r="A212" s="4" t="s">
        <v>88</v>
      </c>
      <c r="B212" s="4" t="s">
        <v>190</v>
      </c>
      <c r="C212" s="4" t="s">
        <v>191</v>
      </c>
      <c r="D212" s="4" t="s">
        <v>91</v>
      </c>
      <c r="E212" s="4" t="s">
        <v>92</v>
      </c>
      <c r="F212" s="4" t="s">
        <v>112</v>
      </c>
      <c r="G212" s="4" t="s">
        <v>113</v>
      </c>
      <c r="H212" s="4" t="s">
        <v>93</v>
      </c>
      <c r="I212" s="8">
        <v>283.24</v>
      </c>
      <c r="J212" s="8">
        <v>283.24</v>
      </c>
      <c r="K212" s="8">
        <v>283.24</v>
      </c>
      <c r="L212" s="8">
        <v>283.24</v>
      </c>
      <c r="M212" s="8">
        <v>283.25</v>
      </c>
      <c r="N212" s="8">
        <v>291.74</v>
      </c>
      <c r="O212" s="8">
        <v>291.74</v>
      </c>
      <c r="P212" s="8">
        <v>291.75</v>
      </c>
      <c r="Q212" s="8">
        <v>291.74</v>
      </c>
      <c r="R212" s="8">
        <v>291.74</v>
      </c>
      <c r="S212" s="13">
        <v>0</v>
      </c>
      <c r="T212" s="7"/>
      <c r="U212" s="9">
        <v>2874.92</v>
      </c>
    </row>
    <row r="213" spans="1:21" ht="23.25" thickBot="1" x14ac:dyDescent="0.3">
      <c r="A213" s="4" t="s">
        <v>88</v>
      </c>
      <c r="B213" s="4" t="s">
        <v>190</v>
      </c>
      <c r="C213" s="4" t="s">
        <v>191</v>
      </c>
      <c r="D213" s="4" t="s">
        <v>91</v>
      </c>
      <c r="E213" s="4" t="s">
        <v>92</v>
      </c>
      <c r="F213" s="4" t="s">
        <v>114</v>
      </c>
      <c r="G213" s="4" t="s">
        <v>115</v>
      </c>
      <c r="H213" s="4" t="s">
        <v>93</v>
      </c>
      <c r="I213" s="10">
        <v>1048.3</v>
      </c>
      <c r="J213" s="10">
        <v>1048.31</v>
      </c>
      <c r="K213" s="10">
        <v>1048.32</v>
      </c>
      <c r="L213" s="10">
        <v>1051.21</v>
      </c>
      <c r="M213" s="10">
        <v>1051.21</v>
      </c>
      <c r="N213" s="10">
        <v>1082.76</v>
      </c>
      <c r="O213" s="10">
        <v>1082.76</v>
      </c>
      <c r="P213" s="10">
        <v>1082.76</v>
      </c>
      <c r="Q213" s="10">
        <v>1082.75</v>
      </c>
      <c r="R213" s="10">
        <v>1082.76</v>
      </c>
      <c r="S213" s="14">
        <v>0</v>
      </c>
      <c r="T213" s="11"/>
      <c r="U213" s="9">
        <v>10661.14</v>
      </c>
    </row>
    <row r="214" spans="1:21" ht="23.25" thickBot="1" x14ac:dyDescent="0.3">
      <c r="A214" s="4" t="s">
        <v>88</v>
      </c>
      <c r="B214" s="4" t="s">
        <v>190</v>
      </c>
      <c r="C214" s="4" t="s">
        <v>191</v>
      </c>
      <c r="D214" s="4" t="s">
        <v>91</v>
      </c>
      <c r="E214" s="4" t="s">
        <v>92</v>
      </c>
      <c r="F214" s="4" t="s">
        <v>192</v>
      </c>
      <c r="G214" s="4" t="s">
        <v>193</v>
      </c>
      <c r="H214" s="4" t="s">
        <v>93</v>
      </c>
      <c r="I214" s="8">
        <v>-2638.53</v>
      </c>
      <c r="J214" s="8">
        <v>-2360.79</v>
      </c>
      <c r="K214" s="8">
        <v>-833.22</v>
      </c>
      <c r="L214" s="8">
        <v>-3055.58</v>
      </c>
      <c r="M214" s="8">
        <v>-2361.13</v>
      </c>
      <c r="N214" s="8">
        <v>-2842.6</v>
      </c>
      <c r="O214" s="8">
        <v>-2842.6</v>
      </c>
      <c r="P214" s="8">
        <v>-2700.47</v>
      </c>
      <c r="Q214" s="8">
        <v>-2131.9499999999998</v>
      </c>
      <c r="R214" s="8">
        <v>-2416.21</v>
      </c>
      <c r="S214" s="8">
        <v>-1279.17</v>
      </c>
      <c r="T214" s="7"/>
      <c r="U214" s="9">
        <v>-25462.25</v>
      </c>
    </row>
    <row r="215" spans="1:21" ht="23.25" thickBot="1" x14ac:dyDescent="0.3">
      <c r="A215" s="4" t="s">
        <v>88</v>
      </c>
      <c r="B215" s="4" t="s">
        <v>992</v>
      </c>
      <c r="C215" s="4" t="s">
        <v>993</v>
      </c>
      <c r="D215" s="4" t="s">
        <v>91</v>
      </c>
      <c r="E215" s="4" t="s">
        <v>92</v>
      </c>
      <c r="F215" s="4" t="s">
        <v>144</v>
      </c>
      <c r="G215" s="4" t="s">
        <v>145</v>
      </c>
      <c r="H215" s="4" t="s">
        <v>93</v>
      </c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0">
        <v>10930.24</v>
      </c>
      <c r="U215" s="9">
        <v>10930.24</v>
      </c>
    </row>
    <row r="216" spans="1:21" ht="23.25" thickBot="1" x14ac:dyDescent="0.3">
      <c r="A216" s="4" t="s">
        <v>198</v>
      </c>
      <c r="B216" s="4" t="s">
        <v>36</v>
      </c>
      <c r="C216" s="4" t="s">
        <v>37</v>
      </c>
      <c r="D216" s="4" t="s">
        <v>199</v>
      </c>
      <c r="E216" s="4" t="s">
        <v>200</v>
      </c>
      <c r="F216" s="4" t="s">
        <v>70</v>
      </c>
      <c r="G216" s="4" t="s">
        <v>71</v>
      </c>
      <c r="H216" s="4" t="s">
        <v>201</v>
      </c>
      <c r="I216" s="7"/>
      <c r="J216" s="7"/>
      <c r="K216" s="7"/>
      <c r="L216" s="7"/>
      <c r="M216" s="7"/>
      <c r="N216" s="7"/>
      <c r="O216" s="7"/>
      <c r="P216" s="8">
        <v>628.14</v>
      </c>
      <c r="Q216" s="7"/>
      <c r="R216" s="7"/>
      <c r="S216" s="7"/>
      <c r="T216" s="8">
        <v>2348.6799999999998</v>
      </c>
      <c r="U216" s="9">
        <v>2976.82</v>
      </c>
    </row>
    <row r="217" spans="1:21" ht="23.25" thickBot="1" x14ac:dyDescent="0.3">
      <c r="A217" s="4" t="s">
        <v>198</v>
      </c>
      <c r="B217" s="4" t="s">
        <v>36</v>
      </c>
      <c r="C217" s="4" t="s">
        <v>37</v>
      </c>
      <c r="D217" s="4" t="s">
        <v>199</v>
      </c>
      <c r="E217" s="4" t="s">
        <v>200</v>
      </c>
      <c r="F217" s="4" t="s">
        <v>47</v>
      </c>
      <c r="G217" s="4" t="s">
        <v>48</v>
      </c>
      <c r="H217" s="4" t="s">
        <v>201</v>
      </c>
      <c r="I217" s="11"/>
      <c r="J217" s="11"/>
      <c r="K217" s="11"/>
      <c r="L217" s="11"/>
      <c r="M217" s="11"/>
      <c r="N217" s="11"/>
      <c r="O217" s="11"/>
      <c r="P217" s="11"/>
      <c r="Q217" s="10">
        <v>1835.2</v>
      </c>
      <c r="R217" s="11"/>
      <c r="S217" s="11"/>
      <c r="T217" s="11"/>
      <c r="U217" s="9">
        <v>1835.2</v>
      </c>
    </row>
    <row r="218" spans="1:21" ht="23.25" thickBot="1" x14ac:dyDescent="0.3">
      <c r="A218" s="4" t="s">
        <v>198</v>
      </c>
      <c r="B218" s="4" t="s">
        <v>36</v>
      </c>
      <c r="C218" s="4" t="s">
        <v>37</v>
      </c>
      <c r="D218" s="4" t="s">
        <v>199</v>
      </c>
      <c r="E218" s="4" t="s">
        <v>200</v>
      </c>
      <c r="F218" s="4" t="s">
        <v>38</v>
      </c>
      <c r="G218" s="4" t="s">
        <v>39</v>
      </c>
      <c r="H218" s="4" t="s">
        <v>201</v>
      </c>
      <c r="I218" s="7"/>
      <c r="J218" s="7"/>
      <c r="K218" s="7"/>
      <c r="L218" s="7"/>
      <c r="M218" s="7"/>
      <c r="N218" s="7"/>
      <c r="O218" s="7"/>
      <c r="P218" s="8">
        <v>15391.63</v>
      </c>
      <c r="Q218" s="8">
        <v>13047.74</v>
      </c>
      <c r="R218" s="8">
        <v>22445.56</v>
      </c>
      <c r="S218" s="8">
        <v>-16091.57</v>
      </c>
      <c r="T218" s="8">
        <v>22445.56</v>
      </c>
      <c r="U218" s="9">
        <v>57238.92</v>
      </c>
    </row>
    <row r="219" spans="1:21" ht="23.25" thickBot="1" x14ac:dyDescent="0.3">
      <c r="A219" s="4" t="s">
        <v>198</v>
      </c>
      <c r="B219" s="4" t="s">
        <v>36</v>
      </c>
      <c r="C219" s="4" t="s">
        <v>37</v>
      </c>
      <c r="D219" s="4" t="s">
        <v>199</v>
      </c>
      <c r="E219" s="4" t="s">
        <v>200</v>
      </c>
      <c r="F219" s="4" t="s">
        <v>156</v>
      </c>
      <c r="G219" s="4" t="s">
        <v>157</v>
      </c>
      <c r="H219" s="4" t="s">
        <v>201</v>
      </c>
      <c r="I219" s="11"/>
      <c r="J219" s="11"/>
      <c r="K219" s="11"/>
      <c r="L219" s="11"/>
      <c r="M219" s="11"/>
      <c r="N219" s="11"/>
      <c r="O219" s="11"/>
      <c r="P219" s="10">
        <v>640</v>
      </c>
      <c r="Q219" s="11"/>
      <c r="R219" s="11"/>
      <c r="S219" s="11"/>
      <c r="T219" s="11"/>
      <c r="U219" s="9">
        <v>640</v>
      </c>
    </row>
    <row r="220" spans="1:21" ht="23.25" thickBot="1" x14ac:dyDescent="0.3">
      <c r="A220" s="4" t="s">
        <v>198</v>
      </c>
      <c r="B220" s="4" t="s">
        <v>36</v>
      </c>
      <c r="C220" s="4" t="s">
        <v>37</v>
      </c>
      <c r="D220" s="4" t="s">
        <v>199</v>
      </c>
      <c r="E220" s="4" t="s">
        <v>200</v>
      </c>
      <c r="F220" s="4" t="s">
        <v>162</v>
      </c>
      <c r="G220" s="4" t="s">
        <v>163</v>
      </c>
      <c r="H220" s="4" t="s">
        <v>201</v>
      </c>
      <c r="I220" s="7"/>
      <c r="J220" s="7"/>
      <c r="K220" s="7"/>
      <c r="L220" s="7"/>
      <c r="M220" s="7"/>
      <c r="N220" s="7"/>
      <c r="O220" s="7"/>
      <c r="P220" s="7"/>
      <c r="Q220" s="8">
        <v>600.58000000000004</v>
      </c>
      <c r="R220" s="7"/>
      <c r="S220" s="7"/>
      <c r="T220" s="7"/>
      <c r="U220" s="9">
        <v>600.58000000000004</v>
      </c>
    </row>
    <row r="221" spans="1:21" ht="23.25" thickBot="1" x14ac:dyDescent="0.3">
      <c r="A221" s="4" t="s">
        <v>198</v>
      </c>
      <c r="B221" s="4" t="s">
        <v>36</v>
      </c>
      <c r="C221" s="4" t="s">
        <v>37</v>
      </c>
      <c r="D221" s="4" t="s">
        <v>199</v>
      </c>
      <c r="E221" s="4" t="s">
        <v>200</v>
      </c>
      <c r="F221" s="4" t="s">
        <v>51</v>
      </c>
      <c r="G221" s="4" t="s">
        <v>52</v>
      </c>
      <c r="H221" s="4" t="s">
        <v>201</v>
      </c>
      <c r="I221" s="11"/>
      <c r="J221" s="11"/>
      <c r="K221" s="11"/>
      <c r="L221" s="11"/>
      <c r="M221" s="11"/>
      <c r="N221" s="11"/>
      <c r="O221" s="11"/>
      <c r="P221" s="10">
        <v>2171.52</v>
      </c>
      <c r="Q221" s="11"/>
      <c r="R221" s="11"/>
      <c r="S221" s="11"/>
      <c r="T221" s="11"/>
      <c r="U221" s="9">
        <v>2171.52</v>
      </c>
    </row>
    <row r="222" spans="1:21" ht="23.25" thickBot="1" x14ac:dyDescent="0.3">
      <c r="A222" s="4" t="s">
        <v>198</v>
      </c>
      <c r="B222" s="4" t="s">
        <v>36</v>
      </c>
      <c r="C222" s="4" t="s">
        <v>37</v>
      </c>
      <c r="D222" s="4" t="s">
        <v>199</v>
      </c>
      <c r="E222" s="4" t="s">
        <v>200</v>
      </c>
      <c r="F222" s="4" t="s">
        <v>42</v>
      </c>
      <c r="G222" s="4" t="s">
        <v>43</v>
      </c>
      <c r="H222" s="4" t="s">
        <v>201</v>
      </c>
      <c r="I222" s="7"/>
      <c r="J222" s="7"/>
      <c r="K222" s="7"/>
      <c r="L222" s="7"/>
      <c r="M222" s="7"/>
      <c r="N222" s="7"/>
      <c r="O222" s="7"/>
      <c r="P222" s="8">
        <v>3808</v>
      </c>
      <c r="Q222" s="8">
        <v>277.44</v>
      </c>
      <c r="R222" s="7"/>
      <c r="S222" s="7"/>
      <c r="T222" s="7"/>
      <c r="U222" s="9">
        <v>4085.44</v>
      </c>
    </row>
    <row r="223" spans="1:21" ht="23.25" thickBot="1" x14ac:dyDescent="0.3">
      <c r="A223" s="4" t="s">
        <v>198</v>
      </c>
      <c r="B223" s="4" t="s">
        <v>36</v>
      </c>
      <c r="C223" s="4" t="s">
        <v>37</v>
      </c>
      <c r="D223" s="4" t="s">
        <v>199</v>
      </c>
      <c r="E223" s="4" t="s">
        <v>200</v>
      </c>
      <c r="F223" s="4" t="s">
        <v>53</v>
      </c>
      <c r="G223" s="4" t="s">
        <v>54</v>
      </c>
      <c r="H223" s="4" t="s">
        <v>201</v>
      </c>
      <c r="I223" s="11"/>
      <c r="J223" s="11"/>
      <c r="K223" s="11"/>
      <c r="L223" s="11"/>
      <c r="M223" s="11"/>
      <c r="N223" s="11"/>
      <c r="O223" s="11"/>
      <c r="P223" s="10">
        <v>814.32</v>
      </c>
      <c r="Q223" s="11"/>
      <c r="R223" s="11"/>
      <c r="S223" s="11"/>
      <c r="T223" s="11"/>
      <c r="U223" s="9">
        <v>814.32</v>
      </c>
    </row>
    <row r="224" spans="1:21" ht="23.25" thickBot="1" x14ac:dyDescent="0.3">
      <c r="A224" s="4" t="s">
        <v>202</v>
      </c>
      <c r="B224" s="4" t="s">
        <v>36</v>
      </c>
      <c r="C224" s="4" t="s">
        <v>37</v>
      </c>
      <c r="D224" s="4" t="s">
        <v>203</v>
      </c>
      <c r="E224" s="4" t="s">
        <v>204</v>
      </c>
      <c r="F224" s="4" t="s">
        <v>70</v>
      </c>
      <c r="G224" s="4" t="s">
        <v>71</v>
      </c>
      <c r="H224" s="4" t="s">
        <v>205</v>
      </c>
      <c r="I224" s="8">
        <v>5133.6499999999996</v>
      </c>
      <c r="J224" s="8">
        <v>99.15</v>
      </c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9">
        <v>5232.8</v>
      </c>
    </row>
    <row r="225" spans="1:21" ht="23.25" thickBot="1" x14ac:dyDescent="0.3">
      <c r="A225" s="4" t="s">
        <v>202</v>
      </c>
      <c r="B225" s="4" t="s">
        <v>36</v>
      </c>
      <c r="C225" s="4" t="s">
        <v>37</v>
      </c>
      <c r="D225" s="4" t="s">
        <v>203</v>
      </c>
      <c r="E225" s="4" t="s">
        <v>204</v>
      </c>
      <c r="F225" s="4" t="s">
        <v>7649</v>
      </c>
      <c r="G225" s="4" t="s">
        <v>7650</v>
      </c>
      <c r="H225" s="4" t="s">
        <v>205</v>
      </c>
      <c r="I225" s="11"/>
      <c r="J225" s="11"/>
      <c r="K225" s="10">
        <v>3900</v>
      </c>
      <c r="L225" s="10">
        <v>-3900</v>
      </c>
      <c r="M225" s="11"/>
      <c r="N225" s="11"/>
      <c r="O225" s="11"/>
      <c r="P225" s="11"/>
      <c r="Q225" s="11"/>
      <c r="R225" s="11"/>
      <c r="S225" s="11"/>
      <c r="T225" s="11"/>
      <c r="U225" s="12">
        <v>0</v>
      </c>
    </row>
    <row r="226" spans="1:21" ht="23.25" thickBot="1" x14ac:dyDescent="0.3">
      <c r="A226" s="4" t="s">
        <v>202</v>
      </c>
      <c r="B226" s="4" t="s">
        <v>36</v>
      </c>
      <c r="C226" s="4" t="s">
        <v>37</v>
      </c>
      <c r="D226" s="4" t="s">
        <v>203</v>
      </c>
      <c r="E226" s="4" t="s">
        <v>204</v>
      </c>
      <c r="F226" s="4" t="s">
        <v>152</v>
      </c>
      <c r="G226" s="4" t="s">
        <v>153</v>
      </c>
      <c r="H226" s="4" t="s">
        <v>205</v>
      </c>
      <c r="I226" s="7"/>
      <c r="J226" s="7"/>
      <c r="K226" s="7"/>
      <c r="L226" s="7"/>
      <c r="M226" s="8">
        <v>180</v>
      </c>
      <c r="N226" s="8">
        <v>2385</v>
      </c>
      <c r="O226" s="8">
        <v>7470</v>
      </c>
      <c r="P226" s="8">
        <v>3825</v>
      </c>
      <c r="Q226" s="8">
        <v>2925</v>
      </c>
      <c r="R226" s="7"/>
      <c r="S226" s="7"/>
      <c r="T226" s="7"/>
      <c r="U226" s="9">
        <v>16785</v>
      </c>
    </row>
    <row r="227" spans="1:21" ht="23.25" thickBot="1" x14ac:dyDescent="0.3">
      <c r="A227" s="4" t="s">
        <v>202</v>
      </c>
      <c r="B227" s="4" t="s">
        <v>36</v>
      </c>
      <c r="C227" s="4" t="s">
        <v>37</v>
      </c>
      <c r="D227" s="4" t="s">
        <v>203</v>
      </c>
      <c r="E227" s="4" t="s">
        <v>204</v>
      </c>
      <c r="F227" s="4" t="s">
        <v>206</v>
      </c>
      <c r="G227" s="4" t="s">
        <v>207</v>
      </c>
      <c r="H227" s="4" t="s">
        <v>205</v>
      </c>
      <c r="I227" s="10">
        <v>1028.3399999999999</v>
      </c>
      <c r="J227" s="10">
        <v>2954.13</v>
      </c>
      <c r="K227" s="10">
        <v>2433.31</v>
      </c>
      <c r="L227" s="10">
        <v>2215.5500000000002</v>
      </c>
      <c r="M227" s="10">
        <v>2538.11</v>
      </c>
      <c r="N227" s="10">
        <v>195.32</v>
      </c>
      <c r="O227" s="11"/>
      <c r="P227" s="11"/>
      <c r="Q227" s="11"/>
      <c r="R227" s="11"/>
      <c r="S227" s="11"/>
      <c r="T227" s="11"/>
      <c r="U227" s="9">
        <v>11364.76</v>
      </c>
    </row>
    <row r="228" spans="1:21" ht="23.25" thickBot="1" x14ac:dyDescent="0.3">
      <c r="A228" s="4" t="s">
        <v>202</v>
      </c>
      <c r="B228" s="4" t="s">
        <v>36</v>
      </c>
      <c r="C228" s="4" t="s">
        <v>37</v>
      </c>
      <c r="D228" s="4" t="s">
        <v>203</v>
      </c>
      <c r="E228" s="4" t="s">
        <v>204</v>
      </c>
      <c r="F228" s="4" t="s">
        <v>76</v>
      </c>
      <c r="G228" s="4" t="s">
        <v>77</v>
      </c>
      <c r="H228" s="4" t="s">
        <v>205</v>
      </c>
      <c r="I228" s="8">
        <v>6110.62</v>
      </c>
      <c r="J228" s="8">
        <v>27640.28</v>
      </c>
      <c r="K228" s="8">
        <v>12367.86</v>
      </c>
      <c r="L228" s="8">
        <v>13238.22</v>
      </c>
      <c r="M228" s="8">
        <v>15191.4</v>
      </c>
      <c r="N228" s="8">
        <v>15545.6</v>
      </c>
      <c r="O228" s="8">
        <v>18654.72</v>
      </c>
      <c r="P228" s="8">
        <v>14768.32</v>
      </c>
      <c r="Q228" s="8">
        <v>11048.48</v>
      </c>
      <c r="R228" s="8">
        <v>13991.04</v>
      </c>
      <c r="S228" s="8">
        <v>21097.599999999999</v>
      </c>
      <c r="T228" s="8">
        <v>1221.44</v>
      </c>
      <c r="U228" s="9">
        <v>170875.58</v>
      </c>
    </row>
    <row r="229" spans="1:21" ht="23.25" thickBot="1" x14ac:dyDescent="0.3">
      <c r="A229" s="4" t="s">
        <v>202</v>
      </c>
      <c r="B229" s="4" t="s">
        <v>36</v>
      </c>
      <c r="C229" s="4" t="s">
        <v>37</v>
      </c>
      <c r="D229" s="4" t="s">
        <v>208</v>
      </c>
      <c r="E229" s="4" t="s">
        <v>209</v>
      </c>
      <c r="F229" s="4" t="s">
        <v>206</v>
      </c>
      <c r="G229" s="4" t="s">
        <v>207</v>
      </c>
      <c r="H229" s="4" t="s">
        <v>65</v>
      </c>
      <c r="I229" s="11"/>
      <c r="J229" s="11"/>
      <c r="K229" s="11"/>
      <c r="L229" s="10">
        <v>608.33000000000004</v>
      </c>
      <c r="M229" s="10">
        <v>715.82</v>
      </c>
      <c r="N229" s="11"/>
      <c r="O229" s="11"/>
      <c r="P229" s="11"/>
      <c r="Q229" s="11"/>
      <c r="R229" s="11"/>
      <c r="S229" s="11"/>
      <c r="T229" s="11"/>
      <c r="U229" s="9">
        <v>1324.15</v>
      </c>
    </row>
    <row r="230" spans="1:21" ht="23.25" thickBot="1" x14ac:dyDescent="0.3">
      <c r="A230" s="4" t="s">
        <v>202</v>
      </c>
      <c r="B230" s="4" t="s">
        <v>61</v>
      </c>
      <c r="C230" s="4" t="s">
        <v>62</v>
      </c>
      <c r="D230" s="4" t="s">
        <v>203</v>
      </c>
      <c r="E230" s="4" t="s">
        <v>204</v>
      </c>
      <c r="F230" s="4" t="s">
        <v>72</v>
      </c>
      <c r="G230" s="4" t="s">
        <v>73</v>
      </c>
      <c r="H230" s="4" t="s">
        <v>205</v>
      </c>
      <c r="I230" s="8">
        <v>-1988</v>
      </c>
      <c r="J230" s="8">
        <v>-5043.8999999999996</v>
      </c>
      <c r="K230" s="8">
        <v>-4122.62</v>
      </c>
      <c r="L230" s="8">
        <v>-216.98</v>
      </c>
      <c r="M230" s="8">
        <v>216.98</v>
      </c>
      <c r="N230" s="7"/>
      <c r="O230" s="7"/>
      <c r="P230" s="7"/>
      <c r="Q230" s="7"/>
      <c r="R230" s="7"/>
      <c r="S230" s="7"/>
      <c r="T230" s="7"/>
      <c r="U230" s="9">
        <v>-11154.52</v>
      </c>
    </row>
    <row r="231" spans="1:21" ht="23.25" thickBot="1" x14ac:dyDescent="0.3">
      <c r="A231" s="4" t="s">
        <v>202</v>
      </c>
      <c r="B231" s="4" t="s">
        <v>61</v>
      </c>
      <c r="C231" s="4" t="s">
        <v>62</v>
      </c>
      <c r="D231" s="4" t="s">
        <v>203</v>
      </c>
      <c r="E231" s="4" t="s">
        <v>204</v>
      </c>
      <c r="F231" s="4" t="s">
        <v>76</v>
      </c>
      <c r="G231" s="4" t="s">
        <v>77</v>
      </c>
      <c r="H231" s="4" t="s">
        <v>205</v>
      </c>
      <c r="I231" s="10">
        <v>1988</v>
      </c>
      <c r="J231" s="10">
        <v>5043.8999999999996</v>
      </c>
      <c r="K231" s="10">
        <v>4122.62</v>
      </c>
      <c r="L231" s="10">
        <v>-216.98</v>
      </c>
      <c r="M231" s="11"/>
      <c r="N231" s="11"/>
      <c r="O231" s="11"/>
      <c r="P231" s="11"/>
      <c r="Q231" s="11"/>
      <c r="R231" s="11"/>
      <c r="S231" s="11"/>
      <c r="T231" s="11"/>
      <c r="U231" s="9">
        <v>10937.54</v>
      </c>
    </row>
    <row r="232" spans="1:21" ht="23.25" thickBot="1" x14ac:dyDescent="0.3">
      <c r="A232" s="4" t="s">
        <v>202</v>
      </c>
      <c r="B232" s="4" t="s">
        <v>61</v>
      </c>
      <c r="C232" s="4" t="s">
        <v>62</v>
      </c>
      <c r="D232" s="4" t="s">
        <v>208</v>
      </c>
      <c r="E232" s="4" t="s">
        <v>209</v>
      </c>
      <c r="F232" s="4" t="s">
        <v>18</v>
      </c>
      <c r="G232" s="4" t="s">
        <v>19</v>
      </c>
      <c r="H232" s="4" t="s">
        <v>65</v>
      </c>
      <c r="I232" s="7"/>
      <c r="J232" s="8">
        <v>-4049.43</v>
      </c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9">
        <v>-4049.43</v>
      </c>
    </row>
    <row r="233" spans="1:21" ht="23.25" thickBot="1" x14ac:dyDescent="0.3">
      <c r="A233" s="4" t="s">
        <v>202</v>
      </c>
      <c r="B233" s="4" t="s">
        <v>61</v>
      </c>
      <c r="C233" s="4" t="s">
        <v>62</v>
      </c>
      <c r="D233" s="4" t="s">
        <v>208</v>
      </c>
      <c r="E233" s="4" t="s">
        <v>209</v>
      </c>
      <c r="F233" s="4" t="s">
        <v>72</v>
      </c>
      <c r="G233" s="4" t="s">
        <v>73</v>
      </c>
      <c r="H233" s="4" t="s">
        <v>65</v>
      </c>
      <c r="I233" s="10">
        <v>1988</v>
      </c>
      <c r="J233" s="10">
        <v>5043.8999999999996</v>
      </c>
      <c r="K233" s="10">
        <v>4122.62</v>
      </c>
      <c r="L233" s="10">
        <v>216.98</v>
      </c>
      <c r="M233" s="10">
        <v>-216.98</v>
      </c>
      <c r="N233" s="11"/>
      <c r="O233" s="11"/>
      <c r="P233" s="11"/>
      <c r="Q233" s="11"/>
      <c r="R233" s="11"/>
      <c r="S233" s="11"/>
      <c r="T233" s="11"/>
      <c r="U233" s="9">
        <v>11154.52</v>
      </c>
    </row>
    <row r="234" spans="1:21" ht="23.25" thickBot="1" x14ac:dyDescent="0.3">
      <c r="A234" s="4" t="s">
        <v>202</v>
      </c>
      <c r="B234" s="4" t="s">
        <v>61</v>
      </c>
      <c r="C234" s="4" t="s">
        <v>62</v>
      </c>
      <c r="D234" s="4" t="s">
        <v>208</v>
      </c>
      <c r="E234" s="4" t="s">
        <v>209</v>
      </c>
      <c r="F234" s="4" t="s">
        <v>76</v>
      </c>
      <c r="G234" s="4" t="s">
        <v>77</v>
      </c>
      <c r="H234" s="4" t="s">
        <v>65</v>
      </c>
      <c r="I234" s="7"/>
      <c r="J234" s="7"/>
      <c r="K234" s="7"/>
      <c r="L234" s="8">
        <v>3906.36</v>
      </c>
      <c r="M234" s="8">
        <v>4340.3999999999996</v>
      </c>
      <c r="N234" s="8">
        <v>4441.6000000000004</v>
      </c>
      <c r="O234" s="8">
        <v>5329.92</v>
      </c>
      <c r="P234" s="8">
        <v>4441.6000000000004</v>
      </c>
      <c r="Q234" s="8">
        <v>3331.2</v>
      </c>
      <c r="R234" s="8">
        <v>4219.5200000000004</v>
      </c>
      <c r="S234" s="8">
        <v>6662.4</v>
      </c>
      <c r="T234" s="7"/>
      <c r="U234" s="9">
        <v>36673</v>
      </c>
    </row>
    <row r="235" spans="1:21" ht="23.25" thickBot="1" x14ac:dyDescent="0.3">
      <c r="A235" s="4" t="s">
        <v>1539</v>
      </c>
      <c r="B235" s="4" t="s">
        <v>36</v>
      </c>
      <c r="C235" s="4" t="s">
        <v>37</v>
      </c>
      <c r="D235" s="4" t="s">
        <v>7932</v>
      </c>
      <c r="E235" s="4" t="s">
        <v>7933</v>
      </c>
      <c r="F235" s="4" t="s">
        <v>154</v>
      </c>
      <c r="G235" s="4" t="s">
        <v>155</v>
      </c>
      <c r="H235" s="4" t="s">
        <v>440</v>
      </c>
      <c r="I235" s="10">
        <v>22575.39</v>
      </c>
      <c r="J235" s="10">
        <v>45915.44</v>
      </c>
      <c r="K235" s="10">
        <v>50747.79</v>
      </c>
      <c r="L235" s="10">
        <v>53944.59</v>
      </c>
      <c r="M235" s="10">
        <v>51994.84</v>
      </c>
      <c r="N235" s="10">
        <v>55253.79</v>
      </c>
      <c r="O235" s="10">
        <v>55353.75</v>
      </c>
      <c r="P235" s="10">
        <v>55457.45</v>
      </c>
      <c r="Q235" s="10">
        <v>57928.46</v>
      </c>
      <c r="R235" s="10">
        <v>58039.199999999997</v>
      </c>
      <c r="S235" s="10">
        <v>60440.86</v>
      </c>
      <c r="T235" s="10">
        <v>61265.68</v>
      </c>
      <c r="U235" s="9">
        <v>628917.24</v>
      </c>
    </row>
    <row r="236" spans="1:21" ht="23.25" thickBot="1" x14ac:dyDescent="0.3">
      <c r="A236" s="4" t="s">
        <v>1539</v>
      </c>
      <c r="B236" s="4" t="s">
        <v>61</v>
      </c>
      <c r="C236" s="4" t="s">
        <v>62</v>
      </c>
      <c r="D236" s="4" t="s">
        <v>7934</v>
      </c>
      <c r="E236" s="4" t="s">
        <v>7935</v>
      </c>
      <c r="F236" s="4" t="s">
        <v>70</v>
      </c>
      <c r="G236" s="4" t="s">
        <v>71</v>
      </c>
      <c r="H236" s="4" t="s">
        <v>65</v>
      </c>
      <c r="I236" s="7"/>
      <c r="J236" s="7"/>
      <c r="K236" s="7"/>
      <c r="L236" s="7"/>
      <c r="M236" s="7"/>
      <c r="N236" s="8">
        <v>1038.54</v>
      </c>
      <c r="O236" s="7"/>
      <c r="P236" s="8">
        <v>134.94999999999999</v>
      </c>
      <c r="Q236" s="7"/>
      <c r="R236" s="7"/>
      <c r="S236" s="7"/>
      <c r="T236" s="7"/>
      <c r="U236" s="9">
        <v>1173.49</v>
      </c>
    </row>
    <row r="237" spans="1:21" ht="23.25" thickBot="1" x14ac:dyDescent="0.3">
      <c r="A237" s="4" t="s">
        <v>1539</v>
      </c>
      <c r="B237" s="4" t="s">
        <v>61</v>
      </c>
      <c r="C237" s="4" t="s">
        <v>62</v>
      </c>
      <c r="D237" s="4" t="s">
        <v>7934</v>
      </c>
      <c r="E237" s="4" t="s">
        <v>7935</v>
      </c>
      <c r="F237" s="4" t="s">
        <v>38</v>
      </c>
      <c r="G237" s="4" t="s">
        <v>39</v>
      </c>
      <c r="H237" s="4" t="s">
        <v>65</v>
      </c>
      <c r="I237" s="11"/>
      <c r="J237" s="10">
        <v>1041.3800000000001</v>
      </c>
      <c r="K237" s="11"/>
      <c r="L237" s="11"/>
      <c r="M237" s="10">
        <v>273.36</v>
      </c>
      <c r="N237" s="10">
        <v>10774.86</v>
      </c>
      <c r="O237" s="11"/>
      <c r="P237" s="11"/>
      <c r="Q237" s="10">
        <v>4789.3599999999997</v>
      </c>
      <c r="R237" s="11"/>
      <c r="S237" s="11"/>
      <c r="T237" s="11"/>
      <c r="U237" s="9">
        <v>16878.96</v>
      </c>
    </row>
    <row r="238" spans="1:21" ht="23.25" thickBot="1" x14ac:dyDescent="0.3">
      <c r="A238" s="4" t="s">
        <v>1539</v>
      </c>
      <c r="B238" s="4" t="s">
        <v>61</v>
      </c>
      <c r="C238" s="4" t="s">
        <v>62</v>
      </c>
      <c r="D238" s="4" t="s">
        <v>7934</v>
      </c>
      <c r="E238" s="4" t="s">
        <v>7935</v>
      </c>
      <c r="F238" s="4" t="s">
        <v>292</v>
      </c>
      <c r="G238" s="4" t="s">
        <v>293</v>
      </c>
      <c r="H238" s="4" t="s">
        <v>65</v>
      </c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8">
        <v>2622.4</v>
      </c>
      <c r="T238" s="7"/>
      <c r="U238" s="9">
        <v>2622.4</v>
      </c>
    </row>
    <row r="239" spans="1:21" ht="23.25" thickBot="1" x14ac:dyDescent="0.3">
      <c r="A239" s="4" t="s">
        <v>1539</v>
      </c>
      <c r="B239" s="4" t="s">
        <v>61</v>
      </c>
      <c r="C239" s="4" t="s">
        <v>62</v>
      </c>
      <c r="D239" s="4" t="s">
        <v>7934</v>
      </c>
      <c r="E239" s="4" t="s">
        <v>7935</v>
      </c>
      <c r="F239" s="4" t="s">
        <v>138</v>
      </c>
      <c r="G239" s="4" t="s">
        <v>139</v>
      </c>
      <c r="H239" s="4" t="s">
        <v>65</v>
      </c>
      <c r="I239" s="11"/>
      <c r="J239" s="11"/>
      <c r="K239" s="11"/>
      <c r="L239" s="11"/>
      <c r="M239" s="11"/>
      <c r="N239" s="11"/>
      <c r="O239" s="11"/>
      <c r="P239" s="11"/>
      <c r="Q239" s="10">
        <v>2009</v>
      </c>
      <c r="R239" s="11"/>
      <c r="S239" s="11"/>
      <c r="T239" s="11"/>
      <c r="U239" s="9">
        <v>2009</v>
      </c>
    </row>
    <row r="240" spans="1:21" ht="23.25" thickBot="1" x14ac:dyDescent="0.3">
      <c r="A240" s="4" t="s">
        <v>1539</v>
      </c>
      <c r="B240" s="4" t="s">
        <v>61</v>
      </c>
      <c r="C240" s="4" t="s">
        <v>62</v>
      </c>
      <c r="D240" s="4" t="s">
        <v>7934</v>
      </c>
      <c r="E240" s="4" t="s">
        <v>7935</v>
      </c>
      <c r="F240" s="4" t="s">
        <v>140</v>
      </c>
      <c r="G240" s="4" t="s">
        <v>141</v>
      </c>
      <c r="H240" s="4" t="s">
        <v>65</v>
      </c>
      <c r="I240" s="7"/>
      <c r="J240" s="7"/>
      <c r="K240" s="7"/>
      <c r="L240" s="7"/>
      <c r="M240" s="7"/>
      <c r="N240" s="7"/>
      <c r="O240" s="7"/>
      <c r="P240" s="8">
        <v>385.2</v>
      </c>
      <c r="Q240" s="7"/>
      <c r="R240" s="7"/>
      <c r="S240" s="7"/>
      <c r="T240" s="7"/>
      <c r="U240" s="9">
        <v>385.2</v>
      </c>
    </row>
    <row r="241" spans="1:21" ht="23.25" thickBot="1" x14ac:dyDescent="0.3">
      <c r="A241" s="4" t="s">
        <v>1539</v>
      </c>
      <c r="B241" s="4" t="s">
        <v>61</v>
      </c>
      <c r="C241" s="4" t="s">
        <v>62</v>
      </c>
      <c r="D241" s="4" t="s">
        <v>7934</v>
      </c>
      <c r="E241" s="4" t="s">
        <v>7935</v>
      </c>
      <c r="F241" s="4" t="s">
        <v>40</v>
      </c>
      <c r="G241" s="4" t="s">
        <v>41</v>
      </c>
      <c r="H241" s="4" t="s">
        <v>65</v>
      </c>
      <c r="I241" s="11"/>
      <c r="J241" s="11"/>
      <c r="K241" s="11"/>
      <c r="L241" s="11"/>
      <c r="M241" s="11"/>
      <c r="N241" s="10">
        <v>898.4</v>
      </c>
      <c r="O241" s="11"/>
      <c r="P241" s="11"/>
      <c r="Q241" s="11"/>
      <c r="R241" s="11"/>
      <c r="S241" s="11"/>
      <c r="T241" s="11"/>
      <c r="U241" s="9">
        <v>898.4</v>
      </c>
    </row>
    <row r="242" spans="1:21" ht="23.25" thickBot="1" x14ac:dyDescent="0.3">
      <c r="A242" s="138" t="s">
        <v>1539</v>
      </c>
      <c r="B242" s="4" t="s">
        <v>61</v>
      </c>
      <c r="C242" s="4" t="s">
        <v>62</v>
      </c>
      <c r="D242" s="4" t="s">
        <v>7934</v>
      </c>
      <c r="E242" s="4" t="s">
        <v>7935</v>
      </c>
      <c r="F242" s="4" t="s">
        <v>31</v>
      </c>
      <c r="G242" s="4" t="s">
        <v>32</v>
      </c>
      <c r="H242" s="4" t="s">
        <v>65</v>
      </c>
      <c r="I242" s="7"/>
      <c r="J242" s="7"/>
      <c r="K242" s="7"/>
      <c r="L242" s="7"/>
      <c r="M242" s="7"/>
      <c r="N242" s="7"/>
      <c r="O242" s="7"/>
      <c r="P242" s="7"/>
      <c r="Q242" s="7"/>
      <c r="R242" s="8">
        <v>354.96</v>
      </c>
      <c r="S242" s="8">
        <v>81.599999999999994</v>
      </c>
      <c r="T242" s="8">
        <v>356.18</v>
      </c>
      <c r="U242" s="9">
        <v>792.74</v>
      </c>
    </row>
    <row r="243" spans="1:21" ht="23.25" thickBot="1" x14ac:dyDescent="0.3">
      <c r="A243" s="4" t="s">
        <v>1539</v>
      </c>
      <c r="B243" s="4" t="s">
        <v>61</v>
      </c>
      <c r="C243" s="4" t="s">
        <v>62</v>
      </c>
      <c r="D243" s="4" t="s">
        <v>7934</v>
      </c>
      <c r="E243" s="4" t="s">
        <v>7935</v>
      </c>
      <c r="F243" s="4" t="s">
        <v>294</v>
      </c>
      <c r="G243" s="4" t="s">
        <v>295</v>
      </c>
      <c r="H243" s="4" t="s">
        <v>65</v>
      </c>
      <c r="I243" s="11"/>
      <c r="J243" s="11"/>
      <c r="K243" s="10">
        <v>22.55</v>
      </c>
      <c r="L243" s="11"/>
      <c r="M243" s="11"/>
      <c r="N243" s="11"/>
      <c r="O243" s="11"/>
      <c r="P243" s="11"/>
      <c r="Q243" s="11"/>
      <c r="R243" s="11"/>
      <c r="S243" s="11"/>
      <c r="T243" s="11"/>
      <c r="U243" s="9">
        <v>22.55</v>
      </c>
    </row>
    <row r="244" spans="1:21" ht="23.25" thickBot="1" x14ac:dyDescent="0.3">
      <c r="A244" s="4" t="s">
        <v>1539</v>
      </c>
      <c r="B244" s="4" t="s">
        <v>61</v>
      </c>
      <c r="C244" s="4" t="s">
        <v>62</v>
      </c>
      <c r="D244" s="4" t="s">
        <v>7934</v>
      </c>
      <c r="E244" s="4" t="s">
        <v>7935</v>
      </c>
      <c r="F244" s="4" t="s">
        <v>144</v>
      </c>
      <c r="G244" s="4" t="s">
        <v>145</v>
      </c>
      <c r="H244" s="4" t="s">
        <v>65</v>
      </c>
      <c r="I244" s="7"/>
      <c r="J244" s="7"/>
      <c r="K244" s="8">
        <v>265.2</v>
      </c>
      <c r="L244" s="8">
        <v>265.2</v>
      </c>
      <c r="M244" s="7"/>
      <c r="N244" s="7"/>
      <c r="O244" s="7"/>
      <c r="P244" s="8">
        <v>546.72</v>
      </c>
      <c r="Q244" s="7"/>
      <c r="R244" s="7"/>
      <c r="S244" s="7"/>
      <c r="T244" s="7"/>
      <c r="U244" s="9">
        <v>1077.1199999999999</v>
      </c>
    </row>
    <row r="245" spans="1:21" ht="23.25" thickBot="1" x14ac:dyDescent="0.3">
      <c r="A245" s="4" t="s">
        <v>1539</v>
      </c>
      <c r="B245" s="4" t="s">
        <v>61</v>
      </c>
      <c r="C245" s="4" t="s">
        <v>62</v>
      </c>
      <c r="D245" s="4" t="s">
        <v>7934</v>
      </c>
      <c r="E245" s="4" t="s">
        <v>7935</v>
      </c>
      <c r="F245" s="4" t="s">
        <v>18</v>
      </c>
      <c r="G245" s="4" t="s">
        <v>19</v>
      </c>
      <c r="H245" s="4" t="s">
        <v>65</v>
      </c>
      <c r="I245" s="11"/>
      <c r="J245" s="11"/>
      <c r="K245" s="11"/>
      <c r="L245" s="11"/>
      <c r="M245" s="10">
        <v>705.26</v>
      </c>
      <c r="N245" s="11"/>
      <c r="O245" s="11"/>
      <c r="P245" s="11"/>
      <c r="Q245" s="11"/>
      <c r="R245" s="11"/>
      <c r="S245" s="11"/>
      <c r="T245" s="11"/>
      <c r="U245" s="9">
        <v>705.26</v>
      </c>
    </row>
    <row r="246" spans="1:21" ht="23.25" thickBot="1" x14ac:dyDescent="0.3">
      <c r="A246" s="4" t="s">
        <v>1539</v>
      </c>
      <c r="B246" s="4" t="s">
        <v>61</v>
      </c>
      <c r="C246" s="4" t="s">
        <v>62</v>
      </c>
      <c r="D246" s="4" t="s">
        <v>7934</v>
      </c>
      <c r="E246" s="4" t="s">
        <v>7935</v>
      </c>
      <c r="F246" s="4" t="s">
        <v>42</v>
      </c>
      <c r="G246" s="4" t="s">
        <v>43</v>
      </c>
      <c r="H246" s="4" t="s">
        <v>65</v>
      </c>
      <c r="I246" s="7"/>
      <c r="J246" s="7"/>
      <c r="K246" s="7"/>
      <c r="L246" s="7"/>
      <c r="M246" s="8">
        <v>3536</v>
      </c>
      <c r="N246" s="8">
        <v>-3536</v>
      </c>
      <c r="O246" s="7"/>
      <c r="P246" s="7"/>
      <c r="Q246" s="7"/>
      <c r="R246" s="7"/>
      <c r="S246" s="7"/>
      <c r="T246" s="7"/>
      <c r="U246" s="12">
        <v>0</v>
      </c>
    </row>
    <row r="247" spans="1:21" ht="23.25" thickBot="1" x14ac:dyDescent="0.3">
      <c r="A247" s="4" t="s">
        <v>1539</v>
      </c>
      <c r="B247" s="4" t="s">
        <v>61</v>
      </c>
      <c r="C247" s="4" t="s">
        <v>62</v>
      </c>
      <c r="D247" s="4" t="s">
        <v>7934</v>
      </c>
      <c r="E247" s="4" t="s">
        <v>7935</v>
      </c>
      <c r="F247" s="4" t="s">
        <v>53</v>
      </c>
      <c r="G247" s="4" t="s">
        <v>54</v>
      </c>
      <c r="H247" s="4" t="s">
        <v>65</v>
      </c>
      <c r="I247" s="11"/>
      <c r="J247" s="11"/>
      <c r="K247" s="11"/>
      <c r="L247" s="11"/>
      <c r="M247" s="10">
        <v>1416.6</v>
      </c>
      <c r="N247" s="10">
        <v>-1416.6</v>
      </c>
      <c r="O247" s="11"/>
      <c r="P247" s="11"/>
      <c r="Q247" s="11"/>
      <c r="R247" s="11"/>
      <c r="S247" s="11"/>
      <c r="T247" s="11"/>
      <c r="U247" s="12">
        <v>0</v>
      </c>
    </row>
    <row r="248" spans="1:21" ht="23.25" thickBot="1" x14ac:dyDescent="0.3">
      <c r="A248" s="4" t="s">
        <v>210</v>
      </c>
      <c r="B248" s="4" t="s">
        <v>34</v>
      </c>
      <c r="C248" s="4" t="s">
        <v>35</v>
      </c>
      <c r="D248" s="4" t="s">
        <v>211</v>
      </c>
      <c r="E248" s="4" t="s">
        <v>212</v>
      </c>
      <c r="F248" s="4" t="s">
        <v>108</v>
      </c>
      <c r="G248" s="4" t="s">
        <v>109</v>
      </c>
      <c r="H248" s="4" t="s">
        <v>213</v>
      </c>
      <c r="I248" s="8">
        <v>5010</v>
      </c>
      <c r="J248" s="8">
        <v>3803.05</v>
      </c>
      <c r="K248" s="8">
        <v>4342</v>
      </c>
      <c r="L248" s="8">
        <v>4782.26</v>
      </c>
      <c r="M248" s="8">
        <v>4258.5</v>
      </c>
      <c r="N248" s="8">
        <v>5024.29</v>
      </c>
      <c r="O248" s="7"/>
      <c r="P248" s="7"/>
      <c r="Q248" s="8">
        <v>2590.92</v>
      </c>
      <c r="R248" s="8">
        <v>3742.4</v>
      </c>
      <c r="S248" s="8">
        <v>4080.68</v>
      </c>
      <c r="T248" s="8">
        <v>2806.82</v>
      </c>
      <c r="U248" s="9">
        <v>40440.92</v>
      </c>
    </row>
    <row r="249" spans="1:21" ht="23.25" thickBot="1" x14ac:dyDescent="0.3">
      <c r="A249" s="4" t="s">
        <v>210</v>
      </c>
      <c r="B249" s="4" t="s">
        <v>34</v>
      </c>
      <c r="C249" s="4" t="s">
        <v>35</v>
      </c>
      <c r="D249" s="4" t="s">
        <v>211</v>
      </c>
      <c r="E249" s="4" t="s">
        <v>212</v>
      </c>
      <c r="F249" s="4" t="s">
        <v>112</v>
      </c>
      <c r="G249" s="4" t="s">
        <v>113</v>
      </c>
      <c r="H249" s="4" t="s">
        <v>213</v>
      </c>
      <c r="I249" s="10">
        <v>683.84</v>
      </c>
      <c r="J249" s="10">
        <v>683.87</v>
      </c>
      <c r="K249" s="10">
        <v>683.87</v>
      </c>
      <c r="L249" s="10">
        <v>683.87</v>
      </c>
      <c r="M249" s="10">
        <v>683.83</v>
      </c>
      <c r="N249" s="10">
        <v>638.97</v>
      </c>
      <c r="O249" s="11"/>
      <c r="P249" s="11"/>
      <c r="Q249" s="10">
        <v>353.66</v>
      </c>
      <c r="R249" s="10">
        <v>648.37</v>
      </c>
      <c r="S249" s="10">
        <v>648.4</v>
      </c>
      <c r="T249" s="10">
        <v>648.4</v>
      </c>
      <c r="U249" s="9">
        <v>6357.08</v>
      </c>
    </row>
    <row r="250" spans="1:21" ht="23.25" thickBot="1" x14ac:dyDescent="0.3">
      <c r="A250" s="4" t="s">
        <v>210</v>
      </c>
      <c r="B250" s="4" t="s">
        <v>34</v>
      </c>
      <c r="C250" s="4" t="s">
        <v>35</v>
      </c>
      <c r="D250" s="4" t="s">
        <v>211</v>
      </c>
      <c r="E250" s="4" t="s">
        <v>212</v>
      </c>
      <c r="F250" s="4" t="s">
        <v>114</v>
      </c>
      <c r="G250" s="4" t="s">
        <v>115</v>
      </c>
      <c r="H250" s="4" t="s">
        <v>213</v>
      </c>
      <c r="I250" s="8">
        <v>2531.06</v>
      </c>
      <c r="J250" s="8">
        <v>2531.06</v>
      </c>
      <c r="K250" s="8">
        <v>2531.0300000000002</v>
      </c>
      <c r="L250" s="8">
        <v>2538.0700000000002</v>
      </c>
      <c r="M250" s="8">
        <v>2538.0500000000002</v>
      </c>
      <c r="N250" s="8">
        <v>2371.44</v>
      </c>
      <c r="O250" s="7"/>
      <c r="P250" s="7"/>
      <c r="Q250" s="8">
        <v>1312.55</v>
      </c>
      <c r="R250" s="8">
        <v>2406.33</v>
      </c>
      <c r="S250" s="8">
        <v>2406.34</v>
      </c>
      <c r="T250" s="8">
        <v>2406.34</v>
      </c>
      <c r="U250" s="9">
        <v>23572.27</v>
      </c>
    </row>
    <row r="251" spans="1:21" ht="23.25" thickBot="1" x14ac:dyDescent="0.3">
      <c r="A251" s="4" t="s">
        <v>210</v>
      </c>
      <c r="B251" s="4" t="s">
        <v>36</v>
      </c>
      <c r="C251" s="4" t="s">
        <v>37</v>
      </c>
      <c r="D251" s="4" t="s">
        <v>211</v>
      </c>
      <c r="E251" s="4" t="s">
        <v>212</v>
      </c>
      <c r="F251" s="4" t="s">
        <v>152</v>
      </c>
      <c r="G251" s="4" t="s">
        <v>153</v>
      </c>
      <c r="H251" s="4" t="s">
        <v>213</v>
      </c>
      <c r="I251" s="11"/>
      <c r="J251" s="11"/>
      <c r="K251" s="10">
        <v>9000</v>
      </c>
      <c r="L251" s="10">
        <v>7530.74</v>
      </c>
      <c r="M251" s="11"/>
      <c r="N251" s="10">
        <v>3729.9</v>
      </c>
      <c r="O251" s="10">
        <v>2400</v>
      </c>
      <c r="P251" s="10">
        <v>1800</v>
      </c>
      <c r="Q251" s="11"/>
      <c r="R251" s="10">
        <v>700</v>
      </c>
      <c r="S251" s="11"/>
      <c r="T251" s="10">
        <v>1100</v>
      </c>
      <c r="U251" s="9">
        <v>26260.639999999999</v>
      </c>
    </row>
    <row r="252" spans="1:21" ht="23.25" thickBot="1" x14ac:dyDescent="0.3">
      <c r="A252" s="4" t="s">
        <v>210</v>
      </c>
      <c r="B252" s="4" t="s">
        <v>190</v>
      </c>
      <c r="C252" s="4" t="s">
        <v>191</v>
      </c>
      <c r="D252" s="4" t="s">
        <v>211</v>
      </c>
      <c r="E252" s="4" t="s">
        <v>212</v>
      </c>
      <c r="F252" s="4" t="s">
        <v>108</v>
      </c>
      <c r="G252" s="4" t="s">
        <v>109</v>
      </c>
      <c r="H252" s="4" t="s">
        <v>213</v>
      </c>
      <c r="I252" s="8">
        <v>3788.48</v>
      </c>
      <c r="J252" s="8">
        <v>2923.89</v>
      </c>
      <c r="K252" s="8">
        <v>1175.8399999999999</v>
      </c>
      <c r="L252" s="8">
        <v>3961.4</v>
      </c>
      <c r="M252" s="8">
        <v>3527.55</v>
      </c>
      <c r="N252" s="8">
        <v>3918.39</v>
      </c>
      <c r="O252" s="8">
        <v>4080.3</v>
      </c>
      <c r="P252" s="8">
        <v>3652.84</v>
      </c>
      <c r="Q252" s="8">
        <v>3108.8</v>
      </c>
      <c r="R252" s="8">
        <v>3173.58</v>
      </c>
      <c r="S252" s="13">
        <v>0</v>
      </c>
      <c r="T252" s="7"/>
      <c r="U252" s="9">
        <v>33311.07</v>
      </c>
    </row>
    <row r="253" spans="1:21" ht="23.25" thickBot="1" x14ac:dyDescent="0.3">
      <c r="A253" s="4" t="s">
        <v>210</v>
      </c>
      <c r="B253" s="4" t="s">
        <v>190</v>
      </c>
      <c r="C253" s="4" t="s">
        <v>191</v>
      </c>
      <c r="D253" s="4" t="s">
        <v>211</v>
      </c>
      <c r="E253" s="4" t="s">
        <v>212</v>
      </c>
      <c r="F253" s="4" t="s">
        <v>112</v>
      </c>
      <c r="G253" s="4" t="s">
        <v>113</v>
      </c>
      <c r="H253" s="4" t="s">
        <v>213</v>
      </c>
      <c r="I253" s="10">
        <v>566.5</v>
      </c>
      <c r="J253" s="10">
        <v>566.5</v>
      </c>
      <c r="K253" s="10">
        <v>566.5</v>
      </c>
      <c r="L253" s="10">
        <v>566.5</v>
      </c>
      <c r="M253" s="10">
        <v>566.47</v>
      </c>
      <c r="N253" s="10">
        <v>583.48</v>
      </c>
      <c r="O253" s="10">
        <v>583.48</v>
      </c>
      <c r="P253" s="10">
        <v>583.45000000000005</v>
      </c>
      <c r="Q253" s="10">
        <v>583.45000000000005</v>
      </c>
      <c r="R253" s="10">
        <v>583.47</v>
      </c>
      <c r="S253" s="14">
        <v>0</v>
      </c>
      <c r="T253" s="11"/>
      <c r="U253" s="9">
        <v>5749.8</v>
      </c>
    </row>
    <row r="254" spans="1:21" ht="23.25" thickBot="1" x14ac:dyDescent="0.3">
      <c r="A254" s="4" t="s">
        <v>210</v>
      </c>
      <c r="B254" s="4" t="s">
        <v>190</v>
      </c>
      <c r="C254" s="4" t="s">
        <v>191</v>
      </c>
      <c r="D254" s="4" t="s">
        <v>211</v>
      </c>
      <c r="E254" s="4" t="s">
        <v>212</v>
      </c>
      <c r="F254" s="4" t="s">
        <v>114</v>
      </c>
      <c r="G254" s="4" t="s">
        <v>115</v>
      </c>
      <c r="H254" s="4" t="s">
        <v>213</v>
      </c>
      <c r="I254" s="8">
        <v>2096.64</v>
      </c>
      <c r="J254" s="8">
        <v>2096.62</v>
      </c>
      <c r="K254" s="8">
        <v>2096.62</v>
      </c>
      <c r="L254" s="8">
        <v>2102.4299999999998</v>
      </c>
      <c r="M254" s="8">
        <v>2102.42</v>
      </c>
      <c r="N254" s="8">
        <v>2165.4899999999998</v>
      </c>
      <c r="O254" s="8">
        <v>2165.5</v>
      </c>
      <c r="P254" s="8">
        <v>2165.5</v>
      </c>
      <c r="Q254" s="8">
        <v>2165.5300000000002</v>
      </c>
      <c r="R254" s="8">
        <v>2165.48</v>
      </c>
      <c r="S254" s="13">
        <v>0</v>
      </c>
      <c r="T254" s="7"/>
      <c r="U254" s="9">
        <v>21322.23</v>
      </c>
    </row>
    <row r="255" spans="1:21" ht="23.25" thickBot="1" x14ac:dyDescent="0.3">
      <c r="A255" s="4" t="s">
        <v>210</v>
      </c>
      <c r="B255" s="4" t="s">
        <v>190</v>
      </c>
      <c r="C255" s="4" t="s">
        <v>191</v>
      </c>
      <c r="D255" s="4" t="s">
        <v>211</v>
      </c>
      <c r="E255" s="4" t="s">
        <v>212</v>
      </c>
      <c r="F255" s="4" t="s">
        <v>192</v>
      </c>
      <c r="G255" s="4" t="s">
        <v>193</v>
      </c>
      <c r="H255" s="4" t="s">
        <v>213</v>
      </c>
      <c r="I255" s="10">
        <v>-5277.06</v>
      </c>
      <c r="J255" s="10">
        <v>-4721.58</v>
      </c>
      <c r="K255" s="10">
        <v>-1666.44</v>
      </c>
      <c r="L255" s="10">
        <v>-6111.16</v>
      </c>
      <c r="M255" s="10">
        <v>-4722.26</v>
      </c>
      <c r="N255" s="10">
        <v>-5685.2</v>
      </c>
      <c r="O255" s="10">
        <v>-5685.2</v>
      </c>
      <c r="P255" s="10">
        <v>-5400.94</v>
      </c>
      <c r="Q255" s="10">
        <v>-4263.8999999999996</v>
      </c>
      <c r="R255" s="10">
        <v>-4832.42</v>
      </c>
      <c r="S255" s="10">
        <v>-2558.34</v>
      </c>
      <c r="T255" s="11"/>
      <c r="U255" s="9">
        <v>-50924.5</v>
      </c>
    </row>
    <row r="256" spans="1:21" ht="23.25" thickBot="1" x14ac:dyDescent="0.3">
      <c r="A256" s="4" t="s">
        <v>217</v>
      </c>
      <c r="B256" s="4" t="s">
        <v>89</v>
      </c>
      <c r="C256" s="4" t="s">
        <v>90</v>
      </c>
      <c r="D256" s="4" t="s">
        <v>218</v>
      </c>
      <c r="E256" s="4" t="s">
        <v>219</v>
      </c>
      <c r="F256" s="4" t="s">
        <v>94</v>
      </c>
      <c r="G256" s="4" t="s">
        <v>95</v>
      </c>
      <c r="H256" s="4" t="s">
        <v>220</v>
      </c>
      <c r="I256" s="7"/>
      <c r="J256" s="7"/>
      <c r="K256" s="7"/>
      <c r="L256" s="7"/>
      <c r="M256" s="7"/>
      <c r="N256" s="7"/>
      <c r="O256" s="7"/>
      <c r="P256" s="7"/>
      <c r="Q256" s="7"/>
      <c r="R256" s="8">
        <v>1.45</v>
      </c>
      <c r="S256" s="7"/>
      <c r="T256" s="7"/>
      <c r="U256" s="9">
        <v>1.45</v>
      </c>
    </row>
    <row r="257" spans="1:21" ht="23.25" thickBot="1" x14ac:dyDescent="0.3">
      <c r="A257" s="4" t="s">
        <v>217</v>
      </c>
      <c r="B257" s="4" t="s">
        <v>89</v>
      </c>
      <c r="C257" s="4" t="s">
        <v>90</v>
      </c>
      <c r="D257" s="4" t="s">
        <v>218</v>
      </c>
      <c r="E257" s="4" t="s">
        <v>219</v>
      </c>
      <c r="F257" s="4" t="s">
        <v>42</v>
      </c>
      <c r="G257" s="4" t="s">
        <v>43</v>
      </c>
      <c r="H257" s="4" t="s">
        <v>220</v>
      </c>
      <c r="I257" s="11"/>
      <c r="J257" s="11"/>
      <c r="K257" s="11"/>
      <c r="L257" s="11"/>
      <c r="M257" s="11"/>
      <c r="N257" s="11"/>
      <c r="O257" s="11"/>
      <c r="P257" s="11"/>
      <c r="Q257" s="11"/>
      <c r="R257" s="10">
        <v>1150.1600000000001</v>
      </c>
      <c r="S257" s="11"/>
      <c r="T257" s="11"/>
      <c r="U257" s="9">
        <v>1150.1600000000001</v>
      </c>
    </row>
    <row r="258" spans="1:21" ht="23.25" thickBot="1" x14ac:dyDescent="0.3">
      <c r="A258" s="4" t="s">
        <v>217</v>
      </c>
      <c r="B258" s="4" t="s">
        <v>89</v>
      </c>
      <c r="C258" s="4" t="s">
        <v>90</v>
      </c>
      <c r="D258" s="4" t="s">
        <v>218</v>
      </c>
      <c r="E258" s="4" t="s">
        <v>219</v>
      </c>
      <c r="F258" s="4" t="s">
        <v>53</v>
      </c>
      <c r="G258" s="4" t="s">
        <v>54</v>
      </c>
      <c r="H258" s="4" t="s">
        <v>220</v>
      </c>
      <c r="I258" s="7"/>
      <c r="J258" s="7"/>
      <c r="K258" s="7"/>
      <c r="L258" s="7"/>
      <c r="M258" s="7"/>
      <c r="N258" s="7"/>
      <c r="O258" s="7"/>
      <c r="P258" s="7"/>
      <c r="Q258" s="7"/>
      <c r="R258" s="8">
        <v>286.98</v>
      </c>
      <c r="S258" s="7"/>
      <c r="T258" s="7"/>
      <c r="U258" s="9">
        <v>286.98</v>
      </c>
    </row>
    <row r="259" spans="1:21" ht="23.25" thickBot="1" x14ac:dyDescent="0.3">
      <c r="A259" s="4" t="s">
        <v>217</v>
      </c>
      <c r="B259" s="4" t="s">
        <v>96</v>
      </c>
      <c r="C259" s="4" t="s">
        <v>97</v>
      </c>
      <c r="D259" s="4" t="s">
        <v>218</v>
      </c>
      <c r="E259" s="4" t="s">
        <v>219</v>
      </c>
      <c r="F259" s="4" t="s">
        <v>104</v>
      </c>
      <c r="G259" s="4" t="s">
        <v>105</v>
      </c>
      <c r="H259" s="4" t="s">
        <v>220</v>
      </c>
      <c r="I259" s="10">
        <v>-207.5</v>
      </c>
      <c r="J259" s="10">
        <v>-235.98</v>
      </c>
      <c r="K259" s="10">
        <v>-110.6</v>
      </c>
      <c r="L259" s="10">
        <v>-187.42</v>
      </c>
      <c r="M259" s="11"/>
      <c r="N259" s="11"/>
      <c r="O259" s="11"/>
      <c r="P259" s="11"/>
      <c r="Q259" s="11"/>
      <c r="R259" s="11"/>
      <c r="S259" s="11"/>
      <c r="T259" s="11"/>
      <c r="U259" s="9">
        <v>-741.5</v>
      </c>
    </row>
    <row r="260" spans="1:21" ht="23.25" thickBot="1" x14ac:dyDescent="0.3">
      <c r="A260" s="4" t="s">
        <v>217</v>
      </c>
      <c r="B260" s="4" t="s">
        <v>96</v>
      </c>
      <c r="C260" s="4" t="s">
        <v>97</v>
      </c>
      <c r="D260" s="4" t="s">
        <v>221</v>
      </c>
      <c r="E260" s="4" t="s">
        <v>222</v>
      </c>
      <c r="F260" s="4" t="s">
        <v>38</v>
      </c>
      <c r="G260" s="4" t="s">
        <v>39</v>
      </c>
      <c r="H260" s="4" t="s">
        <v>223</v>
      </c>
      <c r="I260" s="8">
        <v>25.39</v>
      </c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9">
        <v>25.39</v>
      </c>
    </row>
    <row r="261" spans="1:21" ht="23.25" thickBot="1" x14ac:dyDescent="0.3">
      <c r="A261" s="4" t="s">
        <v>217</v>
      </c>
      <c r="B261" s="4" t="s">
        <v>96</v>
      </c>
      <c r="C261" s="4" t="s">
        <v>97</v>
      </c>
      <c r="D261" s="4" t="s">
        <v>221</v>
      </c>
      <c r="E261" s="4" t="s">
        <v>222</v>
      </c>
      <c r="F261" s="4" t="s">
        <v>156</v>
      </c>
      <c r="G261" s="4" t="s">
        <v>157</v>
      </c>
      <c r="H261" s="4" t="s">
        <v>223</v>
      </c>
      <c r="I261" s="10">
        <v>-112</v>
      </c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9">
        <v>-112</v>
      </c>
    </row>
    <row r="262" spans="1:21" ht="23.25" thickBot="1" x14ac:dyDescent="0.3">
      <c r="A262" s="4" t="s">
        <v>217</v>
      </c>
      <c r="B262" s="4" t="s">
        <v>96</v>
      </c>
      <c r="C262" s="4" t="s">
        <v>97</v>
      </c>
      <c r="D262" s="4" t="s">
        <v>224</v>
      </c>
      <c r="E262" s="4" t="s">
        <v>225</v>
      </c>
      <c r="F262" s="4" t="s">
        <v>144</v>
      </c>
      <c r="G262" s="4" t="s">
        <v>145</v>
      </c>
      <c r="H262" s="4" t="s">
        <v>226</v>
      </c>
      <c r="I262" s="8">
        <v>26.17</v>
      </c>
      <c r="J262" s="8">
        <v>26.17</v>
      </c>
      <c r="K262" s="7"/>
      <c r="L262" s="8">
        <v>26.28</v>
      </c>
      <c r="M262" s="7"/>
      <c r="N262" s="7"/>
      <c r="O262" s="7"/>
      <c r="P262" s="7"/>
      <c r="Q262" s="7"/>
      <c r="R262" s="7"/>
      <c r="S262" s="7"/>
      <c r="T262" s="7"/>
      <c r="U262" s="9">
        <v>78.62</v>
      </c>
    </row>
    <row r="263" spans="1:21" ht="23.25" thickBot="1" x14ac:dyDescent="0.3">
      <c r="A263" s="4" t="s">
        <v>217</v>
      </c>
      <c r="B263" s="4" t="s">
        <v>34</v>
      </c>
      <c r="C263" s="4" t="s">
        <v>35</v>
      </c>
      <c r="D263" s="4" t="s">
        <v>224</v>
      </c>
      <c r="E263" s="4" t="s">
        <v>225</v>
      </c>
      <c r="F263" s="4" t="s">
        <v>108</v>
      </c>
      <c r="G263" s="4" t="s">
        <v>109</v>
      </c>
      <c r="H263" s="4" t="s">
        <v>226</v>
      </c>
      <c r="I263" s="10">
        <v>2505</v>
      </c>
      <c r="J263" s="10">
        <v>1901.52</v>
      </c>
      <c r="K263" s="10">
        <v>2171</v>
      </c>
      <c r="L263" s="10">
        <v>2391.14</v>
      </c>
      <c r="M263" s="10">
        <v>2129.25</v>
      </c>
      <c r="N263" s="10">
        <v>2512.16</v>
      </c>
      <c r="O263" s="11"/>
      <c r="P263" s="11"/>
      <c r="Q263" s="10">
        <v>1295.45</v>
      </c>
      <c r="R263" s="10">
        <v>1871.22</v>
      </c>
      <c r="S263" s="10">
        <v>2040.34</v>
      </c>
      <c r="T263" s="10">
        <v>1403.41</v>
      </c>
      <c r="U263" s="9">
        <v>20220.490000000002</v>
      </c>
    </row>
    <row r="264" spans="1:21" ht="23.25" thickBot="1" x14ac:dyDescent="0.3">
      <c r="A264" s="4" t="s">
        <v>217</v>
      </c>
      <c r="B264" s="4" t="s">
        <v>34</v>
      </c>
      <c r="C264" s="4" t="s">
        <v>35</v>
      </c>
      <c r="D264" s="4" t="s">
        <v>224</v>
      </c>
      <c r="E264" s="4" t="s">
        <v>225</v>
      </c>
      <c r="F264" s="4" t="s">
        <v>112</v>
      </c>
      <c r="G264" s="4" t="s">
        <v>113</v>
      </c>
      <c r="H264" s="4" t="s">
        <v>226</v>
      </c>
      <c r="I264" s="8">
        <v>341.94</v>
      </c>
      <c r="J264" s="8">
        <v>341.93</v>
      </c>
      <c r="K264" s="8">
        <v>341.93</v>
      </c>
      <c r="L264" s="8">
        <v>341.93</v>
      </c>
      <c r="M264" s="8">
        <v>341.94</v>
      </c>
      <c r="N264" s="8">
        <v>319.49</v>
      </c>
      <c r="O264" s="7"/>
      <c r="P264" s="7"/>
      <c r="Q264" s="8">
        <v>176.83</v>
      </c>
      <c r="R264" s="8">
        <v>324.19</v>
      </c>
      <c r="S264" s="8">
        <v>324.18</v>
      </c>
      <c r="T264" s="8">
        <v>324.18</v>
      </c>
      <c r="U264" s="9">
        <v>3178.54</v>
      </c>
    </row>
    <row r="265" spans="1:21" ht="23.25" thickBot="1" x14ac:dyDescent="0.3">
      <c r="A265" s="4" t="s">
        <v>217</v>
      </c>
      <c r="B265" s="4" t="s">
        <v>34</v>
      </c>
      <c r="C265" s="4" t="s">
        <v>35</v>
      </c>
      <c r="D265" s="4" t="s">
        <v>224</v>
      </c>
      <c r="E265" s="4" t="s">
        <v>225</v>
      </c>
      <c r="F265" s="4" t="s">
        <v>114</v>
      </c>
      <c r="G265" s="4" t="s">
        <v>115</v>
      </c>
      <c r="H265" s="4" t="s">
        <v>226</v>
      </c>
      <c r="I265" s="10">
        <v>1265.52</v>
      </c>
      <c r="J265" s="10">
        <v>1265.52</v>
      </c>
      <c r="K265" s="10">
        <v>1265.53</v>
      </c>
      <c r="L265" s="10">
        <v>1269.03</v>
      </c>
      <c r="M265" s="10">
        <v>1269.04</v>
      </c>
      <c r="N265" s="10">
        <v>1185.73</v>
      </c>
      <c r="O265" s="11"/>
      <c r="P265" s="11"/>
      <c r="Q265" s="10">
        <v>656.28</v>
      </c>
      <c r="R265" s="10">
        <v>1203.18</v>
      </c>
      <c r="S265" s="10">
        <v>1203.18</v>
      </c>
      <c r="T265" s="10">
        <v>1203.18</v>
      </c>
      <c r="U265" s="9">
        <v>11786.19</v>
      </c>
    </row>
    <row r="266" spans="1:21" ht="23.25" thickBot="1" x14ac:dyDescent="0.3">
      <c r="A266" s="4" t="s">
        <v>217</v>
      </c>
      <c r="B266" s="4" t="s">
        <v>34</v>
      </c>
      <c r="C266" s="4" t="s">
        <v>35</v>
      </c>
      <c r="D266" s="4" t="s">
        <v>227</v>
      </c>
      <c r="E266" s="4" t="s">
        <v>228</v>
      </c>
      <c r="F266" s="4" t="s">
        <v>108</v>
      </c>
      <c r="G266" s="4" t="s">
        <v>109</v>
      </c>
      <c r="H266" s="4" t="s">
        <v>216</v>
      </c>
      <c r="I266" s="8">
        <v>2505</v>
      </c>
      <c r="J266" s="8">
        <v>1901.52</v>
      </c>
      <c r="K266" s="8">
        <v>2171</v>
      </c>
      <c r="L266" s="8">
        <v>2391.14</v>
      </c>
      <c r="M266" s="8">
        <v>2129.25</v>
      </c>
      <c r="N266" s="8">
        <v>2512.16</v>
      </c>
      <c r="O266" s="7"/>
      <c r="P266" s="7"/>
      <c r="Q266" s="8">
        <v>1295.45</v>
      </c>
      <c r="R266" s="8">
        <v>1871.22</v>
      </c>
      <c r="S266" s="8">
        <v>2040.34</v>
      </c>
      <c r="T266" s="8">
        <v>1403.41</v>
      </c>
      <c r="U266" s="9">
        <v>20220.490000000002</v>
      </c>
    </row>
    <row r="267" spans="1:21" ht="23.25" thickBot="1" x14ac:dyDescent="0.3">
      <c r="A267" s="4" t="s">
        <v>217</v>
      </c>
      <c r="B267" s="4" t="s">
        <v>34</v>
      </c>
      <c r="C267" s="4" t="s">
        <v>35</v>
      </c>
      <c r="D267" s="4" t="s">
        <v>227</v>
      </c>
      <c r="E267" s="4" t="s">
        <v>228</v>
      </c>
      <c r="F267" s="4" t="s">
        <v>112</v>
      </c>
      <c r="G267" s="4" t="s">
        <v>113</v>
      </c>
      <c r="H267" s="4" t="s">
        <v>216</v>
      </c>
      <c r="I267" s="10">
        <v>341.94</v>
      </c>
      <c r="J267" s="10">
        <v>341.93</v>
      </c>
      <c r="K267" s="10">
        <v>341.93</v>
      </c>
      <c r="L267" s="10">
        <v>341.93</v>
      </c>
      <c r="M267" s="10">
        <v>341.94</v>
      </c>
      <c r="N267" s="10">
        <v>319.49</v>
      </c>
      <c r="O267" s="11"/>
      <c r="P267" s="11"/>
      <c r="Q267" s="10">
        <v>176.83</v>
      </c>
      <c r="R267" s="10">
        <v>324.19</v>
      </c>
      <c r="S267" s="10">
        <v>324.18</v>
      </c>
      <c r="T267" s="10">
        <v>324.18</v>
      </c>
      <c r="U267" s="9">
        <v>3178.54</v>
      </c>
    </row>
    <row r="268" spans="1:21" ht="23.25" thickBot="1" x14ac:dyDescent="0.3">
      <c r="A268" s="4" t="s">
        <v>217</v>
      </c>
      <c r="B268" s="4" t="s">
        <v>34</v>
      </c>
      <c r="C268" s="4" t="s">
        <v>35</v>
      </c>
      <c r="D268" s="4" t="s">
        <v>227</v>
      </c>
      <c r="E268" s="4" t="s">
        <v>228</v>
      </c>
      <c r="F268" s="4" t="s">
        <v>114</v>
      </c>
      <c r="G268" s="4" t="s">
        <v>115</v>
      </c>
      <c r="H268" s="4" t="s">
        <v>216</v>
      </c>
      <c r="I268" s="8">
        <v>1265.52</v>
      </c>
      <c r="J268" s="8">
        <v>1265.52</v>
      </c>
      <c r="K268" s="8">
        <v>1265.53</v>
      </c>
      <c r="L268" s="8">
        <v>1269.03</v>
      </c>
      <c r="M268" s="8">
        <v>1269.04</v>
      </c>
      <c r="N268" s="8">
        <v>1185.73</v>
      </c>
      <c r="O268" s="7"/>
      <c r="P268" s="7"/>
      <c r="Q268" s="8">
        <v>656.28</v>
      </c>
      <c r="R268" s="8">
        <v>1203.18</v>
      </c>
      <c r="S268" s="8">
        <v>1203.18</v>
      </c>
      <c r="T268" s="8">
        <v>1203.18</v>
      </c>
      <c r="U268" s="9">
        <v>11786.19</v>
      </c>
    </row>
    <row r="269" spans="1:21" ht="23.25" thickBot="1" x14ac:dyDescent="0.3">
      <c r="A269" s="4" t="s">
        <v>217</v>
      </c>
      <c r="B269" s="4" t="s">
        <v>406</v>
      </c>
      <c r="C269" s="4" t="s">
        <v>407</v>
      </c>
      <c r="D269" s="4" t="s">
        <v>218</v>
      </c>
      <c r="E269" s="4" t="s">
        <v>219</v>
      </c>
      <c r="F269" s="4" t="s">
        <v>42</v>
      </c>
      <c r="G269" s="4" t="s">
        <v>43</v>
      </c>
      <c r="H269" s="4" t="s">
        <v>220</v>
      </c>
      <c r="I269" s="11"/>
      <c r="J269" s="11"/>
      <c r="K269" s="11"/>
      <c r="L269" s="11"/>
      <c r="M269" s="10">
        <v>346.95</v>
      </c>
      <c r="N269" s="11"/>
      <c r="O269" s="11"/>
      <c r="P269" s="11"/>
      <c r="Q269" s="11"/>
      <c r="R269" s="11"/>
      <c r="S269" s="11"/>
      <c r="T269" s="11"/>
      <c r="U269" s="9">
        <v>346.95</v>
      </c>
    </row>
    <row r="270" spans="1:21" ht="23.25" thickBot="1" x14ac:dyDescent="0.3">
      <c r="A270" s="4" t="s">
        <v>217</v>
      </c>
      <c r="B270" s="4" t="s">
        <v>229</v>
      </c>
      <c r="C270" s="4" t="s">
        <v>230</v>
      </c>
      <c r="D270" s="4" t="s">
        <v>218</v>
      </c>
      <c r="E270" s="4" t="s">
        <v>219</v>
      </c>
      <c r="F270" s="4" t="s">
        <v>47</v>
      </c>
      <c r="G270" s="4" t="s">
        <v>48</v>
      </c>
      <c r="H270" s="4" t="s">
        <v>220</v>
      </c>
      <c r="I270" s="7"/>
      <c r="J270" s="7"/>
      <c r="K270" s="7"/>
      <c r="L270" s="7"/>
      <c r="M270" s="7"/>
      <c r="N270" s="7"/>
      <c r="O270" s="7"/>
      <c r="P270" s="7"/>
      <c r="Q270" s="8">
        <v>218.99</v>
      </c>
      <c r="R270" s="7"/>
      <c r="S270" s="7"/>
      <c r="T270" s="7"/>
      <c r="U270" s="9">
        <v>218.99</v>
      </c>
    </row>
    <row r="271" spans="1:21" ht="23.25" thickBot="1" x14ac:dyDescent="0.3">
      <c r="A271" s="4" t="s">
        <v>217</v>
      </c>
      <c r="B271" s="4" t="s">
        <v>229</v>
      </c>
      <c r="C271" s="4" t="s">
        <v>230</v>
      </c>
      <c r="D271" s="4" t="s">
        <v>221</v>
      </c>
      <c r="E271" s="4" t="s">
        <v>222</v>
      </c>
      <c r="F271" s="4" t="s">
        <v>108</v>
      </c>
      <c r="G271" s="4" t="s">
        <v>109</v>
      </c>
      <c r="H271" s="4" t="s">
        <v>223</v>
      </c>
      <c r="I271" s="10">
        <v>9133.64</v>
      </c>
      <c r="J271" s="10">
        <v>8611.7199999999993</v>
      </c>
      <c r="K271" s="10">
        <v>4545.08</v>
      </c>
      <c r="L271" s="10">
        <v>9148.48</v>
      </c>
      <c r="M271" s="10">
        <v>10021.58</v>
      </c>
      <c r="N271" s="10">
        <v>2752.61</v>
      </c>
      <c r="O271" s="10">
        <v>10322.26</v>
      </c>
      <c r="P271" s="10">
        <v>9806.15</v>
      </c>
      <c r="Q271" s="10">
        <v>10322.26</v>
      </c>
      <c r="R271" s="10">
        <v>9422.98</v>
      </c>
      <c r="S271" s="10">
        <v>10322.26</v>
      </c>
      <c r="T271" s="10">
        <v>5630.32</v>
      </c>
      <c r="U271" s="9">
        <v>100039.34</v>
      </c>
    </row>
    <row r="272" spans="1:21" ht="23.25" thickBot="1" x14ac:dyDescent="0.3">
      <c r="A272" s="4" t="s">
        <v>217</v>
      </c>
      <c r="B272" s="4" t="s">
        <v>229</v>
      </c>
      <c r="C272" s="4" t="s">
        <v>230</v>
      </c>
      <c r="D272" s="4" t="s">
        <v>221</v>
      </c>
      <c r="E272" s="4" t="s">
        <v>222</v>
      </c>
      <c r="F272" s="4" t="s">
        <v>118</v>
      </c>
      <c r="G272" s="4" t="s">
        <v>119</v>
      </c>
      <c r="H272" s="4" t="s">
        <v>223</v>
      </c>
      <c r="I272" s="8">
        <v>613.20000000000005</v>
      </c>
      <c r="J272" s="8">
        <v>7133.88</v>
      </c>
      <c r="K272" s="8">
        <v>6578.96</v>
      </c>
      <c r="L272" s="8">
        <v>2551.4899999999998</v>
      </c>
      <c r="M272" s="8">
        <v>7205.25</v>
      </c>
      <c r="N272" s="7"/>
      <c r="O272" s="8">
        <v>188.36</v>
      </c>
      <c r="P272" s="8">
        <v>4960.04</v>
      </c>
      <c r="Q272" s="8">
        <v>264.17</v>
      </c>
      <c r="R272" s="8">
        <v>2726.7</v>
      </c>
      <c r="S272" s="8">
        <v>643.54999999999995</v>
      </c>
      <c r="T272" s="8">
        <v>11001.92</v>
      </c>
      <c r="U272" s="9">
        <v>43867.519999999997</v>
      </c>
    </row>
    <row r="273" spans="1:21" ht="23.25" thickBot="1" x14ac:dyDescent="0.3">
      <c r="A273" s="4" t="s">
        <v>217</v>
      </c>
      <c r="B273" s="4" t="s">
        <v>229</v>
      </c>
      <c r="C273" s="4" t="s">
        <v>230</v>
      </c>
      <c r="D273" s="4" t="s">
        <v>221</v>
      </c>
      <c r="E273" s="4" t="s">
        <v>222</v>
      </c>
      <c r="F273" s="4" t="s">
        <v>120</v>
      </c>
      <c r="G273" s="4" t="s">
        <v>121</v>
      </c>
      <c r="H273" s="4" t="s">
        <v>223</v>
      </c>
      <c r="I273" s="10">
        <v>40537.14</v>
      </c>
      <c r="J273" s="10">
        <v>28428.48</v>
      </c>
      <c r="K273" s="10">
        <v>30853.040000000001</v>
      </c>
      <c r="L273" s="10">
        <v>41612</v>
      </c>
      <c r="M273" s="10">
        <v>36243.279999999999</v>
      </c>
      <c r="N273" s="10">
        <v>40246.160000000003</v>
      </c>
      <c r="O273" s="10">
        <v>36018.660000000003</v>
      </c>
      <c r="P273" s="10">
        <v>39236.53</v>
      </c>
      <c r="Q273" s="10">
        <v>44616.959999999999</v>
      </c>
      <c r="R273" s="10">
        <v>41368.559999999998</v>
      </c>
      <c r="S273" s="10">
        <v>41260.83</v>
      </c>
      <c r="T273" s="10">
        <v>31863.96</v>
      </c>
      <c r="U273" s="9">
        <v>452285.6</v>
      </c>
    </row>
    <row r="274" spans="1:21" ht="23.25" thickBot="1" x14ac:dyDescent="0.3">
      <c r="A274" s="4" t="s">
        <v>217</v>
      </c>
      <c r="B274" s="4" t="s">
        <v>229</v>
      </c>
      <c r="C274" s="4" t="s">
        <v>230</v>
      </c>
      <c r="D274" s="4" t="s">
        <v>221</v>
      </c>
      <c r="E274" s="4" t="s">
        <v>222</v>
      </c>
      <c r="F274" s="4" t="s">
        <v>122</v>
      </c>
      <c r="G274" s="4" t="s">
        <v>123</v>
      </c>
      <c r="H274" s="4" t="s">
        <v>223</v>
      </c>
      <c r="I274" s="8">
        <v>18484.54</v>
      </c>
      <c r="J274" s="8">
        <v>16559.259999999998</v>
      </c>
      <c r="K274" s="8">
        <v>17938.099999999999</v>
      </c>
      <c r="L274" s="8">
        <v>17107.34</v>
      </c>
      <c r="M274" s="8">
        <v>21340.1</v>
      </c>
      <c r="N274" s="8">
        <v>17151.650000000001</v>
      </c>
      <c r="O274" s="8">
        <v>15223.99</v>
      </c>
      <c r="P274" s="8">
        <v>22456.98</v>
      </c>
      <c r="Q274" s="8">
        <v>16418.18</v>
      </c>
      <c r="R274" s="8">
        <v>15881.81</v>
      </c>
      <c r="S274" s="8">
        <v>18843.669999999998</v>
      </c>
      <c r="T274" s="8">
        <v>21142.71</v>
      </c>
      <c r="U274" s="9">
        <v>218548.33</v>
      </c>
    </row>
    <row r="275" spans="1:21" ht="23.25" thickBot="1" x14ac:dyDescent="0.3">
      <c r="A275" s="4" t="s">
        <v>217</v>
      </c>
      <c r="B275" s="4" t="s">
        <v>229</v>
      </c>
      <c r="C275" s="4" t="s">
        <v>230</v>
      </c>
      <c r="D275" s="4" t="s">
        <v>221</v>
      </c>
      <c r="E275" s="4" t="s">
        <v>222</v>
      </c>
      <c r="F275" s="4" t="s">
        <v>231</v>
      </c>
      <c r="G275" s="4" t="s">
        <v>232</v>
      </c>
      <c r="H275" s="4" t="s">
        <v>223</v>
      </c>
      <c r="I275" s="10">
        <v>4253.3999999999996</v>
      </c>
      <c r="J275" s="10">
        <v>3502.8</v>
      </c>
      <c r="K275" s="10">
        <v>3554.46</v>
      </c>
      <c r="L275" s="10">
        <v>4062.24</v>
      </c>
      <c r="M275" s="10">
        <v>4062.24</v>
      </c>
      <c r="N275" s="10">
        <v>4570.0200000000004</v>
      </c>
      <c r="O275" s="10">
        <v>4570.0200000000004</v>
      </c>
      <c r="P275" s="10">
        <v>3808.35</v>
      </c>
      <c r="Q275" s="10">
        <v>2531.7600000000002</v>
      </c>
      <c r="R275" s="10">
        <v>4603.2</v>
      </c>
      <c r="S275" s="10">
        <v>3754.49</v>
      </c>
      <c r="T275" s="10">
        <v>3222.24</v>
      </c>
      <c r="U275" s="9">
        <v>46495.22</v>
      </c>
    </row>
    <row r="276" spans="1:21" ht="23.25" thickBot="1" x14ac:dyDescent="0.3">
      <c r="A276" s="4" t="s">
        <v>217</v>
      </c>
      <c r="B276" s="4" t="s">
        <v>229</v>
      </c>
      <c r="C276" s="4" t="s">
        <v>230</v>
      </c>
      <c r="D276" s="4" t="s">
        <v>221</v>
      </c>
      <c r="E276" s="4" t="s">
        <v>222</v>
      </c>
      <c r="F276" s="4" t="s">
        <v>112</v>
      </c>
      <c r="G276" s="4" t="s">
        <v>113</v>
      </c>
      <c r="H276" s="4" t="s">
        <v>223</v>
      </c>
      <c r="I276" s="8">
        <v>7659.98</v>
      </c>
      <c r="J276" s="8">
        <v>7363.98</v>
      </c>
      <c r="K276" s="8">
        <v>8225.5300000000007</v>
      </c>
      <c r="L276" s="8">
        <v>8232</v>
      </c>
      <c r="M276" s="8">
        <v>7593.74</v>
      </c>
      <c r="N276" s="8">
        <v>8183.01</v>
      </c>
      <c r="O276" s="8">
        <v>8134.66</v>
      </c>
      <c r="P276" s="8">
        <v>7891.89</v>
      </c>
      <c r="Q276" s="8">
        <v>8266.9699999999993</v>
      </c>
      <c r="R276" s="8">
        <v>8620.41</v>
      </c>
      <c r="S276" s="8">
        <v>8144.52</v>
      </c>
      <c r="T276" s="8">
        <v>8077.87</v>
      </c>
      <c r="U276" s="9">
        <v>96394.559999999998</v>
      </c>
    </row>
    <row r="277" spans="1:21" ht="23.25" thickBot="1" x14ac:dyDescent="0.3">
      <c r="A277" s="4" t="s">
        <v>217</v>
      </c>
      <c r="B277" s="4" t="s">
        <v>229</v>
      </c>
      <c r="C277" s="4" t="s">
        <v>230</v>
      </c>
      <c r="D277" s="4" t="s">
        <v>221</v>
      </c>
      <c r="E277" s="4" t="s">
        <v>222</v>
      </c>
      <c r="F277" s="4" t="s">
        <v>114</v>
      </c>
      <c r="G277" s="4" t="s">
        <v>115</v>
      </c>
      <c r="H277" s="4" t="s">
        <v>223</v>
      </c>
      <c r="I277" s="10">
        <v>31210.03</v>
      </c>
      <c r="J277" s="10">
        <v>30846.27</v>
      </c>
      <c r="K277" s="10">
        <v>34012.69</v>
      </c>
      <c r="L277" s="10">
        <v>33416.97</v>
      </c>
      <c r="M277" s="10">
        <v>32411.26</v>
      </c>
      <c r="N277" s="10">
        <v>32824.85</v>
      </c>
      <c r="O277" s="10">
        <v>32362.28</v>
      </c>
      <c r="P277" s="10">
        <v>33197.589999999997</v>
      </c>
      <c r="Q277" s="10">
        <v>33017.360000000001</v>
      </c>
      <c r="R277" s="10">
        <v>34631.08</v>
      </c>
      <c r="S277" s="10">
        <v>33016.79</v>
      </c>
      <c r="T277" s="10">
        <v>34723.870000000003</v>
      </c>
      <c r="U277" s="9">
        <v>395671.03999999998</v>
      </c>
    </row>
    <row r="278" spans="1:21" ht="23.25" thickBot="1" x14ac:dyDescent="0.3">
      <c r="A278" s="4" t="s">
        <v>217</v>
      </c>
      <c r="B278" s="4" t="s">
        <v>229</v>
      </c>
      <c r="C278" s="4" t="s">
        <v>230</v>
      </c>
      <c r="D278" s="4" t="s">
        <v>221</v>
      </c>
      <c r="E278" s="4" t="s">
        <v>222</v>
      </c>
      <c r="F278" s="4" t="s">
        <v>70</v>
      </c>
      <c r="G278" s="4" t="s">
        <v>71</v>
      </c>
      <c r="H278" s="4" t="s">
        <v>223</v>
      </c>
      <c r="I278" s="8">
        <v>-407.72</v>
      </c>
      <c r="J278" s="8">
        <v>76.650000000000006</v>
      </c>
      <c r="K278" s="8">
        <v>35.36</v>
      </c>
      <c r="L278" s="8">
        <v>44.74</v>
      </c>
      <c r="M278" s="8">
        <v>1704.5</v>
      </c>
      <c r="N278" s="7"/>
      <c r="O278" s="7"/>
      <c r="P278" s="8">
        <v>23.8</v>
      </c>
      <c r="Q278" s="8">
        <v>248.84</v>
      </c>
      <c r="R278" s="8">
        <v>588</v>
      </c>
      <c r="S278" s="8">
        <v>1147.67</v>
      </c>
      <c r="T278" s="8">
        <v>617.69000000000005</v>
      </c>
      <c r="U278" s="9">
        <v>4079.53</v>
      </c>
    </row>
    <row r="279" spans="1:21" ht="23.25" thickBot="1" x14ac:dyDescent="0.3">
      <c r="A279" s="4" t="s">
        <v>217</v>
      </c>
      <c r="B279" s="4" t="s">
        <v>229</v>
      </c>
      <c r="C279" s="4" t="s">
        <v>230</v>
      </c>
      <c r="D279" s="4" t="s">
        <v>221</v>
      </c>
      <c r="E279" s="4" t="s">
        <v>222</v>
      </c>
      <c r="F279" s="4" t="s">
        <v>132</v>
      </c>
      <c r="G279" s="4" t="s">
        <v>133</v>
      </c>
      <c r="H279" s="4" t="s">
        <v>223</v>
      </c>
      <c r="I279" s="10">
        <v>893.2</v>
      </c>
      <c r="J279" s="11"/>
      <c r="K279" s="10">
        <v>236.64</v>
      </c>
      <c r="L279" s="11"/>
      <c r="M279" s="10">
        <v>336.95</v>
      </c>
      <c r="N279" s="10">
        <v>117.3</v>
      </c>
      <c r="O279" s="11"/>
      <c r="P279" s="11"/>
      <c r="Q279" s="11"/>
      <c r="R279" s="11"/>
      <c r="S279" s="11"/>
      <c r="T279" s="11"/>
      <c r="U279" s="9">
        <v>1584.09</v>
      </c>
    </row>
    <row r="280" spans="1:21" ht="23.25" thickBot="1" x14ac:dyDescent="0.3">
      <c r="A280" s="4" t="s">
        <v>217</v>
      </c>
      <c r="B280" s="4" t="s">
        <v>229</v>
      </c>
      <c r="C280" s="4" t="s">
        <v>230</v>
      </c>
      <c r="D280" s="4" t="s">
        <v>221</v>
      </c>
      <c r="E280" s="4" t="s">
        <v>222</v>
      </c>
      <c r="F280" s="4" t="s">
        <v>80</v>
      </c>
      <c r="G280" s="4" t="s">
        <v>81</v>
      </c>
      <c r="H280" s="4" t="s">
        <v>223</v>
      </c>
      <c r="I280" s="8">
        <v>1061.93</v>
      </c>
      <c r="J280" s="8">
        <v>964</v>
      </c>
      <c r="K280" s="8">
        <v>964</v>
      </c>
      <c r="L280" s="8">
        <v>964</v>
      </c>
      <c r="M280" s="8">
        <v>964</v>
      </c>
      <c r="N280" s="8">
        <v>964</v>
      </c>
      <c r="O280" s="8">
        <v>964</v>
      </c>
      <c r="P280" s="8">
        <v>964</v>
      </c>
      <c r="Q280" s="8">
        <v>964</v>
      </c>
      <c r="R280" s="8">
        <v>964</v>
      </c>
      <c r="S280" s="8">
        <v>964</v>
      </c>
      <c r="T280" s="8">
        <v>964</v>
      </c>
      <c r="U280" s="9">
        <v>11665.93</v>
      </c>
    </row>
    <row r="281" spans="1:21" ht="23.25" thickBot="1" x14ac:dyDescent="0.3">
      <c r="A281" s="4" t="s">
        <v>217</v>
      </c>
      <c r="B281" s="4" t="s">
        <v>229</v>
      </c>
      <c r="C281" s="4" t="s">
        <v>230</v>
      </c>
      <c r="D281" s="4" t="s">
        <v>221</v>
      </c>
      <c r="E281" s="4" t="s">
        <v>222</v>
      </c>
      <c r="F281" s="4" t="s">
        <v>38</v>
      </c>
      <c r="G281" s="4" t="s">
        <v>39</v>
      </c>
      <c r="H281" s="4" t="s">
        <v>223</v>
      </c>
      <c r="I281" s="11"/>
      <c r="J281" s="11"/>
      <c r="K281" s="10">
        <v>1289.43</v>
      </c>
      <c r="L281" s="10">
        <v>1871.42</v>
      </c>
      <c r="M281" s="11"/>
      <c r="N281" s="11"/>
      <c r="O281" s="10">
        <v>1909.84</v>
      </c>
      <c r="P281" s="10">
        <v>27.88</v>
      </c>
      <c r="Q281" s="11"/>
      <c r="R281" s="11"/>
      <c r="S281" s="11"/>
      <c r="T281" s="11"/>
      <c r="U281" s="9">
        <v>5098.57</v>
      </c>
    </row>
    <row r="282" spans="1:21" ht="23.25" thickBot="1" x14ac:dyDescent="0.3">
      <c r="A282" s="4" t="s">
        <v>217</v>
      </c>
      <c r="B282" s="4" t="s">
        <v>229</v>
      </c>
      <c r="C282" s="4" t="s">
        <v>230</v>
      </c>
      <c r="D282" s="4" t="s">
        <v>221</v>
      </c>
      <c r="E282" s="4" t="s">
        <v>222</v>
      </c>
      <c r="F282" s="4" t="s">
        <v>254</v>
      </c>
      <c r="G282" s="4" t="s">
        <v>255</v>
      </c>
      <c r="H282" s="4" t="s">
        <v>223</v>
      </c>
      <c r="I282" s="11"/>
      <c r="J282" s="11"/>
      <c r="K282" s="11"/>
      <c r="L282" s="11"/>
      <c r="M282" s="11"/>
      <c r="N282" s="11"/>
      <c r="O282" s="11"/>
      <c r="P282" s="10">
        <v>309.18</v>
      </c>
      <c r="Q282" s="11"/>
      <c r="R282" s="11"/>
      <c r="S282" s="11"/>
      <c r="T282" s="11"/>
      <c r="U282" s="9">
        <v>309.18</v>
      </c>
    </row>
    <row r="283" spans="1:21" ht="23.25" thickBot="1" x14ac:dyDescent="0.3">
      <c r="A283" s="4" t="s">
        <v>217</v>
      </c>
      <c r="B283" s="4" t="s">
        <v>229</v>
      </c>
      <c r="C283" s="4" t="s">
        <v>230</v>
      </c>
      <c r="D283" s="4" t="s">
        <v>221</v>
      </c>
      <c r="E283" s="4" t="s">
        <v>222</v>
      </c>
      <c r="F283" s="4" t="s">
        <v>98</v>
      </c>
      <c r="G283" s="4" t="s">
        <v>99</v>
      </c>
      <c r="H283" s="4" t="s">
        <v>223</v>
      </c>
      <c r="I283" s="7"/>
      <c r="J283" s="7"/>
      <c r="K283" s="7"/>
      <c r="L283" s="7"/>
      <c r="M283" s="7"/>
      <c r="N283" s="8">
        <v>469.28</v>
      </c>
      <c r="O283" s="8">
        <v>2072.08</v>
      </c>
      <c r="P283" s="8">
        <v>175.4</v>
      </c>
      <c r="Q283" s="7"/>
      <c r="R283" s="8">
        <v>1161.55</v>
      </c>
      <c r="S283" s="8">
        <v>-689.81</v>
      </c>
      <c r="T283" s="8">
        <v>90.09</v>
      </c>
      <c r="U283" s="9">
        <v>3278.59</v>
      </c>
    </row>
    <row r="284" spans="1:21" ht="23.25" thickBot="1" x14ac:dyDescent="0.3">
      <c r="A284" s="4" t="s">
        <v>217</v>
      </c>
      <c r="B284" s="4" t="s">
        <v>229</v>
      </c>
      <c r="C284" s="4" t="s">
        <v>230</v>
      </c>
      <c r="D284" s="4" t="s">
        <v>221</v>
      </c>
      <c r="E284" s="4" t="s">
        <v>222</v>
      </c>
      <c r="F284" s="4" t="s">
        <v>144</v>
      </c>
      <c r="G284" s="4" t="s">
        <v>145</v>
      </c>
      <c r="H284" s="4" t="s">
        <v>223</v>
      </c>
      <c r="I284" s="10">
        <v>450.46</v>
      </c>
      <c r="J284" s="10">
        <v>75089.820000000007</v>
      </c>
      <c r="K284" s="10">
        <v>11775.33</v>
      </c>
      <c r="L284" s="10">
        <v>14288.35</v>
      </c>
      <c r="M284" s="10">
        <v>19918.93</v>
      </c>
      <c r="N284" s="10">
        <v>665.11</v>
      </c>
      <c r="O284" s="10">
        <v>20626.71</v>
      </c>
      <c r="P284" s="10">
        <v>24746.46</v>
      </c>
      <c r="Q284" s="10">
        <v>65225.17</v>
      </c>
      <c r="R284" s="10">
        <v>26446.29</v>
      </c>
      <c r="S284" s="10">
        <v>393.31</v>
      </c>
      <c r="T284" s="10">
        <v>9389.6299999999992</v>
      </c>
      <c r="U284" s="9">
        <v>269015.57</v>
      </c>
    </row>
    <row r="285" spans="1:21" ht="23.25" thickBot="1" x14ac:dyDescent="0.3">
      <c r="A285" s="4" t="s">
        <v>217</v>
      </c>
      <c r="B285" s="4" t="s">
        <v>229</v>
      </c>
      <c r="C285" s="4" t="s">
        <v>230</v>
      </c>
      <c r="D285" s="4" t="s">
        <v>221</v>
      </c>
      <c r="E285" s="4" t="s">
        <v>222</v>
      </c>
      <c r="F285" s="4" t="s">
        <v>146</v>
      </c>
      <c r="G285" s="4" t="s">
        <v>147</v>
      </c>
      <c r="H285" s="4" t="s">
        <v>223</v>
      </c>
      <c r="I285" s="8">
        <v>70</v>
      </c>
      <c r="J285" s="7"/>
      <c r="K285" s="7"/>
      <c r="L285" s="7"/>
      <c r="M285" s="7"/>
      <c r="N285" s="7"/>
      <c r="O285" s="7"/>
      <c r="P285" s="7"/>
      <c r="Q285" s="8">
        <v>288</v>
      </c>
      <c r="R285" s="7"/>
      <c r="S285" s="8">
        <v>13.88</v>
      </c>
      <c r="T285" s="8">
        <v>57.3</v>
      </c>
      <c r="U285" s="9">
        <v>429.18</v>
      </c>
    </row>
    <row r="286" spans="1:21" ht="23.25" thickBot="1" x14ac:dyDescent="0.3">
      <c r="A286" s="4" t="s">
        <v>217</v>
      </c>
      <c r="B286" s="4" t="s">
        <v>229</v>
      </c>
      <c r="C286" s="4" t="s">
        <v>230</v>
      </c>
      <c r="D286" s="4" t="s">
        <v>221</v>
      </c>
      <c r="E286" s="4" t="s">
        <v>222</v>
      </c>
      <c r="F286" s="4" t="s">
        <v>102</v>
      </c>
      <c r="G286" s="4" t="s">
        <v>103</v>
      </c>
      <c r="H286" s="4" t="s">
        <v>223</v>
      </c>
      <c r="I286" s="10">
        <v>546.46</v>
      </c>
      <c r="J286" s="10">
        <v>250</v>
      </c>
      <c r="K286" s="11"/>
      <c r="L286" s="11"/>
      <c r="M286" s="10">
        <v>301.39999999999998</v>
      </c>
      <c r="N286" s="10">
        <v>81.47</v>
      </c>
      <c r="O286" s="11"/>
      <c r="P286" s="11"/>
      <c r="Q286" s="10">
        <v>223.86</v>
      </c>
      <c r="R286" s="10">
        <v>1039.29</v>
      </c>
      <c r="S286" s="10">
        <v>83.62</v>
      </c>
      <c r="T286" s="10">
        <v>174.19</v>
      </c>
      <c r="U286" s="9">
        <v>2700.29</v>
      </c>
    </row>
    <row r="287" spans="1:21" ht="23.25" thickBot="1" x14ac:dyDescent="0.3">
      <c r="A287" s="4" t="s">
        <v>217</v>
      </c>
      <c r="B287" s="4" t="s">
        <v>229</v>
      </c>
      <c r="C287" s="4" t="s">
        <v>230</v>
      </c>
      <c r="D287" s="4" t="s">
        <v>221</v>
      </c>
      <c r="E287" s="4" t="s">
        <v>222</v>
      </c>
      <c r="F287" s="4" t="s">
        <v>116</v>
      </c>
      <c r="G287" s="4" t="s">
        <v>117</v>
      </c>
      <c r="H287" s="4" t="s">
        <v>223</v>
      </c>
      <c r="I287" s="7"/>
      <c r="J287" s="7"/>
      <c r="K287" s="7"/>
      <c r="L287" s="7"/>
      <c r="M287" s="7"/>
      <c r="N287" s="7"/>
      <c r="O287" s="7"/>
      <c r="P287" s="8">
        <v>57.16</v>
      </c>
      <c r="Q287" s="7"/>
      <c r="R287" s="8">
        <v>155.27000000000001</v>
      </c>
      <c r="S287" s="7"/>
      <c r="T287" s="7"/>
      <c r="U287" s="9">
        <v>212.43</v>
      </c>
    </row>
    <row r="288" spans="1:21" ht="23.25" thickBot="1" x14ac:dyDescent="0.3">
      <c r="A288" s="4" t="s">
        <v>217</v>
      </c>
      <c r="B288" s="4" t="s">
        <v>229</v>
      </c>
      <c r="C288" s="4" t="s">
        <v>230</v>
      </c>
      <c r="D288" s="4" t="s">
        <v>221</v>
      </c>
      <c r="E288" s="4" t="s">
        <v>222</v>
      </c>
      <c r="F288" s="4" t="s">
        <v>156</v>
      </c>
      <c r="G288" s="4" t="s">
        <v>157</v>
      </c>
      <c r="H288" s="4" t="s">
        <v>223</v>
      </c>
      <c r="I288" s="10">
        <v>346.5</v>
      </c>
      <c r="J288" s="10">
        <v>396</v>
      </c>
      <c r="K288" s="10">
        <v>340.7</v>
      </c>
      <c r="L288" s="10">
        <v>347.6</v>
      </c>
      <c r="M288" s="10">
        <v>965.9</v>
      </c>
      <c r="N288" s="11"/>
      <c r="O288" s="10">
        <v>45.8</v>
      </c>
      <c r="P288" s="10">
        <v>297.7</v>
      </c>
      <c r="Q288" s="10">
        <v>22.9</v>
      </c>
      <c r="R288" s="10">
        <v>91.6</v>
      </c>
      <c r="S288" s="10">
        <v>91.6</v>
      </c>
      <c r="T288" s="10">
        <v>769.2</v>
      </c>
      <c r="U288" s="9">
        <v>3715.5</v>
      </c>
    </row>
    <row r="289" spans="1:21" ht="23.25" thickBot="1" x14ac:dyDescent="0.3">
      <c r="A289" s="4" t="s">
        <v>217</v>
      </c>
      <c r="B289" s="4" t="s">
        <v>229</v>
      </c>
      <c r="C289" s="4" t="s">
        <v>230</v>
      </c>
      <c r="D289" s="4" t="s">
        <v>221</v>
      </c>
      <c r="E289" s="4" t="s">
        <v>222</v>
      </c>
      <c r="F289" s="4" t="s">
        <v>258</v>
      </c>
      <c r="G289" s="4" t="s">
        <v>259</v>
      </c>
      <c r="H289" s="4" t="s">
        <v>223</v>
      </c>
      <c r="I289" s="7"/>
      <c r="J289" s="7"/>
      <c r="K289" s="7"/>
      <c r="L289" s="7"/>
      <c r="M289" s="7"/>
      <c r="N289" s="7"/>
      <c r="O289" s="7"/>
      <c r="P289" s="7"/>
      <c r="Q289" s="7"/>
      <c r="R289" s="8">
        <v>42.56</v>
      </c>
      <c r="S289" s="7"/>
      <c r="T289" s="7"/>
      <c r="U289" s="9">
        <v>42.56</v>
      </c>
    </row>
    <row r="290" spans="1:21" ht="23.25" thickBot="1" x14ac:dyDescent="0.3">
      <c r="A290" s="4" t="s">
        <v>217</v>
      </c>
      <c r="B290" s="4" t="s">
        <v>229</v>
      </c>
      <c r="C290" s="4" t="s">
        <v>230</v>
      </c>
      <c r="D290" s="4" t="s">
        <v>221</v>
      </c>
      <c r="E290" s="4" t="s">
        <v>222</v>
      </c>
      <c r="F290" s="4" t="s">
        <v>106</v>
      </c>
      <c r="G290" s="4" t="s">
        <v>107</v>
      </c>
      <c r="H290" s="4" t="s">
        <v>223</v>
      </c>
      <c r="I290" s="11"/>
      <c r="J290" s="11"/>
      <c r="K290" s="11"/>
      <c r="L290" s="11"/>
      <c r="M290" s="11"/>
      <c r="N290" s="11"/>
      <c r="O290" s="11"/>
      <c r="P290" s="11"/>
      <c r="Q290" s="11"/>
      <c r="R290" s="10">
        <v>28.31</v>
      </c>
      <c r="S290" s="11"/>
      <c r="T290" s="11"/>
      <c r="U290" s="9">
        <v>28.31</v>
      </c>
    </row>
    <row r="291" spans="1:21" ht="23.25" thickBot="1" x14ac:dyDescent="0.3">
      <c r="A291" s="4" t="s">
        <v>217</v>
      </c>
      <c r="B291" s="4" t="s">
        <v>229</v>
      </c>
      <c r="C291" s="4" t="s">
        <v>230</v>
      </c>
      <c r="D291" s="4" t="s">
        <v>221</v>
      </c>
      <c r="E291" s="4" t="s">
        <v>222</v>
      </c>
      <c r="F291" s="4" t="s">
        <v>84</v>
      </c>
      <c r="G291" s="4" t="s">
        <v>85</v>
      </c>
      <c r="H291" s="4" t="s">
        <v>223</v>
      </c>
      <c r="I291" s="7"/>
      <c r="J291" s="7"/>
      <c r="K291" s="7"/>
      <c r="L291" s="7"/>
      <c r="M291" s="7"/>
      <c r="N291" s="7"/>
      <c r="O291" s="7"/>
      <c r="P291" s="8">
        <v>102.2</v>
      </c>
      <c r="Q291" s="8">
        <v>102.2</v>
      </c>
      <c r="R291" s="7"/>
      <c r="S291" s="7"/>
      <c r="T291" s="7"/>
      <c r="U291" s="9">
        <v>204.4</v>
      </c>
    </row>
    <row r="292" spans="1:21" ht="23.25" thickBot="1" x14ac:dyDescent="0.3">
      <c r="A292" s="4" t="s">
        <v>217</v>
      </c>
      <c r="B292" s="4" t="s">
        <v>229</v>
      </c>
      <c r="C292" s="4" t="s">
        <v>230</v>
      </c>
      <c r="D292" s="4" t="s">
        <v>221</v>
      </c>
      <c r="E292" s="4" t="s">
        <v>222</v>
      </c>
      <c r="F292" s="4" t="s">
        <v>51</v>
      </c>
      <c r="G292" s="4" t="s">
        <v>52</v>
      </c>
      <c r="H292" s="4" t="s">
        <v>223</v>
      </c>
      <c r="I292" s="10">
        <v>415.2</v>
      </c>
      <c r="J292" s="10">
        <v>4647.51</v>
      </c>
      <c r="K292" s="10">
        <v>7521.58</v>
      </c>
      <c r="L292" s="10">
        <v>2959.67</v>
      </c>
      <c r="M292" s="10">
        <v>5267.46</v>
      </c>
      <c r="N292" s="11"/>
      <c r="O292" s="11"/>
      <c r="P292" s="10">
        <v>3077.04</v>
      </c>
      <c r="Q292" s="11"/>
      <c r="R292" s="10">
        <v>3080.03</v>
      </c>
      <c r="S292" s="10">
        <v>143.24</v>
      </c>
      <c r="T292" s="10">
        <v>9322.76</v>
      </c>
      <c r="U292" s="9">
        <v>36434.49</v>
      </c>
    </row>
    <row r="293" spans="1:21" ht="23.25" thickBot="1" x14ac:dyDescent="0.3">
      <c r="A293" s="4" t="s">
        <v>217</v>
      </c>
      <c r="B293" s="4" t="s">
        <v>229</v>
      </c>
      <c r="C293" s="4" t="s">
        <v>230</v>
      </c>
      <c r="D293" s="4" t="s">
        <v>221</v>
      </c>
      <c r="E293" s="4" t="s">
        <v>222</v>
      </c>
      <c r="F293" s="4" t="s">
        <v>42</v>
      </c>
      <c r="G293" s="4" t="s">
        <v>43</v>
      </c>
      <c r="H293" s="4" t="s">
        <v>223</v>
      </c>
      <c r="I293" s="8">
        <v>46151.17</v>
      </c>
      <c r="J293" s="8">
        <v>30642.240000000002</v>
      </c>
      <c r="K293" s="8">
        <v>39526.28</v>
      </c>
      <c r="L293" s="8">
        <v>46075.519999999997</v>
      </c>
      <c r="M293" s="8">
        <v>40741.68</v>
      </c>
      <c r="N293" s="8">
        <v>44909.13</v>
      </c>
      <c r="O293" s="8">
        <v>31296</v>
      </c>
      <c r="P293" s="8">
        <v>32314.799999999999</v>
      </c>
      <c r="Q293" s="8">
        <v>43441.599999999999</v>
      </c>
      <c r="R293" s="8">
        <v>45591.040000000001</v>
      </c>
      <c r="S293" s="8">
        <v>42510.21</v>
      </c>
      <c r="T293" s="8">
        <v>38321.269999999997</v>
      </c>
      <c r="U293" s="9">
        <v>481520.94</v>
      </c>
    </row>
    <row r="294" spans="1:21" ht="23.25" thickBot="1" x14ac:dyDescent="0.3">
      <c r="A294" s="4" t="s">
        <v>217</v>
      </c>
      <c r="B294" s="4" t="s">
        <v>229</v>
      </c>
      <c r="C294" s="4" t="s">
        <v>230</v>
      </c>
      <c r="D294" s="4" t="s">
        <v>221</v>
      </c>
      <c r="E294" s="4" t="s">
        <v>222</v>
      </c>
      <c r="F294" s="4" t="s">
        <v>53</v>
      </c>
      <c r="G294" s="4" t="s">
        <v>54</v>
      </c>
      <c r="H294" s="4" t="s">
        <v>223</v>
      </c>
      <c r="I294" s="10">
        <v>12584.58</v>
      </c>
      <c r="J294" s="10">
        <v>11182.71</v>
      </c>
      <c r="K294" s="10">
        <v>11748.37</v>
      </c>
      <c r="L294" s="10">
        <v>11970.62</v>
      </c>
      <c r="M294" s="10">
        <v>13516.39</v>
      </c>
      <c r="N294" s="10">
        <v>11694.27</v>
      </c>
      <c r="O294" s="10">
        <v>9381.2099999999991</v>
      </c>
      <c r="P294" s="10">
        <v>12815.78</v>
      </c>
      <c r="Q294" s="10">
        <v>10654.97</v>
      </c>
      <c r="R294" s="10">
        <v>10007.299999999999</v>
      </c>
      <c r="S294" s="10">
        <v>12057.96</v>
      </c>
      <c r="T294" s="10">
        <v>14997.63</v>
      </c>
      <c r="U294" s="9">
        <v>142611.79</v>
      </c>
    </row>
    <row r="295" spans="1:21" ht="23.25" thickBot="1" x14ac:dyDescent="0.3">
      <c r="A295" s="4" t="s">
        <v>217</v>
      </c>
      <c r="B295" s="4" t="s">
        <v>229</v>
      </c>
      <c r="C295" s="4" t="s">
        <v>230</v>
      </c>
      <c r="D295" s="4" t="s">
        <v>221</v>
      </c>
      <c r="E295" s="4" t="s">
        <v>222</v>
      </c>
      <c r="F295" s="4" t="s">
        <v>174</v>
      </c>
      <c r="G295" s="4" t="s">
        <v>175</v>
      </c>
      <c r="H295" s="4" t="s">
        <v>223</v>
      </c>
      <c r="I295" s="8">
        <v>-711.96</v>
      </c>
      <c r="J295" s="8">
        <v>-8282.82</v>
      </c>
      <c r="K295" s="8">
        <v>-7576.26</v>
      </c>
      <c r="L295" s="8">
        <v>-2959.67</v>
      </c>
      <c r="M295" s="8">
        <v>-7589.07</v>
      </c>
      <c r="N295" s="7"/>
      <c r="O295" s="8">
        <v>-218.51</v>
      </c>
      <c r="P295" s="8">
        <v>-5753.69</v>
      </c>
      <c r="Q295" s="8">
        <v>-83.63</v>
      </c>
      <c r="R295" s="8">
        <v>-3163.66</v>
      </c>
      <c r="S295" s="8">
        <v>-746.89</v>
      </c>
      <c r="T295" s="8">
        <v>-12018.19</v>
      </c>
      <c r="U295" s="9">
        <v>-49104.35</v>
      </c>
    </row>
    <row r="296" spans="1:21" ht="23.25" thickBot="1" x14ac:dyDescent="0.3">
      <c r="A296" s="4" t="s">
        <v>217</v>
      </c>
      <c r="B296" s="4" t="s">
        <v>229</v>
      </c>
      <c r="C296" s="4" t="s">
        <v>230</v>
      </c>
      <c r="D296" s="4" t="s">
        <v>221</v>
      </c>
      <c r="E296" s="4" t="s">
        <v>222</v>
      </c>
      <c r="F296" s="4" t="s">
        <v>176</v>
      </c>
      <c r="G296" s="4" t="s">
        <v>177</v>
      </c>
      <c r="H296" s="4" t="s">
        <v>223</v>
      </c>
      <c r="I296" s="10">
        <v>-70666.080000000002</v>
      </c>
      <c r="J296" s="10">
        <v>-49557.440000000002</v>
      </c>
      <c r="K296" s="10">
        <v>-53748.36</v>
      </c>
      <c r="L296" s="10">
        <v>-70583.039999999994</v>
      </c>
      <c r="M296" s="10">
        <v>-65161.61</v>
      </c>
      <c r="N296" s="10">
        <v>-70170.41</v>
      </c>
      <c r="O296" s="10">
        <v>-61140.4</v>
      </c>
      <c r="P296" s="10">
        <v>-54133.4</v>
      </c>
      <c r="Q296" s="10">
        <v>-75251.520000000004</v>
      </c>
      <c r="R296" s="10">
        <v>-72153.279999999999</v>
      </c>
      <c r="S296" s="10">
        <v>-70297.73</v>
      </c>
      <c r="T296" s="10">
        <v>-55572.71</v>
      </c>
      <c r="U296" s="9">
        <v>-768435.98</v>
      </c>
    </row>
    <row r="297" spans="1:21" ht="23.25" thickBot="1" x14ac:dyDescent="0.3">
      <c r="A297" s="4" t="s">
        <v>217</v>
      </c>
      <c r="B297" s="4" t="s">
        <v>229</v>
      </c>
      <c r="C297" s="4" t="s">
        <v>230</v>
      </c>
      <c r="D297" s="4" t="s">
        <v>221</v>
      </c>
      <c r="E297" s="4" t="s">
        <v>222</v>
      </c>
      <c r="F297" s="4" t="s">
        <v>178</v>
      </c>
      <c r="G297" s="4" t="s">
        <v>179</v>
      </c>
      <c r="H297" s="4" t="s">
        <v>223</v>
      </c>
      <c r="I297" s="8">
        <v>-19910.86</v>
      </c>
      <c r="J297" s="8">
        <v>-17284.87</v>
      </c>
      <c r="K297" s="8">
        <v>-17366.060000000001</v>
      </c>
      <c r="L297" s="8">
        <v>-17757.66</v>
      </c>
      <c r="M297" s="8">
        <v>-21935.73</v>
      </c>
      <c r="N297" s="8">
        <v>-17798.849999999999</v>
      </c>
      <c r="O297" s="8">
        <v>-15526.79</v>
      </c>
      <c r="P297" s="8">
        <v>-22580.19</v>
      </c>
      <c r="Q297" s="8">
        <v>-16634.53</v>
      </c>
      <c r="R297" s="8">
        <v>-15965.97</v>
      </c>
      <c r="S297" s="8">
        <v>-19485.22</v>
      </c>
      <c r="T297" s="8">
        <v>-21195.88</v>
      </c>
      <c r="U297" s="9">
        <v>-223442.61</v>
      </c>
    </row>
    <row r="298" spans="1:21" ht="23.25" thickBot="1" x14ac:dyDescent="0.3">
      <c r="A298" s="4" t="s">
        <v>217</v>
      </c>
      <c r="B298" s="4" t="s">
        <v>229</v>
      </c>
      <c r="C298" s="4" t="s">
        <v>230</v>
      </c>
      <c r="D298" s="4" t="s">
        <v>224</v>
      </c>
      <c r="E298" s="4" t="s">
        <v>225</v>
      </c>
      <c r="F298" s="4" t="s">
        <v>162</v>
      </c>
      <c r="G298" s="4" t="s">
        <v>163</v>
      </c>
      <c r="H298" s="4" t="s">
        <v>226</v>
      </c>
      <c r="I298" s="10">
        <v>154.71</v>
      </c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9">
        <v>154.71</v>
      </c>
    </row>
    <row r="299" spans="1:21" ht="23.25" thickBot="1" x14ac:dyDescent="0.3">
      <c r="A299" s="4" t="s">
        <v>217</v>
      </c>
      <c r="B299" s="4" t="s">
        <v>229</v>
      </c>
      <c r="C299" s="4" t="s">
        <v>230</v>
      </c>
      <c r="D299" s="4" t="s">
        <v>227</v>
      </c>
      <c r="E299" s="4" t="s">
        <v>228</v>
      </c>
      <c r="F299" s="4" t="s">
        <v>70</v>
      </c>
      <c r="G299" s="4" t="s">
        <v>71</v>
      </c>
      <c r="H299" s="4" t="s">
        <v>216</v>
      </c>
      <c r="I299" s="7"/>
      <c r="J299" s="8">
        <v>587.04999999999995</v>
      </c>
      <c r="K299" s="8">
        <v>435.32</v>
      </c>
      <c r="L299" s="8">
        <v>1133.5899999999999</v>
      </c>
      <c r="M299" s="7"/>
      <c r="N299" s="7"/>
      <c r="O299" s="7"/>
      <c r="P299" s="7"/>
      <c r="Q299" s="8">
        <v>519.08000000000004</v>
      </c>
      <c r="R299" s="7"/>
      <c r="S299" s="7"/>
      <c r="T299" s="8">
        <v>519.08000000000004</v>
      </c>
      <c r="U299" s="9">
        <v>3194.12</v>
      </c>
    </row>
    <row r="300" spans="1:21" ht="23.25" thickBot="1" x14ac:dyDescent="0.3">
      <c r="A300" s="4" t="s">
        <v>217</v>
      </c>
      <c r="B300" s="4" t="s">
        <v>229</v>
      </c>
      <c r="C300" s="4" t="s">
        <v>230</v>
      </c>
      <c r="D300" s="4" t="s">
        <v>227</v>
      </c>
      <c r="E300" s="4" t="s">
        <v>228</v>
      </c>
      <c r="F300" s="4" t="s">
        <v>38</v>
      </c>
      <c r="G300" s="4" t="s">
        <v>39</v>
      </c>
      <c r="H300" s="4" t="s">
        <v>216</v>
      </c>
      <c r="I300" s="11"/>
      <c r="J300" s="11"/>
      <c r="K300" s="11"/>
      <c r="L300" s="11"/>
      <c r="M300" s="11"/>
      <c r="N300" s="10">
        <v>79</v>
      </c>
      <c r="O300" s="11"/>
      <c r="P300" s="11"/>
      <c r="Q300" s="11"/>
      <c r="R300" s="11"/>
      <c r="S300" s="11"/>
      <c r="T300" s="11"/>
      <c r="U300" s="9">
        <v>79</v>
      </c>
    </row>
    <row r="301" spans="1:21" ht="23.25" thickBot="1" x14ac:dyDescent="0.3">
      <c r="A301" s="4" t="s">
        <v>217</v>
      </c>
      <c r="B301" s="4" t="s">
        <v>229</v>
      </c>
      <c r="C301" s="4" t="s">
        <v>230</v>
      </c>
      <c r="D301" s="4" t="s">
        <v>227</v>
      </c>
      <c r="E301" s="4" t="s">
        <v>228</v>
      </c>
      <c r="F301" s="4" t="s">
        <v>146</v>
      </c>
      <c r="G301" s="4" t="s">
        <v>147</v>
      </c>
      <c r="H301" s="4" t="s">
        <v>216</v>
      </c>
      <c r="I301" s="10">
        <v>57.8</v>
      </c>
      <c r="J301" s="10">
        <v>30.67</v>
      </c>
      <c r="K301" s="10">
        <v>53.63</v>
      </c>
      <c r="L301" s="11"/>
      <c r="M301" s="10">
        <v>88.39</v>
      </c>
      <c r="N301" s="10">
        <v>111.5</v>
      </c>
      <c r="O301" s="11"/>
      <c r="P301" s="10">
        <v>32.06</v>
      </c>
      <c r="Q301" s="10">
        <v>17.18</v>
      </c>
      <c r="R301" s="11"/>
      <c r="S301" s="11"/>
      <c r="T301" s="11"/>
      <c r="U301" s="9">
        <v>391.23</v>
      </c>
    </row>
    <row r="302" spans="1:21" ht="23.25" thickBot="1" x14ac:dyDescent="0.3">
      <c r="A302" s="4" t="s">
        <v>217</v>
      </c>
      <c r="B302" s="4" t="s">
        <v>229</v>
      </c>
      <c r="C302" s="4" t="s">
        <v>230</v>
      </c>
      <c r="D302" s="4" t="s">
        <v>227</v>
      </c>
      <c r="E302" s="4" t="s">
        <v>228</v>
      </c>
      <c r="F302" s="4" t="s">
        <v>102</v>
      </c>
      <c r="G302" s="4" t="s">
        <v>103</v>
      </c>
      <c r="H302" s="4" t="s">
        <v>216</v>
      </c>
      <c r="I302" s="8">
        <v>197.81</v>
      </c>
      <c r="J302" s="8">
        <v>384.72</v>
      </c>
      <c r="K302" s="8">
        <v>691.15</v>
      </c>
      <c r="L302" s="8">
        <v>160.07</v>
      </c>
      <c r="M302" s="8">
        <v>607</v>
      </c>
      <c r="N302" s="8">
        <v>215.44</v>
      </c>
      <c r="O302" s="8">
        <v>473.42</v>
      </c>
      <c r="P302" s="8">
        <v>29.36</v>
      </c>
      <c r="Q302" s="7"/>
      <c r="R302" s="8">
        <v>673.68</v>
      </c>
      <c r="S302" s="7"/>
      <c r="T302" s="8">
        <v>170.76</v>
      </c>
      <c r="U302" s="9">
        <v>3603.41</v>
      </c>
    </row>
    <row r="303" spans="1:21" ht="23.25" thickBot="1" x14ac:dyDescent="0.3">
      <c r="A303" s="4" t="s">
        <v>217</v>
      </c>
      <c r="B303" s="4" t="s">
        <v>229</v>
      </c>
      <c r="C303" s="4" t="s">
        <v>230</v>
      </c>
      <c r="D303" s="4" t="s">
        <v>227</v>
      </c>
      <c r="E303" s="4" t="s">
        <v>228</v>
      </c>
      <c r="F303" s="4" t="s">
        <v>235</v>
      </c>
      <c r="G303" s="4" t="s">
        <v>236</v>
      </c>
      <c r="H303" s="4" t="s">
        <v>216</v>
      </c>
      <c r="I303" s="10">
        <v>288</v>
      </c>
      <c r="J303" s="11"/>
      <c r="K303" s="10">
        <v>196</v>
      </c>
      <c r="L303" s="11"/>
      <c r="M303" s="10">
        <v>159</v>
      </c>
      <c r="N303" s="11"/>
      <c r="O303" s="11"/>
      <c r="P303" s="11"/>
      <c r="Q303" s="11"/>
      <c r="R303" s="11"/>
      <c r="S303" s="11"/>
      <c r="T303" s="11"/>
      <c r="U303" s="9">
        <v>643</v>
      </c>
    </row>
    <row r="304" spans="1:21" ht="23.25" thickBot="1" x14ac:dyDescent="0.3">
      <c r="A304" s="4" t="s">
        <v>217</v>
      </c>
      <c r="B304" s="4" t="s">
        <v>229</v>
      </c>
      <c r="C304" s="4" t="s">
        <v>230</v>
      </c>
      <c r="D304" s="4" t="s">
        <v>227</v>
      </c>
      <c r="E304" s="4" t="s">
        <v>228</v>
      </c>
      <c r="F304" s="4" t="s">
        <v>116</v>
      </c>
      <c r="G304" s="4" t="s">
        <v>117</v>
      </c>
      <c r="H304" s="4" t="s">
        <v>216</v>
      </c>
      <c r="I304" s="8">
        <v>50.73</v>
      </c>
      <c r="J304" s="7"/>
      <c r="K304" s="8">
        <v>466.13</v>
      </c>
      <c r="L304" s="8">
        <v>-52</v>
      </c>
      <c r="M304" s="8">
        <v>50</v>
      </c>
      <c r="N304" s="8">
        <v>105.38</v>
      </c>
      <c r="O304" s="8">
        <v>23.77</v>
      </c>
      <c r="P304" s="7"/>
      <c r="Q304" s="7"/>
      <c r="R304" s="7"/>
      <c r="S304" s="7"/>
      <c r="T304" s="7"/>
      <c r="U304" s="9">
        <v>644.01</v>
      </c>
    </row>
    <row r="305" spans="1:21" ht="23.25" thickBot="1" x14ac:dyDescent="0.3">
      <c r="A305" s="4" t="s">
        <v>217</v>
      </c>
      <c r="B305" s="4" t="s">
        <v>229</v>
      </c>
      <c r="C305" s="4" t="s">
        <v>230</v>
      </c>
      <c r="D305" s="4" t="s">
        <v>227</v>
      </c>
      <c r="E305" s="4" t="s">
        <v>228</v>
      </c>
      <c r="F305" s="4" t="s">
        <v>82</v>
      </c>
      <c r="G305" s="4" t="s">
        <v>83</v>
      </c>
      <c r="H305" s="4" t="s">
        <v>216</v>
      </c>
      <c r="I305" s="10">
        <v>16</v>
      </c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9">
        <v>16</v>
      </c>
    </row>
    <row r="306" spans="1:21" ht="23.25" thickBot="1" x14ac:dyDescent="0.3">
      <c r="A306" s="4" t="s">
        <v>217</v>
      </c>
      <c r="B306" s="4" t="s">
        <v>229</v>
      </c>
      <c r="C306" s="4" t="s">
        <v>230</v>
      </c>
      <c r="D306" s="4" t="s">
        <v>227</v>
      </c>
      <c r="E306" s="4" t="s">
        <v>228</v>
      </c>
      <c r="F306" s="4" t="s">
        <v>84</v>
      </c>
      <c r="G306" s="4" t="s">
        <v>85</v>
      </c>
      <c r="H306" s="4" t="s">
        <v>216</v>
      </c>
      <c r="I306" s="7"/>
      <c r="J306" s="8">
        <v>217.9</v>
      </c>
      <c r="K306" s="8">
        <v>92.25</v>
      </c>
      <c r="L306" s="8">
        <v>223.25</v>
      </c>
      <c r="M306" s="8">
        <v>147.75</v>
      </c>
      <c r="N306" s="7"/>
      <c r="O306" s="8">
        <v>99.25</v>
      </c>
      <c r="P306" s="7"/>
      <c r="Q306" s="7"/>
      <c r="R306" s="7"/>
      <c r="S306" s="7"/>
      <c r="T306" s="7"/>
      <c r="U306" s="9">
        <v>780.4</v>
      </c>
    </row>
    <row r="307" spans="1:21" ht="23.25" thickBot="1" x14ac:dyDescent="0.3">
      <c r="A307" s="4" t="s">
        <v>217</v>
      </c>
      <c r="B307" s="4" t="s">
        <v>229</v>
      </c>
      <c r="C307" s="4" t="s">
        <v>230</v>
      </c>
      <c r="D307" s="4" t="s">
        <v>227</v>
      </c>
      <c r="E307" s="4" t="s">
        <v>228</v>
      </c>
      <c r="F307" s="4" t="s">
        <v>162</v>
      </c>
      <c r="G307" s="4" t="s">
        <v>163</v>
      </c>
      <c r="H307" s="4" t="s">
        <v>216</v>
      </c>
      <c r="I307" s="10">
        <v>147.29</v>
      </c>
      <c r="J307" s="11"/>
      <c r="K307" s="10">
        <v>147.29</v>
      </c>
      <c r="L307" s="11"/>
      <c r="M307" s="10">
        <v>150.86000000000001</v>
      </c>
      <c r="N307" s="11"/>
      <c r="O307" s="11"/>
      <c r="P307" s="11"/>
      <c r="Q307" s="11"/>
      <c r="R307" s="11"/>
      <c r="S307" s="11"/>
      <c r="T307" s="11"/>
      <c r="U307" s="9">
        <v>445.44</v>
      </c>
    </row>
    <row r="308" spans="1:21" ht="23.25" thickBot="1" x14ac:dyDescent="0.3">
      <c r="A308" s="4" t="s">
        <v>217</v>
      </c>
      <c r="B308" s="4" t="s">
        <v>229</v>
      </c>
      <c r="C308" s="4" t="s">
        <v>230</v>
      </c>
      <c r="D308" s="4" t="s">
        <v>227</v>
      </c>
      <c r="E308" s="4" t="s">
        <v>228</v>
      </c>
      <c r="F308" s="4" t="s">
        <v>86</v>
      </c>
      <c r="G308" s="4" t="s">
        <v>87</v>
      </c>
      <c r="H308" s="4" t="s">
        <v>216</v>
      </c>
      <c r="I308" s="8">
        <v>404.58</v>
      </c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9">
        <v>404.58</v>
      </c>
    </row>
    <row r="309" spans="1:21" ht="23.25" thickBot="1" x14ac:dyDescent="0.3">
      <c r="A309" s="4" t="s">
        <v>217</v>
      </c>
      <c r="B309" s="4" t="s">
        <v>229</v>
      </c>
      <c r="C309" s="4" t="s">
        <v>230</v>
      </c>
      <c r="D309" s="4" t="s">
        <v>227</v>
      </c>
      <c r="E309" s="4" t="s">
        <v>228</v>
      </c>
      <c r="F309" s="4" t="s">
        <v>166</v>
      </c>
      <c r="G309" s="4" t="s">
        <v>167</v>
      </c>
      <c r="H309" s="4" t="s">
        <v>216</v>
      </c>
      <c r="I309" s="11"/>
      <c r="J309" s="11"/>
      <c r="K309" s="10">
        <v>647.6</v>
      </c>
      <c r="L309" s="11"/>
      <c r="M309" s="11"/>
      <c r="N309" s="11"/>
      <c r="O309" s="11"/>
      <c r="P309" s="11"/>
      <c r="Q309" s="11"/>
      <c r="R309" s="11"/>
      <c r="S309" s="11"/>
      <c r="T309" s="11"/>
      <c r="U309" s="9">
        <v>647.6</v>
      </c>
    </row>
    <row r="310" spans="1:21" ht="23.25" thickBot="1" x14ac:dyDescent="0.3">
      <c r="A310" s="4" t="s">
        <v>217</v>
      </c>
      <c r="B310" s="4" t="s">
        <v>229</v>
      </c>
      <c r="C310" s="4" t="s">
        <v>230</v>
      </c>
      <c r="D310" s="4" t="s">
        <v>227</v>
      </c>
      <c r="E310" s="4" t="s">
        <v>228</v>
      </c>
      <c r="F310" s="4" t="s">
        <v>168</v>
      </c>
      <c r="G310" s="4" t="s">
        <v>169</v>
      </c>
      <c r="H310" s="4" t="s">
        <v>216</v>
      </c>
      <c r="I310" s="7"/>
      <c r="J310" s="7"/>
      <c r="K310" s="8">
        <v>100</v>
      </c>
      <c r="L310" s="7"/>
      <c r="M310" s="7"/>
      <c r="N310" s="7"/>
      <c r="O310" s="7"/>
      <c r="P310" s="7"/>
      <c r="Q310" s="7"/>
      <c r="R310" s="7"/>
      <c r="S310" s="7"/>
      <c r="T310" s="7"/>
      <c r="U310" s="9">
        <v>100</v>
      </c>
    </row>
    <row r="311" spans="1:21" ht="23.25" thickBot="1" x14ac:dyDescent="0.3">
      <c r="A311" s="4" t="s">
        <v>217</v>
      </c>
      <c r="B311" s="4" t="s">
        <v>237</v>
      </c>
      <c r="C311" s="4" t="s">
        <v>238</v>
      </c>
      <c r="D311" s="4" t="s">
        <v>218</v>
      </c>
      <c r="E311" s="4" t="s">
        <v>219</v>
      </c>
      <c r="F311" s="4" t="s">
        <v>120</v>
      </c>
      <c r="G311" s="4" t="s">
        <v>121</v>
      </c>
      <c r="H311" s="4" t="s">
        <v>220</v>
      </c>
      <c r="I311" s="10">
        <v>4990.1000000000004</v>
      </c>
      <c r="J311" s="10">
        <v>3711.3</v>
      </c>
      <c r="K311" s="10">
        <v>3864.78</v>
      </c>
      <c r="L311" s="10">
        <v>3892.98</v>
      </c>
      <c r="M311" s="10">
        <v>4457.18</v>
      </c>
      <c r="N311" s="10">
        <v>4739.28</v>
      </c>
      <c r="O311" s="10">
        <v>5077.8</v>
      </c>
      <c r="P311" s="10">
        <v>3667.3</v>
      </c>
      <c r="Q311" s="10">
        <v>4775.82</v>
      </c>
      <c r="R311" s="10">
        <v>4315.5</v>
      </c>
      <c r="S311" s="10">
        <v>4229.1899999999996</v>
      </c>
      <c r="T311" s="10">
        <v>4747.05</v>
      </c>
      <c r="U311" s="9">
        <v>52468.28</v>
      </c>
    </row>
    <row r="312" spans="1:21" ht="23.25" thickBot="1" x14ac:dyDescent="0.3">
      <c r="A312" s="4" t="s">
        <v>217</v>
      </c>
      <c r="B312" s="4" t="s">
        <v>237</v>
      </c>
      <c r="C312" s="4" t="s">
        <v>238</v>
      </c>
      <c r="D312" s="4" t="s">
        <v>218</v>
      </c>
      <c r="E312" s="4" t="s">
        <v>219</v>
      </c>
      <c r="F312" s="4" t="s">
        <v>112</v>
      </c>
      <c r="G312" s="4" t="s">
        <v>113</v>
      </c>
      <c r="H312" s="4" t="s">
        <v>220</v>
      </c>
      <c r="I312" s="8">
        <v>721.03</v>
      </c>
      <c r="J312" s="8">
        <v>645.11</v>
      </c>
      <c r="K312" s="8">
        <v>693.17</v>
      </c>
      <c r="L312" s="8">
        <v>693.18</v>
      </c>
      <c r="M312" s="8">
        <v>616.16</v>
      </c>
      <c r="N312" s="8">
        <v>693.18</v>
      </c>
      <c r="O312" s="8">
        <v>693.18</v>
      </c>
      <c r="P312" s="8">
        <v>616.16</v>
      </c>
      <c r="Q312" s="8">
        <v>706.86</v>
      </c>
      <c r="R312" s="8">
        <v>706.86</v>
      </c>
      <c r="S312" s="8">
        <v>667.59</v>
      </c>
      <c r="T312" s="8">
        <v>706.87</v>
      </c>
      <c r="U312" s="9">
        <v>8159.35</v>
      </c>
    </row>
    <row r="313" spans="1:21" ht="23.25" thickBot="1" x14ac:dyDescent="0.3">
      <c r="A313" s="4" t="s">
        <v>217</v>
      </c>
      <c r="B313" s="4" t="s">
        <v>237</v>
      </c>
      <c r="C313" s="4" t="s">
        <v>238</v>
      </c>
      <c r="D313" s="4" t="s">
        <v>218</v>
      </c>
      <c r="E313" s="4" t="s">
        <v>219</v>
      </c>
      <c r="F313" s="4" t="s">
        <v>114</v>
      </c>
      <c r="G313" s="4" t="s">
        <v>115</v>
      </c>
      <c r="H313" s="4" t="s">
        <v>220</v>
      </c>
      <c r="I313" s="10">
        <v>2668.53</v>
      </c>
      <c r="J313" s="10">
        <v>2387.62</v>
      </c>
      <c r="K313" s="10">
        <v>2565.31</v>
      </c>
      <c r="L313" s="10">
        <v>2573.16</v>
      </c>
      <c r="M313" s="10">
        <v>2286.56</v>
      </c>
      <c r="N313" s="10">
        <v>2572.38</v>
      </c>
      <c r="O313" s="10">
        <v>2572.38</v>
      </c>
      <c r="P313" s="10">
        <v>2286.56</v>
      </c>
      <c r="Q313" s="10">
        <v>2623.5</v>
      </c>
      <c r="R313" s="10">
        <v>2623.5</v>
      </c>
      <c r="S313" s="10">
        <v>2477.7399999999998</v>
      </c>
      <c r="T313" s="10">
        <v>2623.49</v>
      </c>
      <c r="U313" s="9">
        <v>30260.73</v>
      </c>
    </row>
    <row r="314" spans="1:21" ht="23.25" thickBot="1" x14ac:dyDescent="0.3">
      <c r="A314" s="4" t="s">
        <v>217</v>
      </c>
      <c r="B314" s="4" t="s">
        <v>237</v>
      </c>
      <c r="C314" s="4" t="s">
        <v>238</v>
      </c>
      <c r="D314" s="4" t="s">
        <v>218</v>
      </c>
      <c r="E314" s="4" t="s">
        <v>219</v>
      </c>
      <c r="F314" s="4" t="s">
        <v>70</v>
      </c>
      <c r="G314" s="4" t="s">
        <v>71</v>
      </c>
      <c r="H314" s="4" t="s">
        <v>220</v>
      </c>
      <c r="I314" s="8">
        <v>1145.44</v>
      </c>
      <c r="J314" s="8">
        <v>308.64</v>
      </c>
      <c r="K314" s="8">
        <v>11.18</v>
      </c>
      <c r="L314" s="8">
        <v>591.37</v>
      </c>
      <c r="M314" s="8">
        <v>795.26</v>
      </c>
      <c r="N314" s="7"/>
      <c r="O314" s="8">
        <v>3785.53</v>
      </c>
      <c r="P314" s="8">
        <v>1330.73</v>
      </c>
      <c r="Q314" s="8">
        <v>943.06</v>
      </c>
      <c r="R314" s="8">
        <v>3808.53</v>
      </c>
      <c r="S314" s="7"/>
      <c r="T314" s="7"/>
      <c r="U314" s="9">
        <v>12719.74</v>
      </c>
    </row>
    <row r="315" spans="1:21" ht="23.25" thickBot="1" x14ac:dyDescent="0.3">
      <c r="A315" s="4" t="s">
        <v>217</v>
      </c>
      <c r="B315" s="4" t="s">
        <v>237</v>
      </c>
      <c r="C315" s="4" t="s">
        <v>238</v>
      </c>
      <c r="D315" s="4" t="s">
        <v>218</v>
      </c>
      <c r="E315" s="4" t="s">
        <v>219</v>
      </c>
      <c r="F315" s="4" t="s">
        <v>47</v>
      </c>
      <c r="G315" s="4" t="s">
        <v>48</v>
      </c>
      <c r="H315" s="4" t="s">
        <v>220</v>
      </c>
      <c r="I315" s="10">
        <v>772.62</v>
      </c>
      <c r="J315" s="10">
        <v>28.2</v>
      </c>
      <c r="K315" s="10">
        <v>1572.17</v>
      </c>
      <c r="L315" s="11"/>
      <c r="M315" s="11"/>
      <c r="N315" s="10">
        <v>596.75</v>
      </c>
      <c r="O315" s="11"/>
      <c r="P315" s="11"/>
      <c r="Q315" s="10">
        <v>973.63</v>
      </c>
      <c r="R315" s="10">
        <v>810.36</v>
      </c>
      <c r="S315" s="10">
        <v>269.56</v>
      </c>
      <c r="T315" s="10">
        <v>732.51</v>
      </c>
      <c r="U315" s="9">
        <v>5755.8</v>
      </c>
    </row>
    <row r="316" spans="1:21" ht="23.25" thickBot="1" x14ac:dyDescent="0.3">
      <c r="A316" s="4" t="s">
        <v>217</v>
      </c>
      <c r="B316" s="4" t="s">
        <v>237</v>
      </c>
      <c r="C316" s="4" t="s">
        <v>238</v>
      </c>
      <c r="D316" s="4" t="s">
        <v>218</v>
      </c>
      <c r="E316" s="4" t="s">
        <v>219</v>
      </c>
      <c r="F316" s="4" t="s">
        <v>80</v>
      </c>
      <c r="G316" s="4" t="s">
        <v>81</v>
      </c>
      <c r="H316" s="4" t="s">
        <v>220</v>
      </c>
      <c r="I316" s="8">
        <v>2678</v>
      </c>
      <c r="J316" s="8">
        <v>2678</v>
      </c>
      <c r="K316" s="8">
        <v>2701.65</v>
      </c>
      <c r="L316" s="8">
        <v>2678</v>
      </c>
      <c r="M316" s="8">
        <v>2678</v>
      </c>
      <c r="N316" s="8">
        <v>2678</v>
      </c>
      <c r="O316" s="8">
        <v>2678</v>
      </c>
      <c r="P316" s="8">
        <v>2678</v>
      </c>
      <c r="Q316" s="8">
        <v>2678</v>
      </c>
      <c r="R316" s="8">
        <v>2678</v>
      </c>
      <c r="S316" s="8">
        <v>2678</v>
      </c>
      <c r="T316" s="8">
        <v>2678</v>
      </c>
      <c r="U316" s="9">
        <v>32159.65</v>
      </c>
    </row>
    <row r="317" spans="1:21" ht="23.25" thickBot="1" x14ac:dyDescent="0.3">
      <c r="A317" s="4" t="s">
        <v>217</v>
      </c>
      <c r="B317" s="4" t="s">
        <v>237</v>
      </c>
      <c r="C317" s="4" t="s">
        <v>238</v>
      </c>
      <c r="D317" s="4" t="s">
        <v>218</v>
      </c>
      <c r="E317" s="4" t="s">
        <v>219</v>
      </c>
      <c r="F317" s="4" t="s">
        <v>38</v>
      </c>
      <c r="G317" s="4" t="s">
        <v>39</v>
      </c>
      <c r="H317" s="4" t="s">
        <v>220</v>
      </c>
      <c r="I317" s="11"/>
      <c r="J317" s="10">
        <v>-3898.15</v>
      </c>
      <c r="K317" s="10">
        <v>1289.42</v>
      </c>
      <c r="L317" s="10">
        <v>1871.41</v>
      </c>
      <c r="M317" s="11"/>
      <c r="N317" s="11"/>
      <c r="O317" s="10">
        <v>809.84</v>
      </c>
      <c r="P317" s="11"/>
      <c r="Q317" s="11"/>
      <c r="R317" s="11"/>
      <c r="S317" s="11"/>
      <c r="T317" s="11"/>
      <c r="U317" s="9">
        <v>72.52</v>
      </c>
    </row>
    <row r="318" spans="1:21" ht="23.25" thickBot="1" x14ac:dyDescent="0.3">
      <c r="A318" s="4" t="s">
        <v>217</v>
      </c>
      <c r="B318" s="4" t="s">
        <v>237</v>
      </c>
      <c r="C318" s="4" t="s">
        <v>238</v>
      </c>
      <c r="D318" s="4" t="s">
        <v>218</v>
      </c>
      <c r="E318" s="4" t="s">
        <v>219</v>
      </c>
      <c r="F318" s="4" t="s">
        <v>98</v>
      </c>
      <c r="G318" s="4" t="s">
        <v>99</v>
      </c>
      <c r="H318" s="4" t="s">
        <v>220</v>
      </c>
      <c r="I318" s="11"/>
      <c r="J318" s="11"/>
      <c r="K318" s="11"/>
      <c r="L318" s="11"/>
      <c r="M318" s="11"/>
      <c r="N318" s="11"/>
      <c r="O318" s="11"/>
      <c r="P318" s="11"/>
      <c r="Q318" s="11"/>
      <c r="R318" s="10">
        <v>41.88</v>
      </c>
      <c r="S318" s="10">
        <v>-41.88</v>
      </c>
      <c r="T318" s="11"/>
      <c r="U318" s="12">
        <v>0</v>
      </c>
    </row>
    <row r="319" spans="1:21" ht="23.25" thickBot="1" x14ac:dyDescent="0.3">
      <c r="A319" s="4" t="s">
        <v>217</v>
      </c>
      <c r="B319" s="4" t="s">
        <v>237</v>
      </c>
      <c r="C319" s="4" t="s">
        <v>238</v>
      </c>
      <c r="D319" s="4" t="s">
        <v>218</v>
      </c>
      <c r="E319" s="4" t="s">
        <v>219</v>
      </c>
      <c r="F319" s="4" t="s">
        <v>144</v>
      </c>
      <c r="G319" s="4" t="s">
        <v>145</v>
      </c>
      <c r="H319" s="4" t="s">
        <v>220</v>
      </c>
      <c r="I319" s="8">
        <v>32471.73</v>
      </c>
      <c r="J319" s="7"/>
      <c r="K319" s="8">
        <v>18.48</v>
      </c>
      <c r="L319" s="8">
        <v>9327.65</v>
      </c>
      <c r="M319" s="8">
        <v>11801.44</v>
      </c>
      <c r="N319" s="8">
        <v>8851.01</v>
      </c>
      <c r="O319" s="8">
        <v>7642.92</v>
      </c>
      <c r="P319" s="8">
        <v>31074.1</v>
      </c>
      <c r="Q319" s="8">
        <v>7834.68</v>
      </c>
      <c r="R319" s="8">
        <v>7108.01</v>
      </c>
      <c r="S319" s="8">
        <v>7919.35</v>
      </c>
      <c r="T319" s="8">
        <v>13614</v>
      </c>
      <c r="U319" s="9">
        <v>137663.37</v>
      </c>
    </row>
    <row r="320" spans="1:21" ht="23.25" thickBot="1" x14ac:dyDescent="0.3">
      <c r="A320" s="4" t="s">
        <v>217</v>
      </c>
      <c r="B320" s="4" t="s">
        <v>237</v>
      </c>
      <c r="C320" s="4" t="s">
        <v>238</v>
      </c>
      <c r="D320" s="4" t="s">
        <v>218</v>
      </c>
      <c r="E320" s="4" t="s">
        <v>219</v>
      </c>
      <c r="F320" s="4" t="s">
        <v>146</v>
      </c>
      <c r="G320" s="4" t="s">
        <v>147</v>
      </c>
      <c r="H320" s="4" t="s">
        <v>220</v>
      </c>
      <c r="I320" s="11"/>
      <c r="J320" s="11"/>
      <c r="K320" s="11"/>
      <c r="L320" s="10">
        <v>12.83</v>
      </c>
      <c r="M320" s="11"/>
      <c r="N320" s="10">
        <v>25</v>
      </c>
      <c r="O320" s="11"/>
      <c r="P320" s="11"/>
      <c r="Q320" s="11"/>
      <c r="R320" s="10">
        <v>93.46</v>
      </c>
      <c r="S320" s="10">
        <v>11.22</v>
      </c>
      <c r="T320" s="11"/>
      <c r="U320" s="9">
        <v>142.51</v>
      </c>
    </row>
    <row r="321" spans="1:21" ht="23.25" thickBot="1" x14ac:dyDescent="0.3">
      <c r="A321" s="4" t="s">
        <v>217</v>
      </c>
      <c r="B321" s="4" t="s">
        <v>237</v>
      </c>
      <c r="C321" s="4" t="s">
        <v>238</v>
      </c>
      <c r="D321" s="4" t="s">
        <v>218</v>
      </c>
      <c r="E321" s="4" t="s">
        <v>219</v>
      </c>
      <c r="F321" s="4" t="s">
        <v>102</v>
      </c>
      <c r="G321" s="4" t="s">
        <v>103</v>
      </c>
      <c r="H321" s="4" t="s">
        <v>220</v>
      </c>
      <c r="I321" s="8">
        <v>236.16</v>
      </c>
      <c r="J321" s="8">
        <v>392.18</v>
      </c>
      <c r="K321" s="8">
        <v>403.14</v>
      </c>
      <c r="L321" s="8">
        <v>461.6</v>
      </c>
      <c r="M321" s="8">
        <v>365.21</v>
      </c>
      <c r="N321" s="8">
        <v>92.01</v>
      </c>
      <c r="O321" s="8">
        <v>288.48</v>
      </c>
      <c r="P321" s="8">
        <v>172.5</v>
      </c>
      <c r="Q321" s="8">
        <v>75.67</v>
      </c>
      <c r="R321" s="8">
        <v>625.66</v>
      </c>
      <c r="S321" s="8">
        <v>156.15</v>
      </c>
      <c r="T321" s="8">
        <v>179.03</v>
      </c>
      <c r="U321" s="9">
        <v>3447.79</v>
      </c>
    </row>
    <row r="322" spans="1:21" ht="23.25" thickBot="1" x14ac:dyDescent="0.3">
      <c r="A322" s="4" t="s">
        <v>217</v>
      </c>
      <c r="B322" s="4" t="s">
        <v>237</v>
      </c>
      <c r="C322" s="4" t="s">
        <v>238</v>
      </c>
      <c r="D322" s="4" t="s">
        <v>218</v>
      </c>
      <c r="E322" s="4" t="s">
        <v>219</v>
      </c>
      <c r="F322" s="4" t="s">
        <v>116</v>
      </c>
      <c r="G322" s="4" t="s">
        <v>117</v>
      </c>
      <c r="H322" s="4" t="s">
        <v>220</v>
      </c>
      <c r="I322" s="11"/>
      <c r="J322" s="11"/>
      <c r="K322" s="10">
        <v>23.45</v>
      </c>
      <c r="L322" s="10">
        <v>34</v>
      </c>
      <c r="M322" s="11"/>
      <c r="N322" s="10">
        <v>351.2</v>
      </c>
      <c r="O322" s="11"/>
      <c r="P322" s="11"/>
      <c r="Q322" s="11"/>
      <c r="R322" s="11"/>
      <c r="S322" s="11"/>
      <c r="T322" s="11"/>
      <c r="U322" s="9">
        <v>408.65</v>
      </c>
    </row>
    <row r="323" spans="1:21" ht="23.25" thickBot="1" x14ac:dyDescent="0.3">
      <c r="A323" s="4" t="s">
        <v>217</v>
      </c>
      <c r="B323" s="4" t="s">
        <v>237</v>
      </c>
      <c r="C323" s="4" t="s">
        <v>238</v>
      </c>
      <c r="D323" s="4" t="s">
        <v>218</v>
      </c>
      <c r="E323" s="4" t="s">
        <v>219</v>
      </c>
      <c r="F323" s="4" t="s">
        <v>148</v>
      </c>
      <c r="G323" s="4" t="s">
        <v>149</v>
      </c>
      <c r="H323" s="4" t="s">
        <v>220</v>
      </c>
      <c r="I323" s="7"/>
      <c r="J323" s="7"/>
      <c r="K323" s="7"/>
      <c r="L323" s="7"/>
      <c r="M323" s="8">
        <v>130.94</v>
      </c>
      <c r="N323" s="7"/>
      <c r="O323" s="7"/>
      <c r="P323" s="7"/>
      <c r="Q323" s="7"/>
      <c r="R323" s="7"/>
      <c r="S323" s="7"/>
      <c r="T323" s="7"/>
      <c r="U323" s="9">
        <v>130.94</v>
      </c>
    </row>
    <row r="324" spans="1:21" ht="23.25" thickBot="1" x14ac:dyDescent="0.3">
      <c r="A324" s="4" t="s">
        <v>217</v>
      </c>
      <c r="B324" s="4" t="s">
        <v>237</v>
      </c>
      <c r="C324" s="4" t="s">
        <v>238</v>
      </c>
      <c r="D324" s="4" t="s">
        <v>218</v>
      </c>
      <c r="E324" s="4" t="s">
        <v>219</v>
      </c>
      <c r="F324" s="4" t="s">
        <v>104</v>
      </c>
      <c r="G324" s="4" t="s">
        <v>105</v>
      </c>
      <c r="H324" s="4" t="s">
        <v>220</v>
      </c>
      <c r="I324" s="11"/>
      <c r="J324" s="11"/>
      <c r="K324" s="11"/>
      <c r="L324" s="11"/>
      <c r="M324" s="10">
        <v>-264.55</v>
      </c>
      <c r="N324" s="10">
        <v>-399.55</v>
      </c>
      <c r="O324" s="10">
        <v>-451.61</v>
      </c>
      <c r="P324" s="10">
        <v>-114.4</v>
      </c>
      <c r="Q324" s="10">
        <v>-1023.2</v>
      </c>
      <c r="R324" s="10">
        <v>-469.75</v>
      </c>
      <c r="S324" s="10">
        <v>-359.9</v>
      </c>
      <c r="T324" s="10">
        <v>-323.39999999999998</v>
      </c>
      <c r="U324" s="9">
        <v>-3406.36</v>
      </c>
    </row>
    <row r="325" spans="1:21" ht="23.25" thickBot="1" x14ac:dyDescent="0.3">
      <c r="A325" s="4" t="s">
        <v>217</v>
      </c>
      <c r="B325" s="4" t="s">
        <v>237</v>
      </c>
      <c r="C325" s="4" t="s">
        <v>238</v>
      </c>
      <c r="D325" s="4" t="s">
        <v>218</v>
      </c>
      <c r="E325" s="4" t="s">
        <v>219</v>
      </c>
      <c r="F325" s="4" t="s">
        <v>82</v>
      </c>
      <c r="G325" s="4" t="s">
        <v>83</v>
      </c>
      <c r="H325" s="4" t="s">
        <v>220</v>
      </c>
      <c r="I325" s="7"/>
      <c r="J325" s="7"/>
      <c r="K325" s="7"/>
      <c r="L325" s="7"/>
      <c r="M325" s="8">
        <v>4</v>
      </c>
      <c r="N325" s="7"/>
      <c r="O325" s="7"/>
      <c r="P325" s="7"/>
      <c r="Q325" s="7"/>
      <c r="R325" s="7"/>
      <c r="S325" s="7"/>
      <c r="T325" s="7"/>
      <c r="U325" s="9">
        <v>4</v>
      </c>
    </row>
    <row r="326" spans="1:21" ht="23.25" thickBot="1" x14ac:dyDescent="0.3">
      <c r="A326" s="4" t="s">
        <v>217</v>
      </c>
      <c r="B326" s="4" t="s">
        <v>237</v>
      </c>
      <c r="C326" s="4" t="s">
        <v>238</v>
      </c>
      <c r="D326" s="4" t="s">
        <v>218</v>
      </c>
      <c r="E326" s="4" t="s">
        <v>219</v>
      </c>
      <c r="F326" s="4" t="s">
        <v>239</v>
      </c>
      <c r="G326" s="4" t="s">
        <v>240</v>
      </c>
      <c r="H326" s="4" t="s">
        <v>220</v>
      </c>
      <c r="I326" s="10">
        <v>253.68</v>
      </c>
      <c r="J326" s="10">
        <v>163.66999999999999</v>
      </c>
      <c r="K326" s="10">
        <v>147.32</v>
      </c>
      <c r="L326" s="10">
        <v>727.56</v>
      </c>
      <c r="M326" s="10">
        <v>331.47</v>
      </c>
      <c r="N326" s="10">
        <v>147.32</v>
      </c>
      <c r="O326" s="11"/>
      <c r="P326" s="10">
        <v>331.47</v>
      </c>
      <c r="Q326" s="10">
        <v>147.32</v>
      </c>
      <c r="R326" s="10">
        <v>184.15</v>
      </c>
      <c r="S326" s="10">
        <v>147.32</v>
      </c>
      <c r="T326" s="11"/>
      <c r="U326" s="9">
        <v>2581.2800000000002</v>
      </c>
    </row>
    <row r="327" spans="1:21" ht="23.25" thickBot="1" x14ac:dyDescent="0.3">
      <c r="A327" s="4" t="s">
        <v>217</v>
      </c>
      <c r="B327" s="4" t="s">
        <v>237</v>
      </c>
      <c r="C327" s="4" t="s">
        <v>238</v>
      </c>
      <c r="D327" s="4" t="s">
        <v>218</v>
      </c>
      <c r="E327" s="4" t="s">
        <v>219</v>
      </c>
      <c r="F327" s="4" t="s">
        <v>152</v>
      </c>
      <c r="G327" s="4" t="s">
        <v>153</v>
      </c>
      <c r="H327" s="4" t="s">
        <v>220</v>
      </c>
      <c r="I327" s="8">
        <v>9654.7800000000007</v>
      </c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9">
        <v>9654.7800000000007</v>
      </c>
    </row>
    <row r="328" spans="1:21" ht="23.25" thickBot="1" x14ac:dyDescent="0.3">
      <c r="A328" s="4" t="s">
        <v>217</v>
      </c>
      <c r="B328" s="4" t="s">
        <v>237</v>
      </c>
      <c r="C328" s="4" t="s">
        <v>238</v>
      </c>
      <c r="D328" s="4" t="s">
        <v>218</v>
      </c>
      <c r="E328" s="4" t="s">
        <v>219</v>
      </c>
      <c r="F328" s="4" t="s">
        <v>583</v>
      </c>
      <c r="G328" s="4" t="s">
        <v>584</v>
      </c>
      <c r="H328" s="4" t="s">
        <v>220</v>
      </c>
      <c r="I328" s="11"/>
      <c r="J328" s="11"/>
      <c r="K328" s="11"/>
      <c r="L328" s="11"/>
      <c r="M328" s="10">
        <v>125.25</v>
      </c>
      <c r="N328" s="11"/>
      <c r="O328" s="11"/>
      <c r="P328" s="11"/>
      <c r="Q328" s="11"/>
      <c r="R328" s="11"/>
      <c r="S328" s="11"/>
      <c r="T328" s="11"/>
      <c r="U328" s="9">
        <v>125.25</v>
      </c>
    </row>
    <row r="329" spans="1:21" ht="23.25" thickBot="1" x14ac:dyDescent="0.3">
      <c r="A329" s="4" t="s">
        <v>217</v>
      </c>
      <c r="B329" s="4" t="s">
        <v>237</v>
      </c>
      <c r="C329" s="4" t="s">
        <v>238</v>
      </c>
      <c r="D329" s="4" t="s">
        <v>218</v>
      </c>
      <c r="E329" s="4" t="s">
        <v>219</v>
      </c>
      <c r="F329" s="4" t="s">
        <v>158</v>
      </c>
      <c r="G329" s="4" t="s">
        <v>159</v>
      </c>
      <c r="H329" s="4" t="s">
        <v>220</v>
      </c>
      <c r="I329" s="7"/>
      <c r="J329" s="7"/>
      <c r="K329" s="7"/>
      <c r="L329" s="8">
        <v>1744.01</v>
      </c>
      <c r="M329" s="7"/>
      <c r="N329" s="7"/>
      <c r="O329" s="7"/>
      <c r="P329" s="7"/>
      <c r="Q329" s="7"/>
      <c r="R329" s="7"/>
      <c r="S329" s="7"/>
      <c r="T329" s="7"/>
      <c r="U329" s="9">
        <v>1744.01</v>
      </c>
    </row>
    <row r="330" spans="1:21" ht="23.25" thickBot="1" x14ac:dyDescent="0.3">
      <c r="A330" s="4" t="s">
        <v>217</v>
      </c>
      <c r="B330" s="4" t="s">
        <v>237</v>
      </c>
      <c r="C330" s="4" t="s">
        <v>238</v>
      </c>
      <c r="D330" s="4" t="s">
        <v>218</v>
      </c>
      <c r="E330" s="4" t="s">
        <v>219</v>
      </c>
      <c r="F330" s="4" t="s">
        <v>51</v>
      </c>
      <c r="G330" s="4" t="s">
        <v>52</v>
      </c>
      <c r="H330" s="4" t="s">
        <v>220</v>
      </c>
      <c r="I330" s="10">
        <v>249.12</v>
      </c>
      <c r="J330" s="11"/>
      <c r="K330" s="11"/>
      <c r="L330" s="11"/>
      <c r="M330" s="11"/>
      <c r="N330" s="10">
        <v>271.44</v>
      </c>
      <c r="O330" s="11"/>
      <c r="P330" s="11"/>
      <c r="Q330" s="11"/>
      <c r="R330" s="11"/>
      <c r="S330" s="10">
        <v>3072.31</v>
      </c>
      <c r="T330" s="10">
        <v>2466.8000000000002</v>
      </c>
      <c r="U330" s="9">
        <v>6059.67</v>
      </c>
    </row>
    <row r="331" spans="1:21" ht="23.25" thickBot="1" x14ac:dyDescent="0.3">
      <c r="A331" s="4" t="s">
        <v>217</v>
      </c>
      <c r="B331" s="4" t="s">
        <v>237</v>
      </c>
      <c r="C331" s="4" t="s">
        <v>238</v>
      </c>
      <c r="D331" s="4" t="s">
        <v>218</v>
      </c>
      <c r="E331" s="4" t="s">
        <v>219</v>
      </c>
      <c r="F331" s="4" t="s">
        <v>42</v>
      </c>
      <c r="G331" s="4" t="s">
        <v>43</v>
      </c>
      <c r="H331" s="4" t="s">
        <v>220</v>
      </c>
      <c r="I331" s="8">
        <v>587.64</v>
      </c>
      <c r="J331" s="8">
        <v>594.08000000000004</v>
      </c>
      <c r="K331" s="7"/>
      <c r="L331" s="7"/>
      <c r="M331" s="7"/>
      <c r="N331" s="7"/>
      <c r="O331" s="7"/>
      <c r="P331" s="8">
        <v>952</v>
      </c>
      <c r="Q331" s="7"/>
      <c r="R331" s="8">
        <v>7164.9</v>
      </c>
      <c r="S331" s="8">
        <v>47636.2</v>
      </c>
      <c r="T331" s="8">
        <v>52424.639999999999</v>
      </c>
      <c r="U331" s="9">
        <v>109359.46</v>
      </c>
    </row>
    <row r="332" spans="1:21" ht="23.25" thickBot="1" x14ac:dyDescent="0.3">
      <c r="A332" s="4" t="s">
        <v>217</v>
      </c>
      <c r="B332" s="4" t="s">
        <v>237</v>
      </c>
      <c r="C332" s="4" t="s">
        <v>238</v>
      </c>
      <c r="D332" s="4" t="s">
        <v>218</v>
      </c>
      <c r="E332" s="4" t="s">
        <v>219</v>
      </c>
      <c r="F332" s="4" t="s">
        <v>53</v>
      </c>
      <c r="G332" s="4" t="s">
        <v>54</v>
      </c>
      <c r="H332" s="4" t="s">
        <v>220</v>
      </c>
      <c r="I332" s="14">
        <v>0</v>
      </c>
      <c r="J332" s="11"/>
      <c r="K332" s="11"/>
      <c r="L332" s="11"/>
      <c r="M332" s="11"/>
      <c r="N332" s="11"/>
      <c r="O332" s="11"/>
      <c r="P332" s="11"/>
      <c r="Q332" s="11"/>
      <c r="R332" s="10">
        <v>292.70999999999998</v>
      </c>
      <c r="S332" s="10">
        <v>1319.43</v>
      </c>
      <c r="T332" s="10">
        <v>1401.71</v>
      </c>
      <c r="U332" s="9">
        <v>3013.85</v>
      </c>
    </row>
    <row r="333" spans="1:21" ht="23.25" thickBot="1" x14ac:dyDescent="0.3">
      <c r="A333" s="4" t="s">
        <v>217</v>
      </c>
      <c r="B333" s="4" t="s">
        <v>237</v>
      </c>
      <c r="C333" s="4" t="s">
        <v>238</v>
      </c>
      <c r="D333" s="4" t="s">
        <v>221</v>
      </c>
      <c r="E333" s="4" t="s">
        <v>222</v>
      </c>
      <c r="F333" s="4" t="s">
        <v>42</v>
      </c>
      <c r="G333" s="4" t="s">
        <v>43</v>
      </c>
      <c r="H333" s="4" t="s">
        <v>223</v>
      </c>
      <c r="I333" s="13">
        <v>0</v>
      </c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12">
        <v>0</v>
      </c>
    </row>
    <row r="334" spans="1:21" ht="23.25" thickBot="1" x14ac:dyDescent="0.3">
      <c r="A334" s="4" t="s">
        <v>217</v>
      </c>
      <c r="B334" s="4" t="s">
        <v>237</v>
      </c>
      <c r="C334" s="4" t="s">
        <v>238</v>
      </c>
      <c r="D334" s="4" t="s">
        <v>221</v>
      </c>
      <c r="E334" s="4" t="s">
        <v>222</v>
      </c>
      <c r="F334" s="4" t="s">
        <v>53</v>
      </c>
      <c r="G334" s="4" t="s">
        <v>54</v>
      </c>
      <c r="H334" s="4" t="s">
        <v>223</v>
      </c>
      <c r="I334" s="14">
        <v>0</v>
      </c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2">
        <v>0</v>
      </c>
    </row>
    <row r="335" spans="1:21" ht="23.25" thickBot="1" x14ac:dyDescent="0.3">
      <c r="A335" s="4" t="s">
        <v>217</v>
      </c>
      <c r="B335" s="4" t="s">
        <v>237</v>
      </c>
      <c r="C335" s="4" t="s">
        <v>238</v>
      </c>
      <c r="D335" s="4" t="s">
        <v>224</v>
      </c>
      <c r="E335" s="4" t="s">
        <v>225</v>
      </c>
      <c r="F335" s="4" t="s">
        <v>128</v>
      </c>
      <c r="G335" s="4" t="s">
        <v>129</v>
      </c>
      <c r="H335" s="4" t="s">
        <v>226</v>
      </c>
      <c r="I335" s="7"/>
      <c r="J335" s="8">
        <v>85</v>
      </c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9">
        <v>85</v>
      </c>
    </row>
    <row r="336" spans="1:21" ht="23.25" thickBot="1" x14ac:dyDescent="0.3">
      <c r="A336" s="4" t="s">
        <v>217</v>
      </c>
      <c r="B336" s="4" t="s">
        <v>237</v>
      </c>
      <c r="C336" s="4" t="s">
        <v>238</v>
      </c>
      <c r="D336" s="4" t="s">
        <v>224</v>
      </c>
      <c r="E336" s="4" t="s">
        <v>225</v>
      </c>
      <c r="F336" s="4" t="s">
        <v>132</v>
      </c>
      <c r="G336" s="4" t="s">
        <v>133</v>
      </c>
      <c r="H336" s="4" t="s">
        <v>226</v>
      </c>
      <c r="I336" s="11"/>
      <c r="J336" s="11"/>
      <c r="K336" s="11"/>
      <c r="L336" s="11"/>
      <c r="M336" s="11"/>
      <c r="N336" s="10">
        <v>204.13</v>
      </c>
      <c r="O336" s="11"/>
      <c r="P336" s="11"/>
      <c r="Q336" s="11"/>
      <c r="R336" s="11"/>
      <c r="S336" s="11"/>
      <c r="T336" s="11"/>
      <c r="U336" s="9">
        <v>204.13</v>
      </c>
    </row>
    <row r="337" spans="1:21" ht="23.25" thickBot="1" x14ac:dyDescent="0.3">
      <c r="A337" s="4" t="s">
        <v>217</v>
      </c>
      <c r="B337" s="4" t="s">
        <v>237</v>
      </c>
      <c r="C337" s="4" t="s">
        <v>238</v>
      </c>
      <c r="D337" s="4" t="s">
        <v>224</v>
      </c>
      <c r="E337" s="4" t="s">
        <v>225</v>
      </c>
      <c r="F337" s="4" t="s">
        <v>144</v>
      </c>
      <c r="G337" s="4" t="s">
        <v>145</v>
      </c>
      <c r="H337" s="4" t="s">
        <v>226</v>
      </c>
      <c r="I337" s="8">
        <v>5369.4</v>
      </c>
      <c r="J337" s="7"/>
      <c r="K337" s="8">
        <v>3411.22</v>
      </c>
      <c r="L337" s="8">
        <v>3423.75</v>
      </c>
      <c r="M337" s="8">
        <v>26.47</v>
      </c>
      <c r="N337" s="8">
        <v>3756.42</v>
      </c>
      <c r="O337" s="8">
        <v>26.55</v>
      </c>
      <c r="P337" s="8">
        <v>48.69</v>
      </c>
      <c r="Q337" s="8">
        <v>2336.11</v>
      </c>
      <c r="R337" s="8">
        <v>26.55</v>
      </c>
      <c r="S337" s="8">
        <v>2019.9</v>
      </c>
      <c r="T337" s="8">
        <v>48.8</v>
      </c>
      <c r="U337" s="9">
        <v>20493.86</v>
      </c>
    </row>
    <row r="338" spans="1:21" ht="23.25" thickBot="1" x14ac:dyDescent="0.3">
      <c r="A338" s="4" t="s">
        <v>217</v>
      </c>
      <c r="B338" s="4" t="s">
        <v>237</v>
      </c>
      <c r="C338" s="4" t="s">
        <v>238</v>
      </c>
      <c r="D338" s="4" t="s">
        <v>224</v>
      </c>
      <c r="E338" s="4" t="s">
        <v>225</v>
      </c>
      <c r="F338" s="4" t="s">
        <v>116</v>
      </c>
      <c r="G338" s="4" t="s">
        <v>117</v>
      </c>
      <c r="H338" s="4" t="s">
        <v>226</v>
      </c>
      <c r="I338" s="11"/>
      <c r="J338" s="10">
        <v>66.37</v>
      </c>
      <c r="K338" s="11"/>
      <c r="L338" s="10">
        <v>71.37</v>
      </c>
      <c r="M338" s="10">
        <v>222.04</v>
      </c>
      <c r="N338" s="11"/>
      <c r="O338" s="11"/>
      <c r="P338" s="11"/>
      <c r="Q338" s="11"/>
      <c r="R338" s="11"/>
      <c r="S338" s="11"/>
      <c r="T338" s="11"/>
      <c r="U338" s="9">
        <v>359.78</v>
      </c>
    </row>
    <row r="339" spans="1:21" ht="23.25" thickBot="1" x14ac:dyDescent="0.3">
      <c r="A339" s="4" t="s">
        <v>217</v>
      </c>
      <c r="B339" s="4" t="s">
        <v>237</v>
      </c>
      <c r="C339" s="4" t="s">
        <v>238</v>
      </c>
      <c r="D339" s="4" t="s">
        <v>224</v>
      </c>
      <c r="E339" s="4" t="s">
        <v>225</v>
      </c>
      <c r="F339" s="4" t="s">
        <v>82</v>
      </c>
      <c r="G339" s="4" t="s">
        <v>83</v>
      </c>
      <c r="H339" s="4" t="s">
        <v>226</v>
      </c>
      <c r="I339" s="7"/>
      <c r="J339" s="7"/>
      <c r="K339" s="7"/>
      <c r="L339" s="7"/>
      <c r="M339" s="8">
        <v>6</v>
      </c>
      <c r="N339" s="7"/>
      <c r="O339" s="7"/>
      <c r="P339" s="7"/>
      <c r="Q339" s="7"/>
      <c r="R339" s="7"/>
      <c r="S339" s="7"/>
      <c r="T339" s="7"/>
      <c r="U339" s="9">
        <v>6</v>
      </c>
    </row>
    <row r="340" spans="1:21" ht="23.25" thickBot="1" x14ac:dyDescent="0.3">
      <c r="A340" s="4" t="s">
        <v>217</v>
      </c>
      <c r="B340" s="4" t="s">
        <v>237</v>
      </c>
      <c r="C340" s="4" t="s">
        <v>238</v>
      </c>
      <c r="D340" s="4" t="s">
        <v>224</v>
      </c>
      <c r="E340" s="4" t="s">
        <v>225</v>
      </c>
      <c r="F340" s="4" t="s">
        <v>84</v>
      </c>
      <c r="G340" s="4" t="s">
        <v>85</v>
      </c>
      <c r="H340" s="4" t="s">
        <v>226</v>
      </c>
      <c r="I340" s="10">
        <v>19.45</v>
      </c>
      <c r="J340" s="11"/>
      <c r="K340" s="11"/>
      <c r="L340" s="11"/>
      <c r="M340" s="10">
        <v>165.17</v>
      </c>
      <c r="N340" s="11"/>
      <c r="O340" s="11"/>
      <c r="P340" s="11"/>
      <c r="Q340" s="11"/>
      <c r="R340" s="11"/>
      <c r="S340" s="11"/>
      <c r="T340" s="11"/>
      <c r="U340" s="9">
        <v>184.62</v>
      </c>
    </row>
    <row r="341" spans="1:21" ht="23.25" thickBot="1" x14ac:dyDescent="0.3">
      <c r="A341" s="4" t="s">
        <v>217</v>
      </c>
      <c r="B341" s="4" t="s">
        <v>237</v>
      </c>
      <c r="C341" s="4" t="s">
        <v>238</v>
      </c>
      <c r="D341" s="4" t="s">
        <v>224</v>
      </c>
      <c r="E341" s="4" t="s">
        <v>225</v>
      </c>
      <c r="F341" s="4" t="s">
        <v>162</v>
      </c>
      <c r="G341" s="4" t="s">
        <v>163</v>
      </c>
      <c r="H341" s="4" t="s">
        <v>226</v>
      </c>
      <c r="I341" s="8">
        <v>861.48</v>
      </c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9">
        <v>861.48</v>
      </c>
    </row>
    <row r="342" spans="1:21" ht="23.25" thickBot="1" x14ac:dyDescent="0.3">
      <c r="A342" s="4" t="s">
        <v>217</v>
      </c>
      <c r="B342" s="4" t="s">
        <v>237</v>
      </c>
      <c r="C342" s="4" t="s">
        <v>238</v>
      </c>
      <c r="D342" s="4" t="s">
        <v>224</v>
      </c>
      <c r="E342" s="4" t="s">
        <v>225</v>
      </c>
      <c r="F342" s="4" t="s">
        <v>86</v>
      </c>
      <c r="G342" s="4" t="s">
        <v>87</v>
      </c>
      <c r="H342" s="4" t="s">
        <v>226</v>
      </c>
      <c r="I342" s="10">
        <v>806.48</v>
      </c>
      <c r="J342" s="10">
        <v>632.04999999999995</v>
      </c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9">
        <v>1438.53</v>
      </c>
    </row>
    <row r="343" spans="1:21" ht="23.25" thickBot="1" x14ac:dyDescent="0.3">
      <c r="A343" s="4" t="s">
        <v>217</v>
      </c>
      <c r="B343" s="4" t="s">
        <v>237</v>
      </c>
      <c r="C343" s="4" t="s">
        <v>238</v>
      </c>
      <c r="D343" s="4" t="s">
        <v>224</v>
      </c>
      <c r="E343" s="4" t="s">
        <v>225</v>
      </c>
      <c r="F343" s="4" t="s">
        <v>166</v>
      </c>
      <c r="G343" s="4" t="s">
        <v>167</v>
      </c>
      <c r="H343" s="4" t="s">
        <v>226</v>
      </c>
      <c r="I343" s="7"/>
      <c r="J343" s="7"/>
      <c r="K343" s="8">
        <v>505.95</v>
      </c>
      <c r="L343" s="7"/>
      <c r="M343" s="7"/>
      <c r="N343" s="7"/>
      <c r="O343" s="7"/>
      <c r="P343" s="7"/>
      <c r="Q343" s="7"/>
      <c r="R343" s="7"/>
      <c r="S343" s="7"/>
      <c r="T343" s="7"/>
      <c r="U343" s="9">
        <v>505.95</v>
      </c>
    </row>
    <row r="344" spans="1:21" ht="23.25" thickBot="1" x14ac:dyDescent="0.3">
      <c r="A344" s="4" t="s">
        <v>217</v>
      </c>
      <c r="B344" s="4" t="s">
        <v>237</v>
      </c>
      <c r="C344" s="4" t="s">
        <v>238</v>
      </c>
      <c r="D344" s="4" t="s">
        <v>227</v>
      </c>
      <c r="E344" s="4" t="s">
        <v>228</v>
      </c>
      <c r="F344" s="4" t="s">
        <v>146</v>
      </c>
      <c r="G344" s="4" t="s">
        <v>147</v>
      </c>
      <c r="H344" s="4" t="s">
        <v>216</v>
      </c>
      <c r="I344" s="11"/>
      <c r="J344" s="11"/>
      <c r="K344" s="10">
        <v>42.25</v>
      </c>
      <c r="L344" s="11"/>
      <c r="M344" s="11"/>
      <c r="N344" s="11"/>
      <c r="O344" s="11"/>
      <c r="P344" s="11"/>
      <c r="Q344" s="11"/>
      <c r="R344" s="11"/>
      <c r="S344" s="11"/>
      <c r="T344" s="11"/>
      <c r="U344" s="9">
        <v>42.25</v>
      </c>
    </row>
    <row r="345" spans="1:21" ht="23.25" thickBot="1" x14ac:dyDescent="0.3">
      <c r="A345" s="4" t="s">
        <v>217</v>
      </c>
      <c r="B345" s="4" t="s">
        <v>241</v>
      </c>
      <c r="C345" s="4" t="s">
        <v>242</v>
      </c>
      <c r="D345" s="4" t="s">
        <v>218</v>
      </c>
      <c r="E345" s="4" t="s">
        <v>219</v>
      </c>
      <c r="F345" s="4" t="s">
        <v>102</v>
      </c>
      <c r="G345" s="4" t="s">
        <v>103</v>
      </c>
      <c r="H345" s="4" t="s">
        <v>220</v>
      </c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0">
        <v>19.5</v>
      </c>
      <c r="T345" s="11"/>
      <c r="U345" s="9">
        <v>19.5</v>
      </c>
    </row>
    <row r="346" spans="1:21" ht="23.25" thickBot="1" x14ac:dyDescent="0.3">
      <c r="A346" s="4" t="s">
        <v>217</v>
      </c>
      <c r="B346" s="4" t="s">
        <v>190</v>
      </c>
      <c r="C346" s="4" t="s">
        <v>191</v>
      </c>
      <c r="D346" s="4" t="s">
        <v>218</v>
      </c>
      <c r="E346" s="4" t="s">
        <v>219</v>
      </c>
      <c r="F346" s="4" t="s">
        <v>38</v>
      </c>
      <c r="G346" s="4" t="s">
        <v>39</v>
      </c>
      <c r="H346" s="4" t="s">
        <v>220</v>
      </c>
      <c r="I346" s="7"/>
      <c r="J346" s="7"/>
      <c r="K346" s="8">
        <v>13900</v>
      </c>
      <c r="L346" s="13">
        <v>0</v>
      </c>
      <c r="M346" s="8">
        <v>7200</v>
      </c>
      <c r="N346" s="7"/>
      <c r="O346" s="8">
        <v>1025</v>
      </c>
      <c r="P346" s="7"/>
      <c r="Q346" s="7"/>
      <c r="R346" s="7"/>
      <c r="S346" s="7"/>
      <c r="T346" s="7"/>
      <c r="U346" s="9">
        <v>22125</v>
      </c>
    </row>
    <row r="347" spans="1:21" ht="23.25" thickBot="1" x14ac:dyDescent="0.3">
      <c r="A347" s="4" t="s">
        <v>217</v>
      </c>
      <c r="B347" s="4" t="s">
        <v>190</v>
      </c>
      <c r="C347" s="4" t="s">
        <v>191</v>
      </c>
      <c r="D347" s="4" t="s">
        <v>224</v>
      </c>
      <c r="E347" s="4" t="s">
        <v>225</v>
      </c>
      <c r="F347" s="4" t="s">
        <v>108</v>
      </c>
      <c r="G347" s="4" t="s">
        <v>109</v>
      </c>
      <c r="H347" s="4" t="s">
        <v>226</v>
      </c>
      <c r="I347" s="10">
        <v>1894.26</v>
      </c>
      <c r="J347" s="10">
        <v>1461.96</v>
      </c>
      <c r="K347" s="10">
        <v>587.92999999999995</v>
      </c>
      <c r="L347" s="10">
        <v>1980.72</v>
      </c>
      <c r="M347" s="10">
        <v>1763.78</v>
      </c>
      <c r="N347" s="10">
        <v>1959.19</v>
      </c>
      <c r="O347" s="10">
        <v>2040.15</v>
      </c>
      <c r="P347" s="10">
        <v>1826.42</v>
      </c>
      <c r="Q347" s="10">
        <v>1554.4</v>
      </c>
      <c r="R347" s="10">
        <v>1586.78</v>
      </c>
      <c r="S347" s="14">
        <v>0</v>
      </c>
      <c r="T347" s="11"/>
      <c r="U347" s="9">
        <v>16655.59</v>
      </c>
    </row>
    <row r="348" spans="1:21" ht="23.25" thickBot="1" x14ac:dyDescent="0.3">
      <c r="A348" s="4" t="s">
        <v>217</v>
      </c>
      <c r="B348" s="4" t="s">
        <v>190</v>
      </c>
      <c r="C348" s="4" t="s">
        <v>191</v>
      </c>
      <c r="D348" s="4" t="s">
        <v>224</v>
      </c>
      <c r="E348" s="4" t="s">
        <v>225</v>
      </c>
      <c r="F348" s="4" t="s">
        <v>112</v>
      </c>
      <c r="G348" s="4" t="s">
        <v>113</v>
      </c>
      <c r="H348" s="4" t="s">
        <v>226</v>
      </c>
      <c r="I348" s="8">
        <v>283.24</v>
      </c>
      <c r="J348" s="8">
        <v>283.24</v>
      </c>
      <c r="K348" s="8">
        <v>283.24</v>
      </c>
      <c r="L348" s="8">
        <v>283.24</v>
      </c>
      <c r="M348" s="8">
        <v>283.25</v>
      </c>
      <c r="N348" s="8">
        <v>291.74</v>
      </c>
      <c r="O348" s="8">
        <v>291.74</v>
      </c>
      <c r="P348" s="8">
        <v>291.75</v>
      </c>
      <c r="Q348" s="8">
        <v>291.74</v>
      </c>
      <c r="R348" s="8">
        <v>291.74</v>
      </c>
      <c r="S348" s="13">
        <v>0</v>
      </c>
      <c r="T348" s="7"/>
      <c r="U348" s="9">
        <v>2874.92</v>
      </c>
    </row>
    <row r="349" spans="1:21" ht="23.25" thickBot="1" x14ac:dyDescent="0.3">
      <c r="A349" s="4" t="s">
        <v>217</v>
      </c>
      <c r="B349" s="4" t="s">
        <v>190</v>
      </c>
      <c r="C349" s="4" t="s">
        <v>191</v>
      </c>
      <c r="D349" s="4" t="s">
        <v>224</v>
      </c>
      <c r="E349" s="4" t="s">
        <v>225</v>
      </c>
      <c r="F349" s="4" t="s">
        <v>114</v>
      </c>
      <c r="G349" s="4" t="s">
        <v>115</v>
      </c>
      <c r="H349" s="4" t="s">
        <v>226</v>
      </c>
      <c r="I349" s="10">
        <v>1048.3</v>
      </c>
      <c r="J349" s="10">
        <v>1048.31</v>
      </c>
      <c r="K349" s="10">
        <v>1048.32</v>
      </c>
      <c r="L349" s="10">
        <v>1051.21</v>
      </c>
      <c r="M349" s="10">
        <v>1051.21</v>
      </c>
      <c r="N349" s="10">
        <v>1082.76</v>
      </c>
      <c r="O349" s="10">
        <v>1082.76</v>
      </c>
      <c r="P349" s="10">
        <v>1082.76</v>
      </c>
      <c r="Q349" s="10">
        <v>1082.75</v>
      </c>
      <c r="R349" s="10">
        <v>1082.76</v>
      </c>
      <c r="S349" s="14">
        <v>0</v>
      </c>
      <c r="T349" s="11"/>
      <c r="U349" s="9">
        <v>10661.14</v>
      </c>
    </row>
    <row r="350" spans="1:21" ht="23.25" thickBot="1" x14ac:dyDescent="0.3">
      <c r="A350" s="4" t="s">
        <v>217</v>
      </c>
      <c r="B350" s="4" t="s">
        <v>190</v>
      </c>
      <c r="C350" s="4" t="s">
        <v>191</v>
      </c>
      <c r="D350" s="4" t="s">
        <v>224</v>
      </c>
      <c r="E350" s="4" t="s">
        <v>225</v>
      </c>
      <c r="F350" s="4" t="s">
        <v>192</v>
      </c>
      <c r="G350" s="4" t="s">
        <v>193</v>
      </c>
      <c r="H350" s="4" t="s">
        <v>226</v>
      </c>
      <c r="I350" s="8">
        <v>-2638.34</v>
      </c>
      <c r="J350" s="8">
        <v>-2360.62</v>
      </c>
      <c r="K350" s="8">
        <v>-833.16</v>
      </c>
      <c r="L350" s="8">
        <v>-3055.58</v>
      </c>
      <c r="M350" s="8">
        <v>-2361.13</v>
      </c>
      <c r="N350" s="8">
        <v>-2842.6</v>
      </c>
      <c r="O350" s="8">
        <v>-2842.6</v>
      </c>
      <c r="P350" s="8">
        <v>-2700.47</v>
      </c>
      <c r="Q350" s="8">
        <v>-2131.9499999999998</v>
      </c>
      <c r="R350" s="8">
        <v>-2416.21</v>
      </c>
      <c r="S350" s="8">
        <v>-1279.17</v>
      </c>
      <c r="T350" s="7"/>
      <c r="U350" s="9">
        <v>-25461.83</v>
      </c>
    </row>
    <row r="351" spans="1:21" ht="23.25" thickBot="1" x14ac:dyDescent="0.3">
      <c r="A351" s="4" t="s">
        <v>217</v>
      </c>
      <c r="B351" s="4" t="s">
        <v>190</v>
      </c>
      <c r="C351" s="4" t="s">
        <v>191</v>
      </c>
      <c r="D351" s="4" t="s">
        <v>227</v>
      </c>
      <c r="E351" s="4" t="s">
        <v>228</v>
      </c>
      <c r="F351" s="4" t="s">
        <v>108</v>
      </c>
      <c r="G351" s="4" t="s">
        <v>109</v>
      </c>
      <c r="H351" s="4" t="s">
        <v>216</v>
      </c>
      <c r="I351" s="10">
        <v>1894.26</v>
      </c>
      <c r="J351" s="10">
        <v>1461.96</v>
      </c>
      <c r="K351" s="10">
        <v>587.92999999999995</v>
      </c>
      <c r="L351" s="10">
        <v>1980.72</v>
      </c>
      <c r="M351" s="10">
        <v>1763.78</v>
      </c>
      <c r="N351" s="10">
        <v>1959.19</v>
      </c>
      <c r="O351" s="10">
        <v>2040.15</v>
      </c>
      <c r="P351" s="10">
        <v>1826.42</v>
      </c>
      <c r="Q351" s="10">
        <v>1554.4</v>
      </c>
      <c r="R351" s="10">
        <v>1586.78</v>
      </c>
      <c r="S351" s="14">
        <v>0</v>
      </c>
      <c r="T351" s="11"/>
      <c r="U351" s="9">
        <v>16655.59</v>
      </c>
    </row>
    <row r="352" spans="1:21" ht="23.25" thickBot="1" x14ac:dyDescent="0.3">
      <c r="A352" s="4" t="s">
        <v>217</v>
      </c>
      <c r="B352" s="4" t="s">
        <v>190</v>
      </c>
      <c r="C352" s="4" t="s">
        <v>191</v>
      </c>
      <c r="D352" s="4" t="s">
        <v>227</v>
      </c>
      <c r="E352" s="4" t="s">
        <v>228</v>
      </c>
      <c r="F352" s="4" t="s">
        <v>112</v>
      </c>
      <c r="G352" s="4" t="s">
        <v>113</v>
      </c>
      <c r="H352" s="4" t="s">
        <v>216</v>
      </c>
      <c r="I352" s="8">
        <v>283.24</v>
      </c>
      <c r="J352" s="8">
        <v>283.24</v>
      </c>
      <c r="K352" s="8">
        <v>283.24</v>
      </c>
      <c r="L352" s="8">
        <v>283.24</v>
      </c>
      <c r="M352" s="8">
        <v>283.25</v>
      </c>
      <c r="N352" s="8">
        <v>291.74</v>
      </c>
      <c r="O352" s="8">
        <v>291.74</v>
      </c>
      <c r="P352" s="8">
        <v>291.75</v>
      </c>
      <c r="Q352" s="8">
        <v>291.74</v>
      </c>
      <c r="R352" s="8">
        <v>291.74</v>
      </c>
      <c r="S352" s="13">
        <v>0</v>
      </c>
      <c r="T352" s="7"/>
      <c r="U352" s="9">
        <v>2874.92</v>
      </c>
    </row>
    <row r="353" spans="1:21" ht="23.25" thickBot="1" x14ac:dyDescent="0.3">
      <c r="A353" s="4" t="s">
        <v>217</v>
      </c>
      <c r="B353" s="4" t="s">
        <v>190</v>
      </c>
      <c r="C353" s="4" t="s">
        <v>191</v>
      </c>
      <c r="D353" s="4" t="s">
        <v>227</v>
      </c>
      <c r="E353" s="4" t="s">
        <v>228</v>
      </c>
      <c r="F353" s="4" t="s">
        <v>114</v>
      </c>
      <c r="G353" s="4" t="s">
        <v>115</v>
      </c>
      <c r="H353" s="4" t="s">
        <v>216</v>
      </c>
      <c r="I353" s="10">
        <v>1048.3</v>
      </c>
      <c r="J353" s="10">
        <v>1048.31</v>
      </c>
      <c r="K353" s="10">
        <v>1048.32</v>
      </c>
      <c r="L353" s="10">
        <v>1051.21</v>
      </c>
      <c r="M353" s="10">
        <v>1051.21</v>
      </c>
      <c r="N353" s="10">
        <v>1082.76</v>
      </c>
      <c r="O353" s="10">
        <v>1082.76</v>
      </c>
      <c r="P353" s="10">
        <v>1082.76</v>
      </c>
      <c r="Q353" s="10">
        <v>1082.75</v>
      </c>
      <c r="R353" s="10">
        <v>1082.76</v>
      </c>
      <c r="S353" s="14">
        <v>0</v>
      </c>
      <c r="T353" s="11"/>
      <c r="U353" s="9">
        <v>10661.14</v>
      </c>
    </row>
    <row r="354" spans="1:21" ht="23.25" thickBot="1" x14ac:dyDescent="0.3">
      <c r="A354" s="4" t="s">
        <v>217</v>
      </c>
      <c r="B354" s="4" t="s">
        <v>190</v>
      </c>
      <c r="C354" s="4" t="s">
        <v>191</v>
      </c>
      <c r="D354" s="4" t="s">
        <v>227</v>
      </c>
      <c r="E354" s="4" t="s">
        <v>228</v>
      </c>
      <c r="F354" s="4" t="s">
        <v>192</v>
      </c>
      <c r="G354" s="4" t="s">
        <v>193</v>
      </c>
      <c r="H354" s="4" t="s">
        <v>216</v>
      </c>
      <c r="I354" s="8">
        <v>-2638.53</v>
      </c>
      <c r="J354" s="8">
        <v>-2360.79</v>
      </c>
      <c r="K354" s="8">
        <v>-833.22</v>
      </c>
      <c r="L354" s="8">
        <v>-3055.58</v>
      </c>
      <c r="M354" s="8">
        <v>-2361.13</v>
      </c>
      <c r="N354" s="8">
        <v>-2842.6</v>
      </c>
      <c r="O354" s="8">
        <v>-2842.6</v>
      </c>
      <c r="P354" s="8">
        <v>-2700.47</v>
      </c>
      <c r="Q354" s="8">
        <v>-2131.9499999999998</v>
      </c>
      <c r="R354" s="8">
        <v>-2416.21</v>
      </c>
      <c r="S354" s="8">
        <v>-1279.17</v>
      </c>
      <c r="T354" s="7"/>
      <c r="U354" s="9">
        <v>-25462.25</v>
      </c>
    </row>
    <row r="355" spans="1:21" ht="23.25" thickBot="1" x14ac:dyDescent="0.3">
      <c r="A355" s="4" t="s">
        <v>217</v>
      </c>
      <c r="B355" s="4" t="s">
        <v>502</v>
      </c>
      <c r="C355" s="4" t="s">
        <v>503</v>
      </c>
      <c r="D355" s="4" t="s">
        <v>224</v>
      </c>
      <c r="E355" s="4" t="s">
        <v>225</v>
      </c>
      <c r="F355" s="4" t="s">
        <v>168</v>
      </c>
      <c r="G355" s="4" t="s">
        <v>169</v>
      </c>
      <c r="H355" s="4" t="s">
        <v>226</v>
      </c>
      <c r="I355" s="10">
        <v>37.950000000000003</v>
      </c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9">
        <v>37.950000000000003</v>
      </c>
    </row>
    <row r="356" spans="1:21" ht="23.25" thickBot="1" x14ac:dyDescent="0.3">
      <c r="A356" s="4" t="s">
        <v>243</v>
      </c>
      <c r="B356" s="4" t="s">
        <v>229</v>
      </c>
      <c r="C356" s="4" t="s">
        <v>230</v>
      </c>
      <c r="D356" s="4" t="s">
        <v>244</v>
      </c>
      <c r="E356" s="4" t="s">
        <v>245</v>
      </c>
      <c r="F356" s="4" t="s">
        <v>246</v>
      </c>
      <c r="G356" s="4" t="s">
        <v>247</v>
      </c>
      <c r="H356" s="4" t="s">
        <v>248</v>
      </c>
      <c r="I356" s="8">
        <v>-25215.3</v>
      </c>
      <c r="J356" s="8">
        <v>-9198.35</v>
      </c>
      <c r="K356" s="7"/>
      <c r="L356" s="7"/>
      <c r="M356" s="7"/>
      <c r="N356" s="7"/>
      <c r="O356" s="8">
        <v>-11957.79</v>
      </c>
      <c r="P356" s="8">
        <v>-12679.88</v>
      </c>
      <c r="Q356" s="8">
        <v>-26375.73</v>
      </c>
      <c r="R356" s="8">
        <v>-368.81</v>
      </c>
      <c r="S356" s="7"/>
      <c r="T356" s="7"/>
      <c r="U356" s="9">
        <v>-85795.86</v>
      </c>
    </row>
    <row r="357" spans="1:21" ht="23.25" thickBot="1" x14ac:dyDescent="0.3">
      <c r="A357" s="4" t="s">
        <v>249</v>
      </c>
      <c r="B357" s="4" t="s">
        <v>96</v>
      </c>
      <c r="C357" s="4" t="s">
        <v>97</v>
      </c>
      <c r="D357" s="4" t="s">
        <v>250</v>
      </c>
      <c r="E357" s="4" t="s">
        <v>251</v>
      </c>
      <c r="F357" s="4" t="s">
        <v>70</v>
      </c>
      <c r="G357" s="4" t="s">
        <v>71</v>
      </c>
      <c r="H357" s="4" t="s">
        <v>223</v>
      </c>
      <c r="I357" s="10">
        <v>1000</v>
      </c>
      <c r="J357" s="10">
        <v>228</v>
      </c>
      <c r="K357" s="11"/>
      <c r="L357" s="10">
        <v>-1000</v>
      </c>
      <c r="M357" s="11"/>
      <c r="N357" s="11"/>
      <c r="O357" s="11"/>
      <c r="P357" s="11"/>
      <c r="Q357" s="11"/>
      <c r="R357" s="11"/>
      <c r="S357" s="11"/>
      <c r="T357" s="11"/>
      <c r="U357" s="9">
        <v>228</v>
      </c>
    </row>
    <row r="358" spans="1:21" ht="23.25" thickBot="1" x14ac:dyDescent="0.3">
      <c r="A358" s="4" t="s">
        <v>249</v>
      </c>
      <c r="B358" s="4" t="s">
        <v>96</v>
      </c>
      <c r="C358" s="4" t="s">
        <v>97</v>
      </c>
      <c r="D358" s="4" t="s">
        <v>250</v>
      </c>
      <c r="E358" s="4" t="s">
        <v>251</v>
      </c>
      <c r="F358" s="4" t="s">
        <v>38</v>
      </c>
      <c r="G358" s="4" t="s">
        <v>39</v>
      </c>
      <c r="H358" s="4" t="s">
        <v>223</v>
      </c>
      <c r="I358" s="8">
        <v>1000</v>
      </c>
      <c r="J358" s="8">
        <v>373.88</v>
      </c>
      <c r="K358" s="7"/>
      <c r="L358" s="8">
        <v>-1000</v>
      </c>
      <c r="M358" s="7"/>
      <c r="N358" s="7"/>
      <c r="O358" s="7"/>
      <c r="P358" s="7"/>
      <c r="Q358" s="7"/>
      <c r="R358" s="7"/>
      <c r="S358" s="7"/>
      <c r="T358" s="7"/>
      <c r="U358" s="9">
        <v>373.88</v>
      </c>
    </row>
    <row r="359" spans="1:21" ht="23.25" thickBot="1" x14ac:dyDescent="0.3">
      <c r="A359" s="4" t="s">
        <v>249</v>
      </c>
      <c r="B359" s="4" t="s">
        <v>229</v>
      </c>
      <c r="C359" s="4" t="s">
        <v>230</v>
      </c>
      <c r="D359" s="4" t="s">
        <v>256</v>
      </c>
      <c r="E359" s="4" t="s">
        <v>257</v>
      </c>
      <c r="F359" s="4" t="s">
        <v>84</v>
      </c>
      <c r="G359" s="4" t="s">
        <v>85</v>
      </c>
      <c r="H359" s="4" t="s">
        <v>220</v>
      </c>
      <c r="I359" s="11"/>
      <c r="J359" s="11"/>
      <c r="K359" s="11"/>
      <c r="L359" s="11"/>
      <c r="M359" s="11"/>
      <c r="N359" s="10">
        <v>52.5</v>
      </c>
      <c r="O359" s="11"/>
      <c r="P359" s="11"/>
      <c r="Q359" s="11"/>
      <c r="R359" s="11"/>
      <c r="S359" s="11"/>
      <c r="T359" s="11"/>
      <c r="U359" s="9">
        <v>52.5</v>
      </c>
    </row>
    <row r="360" spans="1:21" ht="23.25" thickBot="1" x14ac:dyDescent="0.3">
      <c r="A360" s="4" t="s">
        <v>249</v>
      </c>
      <c r="B360" s="4" t="s">
        <v>229</v>
      </c>
      <c r="C360" s="4" t="s">
        <v>230</v>
      </c>
      <c r="D360" s="4" t="s">
        <v>256</v>
      </c>
      <c r="E360" s="4" t="s">
        <v>257</v>
      </c>
      <c r="F360" s="4" t="s">
        <v>86</v>
      </c>
      <c r="G360" s="4" t="s">
        <v>87</v>
      </c>
      <c r="H360" s="4" t="s">
        <v>220</v>
      </c>
      <c r="I360" s="7"/>
      <c r="J360" s="7"/>
      <c r="K360" s="7"/>
      <c r="L360" s="7"/>
      <c r="M360" s="7"/>
      <c r="N360" s="8">
        <v>115.75</v>
      </c>
      <c r="O360" s="7"/>
      <c r="P360" s="7"/>
      <c r="Q360" s="7"/>
      <c r="R360" s="7"/>
      <c r="S360" s="7"/>
      <c r="T360" s="7"/>
      <c r="U360" s="9">
        <v>115.75</v>
      </c>
    </row>
    <row r="361" spans="1:21" ht="23.25" thickBot="1" x14ac:dyDescent="0.3">
      <c r="A361" s="4" t="s">
        <v>249</v>
      </c>
      <c r="B361" s="4" t="s">
        <v>229</v>
      </c>
      <c r="C361" s="4" t="s">
        <v>230</v>
      </c>
      <c r="D361" s="4" t="s">
        <v>250</v>
      </c>
      <c r="E361" s="4" t="s">
        <v>251</v>
      </c>
      <c r="F361" s="4" t="s">
        <v>70</v>
      </c>
      <c r="G361" s="4" t="s">
        <v>71</v>
      </c>
      <c r="H361" s="4" t="s">
        <v>223</v>
      </c>
      <c r="I361" s="10">
        <v>15057.03</v>
      </c>
      <c r="J361" s="10">
        <v>4575.1899999999996</v>
      </c>
      <c r="K361" s="10">
        <v>1415.73</v>
      </c>
      <c r="L361" s="10">
        <v>3146.17</v>
      </c>
      <c r="M361" s="10">
        <v>13762.68</v>
      </c>
      <c r="N361" s="10">
        <v>11200.47</v>
      </c>
      <c r="O361" s="10">
        <v>12426.62</v>
      </c>
      <c r="P361" s="10">
        <v>13922.92</v>
      </c>
      <c r="Q361" s="10">
        <v>9474.9699999999993</v>
      </c>
      <c r="R361" s="10">
        <v>3033.73</v>
      </c>
      <c r="S361" s="10">
        <v>1709.24</v>
      </c>
      <c r="T361" s="10">
        <v>1502.74</v>
      </c>
      <c r="U361" s="9">
        <v>91227.49</v>
      </c>
    </row>
    <row r="362" spans="1:21" ht="23.25" thickBot="1" x14ac:dyDescent="0.3">
      <c r="A362" s="4" t="s">
        <v>249</v>
      </c>
      <c r="B362" s="4" t="s">
        <v>229</v>
      </c>
      <c r="C362" s="4" t="s">
        <v>230</v>
      </c>
      <c r="D362" s="4" t="s">
        <v>250</v>
      </c>
      <c r="E362" s="4" t="s">
        <v>251</v>
      </c>
      <c r="F362" s="4" t="s">
        <v>47</v>
      </c>
      <c r="G362" s="4" t="s">
        <v>48</v>
      </c>
      <c r="H362" s="4" t="s">
        <v>223</v>
      </c>
      <c r="I362" s="8">
        <v>431.83</v>
      </c>
      <c r="J362" s="8">
        <v>2040.14</v>
      </c>
      <c r="K362" s="8">
        <v>567.15</v>
      </c>
      <c r="L362" s="8">
        <v>502.9</v>
      </c>
      <c r="M362" s="8">
        <v>990.1</v>
      </c>
      <c r="N362" s="8">
        <v>1929.05</v>
      </c>
      <c r="O362" s="8">
        <v>4957.62</v>
      </c>
      <c r="P362" s="8">
        <v>255.34</v>
      </c>
      <c r="Q362" s="8">
        <v>395.79</v>
      </c>
      <c r="R362" s="8">
        <v>1035.5999999999999</v>
      </c>
      <c r="S362" s="8">
        <v>174.81</v>
      </c>
      <c r="T362" s="8">
        <v>248.81</v>
      </c>
      <c r="U362" s="9">
        <v>13529.14</v>
      </c>
    </row>
    <row r="363" spans="1:21" ht="23.25" thickBot="1" x14ac:dyDescent="0.3">
      <c r="A363" s="4" t="s">
        <v>249</v>
      </c>
      <c r="B363" s="4" t="s">
        <v>229</v>
      </c>
      <c r="C363" s="4" t="s">
        <v>230</v>
      </c>
      <c r="D363" s="4" t="s">
        <v>250</v>
      </c>
      <c r="E363" s="4" t="s">
        <v>251</v>
      </c>
      <c r="F363" s="4" t="s">
        <v>94</v>
      </c>
      <c r="G363" s="4" t="s">
        <v>95</v>
      </c>
      <c r="H363" s="4" t="s">
        <v>223</v>
      </c>
      <c r="I363" s="11"/>
      <c r="J363" s="10">
        <v>373.34</v>
      </c>
      <c r="K363" s="10">
        <v>2180.58</v>
      </c>
      <c r="L363" s="11"/>
      <c r="M363" s="10">
        <v>2144.56</v>
      </c>
      <c r="N363" s="11"/>
      <c r="O363" s="10">
        <v>1044.9000000000001</v>
      </c>
      <c r="P363" s="11"/>
      <c r="Q363" s="11"/>
      <c r="R363" s="11"/>
      <c r="S363" s="11"/>
      <c r="T363" s="11"/>
      <c r="U363" s="9">
        <v>5743.38</v>
      </c>
    </row>
    <row r="364" spans="1:21" ht="23.25" thickBot="1" x14ac:dyDescent="0.3">
      <c r="A364" s="4" t="s">
        <v>249</v>
      </c>
      <c r="B364" s="4" t="s">
        <v>229</v>
      </c>
      <c r="C364" s="4" t="s">
        <v>230</v>
      </c>
      <c r="D364" s="4" t="s">
        <v>250</v>
      </c>
      <c r="E364" s="4" t="s">
        <v>251</v>
      </c>
      <c r="F364" s="4" t="s">
        <v>38</v>
      </c>
      <c r="G364" s="4" t="s">
        <v>39</v>
      </c>
      <c r="H364" s="4" t="s">
        <v>223</v>
      </c>
      <c r="I364" s="8">
        <v>17752.55</v>
      </c>
      <c r="J364" s="8">
        <v>3506.06</v>
      </c>
      <c r="K364" s="8">
        <v>7869.5</v>
      </c>
      <c r="L364" s="8">
        <v>-3972.35</v>
      </c>
      <c r="M364" s="8">
        <v>6241.84</v>
      </c>
      <c r="N364" s="8">
        <v>3774.54</v>
      </c>
      <c r="O364" s="8">
        <v>854.5</v>
      </c>
      <c r="P364" s="8">
        <v>4958.4399999999996</v>
      </c>
      <c r="Q364" s="8">
        <v>1488.85</v>
      </c>
      <c r="R364" s="8">
        <v>4561</v>
      </c>
      <c r="S364" s="8">
        <v>6152.3</v>
      </c>
      <c r="T364" s="8">
        <v>15557.5</v>
      </c>
      <c r="U364" s="9">
        <v>68744.73</v>
      </c>
    </row>
    <row r="365" spans="1:21" ht="23.25" thickBot="1" x14ac:dyDescent="0.3">
      <c r="A365" s="4" t="s">
        <v>249</v>
      </c>
      <c r="B365" s="4" t="s">
        <v>229</v>
      </c>
      <c r="C365" s="4" t="s">
        <v>230</v>
      </c>
      <c r="D365" s="4" t="s">
        <v>250</v>
      </c>
      <c r="E365" s="4" t="s">
        <v>251</v>
      </c>
      <c r="F365" s="4" t="s">
        <v>252</v>
      </c>
      <c r="G365" s="4" t="s">
        <v>253</v>
      </c>
      <c r="H365" s="4" t="s">
        <v>223</v>
      </c>
      <c r="I365" s="7"/>
      <c r="J365" s="7"/>
      <c r="K365" s="8">
        <v>1526.88</v>
      </c>
      <c r="L365" s="7"/>
      <c r="M365" s="8">
        <v>3450.4</v>
      </c>
      <c r="N365" s="7"/>
      <c r="O365" s="8">
        <v>3622</v>
      </c>
      <c r="P365" s="8">
        <v>82.8</v>
      </c>
      <c r="Q365" s="7"/>
      <c r="R365" s="7"/>
      <c r="S365" s="7"/>
      <c r="T365" s="7"/>
      <c r="U365" s="9">
        <v>8682.08</v>
      </c>
    </row>
    <row r="366" spans="1:21" ht="23.25" thickBot="1" x14ac:dyDescent="0.3">
      <c r="A366" s="4" t="s">
        <v>249</v>
      </c>
      <c r="B366" s="4" t="s">
        <v>229</v>
      </c>
      <c r="C366" s="4" t="s">
        <v>230</v>
      </c>
      <c r="D366" s="4" t="s">
        <v>250</v>
      </c>
      <c r="E366" s="4" t="s">
        <v>251</v>
      </c>
      <c r="F366" s="4" t="s">
        <v>254</v>
      </c>
      <c r="G366" s="4" t="s">
        <v>255</v>
      </c>
      <c r="H366" s="4" t="s">
        <v>223</v>
      </c>
      <c r="I366" s="11"/>
      <c r="J366" s="11"/>
      <c r="K366" s="10">
        <v>5.77</v>
      </c>
      <c r="L366" s="11"/>
      <c r="M366" s="10">
        <v>56.06</v>
      </c>
      <c r="N366" s="11"/>
      <c r="O366" s="11"/>
      <c r="P366" s="11"/>
      <c r="Q366" s="11"/>
      <c r="R366" s="11"/>
      <c r="S366" s="11"/>
      <c r="T366" s="11"/>
      <c r="U366" s="9">
        <v>61.83</v>
      </c>
    </row>
    <row r="367" spans="1:21" ht="23.25" thickBot="1" x14ac:dyDescent="0.3">
      <c r="A367" s="4" t="s">
        <v>249</v>
      </c>
      <c r="B367" s="4" t="s">
        <v>229</v>
      </c>
      <c r="C367" s="4" t="s">
        <v>230</v>
      </c>
      <c r="D367" s="4" t="s">
        <v>250</v>
      </c>
      <c r="E367" s="4" t="s">
        <v>251</v>
      </c>
      <c r="F367" s="4" t="s">
        <v>146</v>
      </c>
      <c r="G367" s="4" t="s">
        <v>147</v>
      </c>
      <c r="H367" s="4" t="s">
        <v>223</v>
      </c>
      <c r="I367" s="8">
        <v>6984</v>
      </c>
      <c r="J367" s="7"/>
      <c r="K367" s="8">
        <v>142.19999999999999</v>
      </c>
      <c r="L367" s="7"/>
      <c r="M367" s="7"/>
      <c r="N367" s="7"/>
      <c r="O367" s="7"/>
      <c r="P367" s="7"/>
      <c r="Q367" s="7"/>
      <c r="R367" s="7"/>
      <c r="S367" s="7"/>
      <c r="T367" s="7"/>
      <c r="U367" s="9">
        <v>7126.2</v>
      </c>
    </row>
    <row r="368" spans="1:21" ht="23.25" thickBot="1" x14ac:dyDescent="0.3">
      <c r="A368" s="4" t="s">
        <v>249</v>
      </c>
      <c r="B368" s="4" t="s">
        <v>229</v>
      </c>
      <c r="C368" s="4" t="s">
        <v>230</v>
      </c>
      <c r="D368" s="4" t="s">
        <v>250</v>
      </c>
      <c r="E368" s="4" t="s">
        <v>251</v>
      </c>
      <c r="F368" s="4" t="s">
        <v>102</v>
      </c>
      <c r="G368" s="4" t="s">
        <v>103</v>
      </c>
      <c r="H368" s="4" t="s">
        <v>223</v>
      </c>
      <c r="I368" s="11"/>
      <c r="J368" s="11"/>
      <c r="K368" s="11"/>
      <c r="L368" s="11"/>
      <c r="M368" s="11"/>
      <c r="N368" s="11"/>
      <c r="O368" s="11"/>
      <c r="P368" s="11"/>
      <c r="Q368" s="10">
        <v>209.46</v>
      </c>
      <c r="R368" s="11"/>
      <c r="S368" s="11"/>
      <c r="T368" s="11"/>
      <c r="U368" s="9">
        <v>209.46</v>
      </c>
    </row>
    <row r="369" spans="1:21" ht="23.25" thickBot="1" x14ac:dyDescent="0.3">
      <c r="A369" s="4" t="s">
        <v>249</v>
      </c>
      <c r="B369" s="4" t="s">
        <v>229</v>
      </c>
      <c r="C369" s="4" t="s">
        <v>230</v>
      </c>
      <c r="D369" s="4" t="s">
        <v>250</v>
      </c>
      <c r="E369" s="4" t="s">
        <v>251</v>
      </c>
      <c r="F369" s="4" t="s">
        <v>154</v>
      </c>
      <c r="G369" s="4" t="s">
        <v>155</v>
      </c>
      <c r="H369" s="4" t="s">
        <v>223</v>
      </c>
      <c r="I369" s="8">
        <v>3416.58</v>
      </c>
      <c r="J369" s="8">
        <v>3416.58</v>
      </c>
      <c r="K369" s="8">
        <v>3416.58</v>
      </c>
      <c r="L369" s="8">
        <v>3416.58</v>
      </c>
      <c r="M369" s="8">
        <v>3416.58</v>
      </c>
      <c r="N369" s="8">
        <v>3416.58</v>
      </c>
      <c r="O369" s="8">
        <v>3416.58</v>
      </c>
      <c r="P369" s="8">
        <v>3416.58</v>
      </c>
      <c r="Q369" s="8">
        <v>3416.58</v>
      </c>
      <c r="R369" s="8">
        <v>3416.58</v>
      </c>
      <c r="S369" s="8">
        <v>3416.58</v>
      </c>
      <c r="T369" s="8">
        <v>3416.58</v>
      </c>
      <c r="U369" s="9">
        <v>40998.959999999999</v>
      </c>
    </row>
    <row r="370" spans="1:21" ht="23.25" thickBot="1" x14ac:dyDescent="0.3">
      <c r="A370" s="4" t="s">
        <v>249</v>
      </c>
      <c r="B370" s="4" t="s">
        <v>229</v>
      </c>
      <c r="C370" s="4" t="s">
        <v>230</v>
      </c>
      <c r="D370" s="4" t="s">
        <v>250</v>
      </c>
      <c r="E370" s="4" t="s">
        <v>251</v>
      </c>
      <c r="F370" s="4" t="s">
        <v>160</v>
      </c>
      <c r="G370" s="4" t="s">
        <v>161</v>
      </c>
      <c r="H370" s="4" t="s">
        <v>223</v>
      </c>
      <c r="I370" s="11"/>
      <c r="J370" s="11"/>
      <c r="K370" s="10">
        <v>58.1</v>
      </c>
      <c r="L370" s="10">
        <v>114.32</v>
      </c>
      <c r="M370" s="10">
        <v>120.25</v>
      </c>
      <c r="N370" s="11"/>
      <c r="O370" s="11"/>
      <c r="P370" s="11"/>
      <c r="Q370" s="11"/>
      <c r="R370" s="11"/>
      <c r="S370" s="11"/>
      <c r="T370" s="11"/>
      <c r="U370" s="9">
        <v>292.67</v>
      </c>
    </row>
    <row r="371" spans="1:21" ht="23.25" thickBot="1" x14ac:dyDescent="0.3">
      <c r="A371" s="4" t="s">
        <v>249</v>
      </c>
      <c r="B371" s="4" t="s">
        <v>229</v>
      </c>
      <c r="C371" s="4" t="s">
        <v>230</v>
      </c>
      <c r="D371" s="4" t="s">
        <v>250</v>
      </c>
      <c r="E371" s="4" t="s">
        <v>251</v>
      </c>
      <c r="F371" s="4" t="s">
        <v>51</v>
      </c>
      <c r="G371" s="4" t="s">
        <v>52</v>
      </c>
      <c r="H371" s="4" t="s">
        <v>223</v>
      </c>
      <c r="I371" s="8">
        <v>296.76</v>
      </c>
      <c r="J371" s="8">
        <v>3635.31</v>
      </c>
      <c r="K371" s="8">
        <v>54.68</v>
      </c>
      <c r="L371" s="7"/>
      <c r="M371" s="8">
        <v>2321.61</v>
      </c>
      <c r="N371" s="7"/>
      <c r="O371" s="8">
        <v>109.26</v>
      </c>
      <c r="P371" s="8">
        <v>2676.65</v>
      </c>
      <c r="Q371" s="8">
        <v>83.63</v>
      </c>
      <c r="R371" s="8">
        <v>83.63</v>
      </c>
      <c r="S371" s="8">
        <v>603.65</v>
      </c>
      <c r="T371" s="8">
        <v>2695.43</v>
      </c>
      <c r="U371" s="9">
        <v>12560.61</v>
      </c>
    </row>
    <row r="372" spans="1:21" ht="23.25" thickBot="1" x14ac:dyDescent="0.3">
      <c r="A372" s="4" t="s">
        <v>249</v>
      </c>
      <c r="B372" s="4" t="s">
        <v>229</v>
      </c>
      <c r="C372" s="4" t="s">
        <v>230</v>
      </c>
      <c r="D372" s="4" t="s">
        <v>250</v>
      </c>
      <c r="E372" s="4" t="s">
        <v>251</v>
      </c>
      <c r="F372" s="4" t="s">
        <v>42</v>
      </c>
      <c r="G372" s="4" t="s">
        <v>43</v>
      </c>
      <c r="H372" s="4" t="s">
        <v>223</v>
      </c>
      <c r="I372" s="10">
        <v>27037.83</v>
      </c>
      <c r="J372" s="10">
        <v>16910.18</v>
      </c>
      <c r="K372" s="10">
        <v>13565.36</v>
      </c>
      <c r="L372" s="10">
        <v>24507.52</v>
      </c>
      <c r="M372" s="10">
        <v>24419.93</v>
      </c>
      <c r="N372" s="10">
        <v>25261.279999999999</v>
      </c>
      <c r="O372" s="10">
        <v>28859.200000000001</v>
      </c>
      <c r="P372" s="10">
        <v>21326</v>
      </c>
      <c r="Q372" s="10">
        <v>31809.919999999998</v>
      </c>
      <c r="R372" s="10">
        <v>26562.240000000002</v>
      </c>
      <c r="S372" s="10">
        <v>27787.52</v>
      </c>
      <c r="T372" s="10">
        <v>12223.44</v>
      </c>
      <c r="U372" s="9">
        <v>280270.42</v>
      </c>
    </row>
    <row r="373" spans="1:21" ht="23.25" thickBot="1" x14ac:dyDescent="0.3">
      <c r="A373" s="4" t="s">
        <v>249</v>
      </c>
      <c r="B373" s="4" t="s">
        <v>229</v>
      </c>
      <c r="C373" s="4" t="s">
        <v>230</v>
      </c>
      <c r="D373" s="4" t="s">
        <v>250</v>
      </c>
      <c r="E373" s="4" t="s">
        <v>251</v>
      </c>
      <c r="F373" s="4" t="s">
        <v>53</v>
      </c>
      <c r="G373" s="4" t="s">
        <v>54</v>
      </c>
      <c r="H373" s="4" t="s">
        <v>223</v>
      </c>
      <c r="I373" s="8">
        <v>7103.71</v>
      </c>
      <c r="J373" s="8">
        <v>5490.08</v>
      </c>
      <c r="K373" s="8">
        <v>5330.65</v>
      </c>
      <c r="L373" s="8">
        <v>5787.04</v>
      </c>
      <c r="M373" s="8">
        <v>8419.34</v>
      </c>
      <c r="N373" s="8">
        <v>6104.58</v>
      </c>
      <c r="O373" s="8">
        <v>5141.8100000000004</v>
      </c>
      <c r="P373" s="8">
        <v>8945.01</v>
      </c>
      <c r="Q373" s="8">
        <v>5979.56</v>
      </c>
      <c r="R373" s="8">
        <v>5958.67</v>
      </c>
      <c r="S373" s="8">
        <v>7427.26</v>
      </c>
      <c r="T373" s="8">
        <v>5821.9</v>
      </c>
      <c r="U373" s="9">
        <v>77509.61</v>
      </c>
    </row>
    <row r="374" spans="1:21" ht="23.25" thickBot="1" x14ac:dyDescent="0.3">
      <c r="A374" s="4" t="s">
        <v>249</v>
      </c>
      <c r="B374" s="4" t="s">
        <v>237</v>
      </c>
      <c r="C374" s="4" t="s">
        <v>238</v>
      </c>
      <c r="D374" s="4" t="s">
        <v>256</v>
      </c>
      <c r="E374" s="4" t="s">
        <v>257</v>
      </c>
      <c r="F374" s="4" t="s">
        <v>108</v>
      </c>
      <c r="G374" s="4" t="s">
        <v>109</v>
      </c>
      <c r="H374" s="4" t="s">
        <v>220</v>
      </c>
      <c r="I374" s="11"/>
      <c r="J374" s="11"/>
      <c r="K374" s="10">
        <v>5590.29</v>
      </c>
      <c r="L374" s="10">
        <v>9580.77</v>
      </c>
      <c r="M374" s="10">
        <v>9033.2999999999993</v>
      </c>
      <c r="N374" s="10">
        <v>10037</v>
      </c>
      <c r="O374" s="10">
        <v>10037</v>
      </c>
      <c r="P374" s="10">
        <v>9078.92</v>
      </c>
      <c r="Q374" s="10">
        <v>7755.86</v>
      </c>
      <c r="R374" s="10">
        <v>9580.77</v>
      </c>
      <c r="S374" s="10">
        <v>7299.64</v>
      </c>
      <c r="T374" s="10">
        <v>10103.16</v>
      </c>
      <c r="U374" s="9">
        <v>88096.71</v>
      </c>
    </row>
    <row r="375" spans="1:21" ht="23.25" thickBot="1" x14ac:dyDescent="0.3">
      <c r="A375" s="4" t="s">
        <v>249</v>
      </c>
      <c r="B375" s="4" t="s">
        <v>237</v>
      </c>
      <c r="C375" s="4" t="s">
        <v>238</v>
      </c>
      <c r="D375" s="4" t="s">
        <v>256</v>
      </c>
      <c r="E375" s="4" t="s">
        <v>257</v>
      </c>
      <c r="F375" s="4" t="s">
        <v>118</v>
      </c>
      <c r="G375" s="4" t="s">
        <v>119</v>
      </c>
      <c r="H375" s="4" t="s">
        <v>220</v>
      </c>
      <c r="I375" s="8">
        <v>206.04</v>
      </c>
      <c r="J375" s="7"/>
      <c r="K375" s="7"/>
      <c r="L375" s="7"/>
      <c r="M375" s="8">
        <v>224.64</v>
      </c>
      <c r="N375" s="8">
        <v>748.8</v>
      </c>
      <c r="O375" s="7"/>
      <c r="P375" s="7"/>
      <c r="Q375" s="8">
        <v>725.76</v>
      </c>
      <c r="R375" s="8">
        <v>2625.48</v>
      </c>
      <c r="S375" s="8">
        <v>3559.75</v>
      </c>
      <c r="T375" s="8">
        <v>2089.6</v>
      </c>
      <c r="U375" s="9">
        <v>10180.07</v>
      </c>
    </row>
    <row r="376" spans="1:21" ht="23.25" thickBot="1" x14ac:dyDescent="0.3">
      <c r="A376" s="4" t="s">
        <v>249</v>
      </c>
      <c r="B376" s="4" t="s">
        <v>237</v>
      </c>
      <c r="C376" s="4" t="s">
        <v>238</v>
      </c>
      <c r="D376" s="4" t="s">
        <v>256</v>
      </c>
      <c r="E376" s="4" t="s">
        <v>257</v>
      </c>
      <c r="F376" s="4" t="s">
        <v>120</v>
      </c>
      <c r="G376" s="4" t="s">
        <v>121</v>
      </c>
      <c r="H376" s="4" t="s">
        <v>220</v>
      </c>
      <c r="I376" s="10">
        <v>19016.72</v>
      </c>
      <c r="J376" s="10">
        <v>15896.85</v>
      </c>
      <c r="K376" s="10">
        <v>17254.88</v>
      </c>
      <c r="L376" s="10">
        <v>20713.28</v>
      </c>
      <c r="M376" s="10">
        <v>18916.16</v>
      </c>
      <c r="N376" s="10">
        <v>19481.240000000002</v>
      </c>
      <c r="O376" s="10">
        <v>20734.900000000001</v>
      </c>
      <c r="P376" s="10">
        <v>14652.38</v>
      </c>
      <c r="Q376" s="10">
        <v>28499.59</v>
      </c>
      <c r="R376" s="10">
        <v>27228.13</v>
      </c>
      <c r="S376" s="10">
        <v>33820.400000000001</v>
      </c>
      <c r="T376" s="10">
        <v>32145</v>
      </c>
      <c r="U376" s="9">
        <v>268359.53000000003</v>
      </c>
    </row>
    <row r="377" spans="1:21" ht="23.25" thickBot="1" x14ac:dyDescent="0.3">
      <c r="A377" s="4" t="s">
        <v>249</v>
      </c>
      <c r="B377" s="4" t="s">
        <v>237</v>
      </c>
      <c r="C377" s="4" t="s">
        <v>238</v>
      </c>
      <c r="D377" s="4" t="s">
        <v>256</v>
      </c>
      <c r="E377" s="4" t="s">
        <v>257</v>
      </c>
      <c r="F377" s="4" t="s">
        <v>122</v>
      </c>
      <c r="G377" s="4" t="s">
        <v>123</v>
      </c>
      <c r="H377" s="4" t="s">
        <v>220</v>
      </c>
      <c r="I377" s="8">
        <v>274.95</v>
      </c>
      <c r="J377" s="8">
        <v>1569.78</v>
      </c>
      <c r="K377" s="8">
        <v>2192.02</v>
      </c>
      <c r="L377" s="8">
        <v>1807.4</v>
      </c>
      <c r="M377" s="8">
        <v>28.08</v>
      </c>
      <c r="N377" s="8">
        <v>1684.8</v>
      </c>
      <c r="O377" s="8">
        <v>1381.17</v>
      </c>
      <c r="P377" s="8">
        <v>2230.56</v>
      </c>
      <c r="Q377" s="8">
        <v>3747.15</v>
      </c>
      <c r="R377" s="8">
        <v>4131.0600000000004</v>
      </c>
      <c r="S377" s="8">
        <v>1327.63</v>
      </c>
      <c r="T377" s="8">
        <v>1217.78</v>
      </c>
      <c r="U377" s="9">
        <v>21592.38</v>
      </c>
    </row>
    <row r="378" spans="1:21" ht="23.25" thickBot="1" x14ac:dyDescent="0.3">
      <c r="A378" s="4" t="s">
        <v>249</v>
      </c>
      <c r="B378" s="4" t="s">
        <v>237</v>
      </c>
      <c r="C378" s="4" t="s">
        <v>238</v>
      </c>
      <c r="D378" s="4" t="s">
        <v>256</v>
      </c>
      <c r="E378" s="4" t="s">
        <v>257</v>
      </c>
      <c r="F378" s="4" t="s">
        <v>124</v>
      </c>
      <c r="G378" s="4" t="s">
        <v>125</v>
      </c>
      <c r="H378" s="4" t="s">
        <v>220</v>
      </c>
      <c r="I378" s="10">
        <v>168.84</v>
      </c>
      <c r="J378" s="11"/>
      <c r="K378" s="11"/>
      <c r="L378" s="11"/>
      <c r="M378" s="11"/>
      <c r="N378" s="10">
        <v>1218</v>
      </c>
      <c r="O378" s="10">
        <v>2088</v>
      </c>
      <c r="P378" s="10">
        <v>1911</v>
      </c>
      <c r="Q378" s="10">
        <v>2011.44</v>
      </c>
      <c r="R378" s="10">
        <v>2126.6999999999998</v>
      </c>
      <c r="S378" s="10">
        <v>2603.04</v>
      </c>
      <c r="T378" s="10">
        <v>2097.12</v>
      </c>
      <c r="U378" s="9">
        <v>14224.14</v>
      </c>
    </row>
    <row r="379" spans="1:21" ht="23.25" thickBot="1" x14ac:dyDescent="0.3">
      <c r="A379" s="4" t="s">
        <v>249</v>
      </c>
      <c r="B379" s="4" t="s">
        <v>237</v>
      </c>
      <c r="C379" s="4" t="s">
        <v>238</v>
      </c>
      <c r="D379" s="4" t="s">
        <v>256</v>
      </c>
      <c r="E379" s="4" t="s">
        <v>257</v>
      </c>
      <c r="F379" s="4" t="s">
        <v>110</v>
      </c>
      <c r="G379" s="4" t="s">
        <v>111</v>
      </c>
      <c r="H379" s="4" t="s">
        <v>220</v>
      </c>
      <c r="I379" s="7"/>
      <c r="J379" s="7"/>
      <c r="K379" s="8">
        <v>625</v>
      </c>
      <c r="L379" s="8">
        <v>625</v>
      </c>
      <c r="M379" s="8">
        <v>625</v>
      </c>
      <c r="N379" s="8">
        <v>625</v>
      </c>
      <c r="O379" s="8">
        <v>625</v>
      </c>
      <c r="P379" s="8">
        <v>625</v>
      </c>
      <c r="Q379" s="8">
        <v>625</v>
      </c>
      <c r="R379" s="8">
        <v>625</v>
      </c>
      <c r="S379" s="8">
        <v>1629.02</v>
      </c>
      <c r="T379" s="8">
        <v>1629.02</v>
      </c>
      <c r="U379" s="9">
        <v>8258.0400000000009</v>
      </c>
    </row>
    <row r="380" spans="1:21" ht="23.25" thickBot="1" x14ac:dyDescent="0.3">
      <c r="A380" s="4" t="s">
        <v>249</v>
      </c>
      <c r="B380" s="4" t="s">
        <v>237</v>
      </c>
      <c r="C380" s="4" t="s">
        <v>238</v>
      </c>
      <c r="D380" s="4" t="s">
        <v>256</v>
      </c>
      <c r="E380" s="4" t="s">
        <v>257</v>
      </c>
      <c r="F380" s="4" t="s">
        <v>126</v>
      </c>
      <c r="G380" s="4" t="s">
        <v>127</v>
      </c>
      <c r="H380" s="4" t="s">
        <v>220</v>
      </c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0">
        <v>6024.1</v>
      </c>
      <c r="T380" s="11"/>
      <c r="U380" s="9">
        <v>6024.1</v>
      </c>
    </row>
    <row r="381" spans="1:21" ht="23.25" thickBot="1" x14ac:dyDescent="0.3">
      <c r="A381" s="4" t="s">
        <v>249</v>
      </c>
      <c r="B381" s="4" t="s">
        <v>237</v>
      </c>
      <c r="C381" s="4" t="s">
        <v>238</v>
      </c>
      <c r="D381" s="4" t="s">
        <v>256</v>
      </c>
      <c r="E381" s="4" t="s">
        <v>257</v>
      </c>
      <c r="F381" s="4" t="s">
        <v>112</v>
      </c>
      <c r="G381" s="4" t="s">
        <v>113</v>
      </c>
      <c r="H381" s="4" t="s">
        <v>220</v>
      </c>
      <c r="I381" s="8">
        <v>2818.03</v>
      </c>
      <c r="J381" s="8">
        <v>2551.91</v>
      </c>
      <c r="K381" s="8">
        <v>3911.07</v>
      </c>
      <c r="L381" s="8">
        <v>4433.2</v>
      </c>
      <c r="M381" s="8">
        <v>4033.65</v>
      </c>
      <c r="N381" s="8">
        <v>4333.75</v>
      </c>
      <c r="O381" s="8">
        <v>4485.57</v>
      </c>
      <c r="P381" s="8">
        <v>4509.67</v>
      </c>
      <c r="Q381" s="8">
        <v>5178.38</v>
      </c>
      <c r="R381" s="8">
        <v>5813.42</v>
      </c>
      <c r="S381" s="8">
        <v>6533.63</v>
      </c>
      <c r="T381" s="8">
        <v>6735.8</v>
      </c>
      <c r="U381" s="9">
        <v>55338.080000000002</v>
      </c>
    </row>
    <row r="382" spans="1:21" ht="23.25" thickBot="1" x14ac:dyDescent="0.3">
      <c r="A382" s="4" t="s">
        <v>249</v>
      </c>
      <c r="B382" s="4" t="s">
        <v>237</v>
      </c>
      <c r="C382" s="4" t="s">
        <v>238</v>
      </c>
      <c r="D382" s="4" t="s">
        <v>256</v>
      </c>
      <c r="E382" s="4" t="s">
        <v>257</v>
      </c>
      <c r="F382" s="4" t="s">
        <v>114</v>
      </c>
      <c r="G382" s="4" t="s">
        <v>115</v>
      </c>
      <c r="H382" s="4" t="s">
        <v>220</v>
      </c>
      <c r="I382" s="10">
        <v>10502.06</v>
      </c>
      <c r="J382" s="10">
        <v>9697.48</v>
      </c>
      <c r="K382" s="10">
        <v>14887.29</v>
      </c>
      <c r="L382" s="10">
        <v>16808.7</v>
      </c>
      <c r="M382" s="10">
        <v>15074.25</v>
      </c>
      <c r="N382" s="10">
        <v>16536.23</v>
      </c>
      <c r="O382" s="10">
        <v>16817.13</v>
      </c>
      <c r="P382" s="10">
        <v>17038.04</v>
      </c>
      <c r="Q382" s="10">
        <v>19988.61</v>
      </c>
      <c r="R382" s="10">
        <v>22719.26</v>
      </c>
      <c r="S382" s="10">
        <v>25185.81</v>
      </c>
      <c r="T382" s="10">
        <v>25691.22</v>
      </c>
      <c r="U382" s="9">
        <v>210946.08</v>
      </c>
    </row>
    <row r="383" spans="1:21" ht="23.25" thickBot="1" x14ac:dyDescent="0.3">
      <c r="A383" s="4" t="s">
        <v>249</v>
      </c>
      <c r="B383" s="4" t="s">
        <v>237</v>
      </c>
      <c r="C383" s="4" t="s">
        <v>238</v>
      </c>
      <c r="D383" s="4" t="s">
        <v>256</v>
      </c>
      <c r="E383" s="4" t="s">
        <v>257</v>
      </c>
      <c r="F383" s="4" t="s">
        <v>70</v>
      </c>
      <c r="G383" s="4" t="s">
        <v>71</v>
      </c>
      <c r="H383" s="4" t="s">
        <v>220</v>
      </c>
      <c r="I383" s="8">
        <v>2939.42</v>
      </c>
      <c r="J383" s="8">
        <v>3448.56</v>
      </c>
      <c r="K383" s="7"/>
      <c r="L383" s="8">
        <v>4430.8900000000003</v>
      </c>
      <c r="M383" s="8">
        <v>228.31</v>
      </c>
      <c r="N383" s="8">
        <v>753.01</v>
      </c>
      <c r="O383" s="8">
        <v>648.84</v>
      </c>
      <c r="P383" s="7"/>
      <c r="Q383" s="8">
        <v>206.68</v>
      </c>
      <c r="R383" s="7"/>
      <c r="S383" s="7"/>
      <c r="T383" s="8">
        <v>327.05</v>
      </c>
      <c r="U383" s="9">
        <v>12982.76</v>
      </c>
    </row>
    <row r="384" spans="1:21" ht="23.25" thickBot="1" x14ac:dyDescent="0.3">
      <c r="A384" s="4" t="s">
        <v>249</v>
      </c>
      <c r="B384" s="4" t="s">
        <v>237</v>
      </c>
      <c r="C384" s="4" t="s">
        <v>238</v>
      </c>
      <c r="D384" s="4" t="s">
        <v>256</v>
      </c>
      <c r="E384" s="4" t="s">
        <v>257</v>
      </c>
      <c r="F384" s="4" t="s">
        <v>47</v>
      </c>
      <c r="G384" s="4" t="s">
        <v>48</v>
      </c>
      <c r="H384" s="4" t="s">
        <v>220</v>
      </c>
      <c r="I384" s="11"/>
      <c r="J384" s="11"/>
      <c r="K384" s="10">
        <v>133.66999999999999</v>
      </c>
      <c r="L384" s="10">
        <v>25.84</v>
      </c>
      <c r="M384" s="11"/>
      <c r="N384" s="11"/>
      <c r="O384" s="10">
        <v>584.34</v>
      </c>
      <c r="P384" s="11"/>
      <c r="Q384" s="11"/>
      <c r="R384" s="10">
        <v>87.39</v>
      </c>
      <c r="S384" s="11"/>
      <c r="T384" s="11"/>
      <c r="U384" s="9">
        <v>831.24</v>
      </c>
    </row>
    <row r="385" spans="1:21" ht="23.25" thickBot="1" x14ac:dyDescent="0.3">
      <c r="A385" s="4" t="s">
        <v>249</v>
      </c>
      <c r="B385" s="4" t="s">
        <v>237</v>
      </c>
      <c r="C385" s="4" t="s">
        <v>238</v>
      </c>
      <c r="D385" s="4" t="s">
        <v>256</v>
      </c>
      <c r="E385" s="4" t="s">
        <v>257</v>
      </c>
      <c r="F385" s="4" t="s">
        <v>132</v>
      </c>
      <c r="G385" s="4" t="s">
        <v>133</v>
      </c>
      <c r="H385" s="4" t="s">
        <v>220</v>
      </c>
      <c r="I385" s="8">
        <v>201.84</v>
      </c>
      <c r="J385" s="8">
        <v>178.64</v>
      </c>
      <c r="K385" s="8">
        <v>25.52</v>
      </c>
      <c r="L385" s="7"/>
      <c r="M385" s="7"/>
      <c r="N385" s="8">
        <v>80.5</v>
      </c>
      <c r="O385" s="7"/>
      <c r="P385" s="7"/>
      <c r="Q385" s="8">
        <v>177.1</v>
      </c>
      <c r="R385" s="8">
        <v>253</v>
      </c>
      <c r="S385" s="7"/>
      <c r="T385" s="7"/>
      <c r="U385" s="9">
        <v>916.6</v>
      </c>
    </row>
    <row r="386" spans="1:21" ht="23.25" thickBot="1" x14ac:dyDescent="0.3">
      <c r="A386" s="4" t="s">
        <v>249</v>
      </c>
      <c r="B386" s="4" t="s">
        <v>237</v>
      </c>
      <c r="C386" s="4" t="s">
        <v>238</v>
      </c>
      <c r="D386" s="4" t="s">
        <v>256</v>
      </c>
      <c r="E386" s="4" t="s">
        <v>257</v>
      </c>
      <c r="F386" s="4" t="s">
        <v>94</v>
      </c>
      <c r="G386" s="4" t="s">
        <v>95</v>
      </c>
      <c r="H386" s="4" t="s">
        <v>220</v>
      </c>
      <c r="I386" s="11"/>
      <c r="J386" s="10">
        <v>1558.92</v>
      </c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9">
        <v>1558.92</v>
      </c>
    </row>
    <row r="387" spans="1:21" ht="23.25" thickBot="1" x14ac:dyDescent="0.3">
      <c r="A387" s="4" t="s">
        <v>249</v>
      </c>
      <c r="B387" s="4" t="s">
        <v>237</v>
      </c>
      <c r="C387" s="4" t="s">
        <v>238</v>
      </c>
      <c r="D387" s="4" t="s">
        <v>256</v>
      </c>
      <c r="E387" s="4" t="s">
        <v>257</v>
      </c>
      <c r="F387" s="4" t="s">
        <v>38</v>
      </c>
      <c r="G387" s="4" t="s">
        <v>39</v>
      </c>
      <c r="H387" s="4" t="s">
        <v>220</v>
      </c>
      <c r="I387" s="8">
        <v>9473.49</v>
      </c>
      <c r="J387" s="8">
        <v>5053.24</v>
      </c>
      <c r="K387" s="8">
        <v>3665</v>
      </c>
      <c r="L387" s="8">
        <v>470.25</v>
      </c>
      <c r="M387" s="7"/>
      <c r="N387" s="8">
        <v>1025.25</v>
      </c>
      <c r="O387" s="7"/>
      <c r="P387" s="8">
        <v>9166.68</v>
      </c>
      <c r="Q387" s="13">
        <v>0</v>
      </c>
      <c r="R387" s="8">
        <v>484.25</v>
      </c>
      <c r="S387" s="8">
        <v>1850</v>
      </c>
      <c r="T387" s="8">
        <v>2533.75</v>
      </c>
      <c r="U387" s="9">
        <v>33721.910000000003</v>
      </c>
    </row>
    <row r="388" spans="1:21" ht="23.25" thickBot="1" x14ac:dyDescent="0.3">
      <c r="A388" s="4" t="s">
        <v>249</v>
      </c>
      <c r="B388" s="4" t="s">
        <v>237</v>
      </c>
      <c r="C388" s="4" t="s">
        <v>238</v>
      </c>
      <c r="D388" s="4" t="s">
        <v>256</v>
      </c>
      <c r="E388" s="4" t="s">
        <v>257</v>
      </c>
      <c r="F388" s="4" t="s">
        <v>98</v>
      </c>
      <c r="G388" s="4" t="s">
        <v>99</v>
      </c>
      <c r="H388" s="4" t="s">
        <v>220</v>
      </c>
      <c r="I388" s="11"/>
      <c r="J388" s="10">
        <v>4.68</v>
      </c>
      <c r="K388" s="10">
        <v>1255.81</v>
      </c>
      <c r="L388" s="11"/>
      <c r="M388" s="11"/>
      <c r="N388" s="11"/>
      <c r="O388" s="11"/>
      <c r="P388" s="10">
        <v>839.07</v>
      </c>
      <c r="Q388" s="11"/>
      <c r="R388" s="10">
        <v>3424.34</v>
      </c>
      <c r="S388" s="10">
        <v>-1244.55</v>
      </c>
      <c r="T388" s="10">
        <v>-774.53</v>
      </c>
      <c r="U388" s="9">
        <v>3504.82</v>
      </c>
    </row>
    <row r="389" spans="1:21" ht="23.25" thickBot="1" x14ac:dyDescent="0.3">
      <c r="A389" s="4" t="s">
        <v>249</v>
      </c>
      <c r="B389" s="4" t="s">
        <v>237</v>
      </c>
      <c r="C389" s="4" t="s">
        <v>238</v>
      </c>
      <c r="D389" s="4" t="s">
        <v>256</v>
      </c>
      <c r="E389" s="4" t="s">
        <v>257</v>
      </c>
      <c r="F389" s="4" t="s">
        <v>144</v>
      </c>
      <c r="G389" s="4" t="s">
        <v>145</v>
      </c>
      <c r="H389" s="4" t="s">
        <v>220</v>
      </c>
      <c r="I389" s="8">
        <v>281.94</v>
      </c>
      <c r="J389" s="8">
        <v>254.99</v>
      </c>
      <c r="K389" s="8">
        <v>259.52</v>
      </c>
      <c r="L389" s="8">
        <v>277.60000000000002</v>
      </c>
      <c r="M389" s="8">
        <v>246.3</v>
      </c>
      <c r="N389" s="8">
        <v>244.97</v>
      </c>
      <c r="O389" s="8">
        <v>263.75</v>
      </c>
      <c r="P389" s="8">
        <v>227.56</v>
      </c>
      <c r="Q389" s="8">
        <v>225.54</v>
      </c>
      <c r="R389" s="8">
        <v>237.13</v>
      </c>
      <c r="S389" s="8">
        <v>161.1</v>
      </c>
      <c r="T389" s="8">
        <v>113.99</v>
      </c>
      <c r="U389" s="9">
        <v>2794.39</v>
      </c>
    </row>
    <row r="390" spans="1:21" ht="23.25" thickBot="1" x14ac:dyDescent="0.3">
      <c r="A390" s="4" t="s">
        <v>249</v>
      </c>
      <c r="B390" s="4" t="s">
        <v>237</v>
      </c>
      <c r="C390" s="4" t="s">
        <v>238</v>
      </c>
      <c r="D390" s="4" t="s">
        <v>256</v>
      </c>
      <c r="E390" s="4" t="s">
        <v>257</v>
      </c>
      <c r="F390" s="4" t="s">
        <v>146</v>
      </c>
      <c r="G390" s="4" t="s">
        <v>147</v>
      </c>
      <c r="H390" s="4" t="s">
        <v>220</v>
      </c>
      <c r="I390" s="10">
        <v>90.94</v>
      </c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9">
        <v>90.94</v>
      </c>
    </row>
    <row r="391" spans="1:21" ht="23.25" thickBot="1" x14ac:dyDescent="0.3">
      <c r="A391" s="4" t="s">
        <v>249</v>
      </c>
      <c r="B391" s="4" t="s">
        <v>237</v>
      </c>
      <c r="C391" s="4" t="s">
        <v>238</v>
      </c>
      <c r="D391" s="4" t="s">
        <v>256</v>
      </c>
      <c r="E391" s="4" t="s">
        <v>257</v>
      </c>
      <c r="F391" s="4" t="s">
        <v>102</v>
      </c>
      <c r="G391" s="4" t="s">
        <v>103</v>
      </c>
      <c r="H391" s="4" t="s">
        <v>220</v>
      </c>
      <c r="I391" s="7"/>
      <c r="J391" s="7"/>
      <c r="K391" s="7"/>
      <c r="L391" s="7"/>
      <c r="M391" s="8">
        <v>109.99</v>
      </c>
      <c r="N391" s="7"/>
      <c r="O391" s="8">
        <v>91.98</v>
      </c>
      <c r="P391" s="7"/>
      <c r="Q391" s="8">
        <v>196.16</v>
      </c>
      <c r="R391" s="7"/>
      <c r="S391" s="7"/>
      <c r="T391" s="8">
        <v>330.14</v>
      </c>
      <c r="U391" s="9">
        <v>728.27</v>
      </c>
    </row>
    <row r="392" spans="1:21" ht="23.25" thickBot="1" x14ac:dyDescent="0.3">
      <c r="A392" s="4" t="s">
        <v>249</v>
      </c>
      <c r="B392" s="4" t="s">
        <v>237</v>
      </c>
      <c r="C392" s="4" t="s">
        <v>238</v>
      </c>
      <c r="D392" s="4" t="s">
        <v>256</v>
      </c>
      <c r="E392" s="4" t="s">
        <v>257</v>
      </c>
      <c r="F392" s="4" t="s">
        <v>116</v>
      </c>
      <c r="G392" s="4" t="s">
        <v>117</v>
      </c>
      <c r="H392" s="4" t="s">
        <v>220</v>
      </c>
      <c r="I392" s="11"/>
      <c r="J392" s="11"/>
      <c r="K392" s="11"/>
      <c r="L392" s="11"/>
      <c r="M392" s="11"/>
      <c r="N392" s="11"/>
      <c r="O392" s="10">
        <v>116.6</v>
      </c>
      <c r="P392" s="10">
        <v>64.319999999999993</v>
      </c>
      <c r="Q392" s="10">
        <v>41.34</v>
      </c>
      <c r="R392" s="11"/>
      <c r="S392" s="11"/>
      <c r="T392" s="11"/>
      <c r="U392" s="9">
        <v>222.26</v>
      </c>
    </row>
    <row r="393" spans="1:21" ht="23.25" thickBot="1" x14ac:dyDescent="0.3">
      <c r="A393" s="4" t="s">
        <v>249</v>
      </c>
      <c r="B393" s="4" t="s">
        <v>237</v>
      </c>
      <c r="C393" s="4" t="s">
        <v>238</v>
      </c>
      <c r="D393" s="4" t="s">
        <v>256</v>
      </c>
      <c r="E393" s="4" t="s">
        <v>257</v>
      </c>
      <c r="F393" s="4" t="s">
        <v>82</v>
      </c>
      <c r="G393" s="4" t="s">
        <v>83</v>
      </c>
      <c r="H393" s="4" t="s">
        <v>220</v>
      </c>
      <c r="I393" s="7"/>
      <c r="J393" s="7"/>
      <c r="K393" s="7"/>
      <c r="L393" s="7"/>
      <c r="M393" s="7"/>
      <c r="N393" s="8">
        <v>4</v>
      </c>
      <c r="O393" s="7"/>
      <c r="P393" s="7"/>
      <c r="Q393" s="7"/>
      <c r="R393" s="7"/>
      <c r="S393" s="7"/>
      <c r="T393" s="7"/>
      <c r="U393" s="9">
        <v>4</v>
      </c>
    </row>
    <row r="394" spans="1:21" ht="23.25" thickBot="1" x14ac:dyDescent="0.3">
      <c r="A394" s="4" t="s">
        <v>249</v>
      </c>
      <c r="B394" s="4" t="s">
        <v>237</v>
      </c>
      <c r="C394" s="4" t="s">
        <v>238</v>
      </c>
      <c r="D394" s="4" t="s">
        <v>256</v>
      </c>
      <c r="E394" s="4" t="s">
        <v>257</v>
      </c>
      <c r="F394" s="4" t="s">
        <v>152</v>
      </c>
      <c r="G394" s="4" t="s">
        <v>153</v>
      </c>
      <c r="H394" s="4" t="s">
        <v>220</v>
      </c>
      <c r="I394" s="10">
        <v>13798.33</v>
      </c>
      <c r="J394" s="10">
        <v>7760.02</v>
      </c>
      <c r="K394" s="10">
        <v>13506.99</v>
      </c>
      <c r="L394" s="10">
        <v>10610.46</v>
      </c>
      <c r="M394" s="10">
        <v>8814.7900000000009</v>
      </c>
      <c r="N394" s="10">
        <v>3905.52</v>
      </c>
      <c r="O394" s="11"/>
      <c r="P394" s="11"/>
      <c r="Q394" s="11"/>
      <c r="R394" s="11"/>
      <c r="S394" s="11"/>
      <c r="T394" s="11"/>
      <c r="U394" s="9">
        <v>58396.11</v>
      </c>
    </row>
    <row r="395" spans="1:21" ht="23.25" thickBot="1" x14ac:dyDescent="0.3">
      <c r="A395" s="4" t="s">
        <v>249</v>
      </c>
      <c r="B395" s="4" t="s">
        <v>237</v>
      </c>
      <c r="C395" s="4" t="s">
        <v>238</v>
      </c>
      <c r="D395" s="4" t="s">
        <v>256</v>
      </c>
      <c r="E395" s="4" t="s">
        <v>257</v>
      </c>
      <c r="F395" s="4" t="s">
        <v>154</v>
      </c>
      <c r="G395" s="4" t="s">
        <v>155</v>
      </c>
      <c r="H395" s="4" t="s">
        <v>220</v>
      </c>
      <c r="I395" s="7"/>
      <c r="J395" s="7"/>
      <c r="K395" s="7"/>
      <c r="L395" s="7"/>
      <c r="M395" s="7"/>
      <c r="N395" s="8">
        <v>1910.44</v>
      </c>
      <c r="O395" s="7"/>
      <c r="P395" s="7"/>
      <c r="Q395" s="8">
        <v>146.76</v>
      </c>
      <c r="R395" s="7"/>
      <c r="S395" s="8">
        <v>1018.72</v>
      </c>
      <c r="T395" s="8">
        <v>1147.6199999999999</v>
      </c>
      <c r="U395" s="9">
        <v>4223.54</v>
      </c>
    </row>
    <row r="396" spans="1:21" ht="23.25" thickBot="1" x14ac:dyDescent="0.3">
      <c r="A396" s="4" t="s">
        <v>249</v>
      </c>
      <c r="B396" s="4" t="s">
        <v>237</v>
      </c>
      <c r="C396" s="4" t="s">
        <v>238</v>
      </c>
      <c r="D396" s="4" t="s">
        <v>256</v>
      </c>
      <c r="E396" s="4" t="s">
        <v>257</v>
      </c>
      <c r="F396" s="4" t="s">
        <v>156</v>
      </c>
      <c r="G396" s="4" t="s">
        <v>157</v>
      </c>
      <c r="H396" s="4" t="s">
        <v>220</v>
      </c>
      <c r="I396" s="10">
        <v>45</v>
      </c>
      <c r="J396" s="11"/>
      <c r="K396" s="11"/>
      <c r="L396" s="11"/>
      <c r="M396" s="11"/>
      <c r="N396" s="10">
        <v>22.9</v>
      </c>
      <c r="O396" s="11"/>
      <c r="P396" s="10">
        <v>22.9</v>
      </c>
      <c r="Q396" s="10">
        <v>206.1</v>
      </c>
      <c r="R396" s="10">
        <v>160.30000000000001</v>
      </c>
      <c r="S396" s="10">
        <v>91.6</v>
      </c>
      <c r="T396" s="10">
        <v>68.7</v>
      </c>
      <c r="U396" s="9">
        <v>617.5</v>
      </c>
    </row>
    <row r="397" spans="1:21" ht="23.25" thickBot="1" x14ac:dyDescent="0.3">
      <c r="A397" s="4" t="s">
        <v>249</v>
      </c>
      <c r="B397" s="4" t="s">
        <v>237</v>
      </c>
      <c r="C397" s="4" t="s">
        <v>238</v>
      </c>
      <c r="D397" s="4" t="s">
        <v>256</v>
      </c>
      <c r="E397" s="4" t="s">
        <v>257</v>
      </c>
      <c r="F397" s="4" t="s">
        <v>258</v>
      </c>
      <c r="G397" s="4" t="s">
        <v>259</v>
      </c>
      <c r="H397" s="4" t="s">
        <v>220</v>
      </c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8">
        <v>37.51</v>
      </c>
      <c r="T397" s="7"/>
      <c r="U397" s="9">
        <v>37.51</v>
      </c>
    </row>
    <row r="398" spans="1:21" ht="23.25" thickBot="1" x14ac:dyDescent="0.3">
      <c r="A398" s="4" t="s">
        <v>249</v>
      </c>
      <c r="B398" s="4" t="s">
        <v>237</v>
      </c>
      <c r="C398" s="4" t="s">
        <v>238</v>
      </c>
      <c r="D398" s="4" t="s">
        <v>256</v>
      </c>
      <c r="E398" s="4" t="s">
        <v>257</v>
      </c>
      <c r="F398" s="4" t="s">
        <v>160</v>
      </c>
      <c r="G398" s="4" t="s">
        <v>161</v>
      </c>
      <c r="H398" s="4" t="s">
        <v>220</v>
      </c>
      <c r="I398" s="11"/>
      <c r="J398" s="11"/>
      <c r="K398" s="11"/>
      <c r="L398" s="11"/>
      <c r="M398" s="11"/>
      <c r="N398" s="10">
        <v>629.08000000000004</v>
      </c>
      <c r="O398" s="11"/>
      <c r="P398" s="11"/>
      <c r="Q398" s="10">
        <v>889.99</v>
      </c>
      <c r="R398" s="11"/>
      <c r="S398" s="11"/>
      <c r="T398" s="10">
        <v>578.79999999999995</v>
      </c>
      <c r="U398" s="9">
        <v>2097.87</v>
      </c>
    </row>
    <row r="399" spans="1:21" ht="23.25" thickBot="1" x14ac:dyDescent="0.3">
      <c r="A399" s="4" t="s">
        <v>249</v>
      </c>
      <c r="B399" s="4" t="s">
        <v>237</v>
      </c>
      <c r="C399" s="4" t="s">
        <v>238</v>
      </c>
      <c r="D399" s="4" t="s">
        <v>256</v>
      </c>
      <c r="E399" s="4" t="s">
        <v>257</v>
      </c>
      <c r="F399" s="4" t="s">
        <v>84</v>
      </c>
      <c r="G399" s="4" t="s">
        <v>85</v>
      </c>
      <c r="H399" s="4" t="s">
        <v>220</v>
      </c>
      <c r="I399" s="7"/>
      <c r="J399" s="7"/>
      <c r="K399" s="7"/>
      <c r="L399" s="7"/>
      <c r="M399" s="7"/>
      <c r="N399" s="8">
        <v>31.81</v>
      </c>
      <c r="O399" s="8">
        <v>9.99</v>
      </c>
      <c r="P399" s="8">
        <v>134.19999999999999</v>
      </c>
      <c r="Q399" s="8">
        <v>157.30000000000001</v>
      </c>
      <c r="R399" s="7"/>
      <c r="S399" s="8">
        <v>27.24</v>
      </c>
      <c r="T399" s="8">
        <v>6.48</v>
      </c>
      <c r="U399" s="9">
        <v>367.02</v>
      </c>
    </row>
    <row r="400" spans="1:21" ht="23.25" thickBot="1" x14ac:dyDescent="0.3">
      <c r="A400" s="4" t="s">
        <v>249</v>
      </c>
      <c r="B400" s="4" t="s">
        <v>237</v>
      </c>
      <c r="C400" s="4" t="s">
        <v>238</v>
      </c>
      <c r="D400" s="4" t="s">
        <v>256</v>
      </c>
      <c r="E400" s="4" t="s">
        <v>257</v>
      </c>
      <c r="F400" s="4" t="s">
        <v>168</v>
      </c>
      <c r="G400" s="4" t="s">
        <v>169</v>
      </c>
      <c r="H400" s="4" t="s">
        <v>220</v>
      </c>
      <c r="I400" s="11"/>
      <c r="J400" s="11"/>
      <c r="K400" s="11"/>
      <c r="L400" s="11"/>
      <c r="M400" s="11"/>
      <c r="N400" s="10">
        <v>150</v>
      </c>
      <c r="O400" s="11"/>
      <c r="P400" s="11"/>
      <c r="Q400" s="11"/>
      <c r="R400" s="11"/>
      <c r="S400" s="11"/>
      <c r="T400" s="11"/>
      <c r="U400" s="9">
        <v>150</v>
      </c>
    </row>
    <row r="401" spans="1:21" ht="23.25" thickBot="1" x14ac:dyDescent="0.3">
      <c r="A401" s="4" t="s">
        <v>249</v>
      </c>
      <c r="B401" s="4" t="s">
        <v>237</v>
      </c>
      <c r="C401" s="4" t="s">
        <v>238</v>
      </c>
      <c r="D401" s="4" t="s">
        <v>256</v>
      </c>
      <c r="E401" s="4" t="s">
        <v>257</v>
      </c>
      <c r="F401" s="4" t="s">
        <v>51</v>
      </c>
      <c r="G401" s="4" t="s">
        <v>52</v>
      </c>
      <c r="H401" s="4" t="s">
        <v>220</v>
      </c>
      <c r="I401" s="7"/>
      <c r="J401" s="7"/>
      <c r="K401" s="7"/>
      <c r="L401" s="7"/>
      <c r="M401" s="8">
        <v>271.44</v>
      </c>
      <c r="N401" s="8">
        <v>633.36</v>
      </c>
      <c r="O401" s="7"/>
      <c r="P401" s="7"/>
      <c r="Q401" s="8">
        <v>278.75</v>
      </c>
      <c r="R401" s="8">
        <v>969.05</v>
      </c>
      <c r="S401" s="7"/>
      <c r="T401" s="7"/>
      <c r="U401" s="9">
        <v>2152.6</v>
      </c>
    </row>
    <row r="402" spans="1:21" ht="23.25" thickBot="1" x14ac:dyDescent="0.3">
      <c r="A402" s="4" t="s">
        <v>249</v>
      </c>
      <c r="B402" s="4" t="s">
        <v>237</v>
      </c>
      <c r="C402" s="4" t="s">
        <v>238</v>
      </c>
      <c r="D402" s="4" t="s">
        <v>256</v>
      </c>
      <c r="E402" s="4" t="s">
        <v>257</v>
      </c>
      <c r="F402" s="4" t="s">
        <v>42</v>
      </c>
      <c r="G402" s="4" t="s">
        <v>43</v>
      </c>
      <c r="H402" s="4" t="s">
        <v>220</v>
      </c>
      <c r="I402" s="10">
        <v>30640.46</v>
      </c>
      <c r="J402" s="10">
        <v>23519.83</v>
      </c>
      <c r="K402" s="10">
        <v>24111.19</v>
      </c>
      <c r="L402" s="10">
        <v>27480.6</v>
      </c>
      <c r="M402" s="10">
        <v>32459.599999999999</v>
      </c>
      <c r="N402" s="10">
        <v>26646.959999999999</v>
      </c>
      <c r="O402" s="10">
        <v>36830.699999999997</v>
      </c>
      <c r="P402" s="10">
        <v>16883.599999999999</v>
      </c>
      <c r="Q402" s="10">
        <v>12565.16</v>
      </c>
      <c r="R402" s="10">
        <v>29107.52</v>
      </c>
      <c r="S402" s="10">
        <v>1502.72</v>
      </c>
      <c r="T402" s="10">
        <v>1664.64</v>
      </c>
      <c r="U402" s="9">
        <v>263412.98</v>
      </c>
    </row>
    <row r="403" spans="1:21" ht="23.25" thickBot="1" x14ac:dyDescent="0.3">
      <c r="A403" s="4" t="s">
        <v>249</v>
      </c>
      <c r="B403" s="4" t="s">
        <v>237</v>
      </c>
      <c r="C403" s="4" t="s">
        <v>238</v>
      </c>
      <c r="D403" s="4" t="s">
        <v>256</v>
      </c>
      <c r="E403" s="4" t="s">
        <v>257</v>
      </c>
      <c r="F403" s="4" t="s">
        <v>53</v>
      </c>
      <c r="G403" s="4" t="s">
        <v>54</v>
      </c>
      <c r="H403" s="4" t="s">
        <v>220</v>
      </c>
      <c r="I403" s="8">
        <v>198.76</v>
      </c>
      <c r="J403" s="8">
        <v>1590</v>
      </c>
      <c r="K403" s="8">
        <v>2509.79</v>
      </c>
      <c r="L403" s="8">
        <v>2090.52</v>
      </c>
      <c r="M403" s="8">
        <v>33.93</v>
      </c>
      <c r="N403" s="8">
        <v>1522.84</v>
      </c>
      <c r="O403" s="8">
        <v>814.32</v>
      </c>
      <c r="P403" s="8">
        <v>475.02</v>
      </c>
      <c r="Q403" s="7"/>
      <c r="R403" s="8">
        <v>449.93</v>
      </c>
      <c r="S403" s="13">
        <v>0</v>
      </c>
      <c r="T403" s="7"/>
      <c r="U403" s="9">
        <v>9685.11</v>
      </c>
    </row>
    <row r="404" spans="1:21" ht="23.25" thickBot="1" x14ac:dyDescent="0.3">
      <c r="A404" s="4" t="s">
        <v>249</v>
      </c>
      <c r="B404" s="4" t="s">
        <v>237</v>
      </c>
      <c r="C404" s="4" t="s">
        <v>238</v>
      </c>
      <c r="D404" s="4" t="s">
        <v>256</v>
      </c>
      <c r="E404" s="4" t="s">
        <v>257</v>
      </c>
      <c r="F404" s="4" t="s">
        <v>174</v>
      </c>
      <c r="G404" s="4" t="s">
        <v>175</v>
      </c>
      <c r="H404" s="4" t="s">
        <v>220</v>
      </c>
      <c r="I404" s="10">
        <v>-249.12</v>
      </c>
      <c r="J404" s="11"/>
      <c r="K404" s="11"/>
      <c r="L404" s="11"/>
      <c r="M404" s="10">
        <v>-271.44</v>
      </c>
      <c r="N404" s="10">
        <v>-904.8</v>
      </c>
      <c r="O404" s="11"/>
      <c r="P404" s="11"/>
      <c r="Q404" s="10">
        <v>-842.1</v>
      </c>
      <c r="R404" s="10">
        <v>-3045.6</v>
      </c>
      <c r="S404" s="10">
        <v>-3072.31</v>
      </c>
      <c r="T404" s="10">
        <v>-2466.8000000000002</v>
      </c>
      <c r="U404" s="9">
        <v>-10852.17</v>
      </c>
    </row>
    <row r="405" spans="1:21" ht="23.25" thickBot="1" x14ac:dyDescent="0.3">
      <c r="A405" s="4" t="s">
        <v>249</v>
      </c>
      <c r="B405" s="4" t="s">
        <v>237</v>
      </c>
      <c r="C405" s="4" t="s">
        <v>238</v>
      </c>
      <c r="D405" s="4" t="s">
        <v>256</v>
      </c>
      <c r="E405" s="4" t="s">
        <v>257</v>
      </c>
      <c r="F405" s="4" t="s">
        <v>176</v>
      </c>
      <c r="G405" s="4" t="s">
        <v>177</v>
      </c>
      <c r="H405" s="4" t="s">
        <v>220</v>
      </c>
      <c r="I405" s="8">
        <v>-33962.839999999997</v>
      </c>
      <c r="J405" s="8">
        <v>-28428.25</v>
      </c>
      <c r="K405" s="8">
        <v>-30947.69</v>
      </c>
      <c r="L405" s="8">
        <v>-37072</v>
      </c>
      <c r="M405" s="8">
        <v>-33808</v>
      </c>
      <c r="N405" s="8">
        <v>-34793.199999999997</v>
      </c>
      <c r="O405" s="8">
        <v>-37077</v>
      </c>
      <c r="P405" s="8">
        <v>-26454.6</v>
      </c>
      <c r="Q405" s="8">
        <v>-40328.199999999997</v>
      </c>
      <c r="R405" s="8">
        <v>-46677.599999999999</v>
      </c>
      <c r="S405" s="8">
        <v>-53543.040000000001</v>
      </c>
      <c r="T405" s="8">
        <v>-57022.28</v>
      </c>
      <c r="U405" s="9">
        <v>-460114.7</v>
      </c>
    </row>
    <row r="406" spans="1:21" ht="23.25" thickBot="1" x14ac:dyDescent="0.3">
      <c r="A406" s="4" t="s">
        <v>249</v>
      </c>
      <c r="B406" s="4" t="s">
        <v>237</v>
      </c>
      <c r="C406" s="4" t="s">
        <v>238</v>
      </c>
      <c r="D406" s="4" t="s">
        <v>256</v>
      </c>
      <c r="E406" s="4" t="s">
        <v>257</v>
      </c>
      <c r="F406" s="4" t="s">
        <v>178</v>
      </c>
      <c r="G406" s="4" t="s">
        <v>179</v>
      </c>
      <c r="H406" s="4" t="s">
        <v>220</v>
      </c>
      <c r="I406" s="10">
        <v>-292.18</v>
      </c>
      <c r="J406" s="10">
        <v>-1869.58</v>
      </c>
      <c r="K406" s="10">
        <v>-2594.69</v>
      </c>
      <c r="L406" s="10">
        <v>-2158.38</v>
      </c>
      <c r="M406" s="10">
        <v>-33.93</v>
      </c>
      <c r="N406" s="10">
        <v>-2035.8</v>
      </c>
      <c r="O406" s="10">
        <v>-814.32</v>
      </c>
      <c r="P406" s="10">
        <v>-1798.29</v>
      </c>
      <c r="Q406" s="10">
        <v>-4121.43</v>
      </c>
      <c r="R406" s="10">
        <v>-4807.84</v>
      </c>
      <c r="S406" s="10">
        <v>-1507.6</v>
      </c>
      <c r="T406" s="10">
        <v>-1436.32</v>
      </c>
      <c r="U406" s="9">
        <v>-23470.36</v>
      </c>
    </row>
    <row r="407" spans="1:21" ht="23.25" thickBot="1" x14ac:dyDescent="0.3">
      <c r="A407" s="4" t="s">
        <v>249</v>
      </c>
      <c r="B407" s="4" t="s">
        <v>237</v>
      </c>
      <c r="C407" s="4" t="s">
        <v>238</v>
      </c>
      <c r="D407" s="4" t="s">
        <v>256</v>
      </c>
      <c r="E407" s="4" t="s">
        <v>257</v>
      </c>
      <c r="F407" s="4" t="s">
        <v>182</v>
      </c>
      <c r="G407" s="4" t="s">
        <v>183</v>
      </c>
      <c r="H407" s="4" t="s">
        <v>220</v>
      </c>
      <c r="I407" s="7"/>
      <c r="J407" s="7"/>
      <c r="K407" s="7"/>
      <c r="L407" s="7"/>
      <c r="M407" s="7"/>
      <c r="N407" s="7"/>
      <c r="O407" s="7"/>
      <c r="P407" s="7"/>
      <c r="Q407" s="7"/>
      <c r="R407" s="8">
        <v>-112.5</v>
      </c>
      <c r="S407" s="7"/>
      <c r="T407" s="7"/>
      <c r="U407" s="9">
        <v>-112.5</v>
      </c>
    </row>
    <row r="408" spans="1:21" ht="23.25" thickBot="1" x14ac:dyDescent="0.3">
      <c r="A408" s="4" t="s">
        <v>249</v>
      </c>
      <c r="B408" s="4" t="s">
        <v>493</v>
      </c>
      <c r="C408" s="4" t="s">
        <v>494</v>
      </c>
      <c r="D408" s="4" t="s">
        <v>256</v>
      </c>
      <c r="E408" s="4" t="s">
        <v>257</v>
      </c>
      <c r="F408" s="4" t="s">
        <v>176</v>
      </c>
      <c r="G408" s="4" t="s">
        <v>177</v>
      </c>
      <c r="H408" s="4" t="s">
        <v>220</v>
      </c>
      <c r="I408" s="11"/>
      <c r="J408" s="11"/>
      <c r="K408" s="11"/>
      <c r="L408" s="11"/>
      <c r="M408" s="11"/>
      <c r="N408" s="11"/>
      <c r="O408" s="11"/>
      <c r="P408" s="11"/>
      <c r="Q408" s="10">
        <v>-5548.8</v>
      </c>
      <c r="R408" s="11"/>
      <c r="S408" s="11"/>
      <c r="T408" s="11"/>
      <c r="U408" s="9">
        <v>-5548.8</v>
      </c>
    </row>
    <row r="409" spans="1:21" ht="23.25" thickBot="1" x14ac:dyDescent="0.3">
      <c r="A409" s="4" t="s">
        <v>249</v>
      </c>
      <c r="B409" s="4" t="s">
        <v>493</v>
      </c>
      <c r="C409" s="4" t="s">
        <v>494</v>
      </c>
      <c r="D409" s="4" t="s">
        <v>256</v>
      </c>
      <c r="E409" s="4" t="s">
        <v>257</v>
      </c>
      <c r="F409" s="4" t="s">
        <v>178</v>
      </c>
      <c r="G409" s="4" t="s">
        <v>179</v>
      </c>
      <c r="H409" s="4" t="s">
        <v>220</v>
      </c>
      <c r="I409" s="7"/>
      <c r="J409" s="7"/>
      <c r="K409" s="7"/>
      <c r="L409" s="7"/>
      <c r="M409" s="7"/>
      <c r="N409" s="7"/>
      <c r="O409" s="7"/>
      <c r="P409" s="7"/>
      <c r="Q409" s="8">
        <v>-138.44</v>
      </c>
      <c r="R409" s="7"/>
      <c r="S409" s="7"/>
      <c r="T409" s="7"/>
      <c r="U409" s="9">
        <v>-138.44</v>
      </c>
    </row>
    <row r="410" spans="1:21" ht="23.25" thickBot="1" x14ac:dyDescent="0.3">
      <c r="A410" s="4" t="s">
        <v>249</v>
      </c>
      <c r="B410" s="4" t="s">
        <v>188</v>
      </c>
      <c r="C410" s="4" t="s">
        <v>189</v>
      </c>
      <c r="D410" s="4" t="s">
        <v>256</v>
      </c>
      <c r="E410" s="4" t="s">
        <v>257</v>
      </c>
      <c r="F410" s="4" t="s">
        <v>94</v>
      </c>
      <c r="G410" s="4" t="s">
        <v>95</v>
      </c>
      <c r="H410" s="4" t="s">
        <v>220</v>
      </c>
      <c r="I410" s="11"/>
      <c r="J410" s="11"/>
      <c r="K410" s="11"/>
      <c r="L410" s="11"/>
      <c r="M410" s="11"/>
      <c r="N410" s="11"/>
      <c r="O410" s="11"/>
      <c r="P410" s="11"/>
      <c r="Q410" s="10">
        <v>2.36</v>
      </c>
      <c r="R410" s="11"/>
      <c r="S410" s="10">
        <v>1.42</v>
      </c>
      <c r="T410" s="11"/>
      <c r="U410" s="9">
        <v>3.78</v>
      </c>
    </row>
    <row r="411" spans="1:21" ht="23.25" thickBot="1" x14ac:dyDescent="0.3">
      <c r="A411" s="4" t="s">
        <v>249</v>
      </c>
      <c r="B411" s="4" t="s">
        <v>188</v>
      </c>
      <c r="C411" s="4" t="s">
        <v>189</v>
      </c>
      <c r="D411" s="4" t="s">
        <v>256</v>
      </c>
      <c r="E411" s="4" t="s">
        <v>257</v>
      </c>
      <c r="F411" s="4" t="s">
        <v>51</v>
      </c>
      <c r="G411" s="4" t="s">
        <v>52</v>
      </c>
      <c r="H411" s="4" t="s">
        <v>220</v>
      </c>
      <c r="I411" s="7"/>
      <c r="J411" s="7"/>
      <c r="K411" s="7"/>
      <c r="L411" s="7"/>
      <c r="M411" s="7"/>
      <c r="N411" s="7"/>
      <c r="O411" s="7"/>
      <c r="P411" s="7"/>
      <c r="Q411" s="8">
        <v>557.5</v>
      </c>
      <c r="R411" s="7"/>
      <c r="S411" s="8">
        <v>334.5</v>
      </c>
      <c r="T411" s="7"/>
      <c r="U411" s="9">
        <v>892</v>
      </c>
    </row>
    <row r="412" spans="1:21" ht="23.25" thickBot="1" x14ac:dyDescent="0.3">
      <c r="A412" s="4" t="s">
        <v>249</v>
      </c>
      <c r="B412" s="4" t="s">
        <v>188</v>
      </c>
      <c r="C412" s="4" t="s">
        <v>189</v>
      </c>
      <c r="D412" s="4" t="s">
        <v>256</v>
      </c>
      <c r="E412" s="4" t="s">
        <v>257</v>
      </c>
      <c r="F412" s="4" t="s">
        <v>42</v>
      </c>
      <c r="G412" s="4" t="s">
        <v>43</v>
      </c>
      <c r="H412" s="4" t="s">
        <v>220</v>
      </c>
      <c r="I412" s="14">
        <v>0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2">
        <v>0</v>
      </c>
    </row>
    <row r="413" spans="1:21" ht="23.25" thickBot="1" x14ac:dyDescent="0.3">
      <c r="A413" s="4" t="s">
        <v>249</v>
      </c>
      <c r="B413" s="4" t="s">
        <v>267</v>
      </c>
      <c r="C413" s="4" t="s">
        <v>268</v>
      </c>
      <c r="D413" s="4" t="s">
        <v>250</v>
      </c>
      <c r="E413" s="4" t="s">
        <v>251</v>
      </c>
      <c r="F413" s="4" t="s">
        <v>94</v>
      </c>
      <c r="G413" s="4" t="s">
        <v>95</v>
      </c>
      <c r="H413" s="4" t="s">
        <v>223</v>
      </c>
      <c r="I413" s="7"/>
      <c r="J413" s="7"/>
      <c r="K413" s="7"/>
      <c r="L413" s="7"/>
      <c r="M413" s="7"/>
      <c r="N413" s="7"/>
      <c r="O413" s="7"/>
      <c r="P413" s="7"/>
      <c r="Q413" s="7"/>
      <c r="R413" s="8">
        <v>1.47</v>
      </c>
      <c r="S413" s="7"/>
      <c r="T413" s="7"/>
      <c r="U413" s="9">
        <v>1.47</v>
      </c>
    </row>
    <row r="414" spans="1:21" ht="23.25" thickBot="1" x14ac:dyDescent="0.3">
      <c r="A414" s="4" t="s">
        <v>249</v>
      </c>
      <c r="B414" s="4" t="s">
        <v>267</v>
      </c>
      <c r="C414" s="4" t="s">
        <v>268</v>
      </c>
      <c r="D414" s="4" t="s">
        <v>250</v>
      </c>
      <c r="E414" s="4" t="s">
        <v>251</v>
      </c>
      <c r="F414" s="4" t="s">
        <v>42</v>
      </c>
      <c r="G414" s="4" t="s">
        <v>43</v>
      </c>
      <c r="H414" s="4" t="s">
        <v>223</v>
      </c>
      <c r="I414" s="11"/>
      <c r="J414" s="11"/>
      <c r="K414" s="11"/>
      <c r="L414" s="11"/>
      <c r="M414" s="11"/>
      <c r="N414" s="11"/>
      <c r="O414" s="11"/>
      <c r="P414" s="11"/>
      <c r="Q414" s="11"/>
      <c r="R414" s="10">
        <v>346.8</v>
      </c>
      <c r="S414" s="11"/>
      <c r="T414" s="11"/>
      <c r="U414" s="9">
        <v>346.8</v>
      </c>
    </row>
    <row r="415" spans="1:21" ht="23.25" thickBot="1" x14ac:dyDescent="0.3">
      <c r="A415" s="4" t="s">
        <v>249</v>
      </c>
      <c r="B415" s="4" t="s">
        <v>190</v>
      </c>
      <c r="C415" s="4" t="s">
        <v>191</v>
      </c>
      <c r="D415" s="4" t="s">
        <v>256</v>
      </c>
      <c r="E415" s="4" t="s">
        <v>257</v>
      </c>
      <c r="F415" s="4" t="s">
        <v>38</v>
      </c>
      <c r="G415" s="4" t="s">
        <v>39</v>
      </c>
      <c r="H415" s="4" t="s">
        <v>220</v>
      </c>
      <c r="I415" s="8">
        <v>109.5</v>
      </c>
      <c r="J415" s="8">
        <v>1000</v>
      </c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9">
        <v>1109.5</v>
      </c>
    </row>
    <row r="416" spans="1:21" ht="23.25" thickBot="1" x14ac:dyDescent="0.3">
      <c r="A416" s="4" t="s">
        <v>249</v>
      </c>
      <c r="B416" s="4" t="s">
        <v>194</v>
      </c>
      <c r="C416" s="4" t="s">
        <v>195</v>
      </c>
      <c r="D416" s="4" t="s">
        <v>256</v>
      </c>
      <c r="E416" s="4" t="s">
        <v>257</v>
      </c>
      <c r="F416" s="4" t="s">
        <v>94</v>
      </c>
      <c r="G416" s="4" t="s">
        <v>95</v>
      </c>
      <c r="H416" s="4" t="s">
        <v>220</v>
      </c>
      <c r="I416" s="11"/>
      <c r="J416" s="11"/>
      <c r="K416" s="10">
        <v>-0.04</v>
      </c>
      <c r="L416" s="11"/>
      <c r="M416" s="11"/>
      <c r="N416" s="11"/>
      <c r="O416" s="11"/>
      <c r="P416" s="11"/>
      <c r="Q416" s="11"/>
      <c r="R416" s="11"/>
      <c r="S416" s="11"/>
      <c r="T416" s="11"/>
      <c r="U416" s="9">
        <v>-0.04</v>
      </c>
    </row>
    <row r="417" spans="1:21" ht="23.25" thickBot="1" x14ac:dyDescent="0.3">
      <c r="A417" s="4" t="s">
        <v>249</v>
      </c>
      <c r="B417" s="4" t="s">
        <v>194</v>
      </c>
      <c r="C417" s="4" t="s">
        <v>195</v>
      </c>
      <c r="D417" s="4" t="s">
        <v>256</v>
      </c>
      <c r="E417" s="4" t="s">
        <v>257</v>
      </c>
      <c r="F417" s="4" t="s">
        <v>174</v>
      </c>
      <c r="G417" s="4" t="s">
        <v>175</v>
      </c>
      <c r="H417" s="4" t="s">
        <v>220</v>
      </c>
      <c r="I417" s="7"/>
      <c r="J417" s="7"/>
      <c r="K417" s="8">
        <v>-9.81</v>
      </c>
      <c r="L417" s="7"/>
      <c r="M417" s="7"/>
      <c r="N417" s="7"/>
      <c r="O417" s="7"/>
      <c r="P417" s="7"/>
      <c r="Q417" s="7"/>
      <c r="R417" s="7"/>
      <c r="S417" s="7"/>
      <c r="T417" s="7"/>
      <c r="U417" s="9">
        <v>-9.81</v>
      </c>
    </row>
    <row r="418" spans="1:21" ht="23.25" thickBot="1" x14ac:dyDescent="0.3">
      <c r="A418" s="4" t="s">
        <v>260</v>
      </c>
      <c r="B418" s="4" t="s">
        <v>89</v>
      </c>
      <c r="C418" s="4" t="s">
        <v>90</v>
      </c>
      <c r="D418" s="4" t="s">
        <v>269</v>
      </c>
      <c r="E418" s="4" t="s">
        <v>270</v>
      </c>
      <c r="F418" s="4" t="s">
        <v>47</v>
      </c>
      <c r="G418" s="4" t="s">
        <v>48</v>
      </c>
      <c r="H418" s="4" t="s">
        <v>271</v>
      </c>
      <c r="I418" s="11"/>
      <c r="J418" s="10">
        <v>131.06</v>
      </c>
      <c r="K418" s="10">
        <v>114.51</v>
      </c>
      <c r="L418" s="11"/>
      <c r="M418" s="11"/>
      <c r="N418" s="11"/>
      <c r="O418" s="11"/>
      <c r="P418" s="11"/>
      <c r="Q418" s="11"/>
      <c r="R418" s="11"/>
      <c r="S418" s="11"/>
      <c r="T418" s="11"/>
      <c r="U418" s="9">
        <v>245.57</v>
      </c>
    </row>
    <row r="419" spans="1:21" ht="23.25" thickBot="1" x14ac:dyDescent="0.3">
      <c r="A419" s="4" t="s">
        <v>260</v>
      </c>
      <c r="B419" s="4" t="s">
        <v>89</v>
      </c>
      <c r="C419" s="4" t="s">
        <v>90</v>
      </c>
      <c r="D419" s="4" t="s">
        <v>261</v>
      </c>
      <c r="E419" s="4" t="s">
        <v>262</v>
      </c>
      <c r="F419" s="4" t="s">
        <v>47</v>
      </c>
      <c r="G419" s="4" t="s">
        <v>48</v>
      </c>
      <c r="H419" s="4" t="s">
        <v>263</v>
      </c>
      <c r="I419" s="7"/>
      <c r="J419" s="7"/>
      <c r="K419" s="7"/>
      <c r="L419" s="8">
        <v>8.65</v>
      </c>
      <c r="M419" s="7"/>
      <c r="N419" s="7"/>
      <c r="O419" s="7"/>
      <c r="P419" s="8">
        <v>443.67</v>
      </c>
      <c r="Q419" s="8">
        <v>102.41</v>
      </c>
      <c r="R419" s="7"/>
      <c r="S419" s="7"/>
      <c r="T419" s="7"/>
      <c r="U419" s="9">
        <v>554.73</v>
      </c>
    </row>
    <row r="420" spans="1:21" ht="23.25" thickBot="1" x14ac:dyDescent="0.3">
      <c r="A420" s="4" t="s">
        <v>260</v>
      </c>
      <c r="B420" s="4" t="s">
        <v>89</v>
      </c>
      <c r="C420" s="4" t="s">
        <v>90</v>
      </c>
      <c r="D420" s="4" t="s">
        <v>261</v>
      </c>
      <c r="E420" s="4" t="s">
        <v>262</v>
      </c>
      <c r="F420" s="4" t="s">
        <v>94</v>
      </c>
      <c r="G420" s="4" t="s">
        <v>95</v>
      </c>
      <c r="H420" s="4" t="s">
        <v>263</v>
      </c>
      <c r="I420" s="11"/>
      <c r="J420" s="11"/>
      <c r="K420" s="11"/>
      <c r="L420" s="11"/>
      <c r="M420" s="11"/>
      <c r="N420" s="11"/>
      <c r="O420" s="11"/>
      <c r="P420" s="11"/>
      <c r="Q420" s="10">
        <v>34.520000000000003</v>
      </c>
      <c r="R420" s="11"/>
      <c r="S420" s="11"/>
      <c r="T420" s="11"/>
      <c r="U420" s="9">
        <v>34.520000000000003</v>
      </c>
    </row>
    <row r="421" spans="1:21" ht="23.25" thickBot="1" x14ac:dyDescent="0.3">
      <c r="A421" s="4" t="s">
        <v>260</v>
      </c>
      <c r="B421" s="4" t="s">
        <v>89</v>
      </c>
      <c r="C421" s="4" t="s">
        <v>90</v>
      </c>
      <c r="D421" s="4" t="s">
        <v>261</v>
      </c>
      <c r="E421" s="4" t="s">
        <v>262</v>
      </c>
      <c r="F421" s="4" t="s">
        <v>38</v>
      </c>
      <c r="G421" s="4" t="s">
        <v>39</v>
      </c>
      <c r="H421" s="4" t="s">
        <v>263</v>
      </c>
      <c r="I421" s="8">
        <v>8600</v>
      </c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9">
        <v>8600</v>
      </c>
    </row>
    <row r="422" spans="1:21" ht="23.25" thickBot="1" x14ac:dyDescent="0.3">
      <c r="A422" s="4" t="s">
        <v>260</v>
      </c>
      <c r="B422" s="4" t="s">
        <v>89</v>
      </c>
      <c r="C422" s="4" t="s">
        <v>90</v>
      </c>
      <c r="D422" s="4" t="s">
        <v>261</v>
      </c>
      <c r="E422" s="4" t="s">
        <v>262</v>
      </c>
      <c r="F422" s="4" t="s">
        <v>42</v>
      </c>
      <c r="G422" s="4" t="s">
        <v>43</v>
      </c>
      <c r="H422" s="4" t="s">
        <v>263</v>
      </c>
      <c r="I422" s="11"/>
      <c r="J422" s="11"/>
      <c r="K422" s="11"/>
      <c r="L422" s="11"/>
      <c r="M422" s="11"/>
      <c r="N422" s="11"/>
      <c r="O422" s="11"/>
      <c r="P422" s="11"/>
      <c r="Q422" s="10">
        <v>471.78</v>
      </c>
      <c r="R422" s="11"/>
      <c r="S422" s="11"/>
      <c r="T422" s="11"/>
      <c r="U422" s="9">
        <v>471.78</v>
      </c>
    </row>
    <row r="423" spans="1:21" ht="23.25" thickBot="1" x14ac:dyDescent="0.3">
      <c r="A423" s="4" t="s">
        <v>260</v>
      </c>
      <c r="B423" s="4" t="s">
        <v>89</v>
      </c>
      <c r="C423" s="4" t="s">
        <v>90</v>
      </c>
      <c r="D423" s="4" t="s">
        <v>264</v>
      </c>
      <c r="E423" s="4" t="s">
        <v>265</v>
      </c>
      <c r="F423" s="4" t="s">
        <v>70</v>
      </c>
      <c r="G423" s="4" t="s">
        <v>71</v>
      </c>
      <c r="H423" s="4" t="s">
        <v>266</v>
      </c>
      <c r="I423" s="7"/>
      <c r="J423" s="7"/>
      <c r="K423" s="8">
        <v>1582.33</v>
      </c>
      <c r="L423" s="7"/>
      <c r="M423" s="7"/>
      <c r="N423" s="7"/>
      <c r="O423" s="7"/>
      <c r="P423" s="7"/>
      <c r="Q423" s="7"/>
      <c r="R423" s="7"/>
      <c r="S423" s="7"/>
      <c r="T423" s="7"/>
      <c r="U423" s="9">
        <v>1582.33</v>
      </c>
    </row>
    <row r="424" spans="1:21" ht="23.25" thickBot="1" x14ac:dyDescent="0.3">
      <c r="A424" s="4" t="s">
        <v>260</v>
      </c>
      <c r="B424" s="4" t="s">
        <v>89</v>
      </c>
      <c r="C424" s="4" t="s">
        <v>90</v>
      </c>
      <c r="D424" s="4" t="s">
        <v>264</v>
      </c>
      <c r="E424" s="4" t="s">
        <v>265</v>
      </c>
      <c r="F424" s="4" t="s">
        <v>47</v>
      </c>
      <c r="G424" s="4" t="s">
        <v>48</v>
      </c>
      <c r="H424" s="4" t="s">
        <v>266</v>
      </c>
      <c r="I424" s="11"/>
      <c r="J424" s="11"/>
      <c r="K424" s="10">
        <v>483.64</v>
      </c>
      <c r="L424" s="10">
        <v>562.19000000000005</v>
      </c>
      <c r="M424" s="10">
        <v>1247.26</v>
      </c>
      <c r="N424" s="11"/>
      <c r="O424" s="11"/>
      <c r="P424" s="11"/>
      <c r="Q424" s="11"/>
      <c r="R424" s="11"/>
      <c r="S424" s="11"/>
      <c r="T424" s="10">
        <v>478.66</v>
      </c>
      <c r="U424" s="9">
        <v>2771.75</v>
      </c>
    </row>
    <row r="425" spans="1:21" ht="23.25" thickBot="1" x14ac:dyDescent="0.3">
      <c r="A425" s="4" t="s">
        <v>260</v>
      </c>
      <c r="B425" s="4" t="s">
        <v>89</v>
      </c>
      <c r="C425" s="4" t="s">
        <v>90</v>
      </c>
      <c r="D425" s="4" t="s">
        <v>264</v>
      </c>
      <c r="E425" s="4" t="s">
        <v>265</v>
      </c>
      <c r="F425" s="4" t="s">
        <v>94</v>
      </c>
      <c r="G425" s="4" t="s">
        <v>95</v>
      </c>
      <c r="H425" s="4" t="s">
        <v>266</v>
      </c>
      <c r="I425" s="7"/>
      <c r="J425" s="8">
        <v>5.43</v>
      </c>
      <c r="K425" s="8">
        <v>142.77000000000001</v>
      </c>
      <c r="L425" s="8">
        <v>85.08</v>
      </c>
      <c r="M425" s="8">
        <v>115.54</v>
      </c>
      <c r="N425" s="8">
        <v>45.11</v>
      </c>
      <c r="O425" s="8">
        <v>282.87</v>
      </c>
      <c r="P425" s="8">
        <v>287.60000000000002</v>
      </c>
      <c r="Q425" s="8">
        <v>218.53</v>
      </c>
      <c r="R425" s="8">
        <v>74.77</v>
      </c>
      <c r="S425" s="8">
        <v>34.520000000000003</v>
      </c>
      <c r="T425" s="8">
        <v>166.82</v>
      </c>
      <c r="U425" s="9">
        <v>1459.04</v>
      </c>
    </row>
    <row r="426" spans="1:21" ht="23.25" thickBot="1" x14ac:dyDescent="0.3">
      <c r="A426" s="4" t="s">
        <v>260</v>
      </c>
      <c r="B426" s="4" t="s">
        <v>89</v>
      </c>
      <c r="C426" s="4" t="s">
        <v>90</v>
      </c>
      <c r="D426" s="4" t="s">
        <v>264</v>
      </c>
      <c r="E426" s="4" t="s">
        <v>265</v>
      </c>
      <c r="F426" s="4" t="s">
        <v>51</v>
      </c>
      <c r="G426" s="4" t="s">
        <v>52</v>
      </c>
      <c r="H426" s="4" t="s">
        <v>266</v>
      </c>
      <c r="I426" s="11"/>
      <c r="J426" s="11"/>
      <c r="K426" s="11"/>
      <c r="L426" s="11"/>
      <c r="M426" s="11"/>
      <c r="N426" s="11"/>
      <c r="O426" s="11"/>
      <c r="P426" s="10">
        <v>307.77</v>
      </c>
      <c r="Q426" s="11"/>
      <c r="R426" s="11"/>
      <c r="S426" s="11"/>
      <c r="T426" s="11"/>
      <c r="U426" s="9">
        <v>307.77</v>
      </c>
    </row>
    <row r="427" spans="1:21" ht="23.25" thickBot="1" x14ac:dyDescent="0.3">
      <c r="A427" s="4" t="s">
        <v>260</v>
      </c>
      <c r="B427" s="4" t="s">
        <v>89</v>
      </c>
      <c r="C427" s="4" t="s">
        <v>90</v>
      </c>
      <c r="D427" s="4" t="s">
        <v>264</v>
      </c>
      <c r="E427" s="4" t="s">
        <v>265</v>
      </c>
      <c r="F427" s="4" t="s">
        <v>42</v>
      </c>
      <c r="G427" s="4" t="s">
        <v>43</v>
      </c>
      <c r="H427" s="4" t="s">
        <v>266</v>
      </c>
      <c r="I427" s="7"/>
      <c r="J427" s="8">
        <v>74.260000000000005</v>
      </c>
      <c r="K427" s="8">
        <v>1951.16</v>
      </c>
      <c r="L427" s="8">
        <v>986.79</v>
      </c>
      <c r="M427" s="8">
        <v>771</v>
      </c>
      <c r="N427" s="8">
        <v>462.6</v>
      </c>
      <c r="O427" s="8">
        <v>3788.85</v>
      </c>
      <c r="P427" s="8">
        <v>3084</v>
      </c>
      <c r="Q427" s="8">
        <v>2201.64</v>
      </c>
      <c r="R427" s="8">
        <v>786.3</v>
      </c>
      <c r="S427" s="8">
        <v>471.78</v>
      </c>
      <c r="T427" s="8">
        <v>2044.38</v>
      </c>
      <c r="U427" s="9">
        <v>16622.759999999998</v>
      </c>
    </row>
    <row r="428" spans="1:21" ht="23.25" thickBot="1" x14ac:dyDescent="0.3">
      <c r="A428" s="4" t="s">
        <v>260</v>
      </c>
      <c r="B428" s="4" t="s">
        <v>89</v>
      </c>
      <c r="C428" s="4" t="s">
        <v>90</v>
      </c>
      <c r="D428" s="4" t="s">
        <v>264</v>
      </c>
      <c r="E428" s="4" t="s">
        <v>265</v>
      </c>
      <c r="F428" s="4" t="s">
        <v>53</v>
      </c>
      <c r="G428" s="4" t="s">
        <v>54</v>
      </c>
      <c r="H428" s="4" t="s">
        <v>266</v>
      </c>
      <c r="I428" s="11"/>
      <c r="J428" s="11"/>
      <c r="K428" s="11"/>
      <c r="L428" s="10">
        <v>175.86</v>
      </c>
      <c r="M428" s="10">
        <v>807.88</v>
      </c>
      <c r="N428" s="10">
        <v>153.88</v>
      </c>
      <c r="O428" s="10">
        <v>76.94</v>
      </c>
      <c r="P428" s="10">
        <v>538.58000000000004</v>
      </c>
      <c r="Q428" s="10">
        <v>784.8</v>
      </c>
      <c r="R428" s="10">
        <v>235.44</v>
      </c>
      <c r="S428" s="11"/>
      <c r="T428" s="10">
        <v>235.44</v>
      </c>
      <c r="U428" s="9">
        <v>3008.82</v>
      </c>
    </row>
    <row r="429" spans="1:21" ht="23.25" thickBot="1" x14ac:dyDescent="0.3">
      <c r="A429" s="4" t="s">
        <v>260</v>
      </c>
      <c r="B429" s="4" t="s">
        <v>89</v>
      </c>
      <c r="C429" s="4" t="s">
        <v>90</v>
      </c>
      <c r="D429" s="4" t="s">
        <v>264</v>
      </c>
      <c r="E429" s="4" t="s">
        <v>265</v>
      </c>
      <c r="F429" s="4" t="s">
        <v>172</v>
      </c>
      <c r="G429" s="4" t="s">
        <v>173</v>
      </c>
      <c r="H429" s="4" t="s">
        <v>266</v>
      </c>
      <c r="I429" s="7"/>
      <c r="J429" s="7"/>
      <c r="K429" s="7"/>
      <c r="L429" s="7"/>
      <c r="M429" s="8">
        <v>45</v>
      </c>
      <c r="N429" s="7"/>
      <c r="O429" s="7"/>
      <c r="P429" s="8">
        <v>67.5</v>
      </c>
      <c r="Q429" s="8">
        <v>45</v>
      </c>
      <c r="R429" s="7"/>
      <c r="S429" s="7"/>
      <c r="T429" s="7"/>
      <c r="U429" s="9">
        <v>157.5</v>
      </c>
    </row>
    <row r="430" spans="1:21" ht="23.25" thickBot="1" x14ac:dyDescent="0.3">
      <c r="A430" s="4" t="s">
        <v>260</v>
      </c>
      <c r="B430" s="4" t="s">
        <v>495</v>
      </c>
      <c r="C430" s="4" t="s">
        <v>496</v>
      </c>
      <c r="D430" s="4" t="s">
        <v>261</v>
      </c>
      <c r="E430" s="4" t="s">
        <v>262</v>
      </c>
      <c r="F430" s="4" t="s">
        <v>94</v>
      </c>
      <c r="G430" s="4" t="s">
        <v>95</v>
      </c>
      <c r="H430" s="4" t="s">
        <v>263</v>
      </c>
      <c r="I430" s="11"/>
      <c r="J430" s="11"/>
      <c r="K430" s="10">
        <v>-195.99</v>
      </c>
      <c r="L430" s="11"/>
      <c r="M430" s="11"/>
      <c r="N430" s="11"/>
      <c r="O430" s="11"/>
      <c r="P430" s="11"/>
      <c r="Q430" s="11"/>
      <c r="R430" s="11"/>
      <c r="S430" s="11"/>
      <c r="T430" s="11"/>
      <c r="U430" s="9">
        <v>-195.99</v>
      </c>
    </row>
    <row r="431" spans="1:21" ht="23.25" thickBot="1" x14ac:dyDescent="0.3">
      <c r="A431" s="4" t="s">
        <v>260</v>
      </c>
      <c r="B431" s="4" t="s">
        <v>495</v>
      </c>
      <c r="C431" s="4" t="s">
        <v>496</v>
      </c>
      <c r="D431" s="4" t="s">
        <v>261</v>
      </c>
      <c r="E431" s="4" t="s">
        <v>262</v>
      </c>
      <c r="F431" s="4" t="s">
        <v>176</v>
      </c>
      <c r="G431" s="4" t="s">
        <v>177</v>
      </c>
      <c r="H431" s="4" t="s">
        <v>263</v>
      </c>
      <c r="I431" s="7"/>
      <c r="J431" s="7"/>
      <c r="K431" s="8">
        <v>-2678.43</v>
      </c>
      <c r="L431" s="7"/>
      <c r="M431" s="7"/>
      <c r="N431" s="7"/>
      <c r="O431" s="7"/>
      <c r="P431" s="7"/>
      <c r="Q431" s="7"/>
      <c r="R431" s="7"/>
      <c r="S431" s="7"/>
      <c r="T431" s="7"/>
      <c r="U431" s="9">
        <v>-2678.43</v>
      </c>
    </row>
    <row r="432" spans="1:21" ht="23.25" thickBot="1" x14ac:dyDescent="0.3">
      <c r="A432" s="4" t="s">
        <v>260</v>
      </c>
      <c r="B432" s="4" t="s">
        <v>495</v>
      </c>
      <c r="C432" s="4" t="s">
        <v>496</v>
      </c>
      <c r="D432" s="4" t="s">
        <v>264</v>
      </c>
      <c r="E432" s="4" t="s">
        <v>265</v>
      </c>
      <c r="F432" s="4" t="s">
        <v>94</v>
      </c>
      <c r="G432" s="4" t="s">
        <v>95</v>
      </c>
      <c r="H432" s="4" t="s">
        <v>266</v>
      </c>
      <c r="I432" s="11"/>
      <c r="J432" s="11"/>
      <c r="K432" s="10">
        <v>153.61000000000001</v>
      </c>
      <c r="L432" s="11"/>
      <c r="M432" s="11"/>
      <c r="N432" s="11"/>
      <c r="O432" s="11"/>
      <c r="P432" s="11"/>
      <c r="Q432" s="11"/>
      <c r="R432" s="11"/>
      <c r="S432" s="11"/>
      <c r="T432" s="11"/>
      <c r="U432" s="9">
        <v>153.61000000000001</v>
      </c>
    </row>
    <row r="433" spans="1:21" ht="23.25" thickBot="1" x14ac:dyDescent="0.3">
      <c r="A433" s="4" t="s">
        <v>260</v>
      </c>
      <c r="B433" s="4" t="s">
        <v>495</v>
      </c>
      <c r="C433" s="4" t="s">
        <v>496</v>
      </c>
      <c r="D433" s="4" t="s">
        <v>264</v>
      </c>
      <c r="E433" s="4" t="s">
        <v>265</v>
      </c>
      <c r="F433" s="4" t="s">
        <v>42</v>
      </c>
      <c r="G433" s="4" t="s">
        <v>43</v>
      </c>
      <c r="H433" s="4" t="s">
        <v>266</v>
      </c>
      <c r="I433" s="7"/>
      <c r="J433" s="7"/>
      <c r="K433" s="8">
        <v>2099.31</v>
      </c>
      <c r="L433" s="7"/>
      <c r="M433" s="7"/>
      <c r="N433" s="7"/>
      <c r="O433" s="7"/>
      <c r="P433" s="7"/>
      <c r="Q433" s="7"/>
      <c r="R433" s="7"/>
      <c r="S433" s="7"/>
      <c r="T433" s="7"/>
      <c r="U433" s="9">
        <v>2099.31</v>
      </c>
    </row>
    <row r="434" spans="1:21" ht="23.25" thickBot="1" x14ac:dyDescent="0.3">
      <c r="A434" s="4" t="s">
        <v>260</v>
      </c>
      <c r="B434" s="4" t="s">
        <v>267</v>
      </c>
      <c r="C434" s="4" t="s">
        <v>268</v>
      </c>
      <c r="D434" s="4" t="s">
        <v>269</v>
      </c>
      <c r="E434" s="4" t="s">
        <v>270</v>
      </c>
      <c r="F434" s="4" t="s">
        <v>47</v>
      </c>
      <c r="G434" s="4" t="s">
        <v>48</v>
      </c>
      <c r="H434" s="4" t="s">
        <v>271</v>
      </c>
      <c r="I434" s="11"/>
      <c r="J434" s="11"/>
      <c r="K434" s="10">
        <v>233.71</v>
      </c>
      <c r="L434" s="11"/>
      <c r="M434" s="11"/>
      <c r="N434" s="11"/>
      <c r="O434" s="11"/>
      <c r="P434" s="11"/>
      <c r="Q434" s="11"/>
      <c r="R434" s="11"/>
      <c r="S434" s="11"/>
      <c r="T434" s="11"/>
      <c r="U434" s="9">
        <v>233.71</v>
      </c>
    </row>
    <row r="435" spans="1:21" ht="23.25" thickBot="1" x14ac:dyDescent="0.3">
      <c r="A435" s="4" t="s">
        <v>260</v>
      </c>
      <c r="B435" s="4" t="s">
        <v>267</v>
      </c>
      <c r="C435" s="4" t="s">
        <v>268</v>
      </c>
      <c r="D435" s="4" t="s">
        <v>269</v>
      </c>
      <c r="E435" s="4" t="s">
        <v>270</v>
      </c>
      <c r="F435" s="4" t="s">
        <v>94</v>
      </c>
      <c r="G435" s="4" t="s">
        <v>95</v>
      </c>
      <c r="H435" s="4" t="s">
        <v>271</v>
      </c>
      <c r="I435" s="8">
        <v>713.53</v>
      </c>
      <c r="J435" s="8">
        <v>1637.48</v>
      </c>
      <c r="K435" s="8">
        <v>1602.7</v>
      </c>
      <c r="L435" s="7"/>
      <c r="M435" s="7"/>
      <c r="N435" s="7"/>
      <c r="O435" s="7"/>
      <c r="P435" s="7"/>
      <c r="Q435" s="8">
        <v>40.6</v>
      </c>
      <c r="R435" s="8">
        <v>267.52</v>
      </c>
      <c r="S435" s="7"/>
      <c r="T435" s="7"/>
      <c r="U435" s="9">
        <v>4261.83</v>
      </c>
    </row>
    <row r="436" spans="1:21" ht="23.25" thickBot="1" x14ac:dyDescent="0.3">
      <c r="A436" s="4" t="s">
        <v>260</v>
      </c>
      <c r="B436" s="4" t="s">
        <v>267</v>
      </c>
      <c r="C436" s="4" t="s">
        <v>268</v>
      </c>
      <c r="D436" s="4" t="s">
        <v>269</v>
      </c>
      <c r="E436" s="4" t="s">
        <v>270</v>
      </c>
      <c r="F436" s="4" t="s">
        <v>162</v>
      </c>
      <c r="G436" s="4" t="s">
        <v>163</v>
      </c>
      <c r="H436" s="4" t="s">
        <v>271</v>
      </c>
      <c r="I436" s="11"/>
      <c r="J436" s="11"/>
      <c r="K436" s="10">
        <v>239.36</v>
      </c>
      <c r="L436" s="11"/>
      <c r="M436" s="11"/>
      <c r="N436" s="11"/>
      <c r="O436" s="11"/>
      <c r="P436" s="11"/>
      <c r="Q436" s="11"/>
      <c r="R436" s="11"/>
      <c r="S436" s="11"/>
      <c r="T436" s="11"/>
      <c r="U436" s="9">
        <v>239.36</v>
      </c>
    </row>
    <row r="437" spans="1:21" ht="23.25" thickBot="1" x14ac:dyDescent="0.3">
      <c r="A437" s="4" t="s">
        <v>260</v>
      </c>
      <c r="B437" s="4" t="s">
        <v>267</v>
      </c>
      <c r="C437" s="4" t="s">
        <v>268</v>
      </c>
      <c r="D437" s="4" t="s">
        <v>269</v>
      </c>
      <c r="E437" s="4" t="s">
        <v>270</v>
      </c>
      <c r="F437" s="4" t="s">
        <v>42</v>
      </c>
      <c r="G437" s="4" t="s">
        <v>43</v>
      </c>
      <c r="H437" s="4" t="s">
        <v>271</v>
      </c>
      <c r="I437" s="8">
        <v>9409.92</v>
      </c>
      <c r="J437" s="8">
        <v>21938.76</v>
      </c>
      <c r="K437" s="8">
        <v>20215.099999999999</v>
      </c>
      <c r="L437" s="7"/>
      <c r="M437" s="7"/>
      <c r="N437" s="7"/>
      <c r="O437" s="7"/>
      <c r="P437" s="7"/>
      <c r="Q437" s="8">
        <v>554.88</v>
      </c>
      <c r="R437" s="8">
        <v>3459.72</v>
      </c>
      <c r="S437" s="7"/>
      <c r="T437" s="7"/>
      <c r="U437" s="9">
        <v>55578.38</v>
      </c>
    </row>
    <row r="438" spans="1:21" ht="23.25" thickBot="1" x14ac:dyDescent="0.3">
      <c r="A438" s="4" t="s">
        <v>260</v>
      </c>
      <c r="B438" s="4" t="s">
        <v>267</v>
      </c>
      <c r="C438" s="4" t="s">
        <v>268</v>
      </c>
      <c r="D438" s="4" t="s">
        <v>269</v>
      </c>
      <c r="E438" s="4" t="s">
        <v>270</v>
      </c>
      <c r="F438" s="4" t="s">
        <v>53</v>
      </c>
      <c r="G438" s="4" t="s">
        <v>54</v>
      </c>
      <c r="H438" s="4" t="s">
        <v>271</v>
      </c>
      <c r="I438" s="10">
        <v>341.19</v>
      </c>
      <c r="J438" s="10">
        <v>439.2</v>
      </c>
      <c r="K438" s="10">
        <v>1687.65</v>
      </c>
      <c r="L438" s="11"/>
      <c r="M438" s="11"/>
      <c r="N438" s="11"/>
      <c r="O438" s="11"/>
      <c r="P438" s="11"/>
      <c r="Q438" s="11"/>
      <c r="R438" s="10">
        <v>196.2</v>
      </c>
      <c r="S438" s="11"/>
      <c r="T438" s="11"/>
      <c r="U438" s="9">
        <v>2664.24</v>
      </c>
    </row>
    <row r="439" spans="1:21" ht="23.25" thickBot="1" x14ac:dyDescent="0.3">
      <c r="A439" s="4" t="s">
        <v>260</v>
      </c>
      <c r="B439" s="4" t="s">
        <v>267</v>
      </c>
      <c r="C439" s="4" t="s">
        <v>268</v>
      </c>
      <c r="D439" s="4" t="s">
        <v>272</v>
      </c>
      <c r="E439" s="4" t="s">
        <v>273</v>
      </c>
      <c r="F439" s="4" t="s">
        <v>47</v>
      </c>
      <c r="G439" s="4" t="s">
        <v>48</v>
      </c>
      <c r="H439" s="4" t="s">
        <v>274</v>
      </c>
      <c r="I439" s="7"/>
      <c r="J439" s="7"/>
      <c r="K439" s="7"/>
      <c r="L439" s="7"/>
      <c r="M439" s="7"/>
      <c r="N439" s="7"/>
      <c r="O439" s="8">
        <v>7.95</v>
      </c>
      <c r="P439" s="7"/>
      <c r="Q439" s="7"/>
      <c r="R439" s="7"/>
      <c r="S439" s="7"/>
      <c r="T439" s="7"/>
      <c r="U439" s="9">
        <v>7.95</v>
      </c>
    </row>
    <row r="440" spans="1:21" ht="23.25" thickBot="1" x14ac:dyDescent="0.3">
      <c r="A440" s="4" t="s">
        <v>260</v>
      </c>
      <c r="B440" s="4" t="s">
        <v>267</v>
      </c>
      <c r="C440" s="4" t="s">
        <v>268</v>
      </c>
      <c r="D440" s="4" t="s">
        <v>272</v>
      </c>
      <c r="E440" s="4" t="s">
        <v>273</v>
      </c>
      <c r="F440" s="4" t="s">
        <v>94</v>
      </c>
      <c r="G440" s="4" t="s">
        <v>95</v>
      </c>
      <c r="H440" s="4" t="s">
        <v>274</v>
      </c>
      <c r="I440" s="11"/>
      <c r="J440" s="11"/>
      <c r="K440" s="10">
        <v>78.959999999999994</v>
      </c>
      <c r="L440" s="10">
        <v>45.13</v>
      </c>
      <c r="M440" s="10">
        <v>45.13</v>
      </c>
      <c r="N440" s="11"/>
      <c r="O440" s="11"/>
      <c r="P440" s="11"/>
      <c r="Q440" s="11"/>
      <c r="R440" s="11"/>
      <c r="S440" s="11"/>
      <c r="T440" s="11"/>
      <c r="U440" s="9">
        <v>169.22</v>
      </c>
    </row>
    <row r="441" spans="1:21" ht="23.25" thickBot="1" x14ac:dyDescent="0.3">
      <c r="A441" s="4" t="s">
        <v>260</v>
      </c>
      <c r="B441" s="4" t="s">
        <v>267</v>
      </c>
      <c r="C441" s="4" t="s">
        <v>268</v>
      </c>
      <c r="D441" s="4" t="s">
        <v>272</v>
      </c>
      <c r="E441" s="4" t="s">
        <v>273</v>
      </c>
      <c r="F441" s="4" t="s">
        <v>42</v>
      </c>
      <c r="G441" s="4" t="s">
        <v>43</v>
      </c>
      <c r="H441" s="4" t="s">
        <v>274</v>
      </c>
      <c r="I441" s="7"/>
      <c r="J441" s="7"/>
      <c r="K441" s="8">
        <v>1002.04</v>
      </c>
      <c r="L441" s="8">
        <v>616.79999999999995</v>
      </c>
      <c r="M441" s="8">
        <v>616.79999999999995</v>
      </c>
      <c r="N441" s="7"/>
      <c r="O441" s="7"/>
      <c r="P441" s="7"/>
      <c r="Q441" s="7"/>
      <c r="R441" s="7"/>
      <c r="S441" s="7"/>
      <c r="T441" s="7"/>
      <c r="U441" s="9">
        <v>2235.64</v>
      </c>
    </row>
    <row r="442" spans="1:21" ht="23.25" thickBot="1" x14ac:dyDescent="0.3">
      <c r="A442" s="4" t="s">
        <v>260</v>
      </c>
      <c r="B442" s="4" t="s">
        <v>267</v>
      </c>
      <c r="C442" s="4" t="s">
        <v>268</v>
      </c>
      <c r="D442" s="4" t="s">
        <v>272</v>
      </c>
      <c r="E442" s="4" t="s">
        <v>273</v>
      </c>
      <c r="F442" s="4" t="s">
        <v>53</v>
      </c>
      <c r="G442" s="4" t="s">
        <v>54</v>
      </c>
      <c r="H442" s="4" t="s">
        <v>274</v>
      </c>
      <c r="I442" s="11"/>
      <c r="J442" s="11"/>
      <c r="K442" s="10">
        <v>77.010000000000005</v>
      </c>
      <c r="L442" s="11"/>
      <c r="M442" s="11"/>
      <c r="N442" s="11"/>
      <c r="O442" s="11"/>
      <c r="P442" s="11"/>
      <c r="Q442" s="11"/>
      <c r="R442" s="11"/>
      <c r="S442" s="11"/>
      <c r="T442" s="11"/>
      <c r="U442" s="9">
        <v>77.010000000000005</v>
      </c>
    </row>
    <row r="443" spans="1:21" ht="23.25" thickBot="1" x14ac:dyDescent="0.3">
      <c r="A443" s="4" t="s">
        <v>260</v>
      </c>
      <c r="B443" s="4" t="s">
        <v>267</v>
      </c>
      <c r="C443" s="4" t="s">
        <v>268</v>
      </c>
      <c r="D443" s="4" t="s">
        <v>275</v>
      </c>
      <c r="E443" s="4" t="s">
        <v>276</v>
      </c>
      <c r="F443" s="4" t="s">
        <v>128</v>
      </c>
      <c r="G443" s="4" t="s">
        <v>129</v>
      </c>
      <c r="H443" s="4" t="s">
        <v>277</v>
      </c>
      <c r="I443" s="7"/>
      <c r="J443" s="7"/>
      <c r="K443" s="8">
        <v>11.2</v>
      </c>
      <c r="L443" s="7"/>
      <c r="M443" s="7"/>
      <c r="N443" s="7"/>
      <c r="O443" s="7"/>
      <c r="P443" s="7"/>
      <c r="Q443" s="7"/>
      <c r="R443" s="7"/>
      <c r="S443" s="7"/>
      <c r="T443" s="7"/>
      <c r="U443" s="9">
        <v>11.2</v>
      </c>
    </row>
    <row r="444" spans="1:21" ht="23.25" thickBot="1" x14ac:dyDescent="0.3">
      <c r="A444" s="4" t="s">
        <v>260</v>
      </c>
      <c r="B444" s="4" t="s">
        <v>267</v>
      </c>
      <c r="C444" s="4" t="s">
        <v>268</v>
      </c>
      <c r="D444" s="4" t="s">
        <v>275</v>
      </c>
      <c r="E444" s="4" t="s">
        <v>276</v>
      </c>
      <c r="F444" s="4" t="s">
        <v>70</v>
      </c>
      <c r="G444" s="4" t="s">
        <v>71</v>
      </c>
      <c r="H444" s="4" t="s">
        <v>277</v>
      </c>
      <c r="I444" s="11"/>
      <c r="J444" s="11"/>
      <c r="K444" s="11"/>
      <c r="L444" s="11"/>
      <c r="M444" s="10">
        <v>55.49</v>
      </c>
      <c r="N444" s="11"/>
      <c r="O444" s="11"/>
      <c r="P444" s="11"/>
      <c r="Q444" s="11"/>
      <c r="R444" s="11"/>
      <c r="S444" s="11"/>
      <c r="T444" s="11"/>
      <c r="U444" s="9">
        <v>55.49</v>
      </c>
    </row>
    <row r="445" spans="1:21" ht="23.25" thickBot="1" x14ac:dyDescent="0.3">
      <c r="A445" s="4" t="s">
        <v>260</v>
      </c>
      <c r="B445" s="4" t="s">
        <v>267</v>
      </c>
      <c r="C445" s="4" t="s">
        <v>268</v>
      </c>
      <c r="D445" s="4" t="s">
        <v>275</v>
      </c>
      <c r="E445" s="4" t="s">
        <v>276</v>
      </c>
      <c r="F445" s="4" t="s">
        <v>47</v>
      </c>
      <c r="G445" s="4" t="s">
        <v>48</v>
      </c>
      <c r="H445" s="4" t="s">
        <v>277</v>
      </c>
      <c r="I445" s="8">
        <v>45.75</v>
      </c>
      <c r="J445" s="8">
        <v>4.17</v>
      </c>
      <c r="K445" s="7"/>
      <c r="L445" s="8">
        <v>37</v>
      </c>
      <c r="M445" s="8">
        <v>7</v>
      </c>
      <c r="N445" s="8">
        <v>33.24</v>
      </c>
      <c r="O445" s="7"/>
      <c r="P445" s="7"/>
      <c r="Q445" s="7"/>
      <c r="R445" s="8">
        <v>133.72</v>
      </c>
      <c r="S445" s="7"/>
      <c r="T445" s="8">
        <v>52.5</v>
      </c>
      <c r="U445" s="9">
        <v>313.38</v>
      </c>
    </row>
    <row r="446" spans="1:21" ht="23.25" thickBot="1" x14ac:dyDescent="0.3">
      <c r="A446" s="4" t="s">
        <v>260</v>
      </c>
      <c r="B446" s="4" t="s">
        <v>267</v>
      </c>
      <c r="C446" s="4" t="s">
        <v>268</v>
      </c>
      <c r="D446" s="4" t="s">
        <v>275</v>
      </c>
      <c r="E446" s="4" t="s">
        <v>276</v>
      </c>
      <c r="F446" s="4" t="s">
        <v>130</v>
      </c>
      <c r="G446" s="4" t="s">
        <v>131</v>
      </c>
      <c r="H446" s="4" t="s">
        <v>277</v>
      </c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0">
        <v>24.89</v>
      </c>
      <c r="U446" s="9">
        <v>24.89</v>
      </c>
    </row>
    <row r="447" spans="1:21" ht="23.25" thickBot="1" x14ac:dyDescent="0.3">
      <c r="A447" s="4" t="s">
        <v>260</v>
      </c>
      <c r="B447" s="4" t="s">
        <v>267</v>
      </c>
      <c r="C447" s="4" t="s">
        <v>268</v>
      </c>
      <c r="D447" s="4" t="s">
        <v>275</v>
      </c>
      <c r="E447" s="4" t="s">
        <v>276</v>
      </c>
      <c r="F447" s="4" t="s">
        <v>94</v>
      </c>
      <c r="G447" s="4" t="s">
        <v>95</v>
      </c>
      <c r="H447" s="4" t="s">
        <v>277</v>
      </c>
      <c r="I447" s="8">
        <v>359.32</v>
      </c>
      <c r="J447" s="8">
        <v>352.09</v>
      </c>
      <c r="K447" s="8">
        <v>461.61</v>
      </c>
      <c r="L447" s="8">
        <v>661.22</v>
      </c>
      <c r="M447" s="8">
        <v>563.32000000000005</v>
      </c>
      <c r="N447" s="8">
        <v>352.35</v>
      </c>
      <c r="O447" s="8">
        <v>34.770000000000003</v>
      </c>
      <c r="P447" s="8">
        <v>214.84</v>
      </c>
      <c r="Q447" s="8">
        <v>327.79</v>
      </c>
      <c r="R447" s="8">
        <v>350.85</v>
      </c>
      <c r="S447" s="8">
        <v>306.7</v>
      </c>
      <c r="T447" s="8">
        <v>183.22</v>
      </c>
      <c r="U447" s="9">
        <v>4168.08</v>
      </c>
    </row>
    <row r="448" spans="1:21" ht="23.25" thickBot="1" x14ac:dyDescent="0.3">
      <c r="A448" s="4" t="s">
        <v>260</v>
      </c>
      <c r="B448" s="4" t="s">
        <v>267</v>
      </c>
      <c r="C448" s="4" t="s">
        <v>268</v>
      </c>
      <c r="D448" s="4" t="s">
        <v>275</v>
      </c>
      <c r="E448" s="4" t="s">
        <v>276</v>
      </c>
      <c r="F448" s="4" t="s">
        <v>134</v>
      </c>
      <c r="G448" s="4" t="s">
        <v>135</v>
      </c>
      <c r="H448" s="4" t="s">
        <v>277</v>
      </c>
      <c r="I448" s="11"/>
      <c r="J448" s="11"/>
      <c r="K448" s="10">
        <v>3.36</v>
      </c>
      <c r="L448" s="11"/>
      <c r="M448" s="11"/>
      <c r="N448" s="11"/>
      <c r="O448" s="11"/>
      <c r="P448" s="11"/>
      <c r="Q448" s="11"/>
      <c r="R448" s="11"/>
      <c r="S448" s="11"/>
      <c r="T448" s="11"/>
      <c r="U448" s="9">
        <v>3.36</v>
      </c>
    </row>
    <row r="449" spans="1:21" ht="23.25" thickBot="1" x14ac:dyDescent="0.3">
      <c r="A449" s="4" t="s">
        <v>260</v>
      </c>
      <c r="B449" s="4" t="s">
        <v>267</v>
      </c>
      <c r="C449" s="4" t="s">
        <v>268</v>
      </c>
      <c r="D449" s="4" t="s">
        <v>275</v>
      </c>
      <c r="E449" s="4" t="s">
        <v>276</v>
      </c>
      <c r="F449" s="4" t="s">
        <v>38</v>
      </c>
      <c r="G449" s="4" t="s">
        <v>39</v>
      </c>
      <c r="H449" s="4" t="s">
        <v>277</v>
      </c>
      <c r="I449" s="7"/>
      <c r="J449" s="7"/>
      <c r="K449" s="7"/>
      <c r="L449" s="7"/>
      <c r="M449" s="7"/>
      <c r="N449" s="8">
        <v>635.36</v>
      </c>
      <c r="O449" s="8">
        <v>-635.36</v>
      </c>
      <c r="P449" s="7"/>
      <c r="Q449" s="7"/>
      <c r="R449" s="8">
        <v>255.84</v>
      </c>
      <c r="S449" s="7"/>
      <c r="T449" s="7"/>
      <c r="U449" s="9">
        <v>255.84</v>
      </c>
    </row>
    <row r="450" spans="1:21" ht="23.25" thickBot="1" x14ac:dyDescent="0.3">
      <c r="A450" s="4" t="s">
        <v>260</v>
      </c>
      <c r="B450" s="4" t="s">
        <v>267</v>
      </c>
      <c r="C450" s="4" t="s">
        <v>268</v>
      </c>
      <c r="D450" s="4" t="s">
        <v>275</v>
      </c>
      <c r="E450" s="4" t="s">
        <v>276</v>
      </c>
      <c r="F450" s="4" t="s">
        <v>136</v>
      </c>
      <c r="G450" s="4" t="s">
        <v>137</v>
      </c>
      <c r="H450" s="4" t="s">
        <v>277</v>
      </c>
      <c r="I450" s="11"/>
      <c r="J450" s="11"/>
      <c r="K450" s="11"/>
      <c r="L450" s="11"/>
      <c r="M450" s="11"/>
      <c r="N450" s="10">
        <v>47.36</v>
      </c>
      <c r="O450" s="10">
        <v>47.36</v>
      </c>
      <c r="P450" s="11"/>
      <c r="Q450" s="11"/>
      <c r="R450" s="11"/>
      <c r="S450" s="11"/>
      <c r="T450" s="11"/>
      <c r="U450" s="9">
        <v>94.72</v>
      </c>
    </row>
    <row r="451" spans="1:21" ht="23.25" thickBot="1" x14ac:dyDescent="0.3">
      <c r="A451" s="4" t="s">
        <v>260</v>
      </c>
      <c r="B451" s="4" t="s">
        <v>267</v>
      </c>
      <c r="C451" s="4" t="s">
        <v>268</v>
      </c>
      <c r="D451" s="4" t="s">
        <v>275</v>
      </c>
      <c r="E451" s="4" t="s">
        <v>276</v>
      </c>
      <c r="F451" s="4" t="s">
        <v>98</v>
      </c>
      <c r="G451" s="4" t="s">
        <v>99</v>
      </c>
      <c r="H451" s="4" t="s">
        <v>277</v>
      </c>
      <c r="I451" s="7"/>
      <c r="J451" s="7"/>
      <c r="K451" s="7"/>
      <c r="L451" s="7"/>
      <c r="M451" s="7"/>
      <c r="N451" s="7"/>
      <c r="O451" s="7"/>
      <c r="P451" s="7"/>
      <c r="Q451" s="7"/>
      <c r="R451" s="8">
        <v>8.02</v>
      </c>
      <c r="S451" s="8">
        <v>-1.74</v>
      </c>
      <c r="T451" s="8">
        <v>-6.28</v>
      </c>
      <c r="U451" s="12">
        <v>0</v>
      </c>
    </row>
    <row r="452" spans="1:21" ht="23.25" thickBot="1" x14ac:dyDescent="0.3">
      <c r="A452" s="4" t="s">
        <v>260</v>
      </c>
      <c r="B452" s="4" t="s">
        <v>267</v>
      </c>
      <c r="C452" s="4" t="s">
        <v>268</v>
      </c>
      <c r="D452" s="4" t="s">
        <v>275</v>
      </c>
      <c r="E452" s="4" t="s">
        <v>276</v>
      </c>
      <c r="F452" s="4" t="s">
        <v>102</v>
      </c>
      <c r="G452" s="4" t="s">
        <v>103</v>
      </c>
      <c r="H452" s="4" t="s">
        <v>277</v>
      </c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0">
        <v>3.24</v>
      </c>
      <c r="T452" s="11"/>
      <c r="U452" s="9">
        <v>3.24</v>
      </c>
    </row>
    <row r="453" spans="1:21" ht="23.25" thickBot="1" x14ac:dyDescent="0.3">
      <c r="A453" s="4" t="s">
        <v>260</v>
      </c>
      <c r="B453" s="4" t="s">
        <v>267</v>
      </c>
      <c r="C453" s="4" t="s">
        <v>268</v>
      </c>
      <c r="D453" s="4" t="s">
        <v>275</v>
      </c>
      <c r="E453" s="4" t="s">
        <v>276</v>
      </c>
      <c r="F453" s="4" t="s">
        <v>116</v>
      </c>
      <c r="G453" s="4" t="s">
        <v>117</v>
      </c>
      <c r="H453" s="4" t="s">
        <v>277</v>
      </c>
      <c r="I453" s="8">
        <v>2.57</v>
      </c>
      <c r="J453" s="8">
        <v>7.41</v>
      </c>
      <c r="K453" s="8">
        <v>11.62</v>
      </c>
      <c r="L453" s="8">
        <v>9.02</v>
      </c>
      <c r="M453" s="8">
        <v>5.35</v>
      </c>
      <c r="N453" s="8">
        <v>6.55</v>
      </c>
      <c r="O453" s="8">
        <v>0.36</v>
      </c>
      <c r="P453" s="7"/>
      <c r="Q453" s="8">
        <v>3.76</v>
      </c>
      <c r="R453" s="8">
        <v>4.38</v>
      </c>
      <c r="S453" s="8">
        <v>4.78</v>
      </c>
      <c r="T453" s="8">
        <v>6.28</v>
      </c>
      <c r="U453" s="9">
        <v>62.08</v>
      </c>
    </row>
    <row r="454" spans="1:21" ht="23.25" thickBot="1" x14ac:dyDescent="0.3">
      <c r="A454" s="4" t="s">
        <v>260</v>
      </c>
      <c r="B454" s="4" t="s">
        <v>267</v>
      </c>
      <c r="C454" s="4" t="s">
        <v>268</v>
      </c>
      <c r="D454" s="4" t="s">
        <v>275</v>
      </c>
      <c r="E454" s="4" t="s">
        <v>276</v>
      </c>
      <c r="F454" s="4" t="s">
        <v>82</v>
      </c>
      <c r="G454" s="4" t="s">
        <v>83</v>
      </c>
      <c r="H454" s="4" t="s">
        <v>277</v>
      </c>
      <c r="I454" s="11"/>
      <c r="J454" s="11"/>
      <c r="K454" s="10">
        <v>0.6</v>
      </c>
      <c r="L454" s="11"/>
      <c r="M454" s="11"/>
      <c r="N454" s="11"/>
      <c r="O454" s="11"/>
      <c r="P454" s="11"/>
      <c r="Q454" s="11"/>
      <c r="R454" s="11"/>
      <c r="S454" s="11"/>
      <c r="T454" s="11"/>
      <c r="U454" s="9">
        <v>0.6</v>
      </c>
    </row>
    <row r="455" spans="1:21" ht="23.25" thickBot="1" x14ac:dyDescent="0.3">
      <c r="A455" s="4" t="s">
        <v>260</v>
      </c>
      <c r="B455" s="4" t="s">
        <v>267</v>
      </c>
      <c r="C455" s="4" t="s">
        <v>268</v>
      </c>
      <c r="D455" s="4" t="s">
        <v>275</v>
      </c>
      <c r="E455" s="4" t="s">
        <v>276</v>
      </c>
      <c r="F455" s="4" t="s">
        <v>156</v>
      </c>
      <c r="G455" s="4" t="s">
        <v>157</v>
      </c>
      <c r="H455" s="4" t="s">
        <v>277</v>
      </c>
      <c r="I455" s="8">
        <v>40.32</v>
      </c>
      <c r="J455" s="7"/>
      <c r="K455" s="7"/>
      <c r="L455" s="7"/>
      <c r="M455" s="7"/>
      <c r="N455" s="8">
        <v>12.8</v>
      </c>
      <c r="O455" s="7"/>
      <c r="P455" s="7"/>
      <c r="Q455" s="8">
        <v>20.48</v>
      </c>
      <c r="R455" s="8">
        <v>48.64</v>
      </c>
      <c r="S455" s="8">
        <v>40.96</v>
      </c>
      <c r="T455" s="8">
        <v>-5.12</v>
      </c>
      <c r="U455" s="9">
        <v>158.08000000000001</v>
      </c>
    </row>
    <row r="456" spans="1:21" ht="23.25" thickBot="1" x14ac:dyDescent="0.3">
      <c r="A456" s="4" t="s">
        <v>260</v>
      </c>
      <c r="B456" s="4" t="s">
        <v>267</v>
      </c>
      <c r="C456" s="4" t="s">
        <v>268</v>
      </c>
      <c r="D456" s="4" t="s">
        <v>275</v>
      </c>
      <c r="E456" s="4" t="s">
        <v>276</v>
      </c>
      <c r="F456" s="4" t="s">
        <v>18</v>
      </c>
      <c r="G456" s="4" t="s">
        <v>19</v>
      </c>
      <c r="H456" s="4" t="s">
        <v>277</v>
      </c>
      <c r="I456" s="10">
        <v>-1.06</v>
      </c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9">
        <v>-1.06</v>
      </c>
    </row>
    <row r="457" spans="1:21" ht="23.25" thickBot="1" x14ac:dyDescent="0.3">
      <c r="A457" s="4" t="s">
        <v>260</v>
      </c>
      <c r="B457" s="4" t="s">
        <v>267</v>
      </c>
      <c r="C457" s="4" t="s">
        <v>268</v>
      </c>
      <c r="D457" s="4" t="s">
        <v>275</v>
      </c>
      <c r="E457" s="4" t="s">
        <v>276</v>
      </c>
      <c r="F457" s="4" t="s">
        <v>84</v>
      </c>
      <c r="G457" s="4" t="s">
        <v>85</v>
      </c>
      <c r="H457" s="4" t="s">
        <v>277</v>
      </c>
      <c r="I457" s="7"/>
      <c r="J457" s="8">
        <v>16.97</v>
      </c>
      <c r="K457" s="7"/>
      <c r="L457" s="8">
        <v>13.62</v>
      </c>
      <c r="M457" s="8">
        <v>25.87</v>
      </c>
      <c r="N457" s="8">
        <v>4.47</v>
      </c>
      <c r="O457" s="7"/>
      <c r="P457" s="7"/>
      <c r="Q457" s="8">
        <v>4.1100000000000003</v>
      </c>
      <c r="R457" s="7"/>
      <c r="S457" s="7"/>
      <c r="T457" s="7"/>
      <c r="U457" s="9">
        <v>65.040000000000006</v>
      </c>
    </row>
    <row r="458" spans="1:21" ht="23.25" thickBot="1" x14ac:dyDescent="0.3">
      <c r="A458" s="4" t="s">
        <v>260</v>
      </c>
      <c r="B458" s="4" t="s">
        <v>267</v>
      </c>
      <c r="C458" s="4" t="s">
        <v>268</v>
      </c>
      <c r="D458" s="4" t="s">
        <v>275</v>
      </c>
      <c r="E458" s="4" t="s">
        <v>276</v>
      </c>
      <c r="F458" s="4" t="s">
        <v>162</v>
      </c>
      <c r="G458" s="4" t="s">
        <v>163</v>
      </c>
      <c r="H458" s="4" t="s">
        <v>277</v>
      </c>
      <c r="I458" s="10">
        <v>175.75</v>
      </c>
      <c r="J458" s="10">
        <v>164.96</v>
      </c>
      <c r="K458" s="10">
        <v>82.48</v>
      </c>
      <c r="L458" s="10">
        <v>228.5</v>
      </c>
      <c r="M458" s="10">
        <v>90.41</v>
      </c>
      <c r="N458" s="10">
        <v>252.52</v>
      </c>
      <c r="O458" s="10">
        <v>23.27</v>
      </c>
      <c r="P458" s="11"/>
      <c r="Q458" s="10">
        <v>48.22</v>
      </c>
      <c r="R458" s="11"/>
      <c r="S458" s="10">
        <v>21.28</v>
      </c>
      <c r="T458" s="10">
        <v>10.64</v>
      </c>
      <c r="U458" s="9">
        <v>1098.03</v>
      </c>
    </row>
    <row r="459" spans="1:21" ht="23.25" thickBot="1" x14ac:dyDescent="0.3">
      <c r="A459" s="4" t="s">
        <v>260</v>
      </c>
      <c r="B459" s="4" t="s">
        <v>267</v>
      </c>
      <c r="C459" s="4" t="s">
        <v>268</v>
      </c>
      <c r="D459" s="4" t="s">
        <v>275</v>
      </c>
      <c r="E459" s="4" t="s">
        <v>276</v>
      </c>
      <c r="F459" s="4" t="s">
        <v>86</v>
      </c>
      <c r="G459" s="4" t="s">
        <v>87</v>
      </c>
      <c r="H459" s="4" t="s">
        <v>277</v>
      </c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8">
        <v>2.77</v>
      </c>
      <c r="T459" s="8">
        <v>1.38</v>
      </c>
      <c r="U459" s="9">
        <v>4.1500000000000004</v>
      </c>
    </row>
    <row r="460" spans="1:21" ht="23.25" thickBot="1" x14ac:dyDescent="0.3">
      <c r="A460" s="4" t="s">
        <v>260</v>
      </c>
      <c r="B460" s="4" t="s">
        <v>267</v>
      </c>
      <c r="C460" s="4" t="s">
        <v>268</v>
      </c>
      <c r="D460" s="4" t="s">
        <v>275</v>
      </c>
      <c r="E460" s="4" t="s">
        <v>276</v>
      </c>
      <c r="F460" s="4" t="s">
        <v>166</v>
      </c>
      <c r="G460" s="4" t="s">
        <v>167</v>
      </c>
      <c r="H460" s="4" t="s">
        <v>277</v>
      </c>
      <c r="I460" s="11"/>
      <c r="J460" s="11"/>
      <c r="K460" s="11"/>
      <c r="L460" s="11"/>
      <c r="M460" s="11"/>
      <c r="N460" s="11"/>
      <c r="O460" s="11"/>
      <c r="P460" s="10">
        <v>8</v>
      </c>
      <c r="Q460" s="11"/>
      <c r="R460" s="11"/>
      <c r="S460" s="11"/>
      <c r="T460" s="11"/>
      <c r="U460" s="9">
        <v>8</v>
      </c>
    </row>
    <row r="461" spans="1:21" ht="23.25" thickBot="1" x14ac:dyDescent="0.3">
      <c r="A461" s="4" t="s">
        <v>260</v>
      </c>
      <c r="B461" s="4" t="s">
        <v>267</v>
      </c>
      <c r="C461" s="4" t="s">
        <v>268</v>
      </c>
      <c r="D461" s="4" t="s">
        <v>275</v>
      </c>
      <c r="E461" s="4" t="s">
        <v>276</v>
      </c>
      <c r="F461" s="4" t="s">
        <v>168</v>
      </c>
      <c r="G461" s="4" t="s">
        <v>169</v>
      </c>
      <c r="H461" s="4" t="s">
        <v>277</v>
      </c>
      <c r="I461" s="8">
        <v>2.87</v>
      </c>
      <c r="J461" s="7"/>
      <c r="K461" s="7"/>
      <c r="L461" s="8">
        <v>5.99</v>
      </c>
      <c r="M461" s="7"/>
      <c r="N461" s="7"/>
      <c r="O461" s="7"/>
      <c r="P461" s="7"/>
      <c r="Q461" s="7"/>
      <c r="R461" s="7"/>
      <c r="S461" s="7"/>
      <c r="T461" s="7"/>
      <c r="U461" s="9">
        <v>8.86</v>
      </c>
    </row>
    <row r="462" spans="1:21" ht="23.25" thickBot="1" x14ac:dyDescent="0.3">
      <c r="A462" s="4" t="s">
        <v>260</v>
      </c>
      <c r="B462" s="4" t="s">
        <v>267</v>
      </c>
      <c r="C462" s="4" t="s">
        <v>268</v>
      </c>
      <c r="D462" s="4" t="s">
        <v>275</v>
      </c>
      <c r="E462" s="4" t="s">
        <v>276</v>
      </c>
      <c r="F462" s="4" t="s">
        <v>76</v>
      </c>
      <c r="G462" s="4" t="s">
        <v>77</v>
      </c>
      <c r="H462" s="4" t="s">
        <v>277</v>
      </c>
      <c r="I462" s="11"/>
      <c r="J462" s="11"/>
      <c r="K462" s="11"/>
      <c r="L462" s="10">
        <v>28.32</v>
      </c>
      <c r="M462" s="10">
        <v>22.91</v>
      </c>
      <c r="N462" s="11"/>
      <c r="O462" s="11"/>
      <c r="P462" s="11"/>
      <c r="Q462" s="11"/>
      <c r="R462" s="11"/>
      <c r="S462" s="11"/>
      <c r="T462" s="11"/>
      <c r="U462" s="9">
        <v>51.23</v>
      </c>
    </row>
    <row r="463" spans="1:21" ht="23.25" thickBot="1" x14ac:dyDescent="0.3">
      <c r="A463" s="4" t="s">
        <v>260</v>
      </c>
      <c r="B463" s="4" t="s">
        <v>267</v>
      </c>
      <c r="C463" s="4" t="s">
        <v>268</v>
      </c>
      <c r="D463" s="4" t="s">
        <v>275</v>
      </c>
      <c r="E463" s="4" t="s">
        <v>276</v>
      </c>
      <c r="F463" s="4" t="s">
        <v>1480</v>
      </c>
      <c r="G463" s="4" t="s">
        <v>1481</v>
      </c>
      <c r="H463" s="4" t="s">
        <v>277</v>
      </c>
      <c r="I463" s="7"/>
      <c r="J463" s="7"/>
      <c r="K463" s="7"/>
      <c r="L463" s="7"/>
      <c r="M463" s="8">
        <v>6.43</v>
      </c>
      <c r="N463" s="7"/>
      <c r="O463" s="7"/>
      <c r="P463" s="7"/>
      <c r="Q463" s="7"/>
      <c r="R463" s="7"/>
      <c r="S463" s="7"/>
      <c r="T463" s="7"/>
      <c r="U463" s="9">
        <v>6.43</v>
      </c>
    </row>
    <row r="464" spans="1:21" ht="23.25" thickBot="1" x14ac:dyDescent="0.3">
      <c r="A464" s="4" t="s">
        <v>260</v>
      </c>
      <c r="B464" s="4" t="s">
        <v>267</v>
      </c>
      <c r="C464" s="4" t="s">
        <v>268</v>
      </c>
      <c r="D464" s="4" t="s">
        <v>275</v>
      </c>
      <c r="E464" s="4" t="s">
        <v>276</v>
      </c>
      <c r="F464" s="4" t="s">
        <v>51</v>
      </c>
      <c r="G464" s="4" t="s">
        <v>52</v>
      </c>
      <c r="H464" s="4" t="s">
        <v>277</v>
      </c>
      <c r="I464" s="11"/>
      <c r="J464" s="11"/>
      <c r="K464" s="10">
        <v>4.8899999999999997</v>
      </c>
      <c r="L464" s="10">
        <v>4.0999999999999996</v>
      </c>
      <c r="M464" s="10">
        <v>37.520000000000003</v>
      </c>
      <c r="N464" s="10">
        <v>13.33</v>
      </c>
      <c r="O464" s="11"/>
      <c r="P464" s="10">
        <v>10.199999999999999</v>
      </c>
      <c r="Q464" s="11"/>
      <c r="R464" s="11"/>
      <c r="S464" s="11"/>
      <c r="T464" s="11"/>
      <c r="U464" s="9">
        <v>70.040000000000006</v>
      </c>
    </row>
    <row r="465" spans="1:21" ht="23.25" thickBot="1" x14ac:dyDescent="0.3">
      <c r="A465" s="4" t="s">
        <v>260</v>
      </c>
      <c r="B465" s="4" t="s">
        <v>267</v>
      </c>
      <c r="C465" s="4" t="s">
        <v>268</v>
      </c>
      <c r="D465" s="4" t="s">
        <v>275</v>
      </c>
      <c r="E465" s="4" t="s">
        <v>276</v>
      </c>
      <c r="F465" s="4" t="s">
        <v>42</v>
      </c>
      <c r="G465" s="4" t="s">
        <v>43</v>
      </c>
      <c r="H465" s="4" t="s">
        <v>277</v>
      </c>
      <c r="I465" s="8">
        <v>4779.5600000000004</v>
      </c>
      <c r="J465" s="8">
        <v>4602.4799999999996</v>
      </c>
      <c r="K465" s="8">
        <v>5717.08</v>
      </c>
      <c r="L465" s="8">
        <v>8373.65</v>
      </c>
      <c r="M465" s="8">
        <v>7034.61</v>
      </c>
      <c r="N465" s="8">
        <v>4469.3100000000004</v>
      </c>
      <c r="O465" s="8">
        <v>475.16</v>
      </c>
      <c r="P465" s="8">
        <v>2736.63</v>
      </c>
      <c r="Q465" s="8">
        <v>4361.33</v>
      </c>
      <c r="R465" s="8">
        <v>4341.97</v>
      </c>
      <c r="S465" s="8">
        <v>3826.85</v>
      </c>
      <c r="T465" s="8">
        <v>2492.4299999999998</v>
      </c>
      <c r="U465" s="9">
        <v>53211.06</v>
      </c>
    </row>
    <row r="466" spans="1:21" ht="23.25" thickBot="1" x14ac:dyDescent="0.3">
      <c r="A466" s="4" t="s">
        <v>260</v>
      </c>
      <c r="B466" s="4" t="s">
        <v>267</v>
      </c>
      <c r="C466" s="4" t="s">
        <v>268</v>
      </c>
      <c r="D466" s="4" t="s">
        <v>275</v>
      </c>
      <c r="E466" s="4" t="s">
        <v>276</v>
      </c>
      <c r="F466" s="4" t="s">
        <v>53</v>
      </c>
      <c r="G466" s="4" t="s">
        <v>54</v>
      </c>
      <c r="H466" s="4" t="s">
        <v>277</v>
      </c>
      <c r="I466" s="10">
        <v>130.97999999999999</v>
      </c>
      <c r="J466" s="10">
        <v>209.19</v>
      </c>
      <c r="K466" s="10">
        <v>586.38</v>
      </c>
      <c r="L466" s="10">
        <v>658.54</v>
      </c>
      <c r="M466" s="10">
        <v>626.23</v>
      </c>
      <c r="N466" s="10">
        <v>332.53</v>
      </c>
      <c r="O466" s="11"/>
      <c r="P466" s="10">
        <v>189.12</v>
      </c>
      <c r="Q466" s="10">
        <v>118.35</v>
      </c>
      <c r="R466" s="10">
        <v>452.8</v>
      </c>
      <c r="S466" s="10">
        <v>364.56</v>
      </c>
      <c r="T466" s="10">
        <v>11.54</v>
      </c>
      <c r="U466" s="9">
        <v>3680.22</v>
      </c>
    </row>
    <row r="467" spans="1:21" ht="23.25" thickBot="1" x14ac:dyDescent="0.3">
      <c r="A467" s="4" t="s">
        <v>260</v>
      </c>
      <c r="B467" s="4" t="s">
        <v>267</v>
      </c>
      <c r="C467" s="4" t="s">
        <v>268</v>
      </c>
      <c r="D467" s="4" t="s">
        <v>275</v>
      </c>
      <c r="E467" s="4" t="s">
        <v>276</v>
      </c>
      <c r="F467" s="4" t="s">
        <v>170</v>
      </c>
      <c r="G467" s="4" t="s">
        <v>171</v>
      </c>
      <c r="H467" s="4" t="s">
        <v>277</v>
      </c>
      <c r="I467" s="8">
        <v>31.09</v>
      </c>
      <c r="J467" s="8">
        <v>108.52</v>
      </c>
      <c r="K467" s="8">
        <v>193.31</v>
      </c>
      <c r="L467" s="8">
        <v>266.72000000000003</v>
      </c>
      <c r="M467" s="8">
        <v>229.19</v>
      </c>
      <c r="N467" s="8">
        <v>162.21</v>
      </c>
      <c r="O467" s="7"/>
      <c r="P467" s="8">
        <v>96.67</v>
      </c>
      <c r="Q467" s="8">
        <v>161.88999999999999</v>
      </c>
      <c r="R467" s="8">
        <v>235</v>
      </c>
      <c r="S467" s="8">
        <v>167.06</v>
      </c>
      <c r="T467" s="8">
        <v>43.52</v>
      </c>
      <c r="U467" s="9">
        <v>1695.18</v>
      </c>
    </row>
    <row r="468" spans="1:21" ht="23.25" thickBot="1" x14ac:dyDescent="0.3">
      <c r="A468" s="4" t="s">
        <v>260</v>
      </c>
      <c r="B468" s="4" t="s">
        <v>267</v>
      </c>
      <c r="C468" s="4" t="s">
        <v>268</v>
      </c>
      <c r="D468" s="4" t="s">
        <v>275</v>
      </c>
      <c r="E468" s="4" t="s">
        <v>276</v>
      </c>
      <c r="F468" s="4" t="s">
        <v>172</v>
      </c>
      <c r="G468" s="4" t="s">
        <v>173</v>
      </c>
      <c r="H468" s="4" t="s">
        <v>277</v>
      </c>
      <c r="I468" s="10">
        <v>1.8</v>
      </c>
      <c r="J468" s="10">
        <v>1.8</v>
      </c>
      <c r="K468" s="10">
        <v>9</v>
      </c>
      <c r="L468" s="10">
        <v>2.7</v>
      </c>
      <c r="M468" s="10">
        <v>3.6</v>
      </c>
      <c r="N468" s="11"/>
      <c r="O468" s="11"/>
      <c r="P468" s="11"/>
      <c r="Q468" s="11"/>
      <c r="R468" s="10">
        <v>5.4</v>
      </c>
      <c r="S468" s="10">
        <v>3.6</v>
      </c>
      <c r="T468" s="10">
        <v>0.9</v>
      </c>
      <c r="U468" s="9">
        <v>28.8</v>
      </c>
    </row>
    <row r="469" spans="1:21" ht="23.25" thickBot="1" x14ac:dyDescent="0.3">
      <c r="A469" s="4" t="s">
        <v>260</v>
      </c>
      <c r="B469" s="4" t="s">
        <v>267</v>
      </c>
      <c r="C469" s="4" t="s">
        <v>268</v>
      </c>
      <c r="D469" s="4" t="s">
        <v>261</v>
      </c>
      <c r="E469" s="4" t="s">
        <v>262</v>
      </c>
      <c r="F469" s="4" t="s">
        <v>118</v>
      </c>
      <c r="G469" s="4" t="s">
        <v>119</v>
      </c>
      <c r="H469" s="4" t="s">
        <v>263</v>
      </c>
      <c r="I469" s="8">
        <v>812.88</v>
      </c>
      <c r="J469" s="8">
        <v>979.8</v>
      </c>
      <c r="K469" s="8">
        <v>1443</v>
      </c>
      <c r="L469" s="7"/>
      <c r="M469" s="8">
        <v>3549.44</v>
      </c>
      <c r="N469" s="8">
        <v>2362.58</v>
      </c>
      <c r="O469" s="8">
        <v>10670.03</v>
      </c>
      <c r="P469" s="8">
        <v>175.11</v>
      </c>
      <c r="Q469" s="8">
        <v>270.60000000000002</v>
      </c>
      <c r="R469" s="8">
        <v>535.77</v>
      </c>
      <c r="S469" s="8">
        <v>2329.77</v>
      </c>
      <c r="T469" s="8">
        <v>1919.56</v>
      </c>
      <c r="U469" s="9">
        <v>25048.54</v>
      </c>
    </row>
    <row r="470" spans="1:21" ht="23.25" thickBot="1" x14ac:dyDescent="0.3">
      <c r="A470" s="4" t="s">
        <v>260</v>
      </c>
      <c r="B470" s="4" t="s">
        <v>267</v>
      </c>
      <c r="C470" s="4" t="s">
        <v>268</v>
      </c>
      <c r="D470" s="4" t="s">
        <v>261</v>
      </c>
      <c r="E470" s="4" t="s">
        <v>262</v>
      </c>
      <c r="F470" s="4" t="s">
        <v>120</v>
      </c>
      <c r="G470" s="4" t="s">
        <v>121</v>
      </c>
      <c r="H470" s="4" t="s">
        <v>263</v>
      </c>
      <c r="I470" s="10">
        <v>98310.75</v>
      </c>
      <c r="J470" s="10">
        <v>88200.56</v>
      </c>
      <c r="K470" s="10">
        <v>85470.2</v>
      </c>
      <c r="L470" s="10">
        <v>97292.04</v>
      </c>
      <c r="M470" s="10">
        <v>93879.85</v>
      </c>
      <c r="N470" s="10">
        <v>104559.91</v>
      </c>
      <c r="O470" s="10">
        <v>107669.26</v>
      </c>
      <c r="P470" s="10">
        <v>92497.89</v>
      </c>
      <c r="Q470" s="10">
        <v>88339.76</v>
      </c>
      <c r="R470" s="10">
        <v>99399.13</v>
      </c>
      <c r="S470" s="10">
        <v>95710.59</v>
      </c>
      <c r="T470" s="10">
        <v>87524.82</v>
      </c>
      <c r="U470" s="9">
        <v>1138854.76</v>
      </c>
    </row>
    <row r="471" spans="1:21" ht="23.25" thickBot="1" x14ac:dyDescent="0.3">
      <c r="A471" s="4" t="s">
        <v>260</v>
      </c>
      <c r="B471" s="4" t="s">
        <v>267</v>
      </c>
      <c r="C471" s="4" t="s">
        <v>268</v>
      </c>
      <c r="D471" s="4" t="s">
        <v>261</v>
      </c>
      <c r="E471" s="4" t="s">
        <v>262</v>
      </c>
      <c r="F471" s="4" t="s">
        <v>122</v>
      </c>
      <c r="G471" s="4" t="s">
        <v>123</v>
      </c>
      <c r="H471" s="4" t="s">
        <v>263</v>
      </c>
      <c r="I471" s="8">
        <v>8504.41</v>
      </c>
      <c r="J471" s="8">
        <v>13771.18</v>
      </c>
      <c r="K471" s="8">
        <v>19106.97</v>
      </c>
      <c r="L471" s="8">
        <v>17335.650000000001</v>
      </c>
      <c r="M471" s="8">
        <v>15406.41</v>
      </c>
      <c r="N471" s="8">
        <v>20242.87</v>
      </c>
      <c r="O471" s="8">
        <v>24250.29</v>
      </c>
      <c r="P471" s="8">
        <v>11200.62</v>
      </c>
      <c r="Q471" s="8">
        <v>12732.53</v>
      </c>
      <c r="R471" s="8">
        <v>17107.43</v>
      </c>
      <c r="S471" s="8">
        <v>24212.15</v>
      </c>
      <c r="T471" s="8">
        <v>25096.34</v>
      </c>
      <c r="U471" s="9">
        <v>208966.85</v>
      </c>
    </row>
    <row r="472" spans="1:21" ht="23.25" thickBot="1" x14ac:dyDescent="0.3">
      <c r="A472" s="4" t="s">
        <v>260</v>
      </c>
      <c r="B472" s="4" t="s">
        <v>267</v>
      </c>
      <c r="C472" s="4" t="s">
        <v>268</v>
      </c>
      <c r="D472" s="4" t="s">
        <v>261</v>
      </c>
      <c r="E472" s="4" t="s">
        <v>262</v>
      </c>
      <c r="F472" s="4" t="s">
        <v>112</v>
      </c>
      <c r="G472" s="4" t="s">
        <v>113</v>
      </c>
      <c r="H472" s="4" t="s">
        <v>263</v>
      </c>
      <c r="I472" s="10">
        <v>16053.74</v>
      </c>
      <c r="J472" s="10">
        <v>13847.7</v>
      </c>
      <c r="K472" s="10">
        <v>14656.64</v>
      </c>
      <c r="L472" s="10">
        <v>15616.43</v>
      </c>
      <c r="M472" s="10">
        <v>13575.64</v>
      </c>
      <c r="N472" s="10">
        <v>14764.55</v>
      </c>
      <c r="O472" s="10">
        <v>14860.14</v>
      </c>
      <c r="P472" s="10">
        <v>14242.85</v>
      </c>
      <c r="Q472" s="10">
        <v>12994.14</v>
      </c>
      <c r="R472" s="10">
        <v>15447.56</v>
      </c>
      <c r="S472" s="10">
        <v>14457.25</v>
      </c>
      <c r="T472" s="10">
        <v>14123.2</v>
      </c>
      <c r="U472" s="9">
        <v>174639.84</v>
      </c>
    </row>
    <row r="473" spans="1:21" ht="23.25" thickBot="1" x14ac:dyDescent="0.3">
      <c r="A473" s="4" t="s">
        <v>260</v>
      </c>
      <c r="B473" s="4" t="s">
        <v>267</v>
      </c>
      <c r="C473" s="4" t="s">
        <v>268</v>
      </c>
      <c r="D473" s="4" t="s">
        <v>261</v>
      </c>
      <c r="E473" s="4" t="s">
        <v>262</v>
      </c>
      <c r="F473" s="4" t="s">
        <v>114</v>
      </c>
      <c r="G473" s="4" t="s">
        <v>115</v>
      </c>
      <c r="H473" s="4" t="s">
        <v>263</v>
      </c>
      <c r="I473" s="8">
        <v>60912.89</v>
      </c>
      <c r="J473" s="8">
        <v>53616.72</v>
      </c>
      <c r="K473" s="8">
        <v>57519.96</v>
      </c>
      <c r="L473" s="8">
        <v>60741.14</v>
      </c>
      <c r="M473" s="8">
        <v>53411.61</v>
      </c>
      <c r="N473" s="8">
        <v>58411.59</v>
      </c>
      <c r="O473" s="8">
        <v>60704.84</v>
      </c>
      <c r="P473" s="8">
        <v>54658.49</v>
      </c>
      <c r="Q473" s="8">
        <v>50296.51</v>
      </c>
      <c r="R473" s="8">
        <v>60150.46</v>
      </c>
      <c r="S473" s="8">
        <v>57884.08</v>
      </c>
      <c r="T473" s="8">
        <v>56734.1</v>
      </c>
      <c r="U473" s="9">
        <v>685042.39</v>
      </c>
    </row>
    <row r="474" spans="1:21" ht="23.25" thickBot="1" x14ac:dyDescent="0.3">
      <c r="A474" s="4" t="s">
        <v>260</v>
      </c>
      <c r="B474" s="4" t="s">
        <v>267</v>
      </c>
      <c r="C474" s="4" t="s">
        <v>268</v>
      </c>
      <c r="D474" s="4" t="s">
        <v>261</v>
      </c>
      <c r="E474" s="4" t="s">
        <v>262</v>
      </c>
      <c r="F474" s="4" t="s">
        <v>70</v>
      </c>
      <c r="G474" s="4" t="s">
        <v>71</v>
      </c>
      <c r="H474" s="4" t="s">
        <v>263</v>
      </c>
      <c r="I474" s="11"/>
      <c r="J474" s="11"/>
      <c r="K474" s="11"/>
      <c r="L474" s="11"/>
      <c r="M474" s="10">
        <v>93.31</v>
      </c>
      <c r="N474" s="11"/>
      <c r="O474" s="11"/>
      <c r="P474" s="11"/>
      <c r="Q474" s="10">
        <v>3744</v>
      </c>
      <c r="R474" s="11"/>
      <c r="S474" s="11"/>
      <c r="T474" s="11"/>
      <c r="U474" s="9">
        <v>3837.31</v>
      </c>
    </row>
    <row r="475" spans="1:21" ht="23.25" thickBot="1" x14ac:dyDescent="0.3">
      <c r="A475" s="4" t="s">
        <v>260</v>
      </c>
      <c r="B475" s="4" t="s">
        <v>267</v>
      </c>
      <c r="C475" s="4" t="s">
        <v>268</v>
      </c>
      <c r="D475" s="4" t="s">
        <v>261</v>
      </c>
      <c r="E475" s="4" t="s">
        <v>262</v>
      </c>
      <c r="F475" s="4" t="s">
        <v>47</v>
      </c>
      <c r="G475" s="4" t="s">
        <v>48</v>
      </c>
      <c r="H475" s="4" t="s">
        <v>263</v>
      </c>
      <c r="I475" s="8">
        <v>106.84</v>
      </c>
      <c r="J475" s="8">
        <v>23.86</v>
      </c>
      <c r="K475" s="7"/>
      <c r="L475" s="8">
        <v>882.68</v>
      </c>
      <c r="M475" s="8">
        <v>90.37</v>
      </c>
      <c r="N475" s="8">
        <v>1715</v>
      </c>
      <c r="O475" s="8">
        <v>1648.58</v>
      </c>
      <c r="P475" s="8">
        <v>612.49</v>
      </c>
      <c r="Q475" s="8">
        <v>1656.15</v>
      </c>
      <c r="R475" s="8">
        <v>560.66999999999996</v>
      </c>
      <c r="S475" s="8">
        <v>124.09</v>
      </c>
      <c r="T475" s="8">
        <v>1946.3</v>
      </c>
      <c r="U475" s="9">
        <v>9367.0300000000007</v>
      </c>
    </row>
    <row r="476" spans="1:21" ht="23.25" thickBot="1" x14ac:dyDescent="0.3">
      <c r="A476" s="4" t="s">
        <v>260</v>
      </c>
      <c r="B476" s="4" t="s">
        <v>267</v>
      </c>
      <c r="C476" s="4" t="s">
        <v>268</v>
      </c>
      <c r="D476" s="4" t="s">
        <v>261</v>
      </c>
      <c r="E476" s="4" t="s">
        <v>262</v>
      </c>
      <c r="F476" s="4" t="s">
        <v>94</v>
      </c>
      <c r="G476" s="4" t="s">
        <v>95</v>
      </c>
      <c r="H476" s="4" t="s">
        <v>263</v>
      </c>
      <c r="I476" s="10">
        <v>3607.07</v>
      </c>
      <c r="J476" s="10">
        <v>3370.63</v>
      </c>
      <c r="K476" s="10">
        <v>3491.51</v>
      </c>
      <c r="L476" s="10">
        <v>4616.67</v>
      </c>
      <c r="M476" s="10">
        <v>4129.21</v>
      </c>
      <c r="N476" s="10">
        <v>6501.55</v>
      </c>
      <c r="O476" s="10">
        <v>6323.23</v>
      </c>
      <c r="P476" s="10">
        <v>4943.8</v>
      </c>
      <c r="Q476" s="10">
        <v>4979.34</v>
      </c>
      <c r="R476" s="10">
        <v>5193.45</v>
      </c>
      <c r="S476" s="10">
        <v>4991.42</v>
      </c>
      <c r="T476" s="10">
        <v>4695.6499999999996</v>
      </c>
      <c r="U476" s="9">
        <v>56843.53</v>
      </c>
    </row>
    <row r="477" spans="1:21" ht="23.25" thickBot="1" x14ac:dyDescent="0.3">
      <c r="A477" s="4" t="s">
        <v>260</v>
      </c>
      <c r="B477" s="4" t="s">
        <v>267</v>
      </c>
      <c r="C477" s="4" t="s">
        <v>268</v>
      </c>
      <c r="D477" s="4" t="s">
        <v>261</v>
      </c>
      <c r="E477" s="4" t="s">
        <v>262</v>
      </c>
      <c r="F477" s="4" t="s">
        <v>38</v>
      </c>
      <c r="G477" s="4" t="s">
        <v>39</v>
      </c>
      <c r="H477" s="4" t="s">
        <v>263</v>
      </c>
      <c r="I477" s="7"/>
      <c r="J477" s="7"/>
      <c r="K477" s="7"/>
      <c r="L477" s="7"/>
      <c r="M477" s="7"/>
      <c r="N477" s="8">
        <v>20605</v>
      </c>
      <c r="O477" s="7"/>
      <c r="P477" s="7"/>
      <c r="Q477" s="7"/>
      <c r="R477" s="7"/>
      <c r="S477" s="7"/>
      <c r="T477" s="7"/>
      <c r="U477" s="9">
        <v>20605</v>
      </c>
    </row>
    <row r="478" spans="1:21" ht="23.25" thickBot="1" x14ac:dyDescent="0.3">
      <c r="A478" s="4" t="s">
        <v>260</v>
      </c>
      <c r="B478" s="4" t="s">
        <v>267</v>
      </c>
      <c r="C478" s="4" t="s">
        <v>268</v>
      </c>
      <c r="D478" s="4" t="s">
        <v>261</v>
      </c>
      <c r="E478" s="4" t="s">
        <v>262</v>
      </c>
      <c r="F478" s="4" t="s">
        <v>156</v>
      </c>
      <c r="G478" s="4" t="s">
        <v>157</v>
      </c>
      <c r="H478" s="4" t="s">
        <v>263</v>
      </c>
      <c r="I478" s="10">
        <v>112.5</v>
      </c>
      <c r="J478" s="10">
        <v>135</v>
      </c>
      <c r="K478" s="10">
        <v>182</v>
      </c>
      <c r="L478" s="10">
        <v>114.5</v>
      </c>
      <c r="M478" s="10">
        <v>91.6</v>
      </c>
      <c r="N478" s="10">
        <v>641.20000000000005</v>
      </c>
      <c r="O478" s="10">
        <v>366.4</v>
      </c>
      <c r="P478" s="10">
        <v>412.2</v>
      </c>
      <c r="Q478" s="10">
        <v>91.6</v>
      </c>
      <c r="R478" s="10">
        <v>91.6</v>
      </c>
      <c r="S478" s="10">
        <v>471.5</v>
      </c>
      <c r="T478" s="10">
        <v>146.80000000000001</v>
      </c>
      <c r="U478" s="9">
        <v>2856.9</v>
      </c>
    </row>
    <row r="479" spans="1:21" ht="23.25" thickBot="1" x14ac:dyDescent="0.3">
      <c r="A479" s="4" t="s">
        <v>260</v>
      </c>
      <c r="B479" s="4" t="s">
        <v>267</v>
      </c>
      <c r="C479" s="4" t="s">
        <v>268</v>
      </c>
      <c r="D479" s="4" t="s">
        <v>261</v>
      </c>
      <c r="E479" s="4" t="s">
        <v>262</v>
      </c>
      <c r="F479" s="4" t="s">
        <v>42</v>
      </c>
      <c r="G479" s="4" t="s">
        <v>43</v>
      </c>
      <c r="H479" s="4" t="s">
        <v>263</v>
      </c>
      <c r="I479" s="8">
        <v>21176.12</v>
      </c>
      <c r="J479" s="8">
        <v>9809.11</v>
      </c>
      <c r="K479" s="8">
        <v>8121.52</v>
      </c>
      <c r="L479" s="8">
        <v>24206.2</v>
      </c>
      <c r="M479" s="8">
        <v>17154.75</v>
      </c>
      <c r="N479" s="8">
        <v>36614.11</v>
      </c>
      <c r="O479" s="8">
        <v>18516.900000000001</v>
      </c>
      <c r="P479" s="8">
        <v>17251.7</v>
      </c>
      <c r="Q479" s="8">
        <v>33251.25</v>
      </c>
      <c r="R479" s="8">
        <v>31150.89</v>
      </c>
      <c r="S479" s="8">
        <v>21979.13</v>
      </c>
      <c r="T479" s="8">
        <v>20337.36</v>
      </c>
      <c r="U479" s="9">
        <v>259569.04</v>
      </c>
    </row>
    <row r="480" spans="1:21" ht="23.25" thickBot="1" x14ac:dyDescent="0.3">
      <c r="A480" s="4" t="s">
        <v>260</v>
      </c>
      <c r="B480" s="4" t="s">
        <v>267</v>
      </c>
      <c r="C480" s="4" t="s">
        <v>268</v>
      </c>
      <c r="D480" s="4" t="s">
        <v>261</v>
      </c>
      <c r="E480" s="4" t="s">
        <v>262</v>
      </c>
      <c r="F480" s="4" t="s">
        <v>53</v>
      </c>
      <c r="G480" s="4" t="s">
        <v>54</v>
      </c>
      <c r="H480" s="4" t="s">
        <v>263</v>
      </c>
      <c r="I480" s="10">
        <v>486.65</v>
      </c>
      <c r="J480" s="11"/>
      <c r="K480" s="10">
        <v>33.96</v>
      </c>
      <c r="L480" s="10">
        <v>506.8</v>
      </c>
      <c r="M480" s="10">
        <v>846.34</v>
      </c>
      <c r="N480" s="10">
        <v>1192.57</v>
      </c>
      <c r="O480" s="10">
        <v>730.93</v>
      </c>
      <c r="P480" s="10">
        <v>461.64</v>
      </c>
      <c r="Q480" s="10">
        <v>1763.46</v>
      </c>
      <c r="R480" s="10">
        <v>1020.24</v>
      </c>
      <c r="S480" s="10">
        <v>1098.72</v>
      </c>
      <c r="T480" s="10">
        <v>156.96</v>
      </c>
      <c r="U480" s="9">
        <v>8298.27</v>
      </c>
    </row>
    <row r="481" spans="1:21" ht="23.25" thickBot="1" x14ac:dyDescent="0.3">
      <c r="A481" s="4" t="s">
        <v>260</v>
      </c>
      <c r="B481" s="4" t="s">
        <v>267</v>
      </c>
      <c r="C481" s="4" t="s">
        <v>268</v>
      </c>
      <c r="D481" s="4" t="s">
        <v>261</v>
      </c>
      <c r="E481" s="4" t="s">
        <v>262</v>
      </c>
      <c r="F481" s="4" t="s">
        <v>172</v>
      </c>
      <c r="G481" s="4" t="s">
        <v>173</v>
      </c>
      <c r="H481" s="4" t="s">
        <v>263</v>
      </c>
      <c r="I481" s="7"/>
      <c r="J481" s="7"/>
      <c r="K481" s="7"/>
      <c r="L481" s="7"/>
      <c r="M481" s="7"/>
      <c r="N481" s="7"/>
      <c r="O481" s="7"/>
      <c r="P481" s="7"/>
      <c r="Q481" s="8">
        <v>22.5</v>
      </c>
      <c r="R481" s="7"/>
      <c r="S481" s="8">
        <v>22.5</v>
      </c>
      <c r="T481" s="7"/>
      <c r="U481" s="9">
        <v>45</v>
      </c>
    </row>
    <row r="482" spans="1:21" ht="23.25" thickBot="1" x14ac:dyDescent="0.3">
      <c r="A482" s="4" t="s">
        <v>260</v>
      </c>
      <c r="B482" s="4" t="s">
        <v>267</v>
      </c>
      <c r="C482" s="4" t="s">
        <v>268</v>
      </c>
      <c r="D482" s="4" t="s">
        <v>261</v>
      </c>
      <c r="E482" s="4" t="s">
        <v>262</v>
      </c>
      <c r="F482" s="4" t="s">
        <v>174</v>
      </c>
      <c r="G482" s="4" t="s">
        <v>175</v>
      </c>
      <c r="H482" s="4" t="s">
        <v>263</v>
      </c>
      <c r="I482" s="10">
        <v>-943.83</v>
      </c>
      <c r="J482" s="10">
        <v>-1137.58</v>
      </c>
      <c r="K482" s="10">
        <v>-1683.84</v>
      </c>
      <c r="L482" s="11"/>
      <c r="M482" s="10">
        <v>-4125.58</v>
      </c>
      <c r="N482" s="10">
        <v>-2740.63</v>
      </c>
      <c r="O482" s="10">
        <v>-12385.44</v>
      </c>
      <c r="P482" s="10">
        <v>-153.88999999999999</v>
      </c>
      <c r="Q482" s="10">
        <v>-313.89999999999998</v>
      </c>
      <c r="R482" s="10">
        <v>-627.79999999999995</v>
      </c>
      <c r="S482" s="10">
        <v>-2734.16</v>
      </c>
      <c r="T482" s="10">
        <v>-2266.75</v>
      </c>
      <c r="U482" s="9">
        <v>-29113.4</v>
      </c>
    </row>
    <row r="483" spans="1:21" ht="23.25" thickBot="1" x14ac:dyDescent="0.3">
      <c r="A483" s="4" t="s">
        <v>260</v>
      </c>
      <c r="B483" s="4" t="s">
        <v>267</v>
      </c>
      <c r="C483" s="4" t="s">
        <v>268</v>
      </c>
      <c r="D483" s="4" t="s">
        <v>261</v>
      </c>
      <c r="E483" s="4" t="s">
        <v>262</v>
      </c>
      <c r="F483" s="4" t="s">
        <v>176</v>
      </c>
      <c r="G483" s="4" t="s">
        <v>177</v>
      </c>
      <c r="H483" s="4" t="s">
        <v>263</v>
      </c>
      <c r="I483" s="8">
        <v>-176646.87</v>
      </c>
      <c r="J483" s="8">
        <v>-152381.44</v>
      </c>
      <c r="K483" s="8">
        <v>-148789.12</v>
      </c>
      <c r="L483" s="8">
        <v>-170676.61</v>
      </c>
      <c r="M483" s="8">
        <v>-165164.75</v>
      </c>
      <c r="N483" s="8">
        <v>-177000.63</v>
      </c>
      <c r="O483" s="8">
        <v>-177547.66</v>
      </c>
      <c r="P483" s="8">
        <v>-145371.20000000001</v>
      </c>
      <c r="Q483" s="8">
        <v>-154590.07</v>
      </c>
      <c r="R483" s="8">
        <v>-174681.78</v>
      </c>
      <c r="S483" s="8">
        <v>-168354.09</v>
      </c>
      <c r="T483" s="8">
        <v>-153646.20000000001</v>
      </c>
      <c r="U483" s="9">
        <v>-1964850.42</v>
      </c>
    </row>
    <row r="484" spans="1:21" ht="23.25" thickBot="1" x14ac:dyDescent="0.3">
      <c r="A484" s="4" t="s">
        <v>260</v>
      </c>
      <c r="B484" s="4" t="s">
        <v>267</v>
      </c>
      <c r="C484" s="4" t="s">
        <v>268</v>
      </c>
      <c r="D484" s="4" t="s">
        <v>261</v>
      </c>
      <c r="E484" s="4" t="s">
        <v>262</v>
      </c>
      <c r="F484" s="4" t="s">
        <v>178</v>
      </c>
      <c r="G484" s="4" t="s">
        <v>179</v>
      </c>
      <c r="H484" s="4" t="s">
        <v>263</v>
      </c>
      <c r="I484" s="10">
        <v>-10033.35</v>
      </c>
      <c r="J484" s="10">
        <v>-16129.54</v>
      </c>
      <c r="K484" s="10">
        <v>-22007.38</v>
      </c>
      <c r="L484" s="10">
        <v>-20199.91</v>
      </c>
      <c r="M484" s="10">
        <v>-17951.91</v>
      </c>
      <c r="N484" s="10">
        <v>-23545.19</v>
      </c>
      <c r="O484" s="10">
        <v>-28079.8</v>
      </c>
      <c r="P484" s="10">
        <v>-12373.05</v>
      </c>
      <c r="Q484" s="10">
        <v>-14748.17</v>
      </c>
      <c r="R484" s="10">
        <v>-19971.84</v>
      </c>
      <c r="S484" s="10">
        <v>-28281.42</v>
      </c>
      <c r="T484" s="10">
        <v>-29491.48</v>
      </c>
      <c r="U484" s="9">
        <v>-242813.04</v>
      </c>
    </row>
    <row r="485" spans="1:21" ht="23.25" thickBot="1" x14ac:dyDescent="0.3">
      <c r="A485" s="4" t="s">
        <v>260</v>
      </c>
      <c r="B485" s="4" t="s">
        <v>267</v>
      </c>
      <c r="C485" s="4" t="s">
        <v>268</v>
      </c>
      <c r="D485" s="4" t="s">
        <v>261</v>
      </c>
      <c r="E485" s="4" t="s">
        <v>262</v>
      </c>
      <c r="F485" s="4" t="s">
        <v>182</v>
      </c>
      <c r="G485" s="4" t="s">
        <v>183</v>
      </c>
      <c r="H485" s="4" t="s">
        <v>263</v>
      </c>
      <c r="I485" s="8">
        <v>67.5</v>
      </c>
      <c r="J485" s="8">
        <v>-157.5</v>
      </c>
      <c r="K485" s="8">
        <v>-135</v>
      </c>
      <c r="L485" s="8">
        <v>-112.5</v>
      </c>
      <c r="M485" s="8">
        <v>-247.5</v>
      </c>
      <c r="N485" s="8">
        <v>-495</v>
      </c>
      <c r="O485" s="8">
        <v>-472.5</v>
      </c>
      <c r="P485" s="8">
        <v>-135</v>
      </c>
      <c r="Q485" s="8">
        <v>-90</v>
      </c>
      <c r="R485" s="8">
        <v>-90</v>
      </c>
      <c r="S485" s="8">
        <v>-427.5</v>
      </c>
      <c r="T485" s="8">
        <v>-225</v>
      </c>
      <c r="U485" s="9">
        <v>-2520</v>
      </c>
    </row>
    <row r="486" spans="1:21" ht="23.25" thickBot="1" x14ac:dyDescent="0.3">
      <c r="A486" s="4" t="s">
        <v>260</v>
      </c>
      <c r="B486" s="4" t="s">
        <v>267</v>
      </c>
      <c r="C486" s="4" t="s">
        <v>268</v>
      </c>
      <c r="D486" s="4" t="s">
        <v>278</v>
      </c>
      <c r="E486" s="4" t="s">
        <v>279</v>
      </c>
      <c r="F486" s="4" t="s">
        <v>47</v>
      </c>
      <c r="G486" s="4" t="s">
        <v>48</v>
      </c>
      <c r="H486" s="4" t="s">
        <v>280</v>
      </c>
      <c r="I486" s="11"/>
      <c r="J486" s="11"/>
      <c r="K486" s="11"/>
      <c r="L486" s="11"/>
      <c r="M486" s="11"/>
      <c r="N486" s="11"/>
      <c r="O486" s="11"/>
      <c r="P486" s="11"/>
      <c r="Q486" s="11"/>
      <c r="R486" s="10">
        <v>448.45</v>
      </c>
      <c r="S486" s="11"/>
      <c r="T486" s="11"/>
      <c r="U486" s="9">
        <v>448.45</v>
      </c>
    </row>
    <row r="487" spans="1:21" ht="23.25" thickBot="1" x14ac:dyDescent="0.3">
      <c r="A487" s="4" t="s">
        <v>260</v>
      </c>
      <c r="B487" s="4" t="s">
        <v>267</v>
      </c>
      <c r="C487" s="4" t="s">
        <v>268</v>
      </c>
      <c r="D487" s="4" t="s">
        <v>278</v>
      </c>
      <c r="E487" s="4" t="s">
        <v>279</v>
      </c>
      <c r="F487" s="4" t="s">
        <v>94</v>
      </c>
      <c r="G487" s="4" t="s">
        <v>95</v>
      </c>
      <c r="H487" s="4" t="s">
        <v>280</v>
      </c>
      <c r="I487" s="8">
        <v>110.52</v>
      </c>
      <c r="J487" s="8">
        <v>97.8</v>
      </c>
      <c r="K487" s="8">
        <v>94.51</v>
      </c>
      <c r="L487" s="8">
        <v>34.83</v>
      </c>
      <c r="M487" s="7"/>
      <c r="N487" s="8">
        <v>134.35</v>
      </c>
      <c r="O487" s="8">
        <v>238.84</v>
      </c>
      <c r="P487" s="8">
        <v>109.47</v>
      </c>
      <c r="Q487" s="8">
        <v>362.39</v>
      </c>
      <c r="R487" s="8">
        <v>240.25</v>
      </c>
      <c r="S487" s="8">
        <v>61.26</v>
      </c>
      <c r="T487" s="8">
        <v>40.6</v>
      </c>
      <c r="U487" s="9">
        <v>1524.82</v>
      </c>
    </row>
    <row r="488" spans="1:21" ht="23.25" thickBot="1" x14ac:dyDescent="0.3">
      <c r="A488" s="4" t="s">
        <v>260</v>
      </c>
      <c r="B488" s="4" t="s">
        <v>267</v>
      </c>
      <c r="C488" s="4" t="s">
        <v>268</v>
      </c>
      <c r="D488" s="4" t="s">
        <v>278</v>
      </c>
      <c r="E488" s="4" t="s">
        <v>279</v>
      </c>
      <c r="F488" s="4" t="s">
        <v>38</v>
      </c>
      <c r="G488" s="4" t="s">
        <v>39</v>
      </c>
      <c r="H488" s="4" t="s">
        <v>280</v>
      </c>
      <c r="I488" s="10">
        <v>25818.81</v>
      </c>
      <c r="J488" s="14">
        <v>0</v>
      </c>
      <c r="K488" s="10">
        <v>87840.5</v>
      </c>
      <c r="L488" s="11"/>
      <c r="M488" s="11"/>
      <c r="N488" s="11"/>
      <c r="O488" s="11"/>
      <c r="P488" s="11"/>
      <c r="Q488" s="11"/>
      <c r="R488" s="10">
        <v>41150</v>
      </c>
      <c r="S488" s="10">
        <v>37000</v>
      </c>
      <c r="T488" s="11"/>
      <c r="U488" s="9">
        <v>191809.31</v>
      </c>
    </row>
    <row r="489" spans="1:21" ht="23.25" thickBot="1" x14ac:dyDescent="0.3">
      <c r="A489" s="4" t="s">
        <v>260</v>
      </c>
      <c r="B489" s="4" t="s">
        <v>267</v>
      </c>
      <c r="C489" s="4" t="s">
        <v>268</v>
      </c>
      <c r="D489" s="4" t="s">
        <v>278</v>
      </c>
      <c r="E489" s="4" t="s">
        <v>279</v>
      </c>
      <c r="F489" s="4" t="s">
        <v>42</v>
      </c>
      <c r="G489" s="4" t="s">
        <v>43</v>
      </c>
      <c r="H489" s="4" t="s">
        <v>280</v>
      </c>
      <c r="I489" s="8">
        <v>1510.38</v>
      </c>
      <c r="J489" s="8">
        <v>1188.1600000000001</v>
      </c>
      <c r="K489" s="8">
        <v>1291.6199999999999</v>
      </c>
      <c r="L489" s="8">
        <v>476</v>
      </c>
      <c r="M489" s="7"/>
      <c r="N489" s="8">
        <v>1836</v>
      </c>
      <c r="O489" s="8">
        <v>3264</v>
      </c>
      <c r="P489" s="8">
        <v>1496</v>
      </c>
      <c r="Q489" s="8">
        <v>4795.4399999999996</v>
      </c>
      <c r="R489" s="8">
        <v>3283.26</v>
      </c>
      <c r="S489" s="8">
        <v>837.12</v>
      </c>
      <c r="T489" s="8">
        <v>554.88</v>
      </c>
      <c r="U489" s="9">
        <v>20532.86</v>
      </c>
    </row>
    <row r="490" spans="1:21" ht="23.25" thickBot="1" x14ac:dyDescent="0.3">
      <c r="A490" s="4" t="s">
        <v>260</v>
      </c>
      <c r="B490" s="4" t="s">
        <v>267</v>
      </c>
      <c r="C490" s="4" t="s">
        <v>268</v>
      </c>
      <c r="D490" s="4" t="s">
        <v>278</v>
      </c>
      <c r="E490" s="4" t="s">
        <v>279</v>
      </c>
      <c r="F490" s="4" t="s">
        <v>53</v>
      </c>
      <c r="G490" s="4" t="s">
        <v>54</v>
      </c>
      <c r="H490" s="4" t="s">
        <v>280</v>
      </c>
      <c r="I490" s="11"/>
      <c r="J490" s="10">
        <v>148.38</v>
      </c>
      <c r="K490" s="11"/>
      <c r="L490" s="11"/>
      <c r="M490" s="11"/>
      <c r="N490" s="11"/>
      <c r="O490" s="11"/>
      <c r="P490" s="11"/>
      <c r="Q490" s="10">
        <v>156.96</v>
      </c>
      <c r="R490" s="11"/>
      <c r="S490" s="11"/>
      <c r="T490" s="11"/>
      <c r="U490" s="9">
        <v>305.33999999999997</v>
      </c>
    </row>
    <row r="491" spans="1:21" ht="23.25" thickBot="1" x14ac:dyDescent="0.3">
      <c r="A491" s="4" t="s">
        <v>260</v>
      </c>
      <c r="B491" s="4" t="s">
        <v>267</v>
      </c>
      <c r="C491" s="4" t="s">
        <v>268</v>
      </c>
      <c r="D491" s="4" t="s">
        <v>264</v>
      </c>
      <c r="E491" s="4" t="s">
        <v>265</v>
      </c>
      <c r="F491" s="4" t="s">
        <v>70</v>
      </c>
      <c r="G491" s="4" t="s">
        <v>71</v>
      </c>
      <c r="H491" s="4" t="s">
        <v>266</v>
      </c>
      <c r="I491" s="8">
        <v>5012.33</v>
      </c>
      <c r="J491" s="7"/>
      <c r="K491" s="7"/>
      <c r="L491" s="8">
        <v>136.04</v>
      </c>
      <c r="M491" s="7"/>
      <c r="N491" s="7"/>
      <c r="O491" s="7"/>
      <c r="P491" s="7"/>
      <c r="Q491" s="7"/>
      <c r="R491" s="7"/>
      <c r="S491" s="7"/>
      <c r="T491" s="7"/>
      <c r="U491" s="9">
        <v>5148.37</v>
      </c>
    </row>
    <row r="492" spans="1:21" ht="23.25" thickBot="1" x14ac:dyDescent="0.3">
      <c r="A492" s="4" t="s">
        <v>260</v>
      </c>
      <c r="B492" s="4" t="s">
        <v>267</v>
      </c>
      <c r="C492" s="4" t="s">
        <v>268</v>
      </c>
      <c r="D492" s="4" t="s">
        <v>264</v>
      </c>
      <c r="E492" s="4" t="s">
        <v>265</v>
      </c>
      <c r="F492" s="4" t="s">
        <v>47</v>
      </c>
      <c r="G492" s="4" t="s">
        <v>48</v>
      </c>
      <c r="H492" s="4" t="s">
        <v>266</v>
      </c>
      <c r="I492" s="10">
        <v>518.44000000000005</v>
      </c>
      <c r="J492" s="10">
        <v>992.99</v>
      </c>
      <c r="K492" s="10">
        <v>657.95</v>
      </c>
      <c r="L492" s="10">
        <v>612.88</v>
      </c>
      <c r="M492" s="10">
        <v>971.62</v>
      </c>
      <c r="N492" s="10">
        <v>1533.62</v>
      </c>
      <c r="O492" s="10">
        <v>1754.49</v>
      </c>
      <c r="P492" s="10">
        <v>6.84</v>
      </c>
      <c r="Q492" s="10">
        <v>527.19000000000005</v>
      </c>
      <c r="R492" s="10">
        <v>741.01</v>
      </c>
      <c r="S492" s="10">
        <v>371.34</v>
      </c>
      <c r="T492" s="10">
        <v>326.02999999999997</v>
      </c>
      <c r="U492" s="9">
        <v>9014.4</v>
      </c>
    </row>
    <row r="493" spans="1:21" ht="23.25" thickBot="1" x14ac:dyDescent="0.3">
      <c r="A493" s="4" t="s">
        <v>260</v>
      </c>
      <c r="B493" s="4" t="s">
        <v>267</v>
      </c>
      <c r="C493" s="4" t="s">
        <v>268</v>
      </c>
      <c r="D493" s="4" t="s">
        <v>264</v>
      </c>
      <c r="E493" s="4" t="s">
        <v>265</v>
      </c>
      <c r="F493" s="4" t="s">
        <v>130</v>
      </c>
      <c r="G493" s="4" t="s">
        <v>131</v>
      </c>
      <c r="H493" s="4" t="s">
        <v>266</v>
      </c>
      <c r="I493" s="7"/>
      <c r="J493" s="7"/>
      <c r="K493" s="7"/>
      <c r="L493" s="7"/>
      <c r="M493" s="7"/>
      <c r="N493" s="7"/>
      <c r="O493" s="8">
        <v>114.8</v>
      </c>
      <c r="P493" s="7"/>
      <c r="Q493" s="7"/>
      <c r="R493" s="7"/>
      <c r="S493" s="7"/>
      <c r="T493" s="7"/>
      <c r="U493" s="9">
        <v>114.8</v>
      </c>
    </row>
    <row r="494" spans="1:21" ht="23.25" thickBot="1" x14ac:dyDescent="0.3">
      <c r="A494" s="4" t="s">
        <v>260</v>
      </c>
      <c r="B494" s="4" t="s">
        <v>267</v>
      </c>
      <c r="C494" s="4" t="s">
        <v>268</v>
      </c>
      <c r="D494" s="4" t="s">
        <v>264</v>
      </c>
      <c r="E494" s="4" t="s">
        <v>265</v>
      </c>
      <c r="F494" s="4" t="s">
        <v>94</v>
      </c>
      <c r="G494" s="4" t="s">
        <v>95</v>
      </c>
      <c r="H494" s="4" t="s">
        <v>266</v>
      </c>
      <c r="I494" s="10">
        <v>1173.72</v>
      </c>
      <c r="J494" s="10">
        <v>1292.6400000000001</v>
      </c>
      <c r="K494" s="10">
        <v>586.57000000000005</v>
      </c>
      <c r="L494" s="10">
        <v>1399.15</v>
      </c>
      <c r="M494" s="10">
        <v>2245.33</v>
      </c>
      <c r="N494" s="10">
        <v>1782.67</v>
      </c>
      <c r="O494" s="10">
        <v>1711.97</v>
      </c>
      <c r="P494" s="10">
        <v>1151.05</v>
      </c>
      <c r="Q494" s="10">
        <v>1070.1600000000001</v>
      </c>
      <c r="R494" s="10">
        <v>1196.76</v>
      </c>
      <c r="S494" s="10">
        <v>483.31</v>
      </c>
      <c r="T494" s="10">
        <v>397</v>
      </c>
      <c r="U494" s="9">
        <v>14490.33</v>
      </c>
    </row>
    <row r="495" spans="1:21" ht="23.25" thickBot="1" x14ac:dyDescent="0.3">
      <c r="A495" s="4" t="s">
        <v>260</v>
      </c>
      <c r="B495" s="4" t="s">
        <v>267</v>
      </c>
      <c r="C495" s="4" t="s">
        <v>268</v>
      </c>
      <c r="D495" s="4" t="s">
        <v>264</v>
      </c>
      <c r="E495" s="4" t="s">
        <v>265</v>
      </c>
      <c r="F495" s="4" t="s">
        <v>162</v>
      </c>
      <c r="G495" s="4" t="s">
        <v>163</v>
      </c>
      <c r="H495" s="4" t="s">
        <v>266</v>
      </c>
      <c r="I495" s="11"/>
      <c r="J495" s="11"/>
      <c r="K495" s="11"/>
      <c r="L495" s="11"/>
      <c r="M495" s="11"/>
      <c r="N495" s="11"/>
      <c r="O495" s="10">
        <v>390.92</v>
      </c>
      <c r="P495" s="11"/>
      <c r="Q495" s="11"/>
      <c r="R495" s="11"/>
      <c r="S495" s="11"/>
      <c r="T495" s="11"/>
      <c r="U495" s="9">
        <v>390.92</v>
      </c>
    </row>
    <row r="496" spans="1:21" ht="23.25" thickBot="1" x14ac:dyDescent="0.3">
      <c r="A496" s="4" t="s">
        <v>260</v>
      </c>
      <c r="B496" s="4" t="s">
        <v>267</v>
      </c>
      <c r="C496" s="4" t="s">
        <v>268</v>
      </c>
      <c r="D496" s="4" t="s">
        <v>264</v>
      </c>
      <c r="E496" s="4" t="s">
        <v>265</v>
      </c>
      <c r="F496" s="4" t="s">
        <v>42</v>
      </c>
      <c r="G496" s="4" t="s">
        <v>43</v>
      </c>
      <c r="H496" s="4" t="s">
        <v>266</v>
      </c>
      <c r="I496" s="8">
        <v>16040.16</v>
      </c>
      <c r="J496" s="8">
        <v>17516.96</v>
      </c>
      <c r="K496" s="8">
        <v>7862.16</v>
      </c>
      <c r="L496" s="8">
        <v>19120.96</v>
      </c>
      <c r="M496" s="8">
        <v>30300.3</v>
      </c>
      <c r="N496" s="8">
        <v>23708.25</v>
      </c>
      <c r="O496" s="8">
        <v>21549.45</v>
      </c>
      <c r="P496" s="8">
        <v>15692</v>
      </c>
      <c r="Q496" s="8">
        <v>14467.92</v>
      </c>
      <c r="R496" s="8">
        <v>16355.04</v>
      </c>
      <c r="S496" s="8">
        <v>6604.92</v>
      </c>
      <c r="T496" s="8">
        <v>5425.47</v>
      </c>
      <c r="U496" s="9">
        <v>194643.59</v>
      </c>
    </row>
    <row r="497" spans="1:21" ht="23.25" thickBot="1" x14ac:dyDescent="0.3">
      <c r="A497" s="4" t="s">
        <v>260</v>
      </c>
      <c r="B497" s="4" t="s">
        <v>267</v>
      </c>
      <c r="C497" s="4" t="s">
        <v>268</v>
      </c>
      <c r="D497" s="4" t="s">
        <v>264</v>
      </c>
      <c r="E497" s="4" t="s">
        <v>265</v>
      </c>
      <c r="F497" s="4" t="s">
        <v>53</v>
      </c>
      <c r="G497" s="4" t="s">
        <v>54</v>
      </c>
      <c r="H497" s="4" t="s">
        <v>266</v>
      </c>
      <c r="I497" s="14">
        <v>0</v>
      </c>
      <c r="J497" s="10">
        <v>148.4</v>
      </c>
      <c r="K497" s="10">
        <v>154.02000000000001</v>
      </c>
      <c r="L497" s="11"/>
      <c r="M497" s="10">
        <v>384.7</v>
      </c>
      <c r="N497" s="10">
        <v>653.99</v>
      </c>
      <c r="O497" s="10">
        <v>1846.56</v>
      </c>
      <c r="P497" s="10">
        <v>38.47</v>
      </c>
      <c r="Q497" s="10">
        <v>156.96</v>
      </c>
      <c r="R497" s="11"/>
      <c r="S497" s="11"/>
      <c r="T497" s="11"/>
      <c r="U497" s="9">
        <v>3383.1</v>
      </c>
    </row>
    <row r="498" spans="1:21" ht="23.25" thickBot="1" x14ac:dyDescent="0.3">
      <c r="A498" s="4" t="s">
        <v>260</v>
      </c>
      <c r="B498" s="4" t="s">
        <v>281</v>
      </c>
      <c r="C498" s="4" t="s">
        <v>282</v>
      </c>
      <c r="D498" s="4" t="s">
        <v>283</v>
      </c>
      <c r="E498" s="4" t="s">
        <v>284</v>
      </c>
      <c r="F498" s="4" t="s">
        <v>152</v>
      </c>
      <c r="G498" s="4" t="s">
        <v>153</v>
      </c>
      <c r="H498" s="4" t="s">
        <v>285</v>
      </c>
      <c r="I498" s="7"/>
      <c r="J498" s="8">
        <v>1669.25</v>
      </c>
      <c r="K498" s="8">
        <v>224.75</v>
      </c>
      <c r="L498" s="7"/>
      <c r="M498" s="7"/>
      <c r="N498" s="7"/>
      <c r="O498" s="8">
        <v>393.25</v>
      </c>
      <c r="P498" s="8">
        <v>7975</v>
      </c>
      <c r="Q498" s="8">
        <v>3300</v>
      </c>
      <c r="R498" s="7"/>
      <c r="S498" s="7"/>
      <c r="T498" s="8">
        <v>-2885.4</v>
      </c>
      <c r="U498" s="9">
        <v>10676.85</v>
      </c>
    </row>
    <row r="499" spans="1:21" ht="23.25" thickBot="1" x14ac:dyDescent="0.3">
      <c r="A499" s="4" t="s">
        <v>260</v>
      </c>
      <c r="B499" s="4" t="s">
        <v>281</v>
      </c>
      <c r="C499" s="4" t="s">
        <v>282</v>
      </c>
      <c r="D499" s="4" t="s">
        <v>283</v>
      </c>
      <c r="E499" s="4" t="s">
        <v>284</v>
      </c>
      <c r="F499" s="4" t="s">
        <v>76</v>
      </c>
      <c r="G499" s="4" t="s">
        <v>77</v>
      </c>
      <c r="H499" s="4" t="s">
        <v>285</v>
      </c>
      <c r="I499" s="11"/>
      <c r="J499" s="11"/>
      <c r="K499" s="11"/>
      <c r="L499" s="10">
        <v>157.36000000000001</v>
      </c>
      <c r="M499" s="11"/>
      <c r="N499" s="10">
        <v>282.31</v>
      </c>
      <c r="O499" s="11"/>
      <c r="P499" s="11"/>
      <c r="Q499" s="11"/>
      <c r="R499" s="11"/>
      <c r="S499" s="11"/>
      <c r="T499" s="11"/>
      <c r="U499" s="9">
        <v>439.67</v>
      </c>
    </row>
    <row r="500" spans="1:21" ht="23.25" thickBot="1" x14ac:dyDescent="0.3">
      <c r="A500" s="4" t="s">
        <v>260</v>
      </c>
      <c r="B500" s="4" t="s">
        <v>281</v>
      </c>
      <c r="C500" s="4" t="s">
        <v>282</v>
      </c>
      <c r="D500" s="4" t="s">
        <v>261</v>
      </c>
      <c r="E500" s="4" t="s">
        <v>262</v>
      </c>
      <c r="F500" s="4" t="s">
        <v>128</v>
      </c>
      <c r="G500" s="4" t="s">
        <v>129</v>
      </c>
      <c r="H500" s="4" t="s">
        <v>263</v>
      </c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8">
        <v>13750</v>
      </c>
      <c r="U500" s="9">
        <v>13750</v>
      </c>
    </row>
    <row r="501" spans="1:21" ht="23.25" thickBot="1" x14ac:dyDescent="0.3">
      <c r="A501" s="4" t="s">
        <v>260</v>
      </c>
      <c r="B501" s="4" t="s">
        <v>281</v>
      </c>
      <c r="C501" s="4" t="s">
        <v>282</v>
      </c>
      <c r="D501" s="4" t="s">
        <v>261</v>
      </c>
      <c r="E501" s="4" t="s">
        <v>262</v>
      </c>
      <c r="F501" s="4" t="s">
        <v>70</v>
      </c>
      <c r="G501" s="4" t="s">
        <v>71</v>
      </c>
      <c r="H501" s="4" t="s">
        <v>263</v>
      </c>
      <c r="I501" s="11"/>
      <c r="J501" s="11"/>
      <c r="K501" s="10">
        <v>55.67</v>
      </c>
      <c r="L501" s="11"/>
      <c r="M501" s="11"/>
      <c r="N501" s="11"/>
      <c r="O501" s="10">
        <v>50900.65</v>
      </c>
      <c r="P501" s="10">
        <v>12517.35</v>
      </c>
      <c r="Q501" s="10">
        <v>272.16000000000003</v>
      </c>
      <c r="R501" s="10">
        <v>323.64</v>
      </c>
      <c r="S501" s="10">
        <v>2800.44</v>
      </c>
      <c r="T501" s="11"/>
      <c r="U501" s="9">
        <v>66869.91</v>
      </c>
    </row>
    <row r="502" spans="1:21" ht="23.25" thickBot="1" x14ac:dyDescent="0.3">
      <c r="A502" s="4" t="s">
        <v>260</v>
      </c>
      <c r="B502" s="4" t="s">
        <v>281</v>
      </c>
      <c r="C502" s="4" t="s">
        <v>282</v>
      </c>
      <c r="D502" s="4" t="s">
        <v>261</v>
      </c>
      <c r="E502" s="4" t="s">
        <v>262</v>
      </c>
      <c r="F502" s="4" t="s">
        <v>47</v>
      </c>
      <c r="G502" s="4" t="s">
        <v>48</v>
      </c>
      <c r="H502" s="4" t="s">
        <v>263</v>
      </c>
      <c r="I502" s="7"/>
      <c r="J502" s="7"/>
      <c r="K502" s="8">
        <v>3274.67</v>
      </c>
      <c r="L502" s="8">
        <v>1839.44</v>
      </c>
      <c r="M502" s="7"/>
      <c r="N502" s="8">
        <v>412.46</v>
      </c>
      <c r="O502" s="8">
        <v>3556.45</v>
      </c>
      <c r="P502" s="8">
        <v>865.78</v>
      </c>
      <c r="Q502" s="8">
        <v>653.62</v>
      </c>
      <c r="R502" s="7"/>
      <c r="S502" s="7"/>
      <c r="T502" s="7"/>
      <c r="U502" s="9">
        <v>10602.42</v>
      </c>
    </row>
    <row r="503" spans="1:21" ht="23.25" thickBot="1" x14ac:dyDescent="0.3">
      <c r="A503" s="4" t="s">
        <v>260</v>
      </c>
      <c r="B503" s="4" t="s">
        <v>281</v>
      </c>
      <c r="C503" s="4" t="s">
        <v>282</v>
      </c>
      <c r="D503" s="4" t="s">
        <v>261</v>
      </c>
      <c r="E503" s="4" t="s">
        <v>262</v>
      </c>
      <c r="F503" s="4" t="s">
        <v>360</v>
      </c>
      <c r="G503" s="4" t="s">
        <v>361</v>
      </c>
      <c r="H503" s="4" t="s">
        <v>263</v>
      </c>
      <c r="I503" s="11"/>
      <c r="J503" s="11"/>
      <c r="K503" s="10">
        <v>957.49</v>
      </c>
      <c r="L503" s="11"/>
      <c r="M503" s="11"/>
      <c r="N503" s="11"/>
      <c r="O503" s="11"/>
      <c r="P503" s="11"/>
      <c r="Q503" s="11"/>
      <c r="R503" s="11"/>
      <c r="S503" s="11"/>
      <c r="T503" s="11"/>
      <c r="U503" s="9">
        <v>957.49</v>
      </c>
    </row>
    <row r="504" spans="1:21" ht="23.25" thickBot="1" x14ac:dyDescent="0.3">
      <c r="A504" s="4" t="s">
        <v>260</v>
      </c>
      <c r="B504" s="4" t="s">
        <v>281</v>
      </c>
      <c r="C504" s="4" t="s">
        <v>282</v>
      </c>
      <c r="D504" s="4" t="s">
        <v>261</v>
      </c>
      <c r="E504" s="4" t="s">
        <v>262</v>
      </c>
      <c r="F504" s="4" t="s">
        <v>286</v>
      </c>
      <c r="G504" s="4" t="s">
        <v>287</v>
      </c>
      <c r="H504" s="4" t="s">
        <v>263</v>
      </c>
      <c r="I504" s="7"/>
      <c r="J504" s="7"/>
      <c r="K504" s="8">
        <v>367.28</v>
      </c>
      <c r="L504" s="7"/>
      <c r="M504" s="7"/>
      <c r="N504" s="7"/>
      <c r="O504" s="8">
        <v>3351.89</v>
      </c>
      <c r="P504" s="8">
        <v>3227.99</v>
      </c>
      <c r="Q504" s="8">
        <v>226.87</v>
      </c>
      <c r="R504" s="8">
        <v>398.27</v>
      </c>
      <c r="S504" s="7"/>
      <c r="T504" s="7"/>
      <c r="U504" s="9">
        <v>7572.3</v>
      </c>
    </row>
    <row r="505" spans="1:21" ht="23.25" thickBot="1" x14ac:dyDescent="0.3">
      <c r="A505" s="4" t="s">
        <v>260</v>
      </c>
      <c r="B505" s="4" t="s">
        <v>281</v>
      </c>
      <c r="C505" s="4" t="s">
        <v>282</v>
      </c>
      <c r="D505" s="4" t="s">
        <v>261</v>
      </c>
      <c r="E505" s="4" t="s">
        <v>262</v>
      </c>
      <c r="F505" s="4" t="s">
        <v>132</v>
      </c>
      <c r="G505" s="4" t="s">
        <v>133</v>
      </c>
      <c r="H505" s="4" t="s">
        <v>263</v>
      </c>
      <c r="I505" s="11"/>
      <c r="J505" s="11"/>
      <c r="K505" s="11"/>
      <c r="L505" s="10">
        <v>336.98</v>
      </c>
      <c r="M505" s="10">
        <v>600.33000000000004</v>
      </c>
      <c r="N505" s="11"/>
      <c r="O505" s="11"/>
      <c r="P505" s="11"/>
      <c r="Q505" s="10">
        <v>127.08</v>
      </c>
      <c r="R505" s="10">
        <v>86.25</v>
      </c>
      <c r="S505" s="10">
        <v>277.19</v>
      </c>
      <c r="T505" s="11"/>
      <c r="U505" s="9">
        <v>1427.83</v>
      </c>
    </row>
    <row r="506" spans="1:21" ht="23.25" thickBot="1" x14ac:dyDescent="0.3">
      <c r="A506" s="4" t="s">
        <v>260</v>
      </c>
      <c r="B506" s="4" t="s">
        <v>281</v>
      </c>
      <c r="C506" s="4" t="s">
        <v>282</v>
      </c>
      <c r="D506" s="4" t="s">
        <v>261</v>
      </c>
      <c r="E506" s="4" t="s">
        <v>262</v>
      </c>
      <c r="F506" s="4" t="s">
        <v>94</v>
      </c>
      <c r="G506" s="4" t="s">
        <v>95</v>
      </c>
      <c r="H506" s="4" t="s">
        <v>263</v>
      </c>
      <c r="I506" s="7"/>
      <c r="J506" s="7"/>
      <c r="K506" s="8">
        <v>922.6</v>
      </c>
      <c r="L506" s="8">
        <v>115.6</v>
      </c>
      <c r="M506" s="8">
        <v>9.35</v>
      </c>
      <c r="N506" s="8">
        <v>1032.8499999999999</v>
      </c>
      <c r="O506" s="8">
        <v>4392.28</v>
      </c>
      <c r="P506" s="8">
        <v>3723.03</v>
      </c>
      <c r="Q506" s="8">
        <v>949.55</v>
      </c>
      <c r="R506" s="7"/>
      <c r="S506" s="7"/>
      <c r="T506" s="7"/>
      <c r="U506" s="9">
        <v>11145.26</v>
      </c>
    </row>
    <row r="507" spans="1:21" ht="23.25" thickBot="1" x14ac:dyDescent="0.3">
      <c r="A507" s="4" t="s">
        <v>260</v>
      </c>
      <c r="B507" s="4" t="s">
        <v>281</v>
      </c>
      <c r="C507" s="4" t="s">
        <v>282</v>
      </c>
      <c r="D507" s="4" t="s">
        <v>261</v>
      </c>
      <c r="E507" s="4" t="s">
        <v>262</v>
      </c>
      <c r="F507" s="4" t="s">
        <v>38</v>
      </c>
      <c r="G507" s="4" t="s">
        <v>39</v>
      </c>
      <c r="H507" s="4" t="s">
        <v>263</v>
      </c>
      <c r="I507" s="10">
        <v>-1477.9</v>
      </c>
      <c r="J507" s="10">
        <v>-1480.03</v>
      </c>
      <c r="K507" s="10">
        <v>186473.78</v>
      </c>
      <c r="L507" s="10">
        <v>94281.99</v>
      </c>
      <c r="M507" s="10">
        <v>38852.83</v>
      </c>
      <c r="N507" s="10">
        <v>-3395.58</v>
      </c>
      <c r="O507" s="10">
        <v>157738.23999999999</v>
      </c>
      <c r="P507" s="10">
        <v>104368.77</v>
      </c>
      <c r="Q507" s="10">
        <v>90876.86</v>
      </c>
      <c r="R507" s="10">
        <v>14283.27</v>
      </c>
      <c r="S507" s="10">
        <v>56349.19</v>
      </c>
      <c r="T507" s="10">
        <v>2312.8000000000002</v>
      </c>
      <c r="U507" s="9">
        <v>739184.22</v>
      </c>
    </row>
    <row r="508" spans="1:21" ht="23.25" thickBot="1" x14ac:dyDescent="0.3">
      <c r="A508" s="4" t="s">
        <v>260</v>
      </c>
      <c r="B508" s="4" t="s">
        <v>281</v>
      </c>
      <c r="C508" s="4" t="s">
        <v>282</v>
      </c>
      <c r="D508" s="4" t="s">
        <v>261</v>
      </c>
      <c r="E508" s="4" t="s">
        <v>262</v>
      </c>
      <c r="F508" s="4" t="s">
        <v>451</v>
      </c>
      <c r="G508" s="4" t="s">
        <v>452</v>
      </c>
      <c r="H508" s="4" t="s">
        <v>263</v>
      </c>
      <c r="I508" s="8">
        <v>500</v>
      </c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9">
        <v>500</v>
      </c>
    </row>
    <row r="509" spans="1:21" ht="23.25" thickBot="1" x14ac:dyDescent="0.3">
      <c r="A509" s="4" t="s">
        <v>260</v>
      </c>
      <c r="B509" s="4" t="s">
        <v>281</v>
      </c>
      <c r="C509" s="4" t="s">
        <v>282</v>
      </c>
      <c r="D509" s="4" t="s">
        <v>261</v>
      </c>
      <c r="E509" s="4" t="s">
        <v>262</v>
      </c>
      <c r="F509" s="4" t="s">
        <v>576</v>
      </c>
      <c r="G509" s="4" t="s">
        <v>577</v>
      </c>
      <c r="H509" s="4" t="s">
        <v>263</v>
      </c>
      <c r="I509" s="11"/>
      <c r="J509" s="11"/>
      <c r="K509" s="11"/>
      <c r="L509" s="11"/>
      <c r="M509" s="11"/>
      <c r="N509" s="11"/>
      <c r="O509" s="10">
        <v>870</v>
      </c>
      <c r="P509" s="11"/>
      <c r="Q509" s="11"/>
      <c r="R509" s="11"/>
      <c r="S509" s="11"/>
      <c r="T509" s="11"/>
      <c r="U509" s="9">
        <v>870</v>
      </c>
    </row>
    <row r="510" spans="1:21" ht="23.25" thickBot="1" x14ac:dyDescent="0.3">
      <c r="A510" s="4" t="s">
        <v>260</v>
      </c>
      <c r="B510" s="4" t="s">
        <v>281</v>
      </c>
      <c r="C510" s="4" t="s">
        <v>282</v>
      </c>
      <c r="D510" s="4" t="s">
        <v>261</v>
      </c>
      <c r="E510" s="4" t="s">
        <v>262</v>
      </c>
      <c r="F510" s="4" t="s">
        <v>136</v>
      </c>
      <c r="G510" s="4" t="s">
        <v>137</v>
      </c>
      <c r="H510" s="4" t="s">
        <v>263</v>
      </c>
      <c r="I510" s="7"/>
      <c r="J510" s="7"/>
      <c r="K510" s="7"/>
      <c r="L510" s="8">
        <v>3038</v>
      </c>
      <c r="M510" s="7"/>
      <c r="N510" s="7"/>
      <c r="O510" s="7"/>
      <c r="P510" s="7"/>
      <c r="Q510" s="7"/>
      <c r="R510" s="7"/>
      <c r="S510" s="7"/>
      <c r="T510" s="7"/>
      <c r="U510" s="9">
        <v>3038</v>
      </c>
    </row>
    <row r="511" spans="1:21" ht="23.25" thickBot="1" x14ac:dyDescent="0.3">
      <c r="A511" s="4" t="s">
        <v>260</v>
      </c>
      <c r="B511" s="4" t="s">
        <v>281</v>
      </c>
      <c r="C511" s="4" t="s">
        <v>282</v>
      </c>
      <c r="D511" s="4" t="s">
        <v>261</v>
      </c>
      <c r="E511" s="4" t="s">
        <v>262</v>
      </c>
      <c r="F511" s="4" t="s">
        <v>292</v>
      </c>
      <c r="G511" s="4" t="s">
        <v>293</v>
      </c>
      <c r="H511" s="4" t="s">
        <v>263</v>
      </c>
      <c r="I511" s="11"/>
      <c r="J511" s="11"/>
      <c r="K511" s="11"/>
      <c r="L511" s="10">
        <v>2000</v>
      </c>
      <c r="M511" s="11"/>
      <c r="N511" s="11"/>
      <c r="O511" s="10">
        <v>577.5</v>
      </c>
      <c r="P511" s="10">
        <v>1223.75</v>
      </c>
      <c r="Q511" s="11"/>
      <c r="R511" s="10">
        <v>2200</v>
      </c>
      <c r="S511" s="11"/>
      <c r="T511" s="11"/>
      <c r="U511" s="9">
        <v>6001.25</v>
      </c>
    </row>
    <row r="512" spans="1:21" ht="23.25" thickBot="1" x14ac:dyDescent="0.3">
      <c r="A512" s="4" t="s">
        <v>260</v>
      </c>
      <c r="B512" s="4" t="s">
        <v>281</v>
      </c>
      <c r="C512" s="4" t="s">
        <v>282</v>
      </c>
      <c r="D512" s="4" t="s">
        <v>261</v>
      </c>
      <c r="E512" s="4" t="s">
        <v>262</v>
      </c>
      <c r="F512" s="4" t="s">
        <v>138</v>
      </c>
      <c r="G512" s="4" t="s">
        <v>139</v>
      </c>
      <c r="H512" s="4" t="s">
        <v>263</v>
      </c>
      <c r="I512" s="7"/>
      <c r="J512" s="7"/>
      <c r="K512" s="7"/>
      <c r="L512" s="8">
        <v>4577</v>
      </c>
      <c r="M512" s="8">
        <v>3554</v>
      </c>
      <c r="N512" s="7"/>
      <c r="O512" s="8">
        <v>12712</v>
      </c>
      <c r="P512" s="8">
        <v>8912</v>
      </c>
      <c r="Q512" s="8">
        <v>696</v>
      </c>
      <c r="R512" s="7"/>
      <c r="S512" s="8">
        <v>3216</v>
      </c>
      <c r="T512" s="7"/>
      <c r="U512" s="9">
        <v>33667</v>
      </c>
    </row>
    <row r="513" spans="1:21" ht="23.25" thickBot="1" x14ac:dyDescent="0.3">
      <c r="A513" s="4" t="s">
        <v>260</v>
      </c>
      <c r="B513" s="4" t="s">
        <v>281</v>
      </c>
      <c r="C513" s="4" t="s">
        <v>282</v>
      </c>
      <c r="D513" s="4" t="s">
        <v>261</v>
      </c>
      <c r="E513" s="4" t="s">
        <v>262</v>
      </c>
      <c r="F513" s="4" t="s">
        <v>140</v>
      </c>
      <c r="G513" s="4" t="s">
        <v>141</v>
      </c>
      <c r="H513" s="4" t="s">
        <v>263</v>
      </c>
      <c r="I513" s="11"/>
      <c r="J513" s="11"/>
      <c r="K513" s="11"/>
      <c r="L513" s="10">
        <v>6826.36</v>
      </c>
      <c r="M513" s="11"/>
      <c r="N513" s="11"/>
      <c r="O513" s="10">
        <v>1561.85</v>
      </c>
      <c r="P513" s="10">
        <v>5857.13</v>
      </c>
      <c r="Q513" s="10">
        <v>1725.75</v>
      </c>
      <c r="R513" s="10">
        <v>5642.95</v>
      </c>
      <c r="S513" s="11"/>
      <c r="T513" s="11"/>
      <c r="U513" s="9">
        <v>21614.04</v>
      </c>
    </row>
    <row r="514" spans="1:21" ht="23.25" thickBot="1" x14ac:dyDescent="0.3">
      <c r="A514" s="4" t="s">
        <v>260</v>
      </c>
      <c r="B514" s="4" t="s">
        <v>281</v>
      </c>
      <c r="C514" s="4" t="s">
        <v>282</v>
      </c>
      <c r="D514" s="4" t="s">
        <v>261</v>
      </c>
      <c r="E514" s="4" t="s">
        <v>262</v>
      </c>
      <c r="F514" s="4" t="s">
        <v>40</v>
      </c>
      <c r="G514" s="4" t="s">
        <v>41</v>
      </c>
      <c r="H514" s="4" t="s">
        <v>263</v>
      </c>
      <c r="I514" s="7"/>
      <c r="J514" s="7"/>
      <c r="K514" s="8">
        <v>27527.32</v>
      </c>
      <c r="L514" s="7"/>
      <c r="M514" s="7"/>
      <c r="N514" s="7"/>
      <c r="O514" s="7"/>
      <c r="P514" s="8">
        <v>4460.5</v>
      </c>
      <c r="Q514" s="7"/>
      <c r="R514" s="7"/>
      <c r="S514" s="8">
        <v>3080.85</v>
      </c>
      <c r="T514" s="8">
        <v>2235.29</v>
      </c>
      <c r="U514" s="9">
        <v>37303.96</v>
      </c>
    </row>
    <row r="515" spans="1:21" ht="23.25" thickBot="1" x14ac:dyDescent="0.3">
      <c r="A515" s="4" t="s">
        <v>260</v>
      </c>
      <c r="B515" s="4" t="s">
        <v>281</v>
      </c>
      <c r="C515" s="4" t="s">
        <v>282</v>
      </c>
      <c r="D515" s="4" t="s">
        <v>261</v>
      </c>
      <c r="E515" s="4" t="s">
        <v>262</v>
      </c>
      <c r="F515" s="4" t="s">
        <v>49</v>
      </c>
      <c r="G515" s="4" t="s">
        <v>50</v>
      </c>
      <c r="H515" s="4" t="s">
        <v>263</v>
      </c>
      <c r="I515" s="11"/>
      <c r="J515" s="11"/>
      <c r="K515" s="11"/>
      <c r="L515" s="11"/>
      <c r="M515" s="11"/>
      <c r="N515" s="11"/>
      <c r="O515" s="10">
        <v>275</v>
      </c>
      <c r="P515" s="10">
        <v>200</v>
      </c>
      <c r="Q515" s="11"/>
      <c r="R515" s="10">
        <v>475</v>
      </c>
      <c r="S515" s="11"/>
      <c r="T515" s="11"/>
      <c r="U515" s="9">
        <v>950</v>
      </c>
    </row>
    <row r="516" spans="1:21" ht="23.25" thickBot="1" x14ac:dyDescent="0.3">
      <c r="A516" s="4" t="s">
        <v>260</v>
      </c>
      <c r="B516" s="4" t="s">
        <v>281</v>
      </c>
      <c r="C516" s="4" t="s">
        <v>282</v>
      </c>
      <c r="D516" s="4" t="s">
        <v>261</v>
      </c>
      <c r="E516" s="4" t="s">
        <v>262</v>
      </c>
      <c r="F516" s="4" t="s">
        <v>294</v>
      </c>
      <c r="G516" s="4" t="s">
        <v>295</v>
      </c>
      <c r="H516" s="4" t="s">
        <v>263</v>
      </c>
      <c r="I516" s="11"/>
      <c r="J516" s="11"/>
      <c r="K516" s="11"/>
      <c r="L516" s="10">
        <v>80.06</v>
      </c>
      <c r="M516" s="11"/>
      <c r="N516" s="11"/>
      <c r="O516" s="10">
        <v>7111.45</v>
      </c>
      <c r="P516" s="10">
        <v>2.25</v>
      </c>
      <c r="Q516" s="10">
        <v>7607.61</v>
      </c>
      <c r="R516" s="11"/>
      <c r="S516" s="11"/>
      <c r="T516" s="11"/>
      <c r="U516" s="9">
        <v>14801.37</v>
      </c>
    </row>
    <row r="517" spans="1:21" ht="23.25" thickBot="1" x14ac:dyDescent="0.3">
      <c r="A517" s="4" t="s">
        <v>260</v>
      </c>
      <c r="B517" s="4" t="s">
        <v>281</v>
      </c>
      <c r="C517" s="4" t="s">
        <v>282</v>
      </c>
      <c r="D517" s="4" t="s">
        <v>261</v>
      </c>
      <c r="E517" s="4" t="s">
        <v>262</v>
      </c>
      <c r="F517" s="4" t="s">
        <v>98</v>
      </c>
      <c r="G517" s="4" t="s">
        <v>99</v>
      </c>
      <c r="H517" s="4" t="s">
        <v>263</v>
      </c>
      <c r="I517" s="7"/>
      <c r="J517" s="7"/>
      <c r="K517" s="7"/>
      <c r="L517" s="7"/>
      <c r="M517" s="7"/>
      <c r="N517" s="7"/>
      <c r="O517" s="7"/>
      <c r="P517" s="7"/>
      <c r="Q517" s="7"/>
      <c r="R517" s="8">
        <v>388.7</v>
      </c>
      <c r="S517" s="8">
        <v>-388.7</v>
      </c>
      <c r="T517" s="7"/>
      <c r="U517" s="12">
        <v>0</v>
      </c>
    </row>
    <row r="518" spans="1:21" ht="23.25" thickBot="1" x14ac:dyDescent="0.3">
      <c r="A518" s="4" t="s">
        <v>260</v>
      </c>
      <c r="B518" s="4" t="s">
        <v>281</v>
      </c>
      <c r="C518" s="4" t="s">
        <v>282</v>
      </c>
      <c r="D518" s="4" t="s">
        <v>261</v>
      </c>
      <c r="E518" s="4" t="s">
        <v>262</v>
      </c>
      <c r="F518" s="4" t="s">
        <v>152</v>
      </c>
      <c r="G518" s="4" t="s">
        <v>153</v>
      </c>
      <c r="H518" s="4" t="s">
        <v>263</v>
      </c>
      <c r="I518" s="11"/>
      <c r="J518" s="11"/>
      <c r="K518" s="11"/>
      <c r="L518" s="10">
        <v>7000</v>
      </c>
      <c r="M518" s="10">
        <v>-7000</v>
      </c>
      <c r="N518" s="10">
        <v>2080</v>
      </c>
      <c r="O518" s="11"/>
      <c r="P518" s="10">
        <v>56017.25</v>
      </c>
      <c r="Q518" s="10">
        <v>-6695.39</v>
      </c>
      <c r="R518" s="11"/>
      <c r="S518" s="10">
        <v>24830</v>
      </c>
      <c r="T518" s="11"/>
      <c r="U518" s="9">
        <v>76231.86</v>
      </c>
    </row>
    <row r="519" spans="1:21" ht="23.25" thickBot="1" x14ac:dyDescent="0.3">
      <c r="A519" s="4" t="s">
        <v>260</v>
      </c>
      <c r="B519" s="4" t="s">
        <v>281</v>
      </c>
      <c r="C519" s="4" t="s">
        <v>282</v>
      </c>
      <c r="D519" s="4" t="s">
        <v>261</v>
      </c>
      <c r="E519" s="4" t="s">
        <v>262</v>
      </c>
      <c r="F519" s="4" t="s">
        <v>18</v>
      </c>
      <c r="G519" s="4" t="s">
        <v>19</v>
      </c>
      <c r="H519" s="4" t="s">
        <v>263</v>
      </c>
      <c r="I519" s="7"/>
      <c r="J519" s="7"/>
      <c r="K519" s="7"/>
      <c r="L519" s="7"/>
      <c r="M519" s="7"/>
      <c r="N519" s="8">
        <v>1400</v>
      </c>
      <c r="O519" s="7"/>
      <c r="P519" s="7"/>
      <c r="Q519" s="7"/>
      <c r="R519" s="7"/>
      <c r="S519" s="8">
        <v>2398.5300000000002</v>
      </c>
      <c r="T519" s="7"/>
      <c r="U519" s="9">
        <v>3798.53</v>
      </c>
    </row>
    <row r="520" spans="1:21" ht="23.25" thickBot="1" x14ac:dyDescent="0.3">
      <c r="A520" s="4" t="s">
        <v>260</v>
      </c>
      <c r="B520" s="4" t="s">
        <v>281</v>
      </c>
      <c r="C520" s="4" t="s">
        <v>282</v>
      </c>
      <c r="D520" s="4" t="s">
        <v>261</v>
      </c>
      <c r="E520" s="4" t="s">
        <v>262</v>
      </c>
      <c r="F520" s="4" t="s">
        <v>84</v>
      </c>
      <c r="G520" s="4" t="s">
        <v>85</v>
      </c>
      <c r="H520" s="4" t="s">
        <v>263</v>
      </c>
      <c r="I520" s="10">
        <v>117.24</v>
      </c>
      <c r="J520" s="10">
        <v>85.65</v>
      </c>
      <c r="K520" s="10">
        <v>117.49</v>
      </c>
      <c r="L520" s="10">
        <v>62.52</v>
      </c>
      <c r="M520" s="10">
        <v>123.25</v>
      </c>
      <c r="N520" s="10">
        <v>98.75</v>
      </c>
      <c r="O520" s="10">
        <v>1068.92</v>
      </c>
      <c r="P520" s="11"/>
      <c r="Q520" s="10">
        <v>370.59</v>
      </c>
      <c r="R520" s="11"/>
      <c r="S520" s="10">
        <v>111.51</v>
      </c>
      <c r="T520" s="11"/>
      <c r="U520" s="9">
        <v>2155.92</v>
      </c>
    </row>
    <row r="521" spans="1:21" ht="23.25" thickBot="1" x14ac:dyDescent="0.3">
      <c r="A521" s="4" t="s">
        <v>260</v>
      </c>
      <c r="B521" s="4" t="s">
        <v>281</v>
      </c>
      <c r="C521" s="4" t="s">
        <v>282</v>
      </c>
      <c r="D521" s="4" t="s">
        <v>261</v>
      </c>
      <c r="E521" s="4" t="s">
        <v>262</v>
      </c>
      <c r="F521" s="4" t="s">
        <v>76</v>
      </c>
      <c r="G521" s="4" t="s">
        <v>77</v>
      </c>
      <c r="H521" s="4" t="s">
        <v>263</v>
      </c>
      <c r="I521" s="8">
        <v>6853.14</v>
      </c>
      <c r="J521" s="8">
        <v>2510.8200000000002</v>
      </c>
      <c r="K521" s="8">
        <v>12730.8</v>
      </c>
      <c r="L521" s="8">
        <v>6154.28</v>
      </c>
      <c r="M521" s="8">
        <v>4750.54</v>
      </c>
      <c r="N521" s="8">
        <v>1244.6600000000001</v>
      </c>
      <c r="O521" s="8">
        <v>18123.900000000001</v>
      </c>
      <c r="P521" s="8">
        <v>13351.5</v>
      </c>
      <c r="Q521" s="8">
        <v>2150.69</v>
      </c>
      <c r="R521" s="8">
        <v>4743.62</v>
      </c>
      <c r="S521" s="8">
        <v>2450.86</v>
      </c>
      <c r="T521" s="8">
        <v>1048.58</v>
      </c>
      <c r="U521" s="9">
        <v>76113.39</v>
      </c>
    </row>
    <row r="522" spans="1:21" ht="23.25" thickBot="1" x14ac:dyDescent="0.3">
      <c r="A522" s="4" t="s">
        <v>260</v>
      </c>
      <c r="B522" s="4" t="s">
        <v>281</v>
      </c>
      <c r="C522" s="4" t="s">
        <v>282</v>
      </c>
      <c r="D522" s="4" t="s">
        <v>261</v>
      </c>
      <c r="E522" s="4" t="s">
        <v>262</v>
      </c>
      <c r="F522" s="4" t="s">
        <v>51</v>
      </c>
      <c r="G522" s="4" t="s">
        <v>52</v>
      </c>
      <c r="H522" s="4" t="s">
        <v>263</v>
      </c>
      <c r="I522" s="11"/>
      <c r="J522" s="11"/>
      <c r="K522" s="11"/>
      <c r="L522" s="11"/>
      <c r="M522" s="11"/>
      <c r="N522" s="11"/>
      <c r="O522" s="10">
        <v>317.77</v>
      </c>
      <c r="P522" s="11"/>
      <c r="Q522" s="11"/>
      <c r="R522" s="11"/>
      <c r="S522" s="11"/>
      <c r="T522" s="11"/>
      <c r="U522" s="9">
        <v>317.77</v>
      </c>
    </row>
    <row r="523" spans="1:21" ht="23.25" thickBot="1" x14ac:dyDescent="0.3">
      <c r="A523" s="4" t="s">
        <v>260</v>
      </c>
      <c r="B523" s="4" t="s">
        <v>281</v>
      </c>
      <c r="C523" s="4" t="s">
        <v>282</v>
      </c>
      <c r="D523" s="4" t="s">
        <v>261</v>
      </c>
      <c r="E523" s="4" t="s">
        <v>262</v>
      </c>
      <c r="F523" s="4" t="s">
        <v>42</v>
      </c>
      <c r="G523" s="4" t="s">
        <v>43</v>
      </c>
      <c r="H523" s="4" t="s">
        <v>263</v>
      </c>
      <c r="I523" s="7"/>
      <c r="J523" s="7"/>
      <c r="K523" s="8">
        <v>10405.049999999999</v>
      </c>
      <c r="L523" s="8">
        <v>1233.5999999999999</v>
      </c>
      <c r="M523" s="8">
        <v>127.74</v>
      </c>
      <c r="N523" s="8">
        <v>12230.23</v>
      </c>
      <c r="O523" s="8">
        <v>47298.69</v>
      </c>
      <c r="P523" s="8">
        <v>45354.12</v>
      </c>
      <c r="Q523" s="8">
        <v>11993.6</v>
      </c>
      <c r="R523" s="7"/>
      <c r="S523" s="7"/>
      <c r="T523" s="7"/>
      <c r="U523" s="9">
        <v>128643.03</v>
      </c>
    </row>
    <row r="524" spans="1:21" ht="23.25" thickBot="1" x14ac:dyDescent="0.3">
      <c r="A524" s="4" t="s">
        <v>260</v>
      </c>
      <c r="B524" s="4" t="s">
        <v>281</v>
      </c>
      <c r="C524" s="4" t="s">
        <v>282</v>
      </c>
      <c r="D524" s="4" t="s">
        <v>261</v>
      </c>
      <c r="E524" s="4" t="s">
        <v>262</v>
      </c>
      <c r="F524" s="4" t="s">
        <v>53</v>
      </c>
      <c r="G524" s="4" t="s">
        <v>54</v>
      </c>
      <c r="H524" s="4" t="s">
        <v>263</v>
      </c>
      <c r="I524" s="11"/>
      <c r="J524" s="11"/>
      <c r="K524" s="10">
        <v>2203.2199999999998</v>
      </c>
      <c r="L524" s="10">
        <v>346.23</v>
      </c>
      <c r="M524" s="11"/>
      <c r="N524" s="10">
        <v>1884.78</v>
      </c>
      <c r="O524" s="10">
        <v>12408.96</v>
      </c>
      <c r="P524" s="10">
        <v>5525.26</v>
      </c>
      <c r="Q524" s="10">
        <v>982.96</v>
      </c>
      <c r="R524" s="11"/>
      <c r="S524" s="11"/>
      <c r="T524" s="11"/>
      <c r="U524" s="9">
        <v>23351.41</v>
      </c>
    </row>
    <row r="525" spans="1:21" ht="23.25" thickBot="1" x14ac:dyDescent="0.3">
      <c r="A525" s="4" t="s">
        <v>260</v>
      </c>
      <c r="B525" s="4" t="s">
        <v>281</v>
      </c>
      <c r="C525" s="4" t="s">
        <v>282</v>
      </c>
      <c r="D525" s="4" t="s">
        <v>261</v>
      </c>
      <c r="E525" s="4" t="s">
        <v>262</v>
      </c>
      <c r="F525" s="4" t="s">
        <v>172</v>
      </c>
      <c r="G525" s="4" t="s">
        <v>173</v>
      </c>
      <c r="H525" s="4" t="s">
        <v>263</v>
      </c>
      <c r="I525" s="7"/>
      <c r="J525" s="7"/>
      <c r="K525" s="8">
        <v>67.5</v>
      </c>
      <c r="L525" s="7"/>
      <c r="M525" s="7"/>
      <c r="N525" s="7"/>
      <c r="O525" s="8">
        <v>112.5</v>
      </c>
      <c r="P525" s="7"/>
      <c r="Q525" s="7"/>
      <c r="R525" s="7"/>
      <c r="S525" s="7"/>
      <c r="T525" s="7"/>
      <c r="U525" s="9">
        <v>180</v>
      </c>
    </row>
    <row r="526" spans="1:21" ht="23.25" thickBot="1" x14ac:dyDescent="0.3">
      <c r="A526" s="4" t="s">
        <v>260</v>
      </c>
      <c r="B526" s="4" t="s">
        <v>281</v>
      </c>
      <c r="C526" s="4" t="s">
        <v>282</v>
      </c>
      <c r="D526" s="4" t="s">
        <v>264</v>
      </c>
      <c r="E526" s="4" t="s">
        <v>265</v>
      </c>
      <c r="F526" s="4" t="s">
        <v>286</v>
      </c>
      <c r="G526" s="4" t="s">
        <v>287</v>
      </c>
      <c r="H526" s="4" t="s">
        <v>266</v>
      </c>
      <c r="I526" s="11"/>
      <c r="J526" s="11"/>
      <c r="K526" s="11"/>
      <c r="L526" s="11"/>
      <c r="M526" s="11"/>
      <c r="N526" s="10">
        <v>480</v>
      </c>
      <c r="O526" s="10">
        <v>96</v>
      </c>
      <c r="P526" s="11"/>
      <c r="Q526" s="11"/>
      <c r="R526" s="11"/>
      <c r="S526" s="11"/>
      <c r="T526" s="11"/>
      <c r="U526" s="9">
        <v>576</v>
      </c>
    </row>
    <row r="527" spans="1:21" ht="23.25" thickBot="1" x14ac:dyDescent="0.3">
      <c r="A527" s="4" t="s">
        <v>260</v>
      </c>
      <c r="B527" s="4" t="s">
        <v>281</v>
      </c>
      <c r="C527" s="4" t="s">
        <v>282</v>
      </c>
      <c r="D527" s="4" t="s">
        <v>264</v>
      </c>
      <c r="E527" s="4" t="s">
        <v>265</v>
      </c>
      <c r="F527" s="4" t="s">
        <v>38</v>
      </c>
      <c r="G527" s="4" t="s">
        <v>39</v>
      </c>
      <c r="H527" s="4" t="s">
        <v>266</v>
      </c>
      <c r="I527" s="7"/>
      <c r="J527" s="7"/>
      <c r="K527" s="8">
        <v>-5209</v>
      </c>
      <c r="L527" s="7"/>
      <c r="M527" s="7"/>
      <c r="N527" s="7"/>
      <c r="O527" s="7"/>
      <c r="P527" s="7"/>
      <c r="Q527" s="7"/>
      <c r="R527" s="7"/>
      <c r="S527" s="7"/>
      <c r="T527" s="7"/>
      <c r="U527" s="9">
        <v>-5209</v>
      </c>
    </row>
    <row r="528" spans="1:21" ht="23.25" thickBot="1" x14ac:dyDescent="0.3">
      <c r="A528" s="4" t="s">
        <v>260</v>
      </c>
      <c r="B528" s="4" t="s">
        <v>281</v>
      </c>
      <c r="C528" s="4" t="s">
        <v>282</v>
      </c>
      <c r="D528" s="4" t="s">
        <v>264</v>
      </c>
      <c r="E528" s="4" t="s">
        <v>265</v>
      </c>
      <c r="F528" s="4" t="s">
        <v>140</v>
      </c>
      <c r="G528" s="4" t="s">
        <v>141</v>
      </c>
      <c r="H528" s="4" t="s">
        <v>266</v>
      </c>
      <c r="I528" s="10">
        <v>4114.8</v>
      </c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9">
        <v>4114.8</v>
      </c>
    </row>
    <row r="529" spans="1:21" ht="23.25" thickBot="1" x14ac:dyDescent="0.3">
      <c r="A529" s="4" t="s">
        <v>260</v>
      </c>
      <c r="B529" s="4" t="s">
        <v>281</v>
      </c>
      <c r="C529" s="4" t="s">
        <v>282</v>
      </c>
      <c r="D529" s="4" t="s">
        <v>264</v>
      </c>
      <c r="E529" s="4" t="s">
        <v>265</v>
      </c>
      <c r="F529" s="4" t="s">
        <v>40</v>
      </c>
      <c r="G529" s="4" t="s">
        <v>41</v>
      </c>
      <c r="H529" s="4" t="s">
        <v>266</v>
      </c>
      <c r="I529" s="8">
        <v>6412.22</v>
      </c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9">
        <v>6412.22</v>
      </c>
    </row>
    <row r="530" spans="1:21" ht="23.25" thickBot="1" x14ac:dyDescent="0.3">
      <c r="A530" s="4" t="s">
        <v>260</v>
      </c>
      <c r="B530" s="4" t="s">
        <v>194</v>
      </c>
      <c r="C530" s="4" t="s">
        <v>195</v>
      </c>
      <c r="D530" s="4" t="s">
        <v>269</v>
      </c>
      <c r="E530" s="4" t="s">
        <v>270</v>
      </c>
      <c r="F530" s="4" t="s">
        <v>94</v>
      </c>
      <c r="G530" s="4" t="s">
        <v>95</v>
      </c>
      <c r="H530" s="4" t="s">
        <v>271</v>
      </c>
      <c r="I530" s="8">
        <v>41.05</v>
      </c>
      <c r="J530" s="7"/>
      <c r="K530" s="8">
        <v>16.920000000000002</v>
      </c>
      <c r="L530" s="7"/>
      <c r="M530" s="7"/>
      <c r="N530" s="7"/>
      <c r="O530" s="7"/>
      <c r="P530" s="7"/>
      <c r="Q530" s="7"/>
      <c r="R530" s="7"/>
      <c r="S530" s="7"/>
      <c r="T530" s="7"/>
      <c r="U530" s="9">
        <v>57.97</v>
      </c>
    </row>
    <row r="531" spans="1:21" ht="23.25" thickBot="1" x14ac:dyDescent="0.3">
      <c r="A531" s="4" t="s">
        <v>260</v>
      </c>
      <c r="B531" s="4" t="s">
        <v>194</v>
      </c>
      <c r="C531" s="4" t="s">
        <v>195</v>
      </c>
      <c r="D531" s="4" t="s">
        <v>269</v>
      </c>
      <c r="E531" s="4" t="s">
        <v>270</v>
      </c>
      <c r="F531" s="4" t="s">
        <v>156</v>
      </c>
      <c r="G531" s="4" t="s">
        <v>157</v>
      </c>
      <c r="H531" s="4" t="s">
        <v>271</v>
      </c>
      <c r="I531" s="11"/>
      <c r="J531" s="10">
        <v>252</v>
      </c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9">
        <v>252</v>
      </c>
    </row>
    <row r="532" spans="1:21" ht="23.25" thickBot="1" x14ac:dyDescent="0.3">
      <c r="A532" s="4" t="s">
        <v>260</v>
      </c>
      <c r="B532" s="4" t="s">
        <v>194</v>
      </c>
      <c r="C532" s="4" t="s">
        <v>195</v>
      </c>
      <c r="D532" s="4" t="s">
        <v>269</v>
      </c>
      <c r="E532" s="4" t="s">
        <v>270</v>
      </c>
      <c r="F532" s="4" t="s">
        <v>42</v>
      </c>
      <c r="G532" s="4" t="s">
        <v>43</v>
      </c>
      <c r="H532" s="4" t="s">
        <v>271</v>
      </c>
      <c r="I532" s="8">
        <v>498.72</v>
      </c>
      <c r="J532" s="7"/>
      <c r="K532" s="8">
        <v>231.24</v>
      </c>
      <c r="L532" s="7"/>
      <c r="M532" s="7"/>
      <c r="N532" s="7"/>
      <c r="O532" s="7"/>
      <c r="P532" s="7"/>
      <c r="Q532" s="7"/>
      <c r="R532" s="7"/>
      <c r="S532" s="7"/>
      <c r="T532" s="7"/>
      <c r="U532" s="9">
        <v>729.96</v>
      </c>
    </row>
    <row r="533" spans="1:21" ht="23.25" thickBot="1" x14ac:dyDescent="0.3">
      <c r="A533" s="4" t="s">
        <v>260</v>
      </c>
      <c r="B533" s="4" t="s">
        <v>194</v>
      </c>
      <c r="C533" s="4" t="s">
        <v>195</v>
      </c>
      <c r="D533" s="4" t="s">
        <v>269</v>
      </c>
      <c r="E533" s="4" t="s">
        <v>270</v>
      </c>
      <c r="F533" s="4" t="s">
        <v>53</v>
      </c>
      <c r="G533" s="4" t="s">
        <v>54</v>
      </c>
      <c r="H533" s="4" t="s">
        <v>271</v>
      </c>
      <c r="I533" s="10">
        <v>62.28</v>
      </c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9">
        <v>62.28</v>
      </c>
    </row>
    <row r="534" spans="1:21" ht="23.25" thickBot="1" x14ac:dyDescent="0.3">
      <c r="A534" s="4" t="s">
        <v>260</v>
      </c>
      <c r="B534" s="4" t="s">
        <v>194</v>
      </c>
      <c r="C534" s="4" t="s">
        <v>195</v>
      </c>
      <c r="D534" s="4" t="s">
        <v>261</v>
      </c>
      <c r="E534" s="4" t="s">
        <v>262</v>
      </c>
      <c r="F534" s="4" t="s">
        <v>47</v>
      </c>
      <c r="G534" s="4" t="s">
        <v>48</v>
      </c>
      <c r="H534" s="4" t="s">
        <v>263</v>
      </c>
      <c r="I534" s="7"/>
      <c r="J534" s="7"/>
      <c r="K534" s="7"/>
      <c r="L534" s="7"/>
      <c r="M534" s="7"/>
      <c r="N534" s="7"/>
      <c r="O534" s="7"/>
      <c r="P534" s="7"/>
      <c r="Q534" s="8">
        <v>263.68</v>
      </c>
      <c r="R534" s="7"/>
      <c r="S534" s="7"/>
      <c r="T534" s="7"/>
      <c r="U534" s="9">
        <v>263.68</v>
      </c>
    </row>
    <row r="535" spans="1:21" ht="23.25" thickBot="1" x14ac:dyDescent="0.3">
      <c r="A535" s="4" t="s">
        <v>260</v>
      </c>
      <c r="B535" s="4" t="s">
        <v>194</v>
      </c>
      <c r="C535" s="4" t="s">
        <v>195</v>
      </c>
      <c r="D535" s="4" t="s">
        <v>261</v>
      </c>
      <c r="E535" s="4" t="s">
        <v>262</v>
      </c>
      <c r="F535" s="4" t="s">
        <v>80</v>
      </c>
      <c r="G535" s="4" t="s">
        <v>81</v>
      </c>
      <c r="H535" s="4" t="s">
        <v>263</v>
      </c>
      <c r="I535" s="10">
        <v>420</v>
      </c>
      <c r="J535" s="10">
        <v>420</v>
      </c>
      <c r="K535" s="10">
        <v>420</v>
      </c>
      <c r="L535" s="10">
        <v>420</v>
      </c>
      <c r="M535" s="10">
        <v>420</v>
      </c>
      <c r="N535" s="10">
        <v>420</v>
      </c>
      <c r="O535" s="10">
        <v>420</v>
      </c>
      <c r="P535" s="10">
        <v>420</v>
      </c>
      <c r="Q535" s="10">
        <v>420</v>
      </c>
      <c r="R535" s="10">
        <v>420</v>
      </c>
      <c r="S535" s="10">
        <v>420</v>
      </c>
      <c r="T535" s="10">
        <v>420</v>
      </c>
      <c r="U535" s="9">
        <v>5040</v>
      </c>
    </row>
    <row r="536" spans="1:21" ht="23.25" thickBot="1" x14ac:dyDescent="0.3">
      <c r="A536" s="4" t="s">
        <v>260</v>
      </c>
      <c r="B536" s="4" t="s">
        <v>194</v>
      </c>
      <c r="C536" s="4" t="s">
        <v>195</v>
      </c>
      <c r="D536" s="4" t="s">
        <v>261</v>
      </c>
      <c r="E536" s="4" t="s">
        <v>262</v>
      </c>
      <c r="F536" s="4" t="s">
        <v>94</v>
      </c>
      <c r="G536" s="4" t="s">
        <v>95</v>
      </c>
      <c r="H536" s="4" t="s">
        <v>263</v>
      </c>
      <c r="I536" s="7"/>
      <c r="J536" s="7"/>
      <c r="K536" s="8">
        <v>45.08</v>
      </c>
      <c r="L536" s="7"/>
      <c r="M536" s="8">
        <v>22.99</v>
      </c>
      <c r="N536" s="7"/>
      <c r="O536" s="7"/>
      <c r="P536" s="8">
        <v>61.21</v>
      </c>
      <c r="Q536" s="8">
        <v>14.38</v>
      </c>
      <c r="R536" s="8">
        <v>10.15</v>
      </c>
      <c r="S536" s="8">
        <v>17.260000000000002</v>
      </c>
      <c r="T536" s="7"/>
      <c r="U536" s="9">
        <v>171.07</v>
      </c>
    </row>
    <row r="537" spans="1:21" ht="23.25" thickBot="1" x14ac:dyDescent="0.3">
      <c r="A537" s="4" t="s">
        <v>260</v>
      </c>
      <c r="B537" s="4" t="s">
        <v>194</v>
      </c>
      <c r="C537" s="4" t="s">
        <v>195</v>
      </c>
      <c r="D537" s="4" t="s">
        <v>261</v>
      </c>
      <c r="E537" s="4" t="s">
        <v>262</v>
      </c>
      <c r="F537" s="4" t="s">
        <v>51</v>
      </c>
      <c r="G537" s="4" t="s">
        <v>52</v>
      </c>
      <c r="H537" s="4" t="s">
        <v>263</v>
      </c>
      <c r="I537" s="11"/>
      <c r="J537" s="11"/>
      <c r="K537" s="10">
        <v>616.08000000000004</v>
      </c>
      <c r="L537" s="11"/>
      <c r="M537" s="11"/>
      <c r="N537" s="11"/>
      <c r="O537" s="11"/>
      <c r="P537" s="11"/>
      <c r="Q537" s="11"/>
      <c r="R537" s="11"/>
      <c r="S537" s="11"/>
      <c r="T537" s="11"/>
      <c r="U537" s="9">
        <v>616.08000000000004</v>
      </c>
    </row>
    <row r="538" spans="1:21" ht="23.25" thickBot="1" x14ac:dyDescent="0.3">
      <c r="A538" s="4" t="s">
        <v>260</v>
      </c>
      <c r="B538" s="4" t="s">
        <v>194</v>
      </c>
      <c r="C538" s="4" t="s">
        <v>195</v>
      </c>
      <c r="D538" s="4" t="s">
        <v>261</v>
      </c>
      <c r="E538" s="4" t="s">
        <v>262</v>
      </c>
      <c r="F538" s="4" t="s">
        <v>42</v>
      </c>
      <c r="G538" s="4" t="s">
        <v>43</v>
      </c>
      <c r="H538" s="4" t="s">
        <v>263</v>
      </c>
      <c r="I538" s="7"/>
      <c r="J538" s="7"/>
      <c r="K538" s="7"/>
      <c r="L538" s="7"/>
      <c r="M538" s="7"/>
      <c r="N538" s="7"/>
      <c r="O538" s="7"/>
      <c r="P538" s="8">
        <v>802.6</v>
      </c>
      <c r="Q538" s="8">
        <v>196.58</v>
      </c>
      <c r="R538" s="8">
        <v>138.72</v>
      </c>
      <c r="S538" s="8">
        <v>235.89</v>
      </c>
      <c r="T538" s="7"/>
      <c r="U538" s="9">
        <v>1373.79</v>
      </c>
    </row>
    <row r="539" spans="1:21" ht="23.25" thickBot="1" x14ac:dyDescent="0.3">
      <c r="A539" s="4" t="s">
        <v>260</v>
      </c>
      <c r="B539" s="4" t="s">
        <v>194</v>
      </c>
      <c r="C539" s="4" t="s">
        <v>195</v>
      </c>
      <c r="D539" s="4" t="s">
        <v>261</v>
      </c>
      <c r="E539" s="4" t="s">
        <v>262</v>
      </c>
      <c r="F539" s="4" t="s">
        <v>53</v>
      </c>
      <c r="G539" s="4" t="s">
        <v>54</v>
      </c>
      <c r="H539" s="4" t="s">
        <v>263</v>
      </c>
      <c r="I539" s="11"/>
      <c r="J539" s="11"/>
      <c r="K539" s="11"/>
      <c r="L539" s="11"/>
      <c r="M539" s="10">
        <v>314.13</v>
      </c>
      <c r="N539" s="11"/>
      <c r="O539" s="11"/>
      <c r="P539" s="10">
        <v>33.93</v>
      </c>
      <c r="Q539" s="11"/>
      <c r="R539" s="11"/>
      <c r="S539" s="11"/>
      <c r="T539" s="11"/>
      <c r="U539" s="9">
        <v>348.06</v>
      </c>
    </row>
    <row r="540" spans="1:21" ht="23.25" thickBot="1" x14ac:dyDescent="0.3">
      <c r="A540" s="4" t="s">
        <v>260</v>
      </c>
      <c r="B540" s="4" t="s">
        <v>194</v>
      </c>
      <c r="C540" s="4" t="s">
        <v>195</v>
      </c>
      <c r="D540" s="4" t="s">
        <v>264</v>
      </c>
      <c r="E540" s="4" t="s">
        <v>265</v>
      </c>
      <c r="F540" s="4" t="s">
        <v>47</v>
      </c>
      <c r="G540" s="4" t="s">
        <v>48</v>
      </c>
      <c r="H540" s="4" t="s">
        <v>266</v>
      </c>
      <c r="I540" s="7"/>
      <c r="J540" s="7"/>
      <c r="K540" s="8">
        <v>1950.7</v>
      </c>
      <c r="L540" s="7"/>
      <c r="M540" s="7"/>
      <c r="N540" s="7"/>
      <c r="O540" s="7"/>
      <c r="P540" s="7"/>
      <c r="Q540" s="7"/>
      <c r="R540" s="7"/>
      <c r="S540" s="7"/>
      <c r="T540" s="7"/>
      <c r="U540" s="9">
        <v>1950.7</v>
      </c>
    </row>
    <row r="541" spans="1:21" ht="23.25" thickBot="1" x14ac:dyDescent="0.3">
      <c r="A541" s="4" t="s">
        <v>260</v>
      </c>
      <c r="B541" s="4" t="s">
        <v>194</v>
      </c>
      <c r="C541" s="4" t="s">
        <v>195</v>
      </c>
      <c r="D541" s="4" t="s">
        <v>264</v>
      </c>
      <c r="E541" s="4" t="s">
        <v>265</v>
      </c>
      <c r="F541" s="4" t="s">
        <v>130</v>
      </c>
      <c r="G541" s="4" t="s">
        <v>131</v>
      </c>
      <c r="H541" s="4" t="s">
        <v>266</v>
      </c>
      <c r="I541" s="11"/>
      <c r="J541" s="11"/>
      <c r="K541" s="11"/>
      <c r="L541" s="11"/>
      <c r="M541" s="11"/>
      <c r="N541" s="11"/>
      <c r="O541" s="10">
        <v>8.1</v>
      </c>
      <c r="P541" s="11"/>
      <c r="Q541" s="11"/>
      <c r="R541" s="11"/>
      <c r="S541" s="11"/>
      <c r="T541" s="11"/>
      <c r="U541" s="9">
        <v>8.1</v>
      </c>
    </row>
    <row r="542" spans="1:21" ht="23.25" thickBot="1" x14ac:dyDescent="0.3">
      <c r="A542" s="4" t="s">
        <v>260</v>
      </c>
      <c r="B542" s="4" t="s">
        <v>194</v>
      </c>
      <c r="C542" s="4" t="s">
        <v>195</v>
      </c>
      <c r="D542" s="4" t="s">
        <v>264</v>
      </c>
      <c r="E542" s="4" t="s">
        <v>265</v>
      </c>
      <c r="F542" s="4" t="s">
        <v>356</v>
      </c>
      <c r="G542" s="4" t="s">
        <v>357</v>
      </c>
      <c r="H542" s="4" t="s">
        <v>266</v>
      </c>
      <c r="I542" s="7"/>
      <c r="J542" s="7"/>
      <c r="K542" s="7"/>
      <c r="L542" s="7"/>
      <c r="M542" s="7"/>
      <c r="N542" s="7"/>
      <c r="O542" s="8">
        <v>0.4</v>
      </c>
      <c r="P542" s="7"/>
      <c r="Q542" s="7"/>
      <c r="R542" s="7"/>
      <c r="S542" s="7"/>
      <c r="T542" s="7"/>
      <c r="U542" s="9">
        <v>0.4</v>
      </c>
    </row>
    <row r="543" spans="1:21" ht="23.25" thickBot="1" x14ac:dyDescent="0.3">
      <c r="A543" s="4" t="s">
        <v>260</v>
      </c>
      <c r="B543" s="4" t="s">
        <v>194</v>
      </c>
      <c r="C543" s="4" t="s">
        <v>195</v>
      </c>
      <c r="D543" s="4" t="s">
        <v>264</v>
      </c>
      <c r="E543" s="4" t="s">
        <v>265</v>
      </c>
      <c r="F543" s="4" t="s">
        <v>286</v>
      </c>
      <c r="G543" s="4" t="s">
        <v>287</v>
      </c>
      <c r="H543" s="4" t="s">
        <v>266</v>
      </c>
      <c r="I543" s="11"/>
      <c r="J543" s="11"/>
      <c r="K543" s="10">
        <v>432.62</v>
      </c>
      <c r="L543" s="11"/>
      <c r="M543" s="11"/>
      <c r="N543" s="11"/>
      <c r="O543" s="11"/>
      <c r="P543" s="10">
        <v>53.55</v>
      </c>
      <c r="Q543" s="10">
        <v>0.51</v>
      </c>
      <c r="R543" s="11"/>
      <c r="S543" s="11"/>
      <c r="T543" s="11"/>
      <c r="U543" s="9">
        <v>486.68</v>
      </c>
    </row>
    <row r="544" spans="1:21" ht="23.25" thickBot="1" x14ac:dyDescent="0.3">
      <c r="A544" s="4" t="s">
        <v>260</v>
      </c>
      <c r="B544" s="4" t="s">
        <v>194</v>
      </c>
      <c r="C544" s="4" t="s">
        <v>195</v>
      </c>
      <c r="D544" s="4" t="s">
        <v>264</v>
      </c>
      <c r="E544" s="4" t="s">
        <v>265</v>
      </c>
      <c r="F544" s="4" t="s">
        <v>94</v>
      </c>
      <c r="G544" s="4" t="s">
        <v>95</v>
      </c>
      <c r="H544" s="4" t="s">
        <v>266</v>
      </c>
      <c r="I544" s="7"/>
      <c r="J544" s="8">
        <v>381.24</v>
      </c>
      <c r="K544" s="8">
        <v>897.01</v>
      </c>
      <c r="L544" s="7"/>
      <c r="M544" s="8">
        <v>11.28</v>
      </c>
      <c r="N544" s="8">
        <v>69.69</v>
      </c>
      <c r="O544" s="8">
        <v>162.76</v>
      </c>
      <c r="P544" s="8">
        <v>139.26</v>
      </c>
      <c r="Q544" s="7"/>
      <c r="R544" s="8">
        <v>23.01</v>
      </c>
      <c r="S544" s="7"/>
      <c r="T544" s="7"/>
      <c r="U544" s="9">
        <v>1684.25</v>
      </c>
    </row>
    <row r="545" spans="1:21" ht="23.25" thickBot="1" x14ac:dyDescent="0.3">
      <c r="A545" s="4" t="s">
        <v>260</v>
      </c>
      <c r="B545" s="4" t="s">
        <v>194</v>
      </c>
      <c r="C545" s="4" t="s">
        <v>195</v>
      </c>
      <c r="D545" s="4" t="s">
        <v>264</v>
      </c>
      <c r="E545" s="4" t="s">
        <v>265</v>
      </c>
      <c r="F545" s="4" t="s">
        <v>38</v>
      </c>
      <c r="G545" s="4" t="s">
        <v>39</v>
      </c>
      <c r="H545" s="4" t="s">
        <v>266</v>
      </c>
      <c r="I545" s="11"/>
      <c r="J545" s="10">
        <v>449.38</v>
      </c>
      <c r="K545" s="10">
        <v>-449.38</v>
      </c>
      <c r="L545" s="10">
        <v>1733.8</v>
      </c>
      <c r="M545" s="10">
        <v>310</v>
      </c>
      <c r="N545" s="10">
        <v>-310</v>
      </c>
      <c r="O545" s="11"/>
      <c r="P545" s="11"/>
      <c r="Q545" s="11"/>
      <c r="R545" s="11"/>
      <c r="S545" s="11"/>
      <c r="T545" s="11"/>
      <c r="U545" s="9">
        <v>1733.8</v>
      </c>
    </row>
    <row r="546" spans="1:21" ht="23.25" thickBot="1" x14ac:dyDescent="0.3">
      <c r="A546" s="4" t="s">
        <v>260</v>
      </c>
      <c r="B546" s="4" t="s">
        <v>194</v>
      </c>
      <c r="C546" s="4" t="s">
        <v>195</v>
      </c>
      <c r="D546" s="4" t="s">
        <v>264</v>
      </c>
      <c r="E546" s="4" t="s">
        <v>265</v>
      </c>
      <c r="F546" s="4" t="s">
        <v>288</v>
      </c>
      <c r="G546" s="4" t="s">
        <v>289</v>
      </c>
      <c r="H546" s="4" t="s">
        <v>266</v>
      </c>
      <c r="I546" s="7"/>
      <c r="J546" s="7"/>
      <c r="K546" s="8">
        <v>5253.75</v>
      </c>
      <c r="L546" s="7"/>
      <c r="M546" s="7"/>
      <c r="N546" s="7"/>
      <c r="O546" s="7"/>
      <c r="P546" s="7"/>
      <c r="Q546" s="7"/>
      <c r="R546" s="7"/>
      <c r="S546" s="7"/>
      <c r="T546" s="7"/>
      <c r="U546" s="9">
        <v>5253.75</v>
      </c>
    </row>
    <row r="547" spans="1:21" ht="23.25" thickBot="1" x14ac:dyDescent="0.3">
      <c r="A547" s="4" t="s">
        <v>260</v>
      </c>
      <c r="B547" s="4" t="s">
        <v>194</v>
      </c>
      <c r="C547" s="4" t="s">
        <v>195</v>
      </c>
      <c r="D547" s="4" t="s">
        <v>264</v>
      </c>
      <c r="E547" s="4" t="s">
        <v>265</v>
      </c>
      <c r="F547" s="4" t="s">
        <v>136</v>
      </c>
      <c r="G547" s="4" t="s">
        <v>137</v>
      </c>
      <c r="H547" s="4" t="s">
        <v>266</v>
      </c>
      <c r="I547" s="11"/>
      <c r="J547" s="11"/>
      <c r="K547" s="10">
        <v>8640.75</v>
      </c>
      <c r="L547" s="10">
        <v>-290</v>
      </c>
      <c r="M547" s="11"/>
      <c r="N547" s="11"/>
      <c r="O547" s="11"/>
      <c r="P547" s="11"/>
      <c r="Q547" s="11"/>
      <c r="R547" s="11"/>
      <c r="S547" s="11"/>
      <c r="T547" s="11"/>
      <c r="U547" s="9">
        <v>8350.75</v>
      </c>
    </row>
    <row r="548" spans="1:21" ht="23.25" thickBot="1" x14ac:dyDescent="0.3">
      <c r="A548" s="4" t="s">
        <v>260</v>
      </c>
      <c r="B548" s="4" t="s">
        <v>194</v>
      </c>
      <c r="C548" s="4" t="s">
        <v>195</v>
      </c>
      <c r="D548" s="4" t="s">
        <v>264</v>
      </c>
      <c r="E548" s="4" t="s">
        <v>265</v>
      </c>
      <c r="F548" s="4" t="s">
        <v>292</v>
      </c>
      <c r="G548" s="4" t="s">
        <v>293</v>
      </c>
      <c r="H548" s="4" t="s">
        <v>266</v>
      </c>
      <c r="I548" s="7"/>
      <c r="J548" s="7"/>
      <c r="K548" s="8">
        <v>5225</v>
      </c>
      <c r="L548" s="7"/>
      <c r="M548" s="7"/>
      <c r="N548" s="7"/>
      <c r="O548" s="7"/>
      <c r="P548" s="7"/>
      <c r="Q548" s="7"/>
      <c r="R548" s="8">
        <v>1490.5</v>
      </c>
      <c r="S548" s="7"/>
      <c r="T548" s="7"/>
      <c r="U548" s="9">
        <v>6715.5</v>
      </c>
    </row>
    <row r="549" spans="1:21" ht="23.25" thickBot="1" x14ac:dyDescent="0.3">
      <c r="A549" s="4" t="s">
        <v>260</v>
      </c>
      <c r="B549" s="4" t="s">
        <v>194</v>
      </c>
      <c r="C549" s="4" t="s">
        <v>195</v>
      </c>
      <c r="D549" s="4" t="s">
        <v>264</v>
      </c>
      <c r="E549" s="4" t="s">
        <v>265</v>
      </c>
      <c r="F549" s="4" t="s">
        <v>138</v>
      </c>
      <c r="G549" s="4" t="s">
        <v>139</v>
      </c>
      <c r="H549" s="4" t="s">
        <v>266</v>
      </c>
      <c r="I549" s="11"/>
      <c r="J549" s="11"/>
      <c r="K549" s="10">
        <v>1784</v>
      </c>
      <c r="L549" s="11"/>
      <c r="M549" s="11"/>
      <c r="N549" s="11"/>
      <c r="O549" s="11"/>
      <c r="P549" s="11"/>
      <c r="Q549" s="11"/>
      <c r="R549" s="11"/>
      <c r="S549" s="11"/>
      <c r="T549" s="11"/>
      <c r="U549" s="9">
        <v>1784</v>
      </c>
    </row>
    <row r="550" spans="1:21" ht="23.25" thickBot="1" x14ac:dyDescent="0.3">
      <c r="A550" s="4" t="s">
        <v>260</v>
      </c>
      <c r="B550" s="4" t="s">
        <v>194</v>
      </c>
      <c r="C550" s="4" t="s">
        <v>195</v>
      </c>
      <c r="D550" s="4" t="s">
        <v>264</v>
      </c>
      <c r="E550" s="4" t="s">
        <v>265</v>
      </c>
      <c r="F550" s="4" t="s">
        <v>140</v>
      </c>
      <c r="G550" s="4" t="s">
        <v>141</v>
      </c>
      <c r="H550" s="4" t="s">
        <v>266</v>
      </c>
      <c r="I550" s="7"/>
      <c r="J550" s="7"/>
      <c r="K550" s="7"/>
      <c r="L550" s="7"/>
      <c r="M550" s="7"/>
      <c r="N550" s="8">
        <v>775</v>
      </c>
      <c r="O550" s="8">
        <v>155</v>
      </c>
      <c r="P550" s="7"/>
      <c r="Q550" s="7"/>
      <c r="R550" s="7"/>
      <c r="S550" s="7"/>
      <c r="T550" s="7"/>
      <c r="U550" s="9">
        <v>930</v>
      </c>
    </row>
    <row r="551" spans="1:21" ht="23.25" thickBot="1" x14ac:dyDescent="0.3">
      <c r="A551" s="4" t="s">
        <v>260</v>
      </c>
      <c r="B551" s="4" t="s">
        <v>194</v>
      </c>
      <c r="C551" s="4" t="s">
        <v>195</v>
      </c>
      <c r="D551" s="4" t="s">
        <v>264</v>
      </c>
      <c r="E551" s="4" t="s">
        <v>265</v>
      </c>
      <c r="F551" s="4" t="s">
        <v>40</v>
      </c>
      <c r="G551" s="4" t="s">
        <v>41</v>
      </c>
      <c r="H551" s="4" t="s">
        <v>266</v>
      </c>
      <c r="I551" s="11"/>
      <c r="J551" s="11"/>
      <c r="K551" s="11"/>
      <c r="L551" s="11"/>
      <c r="M551" s="11"/>
      <c r="N551" s="11"/>
      <c r="O551" s="11"/>
      <c r="P551" s="11"/>
      <c r="Q551" s="10">
        <v>11593.67</v>
      </c>
      <c r="R551" s="11"/>
      <c r="S551" s="11"/>
      <c r="T551" s="11"/>
      <c r="U551" s="9">
        <v>11593.67</v>
      </c>
    </row>
    <row r="552" spans="1:21" ht="23.25" thickBot="1" x14ac:dyDescent="0.3">
      <c r="A552" s="4" t="s">
        <v>260</v>
      </c>
      <c r="B552" s="4" t="s">
        <v>194</v>
      </c>
      <c r="C552" s="4" t="s">
        <v>195</v>
      </c>
      <c r="D552" s="4" t="s">
        <v>264</v>
      </c>
      <c r="E552" s="4" t="s">
        <v>265</v>
      </c>
      <c r="F552" s="4" t="s">
        <v>294</v>
      </c>
      <c r="G552" s="4" t="s">
        <v>295</v>
      </c>
      <c r="H552" s="4" t="s">
        <v>266</v>
      </c>
      <c r="I552" s="7"/>
      <c r="J552" s="7"/>
      <c r="K552" s="8">
        <v>449.38</v>
      </c>
      <c r="L552" s="7"/>
      <c r="M552" s="7"/>
      <c r="N552" s="7"/>
      <c r="O552" s="7"/>
      <c r="P552" s="7"/>
      <c r="Q552" s="7"/>
      <c r="R552" s="7"/>
      <c r="S552" s="7"/>
      <c r="T552" s="7"/>
      <c r="U552" s="9">
        <v>449.38</v>
      </c>
    </row>
    <row r="553" spans="1:21" ht="23.25" thickBot="1" x14ac:dyDescent="0.3">
      <c r="A553" s="4" t="s">
        <v>260</v>
      </c>
      <c r="B553" s="4" t="s">
        <v>194</v>
      </c>
      <c r="C553" s="4" t="s">
        <v>195</v>
      </c>
      <c r="D553" s="4" t="s">
        <v>264</v>
      </c>
      <c r="E553" s="4" t="s">
        <v>265</v>
      </c>
      <c r="F553" s="4" t="s">
        <v>156</v>
      </c>
      <c r="G553" s="4" t="s">
        <v>157</v>
      </c>
      <c r="H553" s="4" t="s">
        <v>266</v>
      </c>
      <c r="I553" s="11"/>
      <c r="J553" s="11"/>
      <c r="K553" s="11"/>
      <c r="L553" s="11"/>
      <c r="M553" s="11"/>
      <c r="N553" s="11"/>
      <c r="O553" s="10">
        <v>384</v>
      </c>
      <c r="P553" s="11"/>
      <c r="Q553" s="11"/>
      <c r="R553" s="11"/>
      <c r="S553" s="11"/>
      <c r="T553" s="11"/>
      <c r="U553" s="9">
        <v>384</v>
      </c>
    </row>
    <row r="554" spans="1:21" ht="23.25" thickBot="1" x14ac:dyDescent="0.3">
      <c r="A554" s="4" t="s">
        <v>260</v>
      </c>
      <c r="B554" s="4" t="s">
        <v>194</v>
      </c>
      <c r="C554" s="4" t="s">
        <v>195</v>
      </c>
      <c r="D554" s="4" t="s">
        <v>264</v>
      </c>
      <c r="E554" s="4" t="s">
        <v>265</v>
      </c>
      <c r="F554" s="4" t="s">
        <v>72</v>
      </c>
      <c r="G554" s="4" t="s">
        <v>73</v>
      </c>
      <c r="H554" s="4" t="s">
        <v>266</v>
      </c>
      <c r="I554" s="7"/>
      <c r="J554" s="7"/>
      <c r="K554" s="8">
        <v>-3155.08</v>
      </c>
      <c r="L554" s="7"/>
      <c r="M554" s="7"/>
      <c r="N554" s="7"/>
      <c r="O554" s="7"/>
      <c r="P554" s="7"/>
      <c r="Q554" s="7"/>
      <c r="R554" s="7"/>
      <c r="S554" s="7"/>
      <c r="T554" s="7"/>
      <c r="U554" s="9">
        <v>-3155.08</v>
      </c>
    </row>
    <row r="555" spans="1:21" ht="23.25" thickBot="1" x14ac:dyDescent="0.3">
      <c r="A555" s="4" t="s">
        <v>260</v>
      </c>
      <c r="B555" s="4" t="s">
        <v>194</v>
      </c>
      <c r="C555" s="4" t="s">
        <v>195</v>
      </c>
      <c r="D555" s="4" t="s">
        <v>264</v>
      </c>
      <c r="E555" s="4" t="s">
        <v>265</v>
      </c>
      <c r="F555" s="4" t="s">
        <v>42</v>
      </c>
      <c r="G555" s="4" t="s">
        <v>43</v>
      </c>
      <c r="H555" s="4" t="s">
        <v>266</v>
      </c>
      <c r="I555" s="11"/>
      <c r="J555" s="10">
        <v>4506.3999999999996</v>
      </c>
      <c r="K555" s="10">
        <v>9910.92</v>
      </c>
      <c r="L555" s="11"/>
      <c r="M555" s="10">
        <v>154.19999999999999</v>
      </c>
      <c r="N555" s="10">
        <v>952.42</v>
      </c>
      <c r="O555" s="10">
        <v>2224.2399999999998</v>
      </c>
      <c r="P555" s="10">
        <v>1903.1</v>
      </c>
      <c r="Q555" s="11"/>
      <c r="R555" s="10">
        <v>314.52</v>
      </c>
      <c r="S555" s="11"/>
      <c r="T555" s="11"/>
      <c r="U555" s="9">
        <v>19965.8</v>
      </c>
    </row>
    <row r="556" spans="1:21" ht="23.25" thickBot="1" x14ac:dyDescent="0.3">
      <c r="A556" s="4" t="s">
        <v>260</v>
      </c>
      <c r="B556" s="4" t="s">
        <v>194</v>
      </c>
      <c r="C556" s="4" t="s">
        <v>195</v>
      </c>
      <c r="D556" s="4" t="s">
        <v>264</v>
      </c>
      <c r="E556" s="4" t="s">
        <v>265</v>
      </c>
      <c r="F556" s="4" t="s">
        <v>53</v>
      </c>
      <c r="G556" s="4" t="s">
        <v>54</v>
      </c>
      <c r="H556" s="4" t="s">
        <v>266</v>
      </c>
      <c r="I556" s="7"/>
      <c r="J556" s="8">
        <v>703.7</v>
      </c>
      <c r="K556" s="8">
        <v>2347.7600000000002</v>
      </c>
      <c r="L556" s="7"/>
      <c r="M556" s="7"/>
      <c r="N556" s="7"/>
      <c r="O556" s="7"/>
      <c r="P556" s="7"/>
      <c r="Q556" s="7"/>
      <c r="R556" s="7"/>
      <c r="S556" s="7"/>
      <c r="T556" s="7"/>
      <c r="U556" s="9">
        <v>3051.46</v>
      </c>
    </row>
    <row r="557" spans="1:21" ht="23.25" thickBot="1" x14ac:dyDescent="0.3">
      <c r="A557" s="4" t="s">
        <v>260</v>
      </c>
      <c r="B557" s="4" t="s">
        <v>194</v>
      </c>
      <c r="C557" s="4" t="s">
        <v>195</v>
      </c>
      <c r="D557" s="4" t="s">
        <v>264</v>
      </c>
      <c r="E557" s="4" t="s">
        <v>265</v>
      </c>
      <c r="F557" s="4" t="s">
        <v>172</v>
      </c>
      <c r="G557" s="4" t="s">
        <v>173</v>
      </c>
      <c r="H557" s="4" t="s">
        <v>266</v>
      </c>
      <c r="I557" s="11"/>
      <c r="J557" s="11"/>
      <c r="K557" s="10">
        <v>22.5</v>
      </c>
      <c r="L557" s="11"/>
      <c r="M557" s="11"/>
      <c r="N557" s="11"/>
      <c r="O557" s="11"/>
      <c r="P557" s="11"/>
      <c r="Q557" s="11"/>
      <c r="R557" s="11"/>
      <c r="S557" s="11"/>
      <c r="T557" s="11"/>
      <c r="U557" s="9">
        <v>22.5</v>
      </c>
    </row>
    <row r="558" spans="1:21" ht="23.25" thickBot="1" x14ac:dyDescent="0.3">
      <c r="A558" s="4" t="s">
        <v>260</v>
      </c>
      <c r="B558" s="4" t="s">
        <v>298</v>
      </c>
      <c r="C558" s="4" t="s">
        <v>299</v>
      </c>
      <c r="D558" s="4" t="s">
        <v>261</v>
      </c>
      <c r="E558" s="4" t="s">
        <v>262</v>
      </c>
      <c r="F558" s="4" t="s">
        <v>42</v>
      </c>
      <c r="G558" s="4" t="s">
        <v>43</v>
      </c>
      <c r="H558" s="4" t="s">
        <v>263</v>
      </c>
      <c r="I558" s="7"/>
      <c r="J558" s="7"/>
      <c r="K558" s="7"/>
      <c r="L558" s="7"/>
      <c r="M558" s="7"/>
      <c r="N558" s="7"/>
      <c r="O558" s="7"/>
      <c r="P558" s="7"/>
      <c r="Q558" s="7"/>
      <c r="R558" s="8">
        <v>554.88</v>
      </c>
      <c r="S558" s="8">
        <v>78.63</v>
      </c>
      <c r="T558" s="7"/>
      <c r="U558" s="9">
        <v>633.51</v>
      </c>
    </row>
    <row r="559" spans="1:21" ht="23.25" thickBot="1" x14ac:dyDescent="0.3">
      <c r="A559" s="4" t="s">
        <v>260</v>
      </c>
      <c r="B559" s="4" t="s">
        <v>298</v>
      </c>
      <c r="C559" s="4" t="s">
        <v>299</v>
      </c>
      <c r="D559" s="4" t="s">
        <v>261</v>
      </c>
      <c r="E559" s="4" t="s">
        <v>262</v>
      </c>
      <c r="F559" s="4" t="s">
        <v>53</v>
      </c>
      <c r="G559" s="4" t="s">
        <v>54</v>
      </c>
      <c r="H559" s="4" t="s">
        <v>263</v>
      </c>
      <c r="I559" s="11"/>
      <c r="J559" s="11"/>
      <c r="K559" s="11"/>
      <c r="L559" s="11"/>
      <c r="M559" s="11"/>
      <c r="N559" s="11"/>
      <c r="O559" s="11"/>
      <c r="P559" s="11"/>
      <c r="Q559" s="11"/>
      <c r="R559" s="10">
        <v>138.44</v>
      </c>
      <c r="S559" s="11"/>
      <c r="T559" s="11"/>
      <c r="U559" s="9">
        <v>138.44</v>
      </c>
    </row>
    <row r="560" spans="1:21" ht="23.25" thickBot="1" x14ac:dyDescent="0.3">
      <c r="A560" s="4" t="s">
        <v>260</v>
      </c>
      <c r="B560" s="4" t="s">
        <v>298</v>
      </c>
      <c r="C560" s="4" t="s">
        <v>299</v>
      </c>
      <c r="D560" s="4" t="s">
        <v>264</v>
      </c>
      <c r="E560" s="4" t="s">
        <v>265</v>
      </c>
      <c r="F560" s="4" t="s">
        <v>42</v>
      </c>
      <c r="G560" s="4" t="s">
        <v>43</v>
      </c>
      <c r="H560" s="4" t="s">
        <v>266</v>
      </c>
      <c r="I560" s="7"/>
      <c r="J560" s="7"/>
      <c r="K560" s="7"/>
      <c r="L560" s="7"/>
      <c r="M560" s="8">
        <v>1127.76</v>
      </c>
      <c r="N560" s="7"/>
      <c r="O560" s="7"/>
      <c r="P560" s="7"/>
      <c r="Q560" s="7"/>
      <c r="R560" s="7"/>
      <c r="S560" s="7"/>
      <c r="T560" s="7"/>
      <c r="U560" s="9">
        <v>1127.76</v>
      </c>
    </row>
    <row r="561" spans="1:21" ht="23.25" thickBot="1" x14ac:dyDescent="0.3">
      <c r="A561" s="4" t="s">
        <v>260</v>
      </c>
      <c r="B561" s="4" t="s">
        <v>298</v>
      </c>
      <c r="C561" s="4" t="s">
        <v>299</v>
      </c>
      <c r="D561" s="4" t="s">
        <v>264</v>
      </c>
      <c r="E561" s="4" t="s">
        <v>265</v>
      </c>
      <c r="F561" s="4" t="s">
        <v>53</v>
      </c>
      <c r="G561" s="4" t="s">
        <v>54</v>
      </c>
      <c r="H561" s="4" t="s">
        <v>266</v>
      </c>
      <c r="I561" s="11"/>
      <c r="J561" s="11"/>
      <c r="K561" s="11"/>
      <c r="L561" s="11"/>
      <c r="M561" s="10">
        <v>19.239999999999998</v>
      </c>
      <c r="N561" s="11"/>
      <c r="O561" s="11"/>
      <c r="P561" s="11"/>
      <c r="Q561" s="11"/>
      <c r="R561" s="11"/>
      <c r="S561" s="11"/>
      <c r="T561" s="11"/>
      <c r="U561" s="9">
        <v>19.239999999999998</v>
      </c>
    </row>
    <row r="562" spans="1:21" ht="23.25" thickBot="1" x14ac:dyDescent="0.3">
      <c r="A562" s="4" t="s">
        <v>1537</v>
      </c>
      <c r="B562" s="4" t="s">
        <v>61</v>
      </c>
      <c r="C562" s="4" t="s">
        <v>62</v>
      </c>
      <c r="D562" s="4" t="s">
        <v>7936</v>
      </c>
      <c r="E562" s="4" t="s">
        <v>7937</v>
      </c>
      <c r="F562" s="4" t="s">
        <v>144</v>
      </c>
      <c r="G562" s="4" t="s">
        <v>145</v>
      </c>
      <c r="H562" s="4" t="s">
        <v>65</v>
      </c>
      <c r="I562" s="8">
        <v>190.78</v>
      </c>
      <c r="J562" s="8">
        <v>93.01</v>
      </c>
      <c r="K562" s="8">
        <v>109.72</v>
      </c>
      <c r="L562" s="8">
        <v>113.66</v>
      </c>
      <c r="M562" s="8">
        <v>111.66</v>
      </c>
      <c r="N562" s="8">
        <v>83.15</v>
      </c>
      <c r="O562" s="8">
        <v>77.290000000000006</v>
      </c>
      <c r="P562" s="7"/>
      <c r="Q562" s="8">
        <v>111.42</v>
      </c>
      <c r="R562" s="8">
        <v>68.739999999999995</v>
      </c>
      <c r="S562" s="8">
        <v>64.180000000000007</v>
      </c>
      <c r="T562" s="8">
        <v>69.02</v>
      </c>
      <c r="U562" s="9">
        <v>1092.6300000000001</v>
      </c>
    </row>
    <row r="563" spans="1:21" ht="23.25" thickBot="1" x14ac:dyDescent="0.3">
      <c r="A563" s="4" t="s">
        <v>1537</v>
      </c>
      <c r="B563" s="4" t="s">
        <v>267</v>
      </c>
      <c r="C563" s="4" t="s">
        <v>268</v>
      </c>
      <c r="D563" s="4" t="s">
        <v>7938</v>
      </c>
      <c r="E563" s="4" t="s">
        <v>7939</v>
      </c>
      <c r="F563" s="4" t="s">
        <v>70</v>
      </c>
      <c r="G563" s="4" t="s">
        <v>71</v>
      </c>
      <c r="H563" s="4" t="s">
        <v>553</v>
      </c>
      <c r="I563" s="10">
        <v>140.52000000000001</v>
      </c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9">
        <v>140.52000000000001</v>
      </c>
    </row>
    <row r="564" spans="1:21" ht="23.25" thickBot="1" x14ac:dyDescent="0.3">
      <c r="A564" s="4" t="s">
        <v>1537</v>
      </c>
      <c r="B564" s="4" t="s">
        <v>267</v>
      </c>
      <c r="C564" s="4" t="s">
        <v>268</v>
      </c>
      <c r="D564" s="4" t="s">
        <v>7938</v>
      </c>
      <c r="E564" s="4" t="s">
        <v>7939</v>
      </c>
      <c r="F564" s="4" t="s">
        <v>47</v>
      </c>
      <c r="G564" s="4" t="s">
        <v>48</v>
      </c>
      <c r="H564" s="4" t="s">
        <v>553</v>
      </c>
      <c r="I564" s="8">
        <v>209.74</v>
      </c>
      <c r="J564" s="8">
        <v>2970.17</v>
      </c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9">
        <v>3179.91</v>
      </c>
    </row>
    <row r="565" spans="1:21" ht="23.25" thickBot="1" x14ac:dyDescent="0.3">
      <c r="A565" s="4" t="s">
        <v>1537</v>
      </c>
      <c r="B565" s="4" t="s">
        <v>267</v>
      </c>
      <c r="C565" s="4" t="s">
        <v>268</v>
      </c>
      <c r="D565" s="4" t="s">
        <v>7938</v>
      </c>
      <c r="E565" s="4" t="s">
        <v>7939</v>
      </c>
      <c r="F565" s="4" t="s">
        <v>94</v>
      </c>
      <c r="G565" s="4" t="s">
        <v>95</v>
      </c>
      <c r="H565" s="4" t="s">
        <v>553</v>
      </c>
      <c r="I565" s="10">
        <v>286.05</v>
      </c>
      <c r="J565" s="10">
        <v>394.42</v>
      </c>
      <c r="K565" s="10">
        <v>236.3</v>
      </c>
      <c r="L565" s="11"/>
      <c r="M565" s="11"/>
      <c r="N565" s="11"/>
      <c r="O565" s="11"/>
      <c r="P565" s="11"/>
      <c r="Q565" s="11"/>
      <c r="R565" s="10">
        <v>36.4</v>
      </c>
      <c r="S565" s="11"/>
      <c r="T565" s="11"/>
      <c r="U565" s="9">
        <v>953.17</v>
      </c>
    </row>
    <row r="566" spans="1:21" ht="23.25" thickBot="1" x14ac:dyDescent="0.3">
      <c r="A566" s="4" t="s">
        <v>1537</v>
      </c>
      <c r="B566" s="4" t="s">
        <v>267</v>
      </c>
      <c r="C566" s="4" t="s">
        <v>268</v>
      </c>
      <c r="D566" s="4" t="s">
        <v>7938</v>
      </c>
      <c r="E566" s="4" t="s">
        <v>7939</v>
      </c>
      <c r="F566" s="4" t="s">
        <v>42</v>
      </c>
      <c r="G566" s="4" t="s">
        <v>43</v>
      </c>
      <c r="H566" s="4" t="s">
        <v>553</v>
      </c>
      <c r="I566" s="8">
        <v>2114.56</v>
      </c>
      <c r="J566" s="8">
        <v>3006.64</v>
      </c>
      <c r="K566" s="8">
        <v>1631.52</v>
      </c>
      <c r="L566" s="7"/>
      <c r="M566" s="7"/>
      <c r="N566" s="7"/>
      <c r="O566" s="7"/>
      <c r="P566" s="7"/>
      <c r="Q566" s="7"/>
      <c r="R566" s="8">
        <v>277.44</v>
      </c>
      <c r="S566" s="7"/>
      <c r="T566" s="7"/>
      <c r="U566" s="9">
        <v>7030.16</v>
      </c>
    </row>
    <row r="567" spans="1:21" ht="23.25" thickBot="1" x14ac:dyDescent="0.3">
      <c r="A567" s="4" t="s">
        <v>1537</v>
      </c>
      <c r="B567" s="4" t="s">
        <v>267</v>
      </c>
      <c r="C567" s="4" t="s">
        <v>268</v>
      </c>
      <c r="D567" s="4" t="s">
        <v>7938</v>
      </c>
      <c r="E567" s="4" t="s">
        <v>7939</v>
      </c>
      <c r="F567" s="4" t="s">
        <v>53</v>
      </c>
      <c r="G567" s="4" t="s">
        <v>54</v>
      </c>
      <c r="H567" s="4" t="s">
        <v>553</v>
      </c>
      <c r="I567" s="10">
        <v>66.02</v>
      </c>
      <c r="J567" s="11"/>
      <c r="K567" s="10">
        <v>169.8</v>
      </c>
      <c r="L567" s="11"/>
      <c r="M567" s="11"/>
      <c r="N567" s="11"/>
      <c r="O567" s="11"/>
      <c r="P567" s="11"/>
      <c r="Q567" s="11"/>
      <c r="R567" s="11"/>
      <c r="S567" s="11"/>
      <c r="T567" s="11"/>
      <c r="U567" s="9">
        <v>235.82</v>
      </c>
    </row>
    <row r="568" spans="1:21" ht="23.25" thickBot="1" x14ac:dyDescent="0.3">
      <c r="A568" s="4" t="s">
        <v>1537</v>
      </c>
      <c r="B568" s="4" t="s">
        <v>267</v>
      </c>
      <c r="C568" s="4" t="s">
        <v>268</v>
      </c>
      <c r="D568" s="4" t="s">
        <v>7940</v>
      </c>
      <c r="E568" s="4" t="s">
        <v>7941</v>
      </c>
      <c r="F568" s="4" t="s">
        <v>94</v>
      </c>
      <c r="G568" s="4" t="s">
        <v>95</v>
      </c>
      <c r="H568" s="4" t="s">
        <v>263</v>
      </c>
      <c r="I568" s="8">
        <v>69.349999999999994</v>
      </c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9">
        <v>69.349999999999994</v>
      </c>
    </row>
    <row r="569" spans="1:21" ht="23.25" thickBot="1" x14ac:dyDescent="0.3">
      <c r="A569" s="4" t="s">
        <v>1537</v>
      </c>
      <c r="B569" s="4" t="s">
        <v>267</v>
      </c>
      <c r="C569" s="4" t="s">
        <v>268</v>
      </c>
      <c r="D569" s="4" t="s">
        <v>7940</v>
      </c>
      <c r="E569" s="4" t="s">
        <v>7941</v>
      </c>
      <c r="F569" s="4" t="s">
        <v>42</v>
      </c>
      <c r="G569" s="4" t="s">
        <v>43</v>
      </c>
      <c r="H569" s="4" t="s">
        <v>263</v>
      </c>
      <c r="I569" s="10">
        <v>528.64</v>
      </c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9">
        <v>528.64</v>
      </c>
    </row>
    <row r="570" spans="1:21" ht="23.25" thickBot="1" x14ac:dyDescent="0.3">
      <c r="A570" s="4" t="s">
        <v>1537</v>
      </c>
      <c r="B570" s="4" t="s">
        <v>281</v>
      </c>
      <c r="C570" s="4" t="s">
        <v>282</v>
      </c>
      <c r="D570" s="4" t="s">
        <v>7940</v>
      </c>
      <c r="E570" s="4" t="s">
        <v>7941</v>
      </c>
      <c r="F570" s="4" t="s">
        <v>286</v>
      </c>
      <c r="G570" s="4" t="s">
        <v>287</v>
      </c>
      <c r="H570" s="4" t="s">
        <v>263</v>
      </c>
      <c r="I570" s="7"/>
      <c r="J570" s="7"/>
      <c r="K570" s="7"/>
      <c r="L570" s="7"/>
      <c r="M570" s="7"/>
      <c r="N570" s="7"/>
      <c r="O570" s="7"/>
      <c r="P570" s="7"/>
      <c r="Q570" s="8">
        <v>-94.4</v>
      </c>
      <c r="R570" s="7"/>
      <c r="S570" s="7"/>
      <c r="T570" s="7"/>
      <c r="U570" s="9">
        <v>-94.4</v>
      </c>
    </row>
    <row r="571" spans="1:21" ht="23.25" thickBot="1" x14ac:dyDescent="0.3">
      <c r="A571" s="4" t="s">
        <v>1537</v>
      </c>
      <c r="B571" s="4" t="s">
        <v>281</v>
      </c>
      <c r="C571" s="4" t="s">
        <v>282</v>
      </c>
      <c r="D571" s="4" t="s">
        <v>7940</v>
      </c>
      <c r="E571" s="4" t="s">
        <v>7941</v>
      </c>
      <c r="F571" s="4" t="s">
        <v>94</v>
      </c>
      <c r="G571" s="4" t="s">
        <v>95</v>
      </c>
      <c r="H571" s="4" t="s">
        <v>263</v>
      </c>
      <c r="I571" s="10">
        <v>45.95</v>
      </c>
      <c r="J571" s="10">
        <v>18.38</v>
      </c>
      <c r="K571" s="10">
        <v>75.819999999999993</v>
      </c>
      <c r="L571" s="10">
        <v>78.39</v>
      </c>
      <c r="M571" s="11"/>
      <c r="N571" s="10">
        <v>40.46</v>
      </c>
      <c r="O571" s="10">
        <v>70.8</v>
      </c>
      <c r="P571" s="11"/>
      <c r="Q571" s="10">
        <v>20.63</v>
      </c>
      <c r="R571" s="10">
        <v>41.26</v>
      </c>
      <c r="S571" s="10">
        <v>20.63</v>
      </c>
      <c r="T571" s="10">
        <v>41.26</v>
      </c>
      <c r="U571" s="9">
        <v>453.58</v>
      </c>
    </row>
    <row r="572" spans="1:21" ht="23.25" thickBot="1" x14ac:dyDescent="0.3">
      <c r="A572" s="4" t="s">
        <v>1537</v>
      </c>
      <c r="B572" s="4" t="s">
        <v>281</v>
      </c>
      <c r="C572" s="4" t="s">
        <v>282</v>
      </c>
      <c r="D572" s="4" t="s">
        <v>7940</v>
      </c>
      <c r="E572" s="4" t="s">
        <v>7941</v>
      </c>
      <c r="F572" s="4" t="s">
        <v>1333</v>
      </c>
      <c r="G572" s="4" t="s">
        <v>1334</v>
      </c>
      <c r="H572" s="4" t="s">
        <v>263</v>
      </c>
      <c r="I572" s="8">
        <v>498.52</v>
      </c>
      <c r="J572" s="8">
        <v>484.72</v>
      </c>
      <c r="K572" s="8">
        <v>208.51</v>
      </c>
      <c r="L572" s="8">
        <v>209.5</v>
      </c>
      <c r="M572" s="8">
        <v>195.99</v>
      </c>
      <c r="N572" s="8">
        <v>210.1</v>
      </c>
      <c r="O572" s="8">
        <v>203.93</v>
      </c>
      <c r="P572" s="8">
        <v>211.33</v>
      </c>
      <c r="Q572" s="8">
        <v>205.11</v>
      </c>
      <c r="R572" s="8">
        <v>212.54</v>
      </c>
      <c r="S572" s="8">
        <v>213.13</v>
      </c>
      <c r="T572" s="8">
        <v>206.82</v>
      </c>
      <c r="U572" s="9">
        <v>3060.2</v>
      </c>
    </row>
    <row r="573" spans="1:21" ht="23.25" thickBot="1" x14ac:dyDescent="0.3">
      <c r="A573" s="4" t="s">
        <v>1537</v>
      </c>
      <c r="B573" s="4" t="s">
        <v>281</v>
      </c>
      <c r="C573" s="4" t="s">
        <v>282</v>
      </c>
      <c r="D573" s="4" t="s">
        <v>7940</v>
      </c>
      <c r="E573" s="4" t="s">
        <v>7941</v>
      </c>
      <c r="F573" s="4" t="s">
        <v>7942</v>
      </c>
      <c r="G573" s="4" t="s">
        <v>7943</v>
      </c>
      <c r="H573" s="4" t="s">
        <v>263</v>
      </c>
      <c r="I573" s="11"/>
      <c r="J573" s="11"/>
      <c r="K573" s="11"/>
      <c r="L573" s="10">
        <v>-209.5</v>
      </c>
      <c r="M573" s="11"/>
      <c r="N573" s="11"/>
      <c r="O573" s="11"/>
      <c r="P573" s="11"/>
      <c r="Q573" s="11"/>
      <c r="R573" s="11"/>
      <c r="S573" s="11"/>
      <c r="T573" s="11"/>
      <c r="U573" s="9">
        <v>-209.5</v>
      </c>
    </row>
    <row r="574" spans="1:21" ht="23.25" thickBot="1" x14ac:dyDescent="0.3">
      <c r="A574" s="4" t="s">
        <v>1537</v>
      </c>
      <c r="B574" s="4" t="s">
        <v>281</v>
      </c>
      <c r="C574" s="4" t="s">
        <v>282</v>
      </c>
      <c r="D574" s="4" t="s">
        <v>7940</v>
      </c>
      <c r="E574" s="4" t="s">
        <v>7941</v>
      </c>
      <c r="F574" s="4" t="s">
        <v>72</v>
      </c>
      <c r="G574" s="4" t="s">
        <v>73</v>
      </c>
      <c r="H574" s="4" t="s">
        <v>263</v>
      </c>
      <c r="I574" s="7"/>
      <c r="J574" s="8">
        <v>-51052.800000000003</v>
      </c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9">
        <v>-51052.800000000003</v>
      </c>
    </row>
    <row r="575" spans="1:21" ht="23.25" thickBot="1" x14ac:dyDescent="0.3">
      <c r="A575" s="4" t="s">
        <v>1537</v>
      </c>
      <c r="B575" s="4" t="s">
        <v>281</v>
      </c>
      <c r="C575" s="4" t="s">
        <v>282</v>
      </c>
      <c r="D575" s="4" t="s">
        <v>7940</v>
      </c>
      <c r="E575" s="4" t="s">
        <v>7941</v>
      </c>
      <c r="F575" s="4" t="s">
        <v>1533</v>
      </c>
      <c r="G575" s="4" t="s">
        <v>1534</v>
      </c>
      <c r="H575" s="4" t="s">
        <v>263</v>
      </c>
      <c r="I575" s="10">
        <v>1085.22</v>
      </c>
      <c r="J575" s="10">
        <v>1032.06</v>
      </c>
      <c r="K575" s="10">
        <v>431.21</v>
      </c>
      <c r="L575" s="14">
        <v>0</v>
      </c>
      <c r="M575" s="10">
        <v>281.31</v>
      </c>
      <c r="N575" s="10">
        <v>295.85000000000002</v>
      </c>
      <c r="O575" s="10">
        <v>281.62</v>
      </c>
      <c r="P575" s="10">
        <v>281.77</v>
      </c>
      <c r="Q575" s="10">
        <v>263.72000000000003</v>
      </c>
      <c r="R575" s="10">
        <v>264.58999999999997</v>
      </c>
      <c r="S575" s="10">
        <v>258.08</v>
      </c>
      <c r="T575" s="10">
        <v>243.41</v>
      </c>
      <c r="U575" s="9">
        <v>4718.84</v>
      </c>
    </row>
    <row r="576" spans="1:21" ht="23.25" thickBot="1" x14ac:dyDescent="0.3">
      <c r="A576" s="4" t="s">
        <v>1537</v>
      </c>
      <c r="B576" s="4" t="s">
        <v>281</v>
      </c>
      <c r="C576" s="4" t="s">
        <v>282</v>
      </c>
      <c r="D576" s="4" t="s">
        <v>7940</v>
      </c>
      <c r="E576" s="4" t="s">
        <v>7941</v>
      </c>
      <c r="F576" s="4" t="s">
        <v>1535</v>
      </c>
      <c r="G576" s="4" t="s">
        <v>1536</v>
      </c>
      <c r="H576" s="4" t="s">
        <v>263</v>
      </c>
      <c r="I576" s="8">
        <v>288.27</v>
      </c>
      <c r="J576" s="8">
        <v>323.14</v>
      </c>
      <c r="K576" s="8">
        <v>151.77000000000001</v>
      </c>
      <c r="L576" s="7"/>
      <c r="M576" s="7"/>
      <c r="N576" s="7"/>
      <c r="O576" s="7"/>
      <c r="P576" s="7"/>
      <c r="Q576" s="7"/>
      <c r="R576" s="7"/>
      <c r="S576" s="7"/>
      <c r="T576" s="7"/>
      <c r="U576" s="9">
        <v>763.18</v>
      </c>
    </row>
    <row r="577" spans="1:21" ht="23.25" thickBot="1" x14ac:dyDescent="0.3">
      <c r="A577" s="4" t="s">
        <v>1537</v>
      </c>
      <c r="B577" s="4" t="s">
        <v>281</v>
      </c>
      <c r="C577" s="4" t="s">
        <v>282</v>
      </c>
      <c r="D577" s="4" t="s">
        <v>7940</v>
      </c>
      <c r="E577" s="4" t="s">
        <v>7941</v>
      </c>
      <c r="F577" s="4" t="s">
        <v>42</v>
      </c>
      <c r="G577" s="4" t="s">
        <v>43</v>
      </c>
      <c r="H577" s="4" t="s">
        <v>263</v>
      </c>
      <c r="I577" s="10">
        <v>350.3</v>
      </c>
      <c r="J577" s="10">
        <v>140.12</v>
      </c>
      <c r="K577" s="10">
        <v>385.4</v>
      </c>
      <c r="L577" s="10">
        <v>597.53</v>
      </c>
      <c r="M577" s="11"/>
      <c r="N577" s="10">
        <v>308.39999999999998</v>
      </c>
      <c r="O577" s="10">
        <v>539.70000000000005</v>
      </c>
      <c r="P577" s="11"/>
      <c r="Q577" s="10">
        <v>157.26</v>
      </c>
      <c r="R577" s="10">
        <v>314.52</v>
      </c>
      <c r="S577" s="10">
        <v>157.26</v>
      </c>
      <c r="T577" s="10">
        <v>314.52</v>
      </c>
      <c r="U577" s="9">
        <v>3265.01</v>
      </c>
    </row>
    <row r="578" spans="1:21" ht="23.25" thickBot="1" x14ac:dyDescent="0.3">
      <c r="A578" s="4" t="s">
        <v>1537</v>
      </c>
      <c r="B578" s="4" t="s">
        <v>281</v>
      </c>
      <c r="C578" s="4" t="s">
        <v>282</v>
      </c>
      <c r="D578" s="4" t="s">
        <v>7940</v>
      </c>
      <c r="E578" s="4" t="s">
        <v>7941</v>
      </c>
      <c r="F578" s="4" t="s">
        <v>53</v>
      </c>
      <c r="G578" s="4" t="s">
        <v>54</v>
      </c>
      <c r="H578" s="4" t="s">
        <v>263</v>
      </c>
      <c r="I578" s="7"/>
      <c r="J578" s="7"/>
      <c r="K578" s="8">
        <v>192.53</v>
      </c>
      <c r="L578" s="7"/>
      <c r="M578" s="7"/>
      <c r="N578" s="7"/>
      <c r="O578" s="7"/>
      <c r="P578" s="7"/>
      <c r="Q578" s="7"/>
      <c r="R578" s="7"/>
      <c r="S578" s="7"/>
      <c r="T578" s="7"/>
      <c r="U578" s="9">
        <v>192.53</v>
      </c>
    </row>
    <row r="579" spans="1:21" ht="23.25" thickBot="1" x14ac:dyDescent="0.3">
      <c r="A579" s="4" t="s">
        <v>1537</v>
      </c>
      <c r="B579" s="4" t="s">
        <v>194</v>
      </c>
      <c r="C579" s="4" t="s">
        <v>195</v>
      </c>
      <c r="D579" s="4" t="s">
        <v>7940</v>
      </c>
      <c r="E579" s="4" t="s">
        <v>7941</v>
      </c>
      <c r="F579" s="4" t="s">
        <v>94</v>
      </c>
      <c r="G579" s="4" t="s">
        <v>95</v>
      </c>
      <c r="H579" s="4" t="s">
        <v>263</v>
      </c>
      <c r="I579" s="11"/>
      <c r="J579" s="11"/>
      <c r="K579" s="11"/>
      <c r="L579" s="11"/>
      <c r="M579" s="11"/>
      <c r="N579" s="11"/>
      <c r="O579" s="11"/>
      <c r="P579" s="11"/>
      <c r="Q579" s="10">
        <v>232.08</v>
      </c>
      <c r="R579" s="10">
        <v>278.37</v>
      </c>
      <c r="S579" s="11"/>
      <c r="T579" s="11"/>
      <c r="U579" s="9">
        <v>510.45</v>
      </c>
    </row>
    <row r="580" spans="1:21" ht="23.25" thickBot="1" x14ac:dyDescent="0.3">
      <c r="A580" s="4" t="s">
        <v>1537</v>
      </c>
      <c r="B580" s="4" t="s">
        <v>194</v>
      </c>
      <c r="C580" s="4" t="s">
        <v>195</v>
      </c>
      <c r="D580" s="4" t="s">
        <v>7940</v>
      </c>
      <c r="E580" s="4" t="s">
        <v>7941</v>
      </c>
      <c r="F580" s="4" t="s">
        <v>42</v>
      </c>
      <c r="G580" s="4" t="s">
        <v>43</v>
      </c>
      <c r="H580" s="4" t="s">
        <v>263</v>
      </c>
      <c r="I580" s="7"/>
      <c r="J580" s="7"/>
      <c r="K580" s="7"/>
      <c r="L580" s="7"/>
      <c r="M580" s="7"/>
      <c r="N580" s="7"/>
      <c r="O580" s="7"/>
      <c r="P580" s="7"/>
      <c r="Q580" s="8">
        <v>1729.86</v>
      </c>
      <c r="R580" s="8">
        <v>1572.6</v>
      </c>
      <c r="S580" s="7"/>
      <c r="T580" s="7"/>
      <c r="U580" s="9">
        <v>3302.46</v>
      </c>
    </row>
    <row r="581" spans="1:21" ht="23.25" thickBot="1" x14ac:dyDescent="0.3">
      <c r="A581" s="4" t="s">
        <v>1537</v>
      </c>
      <c r="B581" s="4" t="s">
        <v>194</v>
      </c>
      <c r="C581" s="4" t="s">
        <v>195</v>
      </c>
      <c r="D581" s="4" t="s">
        <v>7940</v>
      </c>
      <c r="E581" s="4" t="s">
        <v>7941</v>
      </c>
      <c r="F581" s="4" t="s">
        <v>53</v>
      </c>
      <c r="G581" s="4" t="s">
        <v>54</v>
      </c>
      <c r="H581" s="4" t="s">
        <v>263</v>
      </c>
      <c r="I581" s="11"/>
      <c r="J581" s="11"/>
      <c r="K581" s="11"/>
      <c r="L581" s="11"/>
      <c r="M581" s="11"/>
      <c r="N581" s="11"/>
      <c r="O581" s="11"/>
      <c r="P581" s="11"/>
      <c r="Q581" s="10">
        <v>39.24</v>
      </c>
      <c r="R581" s="10">
        <v>549.36</v>
      </c>
      <c r="S581" s="11"/>
      <c r="T581" s="11"/>
      <c r="U581" s="9">
        <v>588.6</v>
      </c>
    </row>
    <row r="582" spans="1:21" ht="23.25" thickBot="1" x14ac:dyDescent="0.3">
      <c r="A582" s="4" t="s">
        <v>300</v>
      </c>
      <c r="B582" s="4" t="s">
        <v>89</v>
      </c>
      <c r="C582" s="4" t="s">
        <v>90</v>
      </c>
      <c r="D582" s="4" t="s">
        <v>301</v>
      </c>
      <c r="E582" s="4" t="s">
        <v>302</v>
      </c>
      <c r="F582" s="4" t="s">
        <v>108</v>
      </c>
      <c r="G582" s="4" t="s">
        <v>109</v>
      </c>
      <c r="H582" s="4" t="s">
        <v>213</v>
      </c>
      <c r="I582" s="8">
        <v>18468.419999999998</v>
      </c>
      <c r="J582" s="8">
        <v>16621.580000000002</v>
      </c>
      <c r="K582" s="8">
        <v>13059.53</v>
      </c>
      <c r="L582" s="8">
        <v>17031.66</v>
      </c>
      <c r="M582" s="8">
        <v>18241.830000000002</v>
      </c>
      <c r="N582" s="8">
        <v>19469.23</v>
      </c>
      <c r="O582" s="8">
        <v>19432.2</v>
      </c>
      <c r="P582" s="8">
        <v>14949.36</v>
      </c>
      <c r="Q582" s="8">
        <v>17595.88</v>
      </c>
      <c r="R582" s="8">
        <v>18565.71</v>
      </c>
      <c r="S582" s="8">
        <v>18987.810000000001</v>
      </c>
      <c r="T582" s="8">
        <v>11469.82</v>
      </c>
      <c r="U582" s="9">
        <v>203893.03</v>
      </c>
    </row>
    <row r="583" spans="1:21" ht="23.25" thickBot="1" x14ac:dyDescent="0.3">
      <c r="A583" s="4" t="s">
        <v>300</v>
      </c>
      <c r="B583" s="4" t="s">
        <v>89</v>
      </c>
      <c r="C583" s="4" t="s">
        <v>90</v>
      </c>
      <c r="D583" s="4" t="s">
        <v>301</v>
      </c>
      <c r="E583" s="4" t="s">
        <v>302</v>
      </c>
      <c r="F583" s="4" t="s">
        <v>112</v>
      </c>
      <c r="G583" s="4" t="s">
        <v>113</v>
      </c>
      <c r="H583" s="4" t="s">
        <v>213</v>
      </c>
      <c r="I583" s="10">
        <v>2520.94</v>
      </c>
      <c r="J583" s="10">
        <v>2520.94</v>
      </c>
      <c r="K583" s="10">
        <v>2520.9499999999998</v>
      </c>
      <c r="L583" s="10">
        <v>2621.06</v>
      </c>
      <c r="M583" s="10">
        <v>2621.06</v>
      </c>
      <c r="N583" s="10">
        <v>2713.16</v>
      </c>
      <c r="O583" s="10">
        <v>2713.16</v>
      </c>
      <c r="P583" s="10">
        <v>2713.15</v>
      </c>
      <c r="Q583" s="10">
        <v>2713.11</v>
      </c>
      <c r="R583" s="10">
        <v>2713.08</v>
      </c>
      <c r="S583" s="10">
        <v>2713.16</v>
      </c>
      <c r="T583" s="10">
        <v>2713.11</v>
      </c>
      <c r="U583" s="9">
        <v>31796.880000000001</v>
      </c>
    </row>
    <row r="584" spans="1:21" ht="23.25" thickBot="1" x14ac:dyDescent="0.3">
      <c r="A584" s="4" t="s">
        <v>300</v>
      </c>
      <c r="B584" s="4" t="s">
        <v>89</v>
      </c>
      <c r="C584" s="4" t="s">
        <v>90</v>
      </c>
      <c r="D584" s="4" t="s">
        <v>301</v>
      </c>
      <c r="E584" s="4" t="s">
        <v>302</v>
      </c>
      <c r="F584" s="4" t="s">
        <v>114</v>
      </c>
      <c r="G584" s="4" t="s">
        <v>115</v>
      </c>
      <c r="H584" s="4" t="s">
        <v>213</v>
      </c>
      <c r="I584" s="8">
        <v>9330.24</v>
      </c>
      <c r="J584" s="8">
        <v>9330.24</v>
      </c>
      <c r="K584" s="8">
        <v>9330.23</v>
      </c>
      <c r="L584" s="8">
        <v>9727.7099999999991</v>
      </c>
      <c r="M584" s="8">
        <v>9727.7000000000007</v>
      </c>
      <c r="N584" s="8">
        <v>10069.48</v>
      </c>
      <c r="O584" s="8">
        <v>10069.48</v>
      </c>
      <c r="P584" s="8">
        <v>10069.5</v>
      </c>
      <c r="Q584" s="8">
        <v>10069.48</v>
      </c>
      <c r="R584" s="8">
        <v>10069.49</v>
      </c>
      <c r="S584" s="8">
        <v>10069.49</v>
      </c>
      <c r="T584" s="8">
        <v>10069.469999999999</v>
      </c>
      <c r="U584" s="9">
        <v>117932.51</v>
      </c>
    </row>
    <row r="585" spans="1:21" ht="23.25" thickBot="1" x14ac:dyDescent="0.3">
      <c r="A585" s="4" t="s">
        <v>300</v>
      </c>
      <c r="B585" s="4" t="s">
        <v>89</v>
      </c>
      <c r="C585" s="4" t="s">
        <v>90</v>
      </c>
      <c r="D585" s="4" t="s">
        <v>301</v>
      </c>
      <c r="E585" s="4" t="s">
        <v>302</v>
      </c>
      <c r="F585" s="4" t="s">
        <v>70</v>
      </c>
      <c r="G585" s="4" t="s">
        <v>71</v>
      </c>
      <c r="H585" s="4" t="s">
        <v>213</v>
      </c>
      <c r="I585" s="11"/>
      <c r="J585" s="11"/>
      <c r="K585" s="11"/>
      <c r="L585" s="10">
        <v>88.46</v>
      </c>
      <c r="M585" s="11"/>
      <c r="N585" s="10">
        <v>302.89</v>
      </c>
      <c r="O585" s="11"/>
      <c r="P585" s="11"/>
      <c r="Q585" s="10">
        <v>248.62</v>
      </c>
      <c r="R585" s="11"/>
      <c r="S585" s="11"/>
      <c r="T585" s="11"/>
      <c r="U585" s="9">
        <v>639.97</v>
      </c>
    </row>
    <row r="586" spans="1:21" ht="23.25" thickBot="1" x14ac:dyDescent="0.3">
      <c r="A586" s="4" t="s">
        <v>300</v>
      </c>
      <c r="B586" s="4" t="s">
        <v>89</v>
      </c>
      <c r="C586" s="4" t="s">
        <v>90</v>
      </c>
      <c r="D586" s="4" t="s">
        <v>301</v>
      </c>
      <c r="E586" s="4" t="s">
        <v>302</v>
      </c>
      <c r="F586" s="4" t="s">
        <v>80</v>
      </c>
      <c r="G586" s="4" t="s">
        <v>81</v>
      </c>
      <c r="H586" s="4" t="s">
        <v>213</v>
      </c>
      <c r="I586" s="8">
        <v>1460</v>
      </c>
      <c r="J586" s="8">
        <v>1460</v>
      </c>
      <c r="K586" s="8">
        <v>1460</v>
      </c>
      <c r="L586" s="8">
        <v>1460</v>
      </c>
      <c r="M586" s="8">
        <v>1460</v>
      </c>
      <c r="N586" s="8">
        <v>1460</v>
      </c>
      <c r="O586" s="8">
        <v>1460</v>
      </c>
      <c r="P586" s="8">
        <v>1460</v>
      </c>
      <c r="Q586" s="8">
        <v>1460</v>
      </c>
      <c r="R586" s="8">
        <v>1460</v>
      </c>
      <c r="S586" s="8">
        <v>1460</v>
      </c>
      <c r="T586" s="8">
        <v>1460</v>
      </c>
      <c r="U586" s="9">
        <v>17520</v>
      </c>
    </row>
    <row r="587" spans="1:21" ht="23.25" thickBot="1" x14ac:dyDescent="0.3">
      <c r="A587" s="4" t="s">
        <v>300</v>
      </c>
      <c r="B587" s="4" t="s">
        <v>89</v>
      </c>
      <c r="C587" s="4" t="s">
        <v>90</v>
      </c>
      <c r="D587" s="4" t="s">
        <v>301</v>
      </c>
      <c r="E587" s="4" t="s">
        <v>302</v>
      </c>
      <c r="F587" s="4" t="s">
        <v>134</v>
      </c>
      <c r="G587" s="4" t="s">
        <v>135</v>
      </c>
      <c r="H587" s="4" t="s">
        <v>213</v>
      </c>
      <c r="I587" s="11"/>
      <c r="J587" s="11"/>
      <c r="K587" s="11"/>
      <c r="L587" s="11"/>
      <c r="M587" s="11"/>
      <c r="N587" s="11"/>
      <c r="O587" s="11"/>
      <c r="P587" s="11"/>
      <c r="Q587" s="10">
        <v>125.25</v>
      </c>
      <c r="R587" s="11"/>
      <c r="S587" s="11"/>
      <c r="T587" s="11"/>
      <c r="U587" s="9">
        <v>125.25</v>
      </c>
    </row>
    <row r="588" spans="1:21" ht="23.25" thickBot="1" x14ac:dyDescent="0.3">
      <c r="A588" s="4" t="s">
        <v>300</v>
      </c>
      <c r="B588" s="4" t="s">
        <v>89</v>
      </c>
      <c r="C588" s="4" t="s">
        <v>90</v>
      </c>
      <c r="D588" s="4" t="s">
        <v>301</v>
      </c>
      <c r="E588" s="4" t="s">
        <v>302</v>
      </c>
      <c r="F588" s="4" t="s">
        <v>98</v>
      </c>
      <c r="G588" s="4" t="s">
        <v>99</v>
      </c>
      <c r="H588" s="4" t="s">
        <v>213</v>
      </c>
      <c r="I588" s="7"/>
      <c r="J588" s="7"/>
      <c r="K588" s="7"/>
      <c r="L588" s="7"/>
      <c r="M588" s="7"/>
      <c r="N588" s="7"/>
      <c r="O588" s="7"/>
      <c r="P588" s="7"/>
      <c r="Q588" s="8">
        <v>475.36</v>
      </c>
      <c r="R588" s="8">
        <v>3541.06</v>
      </c>
      <c r="S588" s="8">
        <v>1374.77</v>
      </c>
      <c r="T588" s="8">
        <v>4003.82</v>
      </c>
      <c r="U588" s="9">
        <v>9395.01</v>
      </c>
    </row>
    <row r="589" spans="1:21" ht="23.25" thickBot="1" x14ac:dyDescent="0.3">
      <c r="A589" s="4" t="s">
        <v>300</v>
      </c>
      <c r="B589" s="4" t="s">
        <v>89</v>
      </c>
      <c r="C589" s="4" t="s">
        <v>90</v>
      </c>
      <c r="D589" s="4" t="s">
        <v>301</v>
      </c>
      <c r="E589" s="4" t="s">
        <v>302</v>
      </c>
      <c r="F589" s="4" t="s">
        <v>144</v>
      </c>
      <c r="G589" s="4" t="s">
        <v>145</v>
      </c>
      <c r="H589" s="4" t="s">
        <v>213</v>
      </c>
      <c r="I589" s="10">
        <v>25.77</v>
      </c>
      <c r="J589" s="10">
        <v>27.63</v>
      </c>
      <c r="K589" s="10">
        <v>28.09</v>
      </c>
      <c r="L589" s="10">
        <v>27.71</v>
      </c>
      <c r="M589" s="10">
        <v>28.01</v>
      </c>
      <c r="N589" s="10">
        <v>32.71</v>
      </c>
      <c r="O589" s="10">
        <v>28.09</v>
      </c>
      <c r="P589" s="10">
        <v>27.86</v>
      </c>
      <c r="Q589" s="10">
        <v>25.93</v>
      </c>
      <c r="R589" s="10">
        <v>25.77</v>
      </c>
      <c r="S589" s="10">
        <v>25.7</v>
      </c>
      <c r="T589" s="10">
        <v>25.93</v>
      </c>
      <c r="U589" s="9">
        <v>329.2</v>
      </c>
    </row>
    <row r="590" spans="1:21" ht="23.25" thickBot="1" x14ac:dyDescent="0.3">
      <c r="A590" s="4" t="s">
        <v>300</v>
      </c>
      <c r="B590" s="4" t="s">
        <v>89</v>
      </c>
      <c r="C590" s="4" t="s">
        <v>90</v>
      </c>
      <c r="D590" s="4" t="s">
        <v>301</v>
      </c>
      <c r="E590" s="4" t="s">
        <v>302</v>
      </c>
      <c r="F590" s="4" t="s">
        <v>146</v>
      </c>
      <c r="G590" s="4" t="s">
        <v>147</v>
      </c>
      <c r="H590" s="4" t="s">
        <v>213</v>
      </c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8">
        <v>187.06</v>
      </c>
      <c r="T590" s="7"/>
      <c r="U590" s="9">
        <v>187.06</v>
      </c>
    </row>
    <row r="591" spans="1:21" ht="23.25" thickBot="1" x14ac:dyDescent="0.3">
      <c r="A591" s="4" t="s">
        <v>300</v>
      </c>
      <c r="B591" s="4" t="s">
        <v>89</v>
      </c>
      <c r="C591" s="4" t="s">
        <v>90</v>
      </c>
      <c r="D591" s="4" t="s">
        <v>301</v>
      </c>
      <c r="E591" s="4" t="s">
        <v>302</v>
      </c>
      <c r="F591" s="4" t="s">
        <v>100</v>
      </c>
      <c r="G591" s="4" t="s">
        <v>101</v>
      </c>
      <c r="H591" s="4" t="s">
        <v>213</v>
      </c>
      <c r="I591" s="10">
        <v>2535.29</v>
      </c>
      <c r="J591" s="10">
        <v>6169.02</v>
      </c>
      <c r="K591" s="10">
        <v>10440.64</v>
      </c>
      <c r="L591" s="10">
        <v>13784.51</v>
      </c>
      <c r="M591" s="10">
        <v>10194.56</v>
      </c>
      <c r="N591" s="10">
        <v>9805.84</v>
      </c>
      <c r="O591" s="10">
        <v>7990.39</v>
      </c>
      <c r="P591" s="10">
        <v>3788.5</v>
      </c>
      <c r="Q591" s="10">
        <v>1353.81</v>
      </c>
      <c r="R591" s="10">
        <v>833.5</v>
      </c>
      <c r="S591" s="10">
        <v>761.87</v>
      </c>
      <c r="T591" s="10">
        <v>605.42999999999995</v>
      </c>
      <c r="U591" s="9">
        <v>68263.360000000001</v>
      </c>
    </row>
    <row r="592" spans="1:21" ht="23.25" thickBot="1" x14ac:dyDescent="0.3">
      <c r="A592" s="4" t="s">
        <v>300</v>
      </c>
      <c r="B592" s="4" t="s">
        <v>89</v>
      </c>
      <c r="C592" s="4" t="s">
        <v>90</v>
      </c>
      <c r="D592" s="4" t="s">
        <v>301</v>
      </c>
      <c r="E592" s="4" t="s">
        <v>302</v>
      </c>
      <c r="F592" s="4" t="s">
        <v>102</v>
      </c>
      <c r="G592" s="4" t="s">
        <v>103</v>
      </c>
      <c r="H592" s="4" t="s">
        <v>213</v>
      </c>
      <c r="I592" s="7"/>
      <c r="J592" s="8">
        <v>35.520000000000003</v>
      </c>
      <c r="K592" s="7"/>
      <c r="L592" s="8">
        <v>473.98</v>
      </c>
      <c r="M592" s="7"/>
      <c r="N592" s="8">
        <v>33.25</v>
      </c>
      <c r="O592" s="8">
        <v>158.44</v>
      </c>
      <c r="P592" s="8">
        <v>52.45</v>
      </c>
      <c r="Q592" s="8">
        <v>113.82</v>
      </c>
      <c r="R592" s="8">
        <v>34.14</v>
      </c>
      <c r="S592" s="8">
        <v>961.44</v>
      </c>
      <c r="T592" s="8">
        <v>205.35</v>
      </c>
      <c r="U592" s="9">
        <v>2068.39</v>
      </c>
    </row>
    <row r="593" spans="1:21" ht="23.25" thickBot="1" x14ac:dyDescent="0.3">
      <c r="A593" s="4" t="s">
        <v>300</v>
      </c>
      <c r="B593" s="4" t="s">
        <v>89</v>
      </c>
      <c r="C593" s="4" t="s">
        <v>90</v>
      </c>
      <c r="D593" s="4" t="s">
        <v>301</v>
      </c>
      <c r="E593" s="4" t="s">
        <v>302</v>
      </c>
      <c r="F593" s="4" t="s">
        <v>116</v>
      </c>
      <c r="G593" s="4" t="s">
        <v>117</v>
      </c>
      <c r="H593" s="4" t="s">
        <v>213</v>
      </c>
      <c r="I593" s="10">
        <v>111.4</v>
      </c>
      <c r="J593" s="10">
        <v>226.32</v>
      </c>
      <c r="K593" s="10">
        <v>244.17</v>
      </c>
      <c r="L593" s="10">
        <v>539.87</v>
      </c>
      <c r="M593" s="10">
        <v>354.07</v>
      </c>
      <c r="N593" s="10">
        <v>153.11000000000001</v>
      </c>
      <c r="O593" s="10">
        <v>99.3</v>
      </c>
      <c r="P593" s="10">
        <v>123.21</v>
      </c>
      <c r="Q593" s="10">
        <v>42.93</v>
      </c>
      <c r="R593" s="10">
        <v>133.15</v>
      </c>
      <c r="S593" s="10">
        <v>91.74</v>
      </c>
      <c r="T593" s="11"/>
      <c r="U593" s="9">
        <v>2119.27</v>
      </c>
    </row>
    <row r="594" spans="1:21" ht="23.25" thickBot="1" x14ac:dyDescent="0.3">
      <c r="A594" s="4" t="s">
        <v>300</v>
      </c>
      <c r="B594" s="4" t="s">
        <v>89</v>
      </c>
      <c r="C594" s="4" t="s">
        <v>90</v>
      </c>
      <c r="D594" s="4" t="s">
        <v>301</v>
      </c>
      <c r="E594" s="4" t="s">
        <v>302</v>
      </c>
      <c r="F594" s="4" t="s">
        <v>82</v>
      </c>
      <c r="G594" s="4" t="s">
        <v>83</v>
      </c>
      <c r="H594" s="4" t="s">
        <v>213</v>
      </c>
      <c r="I594" s="8">
        <v>763</v>
      </c>
      <c r="J594" s="8">
        <v>739</v>
      </c>
      <c r="K594" s="8">
        <v>715</v>
      </c>
      <c r="L594" s="8">
        <v>738.2</v>
      </c>
      <c r="M594" s="8">
        <v>619</v>
      </c>
      <c r="N594" s="7"/>
      <c r="O594" s="7"/>
      <c r="P594" s="7"/>
      <c r="Q594" s="8">
        <v>36</v>
      </c>
      <c r="R594" s="7"/>
      <c r="S594" s="7"/>
      <c r="T594" s="7"/>
      <c r="U594" s="9">
        <v>3610.2</v>
      </c>
    </row>
    <row r="595" spans="1:21" ht="23.25" thickBot="1" x14ac:dyDescent="0.3">
      <c r="A595" s="4" t="s">
        <v>300</v>
      </c>
      <c r="B595" s="4" t="s">
        <v>89</v>
      </c>
      <c r="C595" s="4" t="s">
        <v>90</v>
      </c>
      <c r="D595" s="4" t="s">
        <v>301</v>
      </c>
      <c r="E595" s="4" t="s">
        <v>302</v>
      </c>
      <c r="F595" s="4" t="s">
        <v>154</v>
      </c>
      <c r="G595" s="4" t="s">
        <v>155</v>
      </c>
      <c r="H595" s="4" t="s">
        <v>213</v>
      </c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0">
        <v>20</v>
      </c>
      <c r="U595" s="9">
        <v>20</v>
      </c>
    </row>
    <row r="596" spans="1:21" ht="23.25" thickBot="1" x14ac:dyDescent="0.3">
      <c r="A596" s="4" t="s">
        <v>300</v>
      </c>
      <c r="B596" s="4" t="s">
        <v>89</v>
      </c>
      <c r="C596" s="4" t="s">
        <v>90</v>
      </c>
      <c r="D596" s="4" t="s">
        <v>301</v>
      </c>
      <c r="E596" s="4" t="s">
        <v>302</v>
      </c>
      <c r="F596" s="4" t="s">
        <v>84</v>
      </c>
      <c r="G596" s="4" t="s">
        <v>85</v>
      </c>
      <c r="H596" s="4" t="s">
        <v>213</v>
      </c>
      <c r="I596" s="8">
        <v>91.63</v>
      </c>
      <c r="J596" s="8">
        <v>247.39</v>
      </c>
      <c r="K596" s="8">
        <v>403.3</v>
      </c>
      <c r="L596" s="8">
        <v>95.44</v>
      </c>
      <c r="M596" s="8">
        <v>186.3</v>
      </c>
      <c r="N596" s="8">
        <v>38</v>
      </c>
      <c r="O596" s="7"/>
      <c r="P596" s="7"/>
      <c r="Q596" s="7"/>
      <c r="R596" s="7"/>
      <c r="S596" s="8">
        <v>58.65</v>
      </c>
      <c r="T596" s="7"/>
      <c r="U596" s="9">
        <v>1120.71</v>
      </c>
    </row>
    <row r="597" spans="1:21" ht="23.25" thickBot="1" x14ac:dyDescent="0.3">
      <c r="A597" s="4" t="s">
        <v>300</v>
      </c>
      <c r="B597" s="4" t="s">
        <v>89</v>
      </c>
      <c r="C597" s="4" t="s">
        <v>90</v>
      </c>
      <c r="D597" s="4" t="s">
        <v>301</v>
      </c>
      <c r="E597" s="4" t="s">
        <v>302</v>
      </c>
      <c r="F597" s="4" t="s">
        <v>162</v>
      </c>
      <c r="G597" s="4" t="s">
        <v>163</v>
      </c>
      <c r="H597" s="4" t="s">
        <v>213</v>
      </c>
      <c r="I597" s="10">
        <v>2108.7600000000002</v>
      </c>
      <c r="J597" s="10">
        <v>736.45</v>
      </c>
      <c r="K597" s="10">
        <v>300.52</v>
      </c>
      <c r="L597" s="10">
        <v>256</v>
      </c>
      <c r="M597" s="11"/>
      <c r="N597" s="11"/>
      <c r="O597" s="11"/>
      <c r="P597" s="11"/>
      <c r="Q597" s="11"/>
      <c r="R597" s="11"/>
      <c r="S597" s="10">
        <v>798</v>
      </c>
      <c r="T597" s="11"/>
      <c r="U597" s="9">
        <v>4199.7299999999996</v>
      </c>
    </row>
    <row r="598" spans="1:21" ht="23.25" thickBot="1" x14ac:dyDescent="0.3">
      <c r="A598" s="4" t="s">
        <v>300</v>
      </c>
      <c r="B598" s="4" t="s">
        <v>89</v>
      </c>
      <c r="C598" s="4" t="s">
        <v>90</v>
      </c>
      <c r="D598" s="4" t="s">
        <v>301</v>
      </c>
      <c r="E598" s="4" t="s">
        <v>302</v>
      </c>
      <c r="F598" s="4" t="s">
        <v>86</v>
      </c>
      <c r="G598" s="4" t="s">
        <v>87</v>
      </c>
      <c r="H598" s="4" t="s">
        <v>213</v>
      </c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8">
        <v>106.14</v>
      </c>
      <c r="T598" s="7"/>
      <c r="U598" s="9">
        <v>106.14</v>
      </c>
    </row>
    <row r="599" spans="1:21" ht="23.25" thickBot="1" x14ac:dyDescent="0.3">
      <c r="A599" s="4" t="s">
        <v>300</v>
      </c>
      <c r="B599" s="4" t="s">
        <v>89</v>
      </c>
      <c r="C599" s="4" t="s">
        <v>90</v>
      </c>
      <c r="D599" s="4" t="s">
        <v>301</v>
      </c>
      <c r="E599" s="4" t="s">
        <v>302</v>
      </c>
      <c r="F599" s="4" t="s">
        <v>166</v>
      </c>
      <c r="G599" s="4" t="s">
        <v>167</v>
      </c>
      <c r="H599" s="4" t="s">
        <v>213</v>
      </c>
      <c r="I599" s="11"/>
      <c r="J599" s="11"/>
      <c r="K599" s="10">
        <v>2364.54</v>
      </c>
      <c r="L599" s="11"/>
      <c r="M599" s="11"/>
      <c r="N599" s="11"/>
      <c r="O599" s="11"/>
      <c r="P599" s="11"/>
      <c r="Q599" s="11"/>
      <c r="R599" s="11"/>
      <c r="S599" s="10">
        <v>100</v>
      </c>
      <c r="T599" s="11"/>
      <c r="U599" s="9">
        <v>2464.54</v>
      </c>
    </row>
    <row r="600" spans="1:21" ht="23.25" thickBot="1" x14ac:dyDescent="0.3">
      <c r="A600" s="4" t="s">
        <v>300</v>
      </c>
      <c r="B600" s="4" t="s">
        <v>89</v>
      </c>
      <c r="C600" s="4" t="s">
        <v>90</v>
      </c>
      <c r="D600" s="4" t="s">
        <v>301</v>
      </c>
      <c r="E600" s="4" t="s">
        <v>302</v>
      </c>
      <c r="F600" s="4" t="s">
        <v>168</v>
      </c>
      <c r="G600" s="4" t="s">
        <v>169</v>
      </c>
      <c r="H600" s="4" t="s">
        <v>213</v>
      </c>
      <c r="I600" s="7"/>
      <c r="J600" s="7"/>
      <c r="K600" s="8">
        <v>1591.8</v>
      </c>
      <c r="L600" s="7"/>
      <c r="M600" s="7"/>
      <c r="N600" s="7"/>
      <c r="O600" s="7"/>
      <c r="P600" s="7"/>
      <c r="Q600" s="7"/>
      <c r="R600" s="7"/>
      <c r="S600" s="7"/>
      <c r="T600" s="7"/>
      <c r="U600" s="9">
        <v>1591.8</v>
      </c>
    </row>
    <row r="601" spans="1:21" ht="23.25" thickBot="1" x14ac:dyDescent="0.3">
      <c r="A601" s="4" t="s">
        <v>300</v>
      </c>
      <c r="B601" s="4" t="s">
        <v>89</v>
      </c>
      <c r="C601" s="4" t="s">
        <v>90</v>
      </c>
      <c r="D601" s="4" t="s">
        <v>301</v>
      </c>
      <c r="E601" s="4" t="s">
        <v>302</v>
      </c>
      <c r="F601" s="4" t="s">
        <v>192</v>
      </c>
      <c r="G601" s="4" t="s">
        <v>193</v>
      </c>
      <c r="H601" s="4" t="s">
        <v>213</v>
      </c>
      <c r="I601" s="10">
        <v>-5461.97</v>
      </c>
      <c r="J601" s="10">
        <v>-6571.8</v>
      </c>
      <c r="K601" s="10">
        <v>-3146.1</v>
      </c>
      <c r="L601" s="10">
        <v>-4889.87</v>
      </c>
      <c r="M601" s="10">
        <v>-4533.3999999999996</v>
      </c>
      <c r="N601" s="10">
        <v>-5502.56</v>
      </c>
      <c r="O601" s="10">
        <v>-5106.68</v>
      </c>
      <c r="P601" s="10">
        <v>-3800.32</v>
      </c>
      <c r="Q601" s="10">
        <v>-2543.4499999999998</v>
      </c>
      <c r="R601" s="10">
        <v>-2493.96</v>
      </c>
      <c r="S601" s="10">
        <v>-2652.32</v>
      </c>
      <c r="T601" s="10">
        <v>-8768.61</v>
      </c>
      <c r="U601" s="9">
        <v>-55471.040000000001</v>
      </c>
    </row>
    <row r="602" spans="1:21" ht="23.25" thickBot="1" x14ac:dyDescent="0.3">
      <c r="A602" s="4" t="s">
        <v>300</v>
      </c>
      <c r="B602" s="4" t="s">
        <v>11</v>
      </c>
      <c r="C602" s="4" t="s">
        <v>12</v>
      </c>
      <c r="D602" s="4" t="s">
        <v>303</v>
      </c>
      <c r="E602" s="4" t="s">
        <v>304</v>
      </c>
      <c r="F602" s="4" t="s">
        <v>108</v>
      </c>
      <c r="G602" s="4" t="s">
        <v>109</v>
      </c>
      <c r="H602" s="4" t="s">
        <v>305</v>
      </c>
      <c r="I602" s="8">
        <v>48410.06</v>
      </c>
      <c r="J602" s="8">
        <v>45574.53</v>
      </c>
      <c r="K602" s="8">
        <v>46294.26</v>
      </c>
      <c r="L602" s="8">
        <v>43939.32</v>
      </c>
      <c r="M602" s="8">
        <v>46172.83</v>
      </c>
      <c r="N602" s="8">
        <v>47762.31</v>
      </c>
      <c r="O602" s="8">
        <v>49742.67</v>
      </c>
      <c r="P602" s="8">
        <v>44005.45</v>
      </c>
      <c r="Q602" s="8">
        <v>48900.4</v>
      </c>
      <c r="R602" s="8">
        <v>40541.93</v>
      </c>
      <c r="S602" s="8">
        <v>46162.98</v>
      </c>
      <c r="T602" s="8">
        <v>41514.699999999997</v>
      </c>
      <c r="U602" s="9">
        <v>549021.43999999994</v>
      </c>
    </row>
    <row r="603" spans="1:21" ht="23.25" thickBot="1" x14ac:dyDescent="0.3">
      <c r="A603" s="4" t="s">
        <v>300</v>
      </c>
      <c r="B603" s="4" t="s">
        <v>11</v>
      </c>
      <c r="C603" s="4" t="s">
        <v>12</v>
      </c>
      <c r="D603" s="4" t="s">
        <v>303</v>
      </c>
      <c r="E603" s="4" t="s">
        <v>304</v>
      </c>
      <c r="F603" s="4" t="s">
        <v>110</v>
      </c>
      <c r="G603" s="4" t="s">
        <v>111</v>
      </c>
      <c r="H603" s="4" t="s">
        <v>305</v>
      </c>
      <c r="I603" s="10">
        <v>2250.25</v>
      </c>
      <c r="J603" s="10">
        <v>2250.25</v>
      </c>
      <c r="K603" s="10">
        <v>2250.25</v>
      </c>
      <c r="L603" s="10">
        <v>416.67</v>
      </c>
      <c r="M603" s="10">
        <v>-1233.46</v>
      </c>
      <c r="N603" s="10">
        <v>2305.2600000000002</v>
      </c>
      <c r="O603" s="10">
        <v>2305.2600000000002</v>
      </c>
      <c r="P603" s="10">
        <v>2305.2600000000002</v>
      </c>
      <c r="Q603" s="10">
        <v>2305.2600000000002</v>
      </c>
      <c r="R603" s="10">
        <v>2305.2600000000002</v>
      </c>
      <c r="S603" s="10">
        <v>1888.59</v>
      </c>
      <c r="T603" s="10">
        <v>1888.59</v>
      </c>
      <c r="U603" s="9">
        <v>21237.439999999999</v>
      </c>
    </row>
    <row r="604" spans="1:21" ht="23.25" thickBot="1" x14ac:dyDescent="0.3">
      <c r="A604" s="4" t="s">
        <v>300</v>
      </c>
      <c r="B604" s="4" t="s">
        <v>11</v>
      </c>
      <c r="C604" s="4" t="s">
        <v>12</v>
      </c>
      <c r="D604" s="4" t="s">
        <v>303</v>
      </c>
      <c r="E604" s="4" t="s">
        <v>304</v>
      </c>
      <c r="F604" s="4" t="s">
        <v>112</v>
      </c>
      <c r="G604" s="4" t="s">
        <v>113</v>
      </c>
      <c r="H604" s="4" t="s">
        <v>305</v>
      </c>
      <c r="I604" s="8">
        <v>7549.21</v>
      </c>
      <c r="J604" s="8">
        <v>7487.3</v>
      </c>
      <c r="K604" s="8">
        <v>7518.32</v>
      </c>
      <c r="L604" s="8">
        <v>6836.5</v>
      </c>
      <c r="M604" s="8">
        <v>6836.5</v>
      </c>
      <c r="N604" s="8">
        <v>7057.66</v>
      </c>
      <c r="O604" s="8">
        <v>7057.64</v>
      </c>
      <c r="P604" s="8">
        <v>7057.61</v>
      </c>
      <c r="Q604" s="8">
        <v>7057.65</v>
      </c>
      <c r="R604" s="8">
        <v>7057.67</v>
      </c>
      <c r="S604" s="8">
        <v>7057.67</v>
      </c>
      <c r="T604" s="8">
        <v>7057.63</v>
      </c>
      <c r="U604" s="9">
        <v>85631.360000000001</v>
      </c>
    </row>
    <row r="605" spans="1:21" ht="23.25" thickBot="1" x14ac:dyDescent="0.3">
      <c r="A605" s="4" t="s">
        <v>300</v>
      </c>
      <c r="B605" s="4" t="s">
        <v>11</v>
      </c>
      <c r="C605" s="4" t="s">
        <v>12</v>
      </c>
      <c r="D605" s="4" t="s">
        <v>303</v>
      </c>
      <c r="E605" s="4" t="s">
        <v>304</v>
      </c>
      <c r="F605" s="4" t="s">
        <v>114</v>
      </c>
      <c r="G605" s="4" t="s">
        <v>115</v>
      </c>
      <c r="H605" s="4" t="s">
        <v>305</v>
      </c>
      <c r="I605" s="10">
        <v>28165.05</v>
      </c>
      <c r="J605" s="10">
        <v>27935.7</v>
      </c>
      <c r="K605" s="10">
        <v>28050.44</v>
      </c>
      <c r="L605" s="10">
        <v>25414.39</v>
      </c>
      <c r="M605" s="10">
        <v>25249.37</v>
      </c>
      <c r="N605" s="10">
        <v>26423.95</v>
      </c>
      <c r="O605" s="10">
        <v>26423.95</v>
      </c>
      <c r="P605" s="10">
        <v>26423.94</v>
      </c>
      <c r="Q605" s="10">
        <v>26423.93</v>
      </c>
      <c r="R605" s="10">
        <v>26423.96</v>
      </c>
      <c r="S605" s="10">
        <v>26382.25</v>
      </c>
      <c r="T605" s="10">
        <v>26382.33</v>
      </c>
      <c r="U605" s="9">
        <v>319699.26</v>
      </c>
    </row>
    <row r="606" spans="1:21" ht="23.25" thickBot="1" x14ac:dyDescent="0.3">
      <c r="A606" s="4" t="s">
        <v>300</v>
      </c>
      <c r="B606" s="4" t="s">
        <v>11</v>
      </c>
      <c r="C606" s="4" t="s">
        <v>12</v>
      </c>
      <c r="D606" s="4" t="s">
        <v>303</v>
      </c>
      <c r="E606" s="4" t="s">
        <v>304</v>
      </c>
      <c r="F606" s="4" t="s">
        <v>128</v>
      </c>
      <c r="G606" s="4" t="s">
        <v>129</v>
      </c>
      <c r="H606" s="4" t="s">
        <v>305</v>
      </c>
      <c r="I606" s="8">
        <v>450</v>
      </c>
      <c r="J606" s="7"/>
      <c r="K606" s="7"/>
      <c r="L606" s="7"/>
      <c r="M606" s="7"/>
      <c r="N606" s="8">
        <v>59</v>
      </c>
      <c r="O606" s="7"/>
      <c r="P606" s="7"/>
      <c r="Q606" s="7"/>
      <c r="R606" s="7"/>
      <c r="S606" s="7"/>
      <c r="T606" s="7"/>
      <c r="U606" s="9">
        <v>509</v>
      </c>
    </row>
    <row r="607" spans="1:21" ht="23.25" thickBot="1" x14ac:dyDescent="0.3">
      <c r="A607" s="4" t="s">
        <v>300</v>
      </c>
      <c r="B607" s="4" t="s">
        <v>11</v>
      </c>
      <c r="C607" s="4" t="s">
        <v>12</v>
      </c>
      <c r="D607" s="4" t="s">
        <v>303</v>
      </c>
      <c r="E607" s="4" t="s">
        <v>304</v>
      </c>
      <c r="F607" s="4" t="s">
        <v>306</v>
      </c>
      <c r="G607" s="4" t="s">
        <v>307</v>
      </c>
      <c r="H607" s="4" t="s">
        <v>305</v>
      </c>
      <c r="I607" s="10">
        <v>509.24</v>
      </c>
      <c r="J607" s="10">
        <v>509.24</v>
      </c>
      <c r="K607" s="10">
        <v>509.24</v>
      </c>
      <c r="L607" s="10">
        <v>509.24</v>
      </c>
      <c r="M607" s="10">
        <v>509.24</v>
      </c>
      <c r="N607" s="10">
        <v>509.24</v>
      </c>
      <c r="O607" s="10">
        <v>509.24</v>
      </c>
      <c r="P607" s="10">
        <v>509.24</v>
      </c>
      <c r="Q607" s="10">
        <v>509.24</v>
      </c>
      <c r="R607" s="10">
        <v>509.24</v>
      </c>
      <c r="S607" s="10">
        <v>509.24</v>
      </c>
      <c r="T607" s="10">
        <v>509.24</v>
      </c>
      <c r="U607" s="9">
        <v>6110.88</v>
      </c>
    </row>
    <row r="608" spans="1:21" ht="23.25" thickBot="1" x14ac:dyDescent="0.3">
      <c r="A608" s="4" t="s">
        <v>300</v>
      </c>
      <c r="B608" s="4" t="s">
        <v>11</v>
      </c>
      <c r="C608" s="4" t="s">
        <v>12</v>
      </c>
      <c r="D608" s="4" t="s">
        <v>303</v>
      </c>
      <c r="E608" s="4" t="s">
        <v>304</v>
      </c>
      <c r="F608" s="4" t="s">
        <v>70</v>
      </c>
      <c r="G608" s="4" t="s">
        <v>71</v>
      </c>
      <c r="H608" s="4" t="s">
        <v>305</v>
      </c>
      <c r="I608" s="8">
        <v>312.83999999999997</v>
      </c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9">
        <v>312.83999999999997</v>
      </c>
    </row>
    <row r="609" spans="1:21" ht="23.25" thickBot="1" x14ac:dyDescent="0.3">
      <c r="A609" s="4" t="s">
        <v>300</v>
      </c>
      <c r="B609" s="4" t="s">
        <v>11</v>
      </c>
      <c r="C609" s="4" t="s">
        <v>12</v>
      </c>
      <c r="D609" s="4" t="s">
        <v>303</v>
      </c>
      <c r="E609" s="4" t="s">
        <v>304</v>
      </c>
      <c r="F609" s="4" t="s">
        <v>132</v>
      </c>
      <c r="G609" s="4" t="s">
        <v>133</v>
      </c>
      <c r="H609" s="4" t="s">
        <v>305</v>
      </c>
      <c r="I609" s="10">
        <v>103</v>
      </c>
      <c r="J609" s="10">
        <v>63.8</v>
      </c>
      <c r="K609" s="10">
        <v>38.520000000000003</v>
      </c>
      <c r="L609" s="10">
        <v>52.25</v>
      </c>
      <c r="M609" s="11"/>
      <c r="N609" s="11"/>
      <c r="O609" s="11"/>
      <c r="P609" s="11"/>
      <c r="Q609" s="11"/>
      <c r="R609" s="10">
        <v>82.23</v>
      </c>
      <c r="S609" s="11"/>
      <c r="T609" s="11"/>
      <c r="U609" s="9">
        <v>339.8</v>
      </c>
    </row>
    <row r="610" spans="1:21" ht="23.25" thickBot="1" x14ac:dyDescent="0.3">
      <c r="A610" s="4" t="s">
        <v>300</v>
      </c>
      <c r="B610" s="4" t="s">
        <v>11</v>
      </c>
      <c r="C610" s="4" t="s">
        <v>12</v>
      </c>
      <c r="D610" s="4" t="s">
        <v>303</v>
      </c>
      <c r="E610" s="4" t="s">
        <v>304</v>
      </c>
      <c r="F610" s="4" t="s">
        <v>134</v>
      </c>
      <c r="G610" s="4" t="s">
        <v>135</v>
      </c>
      <c r="H610" s="4" t="s">
        <v>305</v>
      </c>
      <c r="I610" s="7"/>
      <c r="J610" s="7"/>
      <c r="K610" s="8">
        <v>160</v>
      </c>
      <c r="L610" s="7"/>
      <c r="M610" s="7"/>
      <c r="N610" s="7"/>
      <c r="O610" s="7"/>
      <c r="P610" s="7"/>
      <c r="Q610" s="8">
        <v>255</v>
      </c>
      <c r="R610" s="7"/>
      <c r="S610" s="8">
        <v>285</v>
      </c>
      <c r="T610" s="8">
        <v>158</v>
      </c>
      <c r="U610" s="9">
        <v>858</v>
      </c>
    </row>
    <row r="611" spans="1:21" ht="23.25" thickBot="1" x14ac:dyDescent="0.3">
      <c r="A611" s="4" t="s">
        <v>300</v>
      </c>
      <c r="B611" s="4" t="s">
        <v>11</v>
      </c>
      <c r="C611" s="4" t="s">
        <v>12</v>
      </c>
      <c r="D611" s="4" t="s">
        <v>303</v>
      </c>
      <c r="E611" s="4" t="s">
        <v>304</v>
      </c>
      <c r="F611" s="4" t="s">
        <v>98</v>
      </c>
      <c r="G611" s="4" t="s">
        <v>99</v>
      </c>
      <c r="H611" s="4" t="s">
        <v>305</v>
      </c>
      <c r="I611" s="11"/>
      <c r="J611" s="11"/>
      <c r="K611" s="11"/>
      <c r="L611" s="11"/>
      <c r="M611" s="11"/>
      <c r="N611" s="11"/>
      <c r="O611" s="11"/>
      <c r="P611" s="11"/>
      <c r="Q611" s="11"/>
      <c r="R611" s="10">
        <v>285</v>
      </c>
      <c r="S611" s="10">
        <v>-126</v>
      </c>
      <c r="T611" s="10">
        <v>-159</v>
      </c>
      <c r="U611" s="12">
        <v>0</v>
      </c>
    </row>
    <row r="612" spans="1:21" ht="23.25" thickBot="1" x14ac:dyDescent="0.3">
      <c r="A612" s="4" t="s">
        <v>300</v>
      </c>
      <c r="B612" s="4" t="s">
        <v>11</v>
      </c>
      <c r="C612" s="4" t="s">
        <v>12</v>
      </c>
      <c r="D612" s="4" t="s">
        <v>303</v>
      </c>
      <c r="E612" s="4" t="s">
        <v>304</v>
      </c>
      <c r="F612" s="4" t="s">
        <v>102</v>
      </c>
      <c r="G612" s="4" t="s">
        <v>103</v>
      </c>
      <c r="H612" s="4" t="s">
        <v>305</v>
      </c>
      <c r="I612" s="8">
        <v>300.29000000000002</v>
      </c>
      <c r="J612" s="7"/>
      <c r="K612" s="8">
        <v>17.5</v>
      </c>
      <c r="L612" s="8">
        <v>135.09</v>
      </c>
      <c r="M612" s="8">
        <v>8.84</v>
      </c>
      <c r="N612" s="8">
        <v>45.49</v>
      </c>
      <c r="O612" s="8">
        <v>123.37</v>
      </c>
      <c r="P612" s="7"/>
      <c r="Q612" s="8">
        <v>28.17</v>
      </c>
      <c r="R612" s="8">
        <v>9.99</v>
      </c>
      <c r="S612" s="7"/>
      <c r="T612" s="7"/>
      <c r="U612" s="9">
        <v>668.74</v>
      </c>
    </row>
    <row r="613" spans="1:21" ht="23.25" thickBot="1" x14ac:dyDescent="0.3">
      <c r="A613" s="4" t="s">
        <v>300</v>
      </c>
      <c r="B613" s="4" t="s">
        <v>11</v>
      </c>
      <c r="C613" s="4" t="s">
        <v>12</v>
      </c>
      <c r="D613" s="4" t="s">
        <v>303</v>
      </c>
      <c r="E613" s="4" t="s">
        <v>304</v>
      </c>
      <c r="F613" s="4" t="s">
        <v>445</v>
      </c>
      <c r="G613" s="4" t="s">
        <v>446</v>
      </c>
      <c r="H613" s="4" t="s">
        <v>305</v>
      </c>
      <c r="I613" s="11"/>
      <c r="J613" s="11"/>
      <c r="K613" s="11"/>
      <c r="L613" s="11"/>
      <c r="M613" s="11"/>
      <c r="N613" s="11"/>
      <c r="O613" s="11"/>
      <c r="P613" s="11"/>
      <c r="Q613" s="10">
        <v>74.41</v>
      </c>
      <c r="R613" s="11"/>
      <c r="S613" s="11"/>
      <c r="T613" s="11"/>
      <c r="U613" s="9">
        <v>74.41</v>
      </c>
    </row>
    <row r="614" spans="1:21" ht="23.25" thickBot="1" x14ac:dyDescent="0.3">
      <c r="A614" s="4" t="s">
        <v>300</v>
      </c>
      <c r="B614" s="4" t="s">
        <v>11</v>
      </c>
      <c r="C614" s="4" t="s">
        <v>12</v>
      </c>
      <c r="D614" s="4" t="s">
        <v>303</v>
      </c>
      <c r="E614" s="4" t="s">
        <v>304</v>
      </c>
      <c r="F614" s="4" t="s">
        <v>235</v>
      </c>
      <c r="G614" s="4" t="s">
        <v>236</v>
      </c>
      <c r="H614" s="4" t="s">
        <v>305</v>
      </c>
      <c r="I614" s="7"/>
      <c r="J614" s="7"/>
      <c r="K614" s="7"/>
      <c r="L614" s="7"/>
      <c r="M614" s="8">
        <v>25385.19</v>
      </c>
      <c r="N614" s="7"/>
      <c r="O614" s="7"/>
      <c r="P614" s="8">
        <v>119</v>
      </c>
      <c r="Q614" s="7"/>
      <c r="R614" s="8">
        <v>6730</v>
      </c>
      <c r="S614" s="7"/>
      <c r="T614" s="7"/>
      <c r="U614" s="9">
        <v>32234.19</v>
      </c>
    </row>
    <row r="615" spans="1:21" ht="23.25" thickBot="1" x14ac:dyDescent="0.3">
      <c r="A615" s="4" t="s">
        <v>300</v>
      </c>
      <c r="B615" s="4" t="s">
        <v>11</v>
      </c>
      <c r="C615" s="4" t="s">
        <v>12</v>
      </c>
      <c r="D615" s="4" t="s">
        <v>303</v>
      </c>
      <c r="E615" s="4" t="s">
        <v>304</v>
      </c>
      <c r="F615" s="4" t="s">
        <v>116</v>
      </c>
      <c r="G615" s="4" t="s">
        <v>117</v>
      </c>
      <c r="H615" s="4" t="s">
        <v>305</v>
      </c>
      <c r="I615" s="10">
        <v>23.5</v>
      </c>
      <c r="J615" s="10">
        <v>46.99</v>
      </c>
      <c r="K615" s="10">
        <v>27.65</v>
      </c>
      <c r="L615" s="10">
        <v>11.5</v>
      </c>
      <c r="M615" s="10">
        <v>21.58</v>
      </c>
      <c r="N615" s="10">
        <v>82.2</v>
      </c>
      <c r="O615" s="11"/>
      <c r="P615" s="11"/>
      <c r="Q615" s="11"/>
      <c r="R615" s="11"/>
      <c r="S615" s="11"/>
      <c r="T615" s="11"/>
      <c r="U615" s="9">
        <v>213.42</v>
      </c>
    </row>
    <row r="616" spans="1:21" ht="23.25" thickBot="1" x14ac:dyDescent="0.3">
      <c r="A616" s="4" t="s">
        <v>300</v>
      </c>
      <c r="B616" s="4" t="s">
        <v>11</v>
      </c>
      <c r="C616" s="4" t="s">
        <v>12</v>
      </c>
      <c r="D616" s="4" t="s">
        <v>303</v>
      </c>
      <c r="E616" s="4" t="s">
        <v>304</v>
      </c>
      <c r="F616" s="4" t="s">
        <v>954</v>
      </c>
      <c r="G616" s="4" t="s">
        <v>955</v>
      </c>
      <c r="H616" s="4" t="s">
        <v>305</v>
      </c>
      <c r="I616" s="7"/>
      <c r="J616" s="7"/>
      <c r="K616" s="7"/>
      <c r="L616" s="7"/>
      <c r="M616" s="7"/>
      <c r="N616" s="7"/>
      <c r="O616" s="7"/>
      <c r="P616" s="8">
        <v>5700</v>
      </c>
      <c r="Q616" s="7"/>
      <c r="R616" s="7"/>
      <c r="S616" s="7"/>
      <c r="T616" s="7"/>
      <c r="U616" s="9">
        <v>5700</v>
      </c>
    </row>
    <row r="617" spans="1:21" ht="23.25" thickBot="1" x14ac:dyDescent="0.3">
      <c r="A617" s="4" t="s">
        <v>300</v>
      </c>
      <c r="B617" s="4" t="s">
        <v>11</v>
      </c>
      <c r="C617" s="4" t="s">
        <v>12</v>
      </c>
      <c r="D617" s="4" t="s">
        <v>303</v>
      </c>
      <c r="E617" s="4" t="s">
        <v>304</v>
      </c>
      <c r="F617" s="4" t="s">
        <v>82</v>
      </c>
      <c r="G617" s="4" t="s">
        <v>83</v>
      </c>
      <c r="H617" s="4" t="s">
        <v>305</v>
      </c>
      <c r="I617" s="11"/>
      <c r="J617" s="10">
        <v>108</v>
      </c>
      <c r="K617" s="10">
        <v>0.5</v>
      </c>
      <c r="L617" s="10">
        <v>2</v>
      </c>
      <c r="M617" s="10">
        <v>14</v>
      </c>
      <c r="N617" s="11"/>
      <c r="O617" s="11"/>
      <c r="P617" s="11"/>
      <c r="Q617" s="11"/>
      <c r="R617" s="11"/>
      <c r="S617" s="11"/>
      <c r="T617" s="11"/>
      <c r="U617" s="9">
        <v>124.5</v>
      </c>
    </row>
    <row r="618" spans="1:21" ht="23.25" thickBot="1" x14ac:dyDescent="0.3">
      <c r="A618" s="4" t="s">
        <v>300</v>
      </c>
      <c r="B618" s="4" t="s">
        <v>11</v>
      </c>
      <c r="C618" s="4" t="s">
        <v>12</v>
      </c>
      <c r="D618" s="4" t="s">
        <v>303</v>
      </c>
      <c r="E618" s="4" t="s">
        <v>304</v>
      </c>
      <c r="F618" s="4" t="s">
        <v>150</v>
      </c>
      <c r="G618" s="4" t="s">
        <v>151</v>
      </c>
      <c r="H618" s="4" t="s">
        <v>305</v>
      </c>
      <c r="I618" s="8">
        <v>259.64</v>
      </c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9">
        <v>259.64</v>
      </c>
    </row>
    <row r="619" spans="1:21" ht="23.25" thickBot="1" x14ac:dyDescent="0.3">
      <c r="A619" s="4" t="s">
        <v>300</v>
      </c>
      <c r="B619" s="4" t="s">
        <v>11</v>
      </c>
      <c r="C619" s="4" t="s">
        <v>12</v>
      </c>
      <c r="D619" s="4" t="s">
        <v>303</v>
      </c>
      <c r="E619" s="4" t="s">
        <v>304</v>
      </c>
      <c r="F619" s="4" t="s">
        <v>152</v>
      </c>
      <c r="G619" s="4" t="s">
        <v>153</v>
      </c>
      <c r="H619" s="4" t="s">
        <v>305</v>
      </c>
      <c r="I619" s="10">
        <v>906.12</v>
      </c>
      <c r="J619" s="10">
        <v>5775.18</v>
      </c>
      <c r="K619" s="10">
        <v>3829.57</v>
      </c>
      <c r="L619" s="11"/>
      <c r="M619" s="10">
        <v>943.11</v>
      </c>
      <c r="N619" s="10">
        <v>929.39</v>
      </c>
      <c r="O619" s="10">
        <v>879.72</v>
      </c>
      <c r="P619" s="10">
        <v>897.19</v>
      </c>
      <c r="Q619" s="10">
        <v>905.17</v>
      </c>
      <c r="R619" s="10">
        <v>915.78</v>
      </c>
      <c r="S619" s="10">
        <v>931.01</v>
      </c>
      <c r="T619" s="10">
        <v>956.97</v>
      </c>
      <c r="U619" s="9">
        <v>17869.21</v>
      </c>
    </row>
    <row r="620" spans="1:21" ht="23.25" thickBot="1" x14ac:dyDescent="0.3">
      <c r="A620" s="4" t="s">
        <v>300</v>
      </c>
      <c r="B620" s="4" t="s">
        <v>11</v>
      </c>
      <c r="C620" s="4" t="s">
        <v>12</v>
      </c>
      <c r="D620" s="4" t="s">
        <v>303</v>
      </c>
      <c r="E620" s="4" t="s">
        <v>304</v>
      </c>
      <c r="F620" s="4" t="s">
        <v>18</v>
      </c>
      <c r="G620" s="4" t="s">
        <v>19</v>
      </c>
      <c r="H620" s="4" t="s">
        <v>305</v>
      </c>
      <c r="I620" s="7"/>
      <c r="J620" s="7"/>
      <c r="K620" s="7"/>
      <c r="L620" s="7"/>
      <c r="M620" s="7"/>
      <c r="N620" s="7"/>
      <c r="O620" s="7"/>
      <c r="P620" s="7"/>
      <c r="Q620" s="7"/>
      <c r="R620" s="8">
        <v>40630.879999999997</v>
      </c>
      <c r="S620" s="7"/>
      <c r="T620" s="7"/>
      <c r="U620" s="9">
        <v>40630.879999999997</v>
      </c>
    </row>
    <row r="621" spans="1:21" ht="23.25" thickBot="1" x14ac:dyDescent="0.3">
      <c r="A621" s="4" t="s">
        <v>300</v>
      </c>
      <c r="B621" s="4" t="s">
        <v>11</v>
      </c>
      <c r="C621" s="4" t="s">
        <v>12</v>
      </c>
      <c r="D621" s="4" t="s">
        <v>303</v>
      </c>
      <c r="E621" s="4" t="s">
        <v>304</v>
      </c>
      <c r="F621" s="4" t="s">
        <v>84</v>
      </c>
      <c r="G621" s="4" t="s">
        <v>85</v>
      </c>
      <c r="H621" s="4" t="s">
        <v>305</v>
      </c>
      <c r="I621" s="10">
        <v>213.82</v>
      </c>
      <c r="J621" s="10">
        <v>242.68</v>
      </c>
      <c r="K621" s="10">
        <v>311.92</v>
      </c>
      <c r="L621" s="10">
        <v>162.78</v>
      </c>
      <c r="M621" s="10">
        <v>113.98</v>
      </c>
      <c r="N621" s="10">
        <v>292.60000000000002</v>
      </c>
      <c r="O621" s="11"/>
      <c r="P621" s="11"/>
      <c r="Q621" s="11"/>
      <c r="R621" s="11"/>
      <c r="S621" s="11"/>
      <c r="T621" s="10">
        <v>159</v>
      </c>
      <c r="U621" s="9">
        <v>1496.78</v>
      </c>
    </row>
    <row r="622" spans="1:21" ht="23.25" thickBot="1" x14ac:dyDescent="0.3">
      <c r="A622" s="4" t="s">
        <v>300</v>
      </c>
      <c r="B622" s="4" t="s">
        <v>11</v>
      </c>
      <c r="C622" s="4" t="s">
        <v>12</v>
      </c>
      <c r="D622" s="4" t="s">
        <v>303</v>
      </c>
      <c r="E622" s="4" t="s">
        <v>304</v>
      </c>
      <c r="F622" s="4" t="s">
        <v>164</v>
      </c>
      <c r="G622" s="4" t="s">
        <v>165</v>
      </c>
      <c r="H622" s="4" t="s">
        <v>305</v>
      </c>
      <c r="I622" s="8">
        <v>2</v>
      </c>
      <c r="J622" s="8">
        <v>608.58000000000004</v>
      </c>
      <c r="K622" s="7"/>
      <c r="L622" s="8">
        <v>12.93</v>
      </c>
      <c r="M622" s="7"/>
      <c r="N622" s="8">
        <v>2631.74</v>
      </c>
      <c r="O622" s="8">
        <v>-1498</v>
      </c>
      <c r="P622" s="7"/>
      <c r="Q622" s="7"/>
      <c r="R622" s="7"/>
      <c r="S622" s="7"/>
      <c r="T622" s="7"/>
      <c r="U622" s="9">
        <v>1757.25</v>
      </c>
    </row>
    <row r="623" spans="1:21" ht="23.25" thickBot="1" x14ac:dyDescent="0.3">
      <c r="A623" s="4" t="s">
        <v>300</v>
      </c>
      <c r="B623" s="4" t="s">
        <v>11</v>
      </c>
      <c r="C623" s="4" t="s">
        <v>12</v>
      </c>
      <c r="D623" s="4" t="s">
        <v>303</v>
      </c>
      <c r="E623" s="4" t="s">
        <v>304</v>
      </c>
      <c r="F623" s="4" t="s">
        <v>86</v>
      </c>
      <c r="G623" s="4" t="s">
        <v>87</v>
      </c>
      <c r="H623" s="4" t="s">
        <v>305</v>
      </c>
      <c r="I623" s="10">
        <v>544.30999999999995</v>
      </c>
      <c r="J623" s="10">
        <v>60</v>
      </c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9">
        <v>604.30999999999995</v>
      </c>
    </row>
    <row r="624" spans="1:21" ht="23.25" thickBot="1" x14ac:dyDescent="0.3">
      <c r="A624" s="4" t="s">
        <v>300</v>
      </c>
      <c r="B624" s="4" t="s">
        <v>11</v>
      </c>
      <c r="C624" s="4" t="s">
        <v>12</v>
      </c>
      <c r="D624" s="4" t="s">
        <v>303</v>
      </c>
      <c r="E624" s="4" t="s">
        <v>304</v>
      </c>
      <c r="F624" s="4" t="s">
        <v>166</v>
      </c>
      <c r="G624" s="4" t="s">
        <v>167</v>
      </c>
      <c r="H624" s="4" t="s">
        <v>305</v>
      </c>
      <c r="I624" s="7"/>
      <c r="J624" s="7"/>
      <c r="K624" s="8">
        <v>322.95</v>
      </c>
      <c r="L624" s="7"/>
      <c r="M624" s="7"/>
      <c r="N624" s="8">
        <v>110</v>
      </c>
      <c r="O624" s="7"/>
      <c r="P624" s="7"/>
      <c r="Q624" s="7"/>
      <c r="R624" s="7"/>
      <c r="S624" s="7"/>
      <c r="T624" s="7"/>
      <c r="U624" s="9">
        <v>432.95</v>
      </c>
    </row>
    <row r="625" spans="1:21" ht="23.25" thickBot="1" x14ac:dyDescent="0.3">
      <c r="A625" s="4" t="s">
        <v>300</v>
      </c>
      <c r="B625" s="4" t="s">
        <v>11</v>
      </c>
      <c r="C625" s="4" t="s">
        <v>12</v>
      </c>
      <c r="D625" s="4" t="s">
        <v>303</v>
      </c>
      <c r="E625" s="4" t="s">
        <v>304</v>
      </c>
      <c r="F625" s="4" t="s">
        <v>168</v>
      </c>
      <c r="G625" s="4" t="s">
        <v>169</v>
      </c>
      <c r="H625" s="4" t="s">
        <v>305</v>
      </c>
      <c r="I625" s="11"/>
      <c r="J625" s="11"/>
      <c r="K625" s="10">
        <v>21.36</v>
      </c>
      <c r="L625" s="11"/>
      <c r="M625" s="11"/>
      <c r="N625" s="11"/>
      <c r="O625" s="11"/>
      <c r="P625" s="11"/>
      <c r="Q625" s="11"/>
      <c r="R625" s="11"/>
      <c r="S625" s="11"/>
      <c r="T625" s="11"/>
      <c r="U625" s="9">
        <v>21.36</v>
      </c>
    </row>
    <row r="626" spans="1:21" ht="23.25" thickBot="1" x14ac:dyDescent="0.3">
      <c r="A626" s="4" t="s">
        <v>300</v>
      </c>
      <c r="B626" s="4" t="s">
        <v>11</v>
      </c>
      <c r="C626" s="4" t="s">
        <v>12</v>
      </c>
      <c r="D626" s="4" t="s">
        <v>303</v>
      </c>
      <c r="E626" s="4" t="s">
        <v>304</v>
      </c>
      <c r="F626" s="4" t="s">
        <v>76</v>
      </c>
      <c r="G626" s="4" t="s">
        <v>77</v>
      </c>
      <c r="H626" s="4" t="s">
        <v>305</v>
      </c>
      <c r="I626" s="7"/>
      <c r="J626" s="7"/>
      <c r="K626" s="7"/>
      <c r="L626" s="8">
        <v>1550.1</v>
      </c>
      <c r="M626" s="8">
        <v>1033.4000000000001</v>
      </c>
      <c r="N626" s="8">
        <v>618.36</v>
      </c>
      <c r="O626" s="8">
        <v>412.24</v>
      </c>
      <c r="P626" s="8">
        <v>412.24</v>
      </c>
      <c r="Q626" s="8">
        <v>412.24</v>
      </c>
      <c r="R626" s="7"/>
      <c r="S626" s="8">
        <v>618.36</v>
      </c>
      <c r="T626" s="8">
        <v>566.83000000000004</v>
      </c>
      <c r="U626" s="9">
        <v>5623.77</v>
      </c>
    </row>
    <row r="627" spans="1:21" ht="23.25" thickBot="1" x14ac:dyDescent="0.3">
      <c r="A627" s="4" t="s">
        <v>300</v>
      </c>
      <c r="B627" s="4" t="s">
        <v>11</v>
      </c>
      <c r="C627" s="4" t="s">
        <v>12</v>
      </c>
      <c r="D627" s="4" t="s">
        <v>303</v>
      </c>
      <c r="E627" s="4" t="s">
        <v>304</v>
      </c>
      <c r="F627" s="4" t="s">
        <v>192</v>
      </c>
      <c r="G627" s="4" t="s">
        <v>193</v>
      </c>
      <c r="H627" s="4" t="s">
        <v>305</v>
      </c>
      <c r="I627" s="10">
        <v>-2376.36</v>
      </c>
      <c r="J627" s="10">
        <v>-1911.42</v>
      </c>
      <c r="K627" s="10">
        <v>-1756.44</v>
      </c>
      <c r="L627" s="11"/>
      <c r="M627" s="11"/>
      <c r="N627" s="11"/>
      <c r="O627" s="11"/>
      <c r="P627" s="11"/>
      <c r="Q627" s="11"/>
      <c r="R627" s="11"/>
      <c r="S627" s="11"/>
      <c r="T627" s="11"/>
      <c r="U627" s="9">
        <v>-6044.22</v>
      </c>
    </row>
    <row r="628" spans="1:21" ht="23.25" thickBot="1" x14ac:dyDescent="0.3">
      <c r="A628" s="4" t="s">
        <v>300</v>
      </c>
      <c r="B628" s="4" t="s">
        <v>34</v>
      </c>
      <c r="C628" s="4" t="s">
        <v>35</v>
      </c>
      <c r="D628" s="4" t="s">
        <v>301</v>
      </c>
      <c r="E628" s="4" t="s">
        <v>302</v>
      </c>
      <c r="F628" s="4" t="s">
        <v>108</v>
      </c>
      <c r="G628" s="4" t="s">
        <v>109</v>
      </c>
      <c r="H628" s="4" t="s">
        <v>213</v>
      </c>
      <c r="I628" s="8">
        <v>86914.64</v>
      </c>
      <c r="J628" s="8">
        <v>77069.69</v>
      </c>
      <c r="K628" s="8">
        <v>82604.55</v>
      </c>
      <c r="L628" s="8">
        <v>82167.839999999997</v>
      </c>
      <c r="M628" s="8">
        <v>86527.77</v>
      </c>
      <c r="N628" s="8">
        <v>87136.4</v>
      </c>
      <c r="O628" s="8">
        <v>92432.07</v>
      </c>
      <c r="P628" s="8">
        <v>85877.43</v>
      </c>
      <c r="Q628" s="8">
        <v>85029.51</v>
      </c>
      <c r="R628" s="8">
        <v>72763.41</v>
      </c>
      <c r="S628" s="8">
        <v>59985.55</v>
      </c>
      <c r="T628" s="8">
        <v>61102.16</v>
      </c>
      <c r="U628" s="9">
        <v>959611.02</v>
      </c>
    </row>
    <row r="629" spans="1:21" ht="23.25" thickBot="1" x14ac:dyDescent="0.3">
      <c r="A629" s="4" t="s">
        <v>300</v>
      </c>
      <c r="B629" s="4" t="s">
        <v>34</v>
      </c>
      <c r="C629" s="4" t="s">
        <v>35</v>
      </c>
      <c r="D629" s="4" t="s">
        <v>301</v>
      </c>
      <c r="E629" s="4" t="s">
        <v>302</v>
      </c>
      <c r="F629" s="4" t="s">
        <v>112</v>
      </c>
      <c r="G629" s="4" t="s">
        <v>113</v>
      </c>
      <c r="H629" s="4" t="s">
        <v>213</v>
      </c>
      <c r="I629" s="10">
        <v>13482.58</v>
      </c>
      <c r="J629" s="10">
        <v>13482.52</v>
      </c>
      <c r="K629" s="10">
        <v>13482.57</v>
      </c>
      <c r="L629" s="10">
        <v>13516.68</v>
      </c>
      <c r="M629" s="10">
        <v>12673.12</v>
      </c>
      <c r="N629" s="10">
        <v>12964.29</v>
      </c>
      <c r="O629" s="10">
        <v>12964.26</v>
      </c>
      <c r="P629" s="10">
        <v>12964.28</v>
      </c>
      <c r="Q629" s="10">
        <v>12145.65</v>
      </c>
      <c r="R629" s="10">
        <v>11463.46</v>
      </c>
      <c r="S629" s="10">
        <v>11463.58</v>
      </c>
      <c r="T629" s="10">
        <v>11463.41</v>
      </c>
      <c r="U629" s="9">
        <v>152066.4</v>
      </c>
    </row>
    <row r="630" spans="1:21" ht="23.25" thickBot="1" x14ac:dyDescent="0.3">
      <c r="A630" s="4" t="s">
        <v>300</v>
      </c>
      <c r="B630" s="4" t="s">
        <v>34</v>
      </c>
      <c r="C630" s="4" t="s">
        <v>35</v>
      </c>
      <c r="D630" s="4" t="s">
        <v>301</v>
      </c>
      <c r="E630" s="4" t="s">
        <v>302</v>
      </c>
      <c r="F630" s="4" t="s">
        <v>114</v>
      </c>
      <c r="G630" s="4" t="s">
        <v>115</v>
      </c>
      <c r="H630" s="4" t="s">
        <v>213</v>
      </c>
      <c r="I630" s="8">
        <v>49900.26</v>
      </c>
      <c r="J630" s="8">
        <v>49900.2</v>
      </c>
      <c r="K630" s="8">
        <v>49900.28</v>
      </c>
      <c r="L630" s="8">
        <v>50165.32</v>
      </c>
      <c r="M630" s="8">
        <v>47034.53</v>
      </c>
      <c r="N630" s="8">
        <v>48115.1</v>
      </c>
      <c r="O630" s="8">
        <v>48115.08</v>
      </c>
      <c r="P630" s="8">
        <v>48115.08</v>
      </c>
      <c r="Q630" s="8">
        <v>45076.92</v>
      </c>
      <c r="R630" s="8">
        <v>42545.11</v>
      </c>
      <c r="S630" s="8">
        <v>42545.17</v>
      </c>
      <c r="T630" s="8">
        <v>42545.15</v>
      </c>
      <c r="U630" s="9">
        <v>563958.19999999995</v>
      </c>
    </row>
    <row r="631" spans="1:21" ht="23.25" thickBot="1" x14ac:dyDescent="0.3">
      <c r="A631" s="4" t="s">
        <v>300</v>
      </c>
      <c r="B631" s="4" t="s">
        <v>34</v>
      </c>
      <c r="C631" s="4" t="s">
        <v>35</v>
      </c>
      <c r="D631" s="4" t="s">
        <v>301</v>
      </c>
      <c r="E631" s="4" t="s">
        <v>302</v>
      </c>
      <c r="F631" s="4" t="s">
        <v>128</v>
      </c>
      <c r="G631" s="4" t="s">
        <v>129</v>
      </c>
      <c r="H631" s="4" t="s">
        <v>213</v>
      </c>
      <c r="I631" s="11"/>
      <c r="J631" s="10">
        <v>84.15</v>
      </c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9">
        <v>84.15</v>
      </c>
    </row>
    <row r="632" spans="1:21" ht="23.25" thickBot="1" x14ac:dyDescent="0.3">
      <c r="A632" s="4" t="s">
        <v>300</v>
      </c>
      <c r="B632" s="4" t="s">
        <v>34</v>
      </c>
      <c r="C632" s="4" t="s">
        <v>35</v>
      </c>
      <c r="D632" s="4" t="s">
        <v>301</v>
      </c>
      <c r="E632" s="4" t="s">
        <v>302</v>
      </c>
      <c r="F632" s="4" t="s">
        <v>80</v>
      </c>
      <c r="G632" s="4" t="s">
        <v>81</v>
      </c>
      <c r="H632" s="4" t="s">
        <v>213</v>
      </c>
      <c r="I632" s="8">
        <v>754</v>
      </c>
      <c r="J632" s="8">
        <v>754</v>
      </c>
      <c r="K632" s="8">
        <v>754</v>
      </c>
      <c r="L632" s="8">
        <v>754</v>
      </c>
      <c r="M632" s="8">
        <v>754</v>
      </c>
      <c r="N632" s="8">
        <v>754</v>
      </c>
      <c r="O632" s="8">
        <v>754</v>
      </c>
      <c r="P632" s="8">
        <v>754</v>
      </c>
      <c r="Q632" s="8">
        <v>754</v>
      </c>
      <c r="R632" s="8">
        <v>754</v>
      </c>
      <c r="S632" s="8">
        <v>754</v>
      </c>
      <c r="T632" s="8">
        <v>754</v>
      </c>
      <c r="U632" s="9">
        <v>9048</v>
      </c>
    </row>
    <row r="633" spans="1:21" ht="23.25" thickBot="1" x14ac:dyDescent="0.3">
      <c r="A633" s="4" t="s">
        <v>300</v>
      </c>
      <c r="B633" s="4" t="s">
        <v>34</v>
      </c>
      <c r="C633" s="4" t="s">
        <v>35</v>
      </c>
      <c r="D633" s="4" t="s">
        <v>301</v>
      </c>
      <c r="E633" s="4" t="s">
        <v>302</v>
      </c>
      <c r="F633" s="4" t="s">
        <v>98</v>
      </c>
      <c r="G633" s="4" t="s">
        <v>99</v>
      </c>
      <c r="H633" s="4" t="s">
        <v>213</v>
      </c>
      <c r="I633" s="11"/>
      <c r="J633" s="11"/>
      <c r="K633" s="11"/>
      <c r="L633" s="11"/>
      <c r="M633" s="11"/>
      <c r="N633" s="11"/>
      <c r="O633" s="10">
        <v>20</v>
      </c>
      <c r="P633" s="11"/>
      <c r="Q633" s="11"/>
      <c r="R633" s="10">
        <v>161.63999999999999</v>
      </c>
      <c r="S633" s="10">
        <v>57.99</v>
      </c>
      <c r="T633" s="10">
        <v>23.99</v>
      </c>
      <c r="U633" s="9">
        <v>263.62</v>
      </c>
    </row>
    <row r="634" spans="1:21" ht="23.25" thickBot="1" x14ac:dyDescent="0.3">
      <c r="A634" s="4" t="s">
        <v>300</v>
      </c>
      <c r="B634" s="4" t="s">
        <v>34</v>
      </c>
      <c r="C634" s="4" t="s">
        <v>35</v>
      </c>
      <c r="D634" s="4" t="s">
        <v>301</v>
      </c>
      <c r="E634" s="4" t="s">
        <v>302</v>
      </c>
      <c r="F634" s="4" t="s">
        <v>102</v>
      </c>
      <c r="G634" s="4" t="s">
        <v>103</v>
      </c>
      <c r="H634" s="4" t="s">
        <v>213</v>
      </c>
      <c r="I634" s="8">
        <v>204.3</v>
      </c>
      <c r="J634" s="8">
        <v>76.83</v>
      </c>
      <c r="K634" s="8">
        <v>329.33</v>
      </c>
      <c r="L634" s="8">
        <v>47.98</v>
      </c>
      <c r="M634" s="8">
        <v>118.05</v>
      </c>
      <c r="N634" s="7"/>
      <c r="O634" s="8">
        <v>102.96</v>
      </c>
      <c r="P634" s="8">
        <v>57.41</v>
      </c>
      <c r="Q634" s="7"/>
      <c r="R634" s="8">
        <v>59.97</v>
      </c>
      <c r="S634" s="7"/>
      <c r="T634" s="7"/>
      <c r="U634" s="9">
        <v>996.83</v>
      </c>
    </row>
    <row r="635" spans="1:21" ht="23.25" thickBot="1" x14ac:dyDescent="0.3">
      <c r="A635" s="4" t="s">
        <v>300</v>
      </c>
      <c r="B635" s="4" t="s">
        <v>34</v>
      </c>
      <c r="C635" s="4" t="s">
        <v>35</v>
      </c>
      <c r="D635" s="4" t="s">
        <v>301</v>
      </c>
      <c r="E635" s="4" t="s">
        <v>302</v>
      </c>
      <c r="F635" s="4" t="s">
        <v>116</v>
      </c>
      <c r="G635" s="4" t="s">
        <v>117</v>
      </c>
      <c r="H635" s="4" t="s">
        <v>213</v>
      </c>
      <c r="I635" s="11"/>
      <c r="J635" s="11"/>
      <c r="K635" s="11"/>
      <c r="L635" s="11"/>
      <c r="M635" s="11"/>
      <c r="N635" s="10">
        <v>14.95</v>
      </c>
      <c r="O635" s="11"/>
      <c r="P635" s="11"/>
      <c r="Q635" s="11"/>
      <c r="R635" s="11"/>
      <c r="S635" s="11"/>
      <c r="T635" s="11"/>
      <c r="U635" s="9">
        <v>14.95</v>
      </c>
    </row>
    <row r="636" spans="1:21" ht="23.25" thickBot="1" x14ac:dyDescent="0.3">
      <c r="A636" s="4" t="s">
        <v>300</v>
      </c>
      <c r="B636" s="4" t="s">
        <v>34</v>
      </c>
      <c r="C636" s="4" t="s">
        <v>35</v>
      </c>
      <c r="D636" s="4" t="s">
        <v>301</v>
      </c>
      <c r="E636" s="4" t="s">
        <v>302</v>
      </c>
      <c r="F636" s="4" t="s">
        <v>82</v>
      </c>
      <c r="G636" s="4" t="s">
        <v>83</v>
      </c>
      <c r="H636" s="4" t="s">
        <v>213</v>
      </c>
      <c r="I636" s="8">
        <v>96</v>
      </c>
      <c r="J636" s="8">
        <v>240</v>
      </c>
      <c r="K636" s="7"/>
      <c r="L636" s="7"/>
      <c r="M636" s="8">
        <v>45</v>
      </c>
      <c r="N636" s="7"/>
      <c r="O636" s="8">
        <v>132</v>
      </c>
      <c r="P636" s="8">
        <v>30</v>
      </c>
      <c r="Q636" s="8">
        <v>5</v>
      </c>
      <c r="R636" s="8">
        <v>10</v>
      </c>
      <c r="S636" s="7"/>
      <c r="T636" s="7"/>
      <c r="U636" s="9">
        <v>558</v>
      </c>
    </row>
    <row r="637" spans="1:21" ht="23.25" thickBot="1" x14ac:dyDescent="0.3">
      <c r="A637" s="4" t="s">
        <v>300</v>
      </c>
      <c r="B637" s="4" t="s">
        <v>34</v>
      </c>
      <c r="C637" s="4" t="s">
        <v>35</v>
      </c>
      <c r="D637" s="4" t="s">
        <v>301</v>
      </c>
      <c r="E637" s="4" t="s">
        <v>302</v>
      </c>
      <c r="F637" s="4" t="s">
        <v>84</v>
      </c>
      <c r="G637" s="4" t="s">
        <v>85</v>
      </c>
      <c r="H637" s="4" t="s">
        <v>213</v>
      </c>
      <c r="I637" s="10">
        <v>1501.25</v>
      </c>
      <c r="J637" s="10">
        <v>854.63</v>
      </c>
      <c r="K637" s="10">
        <v>1048.27</v>
      </c>
      <c r="L637" s="10">
        <v>257.36</v>
      </c>
      <c r="M637" s="10">
        <v>738.76</v>
      </c>
      <c r="N637" s="10">
        <v>745.47</v>
      </c>
      <c r="O637" s="10">
        <v>33.630000000000003</v>
      </c>
      <c r="P637" s="10">
        <v>37.950000000000003</v>
      </c>
      <c r="Q637" s="10">
        <v>71.34</v>
      </c>
      <c r="R637" s="11"/>
      <c r="S637" s="11"/>
      <c r="T637" s="11"/>
      <c r="U637" s="9">
        <v>5288.66</v>
      </c>
    </row>
    <row r="638" spans="1:21" ht="23.25" thickBot="1" x14ac:dyDescent="0.3">
      <c r="A638" s="4" t="s">
        <v>300</v>
      </c>
      <c r="B638" s="4" t="s">
        <v>34</v>
      </c>
      <c r="C638" s="4" t="s">
        <v>35</v>
      </c>
      <c r="D638" s="4" t="s">
        <v>301</v>
      </c>
      <c r="E638" s="4" t="s">
        <v>302</v>
      </c>
      <c r="F638" s="4" t="s">
        <v>164</v>
      </c>
      <c r="G638" s="4" t="s">
        <v>165</v>
      </c>
      <c r="H638" s="4" t="s">
        <v>213</v>
      </c>
      <c r="I638" s="8">
        <v>2467.41</v>
      </c>
      <c r="J638" s="8">
        <v>3081.15</v>
      </c>
      <c r="K638" s="8">
        <v>132.44999999999999</v>
      </c>
      <c r="L638" s="7"/>
      <c r="M638" s="8">
        <v>1950</v>
      </c>
      <c r="N638" s="8">
        <v>1020.6</v>
      </c>
      <c r="O638" s="7"/>
      <c r="P638" s="8">
        <v>990</v>
      </c>
      <c r="Q638" s="7"/>
      <c r="R638" s="7"/>
      <c r="S638" s="7"/>
      <c r="T638" s="7"/>
      <c r="U638" s="9">
        <v>9641.61</v>
      </c>
    </row>
    <row r="639" spans="1:21" ht="23.25" thickBot="1" x14ac:dyDescent="0.3">
      <c r="A639" s="4" t="s">
        <v>300</v>
      </c>
      <c r="B639" s="4" t="s">
        <v>34</v>
      </c>
      <c r="C639" s="4" t="s">
        <v>35</v>
      </c>
      <c r="D639" s="4" t="s">
        <v>301</v>
      </c>
      <c r="E639" s="4" t="s">
        <v>302</v>
      </c>
      <c r="F639" s="4" t="s">
        <v>86</v>
      </c>
      <c r="G639" s="4" t="s">
        <v>87</v>
      </c>
      <c r="H639" s="4" t="s">
        <v>213</v>
      </c>
      <c r="I639" s="10">
        <v>1101.22</v>
      </c>
      <c r="J639" s="10">
        <v>307.75</v>
      </c>
      <c r="K639" s="11"/>
      <c r="L639" s="11"/>
      <c r="M639" s="10">
        <v>283.98</v>
      </c>
      <c r="N639" s="10">
        <v>601.86</v>
      </c>
      <c r="O639" s="11"/>
      <c r="P639" s="11"/>
      <c r="Q639" s="11"/>
      <c r="R639" s="11"/>
      <c r="S639" s="11"/>
      <c r="T639" s="11"/>
      <c r="U639" s="9">
        <v>2294.81</v>
      </c>
    </row>
    <row r="640" spans="1:21" ht="23.25" thickBot="1" x14ac:dyDescent="0.3">
      <c r="A640" s="4" t="s">
        <v>300</v>
      </c>
      <c r="B640" s="4" t="s">
        <v>34</v>
      </c>
      <c r="C640" s="4" t="s">
        <v>35</v>
      </c>
      <c r="D640" s="4" t="s">
        <v>301</v>
      </c>
      <c r="E640" s="4" t="s">
        <v>302</v>
      </c>
      <c r="F640" s="4" t="s">
        <v>166</v>
      </c>
      <c r="G640" s="4" t="s">
        <v>167</v>
      </c>
      <c r="H640" s="4" t="s">
        <v>213</v>
      </c>
      <c r="I640" s="7"/>
      <c r="J640" s="7"/>
      <c r="K640" s="8">
        <v>5698.85</v>
      </c>
      <c r="L640" s="7"/>
      <c r="M640" s="7"/>
      <c r="N640" s="7"/>
      <c r="O640" s="7"/>
      <c r="P640" s="7"/>
      <c r="Q640" s="7"/>
      <c r="R640" s="7"/>
      <c r="S640" s="7"/>
      <c r="T640" s="7"/>
      <c r="U640" s="9">
        <v>5698.85</v>
      </c>
    </row>
    <row r="641" spans="1:21" ht="23.25" thickBot="1" x14ac:dyDescent="0.3">
      <c r="A641" s="4" t="s">
        <v>300</v>
      </c>
      <c r="B641" s="4" t="s">
        <v>34</v>
      </c>
      <c r="C641" s="4" t="s">
        <v>35</v>
      </c>
      <c r="D641" s="4" t="s">
        <v>301</v>
      </c>
      <c r="E641" s="4" t="s">
        <v>302</v>
      </c>
      <c r="F641" s="4" t="s">
        <v>168</v>
      </c>
      <c r="G641" s="4" t="s">
        <v>169</v>
      </c>
      <c r="H641" s="4" t="s">
        <v>213</v>
      </c>
      <c r="I641" s="11"/>
      <c r="J641" s="11"/>
      <c r="K641" s="10">
        <v>331.36</v>
      </c>
      <c r="L641" s="11"/>
      <c r="M641" s="11"/>
      <c r="N641" s="11"/>
      <c r="O641" s="11"/>
      <c r="P641" s="11"/>
      <c r="Q641" s="11"/>
      <c r="R641" s="11"/>
      <c r="S641" s="11"/>
      <c r="T641" s="11"/>
      <c r="U641" s="9">
        <v>331.36</v>
      </c>
    </row>
    <row r="642" spans="1:21" ht="23.25" thickBot="1" x14ac:dyDescent="0.3">
      <c r="A642" s="4" t="s">
        <v>300</v>
      </c>
      <c r="B642" s="4" t="s">
        <v>34</v>
      </c>
      <c r="C642" s="4" t="s">
        <v>35</v>
      </c>
      <c r="D642" s="4" t="s">
        <v>303</v>
      </c>
      <c r="E642" s="4" t="s">
        <v>304</v>
      </c>
      <c r="F642" s="4" t="s">
        <v>235</v>
      </c>
      <c r="G642" s="4" t="s">
        <v>236</v>
      </c>
      <c r="H642" s="4" t="s">
        <v>305</v>
      </c>
      <c r="I642" s="8">
        <v>36.659999999999997</v>
      </c>
      <c r="J642" s="8">
        <v>51.7</v>
      </c>
      <c r="K642" s="8">
        <v>64.86</v>
      </c>
      <c r="L642" s="8">
        <v>10.34</v>
      </c>
      <c r="M642" s="7"/>
      <c r="N642" s="7"/>
      <c r="O642" s="7"/>
      <c r="P642" s="7"/>
      <c r="Q642" s="7"/>
      <c r="R642" s="7"/>
      <c r="S642" s="7"/>
      <c r="T642" s="7"/>
      <c r="U642" s="9">
        <v>163.56</v>
      </c>
    </row>
    <row r="643" spans="1:21" ht="23.25" thickBot="1" x14ac:dyDescent="0.3">
      <c r="A643" s="4" t="s">
        <v>300</v>
      </c>
      <c r="B643" s="4" t="s">
        <v>34</v>
      </c>
      <c r="C643" s="4" t="s">
        <v>35</v>
      </c>
      <c r="D643" s="4" t="s">
        <v>303</v>
      </c>
      <c r="E643" s="4" t="s">
        <v>304</v>
      </c>
      <c r="F643" s="4" t="s">
        <v>152</v>
      </c>
      <c r="G643" s="4" t="s">
        <v>153</v>
      </c>
      <c r="H643" s="4" t="s">
        <v>305</v>
      </c>
      <c r="I643" s="11"/>
      <c r="J643" s="10">
        <v>1000</v>
      </c>
      <c r="K643" s="10">
        <v>16000</v>
      </c>
      <c r="L643" s="14">
        <v>0</v>
      </c>
      <c r="M643" s="10">
        <v>8000</v>
      </c>
      <c r="N643" s="10">
        <v>16000</v>
      </c>
      <c r="O643" s="14">
        <v>0</v>
      </c>
      <c r="P643" s="11"/>
      <c r="Q643" s="11"/>
      <c r="R643" s="11"/>
      <c r="S643" s="11"/>
      <c r="T643" s="11"/>
      <c r="U643" s="9">
        <v>41000</v>
      </c>
    </row>
    <row r="644" spans="1:21" ht="23.25" thickBot="1" x14ac:dyDescent="0.3">
      <c r="A644" s="4" t="s">
        <v>300</v>
      </c>
      <c r="B644" s="4" t="s">
        <v>785</v>
      </c>
      <c r="C644" s="4" t="s">
        <v>786</v>
      </c>
      <c r="D644" s="4" t="s">
        <v>303</v>
      </c>
      <c r="E644" s="4" t="s">
        <v>304</v>
      </c>
      <c r="F644" s="4" t="s">
        <v>134</v>
      </c>
      <c r="G644" s="4" t="s">
        <v>135</v>
      </c>
      <c r="H644" s="4" t="s">
        <v>305</v>
      </c>
      <c r="I644" s="7"/>
      <c r="J644" s="7"/>
      <c r="K644" s="7"/>
      <c r="L644" s="8">
        <v>32500</v>
      </c>
      <c r="M644" s="7"/>
      <c r="N644" s="7"/>
      <c r="O644" s="7"/>
      <c r="P644" s="8">
        <v>2182.73</v>
      </c>
      <c r="Q644" s="7"/>
      <c r="R644" s="7"/>
      <c r="S644" s="7"/>
      <c r="T644" s="7"/>
      <c r="U644" s="9">
        <v>34682.730000000003</v>
      </c>
    </row>
    <row r="645" spans="1:21" ht="23.25" thickBot="1" x14ac:dyDescent="0.3">
      <c r="A645" s="4" t="s">
        <v>300</v>
      </c>
      <c r="B645" s="4" t="s">
        <v>36</v>
      </c>
      <c r="C645" s="4" t="s">
        <v>37</v>
      </c>
      <c r="D645" s="4" t="s">
        <v>301</v>
      </c>
      <c r="E645" s="4" t="s">
        <v>302</v>
      </c>
      <c r="F645" s="4" t="s">
        <v>152</v>
      </c>
      <c r="G645" s="4" t="s">
        <v>153</v>
      </c>
      <c r="H645" s="4" t="s">
        <v>213</v>
      </c>
      <c r="I645" s="11"/>
      <c r="J645" s="11"/>
      <c r="K645" s="11"/>
      <c r="L645" s="11"/>
      <c r="M645" s="11"/>
      <c r="N645" s="10">
        <v>12</v>
      </c>
      <c r="O645" s="11"/>
      <c r="P645" s="11"/>
      <c r="Q645" s="11"/>
      <c r="R645" s="11"/>
      <c r="S645" s="11"/>
      <c r="T645" s="11"/>
      <c r="U645" s="9">
        <v>12</v>
      </c>
    </row>
    <row r="646" spans="1:21" ht="23.25" thickBot="1" x14ac:dyDescent="0.3">
      <c r="A646" s="4" t="s">
        <v>300</v>
      </c>
      <c r="B646" s="4" t="s">
        <v>725</v>
      </c>
      <c r="C646" s="4" t="s">
        <v>726</v>
      </c>
      <c r="D646" s="4" t="s">
        <v>303</v>
      </c>
      <c r="E646" s="4" t="s">
        <v>304</v>
      </c>
      <c r="F646" s="4" t="s">
        <v>134</v>
      </c>
      <c r="G646" s="4" t="s">
        <v>135</v>
      </c>
      <c r="H646" s="4" t="s">
        <v>305</v>
      </c>
      <c r="I646" s="7"/>
      <c r="J646" s="7"/>
      <c r="K646" s="7"/>
      <c r="L646" s="7"/>
      <c r="M646" s="8">
        <v>8000</v>
      </c>
      <c r="N646" s="7"/>
      <c r="O646" s="7"/>
      <c r="P646" s="7"/>
      <c r="Q646" s="7"/>
      <c r="R646" s="7"/>
      <c r="S646" s="7"/>
      <c r="T646" s="7"/>
      <c r="U646" s="9">
        <v>8000</v>
      </c>
    </row>
    <row r="647" spans="1:21" ht="23.25" thickBot="1" x14ac:dyDescent="0.3">
      <c r="A647" s="4" t="s">
        <v>300</v>
      </c>
      <c r="B647" s="4" t="s">
        <v>7651</v>
      </c>
      <c r="C647" s="4" t="s">
        <v>7652</v>
      </c>
      <c r="D647" s="4" t="s">
        <v>303</v>
      </c>
      <c r="E647" s="4" t="s">
        <v>304</v>
      </c>
      <c r="F647" s="4" t="s">
        <v>84</v>
      </c>
      <c r="G647" s="4" t="s">
        <v>85</v>
      </c>
      <c r="H647" s="4" t="s">
        <v>305</v>
      </c>
      <c r="I647" s="11"/>
      <c r="J647" s="11"/>
      <c r="K647" s="10">
        <v>29.9</v>
      </c>
      <c r="L647" s="11"/>
      <c r="M647" s="11"/>
      <c r="N647" s="11"/>
      <c r="O647" s="11"/>
      <c r="P647" s="11"/>
      <c r="Q647" s="11"/>
      <c r="R647" s="11"/>
      <c r="S647" s="11"/>
      <c r="T647" s="11"/>
      <c r="U647" s="9">
        <v>29.9</v>
      </c>
    </row>
    <row r="648" spans="1:21" ht="23.25" thickBot="1" x14ac:dyDescent="0.3">
      <c r="A648" s="4" t="s">
        <v>300</v>
      </c>
      <c r="B648" s="4" t="s">
        <v>7653</v>
      </c>
      <c r="C648" s="4" t="s">
        <v>7654</v>
      </c>
      <c r="D648" s="4" t="s">
        <v>301</v>
      </c>
      <c r="E648" s="4" t="s">
        <v>302</v>
      </c>
      <c r="F648" s="4" t="s">
        <v>38</v>
      </c>
      <c r="G648" s="4" t="s">
        <v>39</v>
      </c>
      <c r="H648" s="4" t="s">
        <v>213</v>
      </c>
      <c r="I648" s="7"/>
      <c r="J648" s="7"/>
      <c r="K648" s="7"/>
      <c r="L648" s="7"/>
      <c r="M648" s="7"/>
      <c r="N648" s="7"/>
      <c r="O648" s="7"/>
      <c r="P648" s="7"/>
      <c r="Q648" s="8">
        <v>15202.77</v>
      </c>
      <c r="R648" s="8">
        <v>12719.08</v>
      </c>
      <c r="S648" s="8">
        <v>21051.599999999999</v>
      </c>
      <c r="T648" s="8">
        <v>-41574.080000000002</v>
      </c>
      <c r="U648" s="9">
        <v>7399.37</v>
      </c>
    </row>
    <row r="649" spans="1:21" ht="23.25" thickBot="1" x14ac:dyDescent="0.3">
      <c r="A649" s="4" t="s">
        <v>300</v>
      </c>
      <c r="B649" s="4" t="s">
        <v>7653</v>
      </c>
      <c r="C649" s="4" t="s">
        <v>7654</v>
      </c>
      <c r="D649" s="4" t="s">
        <v>301</v>
      </c>
      <c r="E649" s="4" t="s">
        <v>302</v>
      </c>
      <c r="F649" s="4" t="s">
        <v>252</v>
      </c>
      <c r="G649" s="4" t="s">
        <v>253</v>
      </c>
      <c r="H649" s="4" t="s">
        <v>213</v>
      </c>
      <c r="I649" s="11"/>
      <c r="J649" s="11"/>
      <c r="K649" s="11"/>
      <c r="L649" s="11"/>
      <c r="M649" s="11"/>
      <c r="N649" s="11"/>
      <c r="O649" s="10">
        <v>6875.26</v>
      </c>
      <c r="P649" s="10">
        <v>7104.76</v>
      </c>
      <c r="Q649" s="11"/>
      <c r="R649" s="11"/>
      <c r="S649" s="11"/>
      <c r="T649" s="10">
        <v>-12389.1</v>
      </c>
      <c r="U649" s="9">
        <v>1590.92</v>
      </c>
    </row>
    <row r="650" spans="1:21" ht="23.25" thickBot="1" x14ac:dyDescent="0.3">
      <c r="A650" s="4" t="s">
        <v>320</v>
      </c>
      <c r="B650" s="4" t="s">
        <v>89</v>
      </c>
      <c r="C650" s="4" t="s">
        <v>90</v>
      </c>
      <c r="D650" s="4" t="s">
        <v>321</v>
      </c>
      <c r="E650" s="4" t="s">
        <v>322</v>
      </c>
      <c r="F650" s="4" t="s">
        <v>94</v>
      </c>
      <c r="G650" s="4" t="s">
        <v>95</v>
      </c>
      <c r="H650" s="4" t="s">
        <v>323</v>
      </c>
      <c r="I650" s="8">
        <v>71.3</v>
      </c>
      <c r="J650" s="8">
        <v>151</v>
      </c>
      <c r="K650" s="8">
        <v>109.14</v>
      </c>
      <c r="L650" s="8">
        <v>40.89</v>
      </c>
      <c r="M650" s="7"/>
      <c r="N650" s="7"/>
      <c r="O650" s="7"/>
      <c r="P650" s="8">
        <v>105.64</v>
      </c>
      <c r="Q650" s="7"/>
      <c r="R650" s="8">
        <v>17.91</v>
      </c>
      <c r="S650" s="8">
        <v>78.38</v>
      </c>
      <c r="T650" s="8">
        <v>78.069999999999993</v>
      </c>
      <c r="U650" s="9">
        <v>652.33000000000004</v>
      </c>
    </row>
    <row r="651" spans="1:21" ht="23.25" thickBot="1" x14ac:dyDescent="0.3">
      <c r="A651" s="4" t="s">
        <v>320</v>
      </c>
      <c r="B651" s="4" t="s">
        <v>89</v>
      </c>
      <c r="C651" s="4" t="s">
        <v>90</v>
      </c>
      <c r="D651" s="4" t="s">
        <v>321</v>
      </c>
      <c r="E651" s="4" t="s">
        <v>322</v>
      </c>
      <c r="F651" s="4" t="s">
        <v>51</v>
      </c>
      <c r="G651" s="4" t="s">
        <v>52</v>
      </c>
      <c r="H651" s="4" t="s">
        <v>323</v>
      </c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0">
        <v>750.76</v>
      </c>
      <c r="T651" s="11"/>
      <c r="U651" s="9">
        <v>750.76</v>
      </c>
    </row>
    <row r="652" spans="1:21" ht="23.25" thickBot="1" x14ac:dyDescent="0.3">
      <c r="A652" s="4" t="s">
        <v>320</v>
      </c>
      <c r="B652" s="4" t="s">
        <v>89</v>
      </c>
      <c r="C652" s="4" t="s">
        <v>90</v>
      </c>
      <c r="D652" s="4" t="s">
        <v>321</v>
      </c>
      <c r="E652" s="4" t="s">
        <v>322</v>
      </c>
      <c r="F652" s="4" t="s">
        <v>42</v>
      </c>
      <c r="G652" s="4" t="s">
        <v>43</v>
      </c>
      <c r="H652" s="4" t="s">
        <v>323</v>
      </c>
      <c r="I652" s="8">
        <v>683</v>
      </c>
      <c r="J652" s="8">
        <v>1446.4</v>
      </c>
      <c r="K652" s="8">
        <v>1045.44</v>
      </c>
      <c r="L652" s="8">
        <v>391.68</v>
      </c>
      <c r="M652" s="7"/>
      <c r="N652" s="7"/>
      <c r="O652" s="7"/>
      <c r="P652" s="8">
        <v>1011.91</v>
      </c>
      <c r="Q652" s="7"/>
      <c r="R652" s="8">
        <v>171.57</v>
      </c>
      <c r="S652" s="7"/>
      <c r="T652" s="8">
        <v>747.79</v>
      </c>
      <c r="U652" s="9">
        <v>5497.79</v>
      </c>
    </row>
    <row r="653" spans="1:21" ht="23.25" thickBot="1" x14ac:dyDescent="0.3">
      <c r="A653" s="4" t="s">
        <v>320</v>
      </c>
      <c r="B653" s="4" t="s">
        <v>89</v>
      </c>
      <c r="C653" s="4" t="s">
        <v>90</v>
      </c>
      <c r="D653" s="4" t="s">
        <v>321</v>
      </c>
      <c r="E653" s="4" t="s">
        <v>322</v>
      </c>
      <c r="F653" s="4" t="s">
        <v>172</v>
      </c>
      <c r="G653" s="4" t="s">
        <v>173</v>
      </c>
      <c r="H653" s="4" t="s">
        <v>323</v>
      </c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0">
        <v>45</v>
      </c>
      <c r="T653" s="11"/>
      <c r="U653" s="9">
        <v>45</v>
      </c>
    </row>
    <row r="654" spans="1:21" ht="23.25" thickBot="1" x14ac:dyDescent="0.3">
      <c r="A654" s="4" t="s">
        <v>320</v>
      </c>
      <c r="B654" s="4" t="s">
        <v>89</v>
      </c>
      <c r="C654" s="4" t="s">
        <v>90</v>
      </c>
      <c r="D654" s="4" t="s">
        <v>341</v>
      </c>
      <c r="E654" s="4" t="s">
        <v>339</v>
      </c>
      <c r="F654" s="4" t="s">
        <v>47</v>
      </c>
      <c r="G654" s="4" t="s">
        <v>48</v>
      </c>
      <c r="H654" s="4" t="s">
        <v>342</v>
      </c>
      <c r="I654" s="7"/>
      <c r="J654" s="7"/>
      <c r="K654" s="7"/>
      <c r="L654" s="7"/>
      <c r="M654" s="8">
        <v>27.47</v>
      </c>
      <c r="N654" s="7"/>
      <c r="O654" s="7"/>
      <c r="P654" s="7"/>
      <c r="Q654" s="7"/>
      <c r="R654" s="7"/>
      <c r="S654" s="7"/>
      <c r="T654" s="7"/>
      <c r="U654" s="9">
        <v>27.47</v>
      </c>
    </row>
    <row r="655" spans="1:21" ht="23.25" thickBot="1" x14ac:dyDescent="0.3">
      <c r="A655" s="4" t="s">
        <v>320</v>
      </c>
      <c r="B655" s="4" t="s">
        <v>89</v>
      </c>
      <c r="C655" s="4" t="s">
        <v>90</v>
      </c>
      <c r="D655" s="4" t="s">
        <v>332</v>
      </c>
      <c r="E655" s="4" t="s">
        <v>333</v>
      </c>
      <c r="F655" s="4" t="s">
        <v>156</v>
      </c>
      <c r="G655" s="4" t="s">
        <v>157</v>
      </c>
      <c r="H655" s="4" t="s">
        <v>271</v>
      </c>
      <c r="I655" s="11"/>
      <c r="J655" s="11"/>
      <c r="K655" s="10">
        <v>256</v>
      </c>
      <c r="L655" s="11"/>
      <c r="M655" s="11"/>
      <c r="N655" s="11"/>
      <c r="O655" s="11"/>
      <c r="P655" s="11"/>
      <c r="Q655" s="11"/>
      <c r="R655" s="11"/>
      <c r="S655" s="11"/>
      <c r="T655" s="11"/>
      <c r="U655" s="9">
        <v>256</v>
      </c>
    </row>
    <row r="656" spans="1:21" ht="23.25" thickBot="1" x14ac:dyDescent="0.3">
      <c r="A656" s="4" t="s">
        <v>320</v>
      </c>
      <c r="B656" s="4" t="s">
        <v>89</v>
      </c>
      <c r="C656" s="4" t="s">
        <v>90</v>
      </c>
      <c r="D656" s="4" t="s">
        <v>324</v>
      </c>
      <c r="E656" s="4" t="s">
        <v>325</v>
      </c>
      <c r="F656" s="4" t="s">
        <v>94</v>
      </c>
      <c r="G656" s="4" t="s">
        <v>95</v>
      </c>
      <c r="H656" s="4" t="s">
        <v>326</v>
      </c>
      <c r="I656" s="8">
        <v>213.91</v>
      </c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9">
        <v>213.91</v>
      </c>
    </row>
    <row r="657" spans="1:21" ht="23.25" thickBot="1" x14ac:dyDescent="0.3">
      <c r="A657" s="4" t="s">
        <v>320</v>
      </c>
      <c r="B657" s="4" t="s">
        <v>89</v>
      </c>
      <c r="C657" s="4" t="s">
        <v>90</v>
      </c>
      <c r="D657" s="4" t="s">
        <v>324</v>
      </c>
      <c r="E657" s="4" t="s">
        <v>325</v>
      </c>
      <c r="F657" s="4" t="s">
        <v>42</v>
      </c>
      <c r="G657" s="4" t="s">
        <v>43</v>
      </c>
      <c r="H657" s="4" t="s">
        <v>326</v>
      </c>
      <c r="I657" s="10">
        <v>2049</v>
      </c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9">
        <v>2049</v>
      </c>
    </row>
    <row r="658" spans="1:21" ht="23.25" thickBot="1" x14ac:dyDescent="0.3">
      <c r="A658" s="4" t="s">
        <v>320</v>
      </c>
      <c r="B658" s="4" t="s">
        <v>89</v>
      </c>
      <c r="C658" s="4" t="s">
        <v>90</v>
      </c>
      <c r="D658" s="4" t="s">
        <v>327</v>
      </c>
      <c r="E658" s="4" t="s">
        <v>328</v>
      </c>
      <c r="F658" s="4" t="s">
        <v>140</v>
      </c>
      <c r="G658" s="4" t="s">
        <v>141</v>
      </c>
      <c r="H658" s="4" t="s">
        <v>329</v>
      </c>
      <c r="I658" s="7"/>
      <c r="J658" s="7"/>
      <c r="K658" s="7"/>
      <c r="L658" s="7"/>
      <c r="M658" s="7"/>
      <c r="N658" s="7"/>
      <c r="O658" s="8">
        <v>75</v>
      </c>
      <c r="P658" s="7"/>
      <c r="Q658" s="7"/>
      <c r="R658" s="7"/>
      <c r="S658" s="7"/>
      <c r="T658" s="7"/>
      <c r="U658" s="9">
        <v>75</v>
      </c>
    </row>
    <row r="659" spans="1:21" ht="23.25" thickBot="1" x14ac:dyDescent="0.3">
      <c r="A659" s="4" t="s">
        <v>320</v>
      </c>
      <c r="B659" s="4" t="s">
        <v>89</v>
      </c>
      <c r="C659" s="4" t="s">
        <v>90</v>
      </c>
      <c r="D659" s="4" t="s">
        <v>330</v>
      </c>
      <c r="E659" s="4" t="s">
        <v>331</v>
      </c>
      <c r="F659" s="4" t="s">
        <v>140</v>
      </c>
      <c r="G659" s="4" t="s">
        <v>141</v>
      </c>
      <c r="H659" s="4" t="s">
        <v>266</v>
      </c>
      <c r="I659" s="11"/>
      <c r="J659" s="11"/>
      <c r="K659" s="11"/>
      <c r="L659" s="11"/>
      <c r="M659" s="11"/>
      <c r="N659" s="11"/>
      <c r="O659" s="10">
        <v>8029.61</v>
      </c>
      <c r="P659" s="11"/>
      <c r="Q659" s="10">
        <v>9182.56</v>
      </c>
      <c r="R659" s="10">
        <v>3961.45</v>
      </c>
      <c r="S659" s="11"/>
      <c r="T659" s="11"/>
      <c r="U659" s="9">
        <v>21173.62</v>
      </c>
    </row>
    <row r="660" spans="1:21" ht="23.25" thickBot="1" x14ac:dyDescent="0.3">
      <c r="A660" s="4" t="s">
        <v>320</v>
      </c>
      <c r="B660" s="4" t="s">
        <v>237</v>
      </c>
      <c r="C660" s="4" t="s">
        <v>238</v>
      </c>
      <c r="D660" s="4" t="s">
        <v>341</v>
      </c>
      <c r="E660" s="4" t="s">
        <v>339</v>
      </c>
      <c r="F660" s="4" t="s">
        <v>47</v>
      </c>
      <c r="G660" s="4" t="s">
        <v>48</v>
      </c>
      <c r="H660" s="4" t="s">
        <v>342</v>
      </c>
      <c r="I660" s="7"/>
      <c r="J660" s="7"/>
      <c r="K660" s="7"/>
      <c r="L660" s="7"/>
      <c r="M660" s="7"/>
      <c r="N660" s="7"/>
      <c r="O660" s="7"/>
      <c r="P660" s="7"/>
      <c r="Q660" s="8">
        <v>506.18</v>
      </c>
      <c r="R660" s="7"/>
      <c r="S660" s="7"/>
      <c r="T660" s="7"/>
      <c r="U660" s="9">
        <v>506.18</v>
      </c>
    </row>
    <row r="661" spans="1:21" ht="23.25" thickBot="1" x14ac:dyDescent="0.3">
      <c r="A661" s="4" t="s">
        <v>320</v>
      </c>
      <c r="B661" s="4" t="s">
        <v>495</v>
      </c>
      <c r="C661" s="4" t="s">
        <v>496</v>
      </c>
      <c r="D661" s="4" t="s">
        <v>330</v>
      </c>
      <c r="E661" s="4" t="s">
        <v>331</v>
      </c>
      <c r="F661" s="4" t="s">
        <v>94</v>
      </c>
      <c r="G661" s="4" t="s">
        <v>95</v>
      </c>
      <c r="H661" s="4" t="s">
        <v>266</v>
      </c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0">
        <v>1.81</v>
      </c>
      <c r="T661" s="11"/>
      <c r="U661" s="9">
        <v>1.81</v>
      </c>
    </row>
    <row r="662" spans="1:21" ht="23.25" thickBot="1" x14ac:dyDescent="0.3">
      <c r="A662" s="4" t="s">
        <v>320</v>
      </c>
      <c r="B662" s="4" t="s">
        <v>495</v>
      </c>
      <c r="C662" s="4" t="s">
        <v>496</v>
      </c>
      <c r="D662" s="4" t="s">
        <v>330</v>
      </c>
      <c r="E662" s="4" t="s">
        <v>331</v>
      </c>
      <c r="F662" s="4" t="s">
        <v>42</v>
      </c>
      <c r="G662" s="4" t="s">
        <v>43</v>
      </c>
      <c r="H662" s="4" t="s">
        <v>266</v>
      </c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8">
        <v>17.34</v>
      </c>
      <c r="T662" s="7"/>
      <c r="U662" s="9">
        <v>17.34</v>
      </c>
    </row>
    <row r="663" spans="1:21" ht="23.25" thickBot="1" x14ac:dyDescent="0.3">
      <c r="A663" s="4" t="s">
        <v>320</v>
      </c>
      <c r="B663" s="4" t="s">
        <v>188</v>
      </c>
      <c r="C663" s="4" t="s">
        <v>189</v>
      </c>
      <c r="D663" s="4" t="s">
        <v>332</v>
      </c>
      <c r="E663" s="4" t="s">
        <v>333</v>
      </c>
      <c r="F663" s="4" t="s">
        <v>94</v>
      </c>
      <c r="G663" s="4" t="s">
        <v>95</v>
      </c>
      <c r="H663" s="4" t="s">
        <v>271</v>
      </c>
      <c r="I663" s="10">
        <v>82.18</v>
      </c>
      <c r="J663" s="10">
        <v>65.739999999999995</v>
      </c>
      <c r="K663" s="10">
        <v>228.44</v>
      </c>
      <c r="L663" s="10">
        <v>34.28</v>
      </c>
      <c r="M663" s="10">
        <v>34.28</v>
      </c>
      <c r="N663" s="10">
        <v>288.41000000000003</v>
      </c>
      <c r="O663" s="11"/>
      <c r="P663" s="10">
        <v>239.92</v>
      </c>
      <c r="Q663" s="11"/>
      <c r="R663" s="11"/>
      <c r="S663" s="11"/>
      <c r="T663" s="10">
        <v>323.64999999999998</v>
      </c>
      <c r="U663" s="9">
        <v>1296.9000000000001</v>
      </c>
    </row>
    <row r="664" spans="1:21" ht="23.25" thickBot="1" x14ac:dyDescent="0.3">
      <c r="A664" s="4" t="s">
        <v>320</v>
      </c>
      <c r="B664" s="4" t="s">
        <v>188</v>
      </c>
      <c r="C664" s="4" t="s">
        <v>189</v>
      </c>
      <c r="D664" s="4" t="s">
        <v>332</v>
      </c>
      <c r="E664" s="4" t="s">
        <v>333</v>
      </c>
      <c r="F664" s="4" t="s">
        <v>51</v>
      </c>
      <c r="G664" s="4" t="s">
        <v>52</v>
      </c>
      <c r="H664" s="4" t="s">
        <v>271</v>
      </c>
      <c r="I664" s="7"/>
      <c r="J664" s="7"/>
      <c r="K664" s="8">
        <v>218.7</v>
      </c>
      <c r="L664" s="7"/>
      <c r="M664" s="7"/>
      <c r="N664" s="8">
        <v>218.5</v>
      </c>
      <c r="O664" s="7"/>
      <c r="P664" s="7"/>
      <c r="Q664" s="7"/>
      <c r="R664" s="7"/>
      <c r="S664" s="7"/>
      <c r="T664" s="7"/>
      <c r="U664" s="9">
        <v>437.2</v>
      </c>
    </row>
    <row r="665" spans="1:21" ht="23.25" thickBot="1" x14ac:dyDescent="0.3">
      <c r="A665" s="4" t="s">
        <v>320</v>
      </c>
      <c r="B665" s="4" t="s">
        <v>188</v>
      </c>
      <c r="C665" s="4" t="s">
        <v>189</v>
      </c>
      <c r="D665" s="4" t="s">
        <v>332</v>
      </c>
      <c r="E665" s="4" t="s">
        <v>333</v>
      </c>
      <c r="F665" s="4" t="s">
        <v>42</v>
      </c>
      <c r="G665" s="4" t="s">
        <v>43</v>
      </c>
      <c r="H665" s="4" t="s">
        <v>271</v>
      </c>
      <c r="I665" s="10">
        <v>787.2</v>
      </c>
      <c r="J665" s="10">
        <v>629.76</v>
      </c>
      <c r="K665" s="10">
        <v>1313.44</v>
      </c>
      <c r="L665" s="10">
        <v>328.4</v>
      </c>
      <c r="M665" s="10">
        <v>328.4</v>
      </c>
      <c r="N665" s="10">
        <v>2052.5</v>
      </c>
      <c r="O665" s="11"/>
      <c r="P665" s="10">
        <v>1970.4</v>
      </c>
      <c r="Q665" s="11"/>
      <c r="R665" s="11"/>
      <c r="S665" s="11"/>
      <c r="T665" s="10">
        <v>2933</v>
      </c>
      <c r="U665" s="9">
        <v>10343.1</v>
      </c>
    </row>
    <row r="666" spans="1:21" ht="23.25" thickBot="1" x14ac:dyDescent="0.3">
      <c r="A666" s="4" t="s">
        <v>320</v>
      </c>
      <c r="B666" s="4" t="s">
        <v>188</v>
      </c>
      <c r="C666" s="4" t="s">
        <v>189</v>
      </c>
      <c r="D666" s="4" t="s">
        <v>332</v>
      </c>
      <c r="E666" s="4" t="s">
        <v>333</v>
      </c>
      <c r="F666" s="4" t="s">
        <v>53</v>
      </c>
      <c r="G666" s="4" t="s">
        <v>54</v>
      </c>
      <c r="H666" s="4" t="s">
        <v>271</v>
      </c>
      <c r="I666" s="7"/>
      <c r="J666" s="7"/>
      <c r="K666" s="8">
        <v>656.08</v>
      </c>
      <c r="L666" s="7"/>
      <c r="M666" s="7"/>
      <c r="N666" s="8">
        <v>491.64</v>
      </c>
      <c r="O666" s="7"/>
      <c r="P666" s="8">
        <v>327.76</v>
      </c>
      <c r="Q666" s="7"/>
      <c r="R666" s="7"/>
      <c r="S666" s="7"/>
      <c r="T666" s="8">
        <v>167.26</v>
      </c>
      <c r="U666" s="9">
        <v>1642.74</v>
      </c>
    </row>
    <row r="667" spans="1:21" ht="23.25" thickBot="1" x14ac:dyDescent="0.3">
      <c r="A667" s="4" t="s">
        <v>320</v>
      </c>
      <c r="B667" s="4" t="s">
        <v>334</v>
      </c>
      <c r="C667" s="4" t="s">
        <v>335</v>
      </c>
      <c r="D667" s="4" t="s">
        <v>321</v>
      </c>
      <c r="E667" s="4" t="s">
        <v>322</v>
      </c>
      <c r="F667" s="4" t="s">
        <v>108</v>
      </c>
      <c r="G667" s="4" t="s">
        <v>109</v>
      </c>
      <c r="H667" s="4" t="s">
        <v>323</v>
      </c>
      <c r="I667" s="10">
        <v>38774.07</v>
      </c>
      <c r="J667" s="10">
        <v>42638.13</v>
      </c>
      <c r="K667" s="10">
        <v>37780.61</v>
      </c>
      <c r="L667" s="10">
        <v>47487.9</v>
      </c>
      <c r="M667" s="10">
        <v>48662.18</v>
      </c>
      <c r="N667" s="10">
        <v>47821.54</v>
      </c>
      <c r="O667" s="10">
        <v>50850.63</v>
      </c>
      <c r="P667" s="10">
        <v>49377.91</v>
      </c>
      <c r="Q667" s="10">
        <v>48189.91</v>
      </c>
      <c r="R667" s="10">
        <v>45355.11</v>
      </c>
      <c r="S667" s="10">
        <v>35139.589999999997</v>
      </c>
      <c r="T667" s="10">
        <v>42761.34</v>
      </c>
      <c r="U667" s="9">
        <v>534838.92000000004</v>
      </c>
    </row>
    <row r="668" spans="1:21" ht="23.25" thickBot="1" x14ac:dyDescent="0.3">
      <c r="A668" s="4" t="s">
        <v>320</v>
      </c>
      <c r="B668" s="4" t="s">
        <v>334</v>
      </c>
      <c r="C668" s="4" t="s">
        <v>335</v>
      </c>
      <c r="D668" s="4" t="s">
        <v>321</v>
      </c>
      <c r="E668" s="4" t="s">
        <v>322</v>
      </c>
      <c r="F668" s="4" t="s">
        <v>112</v>
      </c>
      <c r="G668" s="4" t="s">
        <v>113</v>
      </c>
      <c r="H668" s="4" t="s">
        <v>323</v>
      </c>
      <c r="I668" s="8">
        <v>6859.81</v>
      </c>
      <c r="J668" s="8">
        <v>6859.78</v>
      </c>
      <c r="K668" s="8">
        <v>6859.81</v>
      </c>
      <c r="L668" s="8">
        <v>6859.79</v>
      </c>
      <c r="M668" s="8">
        <v>6859.8</v>
      </c>
      <c r="N668" s="8">
        <v>7094.82</v>
      </c>
      <c r="O668" s="8">
        <v>7094.83</v>
      </c>
      <c r="P668" s="8">
        <v>7094.82</v>
      </c>
      <c r="Q668" s="8">
        <v>7094.81</v>
      </c>
      <c r="R668" s="8">
        <v>7094.82</v>
      </c>
      <c r="S668" s="8">
        <v>7094.86</v>
      </c>
      <c r="T668" s="8">
        <v>7094.82</v>
      </c>
      <c r="U668" s="9">
        <v>83962.77</v>
      </c>
    </row>
    <row r="669" spans="1:21" ht="23.25" thickBot="1" x14ac:dyDescent="0.3">
      <c r="A669" s="4" t="s">
        <v>320</v>
      </c>
      <c r="B669" s="4" t="s">
        <v>334</v>
      </c>
      <c r="C669" s="4" t="s">
        <v>335</v>
      </c>
      <c r="D669" s="4" t="s">
        <v>321</v>
      </c>
      <c r="E669" s="4" t="s">
        <v>322</v>
      </c>
      <c r="F669" s="4" t="s">
        <v>114</v>
      </c>
      <c r="G669" s="4" t="s">
        <v>115</v>
      </c>
      <c r="H669" s="4" t="s">
        <v>323</v>
      </c>
      <c r="I669" s="10">
        <v>25388.7</v>
      </c>
      <c r="J669" s="10">
        <v>25388.720000000001</v>
      </c>
      <c r="K669" s="10">
        <v>25388.78</v>
      </c>
      <c r="L669" s="10">
        <v>25459.07</v>
      </c>
      <c r="M669" s="10">
        <v>25459.07</v>
      </c>
      <c r="N669" s="10">
        <v>26331.43</v>
      </c>
      <c r="O669" s="10">
        <v>26331.43</v>
      </c>
      <c r="P669" s="10">
        <v>26331.42</v>
      </c>
      <c r="Q669" s="10">
        <v>26331.41</v>
      </c>
      <c r="R669" s="10">
        <v>26331.4</v>
      </c>
      <c r="S669" s="10">
        <v>26331.48</v>
      </c>
      <c r="T669" s="10">
        <v>26331.37</v>
      </c>
      <c r="U669" s="9">
        <v>311404.28000000003</v>
      </c>
    </row>
    <row r="670" spans="1:21" ht="23.25" thickBot="1" x14ac:dyDescent="0.3">
      <c r="A670" s="4" t="s">
        <v>320</v>
      </c>
      <c r="B670" s="4" t="s">
        <v>334</v>
      </c>
      <c r="C670" s="4" t="s">
        <v>335</v>
      </c>
      <c r="D670" s="4" t="s">
        <v>321</v>
      </c>
      <c r="E670" s="4" t="s">
        <v>322</v>
      </c>
      <c r="F670" s="4" t="s">
        <v>70</v>
      </c>
      <c r="G670" s="4" t="s">
        <v>71</v>
      </c>
      <c r="H670" s="4" t="s">
        <v>323</v>
      </c>
      <c r="I670" s="8">
        <v>189</v>
      </c>
      <c r="J670" s="7"/>
      <c r="K670" s="7"/>
      <c r="L670" s="8">
        <v>5.37</v>
      </c>
      <c r="M670" s="7"/>
      <c r="N670" s="7"/>
      <c r="O670" s="7"/>
      <c r="P670" s="8">
        <v>41.92</v>
      </c>
      <c r="Q670" s="7"/>
      <c r="R670" s="7"/>
      <c r="S670" s="7"/>
      <c r="T670" s="7"/>
      <c r="U670" s="9">
        <v>236.29</v>
      </c>
    </row>
    <row r="671" spans="1:21" ht="23.25" thickBot="1" x14ac:dyDescent="0.3">
      <c r="A671" s="4" t="s">
        <v>320</v>
      </c>
      <c r="B671" s="4" t="s">
        <v>334</v>
      </c>
      <c r="C671" s="4" t="s">
        <v>335</v>
      </c>
      <c r="D671" s="4" t="s">
        <v>321</v>
      </c>
      <c r="E671" s="4" t="s">
        <v>322</v>
      </c>
      <c r="F671" s="4" t="s">
        <v>47</v>
      </c>
      <c r="G671" s="4" t="s">
        <v>48</v>
      </c>
      <c r="H671" s="4" t="s">
        <v>323</v>
      </c>
      <c r="I671" s="11"/>
      <c r="J671" s="10">
        <v>27.09</v>
      </c>
      <c r="K671" s="10">
        <v>46.28</v>
      </c>
      <c r="L671" s="11"/>
      <c r="M671" s="10">
        <v>74.36</v>
      </c>
      <c r="N671" s="10">
        <v>477.49</v>
      </c>
      <c r="O671" s="10">
        <v>86.91</v>
      </c>
      <c r="P671" s="10">
        <v>139.38999999999999</v>
      </c>
      <c r="Q671" s="10">
        <v>49.22</v>
      </c>
      <c r="R671" s="10">
        <v>86.22</v>
      </c>
      <c r="S671" s="10">
        <v>25.6</v>
      </c>
      <c r="T671" s="10">
        <v>96.45</v>
      </c>
      <c r="U671" s="9">
        <v>1109.01</v>
      </c>
    </row>
    <row r="672" spans="1:21" ht="23.25" thickBot="1" x14ac:dyDescent="0.3">
      <c r="A672" s="4" t="s">
        <v>320</v>
      </c>
      <c r="B672" s="4" t="s">
        <v>334</v>
      </c>
      <c r="C672" s="4" t="s">
        <v>335</v>
      </c>
      <c r="D672" s="4" t="s">
        <v>321</v>
      </c>
      <c r="E672" s="4" t="s">
        <v>322</v>
      </c>
      <c r="F672" s="4" t="s">
        <v>94</v>
      </c>
      <c r="G672" s="4" t="s">
        <v>95</v>
      </c>
      <c r="H672" s="4" t="s">
        <v>323</v>
      </c>
      <c r="I672" s="8">
        <v>366.79</v>
      </c>
      <c r="J672" s="8">
        <v>166.23</v>
      </c>
      <c r="K672" s="8">
        <v>80.88</v>
      </c>
      <c r="L672" s="8">
        <v>88.61</v>
      </c>
      <c r="M672" s="8">
        <v>158.93</v>
      </c>
      <c r="N672" s="8">
        <v>870.19</v>
      </c>
      <c r="O672" s="8">
        <v>1041.45</v>
      </c>
      <c r="P672" s="8">
        <v>720.22</v>
      </c>
      <c r="Q672" s="8">
        <v>538.82000000000005</v>
      </c>
      <c r="R672" s="8">
        <v>454.92</v>
      </c>
      <c r="S672" s="8">
        <v>393.76</v>
      </c>
      <c r="T672" s="8">
        <v>371.32</v>
      </c>
      <c r="U672" s="9">
        <v>5252.12</v>
      </c>
    </row>
    <row r="673" spans="1:21" ht="23.25" thickBot="1" x14ac:dyDescent="0.3">
      <c r="A673" s="4" t="s">
        <v>320</v>
      </c>
      <c r="B673" s="4" t="s">
        <v>334</v>
      </c>
      <c r="C673" s="4" t="s">
        <v>335</v>
      </c>
      <c r="D673" s="4" t="s">
        <v>321</v>
      </c>
      <c r="E673" s="4" t="s">
        <v>322</v>
      </c>
      <c r="F673" s="4" t="s">
        <v>134</v>
      </c>
      <c r="G673" s="4" t="s">
        <v>135</v>
      </c>
      <c r="H673" s="4" t="s">
        <v>323</v>
      </c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0">
        <v>300</v>
      </c>
      <c r="U673" s="9">
        <v>300</v>
      </c>
    </row>
    <row r="674" spans="1:21" ht="23.25" thickBot="1" x14ac:dyDescent="0.3">
      <c r="A674" s="4" t="s">
        <v>320</v>
      </c>
      <c r="B674" s="4" t="s">
        <v>334</v>
      </c>
      <c r="C674" s="4" t="s">
        <v>335</v>
      </c>
      <c r="D674" s="4" t="s">
        <v>321</v>
      </c>
      <c r="E674" s="4" t="s">
        <v>322</v>
      </c>
      <c r="F674" s="4" t="s">
        <v>254</v>
      </c>
      <c r="G674" s="4" t="s">
        <v>255</v>
      </c>
      <c r="H674" s="4" t="s">
        <v>323</v>
      </c>
      <c r="I674" s="7"/>
      <c r="J674" s="7"/>
      <c r="K674" s="7"/>
      <c r="L674" s="7"/>
      <c r="M674" s="8">
        <v>855.67</v>
      </c>
      <c r="N674" s="7"/>
      <c r="O674" s="7"/>
      <c r="P674" s="7"/>
      <c r="Q674" s="7"/>
      <c r="R674" s="7"/>
      <c r="S674" s="7"/>
      <c r="T674" s="7"/>
      <c r="U674" s="9">
        <v>855.67</v>
      </c>
    </row>
    <row r="675" spans="1:21" ht="23.25" thickBot="1" x14ac:dyDescent="0.3">
      <c r="A675" s="4" t="s">
        <v>320</v>
      </c>
      <c r="B675" s="4" t="s">
        <v>334</v>
      </c>
      <c r="C675" s="4" t="s">
        <v>335</v>
      </c>
      <c r="D675" s="4" t="s">
        <v>321</v>
      </c>
      <c r="E675" s="4" t="s">
        <v>322</v>
      </c>
      <c r="F675" s="4" t="s">
        <v>98</v>
      </c>
      <c r="G675" s="4" t="s">
        <v>99</v>
      </c>
      <c r="H675" s="4" t="s">
        <v>323</v>
      </c>
      <c r="I675" s="11"/>
      <c r="J675" s="11"/>
      <c r="K675" s="10">
        <v>33</v>
      </c>
      <c r="L675" s="11"/>
      <c r="M675" s="10">
        <v>49.74</v>
      </c>
      <c r="N675" s="10">
        <v>58.27</v>
      </c>
      <c r="O675" s="11"/>
      <c r="P675" s="10">
        <v>74.239999999999995</v>
      </c>
      <c r="Q675" s="10">
        <v>795.43</v>
      </c>
      <c r="R675" s="10">
        <v>1114.76</v>
      </c>
      <c r="S675" s="10">
        <v>-639.98</v>
      </c>
      <c r="T675" s="10">
        <v>-172.07</v>
      </c>
      <c r="U675" s="9">
        <v>1313.39</v>
      </c>
    </row>
    <row r="676" spans="1:21" ht="23.25" thickBot="1" x14ac:dyDescent="0.3">
      <c r="A676" s="4" t="s">
        <v>320</v>
      </c>
      <c r="B676" s="4" t="s">
        <v>334</v>
      </c>
      <c r="C676" s="4" t="s">
        <v>335</v>
      </c>
      <c r="D676" s="4" t="s">
        <v>321</v>
      </c>
      <c r="E676" s="4" t="s">
        <v>322</v>
      </c>
      <c r="F676" s="4" t="s">
        <v>364</v>
      </c>
      <c r="G676" s="4" t="s">
        <v>365</v>
      </c>
      <c r="H676" s="4" t="s">
        <v>323</v>
      </c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8">
        <v>14.85</v>
      </c>
      <c r="T676" s="7"/>
      <c r="U676" s="9">
        <v>14.85</v>
      </c>
    </row>
    <row r="677" spans="1:21" ht="23.25" thickBot="1" x14ac:dyDescent="0.3">
      <c r="A677" s="4" t="s">
        <v>320</v>
      </c>
      <c r="B677" s="4" t="s">
        <v>334</v>
      </c>
      <c r="C677" s="4" t="s">
        <v>335</v>
      </c>
      <c r="D677" s="4" t="s">
        <v>321</v>
      </c>
      <c r="E677" s="4" t="s">
        <v>322</v>
      </c>
      <c r="F677" s="4" t="s">
        <v>102</v>
      </c>
      <c r="G677" s="4" t="s">
        <v>103</v>
      </c>
      <c r="H677" s="4" t="s">
        <v>323</v>
      </c>
      <c r="I677" s="10">
        <v>9.8800000000000008</v>
      </c>
      <c r="J677" s="11"/>
      <c r="K677" s="11"/>
      <c r="L677" s="10">
        <v>164.01</v>
      </c>
      <c r="M677" s="10">
        <v>948.89</v>
      </c>
      <c r="N677" s="10">
        <v>9.99</v>
      </c>
      <c r="O677" s="11"/>
      <c r="P677" s="11"/>
      <c r="Q677" s="11"/>
      <c r="R677" s="11"/>
      <c r="S677" s="10">
        <v>18.89</v>
      </c>
      <c r="T677" s="11"/>
      <c r="U677" s="9">
        <v>1151.6600000000001</v>
      </c>
    </row>
    <row r="678" spans="1:21" ht="23.25" thickBot="1" x14ac:dyDescent="0.3">
      <c r="A678" s="4" t="s">
        <v>320</v>
      </c>
      <c r="B678" s="4" t="s">
        <v>334</v>
      </c>
      <c r="C678" s="4" t="s">
        <v>335</v>
      </c>
      <c r="D678" s="4" t="s">
        <v>321</v>
      </c>
      <c r="E678" s="4" t="s">
        <v>322</v>
      </c>
      <c r="F678" s="4" t="s">
        <v>116</v>
      </c>
      <c r="G678" s="4" t="s">
        <v>117</v>
      </c>
      <c r="H678" s="4" t="s">
        <v>323</v>
      </c>
      <c r="I678" s="8">
        <v>25.5</v>
      </c>
      <c r="J678" s="8">
        <v>63.48</v>
      </c>
      <c r="K678" s="8">
        <v>36.700000000000003</v>
      </c>
      <c r="L678" s="7"/>
      <c r="M678" s="8">
        <v>142.24</v>
      </c>
      <c r="N678" s="8">
        <v>79.17</v>
      </c>
      <c r="O678" s="7"/>
      <c r="P678" s="8">
        <v>88.75</v>
      </c>
      <c r="Q678" s="8">
        <v>104.86</v>
      </c>
      <c r="R678" s="7"/>
      <c r="S678" s="8">
        <v>148.82</v>
      </c>
      <c r="T678" s="7"/>
      <c r="U678" s="9">
        <v>689.52</v>
      </c>
    </row>
    <row r="679" spans="1:21" ht="23.25" thickBot="1" x14ac:dyDescent="0.3">
      <c r="A679" s="4" t="s">
        <v>320</v>
      </c>
      <c r="B679" s="4" t="s">
        <v>334</v>
      </c>
      <c r="C679" s="4" t="s">
        <v>335</v>
      </c>
      <c r="D679" s="4" t="s">
        <v>321</v>
      </c>
      <c r="E679" s="4" t="s">
        <v>322</v>
      </c>
      <c r="F679" s="4" t="s">
        <v>148</v>
      </c>
      <c r="G679" s="4" t="s">
        <v>149</v>
      </c>
      <c r="H679" s="4" t="s">
        <v>323</v>
      </c>
      <c r="I679" s="10">
        <v>53.1</v>
      </c>
      <c r="J679" s="10">
        <v>107.64</v>
      </c>
      <c r="K679" s="10">
        <v>359.98</v>
      </c>
      <c r="L679" s="11"/>
      <c r="M679" s="11"/>
      <c r="N679" s="11"/>
      <c r="O679" s="11"/>
      <c r="P679" s="11"/>
      <c r="Q679" s="11"/>
      <c r="R679" s="11"/>
      <c r="S679" s="11"/>
      <c r="T679" s="11"/>
      <c r="U679" s="9">
        <v>520.72</v>
      </c>
    </row>
    <row r="680" spans="1:21" ht="23.25" thickBot="1" x14ac:dyDescent="0.3">
      <c r="A680" s="4" t="s">
        <v>320</v>
      </c>
      <c r="B680" s="4" t="s">
        <v>334</v>
      </c>
      <c r="C680" s="4" t="s">
        <v>335</v>
      </c>
      <c r="D680" s="4" t="s">
        <v>321</v>
      </c>
      <c r="E680" s="4" t="s">
        <v>322</v>
      </c>
      <c r="F680" s="4" t="s">
        <v>82</v>
      </c>
      <c r="G680" s="4" t="s">
        <v>83</v>
      </c>
      <c r="H680" s="4" t="s">
        <v>323</v>
      </c>
      <c r="I680" s="8">
        <v>4</v>
      </c>
      <c r="J680" s="7"/>
      <c r="K680" s="7"/>
      <c r="L680" s="7"/>
      <c r="M680" s="7"/>
      <c r="N680" s="7"/>
      <c r="O680" s="8">
        <v>4</v>
      </c>
      <c r="P680" s="8">
        <v>6</v>
      </c>
      <c r="Q680" s="8">
        <v>2</v>
      </c>
      <c r="R680" s="7"/>
      <c r="S680" s="8">
        <v>18</v>
      </c>
      <c r="T680" s="8">
        <v>12</v>
      </c>
      <c r="U680" s="9">
        <v>46</v>
      </c>
    </row>
    <row r="681" spans="1:21" ht="23.25" thickBot="1" x14ac:dyDescent="0.3">
      <c r="A681" s="4" t="s">
        <v>320</v>
      </c>
      <c r="B681" s="4" t="s">
        <v>334</v>
      </c>
      <c r="C681" s="4" t="s">
        <v>335</v>
      </c>
      <c r="D681" s="4" t="s">
        <v>321</v>
      </c>
      <c r="E681" s="4" t="s">
        <v>322</v>
      </c>
      <c r="F681" s="4" t="s">
        <v>150</v>
      </c>
      <c r="G681" s="4" t="s">
        <v>151</v>
      </c>
      <c r="H681" s="4" t="s">
        <v>323</v>
      </c>
      <c r="I681" s="10">
        <v>238</v>
      </c>
      <c r="J681" s="11"/>
      <c r="K681" s="11"/>
      <c r="L681" s="11"/>
      <c r="M681" s="11"/>
      <c r="N681" s="11"/>
      <c r="O681" s="10">
        <v>8378.02</v>
      </c>
      <c r="P681" s="10">
        <v>-8322.2800000000007</v>
      </c>
      <c r="Q681" s="11"/>
      <c r="R681" s="11"/>
      <c r="S681" s="11"/>
      <c r="T681" s="11"/>
      <c r="U681" s="9">
        <v>293.74</v>
      </c>
    </row>
    <row r="682" spans="1:21" ht="23.25" thickBot="1" x14ac:dyDescent="0.3">
      <c r="A682" s="4" t="s">
        <v>320</v>
      </c>
      <c r="B682" s="4" t="s">
        <v>334</v>
      </c>
      <c r="C682" s="4" t="s">
        <v>335</v>
      </c>
      <c r="D682" s="4" t="s">
        <v>321</v>
      </c>
      <c r="E682" s="4" t="s">
        <v>322</v>
      </c>
      <c r="F682" s="4" t="s">
        <v>154</v>
      </c>
      <c r="G682" s="4" t="s">
        <v>155</v>
      </c>
      <c r="H682" s="4" t="s">
        <v>323</v>
      </c>
      <c r="I682" s="7"/>
      <c r="J682" s="7"/>
      <c r="K682" s="7"/>
      <c r="L682" s="7"/>
      <c r="M682" s="7"/>
      <c r="N682" s="7"/>
      <c r="O682" s="7"/>
      <c r="P682" s="7"/>
      <c r="Q682" s="8">
        <v>440</v>
      </c>
      <c r="R682" s="7"/>
      <c r="S682" s="7"/>
      <c r="T682" s="7"/>
      <c r="U682" s="9">
        <v>440</v>
      </c>
    </row>
    <row r="683" spans="1:21" ht="23.25" thickBot="1" x14ac:dyDescent="0.3">
      <c r="A683" s="4" t="s">
        <v>320</v>
      </c>
      <c r="B683" s="4" t="s">
        <v>334</v>
      </c>
      <c r="C683" s="4" t="s">
        <v>335</v>
      </c>
      <c r="D683" s="4" t="s">
        <v>321</v>
      </c>
      <c r="E683" s="4" t="s">
        <v>322</v>
      </c>
      <c r="F683" s="4" t="s">
        <v>160</v>
      </c>
      <c r="G683" s="4" t="s">
        <v>161</v>
      </c>
      <c r="H683" s="4" t="s">
        <v>323</v>
      </c>
      <c r="I683" s="11"/>
      <c r="J683" s="11"/>
      <c r="K683" s="11"/>
      <c r="L683" s="10">
        <v>132.99</v>
      </c>
      <c r="M683" s="10">
        <v>225.82</v>
      </c>
      <c r="N683" s="11"/>
      <c r="O683" s="10">
        <v>251.93</v>
      </c>
      <c r="P683" s="11"/>
      <c r="Q683" s="10">
        <v>57.71</v>
      </c>
      <c r="R683" s="11"/>
      <c r="S683" s="10">
        <v>44.99</v>
      </c>
      <c r="T683" s="11"/>
      <c r="U683" s="9">
        <v>713.44</v>
      </c>
    </row>
    <row r="684" spans="1:21" ht="23.25" thickBot="1" x14ac:dyDescent="0.3">
      <c r="A684" s="4" t="s">
        <v>320</v>
      </c>
      <c r="B684" s="4" t="s">
        <v>334</v>
      </c>
      <c r="C684" s="4" t="s">
        <v>335</v>
      </c>
      <c r="D684" s="4" t="s">
        <v>321</v>
      </c>
      <c r="E684" s="4" t="s">
        <v>322</v>
      </c>
      <c r="F684" s="4" t="s">
        <v>84</v>
      </c>
      <c r="G684" s="4" t="s">
        <v>85</v>
      </c>
      <c r="H684" s="4" t="s">
        <v>323</v>
      </c>
      <c r="I684" s="8">
        <v>496.65</v>
      </c>
      <c r="J684" s="8">
        <v>699.11</v>
      </c>
      <c r="K684" s="8">
        <v>522.04</v>
      </c>
      <c r="L684" s="8">
        <v>543.20000000000005</v>
      </c>
      <c r="M684" s="8">
        <v>586.79</v>
      </c>
      <c r="N684" s="8">
        <v>555.63</v>
      </c>
      <c r="O684" s="8">
        <v>87.11</v>
      </c>
      <c r="P684" s="8">
        <v>153.07</v>
      </c>
      <c r="Q684" s="8">
        <v>611.89</v>
      </c>
      <c r="R684" s="8">
        <v>397.77</v>
      </c>
      <c r="S684" s="8">
        <v>479.56</v>
      </c>
      <c r="T684" s="8">
        <v>415.98</v>
      </c>
      <c r="U684" s="9">
        <v>5548.8</v>
      </c>
    </row>
    <row r="685" spans="1:21" ht="23.25" thickBot="1" x14ac:dyDescent="0.3">
      <c r="A685" s="4" t="s">
        <v>320</v>
      </c>
      <c r="B685" s="4" t="s">
        <v>334</v>
      </c>
      <c r="C685" s="4" t="s">
        <v>335</v>
      </c>
      <c r="D685" s="4" t="s">
        <v>321</v>
      </c>
      <c r="E685" s="4" t="s">
        <v>322</v>
      </c>
      <c r="F685" s="4" t="s">
        <v>162</v>
      </c>
      <c r="G685" s="4" t="s">
        <v>163</v>
      </c>
      <c r="H685" s="4" t="s">
        <v>323</v>
      </c>
      <c r="I685" s="10">
        <v>1478.37</v>
      </c>
      <c r="J685" s="10">
        <v>4565.99</v>
      </c>
      <c r="K685" s="11"/>
      <c r="L685" s="10">
        <v>2717.18</v>
      </c>
      <c r="M685" s="10">
        <v>3103.29</v>
      </c>
      <c r="N685" s="10">
        <v>1054.83</v>
      </c>
      <c r="O685" s="11"/>
      <c r="P685" s="11"/>
      <c r="Q685" s="10">
        <v>2487.64</v>
      </c>
      <c r="R685" s="10">
        <v>447</v>
      </c>
      <c r="S685" s="10">
        <v>1720.31</v>
      </c>
      <c r="T685" s="10">
        <v>658.76</v>
      </c>
      <c r="U685" s="9">
        <v>18233.37</v>
      </c>
    </row>
    <row r="686" spans="1:21" ht="23.25" thickBot="1" x14ac:dyDescent="0.3">
      <c r="A686" s="4" t="s">
        <v>320</v>
      </c>
      <c r="B686" s="4" t="s">
        <v>334</v>
      </c>
      <c r="C686" s="4" t="s">
        <v>335</v>
      </c>
      <c r="D686" s="4" t="s">
        <v>321</v>
      </c>
      <c r="E686" s="4" t="s">
        <v>322</v>
      </c>
      <c r="F686" s="4" t="s">
        <v>86</v>
      </c>
      <c r="G686" s="4" t="s">
        <v>87</v>
      </c>
      <c r="H686" s="4" t="s">
        <v>323</v>
      </c>
      <c r="I686" s="7"/>
      <c r="J686" s="7"/>
      <c r="K686" s="7"/>
      <c r="L686" s="7"/>
      <c r="M686" s="7"/>
      <c r="N686" s="7"/>
      <c r="O686" s="7"/>
      <c r="P686" s="7"/>
      <c r="Q686" s="7"/>
      <c r="R686" s="8">
        <v>359.94</v>
      </c>
      <c r="S686" s="8">
        <v>403.64</v>
      </c>
      <c r="T686" s="8">
        <v>72.48</v>
      </c>
      <c r="U686" s="9">
        <v>836.06</v>
      </c>
    </row>
    <row r="687" spans="1:21" ht="23.25" thickBot="1" x14ac:dyDescent="0.3">
      <c r="A687" s="4" t="s">
        <v>320</v>
      </c>
      <c r="B687" s="4" t="s">
        <v>334</v>
      </c>
      <c r="C687" s="4" t="s">
        <v>335</v>
      </c>
      <c r="D687" s="4" t="s">
        <v>321</v>
      </c>
      <c r="E687" s="4" t="s">
        <v>322</v>
      </c>
      <c r="F687" s="4" t="s">
        <v>166</v>
      </c>
      <c r="G687" s="4" t="s">
        <v>167</v>
      </c>
      <c r="H687" s="4" t="s">
        <v>323</v>
      </c>
      <c r="I687" s="11"/>
      <c r="J687" s="11"/>
      <c r="K687" s="10">
        <v>832.09</v>
      </c>
      <c r="L687" s="11"/>
      <c r="M687" s="11"/>
      <c r="N687" s="11"/>
      <c r="O687" s="11"/>
      <c r="P687" s="11"/>
      <c r="Q687" s="10">
        <v>400</v>
      </c>
      <c r="R687" s="11"/>
      <c r="S687" s="11"/>
      <c r="T687" s="10">
        <v>97</v>
      </c>
      <c r="U687" s="9">
        <v>1329.09</v>
      </c>
    </row>
    <row r="688" spans="1:21" ht="23.25" thickBot="1" x14ac:dyDescent="0.3">
      <c r="A688" s="4" t="s">
        <v>320</v>
      </c>
      <c r="B688" s="4" t="s">
        <v>334</v>
      </c>
      <c r="C688" s="4" t="s">
        <v>335</v>
      </c>
      <c r="D688" s="4" t="s">
        <v>321</v>
      </c>
      <c r="E688" s="4" t="s">
        <v>322</v>
      </c>
      <c r="F688" s="4" t="s">
        <v>51</v>
      </c>
      <c r="G688" s="4" t="s">
        <v>52</v>
      </c>
      <c r="H688" s="4" t="s">
        <v>323</v>
      </c>
      <c r="I688" s="8">
        <v>726.6</v>
      </c>
      <c r="J688" s="8">
        <v>220.08</v>
      </c>
      <c r="K688" s="8">
        <v>181.12</v>
      </c>
      <c r="L688" s="8">
        <v>421.84</v>
      </c>
      <c r="M688" s="8">
        <v>836.94</v>
      </c>
      <c r="N688" s="8">
        <v>237.94</v>
      </c>
      <c r="O688" s="8">
        <v>2028.72</v>
      </c>
      <c r="P688" s="8">
        <v>1914.88</v>
      </c>
      <c r="Q688" s="8">
        <v>2191.9</v>
      </c>
      <c r="R688" s="8">
        <v>911.81</v>
      </c>
      <c r="S688" s="8">
        <v>945.98</v>
      </c>
      <c r="T688" s="8">
        <v>276.87</v>
      </c>
      <c r="U688" s="9">
        <v>10894.68</v>
      </c>
    </row>
    <row r="689" spans="1:21" ht="23.25" thickBot="1" x14ac:dyDescent="0.3">
      <c r="A689" s="4" t="s">
        <v>320</v>
      </c>
      <c r="B689" s="4" t="s">
        <v>334</v>
      </c>
      <c r="C689" s="4" t="s">
        <v>335</v>
      </c>
      <c r="D689" s="4" t="s">
        <v>321</v>
      </c>
      <c r="E689" s="4" t="s">
        <v>322</v>
      </c>
      <c r="F689" s="4" t="s">
        <v>42</v>
      </c>
      <c r="G689" s="4" t="s">
        <v>43</v>
      </c>
      <c r="H689" s="4" t="s">
        <v>323</v>
      </c>
      <c r="I689" s="10">
        <v>2615.64</v>
      </c>
      <c r="J689" s="10">
        <v>1372.2</v>
      </c>
      <c r="K689" s="10">
        <v>326.72000000000003</v>
      </c>
      <c r="L689" s="10">
        <v>359.09</v>
      </c>
      <c r="M689" s="10">
        <v>685.51</v>
      </c>
      <c r="N689" s="10">
        <v>8063.62</v>
      </c>
      <c r="O689" s="10">
        <v>7597.4</v>
      </c>
      <c r="P689" s="10">
        <v>4644.7</v>
      </c>
      <c r="Q689" s="10">
        <v>2922.58</v>
      </c>
      <c r="R689" s="10">
        <v>3430.19</v>
      </c>
      <c r="S689" s="10">
        <v>2791.16</v>
      </c>
      <c r="T689" s="10">
        <v>3165.09</v>
      </c>
      <c r="U689" s="9">
        <v>37973.9</v>
      </c>
    </row>
    <row r="690" spans="1:21" ht="23.25" thickBot="1" x14ac:dyDescent="0.3">
      <c r="A690" s="4" t="s">
        <v>320</v>
      </c>
      <c r="B690" s="4" t="s">
        <v>334</v>
      </c>
      <c r="C690" s="4" t="s">
        <v>335</v>
      </c>
      <c r="D690" s="4" t="s">
        <v>321</v>
      </c>
      <c r="E690" s="4" t="s">
        <v>322</v>
      </c>
      <c r="F690" s="4" t="s">
        <v>53</v>
      </c>
      <c r="G690" s="4" t="s">
        <v>54</v>
      </c>
      <c r="H690" s="4" t="s">
        <v>323</v>
      </c>
      <c r="I690" s="8">
        <v>171.24</v>
      </c>
      <c r="J690" s="7"/>
      <c r="K690" s="8">
        <v>266.83</v>
      </c>
      <c r="L690" s="8">
        <v>67.86</v>
      </c>
      <c r="M690" s="7"/>
      <c r="N690" s="8">
        <v>33.93</v>
      </c>
      <c r="O690" s="8">
        <v>349.79</v>
      </c>
      <c r="P690" s="8">
        <v>339.3</v>
      </c>
      <c r="Q690" s="8">
        <v>46.72</v>
      </c>
      <c r="R690" s="8">
        <v>15.57</v>
      </c>
      <c r="S690" s="8">
        <v>34.61</v>
      </c>
      <c r="T690" s="7"/>
      <c r="U690" s="9">
        <v>1325.85</v>
      </c>
    </row>
    <row r="691" spans="1:21" ht="23.25" thickBot="1" x14ac:dyDescent="0.3">
      <c r="A691" s="4" t="s">
        <v>320</v>
      </c>
      <c r="B691" s="4" t="s">
        <v>334</v>
      </c>
      <c r="C691" s="4" t="s">
        <v>335</v>
      </c>
      <c r="D691" s="4" t="s">
        <v>321</v>
      </c>
      <c r="E691" s="4" t="s">
        <v>322</v>
      </c>
      <c r="F691" s="4" t="s">
        <v>172</v>
      </c>
      <c r="G691" s="4" t="s">
        <v>173</v>
      </c>
      <c r="H691" s="4" t="s">
        <v>323</v>
      </c>
      <c r="I691" s="11"/>
      <c r="J691" s="11"/>
      <c r="K691" s="11"/>
      <c r="L691" s="11"/>
      <c r="M691" s="11"/>
      <c r="N691" s="10">
        <v>45</v>
      </c>
      <c r="O691" s="10">
        <v>67.5</v>
      </c>
      <c r="P691" s="10">
        <v>90</v>
      </c>
      <c r="Q691" s="10">
        <v>22.5</v>
      </c>
      <c r="R691" s="11"/>
      <c r="S691" s="10">
        <v>22.5</v>
      </c>
      <c r="T691" s="11"/>
      <c r="U691" s="9">
        <v>247.5</v>
      </c>
    </row>
    <row r="692" spans="1:21" ht="23.25" thickBot="1" x14ac:dyDescent="0.3">
      <c r="A692" s="4" t="s">
        <v>320</v>
      </c>
      <c r="B692" s="4" t="s">
        <v>334</v>
      </c>
      <c r="C692" s="4" t="s">
        <v>335</v>
      </c>
      <c r="D692" s="4" t="s">
        <v>321</v>
      </c>
      <c r="E692" s="4" t="s">
        <v>322</v>
      </c>
      <c r="F692" s="4" t="s">
        <v>192</v>
      </c>
      <c r="G692" s="4" t="s">
        <v>193</v>
      </c>
      <c r="H692" s="4" t="s">
        <v>323</v>
      </c>
      <c r="I692" s="8">
        <v>-8245.24</v>
      </c>
      <c r="J692" s="8">
        <v>-8679.2000000000007</v>
      </c>
      <c r="K692" s="8">
        <v>-7377.32</v>
      </c>
      <c r="L692" s="8">
        <v>-8246.76</v>
      </c>
      <c r="M692" s="8">
        <v>-7882.23</v>
      </c>
      <c r="N692" s="8">
        <v>-3997.44</v>
      </c>
      <c r="O692" s="8">
        <v>-11104</v>
      </c>
      <c r="P692" s="8">
        <v>-13727.57</v>
      </c>
      <c r="Q692" s="8">
        <v>-15206.92</v>
      </c>
      <c r="R692" s="8">
        <v>-16983.560000000001</v>
      </c>
      <c r="S692" s="8">
        <v>-7159.3</v>
      </c>
      <c r="T692" s="8">
        <v>-12352.64</v>
      </c>
      <c r="U692" s="9">
        <v>-120962.18</v>
      </c>
    </row>
    <row r="693" spans="1:21" ht="23.25" thickBot="1" x14ac:dyDescent="0.3">
      <c r="A693" s="4" t="s">
        <v>320</v>
      </c>
      <c r="B693" s="4" t="s">
        <v>334</v>
      </c>
      <c r="C693" s="4" t="s">
        <v>335</v>
      </c>
      <c r="D693" s="4" t="s">
        <v>338</v>
      </c>
      <c r="E693" s="4" t="s">
        <v>339</v>
      </c>
      <c r="F693" s="4" t="s">
        <v>94</v>
      </c>
      <c r="G693" s="4" t="s">
        <v>95</v>
      </c>
      <c r="H693" s="4" t="s">
        <v>340</v>
      </c>
      <c r="I693" s="11"/>
      <c r="J693" s="11"/>
      <c r="K693" s="11"/>
      <c r="L693" s="11"/>
      <c r="M693" s="11"/>
      <c r="N693" s="11"/>
      <c r="O693" s="11"/>
      <c r="P693" s="10">
        <v>56.79</v>
      </c>
      <c r="Q693" s="11"/>
      <c r="R693" s="11"/>
      <c r="S693" s="10">
        <v>57.93</v>
      </c>
      <c r="T693" s="11"/>
      <c r="U693" s="9">
        <v>114.72</v>
      </c>
    </row>
    <row r="694" spans="1:21" ht="23.25" thickBot="1" x14ac:dyDescent="0.3">
      <c r="A694" s="4" t="s">
        <v>320</v>
      </c>
      <c r="B694" s="4" t="s">
        <v>334</v>
      </c>
      <c r="C694" s="4" t="s">
        <v>335</v>
      </c>
      <c r="D694" s="4" t="s">
        <v>338</v>
      </c>
      <c r="E694" s="4" t="s">
        <v>339</v>
      </c>
      <c r="F694" s="4" t="s">
        <v>42</v>
      </c>
      <c r="G694" s="4" t="s">
        <v>43</v>
      </c>
      <c r="H694" s="4" t="s">
        <v>340</v>
      </c>
      <c r="I694" s="7"/>
      <c r="J694" s="7"/>
      <c r="K694" s="7"/>
      <c r="L694" s="7"/>
      <c r="M694" s="7"/>
      <c r="N694" s="7"/>
      <c r="O694" s="7"/>
      <c r="P694" s="8">
        <v>544</v>
      </c>
      <c r="Q694" s="7"/>
      <c r="R694" s="7"/>
      <c r="S694" s="8">
        <v>554.88</v>
      </c>
      <c r="T694" s="7"/>
      <c r="U694" s="9">
        <v>1098.8800000000001</v>
      </c>
    </row>
    <row r="695" spans="1:21" ht="23.25" thickBot="1" x14ac:dyDescent="0.3">
      <c r="A695" s="4" t="s">
        <v>320</v>
      </c>
      <c r="B695" s="4" t="s">
        <v>334</v>
      </c>
      <c r="C695" s="4" t="s">
        <v>335</v>
      </c>
      <c r="D695" s="4" t="s">
        <v>341</v>
      </c>
      <c r="E695" s="4" t="s">
        <v>339</v>
      </c>
      <c r="F695" s="4" t="s">
        <v>94</v>
      </c>
      <c r="G695" s="4" t="s">
        <v>95</v>
      </c>
      <c r="H695" s="4" t="s">
        <v>342</v>
      </c>
      <c r="I695" s="11"/>
      <c r="J695" s="11"/>
      <c r="K695" s="11"/>
      <c r="L695" s="11"/>
      <c r="M695" s="11"/>
      <c r="N695" s="11"/>
      <c r="O695" s="11"/>
      <c r="P695" s="11"/>
      <c r="Q695" s="10">
        <v>19.27</v>
      </c>
      <c r="R695" s="11"/>
      <c r="S695" s="11"/>
      <c r="T695" s="11"/>
      <c r="U695" s="9">
        <v>19.27</v>
      </c>
    </row>
    <row r="696" spans="1:21" ht="23.25" thickBot="1" x14ac:dyDescent="0.3">
      <c r="A696" s="4" t="s">
        <v>320</v>
      </c>
      <c r="B696" s="4" t="s">
        <v>334</v>
      </c>
      <c r="C696" s="4" t="s">
        <v>335</v>
      </c>
      <c r="D696" s="4" t="s">
        <v>341</v>
      </c>
      <c r="E696" s="4" t="s">
        <v>339</v>
      </c>
      <c r="F696" s="4" t="s">
        <v>51</v>
      </c>
      <c r="G696" s="4" t="s">
        <v>52</v>
      </c>
      <c r="H696" s="4" t="s">
        <v>342</v>
      </c>
      <c r="I696" s="7"/>
      <c r="J696" s="7"/>
      <c r="K696" s="7"/>
      <c r="L696" s="7"/>
      <c r="M696" s="7"/>
      <c r="N696" s="7"/>
      <c r="O696" s="7"/>
      <c r="P696" s="7"/>
      <c r="Q696" s="8">
        <v>184.58</v>
      </c>
      <c r="R696" s="7"/>
      <c r="S696" s="7"/>
      <c r="T696" s="7"/>
      <c r="U696" s="9">
        <v>184.58</v>
      </c>
    </row>
    <row r="697" spans="1:21" ht="23.25" thickBot="1" x14ac:dyDescent="0.3">
      <c r="A697" s="4" t="s">
        <v>320</v>
      </c>
      <c r="B697" s="4" t="s">
        <v>334</v>
      </c>
      <c r="C697" s="4" t="s">
        <v>335</v>
      </c>
      <c r="D697" s="4" t="s">
        <v>343</v>
      </c>
      <c r="E697" s="4" t="s">
        <v>344</v>
      </c>
      <c r="F697" s="4" t="s">
        <v>94</v>
      </c>
      <c r="G697" s="4" t="s">
        <v>95</v>
      </c>
      <c r="H697" s="4" t="s">
        <v>345</v>
      </c>
      <c r="I697" s="11"/>
      <c r="J697" s="11"/>
      <c r="K697" s="11"/>
      <c r="L697" s="11"/>
      <c r="M697" s="11"/>
      <c r="N697" s="10">
        <v>682.03</v>
      </c>
      <c r="O697" s="10">
        <v>92.64</v>
      </c>
      <c r="P697" s="11"/>
      <c r="Q697" s="11"/>
      <c r="R697" s="10">
        <v>49.78</v>
      </c>
      <c r="S697" s="10">
        <v>24.09</v>
      </c>
      <c r="T697" s="10">
        <v>221.92</v>
      </c>
      <c r="U697" s="9">
        <v>1070.46</v>
      </c>
    </row>
    <row r="698" spans="1:21" ht="23.25" thickBot="1" x14ac:dyDescent="0.3">
      <c r="A698" s="4" t="s">
        <v>320</v>
      </c>
      <c r="B698" s="4" t="s">
        <v>334</v>
      </c>
      <c r="C698" s="4" t="s">
        <v>335</v>
      </c>
      <c r="D698" s="4" t="s">
        <v>343</v>
      </c>
      <c r="E698" s="4" t="s">
        <v>344</v>
      </c>
      <c r="F698" s="4" t="s">
        <v>51</v>
      </c>
      <c r="G698" s="4" t="s">
        <v>52</v>
      </c>
      <c r="H698" s="4" t="s">
        <v>345</v>
      </c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8">
        <v>230.73</v>
      </c>
      <c r="T698" s="7"/>
      <c r="U698" s="9">
        <v>230.73</v>
      </c>
    </row>
    <row r="699" spans="1:21" ht="23.25" thickBot="1" x14ac:dyDescent="0.3">
      <c r="A699" s="4" t="s">
        <v>320</v>
      </c>
      <c r="B699" s="4" t="s">
        <v>334</v>
      </c>
      <c r="C699" s="4" t="s">
        <v>335</v>
      </c>
      <c r="D699" s="4" t="s">
        <v>343</v>
      </c>
      <c r="E699" s="4" t="s">
        <v>344</v>
      </c>
      <c r="F699" s="4" t="s">
        <v>42</v>
      </c>
      <c r="G699" s="4" t="s">
        <v>43</v>
      </c>
      <c r="H699" s="4" t="s">
        <v>345</v>
      </c>
      <c r="I699" s="11"/>
      <c r="J699" s="11"/>
      <c r="K699" s="11"/>
      <c r="L699" s="11"/>
      <c r="M699" s="11"/>
      <c r="N699" s="10">
        <v>6533.1</v>
      </c>
      <c r="O699" s="10">
        <v>887.4</v>
      </c>
      <c r="P699" s="11"/>
      <c r="Q699" s="11"/>
      <c r="R699" s="10">
        <v>476.84</v>
      </c>
      <c r="S699" s="11"/>
      <c r="T699" s="10">
        <v>2125.77</v>
      </c>
      <c r="U699" s="9">
        <v>10023.11</v>
      </c>
    </row>
    <row r="700" spans="1:21" ht="23.25" thickBot="1" x14ac:dyDescent="0.3">
      <c r="A700" s="4" t="s">
        <v>320</v>
      </c>
      <c r="B700" s="4" t="s">
        <v>334</v>
      </c>
      <c r="C700" s="4" t="s">
        <v>335</v>
      </c>
      <c r="D700" s="4" t="s">
        <v>332</v>
      </c>
      <c r="E700" s="4" t="s">
        <v>333</v>
      </c>
      <c r="F700" s="4" t="s">
        <v>94</v>
      </c>
      <c r="G700" s="4" t="s">
        <v>95</v>
      </c>
      <c r="H700" s="4" t="s">
        <v>271</v>
      </c>
      <c r="I700" s="7"/>
      <c r="J700" s="8">
        <v>3.09</v>
      </c>
      <c r="K700" s="7"/>
      <c r="L700" s="8">
        <v>1.77</v>
      </c>
      <c r="M700" s="7"/>
      <c r="N700" s="7"/>
      <c r="O700" s="8">
        <v>-185.19</v>
      </c>
      <c r="P700" s="7"/>
      <c r="Q700" s="7"/>
      <c r="R700" s="7"/>
      <c r="S700" s="7"/>
      <c r="T700" s="8">
        <v>1.7</v>
      </c>
      <c r="U700" s="9">
        <v>-178.63</v>
      </c>
    </row>
    <row r="701" spans="1:21" ht="23.25" thickBot="1" x14ac:dyDescent="0.3">
      <c r="A701" s="4" t="s">
        <v>320</v>
      </c>
      <c r="B701" s="4" t="s">
        <v>334</v>
      </c>
      <c r="C701" s="4" t="s">
        <v>335</v>
      </c>
      <c r="D701" s="4" t="s">
        <v>332</v>
      </c>
      <c r="E701" s="4" t="s">
        <v>333</v>
      </c>
      <c r="F701" s="4" t="s">
        <v>42</v>
      </c>
      <c r="G701" s="4" t="s">
        <v>43</v>
      </c>
      <c r="H701" s="4" t="s">
        <v>271</v>
      </c>
      <c r="I701" s="11"/>
      <c r="J701" s="10">
        <v>29.62</v>
      </c>
      <c r="K701" s="11"/>
      <c r="L701" s="11"/>
      <c r="M701" s="11"/>
      <c r="N701" s="11"/>
      <c r="O701" s="11"/>
      <c r="P701" s="11"/>
      <c r="Q701" s="11"/>
      <c r="R701" s="11"/>
      <c r="S701" s="11"/>
      <c r="T701" s="10">
        <v>16.29</v>
      </c>
      <c r="U701" s="9">
        <v>45.91</v>
      </c>
    </row>
    <row r="702" spans="1:21" ht="23.25" thickBot="1" x14ac:dyDescent="0.3">
      <c r="A702" s="4" t="s">
        <v>320</v>
      </c>
      <c r="B702" s="4" t="s">
        <v>334</v>
      </c>
      <c r="C702" s="4" t="s">
        <v>335</v>
      </c>
      <c r="D702" s="4" t="s">
        <v>332</v>
      </c>
      <c r="E702" s="4" t="s">
        <v>333</v>
      </c>
      <c r="F702" s="4" t="s">
        <v>53</v>
      </c>
      <c r="G702" s="4" t="s">
        <v>54</v>
      </c>
      <c r="H702" s="4" t="s">
        <v>271</v>
      </c>
      <c r="I702" s="7"/>
      <c r="J702" s="7"/>
      <c r="K702" s="7"/>
      <c r="L702" s="8">
        <v>16.97</v>
      </c>
      <c r="M702" s="7"/>
      <c r="N702" s="7"/>
      <c r="O702" s="7"/>
      <c r="P702" s="7"/>
      <c r="Q702" s="7"/>
      <c r="R702" s="7"/>
      <c r="S702" s="7"/>
      <c r="T702" s="7"/>
      <c r="U702" s="9">
        <v>16.97</v>
      </c>
    </row>
    <row r="703" spans="1:21" ht="23.25" thickBot="1" x14ac:dyDescent="0.3">
      <c r="A703" s="4" t="s">
        <v>320</v>
      </c>
      <c r="B703" s="4" t="s">
        <v>334</v>
      </c>
      <c r="C703" s="4" t="s">
        <v>335</v>
      </c>
      <c r="D703" s="4" t="s">
        <v>332</v>
      </c>
      <c r="E703" s="4" t="s">
        <v>333</v>
      </c>
      <c r="F703" s="4" t="s">
        <v>176</v>
      </c>
      <c r="G703" s="4" t="s">
        <v>177</v>
      </c>
      <c r="H703" s="4" t="s">
        <v>271</v>
      </c>
      <c r="I703" s="11"/>
      <c r="J703" s="11"/>
      <c r="K703" s="11"/>
      <c r="L703" s="11"/>
      <c r="M703" s="11"/>
      <c r="N703" s="11"/>
      <c r="O703" s="10">
        <v>-1737.84</v>
      </c>
      <c r="P703" s="11"/>
      <c r="Q703" s="11"/>
      <c r="R703" s="11"/>
      <c r="S703" s="11"/>
      <c r="T703" s="11"/>
      <c r="U703" s="9">
        <v>-1737.84</v>
      </c>
    </row>
    <row r="704" spans="1:21" ht="23.25" thickBot="1" x14ac:dyDescent="0.3">
      <c r="A704" s="4" t="s">
        <v>320</v>
      </c>
      <c r="B704" s="4" t="s">
        <v>334</v>
      </c>
      <c r="C704" s="4" t="s">
        <v>335</v>
      </c>
      <c r="D704" s="4" t="s">
        <v>332</v>
      </c>
      <c r="E704" s="4" t="s">
        <v>333</v>
      </c>
      <c r="F704" s="4" t="s">
        <v>178</v>
      </c>
      <c r="G704" s="4" t="s">
        <v>179</v>
      </c>
      <c r="H704" s="4" t="s">
        <v>271</v>
      </c>
      <c r="I704" s="7"/>
      <c r="J704" s="7"/>
      <c r="K704" s="7"/>
      <c r="L704" s="7"/>
      <c r="M704" s="7"/>
      <c r="N704" s="7"/>
      <c r="O704" s="8">
        <v>-36.130000000000003</v>
      </c>
      <c r="P704" s="7"/>
      <c r="Q704" s="7"/>
      <c r="R704" s="7"/>
      <c r="S704" s="7"/>
      <c r="T704" s="7"/>
      <c r="U704" s="9">
        <v>-36.130000000000003</v>
      </c>
    </row>
    <row r="705" spans="1:21" ht="23.25" thickBot="1" x14ac:dyDescent="0.3">
      <c r="A705" s="4" t="s">
        <v>320</v>
      </c>
      <c r="B705" s="4" t="s">
        <v>334</v>
      </c>
      <c r="C705" s="4" t="s">
        <v>335</v>
      </c>
      <c r="D705" s="4" t="s">
        <v>330</v>
      </c>
      <c r="E705" s="4" t="s">
        <v>331</v>
      </c>
      <c r="F705" s="4" t="s">
        <v>47</v>
      </c>
      <c r="G705" s="4" t="s">
        <v>48</v>
      </c>
      <c r="H705" s="4" t="s">
        <v>266</v>
      </c>
      <c r="I705" s="11"/>
      <c r="J705" s="11"/>
      <c r="K705" s="11"/>
      <c r="L705" s="11"/>
      <c r="M705" s="11"/>
      <c r="N705" s="10">
        <v>74.16</v>
      </c>
      <c r="O705" s="11"/>
      <c r="P705" s="11"/>
      <c r="Q705" s="11"/>
      <c r="R705" s="11"/>
      <c r="S705" s="11"/>
      <c r="T705" s="11"/>
      <c r="U705" s="9">
        <v>74.16</v>
      </c>
    </row>
    <row r="706" spans="1:21" ht="23.25" thickBot="1" x14ac:dyDescent="0.3">
      <c r="A706" s="4" t="s">
        <v>320</v>
      </c>
      <c r="B706" s="4" t="s">
        <v>334</v>
      </c>
      <c r="C706" s="4" t="s">
        <v>335</v>
      </c>
      <c r="D706" s="4" t="s">
        <v>330</v>
      </c>
      <c r="E706" s="4" t="s">
        <v>331</v>
      </c>
      <c r="F706" s="4" t="s">
        <v>94</v>
      </c>
      <c r="G706" s="4" t="s">
        <v>95</v>
      </c>
      <c r="H706" s="4" t="s">
        <v>266</v>
      </c>
      <c r="I706" s="7"/>
      <c r="J706" s="8">
        <v>46.85</v>
      </c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9">
        <v>46.85</v>
      </c>
    </row>
    <row r="707" spans="1:21" ht="23.25" thickBot="1" x14ac:dyDescent="0.3">
      <c r="A707" s="4" t="s">
        <v>320</v>
      </c>
      <c r="B707" s="4" t="s">
        <v>334</v>
      </c>
      <c r="C707" s="4" t="s">
        <v>335</v>
      </c>
      <c r="D707" s="4" t="s">
        <v>330</v>
      </c>
      <c r="E707" s="4" t="s">
        <v>331</v>
      </c>
      <c r="F707" s="4" t="s">
        <v>42</v>
      </c>
      <c r="G707" s="4" t="s">
        <v>43</v>
      </c>
      <c r="H707" s="4" t="s">
        <v>266</v>
      </c>
      <c r="I707" s="11"/>
      <c r="J707" s="10">
        <v>448.8</v>
      </c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9">
        <v>448.8</v>
      </c>
    </row>
    <row r="708" spans="1:21" ht="23.25" thickBot="1" x14ac:dyDescent="0.3">
      <c r="A708" s="4" t="s">
        <v>320</v>
      </c>
      <c r="B708" s="4" t="s">
        <v>334</v>
      </c>
      <c r="C708" s="4" t="s">
        <v>335</v>
      </c>
      <c r="D708" s="4" t="s">
        <v>346</v>
      </c>
      <c r="E708" s="4" t="s">
        <v>347</v>
      </c>
      <c r="F708" s="4" t="s">
        <v>118</v>
      </c>
      <c r="G708" s="4" t="s">
        <v>119</v>
      </c>
      <c r="H708" s="4" t="s">
        <v>348</v>
      </c>
      <c r="I708" s="8">
        <v>590.04</v>
      </c>
      <c r="J708" s="8">
        <v>1752.24</v>
      </c>
      <c r="K708" s="8">
        <v>468</v>
      </c>
      <c r="L708" s="8">
        <v>1248</v>
      </c>
      <c r="M708" s="8">
        <v>1911</v>
      </c>
      <c r="N708" s="8">
        <v>741</v>
      </c>
      <c r="O708" s="8">
        <v>1774.5</v>
      </c>
      <c r="P708" s="8">
        <v>507</v>
      </c>
      <c r="Q708" s="8">
        <v>1034.28</v>
      </c>
      <c r="R708" s="8">
        <v>1750.32</v>
      </c>
      <c r="S708" s="8">
        <v>1392.3</v>
      </c>
      <c r="T708" s="8">
        <v>3182.4</v>
      </c>
      <c r="U708" s="9">
        <v>16351.08</v>
      </c>
    </row>
    <row r="709" spans="1:21" ht="23.25" thickBot="1" x14ac:dyDescent="0.3">
      <c r="A709" s="4" t="s">
        <v>320</v>
      </c>
      <c r="B709" s="4" t="s">
        <v>334</v>
      </c>
      <c r="C709" s="4" t="s">
        <v>335</v>
      </c>
      <c r="D709" s="4" t="s">
        <v>346</v>
      </c>
      <c r="E709" s="4" t="s">
        <v>347</v>
      </c>
      <c r="F709" s="4" t="s">
        <v>120</v>
      </c>
      <c r="G709" s="4" t="s">
        <v>121</v>
      </c>
      <c r="H709" s="4" t="s">
        <v>348</v>
      </c>
      <c r="I709" s="10">
        <v>6293.76</v>
      </c>
      <c r="J709" s="10">
        <v>5435.52</v>
      </c>
      <c r="K709" s="10">
        <v>5928</v>
      </c>
      <c r="L709" s="10">
        <v>6552</v>
      </c>
      <c r="M709" s="10">
        <v>5928</v>
      </c>
      <c r="N709" s="10">
        <v>6864</v>
      </c>
      <c r="O709" s="10">
        <v>6240</v>
      </c>
      <c r="P709" s="10">
        <v>6240</v>
      </c>
      <c r="Q709" s="10">
        <v>6364.8</v>
      </c>
      <c r="R709" s="10">
        <v>6364.8</v>
      </c>
      <c r="S709" s="10">
        <v>6364.8</v>
      </c>
      <c r="T709" s="10">
        <v>6106.24</v>
      </c>
      <c r="U709" s="9">
        <v>74681.919999999998</v>
      </c>
    </row>
    <row r="710" spans="1:21" ht="23.25" thickBot="1" x14ac:dyDescent="0.3">
      <c r="A710" s="4" t="s">
        <v>320</v>
      </c>
      <c r="B710" s="4" t="s">
        <v>334</v>
      </c>
      <c r="C710" s="4" t="s">
        <v>335</v>
      </c>
      <c r="D710" s="4" t="s">
        <v>346</v>
      </c>
      <c r="E710" s="4" t="s">
        <v>347</v>
      </c>
      <c r="F710" s="4" t="s">
        <v>122</v>
      </c>
      <c r="G710" s="4" t="s">
        <v>123</v>
      </c>
      <c r="H710" s="4" t="s">
        <v>348</v>
      </c>
      <c r="I710" s="8">
        <v>871.65</v>
      </c>
      <c r="J710" s="8">
        <v>308.43</v>
      </c>
      <c r="K710" s="8">
        <v>219.38</v>
      </c>
      <c r="L710" s="8">
        <v>497.25</v>
      </c>
      <c r="M710" s="8">
        <v>614.25</v>
      </c>
      <c r="N710" s="8">
        <v>511.88</v>
      </c>
      <c r="O710" s="8">
        <v>468</v>
      </c>
      <c r="P710" s="8">
        <v>234.01</v>
      </c>
      <c r="Q710" s="8">
        <v>507.21</v>
      </c>
      <c r="R710" s="8">
        <v>417.7</v>
      </c>
      <c r="S710" s="8">
        <v>775.72</v>
      </c>
      <c r="T710" s="8">
        <v>2744.84</v>
      </c>
      <c r="U710" s="9">
        <v>8170.32</v>
      </c>
    </row>
    <row r="711" spans="1:21" ht="23.25" thickBot="1" x14ac:dyDescent="0.3">
      <c r="A711" s="4" t="s">
        <v>320</v>
      </c>
      <c r="B711" s="4" t="s">
        <v>334</v>
      </c>
      <c r="C711" s="4" t="s">
        <v>335</v>
      </c>
      <c r="D711" s="4" t="s">
        <v>346</v>
      </c>
      <c r="E711" s="4" t="s">
        <v>347</v>
      </c>
      <c r="F711" s="4" t="s">
        <v>124</v>
      </c>
      <c r="G711" s="4" t="s">
        <v>125</v>
      </c>
      <c r="H711" s="4" t="s">
        <v>348</v>
      </c>
      <c r="I711" s="10">
        <v>225.12</v>
      </c>
      <c r="J711" s="10">
        <v>647.21</v>
      </c>
      <c r="K711" s="10">
        <v>519</v>
      </c>
      <c r="L711" s="10">
        <v>3150.37</v>
      </c>
      <c r="M711" s="10">
        <v>464</v>
      </c>
      <c r="N711" s="11"/>
      <c r="O711" s="10">
        <v>464</v>
      </c>
      <c r="P711" s="10">
        <v>522</v>
      </c>
      <c r="Q711" s="10">
        <v>769.08</v>
      </c>
      <c r="R711" s="10">
        <v>709.92</v>
      </c>
      <c r="S711" s="10">
        <v>1064.8800000000001</v>
      </c>
      <c r="T711" s="10">
        <v>946.56</v>
      </c>
      <c r="U711" s="9">
        <v>9482.14</v>
      </c>
    </row>
    <row r="712" spans="1:21" ht="23.25" thickBot="1" x14ac:dyDescent="0.3">
      <c r="A712" s="4" t="s">
        <v>320</v>
      </c>
      <c r="B712" s="4" t="s">
        <v>334</v>
      </c>
      <c r="C712" s="4" t="s">
        <v>335</v>
      </c>
      <c r="D712" s="4" t="s">
        <v>346</v>
      </c>
      <c r="E712" s="4" t="s">
        <v>347</v>
      </c>
      <c r="F712" s="4" t="s">
        <v>110</v>
      </c>
      <c r="G712" s="4" t="s">
        <v>111</v>
      </c>
      <c r="H712" s="4" t="s">
        <v>348</v>
      </c>
      <c r="I712" s="7"/>
      <c r="J712" s="7"/>
      <c r="K712" s="8">
        <v>2859.31</v>
      </c>
      <c r="L712" s="8">
        <v>-2859.31</v>
      </c>
      <c r="M712" s="7"/>
      <c r="N712" s="7"/>
      <c r="O712" s="7"/>
      <c r="P712" s="7"/>
      <c r="Q712" s="7"/>
      <c r="R712" s="7"/>
      <c r="S712" s="7"/>
      <c r="T712" s="7"/>
      <c r="U712" s="12">
        <v>0</v>
      </c>
    </row>
    <row r="713" spans="1:21" ht="23.25" thickBot="1" x14ac:dyDescent="0.3">
      <c r="A713" s="4" t="s">
        <v>320</v>
      </c>
      <c r="B713" s="4" t="s">
        <v>334</v>
      </c>
      <c r="C713" s="4" t="s">
        <v>335</v>
      </c>
      <c r="D713" s="4" t="s">
        <v>346</v>
      </c>
      <c r="E713" s="4" t="s">
        <v>347</v>
      </c>
      <c r="F713" s="4" t="s">
        <v>112</v>
      </c>
      <c r="G713" s="4" t="s">
        <v>113</v>
      </c>
      <c r="H713" s="4" t="s">
        <v>348</v>
      </c>
      <c r="I713" s="10">
        <v>928.75</v>
      </c>
      <c r="J713" s="10">
        <v>908.3</v>
      </c>
      <c r="K713" s="10">
        <v>1007.76</v>
      </c>
      <c r="L713" s="10">
        <v>1054.7</v>
      </c>
      <c r="M713" s="10">
        <v>872.51</v>
      </c>
      <c r="N713" s="10">
        <v>936.93</v>
      </c>
      <c r="O713" s="10">
        <v>957.64</v>
      </c>
      <c r="P713" s="10">
        <v>965.56</v>
      </c>
      <c r="Q713" s="10">
        <v>1060.6400000000001</v>
      </c>
      <c r="R713" s="10">
        <v>1095.96</v>
      </c>
      <c r="S713" s="10">
        <v>1057.5899999999999</v>
      </c>
      <c r="T713" s="10">
        <v>1084.8800000000001</v>
      </c>
      <c r="U713" s="9">
        <v>11931.22</v>
      </c>
    </row>
    <row r="714" spans="1:21" ht="23.25" thickBot="1" x14ac:dyDescent="0.3">
      <c r="A714" s="4" t="s">
        <v>320</v>
      </c>
      <c r="B714" s="4" t="s">
        <v>334</v>
      </c>
      <c r="C714" s="4" t="s">
        <v>335</v>
      </c>
      <c r="D714" s="4" t="s">
        <v>346</v>
      </c>
      <c r="E714" s="4" t="s">
        <v>347</v>
      </c>
      <c r="F714" s="4" t="s">
        <v>114</v>
      </c>
      <c r="G714" s="4" t="s">
        <v>115</v>
      </c>
      <c r="H714" s="4" t="s">
        <v>348</v>
      </c>
      <c r="I714" s="8">
        <v>3673.22</v>
      </c>
      <c r="J714" s="8">
        <v>3693.83</v>
      </c>
      <c r="K714" s="8">
        <v>3840.59</v>
      </c>
      <c r="L714" s="8">
        <v>4194.59</v>
      </c>
      <c r="M714" s="8">
        <v>3642.16</v>
      </c>
      <c r="N714" s="8">
        <v>3677.76</v>
      </c>
      <c r="O714" s="8">
        <v>3913.09</v>
      </c>
      <c r="P714" s="8">
        <v>3702.21</v>
      </c>
      <c r="Q714" s="8">
        <v>4183.1400000000003</v>
      </c>
      <c r="R714" s="8">
        <v>4414.6499999999996</v>
      </c>
      <c r="S714" s="8">
        <v>4272.01</v>
      </c>
      <c r="T714" s="8">
        <v>4974.7700000000004</v>
      </c>
      <c r="U714" s="9">
        <v>48182.02</v>
      </c>
    </row>
    <row r="715" spans="1:21" ht="23.25" thickBot="1" x14ac:dyDescent="0.3">
      <c r="A715" s="4" t="s">
        <v>320</v>
      </c>
      <c r="B715" s="4" t="s">
        <v>334</v>
      </c>
      <c r="C715" s="4" t="s">
        <v>335</v>
      </c>
      <c r="D715" s="4" t="s">
        <v>346</v>
      </c>
      <c r="E715" s="4" t="s">
        <v>347</v>
      </c>
      <c r="F715" s="4" t="s">
        <v>132</v>
      </c>
      <c r="G715" s="4" t="s">
        <v>133</v>
      </c>
      <c r="H715" s="4" t="s">
        <v>348</v>
      </c>
      <c r="I715" s="11"/>
      <c r="J715" s="10">
        <v>87</v>
      </c>
      <c r="K715" s="11"/>
      <c r="L715" s="11"/>
      <c r="M715" s="11"/>
      <c r="N715" s="10">
        <v>86.25</v>
      </c>
      <c r="O715" s="11"/>
      <c r="P715" s="11"/>
      <c r="Q715" s="11"/>
      <c r="R715" s="11"/>
      <c r="S715" s="11"/>
      <c r="T715" s="11"/>
      <c r="U715" s="9">
        <v>173.25</v>
      </c>
    </row>
    <row r="716" spans="1:21" ht="23.25" thickBot="1" x14ac:dyDescent="0.3">
      <c r="A716" s="4" t="s">
        <v>320</v>
      </c>
      <c r="B716" s="4" t="s">
        <v>334</v>
      </c>
      <c r="C716" s="4" t="s">
        <v>335</v>
      </c>
      <c r="D716" s="4" t="s">
        <v>346</v>
      </c>
      <c r="E716" s="4" t="s">
        <v>347</v>
      </c>
      <c r="F716" s="4" t="s">
        <v>94</v>
      </c>
      <c r="G716" s="4" t="s">
        <v>95</v>
      </c>
      <c r="H716" s="4" t="s">
        <v>348</v>
      </c>
      <c r="I716" s="8">
        <v>-651.84</v>
      </c>
      <c r="J716" s="8">
        <v>326.14</v>
      </c>
      <c r="K716" s="8">
        <v>217.74</v>
      </c>
      <c r="L716" s="8">
        <v>328.42</v>
      </c>
      <c r="M716" s="8">
        <v>380.12</v>
      </c>
      <c r="N716" s="8">
        <v>293.61</v>
      </c>
      <c r="O716" s="8">
        <v>363.68</v>
      </c>
      <c r="P716" s="8">
        <v>232.01</v>
      </c>
      <c r="Q716" s="8">
        <v>305.56</v>
      </c>
      <c r="R716" s="8">
        <v>360.5</v>
      </c>
      <c r="S716" s="8">
        <v>360.49</v>
      </c>
      <c r="T716" s="8">
        <v>683.21</v>
      </c>
      <c r="U716" s="9">
        <v>3199.64</v>
      </c>
    </row>
    <row r="717" spans="1:21" ht="23.25" thickBot="1" x14ac:dyDescent="0.3">
      <c r="A717" s="4" t="s">
        <v>320</v>
      </c>
      <c r="B717" s="4" t="s">
        <v>334</v>
      </c>
      <c r="C717" s="4" t="s">
        <v>335</v>
      </c>
      <c r="D717" s="4" t="s">
        <v>346</v>
      </c>
      <c r="E717" s="4" t="s">
        <v>347</v>
      </c>
      <c r="F717" s="4" t="s">
        <v>156</v>
      </c>
      <c r="G717" s="4" t="s">
        <v>157</v>
      </c>
      <c r="H717" s="4" t="s">
        <v>348</v>
      </c>
      <c r="I717" s="10">
        <v>45</v>
      </c>
      <c r="J717" s="10">
        <v>22.5</v>
      </c>
      <c r="K717" s="10">
        <v>22.5</v>
      </c>
      <c r="L717" s="10">
        <v>68.7</v>
      </c>
      <c r="M717" s="10">
        <v>68.7</v>
      </c>
      <c r="N717" s="10">
        <v>22.9</v>
      </c>
      <c r="O717" s="10">
        <v>68.7</v>
      </c>
      <c r="P717" s="10">
        <v>22.9</v>
      </c>
      <c r="Q717" s="10">
        <v>22.9</v>
      </c>
      <c r="R717" s="10">
        <v>68.7</v>
      </c>
      <c r="S717" s="10">
        <v>68.7</v>
      </c>
      <c r="T717" s="10">
        <v>137.4</v>
      </c>
      <c r="U717" s="9">
        <v>639.6</v>
      </c>
    </row>
    <row r="718" spans="1:21" ht="23.25" thickBot="1" x14ac:dyDescent="0.3">
      <c r="A718" s="4" t="s">
        <v>320</v>
      </c>
      <c r="B718" s="4" t="s">
        <v>334</v>
      </c>
      <c r="C718" s="4" t="s">
        <v>335</v>
      </c>
      <c r="D718" s="4" t="s">
        <v>346</v>
      </c>
      <c r="E718" s="4" t="s">
        <v>347</v>
      </c>
      <c r="F718" s="4" t="s">
        <v>174</v>
      </c>
      <c r="G718" s="4" t="s">
        <v>175</v>
      </c>
      <c r="H718" s="4" t="s">
        <v>348</v>
      </c>
      <c r="I718" s="8">
        <v>-685.08</v>
      </c>
      <c r="J718" s="8">
        <v>-2034.48</v>
      </c>
      <c r="K718" s="8">
        <v>-543.36</v>
      </c>
      <c r="L718" s="8">
        <v>-1447.68</v>
      </c>
      <c r="M718" s="8">
        <v>-2216.7600000000002</v>
      </c>
      <c r="N718" s="8">
        <v>-859.56</v>
      </c>
      <c r="O718" s="8">
        <v>-2058.42</v>
      </c>
      <c r="P718" s="8">
        <v>-588.12</v>
      </c>
      <c r="Q718" s="8">
        <v>-1199.78</v>
      </c>
      <c r="R718" s="8">
        <v>-2030.39</v>
      </c>
      <c r="S718" s="8">
        <v>-1615.09</v>
      </c>
      <c r="T718" s="8">
        <v>-3691.62</v>
      </c>
      <c r="U718" s="9">
        <v>-18970.34</v>
      </c>
    </row>
    <row r="719" spans="1:21" ht="23.25" thickBot="1" x14ac:dyDescent="0.3">
      <c r="A719" s="4" t="s">
        <v>320</v>
      </c>
      <c r="B719" s="4" t="s">
        <v>334</v>
      </c>
      <c r="C719" s="4" t="s">
        <v>335</v>
      </c>
      <c r="D719" s="4" t="s">
        <v>346</v>
      </c>
      <c r="E719" s="4" t="s">
        <v>347</v>
      </c>
      <c r="F719" s="4" t="s">
        <v>176</v>
      </c>
      <c r="G719" s="4" t="s">
        <v>177</v>
      </c>
      <c r="H719" s="4" t="s">
        <v>348</v>
      </c>
      <c r="I719" s="10">
        <v>-19948.810000000001</v>
      </c>
      <c r="J719" s="10">
        <v>-9475.69</v>
      </c>
      <c r="K719" s="10">
        <v>-10346.950000000001</v>
      </c>
      <c r="L719" s="10">
        <v>-11424</v>
      </c>
      <c r="M719" s="10">
        <v>-10336</v>
      </c>
      <c r="N719" s="10">
        <v>-11968</v>
      </c>
      <c r="O719" s="10">
        <v>-10880</v>
      </c>
      <c r="P719" s="10">
        <v>-10880</v>
      </c>
      <c r="Q719" s="10">
        <v>-11097.6</v>
      </c>
      <c r="R719" s="10">
        <v>-11097.6</v>
      </c>
      <c r="S719" s="10">
        <v>-11097.6</v>
      </c>
      <c r="T719" s="10">
        <v>-10646.76</v>
      </c>
      <c r="U719" s="9">
        <v>-139199.01</v>
      </c>
    </row>
    <row r="720" spans="1:21" ht="23.25" thickBot="1" x14ac:dyDescent="0.3">
      <c r="A720" s="4" t="s">
        <v>320</v>
      </c>
      <c r="B720" s="4" t="s">
        <v>334</v>
      </c>
      <c r="C720" s="4" t="s">
        <v>335</v>
      </c>
      <c r="D720" s="4" t="s">
        <v>346</v>
      </c>
      <c r="E720" s="4" t="s">
        <v>347</v>
      </c>
      <c r="F720" s="4" t="s">
        <v>178</v>
      </c>
      <c r="G720" s="4" t="s">
        <v>179</v>
      </c>
      <c r="H720" s="4" t="s">
        <v>348</v>
      </c>
      <c r="I720" s="8">
        <v>-1121.04</v>
      </c>
      <c r="J720" s="8">
        <v>-358.11</v>
      </c>
      <c r="K720" s="8">
        <v>-254.7</v>
      </c>
      <c r="L720" s="8">
        <v>-576.80999999999995</v>
      </c>
      <c r="M720" s="8">
        <v>-712.53</v>
      </c>
      <c r="N720" s="8">
        <v>-593.78</v>
      </c>
      <c r="O720" s="8">
        <v>-542.88</v>
      </c>
      <c r="P720" s="8">
        <v>-271.45</v>
      </c>
      <c r="Q720" s="8">
        <v>-588.37</v>
      </c>
      <c r="R720" s="8">
        <v>-484.54</v>
      </c>
      <c r="S720" s="8">
        <v>-899.86</v>
      </c>
      <c r="T720" s="8">
        <v>-3184.12</v>
      </c>
      <c r="U720" s="9">
        <v>-9588.19</v>
      </c>
    </row>
    <row r="721" spans="1:21" ht="23.25" thickBot="1" x14ac:dyDescent="0.3">
      <c r="A721" s="4" t="s">
        <v>320</v>
      </c>
      <c r="B721" s="4" t="s">
        <v>461</v>
      </c>
      <c r="C721" s="4" t="s">
        <v>462</v>
      </c>
      <c r="D721" s="4" t="s">
        <v>341</v>
      </c>
      <c r="E721" s="4" t="s">
        <v>339</v>
      </c>
      <c r="F721" s="4" t="s">
        <v>170</v>
      </c>
      <c r="G721" s="4" t="s">
        <v>171</v>
      </c>
      <c r="H721" s="4" t="s">
        <v>342</v>
      </c>
      <c r="I721" s="11"/>
      <c r="J721" s="14">
        <v>0</v>
      </c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2">
        <v>0</v>
      </c>
    </row>
    <row r="722" spans="1:21" ht="23.25" thickBot="1" x14ac:dyDescent="0.3">
      <c r="A722" s="4" t="s">
        <v>320</v>
      </c>
      <c r="B722" s="4" t="s">
        <v>267</v>
      </c>
      <c r="C722" s="4" t="s">
        <v>268</v>
      </c>
      <c r="D722" s="4" t="s">
        <v>321</v>
      </c>
      <c r="E722" s="4" t="s">
        <v>322</v>
      </c>
      <c r="F722" s="4" t="s">
        <v>94</v>
      </c>
      <c r="G722" s="4" t="s">
        <v>95</v>
      </c>
      <c r="H722" s="4" t="s">
        <v>323</v>
      </c>
      <c r="I722" s="7"/>
      <c r="J722" s="7"/>
      <c r="K722" s="7"/>
      <c r="L722" s="7"/>
      <c r="M722" s="7"/>
      <c r="N722" s="7"/>
      <c r="O722" s="7"/>
      <c r="P722" s="8">
        <v>20.45</v>
      </c>
      <c r="Q722" s="7"/>
      <c r="R722" s="7"/>
      <c r="S722" s="7"/>
      <c r="T722" s="7"/>
      <c r="U722" s="9">
        <v>20.45</v>
      </c>
    </row>
    <row r="723" spans="1:21" ht="23.25" thickBot="1" x14ac:dyDescent="0.3">
      <c r="A723" s="4" t="s">
        <v>320</v>
      </c>
      <c r="B723" s="4" t="s">
        <v>267</v>
      </c>
      <c r="C723" s="4" t="s">
        <v>268</v>
      </c>
      <c r="D723" s="4" t="s">
        <v>321</v>
      </c>
      <c r="E723" s="4" t="s">
        <v>322</v>
      </c>
      <c r="F723" s="4" t="s">
        <v>42</v>
      </c>
      <c r="G723" s="4" t="s">
        <v>43</v>
      </c>
      <c r="H723" s="4" t="s">
        <v>323</v>
      </c>
      <c r="I723" s="11"/>
      <c r="J723" s="11"/>
      <c r="K723" s="11"/>
      <c r="L723" s="11"/>
      <c r="M723" s="11"/>
      <c r="N723" s="11"/>
      <c r="O723" s="11"/>
      <c r="P723" s="10">
        <v>195.86</v>
      </c>
      <c r="Q723" s="11"/>
      <c r="R723" s="11"/>
      <c r="S723" s="11"/>
      <c r="T723" s="11"/>
      <c r="U723" s="9">
        <v>195.86</v>
      </c>
    </row>
    <row r="724" spans="1:21" ht="23.25" thickBot="1" x14ac:dyDescent="0.3">
      <c r="A724" s="4" t="s">
        <v>320</v>
      </c>
      <c r="B724" s="4" t="s">
        <v>267</v>
      </c>
      <c r="C724" s="4" t="s">
        <v>268</v>
      </c>
      <c r="D724" s="4" t="s">
        <v>341</v>
      </c>
      <c r="E724" s="4" t="s">
        <v>339</v>
      </c>
      <c r="F724" s="4" t="s">
        <v>94</v>
      </c>
      <c r="G724" s="4" t="s">
        <v>95</v>
      </c>
      <c r="H724" s="4" t="s">
        <v>342</v>
      </c>
      <c r="I724" s="7"/>
      <c r="J724" s="7"/>
      <c r="K724" s="7"/>
      <c r="L724" s="8">
        <v>64.39</v>
      </c>
      <c r="M724" s="7"/>
      <c r="N724" s="7"/>
      <c r="O724" s="7"/>
      <c r="P724" s="7"/>
      <c r="Q724" s="7"/>
      <c r="R724" s="7"/>
      <c r="S724" s="7"/>
      <c r="T724" s="7"/>
      <c r="U724" s="9">
        <v>64.39</v>
      </c>
    </row>
    <row r="725" spans="1:21" ht="23.25" thickBot="1" x14ac:dyDescent="0.3">
      <c r="A725" s="4" t="s">
        <v>320</v>
      </c>
      <c r="B725" s="4" t="s">
        <v>267</v>
      </c>
      <c r="C725" s="4" t="s">
        <v>268</v>
      </c>
      <c r="D725" s="4" t="s">
        <v>341</v>
      </c>
      <c r="E725" s="4" t="s">
        <v>339</v>
      </c>
      <c r="F725" s="4" t="s">
        <v>42</v>
      </c>
      <c r="G725" s="4" t="s">
        <v>43</v>
      </c>
      <c r="H725" s="4" t="s">
        <v>342</v>
      </c>
      <c r="I725" s="11"/>
      <c r="J725" s="11"/>
      <c r="K725" s="11"/>
      <c r="L725" s="10">
        <v>616.79999999999995</v>
      </c>
      <c r="M725" s="11"/>
      <c r="N725" s="11"/>
      <c r="O725" s="11"/>
      <c r="P725" s="11"/>
      <c r="Q725" s="11"/>
      <c r="R725" s="11"/>
      <c r="S725" s="11"/>
      <c r="T725" s="11"/>
      <c r="U725" s="9">
        <v>616.79999999999995</v>
      </c>
    </row>
    <row r="726" spans="1:21" ht="23.25" thickBot="1" x14ac:dyDescent="0.3">
      <c r="A726" s="4" t="s">
        <v>320</v>
      </c>
      <c r="B726" s="4" t="s">
        <v>267</v>
      </c>
      <c r="C726" s="4" t="s">
        <v>268</v>
      </c>
      <c r="D726" s="4" t="s">
        <v>332</v>
      </c>
      <c r="E726" s="4" t="s">
        <v>333</v>
      </c>
      <c r="F726" s="4" t="s">
        <v>47</v>
      </c>
      <c r="G726" s="4" t="s">
        <v>48</v>
      </c>
      <c r="H726" s="4" t="s">
        <v>271</v>
      </c>
      <c r="I726" s="8">
        <v>91.27</v>
      </c>
      <c r="J726" s="8">
        <v>129.76</v>
      </c>
      <c r="K726" s="7"/>
      <c r="L726" s="7"/>
      <c r="M726" s="8">
        <v>7.3</v>
      </c>
      <c r="N726" s="8">
        <v>88.6</v>
      </c>
      <c r="O726" s="7"/>
      <c r="P726" s="8">
        <v>37.08</v>
      </c>
      <c r="Q726" s="7"/>
      <c r="R726" s="8">
        <v>202.04</v>
      </c>
      <c r="S726" s="7"/>
      <c r="T726" s="7"/>
      <c r="U726" s="9">
        <v>556.04999999999995</v>
      </c>
    </row>
    <row r="727" spans="1:21" ht="23.25" thickBot="1" x14ac:dyDescent="0.3">
      <c r="A727" s="4" t="s">
        <v>320</v>
      </c>
      <c r="B727" s="4" t="s">
        <v>267</v>
      </c>
      <c r="C727" s="4" t="s">
        <v>268</v>
      </c>
      <c r="D727" s="4" t="s">
        <v>332</v>
      </c>
      <c r="E727" s="4" t="s">
        <v>333</v>
      </c>
      <c r="F727" s="4" t="s">
        <v>130</v>
      </c>
      <c r="G727" s="4" t="s">
        <v>131</v>
      </c>
      <c r="H727" s="4" t="s">
        <v>271</v>
      </c>
      <c r="I727" s="10">
        <v>1.77</v>
      </c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9">
        <v>1.77</v>
      </c>
    </row>
    <row r="728" spans="1:21" ht="23.25" thickBot="1" x14ac:dyDescent="0.3">
      <c r="A728" s="4" t="s">
        <v>320</v>
      </c>
      <c r="B728" s="4" t="s">
        <v>267</v>
      </c>
      <c r="C728" s="4" t="s">
        <v>268</v>
      </c>
      <c r="D728" s="4" t="s">
        <v>332</v>
      </c>
      <c r="E728" s="4" t="s">
        <v>333</v>
      </c>
      <c r="F728" s="4" t="s">
        <v>162</v>
      </c>
      <c r="G728" s="4" t="s">
        <v>163</v>
      </c>
      <c r="H728" s="4" t="s">
        <v>271</v>
      </c>
      <c r="I728" s="7"/>
      <c r="J728" s="7"/>
      <c r="K728" s="8">
        <v>267.12</v>
      </c>
      <c r="L728" s="7"/>
      <c r="M728" s="7"/>
      <c r="N728" s="7"/>
      <c r="O728" s="7"/>
      <c r="P728" s="7"/>
      <c r="Q728" s="7"/>
      <c r="R728" s="7"/>
      <c r="S728" s="7"/>
      <c r="T728" s="7"/>
      <c r="U728" s="9">
        <v>267.12</v>
      </c>
    </row>
    <row r="729" spans="1:21" ht="23.25" thickBot="1" x14ac:dyDescent="0.3">
      <c r="A729" s="4" t="s">
        <v>320</v>
      </c>
      <c r="B729" s="4" t="s">
        <v>267</v>
      </c>
      <c r="C729" s="4" t="s">
        <v>268</v>
      </c>
      <c r="D729" s="4" t="s">
        <v>327</v>
      </c>
      <c r="E729" s="4" t="s">
        <v>328</v>
      </c>
      <c r="F729" s="4" t="s">
        <v>47</v>
      </c>
      <c r="G729" s="4" t="s">
        <v>48</v>
      </c>
      <c r="H729" s="4" t="s">
        <v>329</v>
      </c>
      <c r="I729" s="11"/>
      <c r="J729" s="11"/>
      <c r="K729" s="11"/>
      <c r="L729" s="10">
        <v>415.12</v>
      </c>
      <c r="M729" s="10">
        <v>404.46</v>
      </c>
      <c r="N729" s="10">
        <v>189.21</v>
      </c>
      <c r="O729" s="11"/>
      <c r="P729" s="10">
        <v>9.8800000000000008</v>
      </c>
      <c r="Q729" s="11"/>
      <c r="R729" s="11"/>
      <c r="S729" s="11"/>
      <c r="T729" s="11"/>
      <c r="U729" s="9">
        <v>1018.67</v>
      </c>
    </row>
    <row r="730" spans="1:21" ht="23.25" thickBot="1" x14ac:dyDescent="0.3">
      <c r="A730" s="4" t="s">
        <v>320</v>
      </c>
      <c r="B730" s="4" t="s">
        <v>267</v>
      </c>
      <c r="C730" s="4" t="s">
        <v>268</v>
      </c>
      <c r="D730" s="4" t="s">
        <v>327</v>
      </c>
      <c r="E730" s="4" t="s">
        <v>328</v>
      </c>
      <c r="F730" s="4" t="s">
        <v>94</v>
      </c>
      <c r="G730" s="4" t="s">
        <v>95</v>
      </c>
      <c r="H730" s="4" t="s">
        <v>329</v>
      </c>
      <c r="I730" s="8">
        <v>434.6</v>
      </c>
      <c r="J730" s="7"/>
      <c r="K730" s="7"/>
      <c r="L730" s="8">
        <v>2644.25</v>
      </c>
      <c r="M730" s="8">
        <v>1724.99</v>
      </c>
      <c r="N730" s="8">
        <v>2402.91</v>
      </c>
      <c r="O730" s="8">
        <v>1086.0899999999999</v>
      </c>
      <c r="P730" s="8">
        <v>85.19</v>
      </c>
      <c r="Q730" s="8">
        <v>365.65</v>
      </c>
      <c r="R730" s="8">
        <v>586.51</v>
      </c>
      <c r="S730" s="8">
        <v>304.12</v>
      </c>
      <c r="T730" s="8">
        <v>7.24</v>
      </c>
      <c r="U730" s="9">
        <v>9641.5499999999993</v>
      </c>
    </row>
    <row r="731" spans="1:21" ht="23.25" thickBot="1" x14ac:dyDescent="0.3">
      <c r="A731" s="4" t="s">
        <v>320</v>
      </c>
      <c r="B731" s="4" t="s">
        <v>267</v>
      </c>
      <c r="C731" s="4" t="s">
        <v>268</v>
      </c>
      <c r="D731" s="4" t="s">
        <v>327</v>
      </c>
      <c r="E731" s="4" t="s">
        <v>328</v>
      </c>
      <c r="F731" s="4" t="s">
        <v>156</v>
      </c>
      <c r="G731" s="4" t="s">
        <v>157</v>
      </c>
      <c r="H731" s="4" t="s">
        <v>329</v>
      </c>
      <c r="I731" s="11"/>
      <c r="J731" s="11"/>
      <c r="K731" s="11"/>
      <c r="L731" s="11"/>
      <c r="M731" s="10">
        <v>128</v>
      </c>
      <c r="N731" s="11"/>
      <c r="O731" s="11"/>
      <c r="P731" s="11"/>
      <c r="Q731" s="11"/>
      <c r="R731" s="11"/>
      <c r="S731" s="11"/>
      <c r="T731" s="11"/>
      <c r="U731" s="9">
        <v>128</v>
      </c>
    </row>
    <row r="732" spans="1:21" ht="23.25" thickBot="1" x14ac:dyDescent="0.3">
      <c r="A732" s="4" t="s">
        <v>320</v>
      </c>
      <c r="B732" s="4" t="s">
        <v>267</v>
      </c>
      <c r="C732" s="4" t="s">
        <v>268</v>
      </c>
      <c r="D732" s="4" t="s">
        <v>327</v>
      </c>
      <c r="E732" s="4" t="s">
        <v>328</v>
      </c>
      <c r="F732" s="4" t="s">
        <v>162</v>
      </c>
      <c r="G732" s="4" t="s">
        <v>163</v>
      </c>
      <c r="H732" s="4" t="s">
        <v>329</v>
      </c>
      <c r="I732" s="7"/>
      <c r="J732" s="7"/>
      <c r="K732" s="7"/>
      <c r="L732" s="7"/>
      <c r="M732" s="7"/>
      <c r="N732" s="8">
        <v>221.48</v>
      </c>
      <c r="O732" s="7"/>
      <c r="P732" s="7"/>
      <c r="Q732" s="7"/>
      <c r="R732" s="7"/>
      <c r="S732" s="7"/>
      <c r="T732" s="7"/>
      <c r="U732" s="9">
        <v>221.48</v>
      </c>
    </row>
    <row r="733" spans="1:21" ht="23.25" thickBot="1" x14ac:dyDescent="0.3">
      <c r="A733" s="4" t="s">
        <v>320</v>
      </c>
      <c r="B733" s="4" t="s">
        <v>267</v>
      </c>
      <c r="C733" s="4" t="s">
        <v>268</v>
      </c>
      <c r="D733" s="4" t="s">
        <v>327</v>
      </c>
      <c r="E733" s="4" t="s">
        <v>328</v>
      </c>
      <c r="F733" s="4" t="s">
        <v>42</v>
      </c>
      <c r="G733" s="4" t="s">
        <v>43</v>
      </c>
      <c r="H733" s="4" t="s">
        <v>329</v>
      </c>
      <c r="I733" s="10">
        <v>4163.04</v>
      </c>
      <c r="J733" s="11"/>
      <c r="K733" s="11"/>
      <c r="L733" s="10">
        <v>24888</v>
      </c>
      <c r="M733" s="10">
        <v>16320</v>
      </c>
      <c r="N733" s="10">
        <v>22678</v>
      </c>
      <c r="O733" s="10">
        <v>10166</v>
      </c>
      <c r="P733" s="10">
        <v>816</v>
      </c>
      <c r="Q733" s="10">
        <v>3468</v>
      </c>
      <c r="R733" s="10">
        <v>5618.16</v>
      </c>
      <c r="S733" s="10">
        <v>2913.12</v>
      </c>
      <c r="T733" s="10">
        <v>69.36</v>
      </c>
      <c r="U733" s="9">
        <v>91099.68</v>
      </c>
    </row>
    <row r="734" spans="1:21" ht="23.25" thickBot="1" x14ac:dyDescent="0.3">
      <c r="A734" s="4" t="s">
        <v>320</v>
      </c>
      <c r="B734" s="4" t="s">
        <v>267</v>
      </c>
      <c r="C734" s="4" t="s">
        <v>268</v>
      </c>
      <c r="D734" s="4" t="s">
        <v>327</v>
      </c>
      <c r="E734" s="4" t="s">
        <v>328</v>
      </c>
      <c r="F734" s="4" t="s">
        <v>53</v>
      </c>
      <c r="G734" s="4" t="s">
        <v>54</v>
      </c>
      <c r="H734" s="4" t="s">
        <v>329</v>
      </c>
      <c r="I734" s="7"/>
      <c r="J734" s="7"/>
      <c r="K734" s="7"/>
      <c r="L734" s="8">
        <v>441.09</v>
      </c>
      <c r="M734" s="8">
        <v>203.58</v>
      </c>
      <c r="N734" s="8">
        <v>339.3</v>
      </c>
      <c r="O734" s="8">
        <v>237.51</v>
      </c>
      <c r="P734" s="7"/>
      <c r="Q734" s="8">
        <v>34.61</v>
      </c>
      <c r="R734" s="7"/>
      <c r="S734" s="7"/>
      <c r="T734" s="7"/>
      <c r="U734" s="9">
        <v>1256.0899999999999</v>
      </c>
    </row>
    <row r="735" spans="1:21" ht="23.25" thickBot="1" x14ac:dyDescent="0.3">
      <c r="A735" s="4" t="s">
        <v>320</v>
      </c>
      <c r="B735" s="4" t="s">
        <v>267</v>
      </c>
      <c r="C735" s="4" t="s">
        <v>268</v>
      </c>
      <c r="D735" s="4" t="s">
        <v>330</v>
      </c>
      <c r="E735" s="4" t="s">
        <v>331</v>
      </c>
      <c r="F735" s="4" t="s">
        <v>47</v>
      </c>
      <c r="G735" s="4" t="s">
        <v>48</v>
      </c>
      <c r="H735" s="4" t="s">
        <v>266</v>
      </c>
      <c r="I735" s="11"/>
      <c r="J735" s="11"/>
      <c r="K735" s="11"/>
      <c r="L735" s="10">
        <v>345.22</v>
      </c>
      <c r="M735" s="11"/>
      <c r="N735" s="11"/>
      <c r="O735" s="11"/>
      <c r="P735" s="11"/>
      <c r="Q735" s="11"/>
      <c r="R735" s="11"/>
      <c r="S735" s="11"/>
      <c r="T735" s="11"/>
      <c r="U735" s="9">
        <v>345.22</v>
      </c>
    </row>
    <row r="736" spans="1:21" ht="23.25" thickBot="1" x14ac:dyDescent="0.3">
      <c r="A736" s="4" t="s">
        <v>320</v>
      </c>
      <c r="B736" s="4" t="s">
        <v>267</v>
      </c>
      <c r="C736" s="4" t="s">
        <v>268</v>
      </c>
      <c r="D736" s="4" t="s">
        <v>330</v>
      </c>
      <c r="E736" s="4" t="s">
        <v>331</v>
      </c>
      <c r="F736" s="4" t="s">
        <v>94</v>
      </c>
      <c r="G736" s="4" t="s">
        <v>95</v>
      </c>
      <c r="H736" s="4" t="s">
        <v>266</v>
      </c>
      <c r="I736" s="7"/>
      <c r="J736" s="8">
        <v>29.26</v>
      </c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9">
        <v>29.26</v>
      </c>
    </row>
    <row r="737" spans="1:21" ht="23.25" thickBot="1" x14ac:dyDescent="0.3">
      <c r="A737" s="4" t="s">
        <v>320</v>
      </c>
      <c r="B737" s="4" t="s">
        <v>267</v>
      </c>
      <c r="C737" s="4" t="s">
        <v>268</v>
      </c>
      <c r="D737" s="4" t="s">
        <v>330</v>
      </c>
      <c r="E737" s="4" t="s">
        <v>331</v>
      </c>
      <c r="F737" s="4" t="s">
        <v>42</v>
      </c>
      <c r="G737" s="4" t="s">
        <v>43</v>
      </c>
      <c r="H737" s="4" t="s">
        <v>266</v>
      </c>
      <c r="I737" s="11"/>
      <c r="J737" s="10">
        <v>280.24</v>
      </c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9">
        <v>280.24</v>
      </c>
    </row>
    <row r="738" spans="1:21" ht="23.25" thickBot="1" x14ac:dyDescent="0.3">
      <c r="A738" s="4" t="s">
        <v>320</v>
      </c>
      <c r="B738" s="4" t="s">
        <v>267</v>
      </c>
      <c r="C738" s="4" t="s">
        <v>268</v>
      </c>
      <c r="D738" s="4" t="s">
        <v>346</v>
      </c>
      <c r="E738" s="4" t="s">
        <v>347</v>
      </c>
      <c r="F738" s="4" t="s">
        <v>118</v>
      </c>
      <c r="G738" s="4" t="s">
        <v>119</v>
      </c>
      <c r="H738" s="4" t="s">
        <v>348</v>
      </c>
      <c r="I738" s="8">
        <v>617.28</v>
      </c>
      <c r="J738" s="8">
        <v>3948.36</v>
      </c>
      <c r="K738" s="8">
        <v>5717.19</v>
      </c>
      <c r="L738" s="8">
        <v>-0.1</v>
      </c>
      <c r="M738" s="8">
        <v>1534.26</v>
      </c>
      <c r="N738" s="8">
        <v>1991.01</v>
      </c>
      <c r="O738" s="8">
        <v>565.41</v>
      </c>
      <c r="P738" s="8">
        <v>49.89</v>
      </c>
      <c r="Q738" s="8">
        <v>270.60000000000002</v>
      </c>
      <c r="R738" s="8">
        <v>360.8</v>
      </c>
      <c r="S738" s="8">
        <v>3092.9</v>
      </c>
      <c r="T738" s="8">
        <v>4595.75</v>
      </c>
      <c r="U738" s="9">
        <v>22743.35</v>
      </c>
    </row>
    <row r="739" spans="1:21" ht="23.25" thickBot="1" x14ac:dyDescent="0.3">
      <c r="A739" s="4" t="s">
        <v>320</v>
      </c>
      <c r="B739" s="4" t="s">
        <v>267</v>
      </c>
      <c r="C739" s="4" t="s">
        <v>268</v>
      </c>
      <c r="D739" s="4" t="s">
        <v>346</v>
      </c>
      <c r="E739" s="4" t="s">
        <v>347</v>
      </c>
      <c r="F739" s="4" t="s">
        <v>120</v>
      </c>
      <c r="G739" s="4" t="s">
        <v>121</v>
      </c>
      <c r="H739" s="4" t="s">
        <v>348</v>
      </c>
      <c r="I739" s="10">
        <v>97574.8</v>
      </c>
      <c r="J739" s="10">
        <v>84616.2</v>
      </c>
      <c r="K739" s="10">
        <v>93773.41</v>
      </c>
      <c r="L739" s="10">
        <v>110640</v>
      </c>
      <c r="M739" s="10">
        <v>94255.01</v>
      </c>
      <c r="N739" s="10">
        <v>107742.47</v>
      </c>
      <c r="O739" s="10">
        <v>114392.72</v>
      </c>
      <c r="P739" s="10">
        <v>105527.5</v>
      </c>
      <c r="Q739" s="10">
        <v>119762.81</v>
      </c>
      <c r="R739" s="10">
        <v>116718.08</v>
      </c>
      <c r="S739" s="10">
        <v>109365.34</v>
      </c>
      <c r="T739" s="10">
        <v>106227.58</v>
      </c>
      <c r="U739" s="9">
        <v>1260595.92</v>
      </c>
    </row>
    <row r="740" spans="1:21" ht="23.25" thickBot="1" x14ac:dyDescent="0.3">
      <c r="A740" s="4" t="s">
        <v>320</v>
      </c>
      <c r="B740" s="4" t="s">
        <v>267</v>
      </c>
      <c r="C740" s="4" t="s">
        <v>268</v>
      </c>
      <c r="D740" s="4" t="s">
        <v>346</v>
      </c>
      <c r="E740" s="4" t="s">
        <v>347</v>
      </c>
      <c r="F740" s="4" t="s">
        <v>122</v>
      </c>
      <c r="G740" s="4" t="s">
        <v>123</v>
      </c>
      <c r="H740" s="4" t="s">
        <v>348</v>
      </c>
      <c r="I740" s="8">
        <v>17567.39</v>
      </c>
      <c r="J740" s="8">
        <v>20907.240000000002</v>
      </c>
      <c r="K740" s="8">
        <v>32078.68</v>
      </c>
      <c r="L740" s="8">
        <v>34324.71</v>
      </c>
      <c r="M740" s="8">
        <v>38233.199999999997</v>
      </c>
      <c r="N740" s="8">
        <v>42864.800000000003</v>
      </c>
      <c r="O740" s="8">
        <v>38732.080000000002</v>
      </c>
      <c r="P740" s="8">
        <v>32764.03</v>
      </c>
      <c r="Q740" s="8">
        <v>36942.29</v>
      </c>
      <c r="R740" s="8">
        <v>42235.11</v>
      </c>
      <c r="S740" s="8">
        <v>42529.32</v>
      </c>
      <c r="T740" s="8">
        <v>43318.74</v>
      </c>
      <c r="U740" s="9">
        <v>422497.59</v>
      </c>
    </row>
    <row r="741" spans="1:21" ht="23.25" thickBot="1" x14ac:dyDescent="0.3">
      <c r="A741" s="4" t="s">
        <v>320</v>
      </c>
      <c r="B741" s="4" t="s">
        <v>267</v>
      </c>
      <c r="C741" s="4" t="s">
        <v>268</v>
      </c>
      <c r="D741" s="4" t="s">
        <v>346</v>
      </c>
      <c r="E741" s="4" t="s">
        <v>347</v>
      </c>
      <c r="F741" s="4" t="s">
        <v>124</v>
      </c>
      <c r="G741" s="4" t="s">
        <v>125</v>
      </c>
      <c r="H741" s="4" t="s">
        <v>348</v>
      </c>
      <c r="I741" s="11"/>
      <c r="J741" s="11"/>
      <c r="K741" s="11"/>
      <c r="L741" s="11"/>
      <c r="M741" s="11"/>
      <c r="N741" s="10">
        <v>232</v>
      </c>
      <c r="O741" s="14">
        <v>0</v>
      </c>
      <c r="P741" s="10">
        <v>174</v>
      </c>
      <c r="Q741" s="11"/>
      <c r="R741" s="11"/>
      <c r="S741" s="11"/>
      <c r="T741" s="10">
        <v>118.32</v>
      </c>
      <c r="U741" s="9">
        <v>524.32000000000005</v>
      </c>
    </row>
    <row r="742" spans="1:21" ht="23.25" thickBot="1" x14ac:dyDescent="0.3">
      <c r="A742" s="4" t="s">
        <v>320</v>
      </c>
      <c r="B742" s="4" t="s">
        <v>267</v>
      </c>
      <c r="C742" s="4" t="s">
        <v>268</v>
      </c>
      <c r="D742" s="4" t="s">
        <v>346</v>
      </c>
      <c r="E742" s="4" t="s">
        <v>347</v>
      </c>
      <c r="F742" s="4" t="s">
        <v>112</v>
      </c>
      <c r="G742" s="4" t="s">
        <v>113</v>
      </c>
      <c r="H742" s="4" t="s">
        <v>348</v>
      </c>
      <c r="I742" s="8">
        <v>14405.63</v>
      </c>
      <c r="J742" s="8">
        <v>14078.5</v>
      </c>
      <c r="K742" s="8">
        <v>15633.27</v>
      </c>
      <c r="L742" s="8">
        <v>16795.849999999999</v>
      </c>
      <c r="M742" s="8">
        <v>14505.19</v>
      </c>
      <c r="N742" s="8">
        <v>15771.45</v>
      </c>
      <c r="O742" s="8">
        <v>16593.03</v>
      </c>
      <c r="P742" s="8">
        <v>15627.61</v>
      </c>
      <c r="Q742" s="8">
        <v>16857.82</v>
      </c>
      <c r="R742" s="8">
        <v>18056.52</v>
      </c>
      <c r="S742" s="8">
        <v>16467.82</v>
      </c>
      <c r="T742" s="8">
        <v>17265.87</v>
      </c>
      <c r="U742" s="9">
        <v>192058.56</v>
      </c>
    </row>
    <row r="743" spans="1:21" ht="23.25" thickBot="1" x14ac:dyDescent="0.3">
      <c r="A743" s="4" t="s">
        <v>320</v>
      </c>
      <c r="B743" s="4" t="s">
        <v>267</v>
      </c>
      <c r="C743" s="4" t="s">
        <v>268</v>
      </c>
      <c r="D743" s="4" t="s">
        <v>346</v>
      </c>
      <c r="E743" s="4" t="s">
        <v>347</v>
      </c>
      <c r="F743" s="4" t="s">
        <v>114</v>
      </c>
      <c r="G743" s="4" t="s">
        <v>115</v>
      </c>
      <c r="H743" s="4" t="s">
        <v>348</v>
      </c>
      <c r="I743" s="10">
        <v>56247.41</v>
      </c>
      <c r="J743" s="10">
        <v>56077.85</v>
      </c>
      <c r="K743" s="10">
        <v>63856.15</v>
      </c>
      <c r="L743" s="10">
        <v>67840.479999999996</v>
      </c>
      <c r="M743" s="10">
        <v>60193.2</v>
      </c>
      <c r="N743" s="10">
        <v>65710.850000000006</v>
      </c>
      <c r="O743" s="10">
        <v>67868.929999999993</v>
      </c>
      <c r="P743" s="10">
        <v>63188.959999999999</v>
      </c>
      <c r="Q743" s="10">
        <v>68517.63</v>
      </c>
      <c r="R743" s="10">
        <v>73827.070000000007</v>
      </c>
      <c r="S743" s="10">
        <v>68415.490000000005</v>
      </c>
      <c r="T743" s="10">
        <v>71744.070000000007</v>
      </c>
      <c r="U743" s="9">
        <v>783488.09</v>
      </c>
    </row>
    <row r="744" spans="1:21" ht="23.25" thickBot="1" x14ac:dyDescent="0.3">
      <c r="A744" s="4" t="s">
        <v>320</v>
      </c>
      <c r="B744" s="4" t="s">
        <v>267</v>
      </c>
      <c r="C744" s="4" t="s">
        <v>268</v>
      </c>
      <c r="D744" s="4" t="s">
        <v>346</v>
      </c>
      <c r="E744" s="4" t="s">
        <v>347</v>
      </c>
      <c r="F744" s="4" t="s">
        <v>286</v>
      </c>
      <c r="G744" s="4" t="s">
        <v>287</v>
      </c>
      <c r="H744" s="4" t="s">
        <v>348</v>
      </c>
      <c r="I744" s="8">
        <v>143.72</v>
      </c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9">
        <v>143.72</v>
      </c>
    </row>
    <row r="745" spans="1:21" ht="23.25" thickBot="1" x14ac:dyDescent="0.3">
      <c r="A745" s="4" t="s">
        <v>320</v>
      </c>
      <c r="B745" s="4" t="s">
        <v>267</v>
      </c>
      <c r="C745" s="4" t="s">
        <v>268</v>
      </c>
      <c r="D745" s="4" t="s">
        <v>346</v>
      </c>
      <c r="E745" s="4" t="s">
        <v>347</v>
      </c>
      <c r="F745" s="4" t="s">
        <v>132</v>
      </c>
      <c r="G745" s="4" t="s">
        <v>133</v>
      </c>
      <c r="H745" s="4" t="s">
        <v>348</v>
      </c>
      <c r="I745" s="11"/>
      <c r="J745" s="11"/>
      <c r="K745" s="11"/>
      <c r="L745" s="10">
        <v>4.5999999999999996</v>
      </c>
      <c r="M745" s="11"/>
      <c r="N745" s="11"/>
      <c r="O745" s="11"/>
      <c r="P745" s="11"/>
      <c r="Q745" s="11"/>
      <c r="R745" s="11"/>
      <c r="S745" s="11"/>
      <c r="T745" s="11"/>
      <c r="U745" s="9">
        <v>4.5999999999999996</v>
      </c>
    </row>
    <row r="746" spans="1:21" ht="23.25" thickBot="1" x14ac:dyDescent="0.3">
      <c r="A746" s="4" t="s">
        <v>320</v>
      </c>
      <c r="B746" s="4" t="s">
        <v>267</v>
      </c>
      <c r="C746" s="4" t="s">
        <v>268</v>
      </c>
      <c r="D746" s="4" t="s">
        <v>346</v>
      </c>
      <c r="E746" s="4" t="s">
        <v>347</v>
      </c>
      <c r="F746" s="4" t="s">
        <v>80</v>
      </c>
      <c r="G746" s="4" t="s">
        <v>81</v>
      </c>
      <c r="H746" s="4" t="s">
        <v>348</v>
      </c>
      <c r="I746" s="8">
        <v>754</v>
      </c>
      <c r="J746" s="8">
        <v>754</v>
      </c>
      <c r="K746" s="8">
        <v>754</v>
      </c>
      <c r="L746" s="8">
        <v>754</v>
      </c>
      <c r="M746" s="8">
        <v>754</v>
      </c>
      <c r="N746" s="8">
        <v>754</v>
      </c>
      <c r="O746" s="8">
        <v>754</v>
      </c>
      <c r="P746" s="8">
        <v>754</v>
      </c>
      <c r="Q746" s="8">
        <v>754</v>
      </c>
      <c r="R746" s="8">
        <v>754</v>
      </c>
      <c r="S746" s="8">
        <v>754</v>
      </c>
      <c r="T746" s="8">
        <v>754</v>
      </c>
      <c r="U746" s="9">
        <v>9048</v>
      </c>
    </row>
    <row r="747" spans="1:21" ht="23.25" thickBot="1" x14ac:dyDescent="0.3">
      <c r="A747" s="4" t="s">
        <v>320</v>
      </c>
      <c r="B747" s="4" t="s">
        <v>267</v>
      </c>
      <c r="C747" s="4" t="s">
        <v>268</v>
      </c>
      <c r="D747" s="4" t="s">
        <v>346</v>
      </c>
      <c r="E747" s="4" t="s">
        <v>347</v>
      </c>
      <c r="F747" s="4" t="s">
        <v>94</v>
      </c>
      <c r="G747" s="4" t="s">
        <v>95</v>
      </c>
      <c r="H747" s="4" t="s">
        <v>348</v>
      </c>
      <c r="I747" s="10">
        <v>5378.63</v>
      </c>
      <c r="J747" s="10">
        <v>4227.84</v>
      </c>
      <c r="K747" s="10">
        <v>5774.22</v>
      </c>
      <c r="L747" s="10">
        <v>5588.55</v>
      </c>
      <c r="M747" s="10">
        <v>5608.25</v>
      </c>
      <c r="N747" s="10">
        <v>6854.66</v>
      </c>
      <c r="O747" s="10">
        <v>7995.43</v>
      </c>
      <c r="P747" s="10">
        <v>6388.65</v>
      </c>
      <c r="Q747" s="10">
        <v>6856.56</v>
      </c>
      <c r="R747" s="10">
        <v>7216.33</v>
      </c>
      <c r="S747" s="10">
        <v>7752.05</v>
      </c>
      <c r="T747" s="10">
        <v>7409.84</v>
      </c>
      <c r="U747" s="9">
        <v>77051.009999999995</v>
      </c>
    </row>
    <row r="748" spans="1:21" ht="23.25" thickBot="1" x14ac:dyDescent="0.3">
      <c r="A748" s="4" t="s">
        <v>320</v>
      </c>
      <c r="B748" s="4" t="s">
        <v>267</v>
      </c>
      <c r="C748" s="4" t="s">
        <v>268</v>
      </c>
      <c r="D748" s="4" t="s">
        <v>346</v>
      </c>
      <c r="E748" s="4" t="s">
        <v>347</v>
      </c>
      <c r="F748" s="4" t="s">
        <v>38</v>
      </c>
      <c r="G748" s="4" t="s">
        <v>39</v>
      </c>
      <c r="H748" s="4" t="s">
        <v>348</v>
      </c>
      <c r="I748" s="7"/>
      <c r="J748" s="7"/>
      <c r="K748" s="7"/>
      <c r="L748" s="7"/>
      <c r="M748" s="7"/>
      <c r="N748" s="8">
        <v>58.2</v>
      </c>
      <c r="O748" s="7"/>
      <c r="P748" s="7"/>
      <c r="Q748" s="7"/>
      <c r="R748" s="7"/>
      <c r="S748" s="7"/>
      <c r="T748" s="7"/>
      <c r="U748" s="9">
        <v>58.2</v>
      </c>
    </row>
    <row r="749" spans="1:21" ht="23.25" thickBot="1" x14ac:dyDescent="0.3">
      <c r="A749" s="4" t="s">
        <v>320</v>
      </c>
      <c r="B749" s="4" t="s">
        <v>267</v>
      </c>
      <c r="C749" s="4" t="s">
        <v>268</v>
      </c>
      <c r="D749" s="4" t="s">
        <v>346</v>
      </c>
      <c r="E749" s="4" t="s">
        <v>347</v>
      </c>
      <c r="F749" s="4" t="s">
        <v>138</v>
      </c>
      <c r="G749" s="4" t="s">
        <v>139</v>
      </c>
      <c r="H749" s="4" t="s">
        <v>348</v>
      </c>
      <c r="I749" s="10">
        <v>780.7</v>
      </c>
      <c r="J749" s="11"/>
      <c r="K749" s="11"/>
      <c r="L749" s="11"/>
      <c r="M749" s="10">
        <v>-432.9</v>
      </c>
      <c r="N749" s="11"/>
      <c r="O749" s="11"/>
      <c r="P749" s="11"/>
      <c r="Q749" s="11"/>
      <c r="R749" s="11"/>
      <c r="S749" s="11"/>
      <c r="T749" s="11"/>
      <c r="U749" s="9">
        <v>347.8</v>
      </c>
    </row>
    <row r="750" spans="1:21" ht="23.25" thickBot="1" x14ac:dyDescent="0.3">
      <c r="A750" s="4" t="s">
        <v>320</v>
      </c>
      <c r="B750" s="4" t="s">
        <v>267</v>
      </c>
      <c r="C750" s="4" t="s">
        <v>268</v>
      </c>
      <c r="D750" s="4" t="s">
        <v>346</v>
      </c>
      <c r="E750" s="4" t="s">
        <v>347</v>
      </c>
      <c r="F750" s="4" t="s">
        <v>156</v>
      </c>
      <c r="G750" s="4" t="s">
        <v>157</v>
      </c>
      <c r="H750" s="4" t="s">
        <v>348</v>
      </c>
      <c r="I750" s="8">
        <v>22.5</v>
      </c>
      <c r="J750" s="8">
        <v>360</v>
      </c>
      <c r="K750" s="8">
        <v>549.20000000000005</v>
      </c>
      <c r="L750" s="8">
        <v>251.9</v>
      </c>
      <c r="M750" s="8">
        <v>137.4</v>
      </c>
      <c r="N750" s="8">
        <v>1099.2</v>
      </c>
      <c r="O750" s="8">
        <v>801.5</v>
      </c>
      <c r="P750" s="8">
        <v>503.8</v>
      </c>
      <c r="Q750" s="8">
        <v>91.6</v>
      </c>
      <c r="R750" s="8">
        <v>68.7</v>
      </c>
      <c r="S750" s="8">
        <v>777.4</v>
      </c>
      <c r="T750" s="8">
        <v>22.9</v>
      </c>
      <c r="U750" s="9">
        <v>4686.1000000000004</v>
      </c>
    </row>
    <row r="751" spans="1:21" ht="23.25" thickBot="1" x14ac:dyDescent="0.3">
      <c r="A751" s="4" t="s">
        <v>320</v>
      </c>
      <c r="B751" s="4" t="s">
        <v>267</v>
      </c>
      <c r="C751" s="4" t="s">
        <v>268</v>
      </c>
      <c r="D751" s="4" t="s">
        <v>346</v>
      </c>
      <c r="E751" s="4" t="s">
        <v>347</v>
      </c>
      <c r="F751" s="4" t="s">
        <v>42</v>
      </c>
      <c r="G751" s="4" t="s">
        <v>43</v>
      </c>
      <c r="H751" s="4" t="s">
        <v>348</v>
      </c>
      <c r="I751" s="10">
        <v>2797.26</v>
      </c>
      <c r="J751" s="10">
        <v>3145.8</v>
      </c>
      <c r="K751" s="10">
        <v>1807.94</v>
      </c>
      <c r="L751" s="10">
        <v>1594.73</v>
      </c>
      <c r="M751" s="10">
        <v>1588.11</v>
      </c>
      <c r="N751" s="10">
        <v>1969.89</v>
      </c>
      <c r="O751" s="10">
        <v>3083.05</v>
      </c>
      <c r="P751" s="10">
        <v>3892.48</v>
      </c>
      <c r="Q751" s="10">
        <v>838.52</v>
      </c>
      <c r="R751" s="10">
        <v>1171.31</v>
      </c>
      <c r="S751" s="10">
        <v>1117.3900000000001</v>
      </c>
      <c r="T751" s="10">
        <v>1619.89</v>
      </c>
      <c r="U751" s="9">
        <v>24626.37</v>
      </c>
    </row>
    <row r="752" spans="1:21" ht="23.25" thickBot="1" x14ac:dyDescent="0.3">
      <c r="A752" s="4" t="s">
        <v>320</v>
      </c>
      <c r="B752" s="4" t="s">
        <v>267</v>
      </c>
      <c r="C752" s="4" t="s">
        <v>268</v>
      </c>
      <c r="D752" s="4" t="s">
        <v>346</v>
      </c>
      <c r="E752" s="4" t="s">
        <v>347</v>
      </c>
      <c r="F752" s="4" t="s">
        <v>53</v>
      </c>
      <c r="G752" s="4" t="s">
        <v>54</v>
      </c>
      <c r="H752" s="4" t="s">
        <v>348</v>
      </c>
      <c r="I752" s="7"/>
      <c r="J752" s="7"/>
      <c r="K752" s="7"/>
      <c r="L752" s="7"/>
      <c r="M752" s="7"/>
      <c r="N752" s="7"/>
      <c r="O752" s="8">
        <v>24.72</v>
      </c>
      <c r="P752" s="7"/>
      <c r="Q752" s="7"/>
      <c r="R752" s="8">
        <v>12.2</v>
      </c>
      <c r="S752" s="7"/>
      <c r="T752" s="7"/>
      <c r="U752" s="9">
        <v>36.92</v>
      </c>
    </row>
    <row r="753" spans="1:21" ht="23.25" thickBot="1" x14ac:dyDescent="0.3">
      <c r="A753" s="4" t="s">
        <v>320</v>
      </c>
      <c r="B753" s="4" t="s">
        <v>267</v>
      </c>
      <c r="C753" s="4" t="s">
        <v>268</v>
      </c>
      <c r="D753" s="4" t="s">
        <v>346</v>
      </c>
      <c r="E753" s="4" t="s">
        <v>347</v>
      </c>
      <c r="F753" s="4" t="s">
        <v>174</v>
      </c>
      <c r="G753" s="4" t="s">
        <v>175</v>
      </c>
      <c r="H753" s="4" t="s">
        <v>348</v>
      </c>
      <c r="I753" s="10">
        <v>-746.56</v>
      </c>
      <c r="J753" s="10">
        <v>-5677.22</v>
      </c>
      <c r="K753" s="10">
        <v>-5886.78</v>
      </c>
      <c r="L753" s="11"/>
      <c r="M753" s="10">
        <v>-1839.02</v>
      </c>
      <c r="N753" s="10">
        <v>-2281.89</v>
      </c>
      <c r="O753" s="10">
        <v>-676.84</v>
      </c>
      <c r="P753" s="10">
        <v>-51.3</v>
      </c>
      <c r="Q753" s="10">
        <v>-313.89999999999998</v>
      </c>
      <c r="R753" s="10">
        <v>-418.53</v>
      </c>
      <c r="S753" s="10">
        <v>-3578.23</v>
      </c>
      <c r="T753" s="10">
        <v>-3929.06</v>
      </c>
      <c r="U753" s="9">
        <v>-25399.33</v>
      </c>
    </row>
    <row r="754" spans="1:21" ht="23.25" thickBot="1" x14ac:dyDescent="0.3">
      <c r="A754" s="4" t="s">
        <v>320</v>
      </c>
      <c r="B754" s="4" t="s">
        <v>267</v>
      </c>
      <c r="C754" s="4" t="s">
        <v>268</v>
      </c>
      <c r="D754" s="4" t="s">
        <v>346</v>
      </c>
      <c r="E754" s="4" t="s">
        <v>347</v>
      </c>
      <c r="F754" s="4" t="s">
        <v>176</v>
      </c>
      <c r="G754" s="4" t="s">
        <v>177</v>
      </c>
      <c r="H754" s="4" t="s">
        <v>348</v>
      </c>
      <c r="I754" s="8">
        <v>-161355.68</v>
      </c>
      <c r="J754" s="8">
        <v>-151315.32</v>
      </c>
      <c r="K754" s="8">
        <v>-166327.89000000001</v>
      </c>
      <c r="L754" s="8">
        <v>-196538.72</v>
      </c>
      <c r="M754" s="8">
        <v>-168946.94</v>
      </c>
      <c r="N754" s="8">
        <v>-188396.62</v>
      </c>
      <c r="O754" s="8">
        <v>-187431.26</v>
      </c>
      <c r="P754" s="8">
        <v>-181963.26</v>
      </c>
      <c r="Q754" s="8">
        <v>-205664.28</v>
      </c>
      <c r="R754" s="8">
        <v>-201033.31</v>
      </c>
      <c r="S754" s="8">
        <v>-184453.8</v>
      </c>
      <c r="T754" s="8">
        <v>-183892.28</v>
      </c>
      <c r="U754" s="9">
        <v>-2177319.36</v>
      </c>
    </row>
    <row r="755" spans="1:21" ht="23.25" thickBot="1" x14ac:dyDescent="0.3">
      <c r="A755" s="4" t="s">
        <v>320</v>
      </c>
      <c r="B755" s="4" t="s">
        <v>267</v>
      </c>
      <c r="C755" s="4" t="s">
        <v>268</v>
      </c>
      <c r="D755" s="4" t="s">
        <v>346</v>
      </c>
      <c r="E755" s="4" t="s">
        <v>347</v>
      </c>
      <c r="F755" s="4" t="s">
        <v>178</v>
      </c>
      <c r="G755" s="4" t="s">
        <v>179</v>
      </c>
      <c r="H755" s="4" t="s">
        <v>348</v>
      </c>
      <c r="I755" s="10">
        <v>-20692.419999999998</v>
      </c>
      <c r="J755" s="10">
        <v>-24598.68</v>
      </c>
      <c r="K755" s="10">
        <v>-37420.97</v>
      </c>
      <c r="L755" s="10">
        <v>-41452.959999999999</v>
      </c>
      <c r="M755" s="10">
        <v>-45126.13</v>
      </c>
      <c r="N755" s="10">
        <v>-50827.81</v>
      </c>
      <c r="O755" s="10">
        <v>-45792.56</v>
      </c>
      <c r="P755" s="10">
        <v>-37364.43</v>
      </c>
      <c r="Q755" s="10">
        <v>-43133.39</v>
      </c>
      <c r="R755" s="10">
        <v>-49234.89</v>
      </c>
      <c r="S755" s="10">
        <v>-48804.1</v>
      </c>
      <c r="T755" s="10">
        <v>-51104.43</v>
      </c>
      <c r="U755" s="9">
        <v>-495552.77</v>
      </c>
    </row>
    <row r="756" spans="1:21" ht="23.25" thickBot="1" x14ac:dyDescent="0.3">
      <c r="A756" s="4" t="s">
        <v>320</v>
      </c>
      <c r="B756" s="4" t="s">
        <v>267</v>
      </c>
      <c r="C756" s="4" t="s">
        <v>268</v>
      </c>
      <c r="D756" s="4" t="s">
        <v>346</v>
      </c>
      <c r="E756" s="4" t="s">
        <v>347</v>
      </c>
      <c r="F756" s="4" t="s">
        <v>180</v>
      </c>
      <c r="G756" s="4" t="s">
        <v>181</v>
      </c>
      <c r="H756" s="4" t="s">
        <v>348</v>
      </c>
      <c r="I756" s="7"/>
      <c r="J756" s="7"/>
      <c r="K756" s="7"/>
      <c r="L756" s="8">
        <v>-4.6399999999999997</v>
      </c>
      <c r="M756" s="7"/>
      <c r="N756" s="7"/>
      <c r="O756" s="7"/>
      <c r="P756" s="7"/>
      <c r="Q756" s="7"/>
      <c r="R756" s="7"/>
      <c r="S756" s="7"/>
      <c r="T756" s="7"/>
      <c r="U756" s="9">
        <v>-4.6399999999999997</v>
      </c>
    </row>
    <row r="757" spans="1:21" ht="23.25" thickBot="1" x14ac:dyDescent="0.3">
      <c r="A757" s="4" t="s">
        <v>320</v>
      </c>
      <c r="B757" s="4" t="s">
        <v>267</v>
      </c>
      <c r="C757" s="4" t="s">
        <v>268</v>
      </c>
      <c r="D757" s="4" t="s">
        <v>346</v>
      </c>
      <c r="E757" s="4" t="s">
        <v>347</v>
      </c>
      <c r="F757" s="4" t="s">
        <v>182</v>
      </c>
      <c r="G757" s="4" t="s">
        <v>183</v>
      </c>
      <c r="H757" s="4" t="s">
        <v>348</v>
      </c>
      <c r="I757" s="10">
        <v>22.5</v>
      </c>
      <c r="J757" s="10">
        <v>-360</v>
      </c>
      <c r="K757" s="10">
        <v>-562.5</v>
      </c>
      <c r="L757" s="10">
        <v>-247.5</v>
      </c>
      <c r="M757" s="10">
        <v>-360</v>
      </c>
      <c r="N757" s="10">
        <v>-1080</v>
      </c>
      <c r="O757" s="10">
        <v>-675</v>
      </c>
      <c r="P757" s="10">
        <v>-247.5</v>
      </c>
      <c r="Q757" s="10">
        <v>-90</v>
      </c>
      <c r="R757" s="10">
        <v>-45</v>
      </c>
      <c r="S757" s="10">
        <v>-90</v>
      </c>
      <c r="T757" s="11"/>
      <c r="U757" s="9">
        <v>-3735</v>
      </c>
    </row>
    <row r="758" spans="1:21" ht="23.25" thickBot="1" x14ac:dyDescent="0.3">
      <c r="A758" s="4" t="s">
        <v>320</v>
      </c>
      <c r="B758" s="4" t="s">
        <v>349</v>
      </c>
      <c r="C758" s="4" t="s">
        <v>350</v>
      </c>
      <c r="D758" s="4" t="s">
        <v>321</v>
      </c>
      <c r="E758" s="4" t="s">
        <v>322</v>
      </c>
      <c r="F758" s="4" t="s">
        <v>94</v>
      </c>
      <c r="G758" s="4" t="s">
        <v>95</v>
      </c>
      <c r="H758" s="4" t="s">
        <v>323</v>
      </c>
      <c r="I758" s="8">
        <v>259.20999999999998</v>
      </c>
      <c r="J758" s="8">
        <v>286.5</v>
      </c>
      <c r="K758" s="8">
        <v>283.47000000000003</v>
      </c>
      <c r="L758" s="8">
        <v>299.60000000000002</v>
      </c>
      <c r="M758" s="8">
        <v>262.08</v>
      </c>
      <c r="N758" s="8">
        <v>398.9</v>
      </c>
      <c r="O758" s="8">
        <v>265.82</v>
      </c>
      <c r="P758" s="8">
        <v>313.52999999999997</v>
      </c>
      <c r="Q758" s="8">
        <v>164.79</v>
      </c>
      <c r="R758" s="8">
        <v>282.26</v>
      </c>
      <c r="S758" s="8">
        <v>293.75</v>
      </c>
      <c r="T758" s="8">
        <v>272.26</v>
      </c>
      <c r="U758" s="9">
        <v>3382.17</v>
      </c>
    </row>
    <row r="759" spans="1:21" ht="23.25" thickBot="1" x14ac:dyDescent="0.3">
      <c r="A759" s="4" t="s">
        <v>320</v>
      </c>
      <c r="B759" s="4" t="s">
        <v>349</v>
      </c>
      <c r="C759" s="4" t="s">
        <v>350</v>
      </c>
      <c r="D759" s="4" t="s">
        <v>321</v>
      </c>
      <c r="E759" s="4" t="s">
        <v>322</v>
      </c>
      <c r="F759" s="4" t="s">
        <v>51</v>
      </c>
      <c r="G759" s="4" t="s">
        <v>52</v>
      </c>
      <c r="H759" s="4" t="s">
        <v>323</v>
      </c>
      <c r="I759" s="11"/>
      <c r="J759" s="11"/>
      <c r="K759" s="10">
        <v>297.70999999999998</v>
      </c>
      <c r="L759" s="11"/>
      <c r="M759" s="11"/>
      <c r="N759" s="11"/>
      <c r="O759" s="11"/>
      <c r="P759" s="11"/>
      <c r="Q759" s="11"/>
      <c r="R759" s="11"/>
      <c r="S759" s="11"/>
      <c r="T759" s="11"/>
      <c r="U759" s="9">
        <v>297.70999999999998</v>
      </c>
    </row>
    <row r="760" spans="1:21" ht="23.25" thickBot="1" x14ac:dyDescent="0.3">
      <c r="A760" s="4" t="s">
        <v>320</v>
      </c>
      <c r="B760" s="4" t="s">
        <v>349</v>
      </c>
      <c r="C760" s="4" t="s">
        <v>350</v>
      </c>
      <c r="D760" s="4" t="s">
        <v>321</v>
      </c>
      <c r="E760" s="4" t="s">
        <v>322</v>
      </c>
      <c r="F760" s="4" t="s">
        <v>42</v>
      </c>
      <c r="G760" s="4" t="s">
        <v>43</v>
      </c>
      <c r="H760" s="4" t="s">
        <v>323</v>
      </c>
      <c r="I760" s="8">
        <v>2482.98</v>
      </c>
      <c r="J760" s="8">
        <v>2744.32</v>
      </c>
      <c r="K760" s="8">
        <v>2417.66</v>
      </c>
      <c r="L760" s="8">
        <v>2869.87</v>
      </c>
      <c r="M760" s="8">
        <v>2414.2800000000002</v>
      </c>
      <c r="N760" s="8">
        <v>3853.47</v>
      </c>
      <c r="O760" s="8">
        <v>2546.29</v>
      </c>
      <c r="P760" s="8">
        <v>3003.28</v>
      </c>
      <c r="Q760" s="8">
        <v>1578.47</v>
      </c>
      <c r="R760" s="8">
        <v>2703.73</v>
      </c>
      <c r="S760" s="8">
        <v>2813.8</v>
      </c>
      <c r="T760" s="8">
        <v>2607.91</v>
      </c>
      <c r="U760" s="9">
        <v>32036.06</v>
      </c>
    </row>
    <row r="761" spans="1:21" ht="23.25" thickBot="1" x14ac:dyDescent="0.3">
      <c r="A761" s="4" t="s">
        <v>320</v>
      </c>
      <c r="B761" s="4" t="s">
        <v>349</v>
      </c>
      <c r="C761" s="4" t="s">
        <v>350</v>
      </c>
      <c r="D761" s="4" t="s">
        <v>321</v>
      </c>
      <c r="E761" s="4" t="s">
        <v>322</v>
      </c>
      <c r="F761" s="4" t="s">
        <v>53</v>
      </c>
      <c r="G761" s="4" t="s">
        <v>54</v>
      </c>
      <c r="H761" s="4" t="s">
        <v>323</v>
      </c>
      <c r="I761" s="11"/>
      <c r="J761" s="11"/>
      <c r="K761" s="11"/>
      <c r="L761" s="11"/>
      <c r="M761" s="10">
        <v>96.18</v>
      </c>
      <c r="N761" s="10">
        <v>-32.44</v>
      </c>
      <c r="O761" s="11"/>
      <c r="P761" s="11"/>
      <c r="Q761" s="11"/>
      <c r="R761" s="11"/>
      <c r="S761" s="11"/>
      <c r="T761" s="11"/>
      <c r="U761" s="9">
        <v>63.74</v>
      </c>
    </row>
    <row r="762" spans="1:21" ht="23.25" thickBot="1" x14ac:dyDescent="0.3">
      <c r="A762" s="4" t="s">
        <v>320</v>
      </c>
      <c r="B762" s="4" t="s">
        <v>349</v>
      </c>
      <c r="C762" s="4" t="s">
        <v>350</v>
      </c>
      <c r="D762" s="4" t="s">
        <v>321</v>
      </c>
      <c r="E762" s="4" t="s">
        <v>322</v>
      </c>
      <c r="F762" s="4" t="s">
        <v>172</v>
      </c>
      <c r="G762" s="4" t="s">
        <v>173</v>
      </c>
      <c r="H762" s="4" t="s">
        <v>323</v>
      </c>
      <c r="I762" s="7"/>
      <c r="J762" s="7"/>
      <c r="K762" s="7"/>
      <c r="L762" s="7"/>
      <c r="M762" s="7"/>
      <c r="N762" s="13">
        <v>0</v>
      </c>
      <c r="O762" s="7"/>
      <c r="P762" s="7"/>
      <c r="Q762" s="7"/>
      <c r="R762" s="7"/>
      <c r="S762" s="7"/>
      <c r="T762" s="7"/>
      <c r="U762" s="12">
        <v>0</v>
      </c>
    </row>
    <row r="763" spans="1:21" ht="23.25" thickBot="1" x14ac:dyDescent="0.3">
      <c r="A763" s="4" t="s">
        <v>320</v>
      </c>
      <c r="B763" s="4" t="s">
        <v>349</v>
      </c>
      <c r="C763" s="4" t="s">
        <v>350</v>
      </c>
      <c r="D763" s="4" t="s">
        <v>341</v>
      </c>
      <c r="E763" s="4" t="s">
        <v>339</v>
      </c>
      <c r="F763" s="4" t="s">
        <v>94</v>
      </c>
      <c r="G763" s="4" t="s">
        <v>95</v>
      </c>
      <c r="H763" s="4" t="s">
        <v>342</v>
      </c>
      <c r="I763" s="10">
        <v>637.72</v>
      </c>
      <c r="J763" s="10">
        <v>746.2</v>
      </c>
      <c r="K763" s="10">
        <v>724.64</v>
      </c>
      <c r="L763" s="10">
        <v>305.02</v>
      </c>
      <c r="M763" s="10">
        <v>135.33000000000001</v>
      </c>
      <c r="N763" s="10">
        <v>128.62</v>
      </c>
      <c r="O763" s="10">
        <v>121.98</v>
      </c>
      <c r="P763" s="10">
        <v>61.63</v>
      </c>
      <c r="Q763" s="10">
        <v>8.19</v>
      </c>
      <c r="R763" s="10">
        <v>21.85</v>
      </c>
      <c r="S763" s="10">
        <v>8.2100000000000009</v>
      </c>
      <c r="T763" s="11"/>
      <c r="U763" s="9">
        <v>2899.39</v>
      </c>
    </row>
    <row r="764" spans="1:21" ht="23.25" thickBot="1" x14ac:dyDescent="0.3">
      <c r="A764" s="4" t="s">
        <v>320</v>
      </c>
      <c r="B764" s="4" t="s">
        <v>349</v>
      </c>
      <c r="C764" s="4" t="s">
        <v>350</v>
      </c>
      <c r="D764" s="4" t="s">
        <v>341</v>
      </c>
      <c r="E764" s="4" t="s">
        <v>339</v>
      </c>
      <c r="F764" s="4" t="s">
        <v>51</v>
      </c>
      <c r="G764" s="4" t="s">
        <v>52</v>
      </c>
      <c r="H764" s="4" t="s">
        <v>342</v>
      </c>
      <c r="I764" s="7"/>
      <c r="J764" s="8">
        <v>223.02</v>
      </c>
      <c r="K764" s="8">
        <v>13.4</v>
      </c>
      <c r="L764" s="8">
        <v>205.18</v>
      </c>
      <c r="M764" s="7"/>
      <c r="N764" s="8">
        <v>410.36</v>
      </c>
      <c r="O764" s="8">
        <v>102.59</v>
      </c>
      <c r="P764" s="7"/>
      <c r="Q764" s="7"/>
      <c r="R764" s="8">
        <v>209.26</v>
      </c>
      <c r="S764" s="7"/>
      <c r="T764" s="7"/>
      <c r="U764" s="9">
        <v>1163.81</v>
      </c>
    </row>
    <row r="765" spans="1:21" ht="23.25" thickBot="1" x14ac:dyDescent="0.3">
      <c r="A765" s="4" t="s">
        <v>320</v>
      </c>
      <c r="B765" s="4" t="s">
        <v>349</v>
      </c>
      <c r="C765" s="4" t="s">
        <v>350</v>
      </c>
      <c r="D765" s="4" t="s">
        <v>341</v>
      </c>
      <c r="E765" s="4" t="s">
        <v>339</v>
      </c>
      <c r="F765" s="4" t="s">
        <v>42</v>
      </c>
      <c r="G765" s="4" t="s">
        <v>43</v>
      </c>
      <c r="H765" s="4" t="s">
        <v>342</v>
      </c>
      <c r="I765" s="10">
        <v>5454.75</v>
      </c>
      <c r="J765" s="10">
        <v>5671.78</v>
      </c>
      <c r="K765" s="10">
        <v>5585.19</v>
      </c>
      <c r="L765" s="10">
        <v>2620.9499999999998</v>
      </c>
      <c r="M765" s="10">
        <v>1257.78</v>
      </c>
      <c r="N765" s="10">
        <v>821.64</v>
      </c>
      <c r="O765" s="10">
        <v>911.97</v>
      </c>
      <c r="P765" s="10">
        <v>590.34</v>
      </c>
      <c r="Q765" s="11"/>
      <c r="R765" s="11"/>
      <c r="S765" s="10">
        <v>78.63</v>
      </c>
      <c r="T765" s="11"/>
      <c r="U765" s="9">
        <v>22993.03</v>
      </c>
    </row>
    <row r="766" spans="1:21" ht="23.25" thickBot="1" x14ac:dyDescent="0.3">
      <c r="A766" s="4" t="s">
        <v>320</v>
      </c>
      <c r="B766" s="4" t="s">
        <v>349</v>
      </c>
      <c r="C766" s="4" t="s">
        <v>350</v>
      </c>
      <c r="D766" s="4" t="s">
        <v>341</v>
      </c>
      <c r="E766" s="4" t="s">
        <v>339</v>
      </c>
      <c r="F766" s="4" t="s">
        <v>53</v>
      </c>
      <c r="G766" s="4" t="s">
        <v>54</v>
      </c>
      <c r="H766" s="4" t="s">
        <v>342</v>
      </c>
      <c r="I766" s="8">
        <v>653.94000000000005</v>
      </c>
      <c r="J766" s="8">
        <v>1253.01</v>
      </c>
      <c r="K766" s="8">
        <v>1342.63</v>
      </c>
      <c r="L766" s="8">
        <v>95.61</v>
      </c>
      <c r="M766" s="8">
        <v>38.47</v>
      </c>
      <c r="N766" s="7"/>
      <c r="O766" s="8">
        <v>153.88</v>
      </c>
      <c r="P766" s="7"/>
      <c r="Q766" s="8">
        <v>78.48</v>
      </c>
      <c r="R766" s="7"/>
      <c r="S766" s="7"/>
      <c r="T766" s="7"/>
      <c r="U766" s="9">
        <v>3616.02</v>
      </c>
    </row>
    <row r="767" spans="1:21" ht="23.25" thickBot="1" x14ac:dyDescent="0.3">
      <c r="A767" s="4" t="s">
        <v>320</v>
      </c>
      <c r="B767" s="4" t="s">
        <v>349</v>
      </c>
      <c r="C767" s="4" t="s">
        <v>350</v>
      </c>
      <c r="D767" s="4" t="s">
        <v>343</v>
      </c>
      <c r="E767" s="4" t="s">
        <v>344</v>
      </c>
      <c r="F767" s="4" t="s">
        <v>94</v>
      </c>
      <c r="G767" s="4" t="s">
        <v>95</v>
      </c>
      <c r="H767" s="4" t="s">
        <v>345</v>
      </c>
      <c r="I767" s="10">
        <v>579.19000000000005</v>
      </c>
      <c r="J767" s="10">
        <v>175.66</v>
      </c>
      <c r="K767" s="10">
        <v>520.33000000000004</v>
      </c>
      <c r="L767" s="10">
        <v>681.32</v>
      </c>
      <c r="M767" s="10">
        <v>616.94000000000005</v>
      </c>
      <c r="N767" s="10">
        <v>362.47</v>
      </c>
      <c r="O767" s="10">
        <v>701.81</v>
      </c>
      <c r="P767" s="10">
        <v>123.35</v>
      </c>
      <c r="Q767" s="10">
        <v>69.77</v>
      </c>
      <c r="R767" s="10">
        <v>32.83</v>
      </c>
      <c r="S767" s="11"/>
      <c r="T767" s="11"/>
      <c r="U767" s="9">
        <v>3863.67</v>
      </c>
    </row>
    <row r="768" spans="1:21" ht="23.25" thickBot="1" x14ac:dyDescent="0.3">
      <c r="A768" s="4" t="s">
        <v>320</v>
      </c>
      <c r="B768" s="4" t="s">
        <v>349</v>
      </c>
      <c r="C768" s="4" t="s">
        <v>350</v>
      </c>
      <c r="D768" s="4" t="s">
        <v>343</v>
      </c>
      <c r="E768" s="4" t="s">
        <v>344</v>
      </c>
      <c r="F768" s="4" t="s">
        <v>42</v>
      </c>
      <c r="G768" s="4" t="s">
        <v>43</v>
      </c>
      <c r="H768" s="4" t="s">
        <v>345</v>
      </c>
      <c r="I768" s="8">
        <v>5236.5600000000004</v>
      </c>
      <c r="J768" s="8">
        <v>1682.6</v>
      </c>
      <c r="K768" s="8">
        <v>4856.59</v>
      </c>
      <c r="L768" s="8">
        <v>6487.82</v>
      </c>
      <c r="M768" s="8">
        <v>5622.85</v>
      </c>
      <c r="N768" s="8">
        <v>3376.44</v>
      </c>
      <c r="O768" s="8">
        <v>6203.82</v>
      </c>
      <c r="P768" s="8">
        <v>1181.5999999999999</v>
      </c>
      <c r="Q768" s="8">
        <v>629.04</v>
      </c>
      <c r="R768" s="8">
        <v>314.52</v>
      </c>
      <c r="S768" s="7"/>
      <c r="T768" s="7"/>
      <c r="U768" s="9">
        <v>35591.839999999997</v>
      </c>
    </row>
    <row r="769" spans="1:21" ht="23.25" thickBot="1" x14ac:dyDescent="0.3">
      <c r="A769" s="4" t="s">
        <v>320</v>
      </c>
      <c r="B769" s="4" t="s">
        <v>349</v>
      </c>
      <c r="C769" s="4" t="s">
        <v>350</v>
      </c>
      <c r="D769" s="4" t="s">
        <v>343</v>
      </c>
      <c r="E769" s="4" t="s">
        <v>344</v>
      </c>
      <c r="F769" s="4" t="s">
        <v>53</v>
      </c>
      <c r="G769" s="4" t="s">
        <v>54</v>
      </c>
      <c r="H769" s="4" t="s">
        <v>345</v>
      </c>
      <c r="I769" s="10">
        <v>311.39999999999998</v>
      </c>
      <c r="J769" s="11"/>
      <c r="K769" s="10">
        <v>127.59</v>
      </c>
      <c r="L769" s="10">
        <v>38.47</v>
      </c>
      <c r="M769" s="10">
        <v>286.83</v>
      </c>
      <c r="N769" s="10">
        <v>95.61</v>
      </c>
      <c r="O769" s="10">
        <v>518.78</v>
      </c>
      <c r="P769" s="11"/>
      <c r="Q769" s="10">
        <v>39.24</v>
      </c>
      <c r="R769" s="11"/>
      <c r="S769" s="11"/>
      <c r="T769" s="11"/>
      <c r="U769" s="9">
        <v>1417.92</v>
      </c>
    </row>
    <row r="770" spans="1:21" ht="23.25" thickBot="1" x14ac:dyDescent="0.3">
      <c r="A770" s="4" t="s">
        <v>320</v>
      </c>
      <c r="B770" s="4" t="s">
        <v>349</v>
      </c>
      <c r="C770" s="4" t="s">
        <v>350</v>
      </c>
      <c r="D770" s="4" t="s">
        <v>332</v>
      </c>
      <c r="E770" s="4" t="s">
        <v>333</v>
      </c>
      <c r="F770" s="4" t="s">
        <v>94</v>
      </c>
      <c r="G770" s="4" t="s">
        <v>95</v>
      </c>
      <c r="H770" s="4" t="s">
        <v>271</v>
      </c>
      <c r="I770" s="7"/>
      <c r="J770" s="7"/>
      <c r="K770" s="7"/>
      <c r="L770" s="7"/>
      <c r="M770" s="7"/>
      <c r="N770" s="7"/>
      <c r="O770" s="8">
        <v>80.92</v>
      </c>
      <c r="P770" s="7"/>
      <c r="Q770" s="7"/>
      <c r="R770" s="7"/>
      <c r="S770" s="7"/>
      <c r="T770" s="7"/>
      <c r="U770" s="9">
        <v>80.92</v>
      </c>
    </row>
    <row r="771" spans="1:21" ht="23.25" thickBot="1" x14ac:dyDescent="0.3">
      <c r="A771" s="4" t="s">
        <v>320</v>
      </c>
      <c r="B771" s="4" t="s">
        <v>349</v>
      </c>
      <c r="C771" s="4" t="s">
        <v>350</v>
      </c>
      <c r="D771" s="4" t="s">
        <v>332</v>
      </c>
      <c r="E771" s="4" t="s">
        <v>333</v>
      </c>
      <c r="F771" s="4" t="s">
        <v>42</v>
      </c>
      <c r="G771" s="4" t="s">
        <v>43</v>
      </c>
      <c r="H771" s="4" t="s">
        <v>271</v>
      </c>
      <c r="I771" s="11"/>
      <c r="J771" s="11"/>
      <c r="K771" s="11"/>
      <c r="L771" s="11"/>
      <c r="M771" s="11"/>
      <c r="N771" s="11"/>
      <c r="O771" s="10">
        <v>634.37</v>
      </c>
      <c r="P771" s="11"/>
      <c r="Q771" s="11"/>
      <c r="R771" s="11"/>
      <c r="S771" s="11"/>
      <c r="T771" s="11"/>
      <c r="U771" s="9">
        <v>634.37</v>
      </c>
    </row>
    <row r="772" spans="1:21" ht="23.25" thickBot="1" x14ac:dyDescent="0.3">
      <c r="A772" s="4" t="s">
        <v>320</v>
      </c>
      <c r="B772" s="4" t="s">
        <v>349</v>
      </c>
      <c r="C772" s="4" t="s">
        <v>350</v>
      </c>
      <c r="D772" s="4" t="s">
        <v>332</v>
      </c>
      <c r="E772" s="4" t="s">
        <v>333</v>
      </c>
      <c r="F772" s="4" t="s">
        <v>53</v>
      </c>
      <c r="G772" s="4" t="s">
        <v>54</v>
      </c>
      <c r="H772" s="4" t="s">
        <v>271</v>
      </c>
      <c r="I772" s="7"/>
      <c r="J772" s="7"/>
      <c r="K772" s="7"/>
      <c r="L772" s="7"/>
      <c r="M772" s="7"/>
      <c r="N772" s="7"/>
      <c r="O772" s="8">
        <v>140.68</v>
      </c>
      <c r="P772" s="7"/>
      <c r="Q772" s="7"/>
      <c r="R772" s="7"/>
      <c r="S772" s="7"/>
      <c r="T772" s="7"/>
      <c r="U772" s="9">
        <v>140.68</v>
      </c>
    </row>
    <row r="773" spans="1:21" ht="23.25" thickBot="1" x14ac:dyDescent="0.3">
      <c r="A773" s="4" t="s">
        <v>320</v>
      </c>
      <c r="B773" s="4" t="s">
        <v>349</v>
      </c>
      <c r="C773" s="4" t="s">
        <v>350</v>
      </c>
      <c r="D773" s="4" t="s">
        <v>324</v>
      </c>
      <c r="E773" s="4" t="s">
        <v>325</v>
      </c>
      <c r="F773" s="4" t="s">
        <v>128</v>
      </c>
      <c r="G773" s="4" t="s">
        <v>129</v>
      </c>
      <c r="H773" s="4" t="s">
        <v>326</v>
      </c>
      <c r="I773" s="11"/>
      <c r="J773" s="11"/>
      <c r="K773" s="10">
        <v>5.6</v>
      </c>
      <c r="L773" s="11"/>
      <c r="M773" s="11"/>
      <c r="N773" s="11"/>
      <c r="O773" s="11"/>
      <c r="P773" s="11"/>
      <c r="Q773" s="11"/>
      <c r="R773" s="11"/>
      <c r="S773" s="11"/>
      <c r="T773" s="11"/>
      <c r="U773" s="9">
        <v>5.6</v>
      </c>
    </row>
    <row r="774" spans="1:21" ht="23.25" thickBot="1" x14ac:dyDescent="0.3">
      <c r="A774" s="4" t="s">
        <v>320</v>
      </c>
      <c r="B774" s="4" t="s">
        <v>349</v>
      </c>
      <c r="C774" s="4" t="s">
        <v>350</v>
      </c>
      <c r="D774" s="4" t="s">
        <v>324</v>
      </c>
      <c r="E774" s="4" t="s">
        <v>325</v>
      </c>
      <c r="F774" s="4" t="s">
        <v>70</v>
      </c>
      <c r="G774" s="4" t="s">
        <v>71</v>
      </c>
      <c r="H774" s="4" t="s">
        <v>326</v>
      </c>
      <c r="I774" s="7"/>
      <c r="J774" s="7"/>
      <c r="K774" s="7"/>
      <c r="L774" s="7"/>
      <c r="M774" s="8">
        <v>27.75</v>
      </c>
      <c r="N774" s="7"/>
      <c r="O774" s="7"/>
      <c r="P774" s="7"/>
      <c r="Q774" s="7"/>
      <c r="R774" s="7"/>
      <c r="S774" s="7"/>
      <c r="T774" s="7"/>
      <c r="U774" s="9">
        <v>27.75</v>
      </c>
    </row>
    <row r="775" spans="1:21" ht="23.25" thickBot="1" x14ac:dyDescent="0.3">
      <c r="A775" s="4" t="s">
        <v>320</v>
      </c>
      <c r="B775" s="4" t="s">
        <v>349</v>
      </c>
      <c r="C775" s="4" t="s">
        <v>350</v>
      </c>
      <c r="D775" s="4" t="s">
        <v>324</v>
      </c>
      <c r="E775" s="4" t="s">
        <v>325</v>
      </c>
      <c r="F775" s="4" t="s">
        <v>47</v>
      </c>
      <c r="G775" s="4" t="s">
        <v>48</v>
      </c>
      <c r="H775" s="4" t="s">
        <v>326</v>
      </c>
      <c r="I775" s="10">
        <v>22.88</v>
      </c>
      <c r="J775" s="10">
        <v>2.08</v>
      </c>
      <c r="K775" s="11"/>
      <c r="L775" s="10">
        <v>18.5</v>
      </c>
      <c r="M775" s="10">
        <v>3.5</v>
      </c>
      <c r="N775" s="10">
        <v>16.62</v>
      </c>
      <c r="O775" s="11"/>
      <c r="P775" s="11"/>
      <c r="Q775" s="11"/>
      <c r="R775" s="10">
        <v>66.86</v>
      </c>
      <c r="S775" s="11"/>
      <c r="T775" s="10">
        <v>26.25</v>
      </c>
      <c r="U775" s="9">
        <v>156.69</v>
      </c>
    </row>
    <row r="776" spans="1:21" ht="23.25" thickBot="1" x14ac:dyDescent="0.3">
      <c r="A776" s="4" t="s">
        <v>320</v>
      </c>
      <c r="B776" s="4" t="s">
        <v>349</v>
      </c>
      <c r="C776" s="4" t="s">
        <v>350</v>
      </c>
      <c r="D776" s="4" t="s">
        <v>324</v>
      </c>
      <c r="E776" s="4" t="s">
        <v>325</v>
      </c>
      <c r="F776" s="4" t="s">
        <v>130</v>
      </c>
      <c r="G776" s="4" t="s">
        <v>131</v>
      </c>
      <c r="H776" s="4" t="s">
        <v>326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8">
        <v>12.44</v>
      </c>
      <c r="U776" s="9">
        <v>12.44</v>
      </c>
    </row>
    <row r="777" spans="1:21" ht="23.25" thickBot="1" x14ac:dyDescent="0.3">
      <c r="A777" s="4" t="s">
        <v>320</v>
      </c>
      <c r="B777" s="4" t="s">
        <v>349</v>
      </c>
      <c r="C777" s="4" t="s">
        <v>350</v>
      </c>
      <c r="D777" s="4" t="s">
        <v>324</v>
      </c>
      <c r="E777" s="4" t="s">
        <v>325</v>
      </c>
      <c r="F777" s="4" t="s">
        <v>94</v>
      </c>
      <c r="G777" s="4" t="s">
        <v>95</v>
      </c>
      <c r="H777" s="4" t="s">
        <v>326</v>
      </c>
      <c r="I777" s="10">
        <v>256.32</v>
      </c>
      <c r="J777" s="10">
        <v>251.16</v>
      </c>
      <c r="K777" s="10">
        <v>329.29</v>
      </c>
      <c r="L777" s="10">
        <v>471.67</v>
      </c>
      <c r="M777" s="10">
        <v>401.84</v>
      </c>
      <c r="N777" s="10">
        <v>251.35</v>
      </c>
      <c r="O777" s="10">
        <v>24.8</v>
      </c>
      <c r="P777" s="10">
        <v>153.25</v>
      </c>
      <c r="Q777" s="10">
        <v>233.83</v>
      </c>
      <c r="R777" s="10">
        <v>250.28</v>
      </c>
      <c r="S777" s="10">
        <v>218.78</v>
      </c>
      <c r="T777" s="10">
        <v>130.69999999999999</v>
      </c>
      <c r="U777" s="9">
        <v>2973.27</v>
      </c>
    </row>
    <row r="778" spans="1:21" ht="23.25" thickBot="1" x14ac:dyDescent="0.3">
      <c r="A778" s="4" t="s">
        <v>320</v>
      </c>
      <c r="B778" s="4" t="s">
        <v>349</v>
      </c>
      <c r="C778" s="4" t="s">
        <v>350</v>
      </c>
      <c r="D778" s="4" t="s">
        <v>324</v>
      </c>
      <c r="E778" s="4" t="s">
        <v>325</v>
      </c>
      <c r="F778" s="4" t="s">
        <v>134</v>
      </c>
      <c r="G778" s="4" t="s">
        <v>135</v>
      </c>
      <c r="H778" s="4" t="s">
        <v>326</v>
      </c>
      <c r="I778" s="7"/>
      <c r="J778" s="7"/>
      <c r="K778" s="8">
        <v>1.68</v>
      </c>
      <c r="L778" s="7"/>
      <c r="M778" s="7"/>
      <c r="N778" s="7"/>
      <c r="O778" s="7"/>
      <c r="P778" s="7"/>
      <c r="Q778" s="7"/>
      <c r="R778" s="7"/>
      <c r="S778" s="7"/>
      <c r="T778" s="7"/>
      <c r="U778" s="9">
        <v>1.68</v>
      </c>
    </row>
    <row r="779" spans="1:21" ht="23.25" thickBot="1" x14ac:dyDescent="0.3">
      <c r="A779" s="4" t="s">
        <v>320</v>
      </c>
      <c r="B779" s="4" t="s">
        <v>349</v>
      </c>
      <c r="C779" s="4" t="s">
        <v>350</v>
      </c>
      <c r="D779" s="4" t="s">
        <v>324</v>
      </c>
      <c r="E779" s="4" t="s">
        <v>325</v>
      </c>
      <c r="F779" s="4" t="s">
        <v>38</v>
      </c>
      <c r="G779" s="4" t="s">
        <v>39</v>
      </c>
      <c r="H779" s="4" t="s">
        <v>326</v>
      </c>
      <c r="I779" s="11"/>
      <c r="J779" s="11"/>
      <c r="K779" s="11"/>
      <c r="L779" s="11"/>
      <c r="M779" s="11"/>
      <c r="N779" s="10">
        <v>317.68</v>
      </c>
      <c r="O779" s="10">
        <v>-317.68</v>
      </c>
      <c r="P779" s="11"/>
      <c r="Q779" s="11"/>
      <c r="R779" s="10">
        <v>127.92</v>
      </c>
      <c r="S779" s="11"/>
      <c r="T779" s="11"/>
      <c r="U779" s="9">
        <v>127.92</v>
      </c>
    </row>
    <row r="780" spans="1:21" ht="23.25" thickBot="1" x14ac:dyDescent="0.3">
      <c r="A780" s="4" t="s">
        <v>320</v>
      </c>
      <c r="B780" s="4" t="s">
        <v>349</v>
      </c>
      <c r="C780" s="4" t="s">
        <v>350</v>
      </c>
      <c r="D780" s="4" t="s">
        <v>324</v>
      </c>
      <c r="E780" s="4" t="s">
        <v>325</v>
      </c>
      <c r="F780" s="4" t="s">
        <v>136</v>
      </c>
      <c r="G780" s="4" t="s">
        <v>137</v>
      </c>
      <c r="H780" s="4" t="s">
        <v>326</v>
      </c>
      <c r="I780" s="7"/>
      <c r="J780" s="7"/>
      <c r="K780" s="7"/>
      <c r="L780" s="7"/>
      <c r="M780" s="7"/>
      <c r="N780" s="8">
        <v>23.68</v>
      </c>
      <c r="O780" s="8">
        <v>23.68</v>
      </c>
      <c r="P780" s="7"/>
      <c r="Q780" s="7"/>
      <c r="R780" s="7"/>
      <c r="S780" s="7"/>
      <c r="T780" s="7"/>
      <c r="U780" s="9">
        <v>47.36</v>
      </c>
    </row>
    <row r="781" spans="1:21" ht="23.25" thickBot="1" x14ac:dyDescent="0.3">
      <c r="A781" s="4" t="s">
        <v>320</v>
      </c>
      <c r="B781" s="4" t="s">
        <v>349</v>
      </c>
      <c r="C781" s="4" t="s">
        <v>350</v>
      </c>
      <c r="D781" s="4" t="s">
        <v>324</v>
      </c>
      <c r="E781" s="4" t="s">
        <v>325</v>
      </c>
      <c r="F781" s="4" t="s">
        <v>98</v>
      </c>
      <c r="G781" s="4" t="s">
        <v>99</v>
      </c>
      <c r="H781" s="4" t="s">
        <v>326</v>
      </c>
      <c r="I781" s="11"/>
      <c r="J781" s="11"/>
      <c r="K781" s="11"/>
      <c r="L781" s="11"/>
      <c r="M781" s="11"/>
      <c r="N781" s="11"/>
      <c r="O781" s="11"/>
      <c r="P781" s="11"/>
      <c r="Q781" s="11"/>
      <c r="R781" s="10">
        <v>4.01</v>
      </c>
      <c r="S781" s="10">
        <v>-0.87</v>
      </c>
      <c r="T781" s="10">
        <v>-3.14</v>
      </c>
      <c r="U781" s="12">
        <v>0</v>
      </c>
    </row>
    <row r="782" spans="1:21" ht="23.25" thickBot="1" x14ac:dyDescent="0.3">
      <c r="A782" s="4" t="s">
        <v>320</v>
      </c>
      <c r="B782" s="4" t="s">
        <v>349</v>
      </c>
      <c r="C782" s="4" t="s">
        <v>350</v>
      </c>
      <c r="D782" s="4" t="s">
        <v>324</v>
      </c>
      <c r="E782" s="4" t="s">
        <v>325</v>
      </c>
      <c r="F782" s="4" t="s">
        <v>102</v>
      </c>
      <c r="G782" s="4" t="s">
        <v>103</v>
      </c>
      <c r="H782" s="4" t="s">
        <v>326</v>
      </c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8">
        <v>1.62</v>
      </c>
      <c r="T782" s="7"/>
      <c r="U782" s="9">
        <v>1.62</v>
      </c>
    </row>
    <row r="783" spans="1:21" ht="23.25" thickBot="1" x14ac:dyDescent="0.3">
      <c r="A783" s="4" t="s">
        <v>320</v>
      </c>
      <c r="B783" s="4" t="s">
        <v>349</v>
      </c>
      <c r="C783" s="4" t="s">
        <v>350</v>
      </c>
      <c r="D783" s="4" t="s">
        <v>324</v>
      </c>
      <c r="E783" s="4" t="s">
        <v>325</v>
      </c>
      <c r="F783" s="4" t="s">
        <v>116</v>
      </c>
      <c r="G783" s="4" t="s">
        <v>117</v>
      </c>
      <c r="H783" s="4" t="s">
        <v>326</v>
      </c>
      <c r="I783" s="10">
        <v>1.28</v>
      </c>
      <c r="J783" s="10">
        <v>3.71</v>
      </c>
      <c r="K783" s="10">
        <v>5.81</v>
      </c>
      <c r="L783" s="10">
        <v>4.51</v>
      </c>
      <c r="M783" s="10">
        <v>2.67</v>
      </c>
      <c r="N783" s="10">
        <v>3.28</v>
      </c>
      <c r="O783" s="10">
        <v>0.18</v>
      </c>
      <c r="P783" s="11"/>
      <c r="Q783" s="10">
        <v>1.88</v>
      </c>
      <c r="R783" s="10">
        <v>2.19</v>
      </c>
      <c r="S783" s="10">
        <v>2.39</v>
      </c>
      <c r="T783" s="10">
        <v>3.14</v>
      </c>
      <c r="U783" s="9">
        <v>31.04</v>
      </c>
    </row>
    <row r="784" spans="1:21" ht="23.25" thickBot="1" x14ac:dyDescent="0.3">
      <c r="A784" s="4" t="s">
        <v>320</v>
      </c>
      <c r="B784" s="4" t="s">
        <v>349</v>
      </c>
      <c r="C784" s="4" t="s">
        <v>350</v>
      </c>
      <c r="D784" s="4" t="s">
        <v>324</v>
      </c>
      <c r="E784" s="4" t="s">
        <v>325</v>
      </c>
      <c r="F784" s="4" t="s">
        <v>82</v>
      </c>
      <c r="G784" s="4" t="s">
        <v>83</v>
      </c>
      <c r="H784" s="4" t="s">
        <v>326</v>
      </c>
      <c r="I784" s="7"/>
      <c r="J784" s="7"/>
      <c r="K784" s="8">
        <v>0.3</v>
      </c>
      <c r="L784" s="7"/>
      <c r="M784" s="7"/>
      <c r="N784" s="7"/>
      <c r="O784" s="7"/>
      <c r="P784" s="7"/>
      <c r="Q784" s="7"/>
      <c r="R784" s="7"/>
      <c r="S784" s="7"/>
      <c r="T784" s="7"/>
      <c r="U784" s="9">
        <v>0.3</v>
      </c>
    </row>
    <row r="785" spans="1:21" ht="23.25" thickBot="1" x14ac:dyDescent="0.3">
      <c r="A785" s="4" t="s">
        <v>320</v>
      </c>
      <c r="B785" s="4" t="s">
        <v>349</v>
      </c>
      <c r="C785" s="4" t="s">
        <v>350</v>
      </c>
      <c r="D785" s="4" t="s">
        <v>324</v>
      </c>
      <c r="E785" s="4" t="s">
        <v>325</v>
      </c>
      <c r="F785" s="4" t="s">
        <v>156</v>
      </c>
      <c r="G785" s="4" t="s">
        <v>157</v>
      </c>
      <c r="H785" s="4" t="s">
        <v>326</v>
      </c>
      <c r="I785" s="10">
        <v>20.16</v>
      </c>
      <c r="J785" s="11"/>
      <c r="K785" s="11"/>
      <c r="L785" s="11"/>
      <c r="M785" s="11"/>
      <c r="N785" s="10">
        <v>6.4</v>
      </c>
      <c r="O785" s="11"/>
      <c r="P785" s="11"/>
      <c r="Q785" s="10">
        <v>10.24</v>
      </c>
      <c r="R785" s="10">
        <v>24.32</v>
      </c>
      <c r="S785" s="10">
        <v>20.48</v>
      </c>
      <c r="T785" s="10">
        <v>-2.56</v>
      </c>
      <c r="U785" s="9">
        <v>79.040000000000006</v>
      </c>
    </row>
    <row r="786" spans="1:21" ht="23.25" thickBot="1" x14ac:dyDescent="0.3">
      <c r="A786" s="4" t="s">
        <v>320</v>
      </c>
      <c r="B786" s="4" t="s">
        <v>349</v>
      </c>
      <c r="C786" s="4" t="s">
        <v>350</v>
      </c>
      <c r="D786" s="4" t="s">
        <v>324</v>
      </c>
      <c r="E786" s="4" t="s">
        <v>325</v>
      </c>
      <c r="F786" s="4" t="s">
        <v>18</v>
      </c>
      <c r="G786" s="4" t="s">
        <v>19</v>
      </c>
      <c r="H786" s="4" t="s">
        <v>326</v>
      </c>
      <c r="I786" s="8">
        <v>-0.53</v>
      </c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9">
        <v>-0.53</v>
      </c>
    </row>
    <row r="787" spans="1:21" ht="23.25" thickBot="1" x14ac:dyDescent="0.3">
      <c r="A787" s="4" t="s">
        <v>320</v>
      </c>
      <c r="B787" s="4" t="s">
        <v>349</v>
      </c>
      <c r="C787" s="4" t="s">
        <v>350</v>
      </c>
      <c r="D787" s="4" t="s">
        <v>324</v>
      </c>
      <c r="E787" s="4" t="s">
        <v>325</v>
      </c>
      <c r="F787" s="4" t="s">
        <v>84</v>
      </c>
      <c r="G787" s="4" t="s">
        <v>85</v>
      </c>
      <c r="H787" s="4" t="s">
        <v>326</v>
      </c>
      <c r="I787" s="11"/>
      <c r="J787" s="10">
        <v>8.49</v>
      </c>
      <c r="K787" s="11"/>
      <c r="L787" s="10">
        <v>6.81</v>
      </c>
      <c r="M787" s="10">
        <v>12.93</v>
      </c>
      <c r="N787" s="10">
        <v>2.2400000000000002</v>
      </c>
      <c r="O787" s="11"/>
      <c r="P787" s="11"/>
      <c r="Q787" s="10">
        <v>2.06</v>
      </c>
      <c r="R787" s="11"/>
      <c r="S787" s="11"/>
      <c r="T787" s="11"/>
      <c r="U787" s="9">
        <v>32.53</v>
      </c>
    </row>
    <row r="788" spans="1:21" ht="23.25" thickBot="1" x14ac:dyDescent="0.3">
      <c r="A788" s="4" t="s">
        <v>320</v>
      </c>
      <c r="B788" s="4" t="s">
        <v>349</v>
      </c>
      <c r="C788" s="4" t="s">
        <v>350</v>
      </c>
      <c r="D788" s="4" t="s">
        <v>324</v>
      </c>
      <c r="E788" s="4" t="s">
        <v>325</v>
      </c>
      <c r="F788" s="4" t="s">
        <v>162</v>
      </c>
      <c r="G788" s="4" t="s">
        <v>163</v>
      </c>
      <c r="H788" s="4" t="s">
        <v>326</v>
      </c>
      <c r="I788" s="8">
        <v>87.88</v>
      </c>
      <c r="J788" s="8">
        <v>82.48</v>
      </c>
      <c r="K788" s="8">
        <v>41.24</v>
      </c>
      <c r="L788" s="8">
        <v>114.25</v>
      </c>
      <c r="M788" s="8">
        <v>45.21</v>
      </c>
      <c r="N788" s="8">
        <v>126.26</v>
      </c>
      <c r="O788" s="8">
        <v>11.63</v>
      </c>
      <c r="P788" s="7"/>
      <c r="Q788" s="8">
        <v>24.11</v>
      </c>
      <c r="R788" s="7"/>
      <c r="S788" s="8">
        <v>10.64</v>
      </c>
      <c r="T788" s="8">
        <v>5.32</v>
      </c>
      <c r="U788" s="9">
        <v>549.02</v>
      </c>
    </row>
    <row r="789" spans="1:21" ht="23.25" thickBot="1" x14ac:dyDescent="0.3">
      <c r="A789" s="4" t="s">
        <v>320</v>
      </c>
      <c r="B789" s="4" t="s">
        <v>349</v>
      </c>
      <c r="C789" s="4" t="s">
        <v>350</v>
      </c>
      <c r="D789" s="4" t="s">
        <v>324</v>
      </c>
      <c r="E789" s="4" t="s">
        <v>325</v>
      </c>
      <c r="F789" s="4" t="s">
        <v>86</v>
      </c>
      <c r="G789" s="4" t="s">
        <v>87</v>
      </c>
      <c r="H789" s="4" t="s">
        <v>326</v>
      </c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0">
        <v>1.38</v>
      </c>
      <c r="T789" s="10">
        <v>0.69</v>
      </c>
      <c r="U789" s="9">
        <v>2.0699999999999998</v>
      </c>
    </row>
    <row r="790" spans="1:21" ht="23.25" thickBot="1" x14ac:dyDescent="0.3">
      <c r="A790" s="4" t="s">
        <v>320</v>
      </c>
      <c r="B790" s="4" t="s">
        <v>349</v>
      </c>
      <c r="C790" s="4" t="s">
        <v>350</v>
      </c>
      <c r="D790" s="4" t="s">
        <v>324</v>
      </c>
      <c r="E790" s="4" t="s">
        <v>325</v>
      </c>
      <c r="F790" s="4" t="s">
        <v>166</v>
      </c>
      <c r="G790" s="4" t="s">
        <v>167</v>
      </c>
      <c r="H790" s="4" t="s">
        <v>326</v>
      </c>
      <c r="I790" s="7"/>
      <c r="J790" s="7"/>
      <c r="K790" s="7"/>
      <c r="L790" s="7"/>
      <c r="M790" s="7"/>
      <c r="N790" s="7"/>
      <c r="O790" s="7"/>
      <c r="P790" s="8">
        <v>4</v>
      </c>
      <c r="Q790" s="7"/>
      <c r="R790" s="7"/>
      <c r="S790" s="7"/>
      <c r="T790" s="7"/>
      <c r="U790" s="9">
        <v>4</v>
      </c>
    </row>
    <row r="791" spans="1:21" ht="23.25" thickBot="1" x14ac:dyDescent="0.3">
      <c r="A791" s="4" t="s">
        <v>320</v>
      </c>
      <c r="B791" s="4" t="s">
        <v>349</v>
      </c>
      <c r="C791" s="4" t="s">
        <v>350</v>
      </c>
      <c r="D791" s="4" t="s">
        <v>324</v>
      </c>
      <c r="E791" s="4" t="s">
        <v>325</v>
      </c>
      <c r="F791" s="4" t="s">
        <v>168</v>
      </c>
      <c r="G791" s="4" t="s">
        <v>169</v>
      </c>
      <c r="H791" s="4" t="s">
        <v>326</v>
      </c>
      <c r="I791" s="10">
        <v>1.44</v>
      </c>
      <c r="J791" s="11"/>
      <c r="K791" s="11"/>
      <c r="L791" s="10">
        <v>2.99</v>
      </c>
      <c r="M791" s="11"/>
      <c r="N791" s="11"/>
      <c r="O791" s="11"/>
      <c r="P791" s="11"/>
      <c r="Q791" s="11"/>
      <c r="R791" s="11"/>
      <c r="S791" s="11"/>
      <c r="T791" s="11"/>
      <c r="U791" s="9">
        <v>4.43</v>
      </c>
    </row>
    <row r="792" spans="1:21" ht="23.25" thickBot="1" x14ac:dyDescent="0.3">
      <c r="A792" s="4" t="s">
        <v>320</v>
      </c>
      <c r="B792" s="4" t="s">
        <v>349</v>
      </c>
      <c r="C792" s="4" t="s">
        <v>350</v>
      </c>
      <c r="D792" s="4" t="s">
        <v>324</v>
      </c>
      <c r="E792" s="4" t="s">
        <v>325</v>
      </c>
      <c r="F792" s="4" t="s">
        <v>76</v>
      </c>
      <c r="G792" s="4" t="s">
        <v>77</v>
      </c>
      <c r="H792" s="4" t="s">
        <v>326</v>
      </c>
      <c r="I792" s="7"/>
      <c r="J792" s="7"/>
      <c r="K792" s="7"/>
      <c r="L792" s="8">
        <v>14.16</v>
      </c>
      <c r="M792" s="8">
        <v>11.45</v>
      </c>
      <c r="N792" s="7"/>
      <c r="O792" s="7"/>
      <c r="P792" s="7"/>
      <c r="Q792" s="7"/>
      <c r="R792" s="7"/>
      <c r="S792" s="7"/>
      <c r="T792" s="7"/>
      <c r="U792" s="9">
        <v>25.61</v>
      </c>
    </row>
    <row r="793" spans="1:21" ht="23.25" thickBot="1" x14ac:dyDescent="0.3">
      <c r="A793" s="4" t="s">
        <v>320</v>
      </c>
      <c r="B793" s="4" t="s">
        <v>349</v>
      </c>
      <c r="C793" s="4" t="s">
        <v>350</v>
      </c>
      <c r="D793" s="4" t="s">
        <v>324</v>
      </c>
      <c r="E793" s="4" t="s">
        <v>325</v>
      </c>
      <c r="F793" s="4" t="s">
        <v>1480</v>
      </c>
      <c r="G793" s="4" t="s">
        <v>1481</v>
      </c>
      <c r="H793" s="4" t="s">
        <v>326</v>
      </c>
      <c r="I793" s="11"/>
      <c r="J793" s="11"/>
      <c r="K793" s="11"/>
      <c r="L793" s="11"/>
      <c r="M793" s="10">
        <v>3.22</v>
      </c>
      <c r="N793" s="11"/>
      <c r="O793" s="11"/>
      <c r="P793" s="11"/>
      <c r="Q793" s="11"/>
      <c r="R793" s="11"/>
      <c r="S793" s="11"/>
      <c r="T793" s="11"/>
      <c r="U793" s="9">
        <v>3.22</v>
      </c>
    </row>
    <row r="794" spans="1:21" ht="23.25" thickBot="1" x14ac:dyDescent="0.3">
      <c r="A794" s="4" t="s">
        <v>320</v>
      </c>
      <c r="B794" s="4" t="s">
        <v>349</v>
      </c>
      <c r="C794" s="4" t="s">
        <v>350</v>
      </c>
      <c r="D794" s="4" t="s">
        <v>324</v>
      </c>
      <c r="E794" s="4" t="s">
        <v>325</v>
      </c>
      <c r="F794" s="4" t="s">
        <v>51</v>
      </c>
      <c r="G794" s="4" t="s">
        <v>52</v>
      </c>
      <c r="H794" s="4" t="s">
        <v>326</v>
      </c>
      <c r="I794" s="7"/>
      <c r="J794" s="7"/>
      <c r="K794" s="8">
        <v>2.4500000000000002</v>
      </c>
      <c r="L794" s="8">
        <v>2.0499999999999998</v>
      </c>
      <c r="M794" s="8">
        <v>18.760000000000002</v>
      </c>
      <c r="N794" s="8">
        <v>6.67</v>
      </c>
      <c r="O794" s="7"/>
      <c r="P794" s="8">
        <v>5.0999999999999996</v>
      </c>
      <c r="Q794" s="7"/>
      <c r="R794" s="7"/>
      <c r="S794" s="7"/>
      <c r="T794" s="7"/>
      <c r="U794" s="9">
        <v>35.03</v>
      </c>
    </row>
    <row r="795" spans="1:21" ht="23.25" thickBot="1" x14ac:dyDescent="0.3">
      <c r="A795" s="4" t="s">
        <v>320</v>
      </c>
      <c r="B795" s="4" t="s">
        <v>349</v>
      </c>
      <c r="C795" s="4" t="s">
        <v>350</v>
      </c>
      <c r="D795" s="4" t="s">
        <v>324</v>
      </c>
      <c r="E795" s="4" t="s">
        <v>325</v>
      </c>
      <c r="F795" s="4" t="s">
        <v>42</v>
      </c>
      <c r="G795" s="4" t="s">
        <v>43</v>
      </c>
      <c r="H795" s="4" t="s">
        <v>326</v>
      </c>
      <c r="I795" s="10">
        <v>2389.75</v>
      </c>
      <c r="J795" s="10">
        <v>2301.25</v>
      </c>
      <c r="K795" s="10">
        <v>2858.55</v>
      </c>
      <c r="L795" s="10">
        <v>4186.82</v>
      </c>
      <c r="M795" s="10">
        <v>3517.32</v>
      </c>
      <c r="N795" s="10">
        <v>2234.66</v>
      </c>
      <c r="O795" s="10">
        <v>237.57</v>
      </c>
      <c r="P795" s="10">
        <v>1368.32</v>
      </c>
      <c r="Q795" s="10">
        <v>2180.6799999999998</v>
      </c>
      <c r="R795" s="10">
        <v>2171</v>
      </c>
      <c r="S795" s="10">
        <v>1913.43</v>
      </c>
      <c r="T795" s="10">
        <v>1246.21</v>
      </c>
      <c r="U795" s="9">
        <v>26605.56</v>
      </c>
    </row>
    <row r="796" spans="1:21" ht="23.25" thickBot="1" x14ac:dyDescent="0.3">
      <c r="A796" s="4" t="s">
        <v>320</v>
      </c>
      <c r="B796" s="4" t="s">
        <v>349</v>
      </c>
      <c r="C796" s="4" t="s">
        <v>350</v>
      </c>
      <c r="D796" s="4" t="s">
        <v>324</v>
      </c>
      <c r="E796" s="4" t="s">
        <v>325</v>
      </c>
      <c r="F796" s="4" t="s">
        <v>53</v>
      </c>
      <c r="G796" s="4" t="s">
        <v>54</v>
      </c>
      <c r="H796" s="4" t="s">
        <v>326</v>
      </c>
      <c r="I796" s="8">
        <v>65.489999999999995</v>
      </c>
      <c r="J796" s="8">
        <v>104.61</v>
      </c>
      <c r="K796" s="8">
        <v>293.2</v>
      </c>
      <c r="L796" s="8">
        <v>329.27</v>
      </c>
      <c r="M796" s="8">
        <v>313.11</v>
      </c>
      <c r="N796" s="8">
        <v>166.28</v>
      </c>
      <c r="O796" s="7"/>
      <c r="P796" s="8">
        <v>94.54</v>
      </c>
      <c r="Q796" s="8">
        <v>59.18</v>
      </c>
      <c r="R796" s="8">
        <v>226.4</v>
      </c>
      <c r="S796" s="8">
        <v>182.27</v>
      </c>
      <c r="T796" s="8">
        <v>5.76</v>
      </c>
      <c r="U796" s="9">
        <v>1840.11</v>
      </c>
    </row>
    <row r="797" spans="1:21" ht="23.25" thickBot="1" x14ac:dyDescent="0.3">
      <c r="A797" s="4" t="s">
        <v>320</v>
      </c>
      <c r="B797" s="4" t="s">
        <v>349</v>
      </c>
      <c r="C797" s="4" t="s">
        <v>350</v>
      </c>
      <c r="D797" s="4" t="s">
        <v>324</v>
      </c>
      <c r="E797" s="4" t="s">
        <v>325</v>
      </c>
      <c r="F797" s="4" t="s">
        <v>170</v>
      </c>
      <c r="G797" s="4" t="s">
        <v>171</v>
      </c>
      <c r="H797" s="4" t="s">
        <v>326</v>
      </c>
      <c r="I797" s="10">
        <v>15.54</v>
      </c>
      <c r="J797" s="10">
        <v>54.27</v>
      </c>
      <c r="K797" s="10">
        <v>96.64</v>
      </c>
      <c r="L797" s="10">
        <v>133.35</v>
      </c>
      <c r="M797" s="10">
        <v>114.6</v>
      </c>
      <c r="N797" s="10">
        <v>81.11</v>
      </c>
      <c r="O797" s="11"/>
      <c r="P797" s="10">
        <v>48.35</v>
      </c>
      <c r="Q797" s="10">
        <v>80.95</v>
      </c>
      <c r="R797" s="10">
        <v>117.5</v>
      </c>
      <c r="S797" s="10">
        <v>83.53</v>
      </c>
      <c r="T797" s="10">
        <v>21.76</v>
      </c>
      <c r="U797" s="9">
        <v>847.6</v>
      </c>
    </row>
    <row r="798" spans="1:21" ht="23.25" thickBot="1" x14ac:dyDescent="0.3">
      <c r="A798" s="4" t="s">
        <v>320</v>
      </c>
      <c r="B798" s="4" t="s">
        <v>349</v>
      </c>
      <c r="C798" s="4" t="s">
        <v>350</v>
      </c>
      <c r="D798" s="4" t="s">
        <v>324</v>
      </c>
      <c r="E798" s="4" t="s">
        <v>325</v>
      </c>
      <c r="F798" s="4" t="s">
        <v>172</v>
      </c>
      <c r="G798" s="4" t="s">
        <v>173</v>
      </c>
      <c r="H798" s="4" t="s">
        <v>326</v>
      </c>
      <c r="I798" s="8">
        <v>0.9</v>
      </c>
      <c r="J798" s="8">
        <v>0.9</v>
      </c>
      <c r="K798" s="8">
        <v>4.5</v>
      </c>
      <c r="L798" s="8">
        <v>1.35</v>
      </c>
      <c r="M798" s="8">
        <v>1.8</v>
      </c>
      <c r="N798" s="7"/>
      <c r="O798" s="7"/>
      <c r="P798" s="7"/>
      <c r="Q798" s="7"/>
      <c r="R798" s="8">
        <v>2.7</v>
      </c>
      <c r="S798" s="8">
        <v>1.8</v>
      </c>
      <c r="T798" s="8">
        <v>0.45</v>
      </c>
      <c r="U798" s="9">
        <v>14.4</v>
      </c>
    </row>
    <row r="799" spans="1:21" ht="23.25" thickBot="1" x14ac:dyDescent="0.3">
      <c r="A799" s="4" t="s">
        <v>320</v>
      </c>
      <c r="B799" s="4" t="s">
        <v>349</v>
      </c>
      <c r="C799" s="4" t="s">
        <v>350</v>
      </c>
      <c r="D799" s="4" t="s">
        <v>330</v>
      </c>
      <c r="E799" s="4" t="s">
        <v>331</v>
      </c>
      <c r="F799" s="4" t="s">
        <v>47</v>
      </c>
      <c r="G799" s="4" t="s">
        <v>48</v>
      </c>
      <c r="H799" s="4" t="s">
        <v>266</v>
      </c>
      <c r="I799" s="11"/>
      <c r="J799" s="11"/>
      <c r="K799" s="11"/>
      <c r="L799" s="10">
        <v>1248.27</v>
      </c>
      <c r="M799" s="11"/>
      <c r="N799" s="11"/>
      <c r="O799" s="11"/>
      <c r="P799" s="11"/>
      <c r="Q799" s="11"/>
      <c r="R799" s="11"/>
      <c r="S799" s="11"/>
      <c r="T799" s="11"/>
      <c r="U799" s="9">
        <v>1248.27</v>
      </c>
    </row>
    <row r="800" spans="1:21" ht="23.25" thickBot="1" x14ac:dyDescent="0.3">
      <c r="A800" s="4" t="s">
        <v>320</v>
      </c>
      <c r="B800" s="4" t="s">
        <v>349</v>
      </c>
      <c r="C800" s="4" t="s">
        <v>350</v>
      </c>
      <c r="D800" s="4" t="s">
        <v>330</v>
      </c>
      <c r="E800" s="4" t="s">
        <v>331</v>
      </c>
      <c r="F800" s="4" t="s">
        <v>94</v>
      </c>
      <c r="G800" s="4" t="s">
        <v>95</v>
      </c>
      <c r="H800" s="4" t="s">
        <v>266</v>
      </c>
      <c r="I800" s="7"/>
      <c r="J800" s="7"/>
      <c r="K800" s="8">
        <v>117.7</v>
      </c>
      <c r="L800" s="8">
        <v>625.46</v>
      </c>
      <c r="M800" s="8">
        <v>1420.16</v>
      </c>
      <c r="N800" s="8">
        <v>2254.75</v>
      </c>
      <c r="O800" s="8">
        <v>2083.0300000000002</v>
      </c>
      <c r="P800" s="7"/>
      <c r="Q800" s="7"/>
      <c r="R800" s="7"/>
      <c r="S800" s="7"/>
      <c r="T800" s="7"/>
      <c r="U800" s="9">
        <v>6501.1</v>
      </c>
    </row>
    <row r="801" spans="1:21" ht="23.25" thickBot="1" x14ac:dyDescent="0.3">
      <c r="A801" s="4" t="s">
        <v>320</v>
      </c>
      <c r="B801" s="4" t="s">
        <v>349</v>
      </c>
      <c r="C801" s="4" t="s">
        <v>350</v>
      </c>
      <c r="D801" s="4" t="s">
        <v>330</v>
      </c>
      <c r="E801" s="4" t="s">
        <v>331</v>
      </c>
      <c r="F801" s="4" t="s">
        <v>140</v>
      </c>
      <c r="G801" s="4" t="s">
        <v>141</v>
      </c>
      <c r="H801" s="4" t="s">
        <v>266</v>
      </c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0">
        <v>155</v>
      </c>
      <c r="U801" s="9">
        <v>155</v>
      </c>
    </row>
    <row r="802" spans="1:21" ht="23.25" thickBot="1" x14ac:dyDescent="0.3">
      <c r="A802" s="4" t="s">
        <v>320</v>
      </c>
      <c r="B802" s="4" t="s">
        <v>349</v>
      </c>
      <c r="C802" s="4" t="s">
        <v>350</v>
      </c>
      <c r="D802" s="4" t="s">
        <v>330</v>
      </c>
      <c r="E802" s="4" t="s">
        <v>331</v>
      </c>
      <c r="F802" s="4" t="s">
        <v>42</v>
      </c>
      <c r="G802" s="4" t="s">
        <v>43</v>
      </c>
      <c r="H802" s="4" t="s">
        <v>266</v>
      </c>
      <c r="I802" s="7"/>
      <c r="J802" s="7"/>
      <c r="K802" s="8">
        <v>1127.44</v>
      </c>
      <c r="L802" s="8">
        <v>5991.23</v>
      </c>
      <c r="M802" s="8">
        <v>13603.61</v>
      </c>
      <c r="N802" s="8">
        <v>21598.09</v>
      </c>
      <c r="O802" s="8">
        <v>19594.849999999999</v>
      </c>
      <c r="P802" s="7"/>
      <c r="Q802" s="7"/>
      <c r="R802" s="7"/>
      <c r="S802" s="7"/>
      <c r="T802" s="7"/>
      <c r="U802" s="9">
        <v>61915.22</v>
      </c>
    </row>
    <row r="803" spans="1:21" ht="23.25" thickBot="1" x14ac:dyDescent="0.3">
      <c r="A803" s="4" t="s">
        <v>320</v>
      </c>
      <c r="B803" s="4" t="s">
        <v>349</v>
      </c>
      <c r="C803" s="4" t="s">
        <v>350</v>
      </c>
      <c r="D803" s="4" t="s">
        <v>330</v>
      </c>
      <c r="E803" s="4" t="s">
        <v>331</v>
      </c>
      <c r="F803" s="4" t="s">
        <v>53</v>
      </c>
      <c r="G803" s="4" t="s">
        <v>54</v>
      </c>
      <c r="H803" s="4" t="s">
        <v>266</v>
      </c>
      <c r="I803" s="11"/>
      <c r="J803" s="11"/>
      <c r="K803" s="11"/>
      <c r="L803" s="11"/>
      <c r="M803" s="11"/>
      <c r="N803" s="11"/>
      <c r="O803" s="10">
        <v>358.3</v>
      </c>
      <c r="P803" s="11"/>
      <c r="Q803" s="11"/>
      <c r="R803" s="11"/>
      <c r="S803" s="11"/>
      <c r="T803" s="11"/>
      <c r="U803" s="9">
        <v>358.3</v>
      </c>
    </row>
    <row r="804" spans="1:21" ht="23.25" thickBot="1" x14ac:dyDescent="0.3">
      <c r="A804" s="4" t="s">
        <v>320</v>
      </c>
      <c r="B804" s="4" t="s">
        <v>349</v>
      </c>
      <c r="C804" s="4" t="s">
        <v>350</v>
      </c>
      <c r="D804" s="4" t="s">
        <v>346</v>
      </c>
      <c r="E804" s="4" t="s">
        <v>347</v>
      </c>
      <c r="F804" s="4" t="s">
        <v>118</v>
      </c>
      <c r="G804" s="4" t="s">
        <v>119</v>
      </c>
      <c r="H804" s="4" t="s">
        <v>348</v>
      </c>
      <c r="I804" s="8">
        <v>3592.9</v>
      </c>
      <c r="J804" s="8">
        <v>6994.38</v>
      </c>
      <c r="K804" s="8">
        <v>6254.99</v>
      </c>
      <c r="L804" s="8">
        <v>5544.24</v>
      </c>
      <c r="M804" s="8">
        <v>6545.63</v>
      </c>
      <c r="N804" s="8">
        <v>4998.42</v>
      </c>
      <c r="O804" s="8">
        <v>759.72</v>
      </c>
      <c r="P804" s="8">
        <v>3284.16</v>
      </c>
      <c r="Q804" s="8">
        <v>1862.3</v>
      </c>
      <c r="R804" s="8">
        <v>4968.1400000000003</v>
      </c>
      <c r="S804" s="8">
        <v>5062.46</v>
      </c>
      <c r="T804" s="8">
        <v>5037.2</v>
      </c>
      <c r="U804" s="9">
        <v>54904.54</v>
      </c>
    </row>
    <row r="805" spans="1:21" ht="23.25" thickBot="1" x14ac:dyDescent="0.3">
      <c r="A805" s="4" t="s">
        <v>320</v>
      </c>
      <c r="B805" s="4" t="s">
        <v>349</v>
      </c>
      <c r="C805" s="4" t="s">
        <v>350</v>
      </c>
      <c r="D805" s="4" t="s">
        <v>346</v>
      </c>
      <c r="E805" s="4" t="s">
        <v>347</v>
      </c>
      <c r="F805" s="4" t="s">
        <v>120</v>
      </c>
      <c r="G805" s="4" t="s">
        <v>121</v>
      </c>
      <c r="H805" s="4" t="s">
        <v>348</v>
      </c>
      <c r="I805" s="10">
        <v>60632.67</v>
      </c>
      <c r="J805" s="10">
        <v>50502.05</v>
      </c>
      <c r="K805" s="10">
        <v>55755.55</v>
      </c>
      <c r="L805" s="10">
        <v>65339.77</v>
      </c>
      <c r="M805" s="10">
        <v>60030.720000000001</v>
      </c>
      <c r="N805" s="10">
        <v>69362.429999999993</v>
      </c>
      <c r="O805" s="10">
        <v>68033.009999999995</v>
      </c>
      <c r="P805" s="10">
        <v>58388.22</v>
      </c>
      <c r="Q805" s="10">
        <v>60868.78</v>
      </c>
      <c r="R805" s="10">
        <v>63092.05</v>
      </c>
      <c r="S805" s="10">
        <v>53900.71</v>
      </c>
      <c r="T805" s="10">
        <v>61596.82</v>
      </c>
      <c r="U805" s="9">
        <v>727502.78</v>
      </c>
    </row>
    <row r="806" spans="1:21" ht="23.25" thickBot="1" x14ac:dyDescent="0.3">
      <c r="A806" s="4" t="s">
        <v>320</v>
      </c>
      <c r="B806" s="4" t="s">
        <v>349</v>
      </c>
      <c r="C806" s="4" t="s">
        <v>350</v>
      </c>
      <c r="D806" s="4" t="s">
        <v>346</v>
      </c>
      <c r="E806" s="4" t="s">
        <v>347</v>
      </c>
      <c r="F806" s="4" t="s">
        <v>122</v>
      </c>
      <c r="G806" s="4" t="s">
        <v>123</v>
      </c>
      <c r="H806" s="4" t="s">
        <v>348</v>
      </c>
      <c r="I806" s="8">
        <v>10668.33</v>
      </c>
      <c r="J806" s="8">
        <v>11328.86</v>
      </c>
      <c r="K806" s="8">
        <v>9468.0300000000007</v>
      </c>
      <c r="L806" s="8">
        <v>13143.5</v>
      </c>
      <c r="M806" s="8">
        <v>11655.05</v>
      </c>
      <c r="N806" s="8">
        <v>11138.94</v>
      </c>
      <c r="O806" s="8">
        <v>7646.41</v>
      </c>
      <c r="P806" s="8">
        <v>7724.49</v>
      </c>
      <c r="Q806" s="8">
        <v>9882.18</v>
      </c>
      <c r="R806" s="8">
        <v>7637.51</v>
      </c>
      <c r="S806" s="8">
        <v>10439.14</v>
      </c>
      <c r="T806" s="8">
        <v>6909.46</v>
      </c>
      <c r="U806" s="9">
        <v>117641.9</v>
      </c>
    </row>
    <row r="807" spans="1:21" ht="23.25" thickBot="1" x14ac:dyDescent="0.3">
      <c r="A807" s="4" t="s">
        <v>320</v>
      </c>
      <c r="B807" s="4" t="s">
        <v>349</v>
      </c>
      <c r="C807" s="4" t="s">
        <v>350</v>
      </c>
      <c r="D807" s="4" t="s">
        <v>346</v>
      </c>
      <c r="E807" s="4" t="s">
        <v>347</v>
      </c>
      <c r="F807" s="4" t="s">
        <v>124</v>
      </c>
      <c r="G807" s="4" t="s">
        <v>125</v>
      </c>
      <c r="H807" s="4" t="s">
        <v>348</v>
      </c>
      <c r="I807" s="10">
        <v>3939.6</v>
      </c>
      <c r="J807" s="10">
        <v>3630.04</v>
      </c>
      <c r="K807" s="10">
        <v>4702.9399999999996</v>
      </c>
      <c r="L807" s="10">
        <v>19780.71</v>
      </c>
      <c r="M807" s="10">
        <v>4031</v>
      </c>
      <c r="N807" s="10">
        <v>4263</v>
      </c>
      <c r="O807" s="10">
        <v>3828</v>
      </c>
      <c r="P807" s="10">
        <v>3938</v>
      </c>
      <c r="Q807" s="10">
        <v>4111.62</v>
      </c>
      <c r="R807" s="10">
        <v>3957.6</v>
      </c>
      <c r="S807" s="10">
        <v>4259.5200000000004</v>
      </c>
      <c r="T807" s="10">
        <v>4312.5600000000004</v>
      </c>
      <c r="U807" s="9">
        <v>64754.59</v>
      </c>
    </row>
    <row r="808" spans="1:21" ht="23.25" thickBot="1" x14ac:dyDescent="0.3">
      <c r="A808" s="4" t="s">
        <v>320</v>
      </c>
      <c r="B808" s="4" t="s">
        <v>349</v>
      </c>
      <c r="C808" s="4" t="s">
        <v>350</v>
      </c>
      <c r="D808" s="4" t="s">
        <v>346</v>
      </c>
      <c r="E808" s="4" t="s">
        <v>347</v>
      </c>
      <c r="F808" s="4" t="s">
        <v>110</v>
      </c>
      <c r="G808" s="4" t="s">
        <v>111</v>
      </c>
      <c r="H808" s="4" t="s">
        <v>348</v>
      </c>
      <c r="I808" s="7"/>
      <c r="J808" s="7"/>
      <c r="K808" s="8">
        <v>17168.939999999999</v>
      </c>
      <c r="L808" s="8">
        <v>-17168.939999999999</v>
      </c>
      <c r="M808" s="7"/>
      <c r="N808" s="7"/>
      <c r="O808" s="7"/>
      <c r="P808" s="7"/>
      <c r="Q808" s="7"/>
      <c r="R808" s="7"/>
      <c r="S808" s="7"/>
      <c r="T808" s="7"/>
      <c r="U808" s="12">
        <v>0</v>
      </c>
    </row>
    <row r="809" spans="1:21" ht="23.25" thickBot="1" x14ac:dyDescent="0.3">
      <c r="A809" s="4" t="s">
        <v>320</v>
      </c>
      <c r="B809" s="4" t="s">
        <v>349</v>
      </c>
      <c r="C809" s="4" t="s">
        <v>350</v>
      </c>
      <c r="D809" s="4" t="s">
        <v>346</v>
      </c>
      <c r="E809" s="4" t="s">
        <v>347</v>
      </c>
      <c r="F809" s="4" t="s">
        <v>112</v>
      </c>
      <c r="G809" s="4" t="s">
        <v>113</v>
      </c>
      <c r="H809" s="4" t="s">
        <v>348</v>
      </c>
      <c r="I809" s="10">
        <v>9818.44</v>
      </c>
      <c r="J809" s="10">
        <v>8855.69</v>
      </c>
      <c r="K809" s="10">
        <v>9990.8799999999992</v>
      </c>
      <c r="L809" s="10">
        <v>10388.41</v>
      </c>
      <c r="M809" s="10">
        <v>9526.92</v>
      </c>
      <c r="N809" s="10">
        <v>10583.57</v>
      </c>
      <c r="O809" s="10">
        <v>10163.59</v>
      </c>
      <c r="P809" s="10">
        <v>9740.24</v>
      </c>
      <c r="Q809" s="10">
        <v>10217.219999999999</v>
      </c>
      <c r="R809" s="10">
        <v>10997.52</v>
      </c>
      <c r="S809" s="10">
        <v>9840.16</v>
      </c>
      <c r="T809" s="10">
        <v>10549.33</v>
      </c>
      <c r="U809" s="9">
        <v>120671.97</v>
      </c>
    </row>
    <row r="810" spans="1:21" ht="23.25" thickBot="1" x14ac:dyDescent="0.3">
      <c r="A810" s="4" t="s">
        <v>320</v>
      </c>
      <c r="B810" s="4" t="s">
        <v>349</v>
      </c>
      <c r="C810" s="4" t="s">
        <v>350</v>
      </c>
      <c r="D810" s="4" t="s">
        <v>346</v>
      </c>
      <c r="E810" s="4" t="s">
        <v>347</v>
      </c>
      <c r="F810" s="4" t="s">
        <v>114</v>
      </c>
      <c r="G810" s="4" t="s">
        <v>115</v>
      </c>
      <c r="H810" s="4" t="s">
        <v>348</v>
      </c>
      <c r="I810" s="8">
        <v>38635.47</v>
      </c>
      <c r="J810" s="8">
        <v>35726.17</v>
      </c>
      <c r="K810" s="8">
        <v>39508.699999999997</v>
      </c>
      <c r="L810" s="8">
        <v>41553.01</v>
      </c>
      <c r="M810" s="8">
        <v>38269.870000000003</v>
      </c>
      <c r="N810" s="8">
        <v>41861.660000000003</v>
      </c>
      <c r="O810" s="8">
        <v>39065.230000000003</v>
      </c>
      <c r="P810" s="8">
        <v>37911.25</v>
      </c>
      <c r="Q810" s="8">
        <v>39798.19</v>
      </c>
      <c r="R810" s="8">
        <v>42831.94</v>
      </c>
      <c r="S810" s="8">
        <v>38999.94</v>
      </c>
      <c r="T810" s="8">
        <v>41062.79</v>
      </c>
      <c r="U810" s="9">
        <v>475224.22</v>
      </c>
    </row>
    <row r="811" spans="1:21" ht="23.25" thickBot="1" x14ac:dyDescent="0.3">
      <c r="A811" s="4" t="s">
        <v>320</v>
      </c>
      <c r="B811" s="4" t="s">
        <v>349</v>
      </c>
      <c r="C811" s="4" t="s">
        <v>350</v>
      </c>
      <c r="D811" s="4" t="s">
        <v>346</v>
      </c>
      <c r="E811" s="4" t="s">
        <v>347</v>
      </c>
      <c r="F811" s="4" t="s">
        <v>132</v>
      </c>
      <c r="G811" s="4" t="s">
        <v>133</v>
      </c>
      <c r="H811" s="4" t="s">
        <v>348</v>
      </c>
      <c r="I811" s="11"/>
      <c r="J811" s="10">
        <v>431.52</v>
      </c>
      <c r="K811" s="10">
        <v>755.16</v>
      </c>
      <c r="L811" s="10">
        <v>356.5</v>
      </c>
      <c r="M811" s="10">
        <v>499.1</v>
      </c>
      <c r="N811" s="10">
        <v>855.6</v>
      </c>
      <c r="O811" s="11"/>
      <c r="P811" s="10">
        <v>499.1</v>
      </c>
      <c r="Q811" s="10">
        <v>320.85000000000002</v>
      </c>
      <c r="R811" s="11"/>
      <c r="S811" s="10">
        <v>178.25</v>
      </c>
      <c r="T811" s="10">
        <v>71.3</v>
      </c>
      <c r="U811" s="9">
        <v>3967.38</v>
      </c>
    </row>
    <row r="812" spans="1:21" ht="23.25" thickBot="1" x14ac:dyDescent="0.3">
      <c r="A812" s="4" t="s">
        <v>320</v>
      </c>
      <c r="B812" s="4" t="s">
        <v>349</v>
      </c>
      <c r="C812" s="4" t="s">
        <v>350</v>
      </c>
      <c r="D812" s="4" t="s">
        <v>346</v>
      </c>
      <c r="E812" s="4" t="s">
        <v>347</v>
      </c>
      <c r="F812" s="4" t="s">
        <v>94</v>
      </c>
      <c r="G812" s="4" t="s">
        <v>95</v>
      </c>
      <c r="H812" s="4" t="s">
        <v>348</v>
      </c>
      <c r="I812" s="8">
        <v>2876.67</v>
      </c>
      <c r="J812" s="8">
        <v>2807.63</v>
      </c>
      <c r="K812" s="8">
        <v>3523.34</v>
      </c>
      <c r="L812" s="8">
        <v>3148.85</v>
      </c>
      <c r="M812" s="8">
        <v>2964.73</v>
      </c>
      <c r="N812" s="8">
        <v>4470.51</v>
      </c>
      <c r="O812" s="8">
        <v>3043.4</v>
      </c>
      <c r="P812" s="8">
        <v>2269.02</v>
      </c>
      <c r="Q812" s="8">
        <v>2487.71</v>
      </c>
      <c r="R812" s="8">
        <v>2582.67</v>
      </c>
      <c r="S812" s="8">
        <v>2845.97</v>
      </c>
      <c r="T812" s="8">
        <v>2767.42</v>
      </c>
      <c r="U812" s="9">
        <v>35787.919999999998</v>
      </c>
    </row>
    <row r="813" spans="1:21" ht="23.25" thickBot="1" x14ac:dyDescent="0.3">
      <c r="A813" s="4" t="s">
        <v>320</v>
      </c>
      <c r="B813" s="4" t="s">
        <v>349</v>
      </c>
      <c r="C813" s="4" t="s">
        <v>350</v>
      </c>
      <c r="D813" s="4" t="s">
        <v>346</v>
      </c>
      <c r="E813" s="4" t="s">
        <v>347</v>
      </c>
      <c r="F813" s="4" t="s">
        <v>156</v>
      </c>
      <c r="G813" s="4" t="s">
        <v>157</v>
      </c>
      <c r="H813" s="4" t="s">
        <v>348</v>
      </c>
      <c r="I813" s="10">
        <v>315</v>
      </c>
      <c r="J813" s="10">
        <v>337.5</v>
      </c>
      <c r="K813" s="10">
        <v>408.6</v>
      </c>
      <c r="L813" s="10">
        <v>183.2</v>
      </c>
      <c r="M813" s="10">
        <v>435.1</v>
      </c>
      <c r="N813" s="10">
        <v>526.70000000000005</v>
      </c>
      <c r="O813" s="10">
        <v>22.9</v>
      </c>
      <c r="P813" s="10">
        <v>45.8</v>
      </c>
      <c r="Q813" s="10">
        <v>68.7</v>
      </c>
      <c r="R813" s="10">
        <v>137.4</v>
      </c>
      <c r="S813" s="10">
        <v>160.30000000000001</v>
      </c>
      <c r="T813" s="10">
        <v>297.7</v>
      </c>
      <c r="U813" s="9">
        <v>2938.9</v>
      </c>
    </row>
    <row r="814" spans="1:21" ht="23.25" thickBot="1" x14ac:dyDescent="0.3">
      <c r="A814" s="4" t="s">
        <v>320</v>
      </c>
      <c r="B814" s="4" t="s">
        <v>349</v>
      </c>
      <c r="C814" s="4" t="s">
        <v>350</v>
      </c>
      <c r="D814" s="4" t="s">
        <v>346</v>
      </c>
      <c r="E814" s="4" t="s">
        <v>347</v>
      </c>
      <c r="F814" s="4" t="s">
        <v>42</v>
      </c>
      <c r="G814" s="4" t="s">
        <v>43</v>
      </c>
      <c r="H814" s="4" t="s">
        <v>348</v>
      </c>
      <c r="I814" s="8">
        <v>956.02</v>
      </c>
      <c r="J814" s="8">
        <v>956.02</v>
      </c>
      <c r="K814" s="8">
        <v>719.4</v>
      </c>
      <c r="L814" s="8">
        <v>1022.4</v>
      </c>
      <c r="M814" s="8">
        <v>1096.0999999999999</v>
      </c>
      <c r="N814" s="8">
        <v>1118.3399999999999</v>
      </c>
      <c r="O814" s="8">
        <v>1118.3399999999999</v>
      </c>
      <c r="P814" s="8">
        <v>1039.24</v>
      </c>
      <c r="Q814" s="8">
        <v>1027.32</v>
      </c>
      <c r="R814" s="8">
        <v>847.02</v>
      </c>
      <c r="S814" s="8">
        <v>700.26</v>
      </c>
      <c r="T814" s="8">
        <v>847.02</v>
      </c>
      <c r="U814" s="9">
        <v>11447.48</v>
      </c>
    </row>
    <row r="815" spans="1:21" ht="23.25" thickBot="1" x14ac:dyDescent="0.3">
      <c r="A815" s="4" t="s">
        <v>320</v>
      </c>
      <c r="B815" s="4" t="s">
        <v>349</v>
      </c>
      <c r="C815" s="4" t="s">
        <v>350</v>
      </c>
      <c r="D815" s="4" t="s">
        <v>346</v>
      </c>
      <c r="E815" s="4" t="s">
        <v>347</v>
      </c>
      <c r="F815" s="4" t="s">
        <v>192</v>
      </c>
      <c r="G815" s="4" t="s">
        <v>193</v>
      </c>
      <c r="H815" s="4" t="s">
        <v>348</v>
      </c>
      <c r="I815" s="11"/>
      <c r="J815" s="11"/>
      <c r="K815" s="11"/>
      <c r="L815" s="11"/>
      <c r="M815" s="10">
        <v>-572.72</v>
      </c>
      <c r="N815" s="11"/>
      <c r="O815" s="11"/>
      <c r="P815" s="11"/>
      <c r="Q815" s="11"/>
      <c r="R815" s="11"/>
      <c r="S815" s="11"/>
      <c r="T815" s="11"/>
      <c r="U815" s="9">
        <v>-572.72</v>
      </c>
    </row>
    <row r="816" spans="1:21" ht="23.25" thickBot="1" x14ac:dyDescent="0.3">
      <c r="A816" s="4" t="s">
        <v>320</v>
      </c>
      <c r="B816" s="4" t="s">
        <v>349</v>
      </c>
      <c r="C816" s="4" t="s">
        <v>350</v>
      </c>
      <c r="D816" s="4" t="s">
        <v>346</v>
      </c>
      <c r="E816" s="4" t="s">
        <v>347</v>
      </c>
      <c r="F816" s="4" t="s">
        <v>676</v>
      </c>
      <c r="G816" s="4" t="s">
        <v>677</v>
      </c>
      <c r="H816" s="4" t="s">
        <v>348</v>
      </c>
      <c r="I816" s="7"/>
      <c r="J816" s="7"/>
      <c r="K816" s="7"/>
      <c r="L816" s="7"/>
      <c r="M816" s="8">
        <v>-160.76</v>
      </c>
      <c r="N816" s="7"/>
      <c r="O816" s="7"/>
      <c r="P816" s="7"/>
      <c r="Q816" s="7"/>
      <c r="R816" s="7"/>
      <c r="S816" s="7"/>
      <c r="T816" s="7"/>
      <c r="U816" s="9">
        <v>-160.76</v>
      </c>
    </row>
    <row r="817" spans="1:21" ht="23.25" thickBot="1" x14ac:dyDescent="0.3">
      <c r="A817" s="4" t="s">
        <v>320</v>
      </c>
      <c r="B817" s="4" t="s">
        <v>349</v>
      </c>
      <c r="C817" s="4" t="s">
        <v>350</v>
      </c>
      <c r="D817" s="4" t="s">
        <v>346</v>
      </c>
      <c r="E817" s="4" t="s">
        <v>347</v>
      </c>
      <c r="F817" s="4" t="s">
        <v>174</v>
      </c>
      <c r="G817" s="4" t="s">
        <v>175</v>
      </c>
      <c r="H817" s="4" t="s">
        <v>348</v>
      </c>
      <c r="I817" s="10">
        <v>-3842.74</v>
      </c>
      <c r="J817" s="10">
        <v>-7940.14</v>
      </c>
      <c r="K817" s="10">
        <v>-6628.12</v>
      </c>
      <c r="L817" s="10">
        <v>-6437.35</v>
      </c>
      <c r="M817" s="10">
        <v>-7611.41</v>
      </c>
      <c r="N817" s="10">
        <v>-5844.19</v>
      </c>
      <c r="O817" s="10">
        <v>-512.95000000000005</v>
      </c>
      <c r="P817" s="10">
        <v>-3501.84</v>
      </c>
      <c r="Q817" s="10">
        <v>-2167.2399999999998</v>
      </c>
      <c r="R817" s="10">
        <v>-5785.73</v>
      </c>
      <c r="S817" s="10">
        <v>-5623.15</v>
      </c>
      <c r="T817" s="10">
        <v>-5803.28</v>
      </c>
      <c r="U817" s="9">
        <v>-61698.14</v>
      </c>
    </row>
    <row r="818" spans="1:21" ht="23.25" thickBot="1" x14ac:dyDescent="0.3">
      <c r="A818" s="4" t="s">
        <v>320</v>
      </c>
      <c r="B818" s="4" t="s">
        <v>349</v>
      </c>
      <c r="C818" s="4" t="s">
        <v>350</v>
      </c>
      <c r="D818" s="4" t="s">
        <v>346</v>
      </c>
      <c r="E818" s="4" t="s">
        <v>347</v>
      </c>
      <c r="F818" s="4" t="s">
        <v>176</v>
      </c>
      <c r="G818" s="4" t="s">
        <v>177</v>
      </c>
      <c r="H818" s="4" t="s">
        <v>348</v>
      </c>
      <c r="I818" s="8">
        <v>-107112.85</v>
      </c>
      <c r="J818" s="8">
        <v>-90432.24</v>
      </c>
      <c r="K818" s="8">
        <v>-92194.5</v>
      </c>
      <c r="L818" s="8">
        <v>-117093.31</v>
      </c>
      <c r="M818" s="8">
        <v>-107418.03</v>
      </c>
      <c r="N818" s="8">
        <v>-112103.89</v>
      </c>
      <c r="O818" s="8">
        <v>-115407.85</v>
      </c>
      <c r="P818" s="8">
        <v>-105555.47</v>
      </c>
      <c r="Q818" s="8">
        <v>-108692.09</v>
      </c>
      <c r="R818" s="8">
        <v>-112789.75</v>
      </c>
      <c r="S818" s="8">
        <v>-94683.99</v>
      </c>
      <c r="T818" s="8">
        <v>-107719.31</v>
      </c>
      <c r="U818" s="9">
        <v>-1271203.28</v>
      </c>
    </row>
    <row r="819" spans="1:21" ht="23.25" thickBot="1" x14ac:dyDescent="0.3">
      <c r="A819" s="4" t="s">
        <v>320</v>
      </c>
      <c r="B819" s="4" t="s">
        <v>349</v>
      </c>
      <c r="C819" s="4" t="s">
        <v>350</v>
      </c>
      <c r="D819" s="4" t="s">
        <v>346</v>
      </c>
      <c r="E819" s="4" t="s">
        <v>347</v>
      </c>
      <c r="F819" s="4" t="s">
        <v>178</v>
      </c>
      <c r="G819" s="4" t="s">
        <v>179</v>
      </c>
      <c r="H819" s="4" t="s">
        <v>348</v>
      </c>
      <c r="I819" s="10">
        <v>-12232.75</v>
      </c>
      <c r="J819" s="10">
        <v>-13340.05</v>
      </c>
      <c r="K819" s="10">
        <v>-11104.06</v>
      </c>
      <c r="L819" s="10">
        <v>-15384.02</v>
      </c>
      <c r="M819" s="10">
        <v>-14130.55</v>
      </c>
      <c r="N819" s="10">
        <v>-11347.18</v>
      </c>
      <c r="O819" s="10">
        <v>-8923.3700000000008</v>
      </c>
      <c r="P819" s="10">
        <v>-9040.86</v>
      </c>
      <c r="Q819" s="10">
        <v>-11564.94</v>
      </c>
      <c r="R819" s="10">
        <v>-8927.89</v>
      </c>
      <c r="S819" s="10">
        <v>-11936.39</v>
      </c>
      <c r="T819" s="10">
        <v>-7902.62</v>
      </c>
      <c r="U819" s="9">
        <v>-135834.68</v>
      </c>
    </row>
    <row r="820" spans="1:21" ht="23.25" thickBot="1" x14ac:dyDescent="0.3">
      <c r="A820" s="4" t="s">
        <v>320</v>
      </c>
      <c r="B820" s="4" t="s">
        <v>349</v>
      </c>
      <c r="C820" s="4" t="s">
        <v>350</v>
      </c>
      <c r="D820" s="4" t="s">
        <v>346</v>
      </c>
      <c r="E820" s="4" t="s">
        <v>347</v>
      </c>
      <c r="F820" s="4" t="s">
        <v>180</v>
      </c>
      <c r="G820" s="4" t="s">
        <v>181</v>
      </c>
      <c r="H820" s="4" t="s">
        <v>348</v>
      </c>
      <c r="I820" s="7"/>
      <c r="J820" s="8">
        <v>-575.36</v>
      </c>
      <c r="K820" s="8">
        <v>-251.72</v>
      </c>
      <c r="L820" s="8">
        <v>-323.64</v>
      </c>
      <c r="M820" s="8">
        <v>-827.08</v>
      </c>
      <c r="N820" s="8">
        <v>-251.72</v>
      </c>
      <c r="O820" s="7"/>
      <c r="P820" s="8">
        <v>-287.68</v>
      </c>
      <c r="Q820" s="8">
        <v>-323.64</v>
      </c>
      <c r="R820" s="8">
        <v>-35.96</v>
      </c>
      <c r="S820" s="8">
        <v>-143.84</v>
      </c>
      <c r="T820" s="7"/>
      <c r="U820" s="9">
        <v>-3020.64</v>
      </c>
    </row>
    <row r="821" spans="1:21" ht="23.25" thickBot="1" x14ac:dyDescent="0.3">
      <c r="A821" s="4" t="s">
        <v>320</v>
      </c>
      <c r="B821" s="4" t="s">
        <v>349</v>
      </c>
      <c r="C821" s="4" t="s">
        <v>350</v>
      </c>
      <c r="D821" s="4" t="s">
        <v>346</v>
      </c>
      <c r="E821" s="4" t="s">
        <v>347</v>
      </c>
      <c r="F821" s="4" t="s">
        <v>182</v>
      </c>
      <c r="G821" s="4" t="s">
        <v>183</v>
      </c>
      <c r="H821" s="4" t="s">
        <v>348</v>
      </c>
      <c r="I821" s="10">
        <v>-202.5</v>
      </c>
      <c r="J821" s="10">
        <v>-270</v>
      </c>
      <c r="K821" s="10">
        <v>-135</v>
      </c>
      <c r="L821" s="10">
        <v>-292.5</v>
      </c>
      <c r="M821" s="10">
        <v>-517.5</v>
      </c>
      <c r="N821" s="10">
        <v>-180</v>
      </c>
      <c r="O821" s="11"/>
      <c r="P821" s="10">
        <v>-45</v>
      </c>
      <c r="Q821" s="10">
        <v>-112.5</v>
      </c>
      <c r="R821" s="10">
        <v>-90</v>
      </c>
      <c r="S821" s="10">
        <v>-405</v>
      </c>
      <c r="T821" s="10">
        <v>-135</v>
      </c>
      <c r="U821" s="9">
        <v>-2385</v>
      </c>
    </row>
    <row r="822" spans="1:21" ht="23.25" thickBot="1" x14ac:dyDescent="0.3">
      <c r="A822" s="4" t="s">
        <v>320</v>
      </c>
      <c r="B822" s="4" t="s">
        <v>190</v>
      </c>
      <c r="C822" s="4" t="s">
        <v>191</v>
      </c>
      <c r="D822" s="4" t="s">
        <v>321</v>
      </c>
      <c r="E822" s="4" t="s">
        <v>322</v>
      </c>
      <c r="F822" s="4" t="s">
        <v>84</v>
      </c>
      <c r="G822" s="4" t="s">
        <v>85</v>
      </c>
      <c r="H822" s="4" t="s">
        <v>323</v>
      </c>
      <c r="I822" s="7"/>
      <c r="J822" s="7"/>
      <c r="K822" s="7"/>
      <c r="L822" s="7"/>
      <c r="M822" s="7"/>
      <c r="N822" s="8">
        <v>85.75</v>
      </c>
      <c r="O822" s="7"/>
      <c r="P822" s="7"/>
      <c r="Q822" s="7"/>
      <c r="R822" s="7"/>
      <c r="S822" s="7"/>
      <c r="T822" s="7"/>
      <c r="U822" s="9">
        <v>85.75</v>
      </c>
    </row>
    <row r="823" spans="1:21" ht="23.25" thickBot="1" x14ac:dyDescent="0.3">
      <c r="A823" s="4" t="s">
        <v>320</v>
      </c>
      <c r="B823" s="4" t="s">
        <v>190</v>
      </c>
      <c r="C823" s="4" t="s">
        <v>191</v>
      </c>
      <c r="D823" s="4" t="s">
        <v>338</v>
      </c>
      <c r="E823" s="4" t="s">
        <v>339</v>
      </c>
      <c r="F823" s="4" t="s">
        <v>120</v>
      </c>
      <c r="G823" s="4" t="s">
        <v>121</v>
      </c>
      <c r="H823" s="4" t="s">
        <v>340</v>
      </c>
      <c r="I823" s="10">
        <v>25785.81</v>
      </c>
      <c r="J823" s="10">
        <v>14509.68</v>
      </c>
      <c r="K823" s="10">
        <v>12532.37</v>
      </c>
      <c r="L823" s="10">
        <v>20101.28</v>
      </c>
      <c r="M823" s="10">
        <v>18460.32</v>
      </c>
      <c r="N823" s="10">
        <v>21797.040000000001</v>
      </c>
      <c r="O823" s="10">
        <v>27141.52</v>
      </c>
      <c r="P823" s="10">
        <v>25036.720000000001</v>
      </c>
      <c r="Q823" s="10">
        <v>26425.919999999998</v>
      </c>
      <c r="R823" s="10">
        <v>21739.200000000001</v>
      </c>
      <c r="S823" s="10">
        <v>24876.06</v>
      </c>
      <c r="T823" s="10">
        <v>21590.41</v>
      </c>
      <c r="U823" s="9">
        <v>259996.33</v>
      </c>
    </row>
    <row r="824" spans="1:21" ht="23.25" thickBot="1" x14ac:dyDescent="0.3">
      <c r="A824" s="4" t="s">
        <v>320</v>
      </c>
      <c r="B824" s="4" t="s">
        <v>190</v>
      </c>
      <c r="C824" s="4" t="s">
        <v>191</v>
      </c>
      <c r="D824" s="4" t="s">
        <v>338</v>
      </c>
      <c r="E824" s="4" t="s">
        <v>339</v>
      </c>
      <c r="F824" s="4" t="s">
        <v>122</v>
      </c>
      <c r="G824" s="4" t="s">
        <v>123</v>
      </c>
      <c r="H824" s="4" t="s">
        <v>340</v>
      </c>
      <c r="I824" s="8">
        <v>2405.0500000000002</v>
      </c>
      <c r="J824" s="8">
        <v>1227.33</v>
      </c>
      <c r="K824" s="8">
        <v>1943.35</v>
      </c>
      <c r="L824" s="8">
        <v>2967.69</v>
      </c>
      <c r="M824" s="8">
        <v>3311.61</v>
      </c>
      <c r="N824" s="8">
        <v>3546.2</v>
      </c>
      <c r="O824" s="8">
        <v>4963.2700000000004</v>
      </c>
      <c r="P824" s="8">
        <v>3760.66</v>
      </c>
      <c r="Q824" s="8">
        <v>3780.63</v>
      </c>
      <c r="R824" s="8">
        <v>2466.9899999999998</v>
      </c>
      <c r="S824" s="8">
        <v>2664.53</v>
      </c>
      <c r="T824" s="8">
        <v>2143.8000000000002</v>
      </c>
      <c r="U824" s="9">
        <v>35181.11</v>
      </c>
    </row>
    <row r="825" spans="1:21" ht="23.25" thickBot="1" x14ac:dyDescent="0.3">
      <c r="A825" s="4" t="s">
        <v>320</v>
      </c>
      <c r="B825" s="4" t="s">
        <v>190</v>
      </c>
      <c r="C825" s="4" t="s">
        <v>191</v>
      </c>
      <c r="D825" s="4" t="s">
        <v>338</v>
      </c>
      <c r="E825" s="4" t="s">
        <v>339</v>
      </c>
      <c r="F825" s="4" t="s">
        <v>112</v>
      </c>
      <c r="G825" s="4" t="s">
        <v>113</v>
      </c>
      <c r="H825" s="4" t="s">
        <v>340</v>
      </c>
      <c r="I825" s="10">
        <v>3865.82</v>
      </c>
      <c r="J825" s="10">
        <v>3442.06</v>
      </c>
      <c r="K825" s="10">
        <v>3986.93</v>
      </c>
      <c r="L825" s="10">
        <v>3890.92</v>
      </c>
      <c r="M825" s="10">
        <v>3504.86</v>
      </c>
      <c r="N825" s="10">
        <v>3741.86</v>
      </c>
      <c r="O825" s="10">
        <v>3875.35</v>
      </c>
      <c r="P825" s="10">
        <v>3601.28</v>
      </c>
      <c r="Q825" s="10">
        <v>3884.59</v>
      </c>
      <c r="R825" s="10">
        <v>4061.25</v>
      </c>
      <c r="S825" s="10">
        <v>3708.03</v>
      </c>
      <c r="T825" s="10">
        <v>3884.59</v>
      </c>
      <c r="U825" s="9">
        <v>45447.54</v>
      </c>
    </row>
    <row r="826" spans="1:21" ht="23.25" thickBot="1" x14ac:dyDescent="0.3">
      <c r="A826" s="4" t="s">
        <v>320</v>
      </c>
      <c r="B826" s="4" t="s">
        <v>190</v>
      </c>
      <c r="C826" s="4" t="s">
        <v>191</v>
      </c>
      <c r="D826" s="4" t="s">
        <v>338</v>
      </c>
      <c r="E826" s="4" t="s">
        <v>339</v>
      </c>
      <c r="F826" s="4" t="s">
        <v>114</v>
      </c>
      <c r="G826" s="4" t="s">
        <v>115</v>
      </c>
      <c r="H826" s="4" t="s">
        <v>340</v>
      </c>
      <c r="I826" s="8">
        <v>14695.22</v>
      </c>
      <c r="J826" s="8">
        <v>12936.62</v>
      </c>
      <c r="K826" s="8">
        <v>15069.08</v>
      </c>
      <c r="L826" s="8">
        <v>14919.81</v>
      </c>
      <c r="M826" s="8">
        <v>13537.71</v>
      </c>
      <c r="N826" s="8">
        <v>14454.78</v>
      </c>
      <c r="O826" s="8">
        <v>15176.13</v>
      </c>
      <c r="P826" s="8">
        <v>13967.23</v>
      </c>
      <c r="Q826" s="8">
        <v>15022.47</v>
      </c>
      <c r="R826" s="8">
        <v>15467.73</v>
      </c>
      <c r="S826" s="8">
        <v>14188.67</v>
      </c>
      <c r="T826" s="8">
        <v>14760.61</v>
      </c>
      <c r="U826" s="9">
        <v>174196.06</v>
      </c>
    </row>
    <row r="827" spans="1:21" ht="23.25" thickBot="1" x14ac:dyDescent="0.3">
      <c r="A827" s="4" t="s">
        <v>320</v>
      </c>
      <c r="B827" s="4" t="s">
        <v>190</v>
      </c>
      <c r="C827" s="4" t="s">
        <v>191</v>
      </c>
      <c r="D827" s="4" t="s">
        <v>338</v>
      </c>
      <c r="E827" s="4" t="s">
        <v>339</v>
      </c>
      <c r="F827" s="4" t="s">
        <v>132</v>
      </c>
      <c r="G827" s="4" t="s">
        <v>133</v>
      </c>
      <c r="H827" s="4" t="s">
        <v>340</v>
      </c>
      <c r="I827" s="10">
        <v>4.0599999999999996</v>
      </c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9">
        <v>4.0599999999999996</v>
      </c>
    </row>
    <row r="828" spans="1:21" ht="23.25" thickBot="1" x14ac:dyDescent="0.3">
      <c r="A828" s="4" t="s">
        <v>320</v>
      </c>
      <c r="B828" s="4" t="s">
        <v>190</v>
      </c>
      <c r="C828" s="4" t="s">
        <v>191</v>
      </c>
      <c r="D828" s="4" t="s">
        <v>338</v>
      </c>
      <c r="E828" s="4" t="s">
        <v>339</v>
      </c>
      <c r="F828" s="4" t="s">
        <v>94</v>
      </c>
      <c r="G828" s="4" t="s">
        <v>95</v>
      </c>
      <c r="H828" s="4" t="s">
        <v>340</v>
      </c>
      <c r="I828" s="8">
        <v>902.22</v>
      </c>
      <c r="J828" s="8">
        <v>496.65</v>
      </c>
      <c r="K828" s="8">
        <v>505.16</v>
      </c>
      <c r="L828" s="8">
        <v>798.3</v>
      </c>
      <c r="M828" s="8">
        <v>784.59</v>
      </c>
      <c r="N828" s="8">
        <v>834.13</v>
      </c>
      <c r="O828" s="8">
        <v>1210.43</v>
      </c>
      <c r="P828" s="8">
        <v>987.13</v>
      </c>
      <c r="Q828" s="8">
        <v>1038.8599999999999</v>
      </c>
      <c r="R828" s="8">
        <v>798.24</v>
      </c>
      <c r="S828" s="8">
        <v>899.52</v>
      </c>
      <c r="T828" s="8">
        <v>765.91</v>
      </c>
      <c r="U828" s="9">
        <v>10021.14</v>
      </c>
    </row>
    <row r="829" spans="1:21" ht="23.25" thickBot="1" x14ac:dyDescent="0.3">
      <c r="A829" s="4" t="s">
        <v>320</v>
      </c>
      <c r="B829" s="4" t="s">
        <v>190</v>
      </c>
      <c r="C829" s="4" t="s">
        <v>191</v>
      </c>
      <c r="D829" s="4" t="s">
        <v>338</v>
      </c>
      <c r="E829" s="4" t="s">
        <v>339</v>
      </c>
      <c r="F829" s="4" t="s">
        <v>98</v>
      </c>
      <c r="G829" s="4" t="s">
        <v>99</v>
      </c>
      <c r="H829" s="4" t="s">
        <v>340</v>
      </c>
      <c r="I829" s="11"/>
      <c r="J829" s="11"/>
      <c r="K829" s="11"/>
      <c r="L829" s="11"/>
      <c r="M829" s="11"/>
      <c r="N829" s="11"/>
      <c r="O829" s="11"/>
      <c r="P829" s="11"/>
      <c r="Q829" s="11"/>
      <c r="R829" s="10">
        <v>84.05</v>
      </c>
      <c r="S829" s="10">
        <v>149.97</v>
      </c>
      <c r="T829" s="10">
        <v>-234.02</v>
      </c>
      <c r="U829" s="12">
        <v>0</v>
      </c>
    </row>
    <row r="830" spans="1:21" ht="23.25" thickBot="1" x14ac:dyDescent="0.3">
      <c r="A830" s="4" t="s">
        <v>320</v>
      </c>
      <c r="B830" s="4" t="s">
        <v>190</v>
      </c>
      <c r="C830" s="4" t="s">
        <v>191</v>
      </c>
      <c r="D830" s="4" t="s">
        <v>338</v>
      </c>
      <c r="E830" s="4" t="s">
        <v>339</v>
      </c>
      <c r="F830" s="4" t="s">
        <v>156</v>
      </c>
      <c r="G830" s="4" t="s">
        <v>157</v>
      </c>
      <c r="H830" s="4" t="s">
        <v>340</v>
      </c>
      <c r="I830" s="8">
        <v>22.5</v>
      </c>
      <c r="J830" s="7"/>
      <c r="K830" s="7"/>
      <c r="L830" s="7"/>
      <c r="M830" s="8">
        <v>22.9</v>
      </c>
      <c r="N830" s="8">
        <v>22.9</v>
      </c>
      <c r="O830" s="7"/>
      <c r="P830" s="8">
        <v>22.9</v>
      </c>
      <c r="Q830" s="7"/>
      <c r="R830" s="7"/>
      <c r="S830" s="7"/>
      <c r="T830" s="7"/>
      <c r="U830" s="9">
        <v>91.2</v>
      </c>
    </row>
    <row r="831" spans="1:21" ht="23.25" thickBot="1" x14ac:dyDescent="0.3">
      <c r="A831" s="4" t="s">
        <v>320</v>
      </c>
      <c r="B831" s="4" t="s">
        <v>190</v>
      </c>
      <c r="C831" s="4" t="s">
        <v>191</v>
      </c>
      <c r="D831" s="4" t="s">
        <v>338</v>
      </c>
      <c r="E831" s="4" t="s">
        <v>339</v>
      </c>
      <c r="F831" s="4" t="s">
        <v>176</v>
      </c>
      <c r="G831" s="4" t="s">
        <v>177</v>
      </c>
      <c r="H831" s="4" t="s">
        <v>340</v>
      </c>
      <c r="I831" s="10">
        <v>-44947.040000000001</v>
      </c>
      <c r="J831" s="10">
        <v>-25291.84</v>
      </c>
      <c r="K831" s="10">
        <v>-21856.19</v>
      </c>
      <c r="L831" s="10">
        <v>-35048.800000000003</v>
      </c>
      <c r="M831" s="10">
        <v>-32187.040000000001</v>
      </c>
      <c r="N831" s="10">
        <v>-38004.879999999997</v>
      </c>
      <c r="O831" s="10">
        <v>-47429.279999999999</v>
      </c>
      <c r="P831" s="10">
        <v>-43757.29</v>
      </c>
      <c r="Q831" s="10">
        <v>-46076.160000000003</v>
      </c>
      <c r="R831" s="10">
        <v>-37904.400000000001</v>
      </c>
      <c r="S831" s="10">
        <v>-43373.760000000002</v>
      </c>
      <c r="T831" s="10">
        <v>-37644.959999999999</v>
      </c>
      <c r="U831" s="9">
        <v>-453521.64</v>
      </c>
    </row>
    <row r="832" spans="1:21" ht="23.25" thickBot="1" x14ac:dyDescent="0.3">
      <c r="A832" s="4" t="s">
        <v>320</v>
      </c>
      <c r="B832" s="4" t="s">
        <v>190</v>
      </c>
      <c r="C832" s="4" t="s">
        <v>191</v>
      </c>
      <c r="D832" s="4" t="s">
        <v>338</v>
      </c>
      <c r="E832" s="4" t="s">
        <v>339</v>
      </c>
      <c r="F832" s="4" t="s">
        <v>178</v>
      </c>
      <c r="G832" s="4" t="s">
        <v>179</v>
      </c>
      <c r="H832" s="4" t="s">
        <v>340</v>
      </c>
      <c r="I832" s="8">
        <v>-2792.22</v>
      </c>
      <c r="J832" s="8">
        <v>-1424.91</v>
      </c>
      <c r="K832" s="8">
        <v>-2256.39</v>
      </c>
      <c r="L832" s="8">
        <v>-3442.24</v>
      </c>
      <c r="M832" s="8">
        <v>-3841.38</v>
      </c>
      <c r="N832" s="8">
        <v>-4691.53</v>
      </c>
      <c r="O832" s="8">
        <v>-5185.72</v>
      </c>
      <c r="P832" s="8">
        <v>-4381.76</v>
      </c>
      <c r="Q832" s="8">
        <v>-4385.6899999999996</v>
      </c>
      <c r="R832" s="8">
        <v>-2861.82</v>
      </c>
      <c r="S832" s="8">
        <v>-3091</v>
      </c>
      <c r="T832" s="8">
        <v>-2486.9</v>
      </c>
      <c r="U832" s="9">
        <v>-40841.56</v>
      </c>
    </row>
    <row r="833" spans="1:21" ht="23.25" thickBot="1" x14ac:dyDescent="0.3">
      <c r="A833" s="4" t="s">
        <v>320</v>
      </c>
      <c r="B833" s="4" t="s">
        <v>190</v>
      </c>
      <c r="C833" s="4" t="s">
        <v>191</v>
      </c>
      <c r="D833" s="4" t="s">
        <v>338</v>
      </c>
      <c r="E833" s="4" t="s">
        <v>339</v>
      </c>
      <c r="F833" s="4" t="s">
        <v>180</v>
      </c>
      <c r="G833" s="4" t="s">
        <v>181</v>
      </c>
      <c r="H833" s="4" t="s">
        <v>340</v>
      </c>
      <c r="I833" s="10">
        <v>-4.0599999999999996</v>
      </c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9">
        <v>-4.0599999999999996</v>
      </c>
    </row>
    <row r="834" spans="1:21" ht="23.25" thickBot="1" x14ac:dyDescent="0.3">
      <c r="A834" s="4" t="s">
        <v>320</v>
      </c>
      <c r="B834" s="4" t="s">
        <v>190</v>
      </c>
      <c r="C834" s="4" t="s">
        <v>191</v>
      </c>
      <c r="D834" s="4" t="s">
        <v>338</v>
      </c>
      <c r="E834" s="4" t="s">
        <v>339</v>
      </c>
      <c r="F834" s="4" t="s">
        <v>182</v>
      </c>
      <c r="G834" s="4" t="s">
        <v>183</v>
      </c>
      <c r="H834" s="4" t="s">
        <v>340</v>
      </c>
      <c r="I834" s="8">
        <v>-22.5</v>
      </c>
      <c r="J834" s="7"/>
      <c r="K834" s="7"/>
      <c r="L834" s="7"/>
      <c r="M834" s="7"/>
      <c r="N834" s="7"/>
      <c r="O834" s="8">
        <v>-22.5</v>
      </c>
      <c r="P834" s="7"/>
      <c r="Q834" s="7"/>
      <c r="R834" s="7"/>
      <c r="S834" s="7"/>
      <c r="T834" s="7"/>
      <c r="U834" s="9">
        <v>-45</v>
      </c>
    </row>
    <row r="835" spans="1:21" ht="23.25" thickBot="1" x14ac:dyDescent="0.3">
      <c r="A835" s="4" t="s">
        <v>320</v>
      </c>
      <c r="B835" s="4" t="s">
        <v>190</v>
      </c>
      <c r="C835" s="4" t="s">
        <v>191</v>
      </c>
      <c r="D835" s="4" t="s">
        <v>341</v>
      </c>
      <c r="E835" s="4" t="s">
        <v>339</v>
      </c>
      <c r="F835" s="4" t="s">
        <v>47</v>
      </c>
      <c r="G835" s="4" t="s">
        <v>48</v>
      </c>
      <c r="H835" s="4" t="s">
        <v>342</v>
      </c>
      <c r="I835" s="10">
        <v>664.14</v>
      </c>
      <c r="J835" s="10">
        <v>855.5</v>
      </c>
      <c r="K835" s="10">
        <v>8.99</v>
      </c>
      <c r="L835" s="10">
        <v>81.22</v>
      </c>
      <c r="M835" s="10">
        <v>167.79</v>
      </c>
      <c r="N835" s="10">
        <v>237.15</v>
      </c>
      <c r="O835" s="10">
        <v>362.38</v>
      </c>
      <c r="P835" s="11"/>
      <c r="Q835" s="10">
        <v>291.08999999999997</v>
      </c>
      <c r="R835" s="10">
        <v>243.94</v>
      </c>
      <c r="S835" s="10">
        <v>561.12</v>
      </c>
      <c r="T835" s="10">
        <v>10.51</v>
      </c>
      <c r="U835" s="9">
        <v>3483.83</v>
      </c>
    </row>
    <row r="836" spans="1:21" ht="23.25" thickBot="1" x14ac:dyDescent="0.3">
      <c r="A836" s="4" t="s">
        <v>320</v>
      </c>
      <c r="B836" s="4" t="s">
        <v>190</v>
      </c>
      <c r="C836" s="4" t="s">
        <v>191</v>
      </c>
      <c r="D836" s="4" t="s">
        <v>341</v>
      </c>
      <c r="E836" s="4" t="s">
        <v>339</v>
      </c>
      <c r="F836" s="4" t="s">
        <v>130</v>
      </c>
      <c r="G836" s="4" t="s">
        <v>131</v>
      </c>
      <c r="H836" s="4" t="s">
        <v>342</v>
      </c>
      <c r="I836" s="7"/>
      <c r="J836" s="8">
        <v>17.98</v>
      </c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9">
        <v>17.98</v>
      </c>
    </row>
    <row r="837" spans="1:21" ht="23.25" thickBot="1" x14ac:dyDescent="0.3">
      <c r="A837" s="4" t="s">
        <v>320</v>
      </c>
      <c r="B837" s="4" t="s">
        <v>190</v>
      </c>
      <c r="C837" s="4" t="s">
        <v>191</v>
      </c>
      <c r="D837" s="4" t="s">
        <v>341</v>
      </c>
      <c r="E837" s="4" t="s">
        <v>339</v>
      </c>
      <c r="F837" s="4" t="s">
        <v>94</v>
      </c>
      <c r="G837" s="4" t="s">
        <v>95</v>
      </c>
      <c r="H837" s="4" t="s">
        <v>342</v>
      </c>
      <c r="I837" s="10">
        <v>41.78</v>
      </c>
      <c r="J837" s="10">
        <v>10.97</v>
      </c>
      <c r="K837" s="10">
        <v>5.32</v>
      </c>
      <c r="L837" s="10">
        <v>73.75</v>
      </c>
      <c r="M837" s="11"/>
      <c r="N837" s="11"/>
      <c r="O837" s="10">
        <v>15.12</v>
      </c>
      <c r="P837" s="10">
        <v>20.100000000000001</v>
      </c>
      <c r="Q837" s="10">
        <v>15.42</v>
      </c>
      <c r="R837" s="10">
        <v>42.38</v>
      </c>
      <c r="S837" s="10">
        <v>84.82</v>
      </c>
      <c r="T837" s="10">
        <v>11.57</v>
      </c>
      <c r="U837" s="9">
        <v>321.23</v>
      </c>
    </row>
    <row r="838" spans="1:21" ht="23.25" thickBot="1" x14ac:dyDescent="0.3">
      <c r="A838" s="4" t="s">
        <v>320</v>
      </c>
      <c r="B838" s="4" t="s">
        <v>190</v>
      </c>
      <c r="C838" s="4" t="s">
        <v>191</v>
      </c>
      <c r="D838" s="4" t="s">
        <v>341</v>
      </c>
      <c r="E838" s="4" t="s">
        <v>339</v>
      </c>
      <c r="F838" s="4" t="s">
        <v>42</v>
      </c>
      <c r="G838" s="4" t="s">
        <v>43</v>
      </c>
      <c r="H838" s="4" t="s">
        <v>342</v>
      </c>
      <c r="I838" s="8">
        <v>136.13999999999999</v>
      </c>
      <c r="J838" s="8">
        <v>105.09</v>
      </c>
      <c r="K838" s="8">
        <v>50.99</v>
      </c>
      <c r="L838" s="8">
        <v>706.46</v>
      </c>
      <c r="M838" s="7"/>
      <c r="N838" s="7"/>
      <c r="O838" s="8">
        <v>144.82</v>
      </c>
      <c r="P838" s="8">
        <v>192.51</v>
      </c>
      <c r="Q838" s="8">
        <v>147.72</v>
      </c>
      <c r="R838" s="8">
        <v>295.44</v>
      </c>
      <c r="S838" s="8">
        <v>812.46</v>
      </c>
      <c r="T838" s="8">
        <v>110.79</v>
      </c>
      <c r="U838" s="9">
        <v>2702.42</v>
      </c>
    </row>
    <row r="839" spans="1:21" ht="23.25" thickBot="1" x14ac:dyDescent="0.3">
      <c r="A839" s="4" t="s">
        <v>320</v>
      </c>
      <c r="B839" s="4" t="s">
        <v>190</v>
      </c>
      <c r="C839" s="4" t="s">
        <v>191</v>
      </c>
      <c r="D839" s="4" t="s">
        <v>341</v>
      </c>
      <c r="E839" s="4" t="s">
        <v>339</v>
      </c>
      <c r="F839" s="4" t="s">
        <v>53</v>
      </c>
      <c r="G839" s="4" t="s">
        <v>54</v>
      </c>
      <c r="H839" s="4" t="s">
        <v>342</v>
      </c>
      <c r="I839" s="10">
        <v>264.08</v>
      </c>
      <c r="J839" s="11"/>
      <c r="K839" s="11"/>
      <c r="L839" s="11"/>
      <c r="M839" s="11"/>
      <c r="N839" s="11"/>
      <c r="O839" s="11"/>
      <c r="P839" s="11"/>
      <c r="Q839" s="11"/>
      <c r="R839" s="10">
        <v>110.57</v>
      </c>
      <c r="S839" s="14">
        <v>0</v>
      </c>
      <c r="T839" s="11"/>
      <c r="U839" s="9">
        <v>374.65</v>
      </c>
    </row>
    <row r="840" spans="1:21" ht="23.25" thickBot="1" x14ac:dyDescent="0.3">
      <c r="A840" s="4" t="s">
        <v>320</v>
      </c>
      <c r="B840" s="4" t="s">
        <v>190</v>
      </c>
      <c r="C840" s="4" t="s">
        <v>191</v>
      </c>
      <c r="D840" s="4" t="s">
        <v>341</v>
      </c>
      <c r="E840" s="4" t="s">
        <v>339</v>
      </c>
      <c r="F840" s="4" t="s">
        <v>172</v>
      </c>
      <c r="G840" s="4" t="s">
        <v>173</v>
      </c>
      <c r="H840" s="4" t="s">
        <v>342</v>
      </c>
      <c r="I840" s="8">
        <v>22.5</v>
      </c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9">
        <v>22.5</v>
      </c>
    </row>
    <row r="841" spans="1:21" ht="23.25" thickBot="1" x14ac:dyDescent="0.3">
      <c r="A841" s="4" t="s">
        <v>320</v>
      </c>
      <c r="B841" s="4" t="s">
        <v>190</v>
      </c>
      <c r="C841" s="4" t="s">
        <v>191</v>
      </c>
      <c r="D841" s="4" t="s">
        <v>343</v>
      </c>
      <c r="E841" s="4" t="s">
        <v>344</v>
      </c>
      <c r="F841" s="4" t="s">
        <v>94</v>
      </c>
      <c r="G841" s="4" t="s">
        <v>95</v>
      </c>
      <c r="H841" s="4" t="s">
        <v>345</v>
      </c>
      <c r="I841" s="10">
        <v>113.36</v>
      </c>
      <c r="J841" s="10">
        <v>25.6</v>
      </c>
      <c r="K841" s="10">
        <v>37.79</v>
      </c>
      <c r="L841" s="10">
        <v>143.71</v>
      </c>
      <c r="M841" s="10">
        <v>117.45</v>
      </c>
      <c r="N841" s="10">
        <v>465.96</v>
      </c>
      <c r="O841" s="10">
        <v>171.43</v>
      </c>
      <c r="P841" s="10">
        <v>287.33999999999997</v>
      </c>
      <c r="Q841" s="10">
        <v>7.71</v>
      </c>
      <c r="R841" s="11"/>
      <c r="S841" s="11"/>
      <c r="T841" s="11"/>
      <c r="U841" s="9">
        <v>1370.35</v>
      </c>
    </row>
    <row r="842" spans="1:21" ht="23.25" thickBot="1" x14ac:dyDescent="0.3">
      <c r="A842" s="4" t="s">
        <v>320</v>
      </c>
      <c r="B842" s="4" t="s">
        <v>190</v>
      </c>
      <c r="C842" s="4" t="s">
        <v>191</v>
      </c>
      <c r="D842" s="4" t="s">
        <v>343</v>
      </c>
      <c r="E842" s="4" t="s">
        <v>344</v>
      </c>
      <c r="F842" s="4" t="s">
        <v>42</v>
      </c>
      <c r="G842" s="4" t="s">
        <v>43</v>
      </c>
      <c r="H842" s="4" t="s">
        <v>345</v>
      </c>
      <c r="I842" s="8">
        <v>980.84</v>
      </c>
      <c r="J842" s="8">
        <v>245.21</v>
      </c>
      <c r="K842" s="8">
        <v>361.95</v>
      </c>
      <c r="L842" s="8">
        <v>1139</v>
      </c>
      <c r="M842" s="8">
        <v>1125.03</v>
      </c>
      <c r="N842" s="8">
        <v>4463.43</v>
      </c>
      <c r="O842" s="8">
        <v>1642.1</v>
      </c>
      <c r="P842" s="8">
        <v>2556.9699999999998</v>
      </c>
      <c r="Q842" s="8">
        <v>73.86</v>
      </c>
      <c r="R842" s="7"/>
      <c r="S842" s="7"/>
      <c r="T842" s="7"/>
      <c r="U842" s="9">
        <v>12588.39</v>
      </c>
    </row>
    <row r="843" spans="1:21" ht="23.25" thickBot="1" x14ac:dyDescent="0.3">
      <c r="A843" s="4" t="s">
        <v>320</v>
      </c>
      <c r="B843" s="4" t="s">
        <v>190</v>
      </c>
      <c r="C843" s="4" t="s">
        <v>191</v>
      </c>
      <c r="D843" s="4" t="s">
        <v>343</v>
      </c>
      <c r="E843" s="4" t="s">
        <v>344</v>
      </c>
      <c r="F843" s="4" t="s">
        <v>53</v>
      </c>
      <c r="G843" s="4" t="s">
        <v>54</v>
      </c>
      <c r="H843" s="4" t="s">
        <v>345</v>
      </c>
      <c r="I843" s="10">
        <v>104.99</v>
      </c>
      <c r="J843" s="11"/>
      <c r="K843" s="11"/>
      <c r="L843" s="10">
        <v>237.51</v>
      </c>
      <c r="M843" s="11"/>
      <c r="N843" s="11"/>
      <c r="O843" s="11"/>
      <c r="P843" s="10">
        <v>195.42</v>
      </c>
      <c r="Q843" s="11"/>
      <c r="R843" s="11"/>
      <c r="S843" s="11"/>
      <c r="T843" s="11"/>
      <c r="U843" s="9">
        <v>537.91999999999996</v>
      </c>
    </row>
    <row r="844" spans="1:21" ht="23.25" thickBot="1" x14ac:dyDescent="0.3">
      <c r="A844" s="4" t="s">
        <v>320</v>
      </c>
      <c r="B844" s="4" t="s">
        <v>190</v>
      </c>
      <c r="C844" s="4" t="s">
        <v>191</v>
      </c>
      <c r="D844" s="4" t="s">
        <v>332</v>
      </c>
      <c r="E844" s="4" t="s">
        <v>333</v>
      </c>
      <c r="F844" s="4" t="s">
        <v>47</v>
      </c>
      <c r="G844" s="4" t="s">
        <v>48</v>
      </c>
      <c r="H844" s="4" t="s">
        <v>271</v>
      </c>
      <c r="I844" s="7"/>
      <c r="J844" s="7"/>
      <c r="K844" s="7"/>
      <c r="L844" s="7"/>
      <c r="M844" s="7"/>
      <c r="N844" s="8">
        <v>23.14</v>
      </c>
      <c r="O844" s="7"/>
      <c r="P844" s="7"/>
      <c r="Q844" s="7"/>
      <c r="R844" s="7"/>
      <c r="S844" s="7"/>
      <c r="T844" s="7"/>
      <c r="U844" s="9">
        <v>23.14</v>
      </c>
    </row>
    <row r="845" spans="1:21" ht="23.25" thickBot="1" x14ac:dyDescent="0.3">
      <c r="A845" s="4" t="s">
        <v>320</v>
      </c>
      <c r="B845" s="4" t="s">
        <v>190</v>
      </c>
      <c r="C845" s="4" t="s">
        <v>191</v>
      </c>
      <c r="D845" s="4" t="s">
        <v>332</v>
      </c>
      <c r="E845" s="4" t="s">
        <v>333</v>
      </c>
      <c r="F845" s="4" t="s">
        <v>94</v>
      </c>
      <c r="G845" s="4" t="s">
        <v>95</v>
      </c>
      <c r="H845" s="4" t="s">
        <v>271</v>
      </c>
      <c r="I845" s="11"/>
      <c r="J845" s="11"/>
      <c r="K845" s="11"/>
      <c r="L845" s="11"/>
      <c r="M845" s="11"/>
      <c r="N845" s="11"/>
      <c r="O845" s="10">
        <v>-64.39</v>
      </c>
      <c r="P845" s="11"/>
      <c r="Q845" s="11"/>
      <c r="R845" s="11"/>
      <c r="S845" s="11"/>
      <c r="T845" s="11"/>
      <c r="U845" s="9">
        <v>-64.39</v>
      </c>
    </row>
    <row r="846" spans="1:21" ht="23.25" thickBot="1" x14ac:dyDescent="0.3">
      <c r="A846" s="4" t="s">
        <v>320</v>
      </c>
      <c r="B846" s="4" t="s">
        <v>190</v>
      </c>
      <c r="C846" s="4" t="s">
        <v>191</v>
      </c>
      <c r="D846" s="4" t="s">
        <v>332</v>
      </c>
      <c r="E846" s="4" t="s">
        <v>333</v>
      </c>
      <c r="F846" s="4" t="s">
        <v>445</v>
      </c>
      <c r="G846" s="4" t="s">
        <v>446</v>
      </c>
      <c r="H846" s="4" t="s">
        <v>271</v>
      </c>
      <c r="I846" s="7"/>
      <c r="J846" s="7"/>
      <c r="K846" s="7"/>
      <c r="L846" s="7"/>
      <c r="M846" s="7"/>
      <c r="N846" s="7"/>
      <c r="O846" s="8">
        <v>82</v>
      </c>
      <c r="P846" s="7"/>
      <c r="Q846" s="7"/>
      <c r="R846" s="7"/>
      <c r="S846" s="7"/>
      <c r="T846" s="7"/>
      <c r="U846" s="9">
        <v>82</v>
      </c>
    </row>
    <row r="847" spans="1:21" ht="23.25" thickBot="1" x14ac:dyDescent="0.3">
      <c r="A847" s="4" t="s">
        <v>320</v>
      </c>
      <c r="B847" s="4" t="s">
        <v>190</v>
      </c>
      <c r="C847" s="4" t="s">
        <v>191</v>
      </c>
      <c r="D847" s="4" t="s">
        <v>332</v>
      </c>
      <c r="E847" s="4" t="s">
        <v>333</v>
      </c>
      <c r="F847" s="4" t="s">
        <v>176</v>
      </c>
      <c r="G847" s="4" t="s">
        <v>177</v>
      </c>
      <c r="H847" s="4" t="s">
        <v>271</v>
      </c>
      <c r="I847" s="11"/>
      <c r="J847" s="11"/>
      <c r="K847" s="11"/>
      <c r="L847" s="11"/>
      <c r="M847" s="11"/>
      <c r="N847" s="11"/>
      <c r="O847" s="10">
        <v>-616.79999999999995</v>
      </c>
      <c r="P847" s="11"/>
      <c r="Q847" s="11"/>
      <c r="R847" s="11"/>
      <c r="S847" s="11"/>
      <c r="T847" s="11"/>
      <c r="U847" s="9">
        <v>-616.79999999999995</v>
      </c>
    </row>
    <row r="848" spans="1:21" ht="23.25" thickBot="1" x14ac:dyDescent="0.3">
      <c r="A848" s="4" t="s">
        <v>320</v>
      </c>
      <c r="B848" s="4" t="s">
        <v>190</v>
      </c>
      <c r="C848" s="4" t="s">
        <v>191</v>
      </c>
      <c r="D848" s="4" t="s">
        <v>324</v>
      </c>
      <c r="E848" s="4" t="s">
        <v>325</v>
      </c>
      <c r="F848" s="4" t="s">
        <v>94</v>
      </c>
      <c r="G848" s="4" t="s">
        <v>95</v>
      </c>
      <c r="H848" s="4" t="s">
        <v>326</v>
      </c>
      <c r="I848" s="8">
        <v>34.89</v>
      </c>
      <c r="J848" s="8">
        <v>35.07</v>
      </c>
      <c r="K848" s="8">
        <v>62.86</v>
      </c>
      <c r="L848" s="8">
        <v>120.19</v>
      </c>
      <c r="M848" s="8">
        <v>127.24</v>
      </c>
      <c r="N848" s="8">
        <v>184.03</v>
      </c>
      <c r="O848" s="8">
        <v>67.73</v>
      </c>
      <c r="P848" s="8">
        <v>64.52</v>
      </c>
      <c r="Q848" s="8">
        <v>73.62</v>
      </c>
      <c r="R848" s="8">
        <v>46.12</v>
      </c>
      <c r="S848" s="8">
        <v>54.77</v>
      </c>
      <c r="T848" s="8">
        <v>92.91</v>
      </c>
      <c r="U848" s="9">
        <v>963.95</v>
      </c>
    </row>
    <row r="849" spans="1:21" ht="23.25" thickBot="1" x14ac:dyDescent="0.3">
      <c r="A849" s="4" t="s">
        <v>320</v>
      </c>
      <c r="B849" s="4" t="s">
        <v>190</v>
      </c>
      <c r="C849" s="4" t="s">
        <v>191</v>
      </c>
      <c r="D849" s="4" t="s">
        <v>324</v>
      </c>
      <c r="E849" s="4" t="s">
        <v>325</v>
      </c>
      <c r="F849" s="4" t="s">
        <v>310</v>
      </c>
      <c r="G849" s="4" t="s">
        <v>311</v>
      </c>
      <c r="H849" s="4" t="s">
        <v>326</v>
      </c>
      <c r="I849" s="11"/>
      <c r="J849" s="11"/>
      <c r="K849" s="10">
        <v>7.86</v>
      </c>
      <c r="L849" s="11"/>
      <c r="M849" s="11"/>
      <c r="N849" s="11"/>
      <c r="O849" s="11"/>
      <c r="P849" s="11"/>
      <c r="Q849" s="11"/>
      <c r="R849" s="11"/>
      <c r="S849" s="11"/>
      <c r="T849" s="11"/>
      <c r="U849" s="9">
        <v>7.86</v>
      </c>
    </row>
    <row r="850" spans="1:21" ht="23.25" thickBot="1" x14ac:dyDescent="0.3">
      <c r="A850" s="4" t="s">
        <v>320</v>
      </c>
      <c r="B850" s="4" t="s">
        <v>190</v>
      </c>
      <c r="C850" s="4" t="s">
        <v>191</v>
      </c>
      <c r="D850" s="4" t="s">
        <v>324</v>
      </c>
      <c r="E850" s="4" t="s">
        <v>325</v>
      </c>
      <c r="F850" s="4" t="s">
        <v>38</v>
      </c>
      <c r="G850" s="4" t="s">
        <v>39</v>
      </c>
      <c r="H850" s="4" t="s">
        <v>326</v>
      </c>
      <c r="I850" s="8">
        <v>35.020000000000003</v>
      </c>
      <c r="J850" s="8">
        <v>67.34</v>
      </c>
      <c r="K850" s="8">
        <v>117.53</v>
      </c>
      <c r="L850" s="7"/>
      <c r="M850" s="7"/>
      <c r="N850" s="7"/>
      <c r="O850" s="7"/>
      <c r="P850" s="7"/>
      <c r="Q850" s="7"/>
      <c r="R850" s="7"/>
      <c r="S850" s="7"/>
      <c r="T850" s="7"/>
      <c r="U850" s="9">
        <v>219.89</v>
      </c>
    </row>
    <row r="851" spans="1:21" ht="23.25" thickBot="1" x14ac:dyDescent="0.3">
      <c r="A851" s="4" t="s">
        <v>320</v>
      </c>
      <c r="B851" s="4" t="s">
        <v>190</v>
      </c>
      <c r="C851" s="4" t="s">
        <v>191</v>
      </c>
      <c r="D851" s="4" t="s">
        <v>324</v>
      </c>
      <c r="E851" s="4" t="s">
        <v>325</v>
      </c>
      <c r="F851" s="4" t="s">
        <v>156</v>
      </c>
      <c r="G851" s="4" t="s">
        <v>157</v>
      </c>
      <c r="H851" s="4" t="s">
        <v>326</v>
      </c>
      <c r="I851" s="11"/>
      <c r="J851" s="11"/>
      <c r="K851" s="11"/>
      <c r="L851" s="11"/>
      <c r="M851" s="10">
        <v>25.6</v>
      </c>
      <c r="N851" s="11"/>
      <c r="O851" s="11"/>
      <c r="P851" s="11"/>
      <c r="Q851" s="11"/>
      <c r="R851" s="11"/>
      <c r="S851" s="10">
        <v>19.2</v>
      </c>
      <c r="T851" s="11"/>
      <c r="U851" s="9">
        <v>44.8</v>
      </c>
    </row>
    <row r="852" spans="1:21" ht="23.25" thickBot="1" x14ac:dyDescent="0.3">
      <c r="A852" s="4" t="s">
        <v>320</v>
      </c>
      <c r="B852" s="4" t="s">
        <v>190</v>
      </c>
      <c r="C852" s="4" t="s">
        <v>191</v>
      </c>
      <c r="D852" s="4" t="s">
        <v>324</v>
      </c>
      <c r="E852" s="4" t="s">
        <v>325</v>
      </c>
      <c r="F852" s="4" t="s">
        <v>162</v>
      </c>
      <c r="G852" s="4" t="s">
        <v>163</v>
      </c>
      <c r="H852" s="4" t="s">
        <v>326</v>
      </c>
      <c r="I852" s="7"/>
      <c r="J852" s="7"/>
      <c r="K852" s="7"/>
      <c r="L852" s="7"/>
      <c r="M852" s="7"/>
      <c r="N852" s="8">
        <v>30.14</v>
      </c>
      <c r="O852" s="7"/>
      <c r="P852" s="7"/>
      <c r="Q852" s="8">
        <v>30.14</v>
      </c>
      <c r="R852" s="7"/>
      <c r="S852" s="7"/>
      <c r="T852" s="7"/>
      <c r="U852" s="9">
        <v>60.28</v>
      </c>
    </row>
    <row r="853" spans="1:21" ht="23.25" thickBot="1" x14ac:dyDescent="0.3">
      <c r="A853" s="4" t="s">
        <v>320</v>
      </c>
      <c r="B853" s="4" t="s">
        <v>190</v>
      </c>
      <c r="C853" s="4" t="s">
        <v>191</v>
      </c>
      <c r="D853" s="4" t="s">
        <v>324</v>
      </c>
      <c r="E853" s="4" t="s">
        <v>325</v>
      </c>
      <c r="F853" s="4" t="s">
        <v>76</v>
      </c>
      <c r="G853" s="4" t="s">
        <v>77</v>
      </c>
      <c r="H853" s="4" t="s">
        <v>326</v>
      </c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0">
        <v>29.67</v>
      </c>
      <c r="U853" s="9">
        <v>29.67</v>
      </c>
    </row>
    <row r="854" spans="1:21" ht="23.25" thickBot="1" x14ac:dyDescent="0.3">
      <c r="A854" s="4" t="s">
        <v>320</v>
      </c>
      <c r="B854" s="4" t="s">
        <v>190</v>
      </c>
      <c r="C854" s="4" t="s">
        <v>191</v>
      </c>
      <c r="D854" s="4" t="s">
        <v>324</v>
      </c>
      <c r="E854" s="4" t="s">
        <v>325</v>
      </c>
      <c r="F854" s="4" t="s">
        <v>42</v>
      </c>
      <c r="G854" s="4" t="s">
        <v>43</v>
      </c>
      <c r="H854" s="4" t="s">
        <v>326</v>
      </c>
      <c r="I854" s="8">
        <v>299.27999999999997</v>
      </c>
      <c r="J854" s="8">
        <v>335.9</v>
      </c>
      <c r="K854" s="8">
        <v>544.35</v>
      </c>
      <c r="L854" s="8">
        <v>1081.99</v>
      </c>
      <c r="M854" s="8">
        <v>1162.5999999999999</v>
      </c>
      <c r="N854" s="8">
        <v>1642.93</v>
      </c>
      <c r="O854" s="8">
        <v>641.97</v>
      </c>
      <c r="P854" s="8">
        <v>592.78</v>
      </c>
      <c r="Q854" s="8">
        <v>705.22</v>
      </c>
      <c r="R854" s="8">
        <v>441.75</v>
      </c>
      <c r="S854" s="8">
        <v>524.66</v>
      </c>
      <c r="T854" s="8">
        <v>889.97</v>
      </c>
      <c r="U854" s="9">
        <v>8863.4</v>
      </c>
    </row>
    <row r="855" spans="1:21" ht="23.25" thickBot="1" x14ac:dyDescent="0.3">
      <c r="A855" s="4" t="s">
        <v>320</v>
      </c>
      <c r="B855" s="4" t="s">
        <v>190</v>
      </c>
      <c r="C855" s="4" t="s">
        <v>191</v>
      </c>
      <c r="D855" s="4" t="s">
        <v>324</v>
      </c>
      <c r="E855" s="4" t="s">
        <v>325</v>
      </c>
      <c r="F855" s="4" t="s">
        <v>53</v>
      </c>
      <c r="G855" s="4" t="s">
        <v>54</v>
      </c>
      <c r="H855" s="4" t="s">
        <v>326</v>
      </c>
      <c r="I855" s="10">
        <v>34.99</v>
      </c>
      <c r="J855" s="11"/>
      <c r="K855" s="10">
        <v>57.73</v>
      </c>
      <c r="L855" s="10">
        <v>69.27</v>
      </c>
      <c r="M855" s="10">
        <v>56.24</v>
      </c>
      <c r="N855" s="10">
        <v>119.85</v>
      </c>
      <c r="O855" s="10">
        <v>6.79</v>
      </c>
      <c r="P855" s="10">
        <v>25.27</v>
      </c>
      <c r="Q855" s="11"/>
      <c r="R855" s="11"/>
      <c r="S855" s="11"/>
      <c r="T855" s="11"/>
      <c r="U855" s="9">
        <v>370.14</v>
      </c>
    </row>
    <row r="856" spans="1:21" ht="23.25" thickBot="1" x14ac:dyDescent="0.3">
      <c r="A856" s="4" t="s">
        <v>320</v>
      </c>
      <c r="B856" s="4" t="s">
        <v>190</v>
      </c>
      <c r="C856" s="4" t="s">
        <v>191</v>
      </c>
      <c r="D856" s="4" t="s">
        <v>324</v>
      </c>
      <c r="E856" s="4" t="s">
        <v>325</v>
      </c>
      <c r="F856" s="4" t="s">
        <v>170</v>
      </c>
      <c r="G856" s="4" t="s">
        <v>171</v>
      </c>
      <c r="H856" s="4" t="s">
        <v>326</v>
      </c>
      <c r="I856" s="7"/>
      <c r="J856" s="7"/>
      <c r="K856" s="7"/>
      <c r="L856" s="8">
        <v>17.989999999999998</v>
      </c>
      <c r="M856" s="8">
        <v>10.81</v>
      </c>
      <c r="N856" s="8">
        <v>3.6</v>
      </c>
      <c r="O856" s="7"/>
      <c r="P856" s="7"/>
      <c r="Q856" s="7"/>
      <c r="R856" s="7"/>
      <c r="S856" s="7"/>
      <c r="T856" s="7"/>
      <c r="U856" s="9">
        <v>32.4</v>
      </c>
    </row>
    <row r="857" spans="1:21" ht="23.25" thickBot="1" x14ac:dyDescent="0.3">
      <c r="A857" s="4" t="s">
        <v>320</v>
      </c>
      <c r="B857" s="4" t="s">
        <v>190</v>
      </c>
      <c r="C857" s="4" t="s">
        <v>191</v>
      </c>
      <c r="D857" s="4" t="s">
        <v>324</v>
      </c>
      <c r="E857" s="4" t="s">
        <v>325</v>
      </c>
      <c r="F857" s="4" t="s">
        <v>172</v>
      </c>
      <c r="G857" s="4" t="s">
        <v>173</v>
      </c>
      <c r="H857" s="4" t="s">
        <v>326</v>
      </c>
      <c r="I857" s="11"/>
      <c r="J857" s="11"/>
      <c r="K857" s="10">
        <v>2.2200000000000002</v>
      </c>
      <c r="L857" s="11"/>
      <c r="M857" s="11"/>
      <c r="N857" s="11"/>
      <c r="O857" s="11"/>
      <c r="P857" s="11"/>
      <c r="Q857" s="11"/>
      <c r="R857" s="11"/>
      <c r="S857" s="11"/>
      <c r="T857" s="11"/>
      <c r="U857" s="9">
        <v>2.2200000000000002</v>
      </c>
    </row>
    <row r="858" spans="1:21" ht="23.25" thickBot="1" x14ac:dyDescent="0.3">
      <c r="A858" s="4" t="s">
        <v>320</v>
      </c>
      <c r="B858" s="4" t="s">
        <v>190</v>
      </c>
      <c r="C858" s="4" t="s">
        <v>191</v>
      </c>
      <c r="D858" s="4" t="s">
        <v>330</v>
      </c>
      <c r="E858" s="4" t="s">
        <v>331</v>
      </c>
      <c r="F858" s="4" t="s">
        <v>47</v>
      </c>
      <c r="G858" s="4" t="s">
        <v>48</v>
      </c>
      <c r="H858" s="4" t="s">
        <v>266</v>
      </c>
      <c r="I858" s="7"/>
      <c r="J858" s="7"/>
      <c r="K858" s="7"/>
      <c r="L858" s="8">
        <v>59.59</v>
      </c>
      <c r="M858" s="7"/>
      <c r="N858" s="8">
        <v>22.21</v>
      </c>
      <c r="O858" s="7"/>
      <c r="P858" s="8">
        <v>137.69999999999999</v>
      </c>
      <c r="Q858" s="7"/>
      <c r="R858" s="7"/>
      <c r="S858" s="7"/>
      <c r="T858" s="7"/>
      <c r="U858" s="9">
        <v>219.5</v>
      </c>
    </row>
    <row r="859" spans="1:21" ht="23.25" thickBot="1" x14ac:dyDescent="0.3">
      <c r="A859" s="4" t="s">
        <v>320</v>
      </c>
      <c r="B859" s="4" t="s">
        <v>190</v>
      </c>
      <c r="C859" s="4" t="s">
        <v>191</v>
      </c>
      <c r="D859" s="4" t="s">
        <v>330</v>
      </c>
      <c r="E859" s="4" t="s">
        <v>331</v>
      </c>
      <c r="F859" s="4" t="s">
        <v>94</v>
      </c>
      <c r="G859" s="4" t="s">
        <v>95</v>
      </c>
      <c r="H859" s="4" t="s">
        <v>266</v>
      </c>
      <c r="I859" s="11"/>
      <c r="J859" s="11"/>
      <c r="K859" s="11"/>
      <c r="L859" s="10">
        <v>29.32</v>
      </c>
      <c r="M859" s="11"/>
      <c r="N859" s="10">
        <v>22.68</v>
      </c>
      <c r="O859" s="11"/>
      <c r="P859" s="11"/>
      <c r="Q859" s="11"/>
      <c r="R859" s="10">
        <v>23.13</v>
      </c>
      <c r="S859" s="10">
        <v>23.11</v>
      </c>
      <c r="T859" s="11"/>
      <c r="U859" s="9">
        <v>98.24</v>
      </c>
    </row>
    <row r="860" spans="1:21" ht="23.25" thickBot="1" x14ac:dyDescent="0.3">
      <c r="A860" s="4" t="s">
        <v>320</v>
      </c>
      <c r="B860" s="4" t="s">
        <v>190</v>
      </c>
      <c r="C860" s="4" t="s">
        <v>191</v>
      </c>
      <c r="D860" s="4" t="s">
        <v>330</v>
      </c>
      <c r="E860" s="4" t="s">
        <v>331</v>
      </c>
      <c r="F860" s="4" t="s">
        <v>42</v>
      </c>
      <c r="G860" s="4" t="s">
        <v>43</v>
      </c>
      <c r="H860" s="4" t="s">
        <v>266</v>
      </c>
      <c r="I860" s="7"/>
      <c r="J860" s="7"/>
      <c r="K860" s="7"/>
      <c r="L860" s="8">
        <v>280.82</v>
      </c>
      <c r="M860" s="7"/>
      <c r="N860" s="8">
        <v>217.23</v>
      </c>
      <c r="O860" s="7"/>
      <c r="P860" s="7"/>
      <c r="Q860" s="7"/>
      <c r="R860" s="8">
        <v>221.58</v>
      </c>
      <c r="S860" s="8">
        <v>110.79</v>
      </c>
      <c r="T860" s="7"/>
      <c r="U860" s="9">
        <v>830.42</v>
      </c>
    </row>
    <row r="861" spans="1:21" ht="23.25" thickBot="1" x14ac:dyDescent="0.3">
      <c r="A861" s="4" t="s">
        <v>320</v>
      </c>
      <c r="B861" s="4" t="s">
        <v>190</v>
      </c>
      <c r="C861" s="4" t="s">
        <v>191</v>
      </c>
      <c r="D861" s="4" t="s">
        <v>330</v>
      </c>
      <c r="E861" s="4" t="s">
        <v>331</v>
      </c>
      <c r="F861" s="4" t="s">
        <v>53</v>
      </c>
      <c r="G861" s="4" t="s">
        <v>54</v>
      </c>
      <c r="H861" s="4" t="s">
        <v>266</v>
      </c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0">
        <v>110.57</v>
      </c>
      <c r="T861" s="11"/>
      <c r="U861" s="9">
        <v>110.57</v>
      </c>
    </row>
    <row r="862" spans="1:21" ht="23.25" thickBot="1" x14ac:dyDescent="0.3">
      <c r="A862" s="4" t="s">
        <v>320</v>
      </c>
      <c r="B862" s="4" t="s">
        <v>190</v>
      </c>
      <c r="C862" s="4" t="s">
        <v>191</v>
      </c>
      <c r="D862" s="4" t="s">
        <v>346</v>
      </c>
      <c r="E862" s="4" t="s">
        <v>347</v>
      </c>
      <c r="F862" s="4" t="s">
        <v>118</v>
      </c>
      <c r="G862" s="4" t="s">
        <v>119</v>
      </c>
      <c r="H862" s="4" t="s">
        <v>348</v>
      </c>
      <c r="I862" s="8">
        <v>37.909999999999997</v>
      </c>
      <c r="J862" s="13">
        <v>0</v>
      </c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9">
        <v>37.909999999999997</v>
      </c>
    </row>
    <row r="863" spans="1:21" ht="23.25" thickBot="1" x14ac:dyDescent="0.3">
      <c r="A863" s="4" t="s">
        <v>320</v>
      </c>
      <c r="B863" s="4" t="s">
        <v>190</v>
      </c>
      <c r="C863" s="4" t="s">
        <v>191</v>
      </c>
      <c r="D863" s="4" t="s">
        <v>346</v>
      </c>
      <c r="E863" s="4" t="s">
        <v>347</v>
      </c>
      <c r="F863" s="4" t="s">
        <v>120</v>
      </c>
      <c r="G863" s="4" t="s">
        <v>121</v>
      </c>
      <c r="H863" s="4" t="s">
        <v>348</v>
      </c>
      <c r="I863" s="10">
        <v>20623.05</v>
      </c>
      <c r="J863" s="10">
        <v>16983.759999999998</v>
      </c>
      <c r="K863" s="10">
        <v>13708.54</v>
      </c>
      <c r="L863" s="10">
        <v>18427.5</v>
      </c>
      <c r="M863" s="10">
        <v>16224</v>
      </c>
      <c r="N863" s="10">
        <v>19344</v>
      </c>
      <c r="O863" s="10">
        <v>13665.6</v>
      </c>
      <c r="P863" s="10">
        <v>11232</v>
      </c>
      <c r="Q863" s="10">
        <v>17922.150000000001</v>
      </c>
      <c r="R863" s="10">
        <v>15681.67</v>
      </c>
      <c r="S863" s="10">
        <v>16368.7</v>
      </c>
      <c r="T863" s="10">
        <v>17565.48</v>
      </c>
      <c r="U863" s="9">
        <v>197746.45</v>
      </c>
    </row>
    <row r="864" spans="1:21" ht="23.25" thickBot="1" x14ac:dyDescent="0.3">
      <c r="A864" s="4" t="s">
        <v>320</v>
      </c>
      <c r="B864" s="4" t="s">
        <v>190</v>
      </c>
      <c r="C864" s="4" t="s">
        <v>191</v>
      </c>
      <c r="D864" s="4" t="s">
        <v>346</v>
      </c>
      <c r="E864" s="4" t="s">
        <v>347</v>
      </c>
      <c r="F864" s="4" t="s">
        <v>122</v>
      </c>
      <c r="G864" s="4" t="s">
        <v>123</v>
      </c>
      <c r="H864" s="4" t="s">
        <v>348</v>
      </c>
      <c r="I864" s="8">
        <v>1009.36</v>
      </c>
      <c r="J864" s="8">
        <v>1876.6</v>
      </c>
      <c r="K864" s="8">
        <v>2325.38</v>
      </c>
      <c r="L864" s="8">
        <v>1813.51</v>
      </c>
      <c r="M864" s="8">
        <v>1225.8900000000001</v>
      </c>
      <c r="N864" s="8">
        <v>2603.25</v>
      </c>
      <c r="O864" s="8">
        <v>292.5</v>
      </c>
      <c r="P864" s="8">
        <v>1287</v>
      </c>
      <c r="Q864" s="8">
        <v>2876.6</v>
      </c>
      <c r="R864" s="8">
        <v>3662.95</v>
      </c>
      <c r="S864" s="8">
        <v>3326.9</v>
      </c>
      <c r="T864" s="8">
        <v>3818.11</v>
      </c>
      <c r="U864" s="9">
        <v>26118.05</v>
      </c>
    </row>
    <row r="865" spans="1:21" ht="23.25" thickBot="1" x14ac:dyDescent="0.3">
      <c r="A865" s="4" t="s">
        <v>320</v>
      </c>
      <c r="B865" s="4" t="s">
        <v>190</v>
      </c>
      <c r="C865" s="4" t="s">
        <v>191</v>
      </c>
      <c r="D865" s="4" t="s">
        <v>346</v>
      </c>
      <c r="E865" s="4" t="s">
        <v>347</v>
      </c>
      <c r="F865" s="4" t="s">
        <v>112</v>
      </c>
      <c r="G865" s="4" t="s">
        <v>113</v>
      </c>
      <c r="H865" s="4" t="s">
        <v>348</v>
      </c>
      <c r="I865" s="10">
        <v>2897.97</v>
      </c>
      <c r="J865" s="10">
        <v>2608.08</v>
      </c>
      <c r="K865" s="10">
        <v>2807.93</v>
      </c>
      <c r="L865" s="10">
        <v>2941.07</v>
      </c>
      <c r="M865" s="10">
        <v>2597.65</v>
      </c>
      <c r="N865" s="10">
        <v>2853.16</v>
      </c>
      <c r="O865" s="10">
        <v>2768.12</v>
      </c>
      <c r="P865" s="10">
        <v>2682.68</v>
      </c>
      <c r="Q865" s="10">
        <v>2828.57</v>
      </c>
      <c r="R865" s="10">
        <v>2957.13</v>
      </c>
      <c r="S865" s="10">
        <v>2708.63</v>
      </c>
      <c r="T865" s="10">
        <v>2828.55</v>
      </c>
      <c r="U865" s="9">
        <v>33479.54</v>
      </c>
    </row>
    <row r="866" spans="1:21" ht="23.25" thickBot="1" x14ac:dyDescent="0.3">
      <c r="A866" s="4" t="s">
        <v>320</v>
      </c>
      <c r="B866" s="4" t="s">
        <v>190</v>
      </c>
      <c r="C866" s="4" t="s">
        <v>191</v>
      </c>
      <c r="D866" s="4" t="s">
        <v>346</v>
      </c>
      <c r="E866" s="4" t="s">
        <v>347</v>
      </c>
      <c r="F866" s="4" t="s">
        <v>114</v>
      </c>
      <c r="G866" s="4" t="s">
        <v>115</v>
      </c>
      <c r="H866" s="4" t="s">
        <v>348</v>
      </c>
      <c r="I866" s="8">
        <v>10894.05</v>
      </c>
      <c r="J866" s="8">
        <v>9955.0300000000007</v>
      </c>
      <c r="K866" s="8">
        <v>10767.58</v>
      </c>
      <c r="L866" s="8">
        <v>11208.59</v>
      </c>
      <c r="M866" s="8">
        <v>9835.8700000000008</v>
      </c>
      <c r="N866" s="8">
        <v>11006.56</v>
      </c>
      <c r="O866" s="8">
        <v>10320.700000000001</v>
      </c>
      <c r="P866" s="8">
        <v>10163.700000000001</v>
      </c>
      <c r="Q866" s="8">
        <v>10958.14</v>
      </c>
      <c r="R866" s="8">
        <v>11561.11</v>
      </c>
      <c r="S866" s="8">
        <v>10585.07</v>
      </c>
      <c r="T866" s="8">
        <v>11108.79</v>
      </c>
      <c r="U866" s="9">
        <v>128365.19</v>
      </c>
    </row>
    <row r="867" spans="1:21" ht="23.25" thickBot="1" x14ac:dyDescent="0.3">
      <c r="A867" s="4" t="s">
        <v>320</v>
      </c>
      <c r="B867" s="4" t="s">
        <v>190</v>
      </c>
      <c r="C867" s="4" t="s">
        <v>191</v>
      </c>
      <c r="D867" s="4" t="s">
        <v>346</v>
      </c>
      <c r="E867" s="4" t="s">
        <v>347</v>
      </c>
      <c r="F867" s="4" t="s">
        <v>94</v>
      </c>
      <c r="G867" s="4" t="s">
        <v>95</v>
      </c>
      <c r="H867" s="4" t="s">
        <v>348</v>
      </c>
      <c r="I867" s="10">
        <v>644.88</v>
      </c>
      <c r="J867" s="10">
        <v>621.65</v>
      </c>
      <c r="K867" s="10">
        <v>571.34</v>
      </c>
      <c r="L867" s="10">
        <v>652.27</v>
      </c>
      <c r="M867" s="10">
        <v>486.46</v>
      </c>
      <c r="N867" s="10">
        <v>802.89</v>
      </c>
      <c r="O867" s="10">
        <v>777.63</v>
      </c>
      <c r="P867" s="10">
        <v>413.52</v>
      </c>
      <c r="Q867" s="10">
        <v>688.41</v>
      </c>
      <c r="R867" s="10">
        <v>692.79</v>
      </c>
      <c r="S867" s="10">
        <v>678.22</v>
      </c>
      <c r="T867" s="10">
        <v>752.9</v>
      </c>
      <c r="U867" s="9">
        <v>7782.96</v>
      </c>
    </row>
    <row r="868" spans="1:21" ht="23.25" thickBot="1" x14ac:dyDescent="0.3">
      <c r="A868" s="4" t="s">
        <v>320</v>
      </c>
      <c r="B868" s="4" t="s">
        <v>190</v>
      </c>
      <c r="C868" s="4" t="s">
        <v>191</v>
      </c>
      <c r="D868" s="4" t="s">
        <v>346</v>
      </c>
      <c r="E868" s="4" t="s">
        <v>347</v>
      </c>
      <c r="F868" s="4" t="s">
        <v>156</v>
      </c>
      <c r="G868" s="4" t="s">
        <v>157</v>
      </c>
      <c r="H868" s="4" t="s">
        <v>348</v>
      </c>
      <c r="I868" s="7"/>
      <c r="J868" s="7"/>
      <c r="K868" s="8">
        <v>45.8</v>
      </c>
      <c r="L868" s="7"/>
      <c r="M868" s="7"/>
      <c r="N868" s="7"/>
      <c r="O868" s="7"/>
      <c r="P868" s="7"/>
      <c r="Q868" s="8">
        <v>22.9</v>
      </c>
      <c r="R868" s="7"/>
      <c r="S868" s="8">
        <v>22.9</v>
      </c>
      <c r="T868" s="7"/>
      <c r="U868" s="9">
        <v>91.6</v>
      </c>
    </row>
    <row r="869" spans="1:21" ht="23.25" thickBot="1" x14ac:dyDescent="0.3">
      <c r="A869" s="4" t="s">
        <v>320</v>
      </c>
      <c r="B869" s="4" t="s">
        <v>190</v>
      </c>
      <c r="C869" s="4" t="s">
        <v>191</v>
      </c>
      <c r="D869" s="4" t="s">
        <v>346</v>
      </c>
      <c r="E869" s="4" t="s">
        <v>347</v>
      </c>
      <c r="F869" s="4" t="s">
        <v>174</v>
      </c>
      <c r="G869" s="4" t="s">
        <v>175</v>
      </c>
      <c r="H869" s="4" t="s">
        <v>348</v>
      </c>
      <c r="I869" s="10">
        <v>-44.02</v>
      </c>
      <c r="J869" s="14">
        <v>0</v>
      </c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9">
        <v>-44.02</v>
      </c>
    </row>
    <row r="870" spans="1:21" ht="23.25" thickBot="1" x14ac:dyDescent="0.3">
      <c r="A870" s="4" t="s">
        <v>320</v>
      </c>
      <c r="B870" s="4" t="s">
        <v>190</v>
      </c>
      <c r="C870" s="4" t="s">
        <v>191</v>
      </c>
      <c r="D870" s="4" t="s">
        <v>346</v>
      </c>
      <c r="E870" s="4" t="s">
        <v>347</v>
      </c>
      <c r="F870" s="4" t="s">
        <v>176</v>
      </c>
      <c r="G870" s="4" t="s">
        <v>177</v>
      </c>
      <c r="H870" s="4" t="s">
        <v>348</v>
      </c>
      <c r="I870" s="8">
        <v>-35947.519999999997</v>
      </c>
      <c r="J870" s="8">
        <v>-29587.32</v>
      </c>
      <c r="K870" s="8">
        <v>-23895.16</v>
      </c>
      <c r="L870" s="8">
        <v>-32130.6</v>
      </c>
      <c r="M870" s="8">
        <v>-28832</v>
      </c>
      <c r="N870" s="8">
        <v>-33184</v>
      </c>
      <c r="O870" s="8">
        <v>-20128</v>
      </c>
      <c r="P870" s="8">
        <v>-19584</v>
      </c>
      <c r="Q870" s="8">
        <v>-31628.84</v>
      </c>
      <c r="R870" s="8">
        <v>-27744</v>
      </c>
      <c r="S870" s="8">
        <v>-28969.279999999999</v>
      </c>
      <c r="T870" s="8">
        <v>-31073.279999999999</v>
      </c>
      <c r="U870" s="9">
        <v>-342704</v>
      </c>
    </row>
    <row r="871" spans="1:21" ht="23.25" thickBot="1" x14ac:dyDescent="0.3">
      <c r="A871" s="4" t="s">
        <v>320</v>
      </c>
      <c r="B871" s="4" t="s">
        <v>190</v>
      </c>
      <c r="C871" s="4" t="s">
        <v>191</v>
      </c>
      <c r="D871" s="4" t="s">
        <v>346</v>
      </c>
      <c r="E871" s="4" t="s">
        <v>347</v>
      </c>
      <c r="F871" s="4" t="s">
        <v>178</v>
      </c>
      <c r="G871" s="4" t="s">
        <v>179</v>
      </c>
      <c r="H871" s="4" t="s">
        <v>348</v>
      </c>
      <c r="I871" s="10">
        <v>-1171.8599999999999</v>
      </c>
      <c r="J871" s="10">
        <v>-2178.69</v>
      </c>
      <c r="K871" s="10">
        <v>-2699.82</v>
      </c>
      <c r="L871" s="10">
        <v>-2103.46</v>
      </c>
      <c r="M871" s="10">
        <v>-1408.11</v>
      </c>
      <c r="N871" s="10">
        <v>-3019.77</v>
      </c>
      <c r="O871" s="10">
        <v>-339.3</v>
      </c>
      <c r="P871" s="10">
        <v>-1492.92</v>
      </c>
      <c r="Q871" s="10">
        <v>-3374.48</v>
      </c>
      <c r="R871" s="10">
        <v>-4308.95</v>
      </c>
      <c r="S871" s="10">
        <v>-3925.35</v>
      </c>
      <c r="T871" s="10">
        <v>-4482</v>
      </c>
      <c r="U871" s="9">
        <v>-30504.71</v>
      </c>
    </row>
    <row r="872" spans="1:21" ht="23.25" thickBot="1" x14ac:dyDescent="0.3">
      <c r="A872" s="4" t="s">
        <v>320</v>
      </c>
      <c r="B872" s="4" t="s">
        <v>970</v>
      </c>
      <c r="C872" s="4" t="s">
        <v>971</v>
      </c>
      <c r="D872" s="4" t="s">
        <v>338</v>
      </c>
      <c r="E872" s="4" t="s">
        <v>339</v>
      </c>
      <c r="F872" s="4" t="s">
        <v>98</v>
      </c>
      <c r="G872" s="4" t="s">
        <v>99</v>
      </c>
      <c r="H872" s="4" t="s">
        <v>340</v>
      </c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8">
        <v>289.99</v>
      </c>
      <c r="U872" s="9">
        <v>289.99</v>
      </c>
    </row>
    <row r="873" spans="1:21" ht="23.25" thickBot="1" x14ac:dyDescent="0.3">
      <c r="A873" s="4" t="s">
        <v>320</v>
      </c>
      <c r="B873" s="4" t="s">
        <v>970</v>
      </c>
      <c r="C873" s="4" t="s">
        <v>971</v>
      </c>
      <c r="D873" s="4" t="s">
        <v>338</v>
      </c>
      <c r="E873" s="4" t="s">
        <v>339</v>
      </c>
      <c r="F873" s="4" t="s">
        <v>336</v>
      </c>
      <c r="G873" s="4" t="s">
        <v>337</v>
      </c>
      <c r="H873" s="4" t="s">
        <v>340</v>
      </c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4">
        <v>0</v>
      </c>
      <c r="T873" s="11"/>
      <c r="U873" s="12">
        <v>0</v>
      </c>
    </row>
    <row r="874" spans="1:21" ht="23.25" thickBot="1" x14ac:dyDescent="0.3">
      <c r="A874" s="4" t="s">
        <v>320</v>
      </c>
      <c r="B874" s="4" t="s">
        <v>970</v>
      </c>
      <c r="C874" s="4" t="s">
        <v>971</v>
      </c>
      <c r="D874" s="4" t="s">
        <v>346</v>
      </c>
      <c r="E874" s="4" t="s">
        <v>347</v>
      </c>
      <c r="F874" s="4" t="s">
        <v>98</v>
      </c>
      <c r="G874" s="4" t="s">
        <v>99</v>
      </c>
      <c r="H874" s="4" t="s">
        <v>348</v>
      </c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8">
        <v>492.5</v>
      </c>
      <c r="T874" s="8">
        <v>251.44</v>
      </c>
      <c r="U874" s="9">
        <v>743.94</v>
      </c>
    </row>
    <row r="875" spans="1:21" ht="23.25" thickBot="1" x14ac:dyDescent="0.3">
      <c r="A875" s="4" t="s">
        <v>320</v>
      </c>
      <c r="B875" s="4" t="s">
        <v>970</v>
      </c>
      <c r="C875" s="4" t="s">
        <v>971</v>
      </c>
      <c r="D875" s="4" t="s">
        <v>346</v>
      </c>
      <c r="E875" s="4" t="s">
        <v>347</v>
      </c>
      <c r="F875" s="4" t="s">
        <v>336</v>
      </c>
      <c r="G875" s="4" t="s">
        <v>337</v>
      </c>
      <c r="H875" s="4" t="s">
        <v>348</v>
      </c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4">
        <v>0</v>
      </c>
      <c r="T875" s="10">
        <v>981.66</v>
      </c>
      <c r="U875" s="9">
        <v>981.66</v>
      </c>
    </row>
    <row r="876" spans="1:21" ht="23.25" thickBot="1" x14ac:dyDescent="0.3">
      <c r="A876" s="4" t="s">
        <v>320</v>
      </c>
      <c r="B876" s="4" t="s">
        <v>214</v>
      </c>
      <c r="C876" s="4" t="s">
        <v>215</v>
      </c>
      <c r="D876" s="4" t="s">
        <v>351</v>
      </c>
      <c r="E876" s="4" t="s">
        <v>352</v>
      </c>
      <c r="F876" s="4" t="s">
        <v>254</v>
      </c>
      <c r="G876" s="4" t="s">
        <v>255</v>
      </c>
      <c r="H876" s="4" t="s">
        <v>353</v>
      </c>
      <c r="I876" s="7"/>
      <c r="J876" s="7"/>
      <c r="K876" s="7"/>
      <c r="L876" s="7"/>
      <c r="M876" s="7"/>
      <c r="N876" s="7"/>
      <c r="O876" s="7"/>
      <c r="P876" s="7"/>
      <c r="Q876" s="8">
        <v>700</v>
      </c>
      <c r="R876" s="7"/>
      <c r="S876" s="7"/>
      <c r="T876" s="7"/>
      <c r="U876" s="9">
        <v>700</v>
      </c>
    </row>
    <row r="877" spans="1:21" ht="23.25" thickBot="1" x14ac:dyDescent="0.3">
      <c r="A877" s="4" t="s">
        <v>320</v>
      </c>
      <c r="B877" s="4" t="s">
        <v>194</v>
      </c>
      <c r="C877" s="4" t="s">
        <v>195</v>
      </c>
      <c r="D877" s="4" t="s">
        <v>321</v>
      </c>
      <c r="E877" s="4" t="s">
        <v>322</v>
      </c>
      <c r="F877" s="4" t="s">
        <v>80</v>
      </c>
      <c r="G877" s="4" t="s">
        <v>81</v>
      </c>
      <c r="H877" s="4" t="s">
        <v>323</v>
      </c>
      <c r="I877" s="10">
        <v>754</v>
      </c>
      <c r="J877" s="10">
        <v>754</v>
      </c>
      <c r="K877" s="10">
        <v>754</v>
      </c>
      <c r="L877" s="10">
        <v>754</v>
      </c>
      <c r="M877" s="10">
        <v>754</v>
      </c>
      <c r="N877" s="10">
        <v>754</v>
      </c>
      <c r="O877" s="10">
        <v>754</v>
      </c>
      <c r="P877" s="10">
        <v>754</v>
      </c>
      <c r="Q877" s="10">
        <v>754</v>
      </c>
      <c r="R877" s="10">
        <v>754</v>
      </c>
      <c r="S877" s="10">
        <v>754</v>
      </c>
      <c r="T877" s="10">
        <v>754</v>
      </c>
      <c r="U877" s="9">
        <v>9048</v>
      </c>
    </row>
    <row r="878" spans="1:21" ht="23.25" thickBot="1" x14ac:dyDescent="0.3">
      <c r="A878" s="4" t="s">
        <v>320</v>
      </c>
      <c r="B878" s="4" t="s">
        <v>194</v>
      </c>
      <c r="C878" s="4" t="s">
        <v>195</v>
      </c>
      <c r="D878" s="4" t="s">
        <v>321</v>
      </c>
      <c r="E878" s="4" t="s">
        <v>322</v>
      </c>
      <c r="F878" s="4" t="s">
        <v>94</v>
      </c>
      <c r="G878" s="4" t="s">
        <v>95</v>
      </c>
      <c r="H878" s="4" t="s">
        <v>323</v>
      </c>
      <c r="I878" s="8">
        <v>1833.46</v>
      </c>
      <c r="J878" s="8">
        <v>1726.16</v>
      </c>
      <c r="K878" s="8">
        <v>2117.63</v>
      </c>
      <c r="L878" s="8">
        <v>2092.8000000000002</v>
      </c>
      <c r="M878" s="8">
        <v>1863.23</v>
      </c>
      <c r="N878" s="8">
        <v>1792.66</v>
      </c>
      <c r="O878" s="8">
        <v>1585.18</v>
      </c>
      <c r="P878" s="8">
        <v>2178.44</v>
      </c>
      <c r="Q878" s="8">
        <v>1970.33</v>
      </c>
      <c r="R878" s="8">
        <v>2344.08</v>
      </c>
      <c r="S878" s="8">
        <v>2115.1799999999998</v>
      </c>
      <c r="T878" s="8">
        <v>2004.25</v>
      </c>
      <c r="U878" s="9">
        <v>23623.4</v>
      </c>
    </row>
    <row r="879" spans="1:21" ht="23.25" thickBot="1" x14ac:dyDescent="0.3">
      <c r="A879" s="4" t="s">
        <v>320</v>
      </c>
      <c r="B879" s="4" t="s">
        <v>194</v>
      </c>
      <c r="C879" s="4" t="s">
        <v>195</v>
      </c>
      <c r="D879" s="4" t="s">
        <v>321</v>
      </c>
      <c r="E879" s="4" t="s">
        <v>322</v>
      </c>
      <c r="F879" s="4" t="s">
        <v>51</v>
      </c>
      <c r="G879" s="4" t="s">
        <v>52</v>
      </c>
      <c r="H879" s="4" t="s">
        <v>323</v>
      </c>
      <c r="I879" s="10">
        <v>1161.76</v>
      </c>
      <c r="J879" s="10">
        <v>1396.4</v>
      </c>
      <c r="K879" s="10">
        <v>440.76</v>
      </c>
      <c r="L879" s="10">
        <v>562.71</v>
      </c>
      <c r="M879" s="10">
        <v>2496.85</v>
      </c>
      <c r="N879" s="10">
        <v>1817.21</v>
      </c>
      <c r="O879" s="10">
        <v>102.59</v>
      </c>
      <c r="P879" s="10">
        <v>5654.9</v>
      </c>
      <c r="Q879" s="10">
        <v>1167.3499999999999</v>
      </c>
      <c r="R879" s="10">
        <v>2041.48</v>
      </c>
      <c r="S879" s="10">
        <v>476.74</v>
      </c>
      <c r="T879" s="10">
        <v>1986.92</v>
      </c>
      <c r="U879" s="9">
        <v>19305.669999999998</v>
      </c>
    </row>
    <row r="880" spans="1:21" ht="23.25" thickBot="1" x14ac:dyDescent="0.3">
      <c r="A880" s="4" t="s">
        <v>320</v>
      </c>
      <c r="B880" s="4" t="s">
        <v>194</v>
      </c>
      <c r="C880" s="4" t="s">
        <v>195</v>
      </c>
      <c r="D880" s="4" t="s">
        <v>321</v>
      </c>
      <c r="E880" s="4" t="s">
        <v>322</v>
      </c>
      <c r="F880" s="4" t="s">
        <v>42</v>
      </c>
      <c r="G880" s="4" t="s">
        <v>43</v>
      </c>
      <c r="H880" s="4" t="s">
        <v>323</v>
      </c>
      <c r="I880" s="8">
        <v>16400.86</v>
      </c>
      <c r="J880" s="8">
        <v>15076.12</v>
      </c>
      <c r="K880" s="8">
        <v>18987.080000000002</v>
      </c>
      <c r="L880" s="8">
        <v>19484.12</v>
      </c>
      <c r="M880" s="8">
        <v>15081.67</v>
      </c>
      <c r="N880" s="8">
        <v>15277.62</v>
      </c>
      <c r="O880" s="8">
        <v>15081.73</v>
      </c>
      <c r="P880" s="8">
        <v>15212.17</v>
      </c>
      <c r="Q880" s="8">
        <v>17706.259999999998</v>
      </c>
      <c r="R880" s="8">
        <v>20347.23</v>
      </c>
      <c r="S880" s="8">
        <v>19784.37</v>
      </c>
      <c r="T880" s="8">
        <v>17211.59</v>
      </c>
      <c r="U880" s="9">
        <v>205650.82</v>
      </c>
    </row>
    <row r="881" spans="1:21" ht="23.25" thickBot="1" x14ac:dyDescent="0.3">
      <c r="A881" s="4" t="s">
        <v>320</v>
      </c>
      <c r="B881" s="4" t="s">
        <v>194</v>
      </c>
      <c r="C881" s="4" t="s">
        <v>195</v>
      </c>
      <c r="D881" s="4" t="s">
        <v>321</v>
      </c>
      <c r="E881" s="4" t="s">
        <v>322</v>
      </c>
      <c r="F881" s="4" t="s">
        <v>53</v>
      </c>
      <c r="G881" s="4" t="s">
        <v>54</v>
      </c>
      <c r="H881" s="4" t="s">
        <v>323</v>
      </c>
      <c r="I881" s="11"/>
      <c r="J881" s="10">
        <v>62.28</v>
      </c>
      <c r="K881" s="10">
        <v>856.87</v>
      </c>
      <c r="L881" s="11"/>
      <c r="M881" s="10">
        <v>269.29000000000002</v>
      </c>
      <c r="N881" s="10">
        <v>76.94</v>
      </c>
      <c r="O881" s="11"/>
      <c r="P881" s="11"/>
      <c r="Q881" s="11"/>
      <c r="R881" s="10">
        <v>65.010000000000005</v>
      </c>
      <c r="S881" s="11"/>
      <c r="T881" s="11"/>
      <c r="U881" s="9">
        <v>1330.39</v>
      </c>
    </row>
    <row r="882" spans="1:21" ht="23.25" thickBot="1" x14ac:dyDescent="0.3">
      <c r="A882" s="4" t="s">
        <v>320</v>
      </c>
      <c r="B882" s="4" t="s">
        <v>194</v>
      </c>
      <c r="C882" s="4" t="s">
        <v>195</v>
      </c>
      <c r="D882" s="4" t="s">
        <v>321</v>
      </c>
      <c r="E882" s="4" t="s">
        <v>322</v>
      </c>
      <c r="F882" s="4" t="s">
        <v>172</v>
      </c>
      <c r="G882" s="4" t="s">
        <v>173</v>
      </c>
      <c r="H882" s="4" t="s">
        <v>323</v>
      </c>
      <c r="I882" s="7"/>
      <c r="J882" s="8">
        <v>22.5</v>
      </c>
      <c r="K882" s="8">
        <v>22.5</v>
      </c>
      <c r="L882" s="7"/>
      <c r="M882" s="8">
        <v>45</v>
      </c>
      <c r="N882" s="7"/>
      <c r="O882" s="8">
        <v>67.5</v>
      </c>
      <c r="P882" s="7"/>
      <c r="Q882" s="7"/>
      <c r="R882" s="7"/>
      <c r="S882" s="7"/>
      <c r="T882" s="8">
        <v>22.5</v>
      </c>
      <c r="U882" s="9">
        <v>180</v>
      </c>
    </row>
    <row r="883" spans="1:21" ht="23.25" thickBot="1" x14ac:dyDescent="0.3">
      <c r="A883" s="4" t="s">
        <v>320</v>
      </c>
      <c r="B883" s="4" t="s">
        <v>194</v>
      </c>
      <c r="C883" s="4" t="s">
        <v>195</v>
      </c>
      <c r="D883" s="4" t="s">
        <v>338</v>
      </c>
      <c r="E883" s="4" t="s">
        <v>339</v>
      </c>
      <c r="F883" s="4" t="s">
        <v>94</v>
      </c>
      <c r="G883" s="4" t="s">
        <v>95</v>
      </c>
      <c r="H883" s="4" t="s">
        <v>340</v>
      </c>
      <c r="I883" s="10">
        <v>97.62</v>
      </c>
      <c r="J883" s="10">
        <v>39.049999999999997</v>
      </c>
      <c r="K883" s="10">
        <v>6.67</v>
      </c>
      <c r="L883" s="11"/>
      <c r="M883" s="11"/>
      <c r="N883" s="10">
        <v>6.82</v>
      </c>
      <c r="O883" s="10">
        <v>39.01</v>
      </c>
      <c r="P883" s="11"/>
      <c r="Q883" s="10">
        <v>129.21</v>
      </c>
      <c r="R883" s="10">
        <v>431.82</v>
      </c>
      <c r="S883" s="10">
        <v>38.299999999999997</v>
      </c>
      <c r="T883" s="10">
        <v>335.93</v>
      </c>
      <c r="U883" s="9">
        <v>1124.43</v>
      </c>
    </row>
    <row r="884" spans="1:21" ht="23.25" thickBot="1" x14ac:dyDescent="0.3">
      <c r="A884" s="4" t="s">
        <v>320</v>
      </c>
      <c r="B884" s="4" t="s">
        <v>194</v>
      </c>
      <c r="C884" s="4" t="s">
        <v>195</v>
      </c>
      <c r="D884" s="4" t="s">
        <v>338</v>
      </c>
      <c r="E884" s="4" t="s">
        <v>339</v>
      </c>
      <c r="F884" s="4" t="s">
        <v>42</v>
      </c>
      <c r="G884" s="4" t="s">
        <v>43</v>
      </c>
      <c r="H884" s="4" t="s">
        <v>340</v>
      </c>
      <c r="I884" s="8">
        <v>935.1</v>
      </c>
      <c r="J884" s="8">
        <v>374.04</v>
      </c>
      <c r="K884" s="8">
        <v>63.85</v>
      </c>
      <c r="L884" s="7"/>
      <c r="M884" s="7"/>
      <c r="N884" s="8">
        <v>65.290000000000006</v>
      </c>
      <c r="O884" s="8">
        <v>373.69</v>
      </c>
      <c r="P884" s="7"/>
      <c r="Q884" s="8">
        <v>1237.6600000000001</v>
      </c>
      <c r="R884" s="8">
        <v>4136.3900000000003</v>
      </c>
      <c r="S884" s="8">
        <v>366.9</v>
      </c>
      <c r="T884" s="8">
        <v>3217.86</v>
      </c>
      <c r="U884" s="9">
        <v>10770.78</v>
      </c>
    </row>
    <row r="885" spans="1:21" ht="23.25" thickBot="1" x14ac:dyDescent="0.3">
      <c r="A885" s="4" t="s">
        <v>320</v>
      </c>
      <c r="B885" s="4" t="s">
        <v>194</v>
      </c>
      <c r="C885" s="4" t="s">
        <v>195</v>
      </c>
      <c r="D885" s="4" t="s">
        <v>341</v>
      </c>
      <c r="E885" s="4" t="s">
        <v>339</v>
      </c>
      <c r="F885" s="4" t="s">
        <v>47</v>
      </c>
      <c r="G885" s="4" t="s">
        <v>48</v>
      </c>
      <c r="H885" s="4" t="s">
        <v>342</v>
      </c>
      <c r="I885" s="10">
        <v>476.21</v>
      </c>
      <c r="J885" s="10">
        <v>435.66</v>
      </c>
      <c r="K885" s="10">
        <v>9.07</v>
      </c>
      <c r="L885" s="11"/>
      <c r="M885" s="10">
        <v>20.85</v>
      </c>
      <c r="N885" s="11"/>
      <c r="O885" s="11"/>
      <c r="P885" s="11"/>
      <c r="Q885" s="11"/>
      <c r="R885" s="10">
        <v>296.64999999999998</v>
      </c>
      <c r="S885" s="11"/>
      <c r="T885" s="11"/>
      <c r="U885" s="9">
        <v>1238.44</v>
      </c>
    </row>
    <row r="886" spans="1:21" ht="23.25" thickBot="1" x14ac:dyDescent="0.3">
      <c r="A886" s="4" t="s">
        <v>320</v>
      </c>
      <c r="B886" s="4" t="s">
        <v>194</v>
      </c>
      <c r="C886" s="4" t="s">
        <v>195</v>
      </c>
      <c r="D886" s="4" t="s">
        <v>341</v>
      </c>
      <c r="E886" s="4" t="s">
        <v>339</v>
      </c>
      <c r="F886" s="4" t="s">
        <v>94</v>
      </c>
      <c r="G886" s="4" t="s">
        <v>95</v>
      </c>
      <c r="H886" s="4" t="s">
        <v>342</v>
      </c>
      <c r="I886" s="8">
        <v>6848.68</v>
      </c>
      <c r="J886" s="8">
        <v>7267.01</v>
      </c>
      <c r="K886" s="8">
        <v>6999.72</v>
      </c>
      <c r="L886" s="8">
        <v>4172.88</v>
      </c>
      <c r="M886" s="8">
        <v>1577.28</v>
      </c>
      <c r="N886" s="8">
        <v>1455.12</v>
      </c>
      <c r="O886" s="8">
        <v>1398.88</v>
      </c>
      <c r="P886" s="8">
        <v>1329.33</v>
      </c>
      <c r="Q886" s="8">
        <v>800.87</v>
      </c>
      <c r="R886" s="8">
        <v>882.37</v>
      </c>
      <c r="S886" s="8">
        <v>1510.76</v>
      </c>
      <c r="T886" s="8">
        <v>1105.44</v>
      </c>
      <c r="U886" s="9">
        <v>35348.339999999997</v>
      </c>
    </row>
    <row r="887" spans="1:21" ht="23.25" thickBot="1" x14ac:dyDescent="0.3">
      <c r="A887" s="4" t="s">
        <v>320</v>
      </c>
      <c r="B887" s="4" t="s">
        <v>194</v>
      </c>
      <c r="C887" s="4" t="s">
        <v>195</v>
      </c>
      <c r="D887" s="4" t="s">
        <v>341</v>
      </c>
      <c r="E887" s="4" t="s">
        <v>339</v>
      </c>
      <c r="F887" s="4" t="s">
        <v>51</v>
      </c>
      <c r="G887" s="4" t="s">
        <v>52</v>
      </c>
      <c r="H887" s="4" t="s">
        <v>342</v>
      </c>
      <c r="I887" s="10">
        <v>1457.14</v>
      </c>
      <c r="J887" s="10">
        <v>2665.16</v>
      </c>
      <c r="K887" s="10">
        <v>2976.96</v>
      </c>
      <c r="L887" s="10">
        <v>1436.27</v>
      </c>
      <c r="M887" s="10">
        <v>615.54</v>
      </c>
      <c r="N887" s="10">
        <v>1077.2</v>
      </c>
      <c r="O887" s="10">
        <v>1815.05</v>
      </c>
      <c r="P887" s="10">
        <v>1392.24</v>
      </c>
      <c r="Q887" s="10">
        <v>949.11</v>
      </c>
      <c r="R887" s="10">
        <v>1845.91</v>
      </c>
      <c r="S887" s="10">
        <v>3032.67</v>
      </c>
      <c r="T887" s="10">
        <v>4142.08</v>
      </c>
      <c r="U887" s="9">
        <v>23405.33</v>
      </c>
    </row>
    <row r="888" spans="1:21" ht="23.25" thickBot="1" x14ac:dyDescent="0.3">
      <c r="A888" s="4" t="s">
        <v>320</v>
      </c>
      <c r="B888" s="4" t="s">
        <v>194</v>
      </c>
      <c r="C888" s="4" t="s">
        <v>195</v>
      </c>
      <c r="D888" s="4" t="s">
        <v>341</v>
      </c>
      <c r="E888" s="4" t="s">
        <v>339</v>
      </c>
      <c r="F888" s="4" t="s">
        <v>42</v>
      </c>
      <c r="G888" s="4" t="s">
        <v>43</v>
      </c>
      <c r="H888" s="4" t="s">
        <v>342</v>
      </c>
      <c r="I888" s="8">
        <v>60389.01</v>
      </c>
      <c r="J888" s="8">
        <v>63994.44</v>
      </c>
      <c r="K888" s="8">
        <v>57802.46</v>
      </c>
      <c r="L888" s="8">
        <v>37413.480000000003</v>
      </c>
      <c r="M888" s="8">
        <v>13649.02</v>
      </c>
      <c r="N888" s="8">
        <v>11874.23</v>
      </c>
      <c r="O888" s="8">
        <v>10970.39</v>
      </c>
      <c r="P888" s="8">
        <v>11225.88</v>
      </c>
      <c r="Q888" s="8">
        <v>6447.66</v>
      </c>
      <c r="R888" s="8">
        <v>6488.48</v>
      </c>
      <c r="S888" s="8">
        <v>10457.799999999999</v>
      </c>
      <c r="T888" s="8">
        <v>6015.2</v>
      </c>
      <c r="U888" s="9">
        <v>296728.05</v>
      </c>
    </row>
    <row r="889" spans="1:21" ht="23.25" thickBot="1" x14ac:dyDescent="0.3">
      <c r="A889" s="4" t="s">
        <v>320</v>
      </c>
      <c r="B889" s="4" t="s">
        <v>194</v>
      </c>
      <c r="C889" s="4" t="s">
        <v>195</v>
      </c>
      <c r="D889" s="4" t="s">
        <v>341</v>
      </c>
      <c r="E889" s="4" t="s">
        <v>339</v>
      </c>
      <c r="F889" s="4" t="s">
        <v>53</v>
      </c>
      <c r="G889" s="4" t="s">
        <v>54</v>
      </c>
      <c r="H889" s="4" t="s">
        <v>342</v>
      </c>
      <c r="I889" s="10">
        <v>3756.86</v>
      </c>
      <c r="J889" s="10">
        <v>2950.5</v>
      </c>
      <c r="K889" s="10">
        <v>6270.36</v>
      </c>
      <c r="L889" s="10">
        <v>1122</v>
      </c>
      <c r="M889" s="10">
        <v>844.08</v>
      </c>
      <c r="N889" s="10">
        <v>987.02</v>
      </c>
      <c r="O889" s="10">
        <v>614.39</v>
      </c>
      <c r="P889" s="10">
        <v>115.41</v>
      </c>
      <c r="Q889" s="10">
        <v>274.68</v>
      </c>
      <c r="R889" s="10">
        <v>117.72</v>
      </c>
      <c r="S889" s="10">
        <v>981</v>
      </c>
      <c r="T889" s="10">
        <v>431.64</v>
      </c>
      <c r="U889" s="9">
        <v>18465.66</v>
      </c>
    </row>
    <row r="890" spans="1:21" ht="23.25" thickBot="1" x14ac:dyDescent="0.3">
      <c r="A890" s="4" t="s">
        <v>320</v>
      </c>
      <c r="B890" s="4" t="s">
        <v>194</v>
      </c>
      <c r="C890" s="4" t="s">
        <v>195</v>
      </c>
      <c r="D890" s="4" t="s">
        <v>341</v>
      </c>
      <c r="E890" s="4" t="s">
        <v>339</v>
      </c>
      <c r="F890" s="4" t="s">
        <v>170</v>
      </c>
      <c r="G890" s="4" t="s">
        <v>171</v>
      </c>
      <c r="H890" s="4" t="s">
        <v>342</v>
      </c>
      <c r="I890" s="8">
        <v>64.38</v>
      </c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9">
        <v>64.38</v>
      </c>
    </row>
    <row r="891" spans="1:21" ht="23.25" thickBot="1" x14ac:dyDescent="0.3">
      <c r="A891" s="4" t="s">
        <v>320</v>
      </c>
      <c r="B891" s="4" t="s">
        <v>194</v>
      </c>
      <c r="C891" s="4" t="s">
        <v>195</v>
      </c>
      <c r="D891" s="4" t="s">
        <v>341</v>
      </c>
      <c r="E891" s="4" t="s">
        <v>339</v>
      </c>
      <c r="F891" s="4" t="s">
        <v>172</v>
      </c>
      <c r="G891" s="4" t="s">
        <v>173</v>
      </c>
      <c r="H891" s="4" t="s">
        <v>342</v>
      </c>
      <c r="I891" s="10">
        <v>22.5</v>
      </c>
      <c r="J891" s="10">
        <v>45</v>
      </c>
      <c r="K891" s="10">
        <v>202.5</v>
      </c>
      <c r="L891" s="11"/>
      <c r="M891" s="10">
        <v>22.5</v>
      </c>
      <c r="N891" s="11"/>
      <c r="O891" s="10">
        <v>45</v>
      </c>
      <c r="P891" s="11"/>
      <c r="Q891" s="11"/>
      <c r="R891" s="10">
        <v>22.5</v>
      </c>
      <c r="S891" s="11"/>
      <c r="T891" s="10">
        <v>45</v>
      </c>
      <c r="U891" s="9">
        <v>405</v>
      </c>
    </row>
    <row r="892" spans="1:21" ht="23.25" thickBot="1" x14ac:dyDescent="0.3">
      <c r="A892" s="4" t="s">
        <v>320</v>
      </c>
      <c r="B892" s="4" t="s">
        <v>194</v>
      </c>
      <c r="C892" s="4" t="s">
        <v>195</v>
      </c>
      <c r="D892" s="4" t="s">
        <v>343</v>
      </c>
      <c r="E892" s="4" t="s">
        <v>344</v>
      </c>
      <c r="F892" s="4" t="s">
        <v>47</v>
      </c>
      <c r="G892" s="4" t="s">
        <v>48</v>
      </c>
      <c r="H892" s="4" t="s">
        <v>345</v>
      </c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8">
        <v>73.16</v>
      </c>
      <c r="T892" s="7"/>
      <c r="U892" s="9">
        <v>73.16</v>
      </c>
    </row>
    <row r="893" spans="1:21" ht="23.25" thickBot="1" x14ac:dyDescent="0.3">
      <c r="A893" s="4" t="s">
        <v>320</v>
      </c>
      <c r="B893" s="4" t="s">
        <v>194</v>
      </c>
      <c r="C893" s="4" t="s">
        <v>195</v>
      </c>
      <c r="D893" s="4" t="s">
        <v>343</v>
      </c>
      <c r="E893" s="4" t="s">
        <v>344</v>
      </c>
      <c r="F893" s="4" t="s">
        <v>94</v>
      </c>
      <c r="G893" s="4" t="s">
        <v>95</v>
      </c>
      <c r="H893" s="4" t="s">
        <v>345</v>
      </c>
      <c r="I893" s="10">
        <v>2708.2</v>
      </c>
      <c r="J893" s="10">
        <v>1941.01</v>
      </c>
      <c r="K893" s="10">
        <v>2797.42</v>
      </c>
      <c r="L893" s="10">
        <v>3495.74</v>
      </c>
      <c r="M893" s="10">
        <v>4254.25</v>
      </c>
      <c r="N893" s="10">
        <v>4296.6499999999996</v>
      </c>
      <c r="O893" s="10">
        <v>1839.18</v>
      </c>
      <c r="P893" s="10">
        <v>638.89</v>
      </c>
      <c r="Q893" s="10">
        <v>34.020000000000003</v>
      </c>
      <c r="R893" s="10">
        <v>58.63</v>
      </c>
      <c r="S893" s="11"/>
      <c r="T893" s="10">
        <v>15.29</v>
      </c>
      <c r="U893" s="9">
        <v>22079.279999999999</v>
      </c>
    </row>
    <row r="894" spans="1:21" ht="23.25" thickBot="1" x14ac:dyDescent="0.3">
      <c r="A894" s="4" t="s">
        <v>320</v>
      </c>
      <c r="B894" s="4" t="s">
        <v>194</v>
      </c>
      <c r="C894" s="4" t="s">
        <v>195</v>
      </c>
      <c r="D894" s="4" t="s">
        <v>343</v>
      </c>
      <c r="E894" s="4" t="s">
        <v>344</v>
      </c>
      <c r="F894" s="4" t="s">
        <v>51</v>
      </c>
      <c r="G894" s="4" t="s">
        <v>52</v>
      </c>
      <c r="H894" s="4" t="s">
        <v>345</v>
      </c>
      <c r="I894" s="7"/>
      <c r="J894" s="7"/>
      <c r="K894" s="7"/>
      <c r="L894" s="8">
        <v>102.59</v>
      </c>
      <c r="M894" s="8">
        <v>169.96</v>
      </c>
      <c r="N894" s="7"/>
      <c r="O894" s="7"/>
      <c r="P894" s="7"/>
      <c r="Q894" s="7"/>
      <c r="R894" s="7"/>
      <c r="S894" s="7"/>
      <c r="T894" s="8">
        <v>146.44</v>
      </c>
      <c r="U894" s="9">
        <v>418.99</v>
      </c>
    </row>
    <row r="895" spans="1:21" ht="23.25" thickBot="1" x14ac:dyDescent="0.3">
      <c r="A895" s="4" t="s">
        <v>320</v>
      </c>
      <c r="B895" s="4" t="s">
        <v>194</v>
      </c>
      <c r="C895" s="4" t="s">
        <v>195</v>
      </c>
      <c r="D895" s="4" t="s">
        <v>343</v>
      </c>
      <c r="E895" s="4" t="s">
        <v>344</v>
      </c>
      <c r="F895" s="4" t="s">
        <v>42</v>
      </c>
      <c r="G895" s="4" t="s">
        <v>43</v>
      </c>
      <c r="H895" s="4" t="s">
        <v>345</v>
      </c>
      <c r="I895" s="10">
        <v>23186.42</v>
      </c>
      <c r="J895" s="10">
        <v>18005.150000000001</v>
      </c>
      <c r="K895" s="10">
        <v>24988.37</v>
      </c>
      <c r="L895" s="10">
        <v>31935.97</v>
      </c>
      <c r="M895" s="10">
        <v>38729.71</v>
      </c>
      <c r="N895" s="10">
        <v>39766.71</v>
      </c>
      <c r="O895" s="10">
        <v>16378.76</v>
      </c>
      <c r="P895" s="10">
        <v>5880.85</v>
      </c>
      <c r="Q895" s="10">
        <v>260.81</v>
      </c>
      <c r="R895" s="10">
        <v>561.59</v>
      </c>
      <c r="S895" s="11"/>
      <c r="T895" s="11"/>
      <c r="U895" s="9">
        <v>199694.34</v>
      </c>
    </row>
    <row r="896" spans="1:21" ht="23.25" thickBot="1" x14ac:dyDescent="0.3">
      <c r="A896" s="4" t="s">
        <v>320</v>
      </c>
      <c r="B896" s="4" t="s">
        <v>194</v>
      </c>
      <c r="C896" s="4" t="s">
        <v>195</v>
      </c>
      <c r="D896" s="4" t="s">
        <v>343</v>
      </c>
      <c r="E896" s="4" t="s">
        <v>344</v>
      </c>
      <c r="F896" s="4" t="s">
        <v>53</v>
      </c>
      <c r="G896" s="4" t="s">
        <v>54</v>
      </c>
      <c r="H896" s="4" t="s">
        <v>345</v>
      </c>
      <c r="I896" s="8">
        <v>2755.23</v>
      </c>
      <c r="J896" s="8">
        <v>587.66</v>
      </c>
      <c r="K896" s="8">
        <v>1807.88</v>
      </c>
      <c r="L896" s="8">
        <v>1446.88</v>
      </c>
      <c r="M896" s="8">
        <v>1851.53</v>
      </c>
      <c r="N896" s="8">
        <v>1390.59</v>
      </c>
      <c r="O896" s="8">
        <v>1238.69</v>
      </c>
      <c r="P896" s="8">
        <v>239.03</v>
      </c>
      <c r="Q896" s="8">
        <v>65.010000000000005</v>
      </c>
      <c r="R896" s="7"/>
      <c r="S896" s="7"/>
      <c r="T896" s="7"/>
      <c r="U896" s="9">
        <v>11382.5</v>
      </c>
    </row>
    <row r="897" spans="1:21" ht="23.25" thickBot="1" x14ac:dyDescent="0.3">
      <c r="A897" s="4" t="s">
        <v>320</v>
      </c>
      <c r="B897" s="4" t="s">
        <v>194</v>
      </c>
      <c r="C897" s="4" t="s">
        <v>195</v>
      </c>
      <c r="D897" s="4" t="s">
        <v>343</v>
      </c>
      <c r="E897" s="4" t="s">
        <v>344</v>
      </c>
      <c r="F897" s="4" t="s">
        <v>172</v>
      </c>
      <c r="G897" s="4" t="s">
        <v>173</v>
      </c>
      <c r="H897" s="4" t="s">
        <v>345</v>
      </c>
      <c r="I897" s="10">
        <v>22.5</v>
      </c>
      <c r="J897" s="11"/>
      <c r="K897" s="10">
        <v>67.5</v>
      </c>
      <c r="L897" s="10">
        <v>45</v>
      </c>
      <c r="M897" s="11"/>
      <c r="N897" s="11"/>
      <c r="O897" s="11"/>
      <c r="P897" s="11"/>
      <c r="Q897" s="11"/>
      <c r="R897" s="11"/>
      <c r="S897" s="11"/>
      <c r="T897" s="11"/>
      <c r="U897" s="9">
        <v>135</v>
      </c>
    </row>
    <row r="898" spans="1:21" ht="23.25" thickBot="1" x14ac:dyDescent="0.3">
      <c r="A898" s="4" t="s">
        <v>320</v>
      </c>
      <c r="B898" s="4" t="s">
        <v>194</v>
      </c>
      <c r="C898" s="4" t="s">
        <v>195</v>
      </c>
      <c r="D898" s="4" t="s">
        <v>332</v>
      </c>
      <c r="E898" s="4" t="s">
        <v>333</v>
      </c>
      <c r="F898" s="4" t="s">
        <v>94</v>
      </c>
      <c r="G898" s="4" t="s">
        <v>95</v>
      </c>
      <c r="H898" s="4" t="s">
        <v>271</v>
      </c>
      <c r="I898" s="8">
        <v>29.23</v>
      </c>
      <c r="J898" s="8">
        <v>534.63</v>
      </c>
      <c r="K898" s="8">
        <v>1053</v>
      </c>
      <c r="L898" s="8">
        <v>234.1</v>
      </c>
      <c r="M898" s="8">
        <v>326</v>
      </c>
      <c r="N898" s="8">
        <v>140.56</v>
      </c>
      <c r="O898" s="8">
        <v>26.78</v>
      </c>
      <c r="P898" s="7"/>
      <c r="Q898" s="8">
        <v>188.8</v>
      </c>
      <c r="R898" s="8">
        <v>627.80999999999995</v>
      </c>
      <c r="S898" s="8">
        <v>918.97</v>
      </c>
      <c r="T898" s="8">
        <v>1231.6199999999999</v>
      </c>
      <c r="U898" s="9">
        <v>5311.5</v>
      </c>
    </row>
    <row r="899" spans="1:21" ht="23.25" thickBot="1" x14ac:dyDescent="0.3">
      <c r="A899" s="4" t="s">
        <v>320</v>
      </c>
      <c r="B899" s="4" t="s">
        <v>194</v>
      </c>
      <c r="C899" s="4" t="s">
        <v>195</v>
      </c>
      <c r="D899" s="4" t="s">
        <v>332</v>
      </c>
      <c r="E899" s="4" t="s">
        <v>333</v>
      </c>
      <c r="F899" s="4" t="s">
        <v>51</v>
      </c>
      <c r="G899" s="4" t="s">
        <v>52</v>
      </c>
      <c r="H899" s="4" t="s">
        <v>271</v>
      </c>
      <c r="I899" s="10">
        <v>279.95999999999998</v>
      </c>
      <c r="J899" s="10">
        <v>256.63</v>
      </c>
      <c r="K899" s="10">
        <v>256.7</v>
      </c>
      <c r="L899" s="10">
        <v>461.66</v>
      </c>
      <c r="M899" s="10">
        <v>307.77</v>
      </c>
      <c r="N899" s="11"/>
      <c r="O899" s="10">
        <v>256.48</v>
      </c>
      <c r="P899" s="11"/>
      <c r="Q899" s="11"/>
      <c r="R899" s="11"/>
      <c r="S899" s="11"/>
      <c r="T899" s="10">
        <v>166.12</v>
      </c>
      <c r="U899" s="9">
        <v>1985.32</v>
      </c>
    </row>
    <row r="900" spans="1:21" ht="23.25" thickBot="1" x14ac:dyDescent="0.3">
      <c r="A900" s="4" t="s">
        <v>320</v>
      </c>
      <c r="B900" s="4" t="s">
        <v>194</v>
      </c>
      <c r="C900" s="4" t="s">
        <v>195</v>
      </c>
      <c r="D900" s="4" t="s">
        <v>332</v>
      </c>
      <c r="E900" s="4" t="s">
        <v>333</v>
      </c>
      <c r="F900" s="4" t="s">
        <v>42</v>
      </c>
      <c r="G900" s="4" t="s">
        <v>43</v>
      </c>
      <c r="H900" s="4" t="s">
        <v>271</v>
      </c>
      <c r="I900" s="7"/>
      <c r="J900" s="8">
        <v>4864.5600000000004</v>
      </c>
      <c r="K900" s="8">
        <v>8629.2099999999991</v>
      </c>
      <c r="L900" s="8">
        <v>1780.68</v>
      </c>
      <c r="M900" s="8">
        <v>1199.2</v>
      </c>
      <c r="N900" s="7"/>
      <c r="O900" s="7"/>
      <c r="P900" s="7"/>
      <c r="Q900" s="8">
        <v>1808.49</v>
      </c>
      <c r="R900" s="8">
        <v>5856.78</v>
      </c>
      <c r="S900" s="8">
        <v>6840.81</v>
      </c>
      <c r="T900" s="8">
        <v>8649.2999999999993</v>
      </c>
      <c r="U900" s="9">
        <v>39629.03</v>
      </c>
    </row>
    <row r="901" spans="1:21" ht="23.25" thickBot="1" x14ac:dyDescent="0.3">
      <c r="A901" s="4" t="s">
        <v>320</v>
      </c>
      <c r="B901" s="4" t="s">
        <v>194</v>
      </c>
      <c r="C901" s="4" t="s">
        <v>195</v>
      </c>
      <c r="D901" s="4" t="s">
        <v>332</v>
      </c>
      <c r="E901" s="4" t="s">
        <v>333</v>
      </c>
      <c r="F901" s="4" t="s">
        <v>53</v>
      </c>
      <c r="G901" s="4" t="s">
        <v>54</v>
      </c>
      <c r="H901" s="4" t="s">
        <v>271</v>
      </c>
      <c r="I901" s="11"/>
      <c r="J901" s="11"/>
      <c r="K901" s="10">
        <v>1200.75</v>
      </c>
      <c r="L901" s="11"/>
      <c r="M901" s="10">
        <v>1615.74</v>
      </c>
      <c r="N901" s="10">
        <v>1346.45</v>
      </c>
      <c r="O901" s="11"/>
      <c r="P901" s="11"/>
      <c r="Q901" s="11"/>
      <c r="R901" s="10">
        <v>156.96</v>
      </c>
      <c r="S901" s="10">
        <v>1962</v>
      </c>
      <c r="T901" s="10">
        <v>2982.24</v>
      </c>
      <c r="U901" s="9">
        <v>9264.14</v>
      </c>
    </row>
    <row r="902" spans="1:21" ht="23.25" thickBot="1" x14ac:dyDescent="0.3">
      <c r="A902" s="4" t="s">
        <v>320</v>
      </c>
      <c r="B902" s="4" t="s">
        <v>194</v>
      </c>
      <c r="C902" s="4" t="s">
        <v>195</v>
      </c>
      <c r="D902" s="4" t="s">
        <v>332</v>
      </c>
      <c r="E902" s="4" t="s">
        <v>333</v>
      </c>
      <c r="F902" s="4" t="s">
        <v>172</v>
      </c>
      <c r="G902" s="4" t="s">
        <v>173</v>
      </c>
      <c r="H902" s="4" t="s">
        <v>271</v>
      </c>
      <c r="I902" s="7"/>
      <c r="J902" s="7"/>
      <c r="K902" s="7"/>
      <c r="L902" s="8">
        <v>22.5</v>
      </c>
      <c r="M902" s="7"/>
      <c r="N902" s="7"/>
      <c r="O902" s="7"/>
      <c r="P902" s="7"/>
      <c r="Q902" s="7"/>
      <c r="R902" s="7"/>
      <c r="S902" s="7"/>
      <c r="T902" s="7"/>
      <c r="U902" s="9">
        <v>22.5</v>
      </c>
    </row>
    <row r="903" spans="1:21" ht="23.25" thickBot="1" x14ac:dyDescent="0.3">
      <c r="A903" s="4" t="s">
        <v>320</v>
      </c>
      <c r="B903" s="4" t="s">
        <v>194</v>
      </c>
      <c r="C903" s="4" t="s">
        <v>195</v>
      </c>
      <c r="D903" s="4" t="s">
        <v>324</v>
      </c>
      <c r="E903" s="4" t="s">
        <v>325</v>
      </c>
      <c r="F903" s="4" t="s">
        <v>128</v>
      </c>
      <c r="G903" s="4" t="s">
        <v>129</v>
      </c>
      <c r="H903" s="4" t="s">
        <v>326</v>
      </c>
      <c r="I903" s="11"/>
      <c r="J903" s="11"/>
      <c r="K903" s="10">
        <v>33.6</v>
      </c>
      <c r="L903" s="11"/>
      <c r="M903" s="11"/>
      <c r="N903" s="11"/>
      <c r="O903" s="11"/>
      <c r="P903" s="11"/>
      <c r="Q903" s="11"/>
      <c r="R903" s="11"/>
      <c r="S903" s="11"/>
      <c r="T903" s="11"/>
      <c r="U903" s="9">
        <v>33.6</v>
      </c>
    </row>
    <row r="904" spans="1:21" ht="23.25" thickBot="1" x14ac:dyDescent="0.3">
      <c r="A904" s="4" t="s">
        <v>320</v>
      </c>
      <c r="B904" s="4" t="s">
        <v>194</v>
      </c>
      <c r="C904" s="4" t="s">
        <v>195</v>
      </c>
      <c r="D904" s="4" t="s">
        <v>324</v>
      </c>
      <c r="E904" s="4" t="s">
        <v>325</v>
      </c>
      <c r="F904" s="4" t="s">
        <v>70</v>
      </c>
      <c r="G904" s="4" t="s">
        <v>71</v>
      </c>
      <c r="H904" s="4" t="s">
        <v>326</v>
      </c>
      <c r="I904" s="7"/>
      <c r="J904" s="7"/>
      <c r="K904" s="7"/>
      <c r="L904" s="7"/>
      <c r="M904" s="8">
        <v>166.48</v>
      </c>
      <c r="N904" s="7"/>
      <c r="O904" s="7"/>
      <c r="P904" s="7"/>
      <c r="Q904" s="7"/>
      <c r="R904" s="7"/>
      <c r="S904" s="7"/>
      <c r="T904" s="7"/>
      <c r="U904" s="9">
        <v>166.48</v>
      </c>
    </row>
    <row r="905" spans="1:21" ht="23.25" thickBot="1" x14ac:dyDescent="0.3">
      <c r="A905" s="4" t="s">
        <v>320</v>
      </c>
      <c r="B905" s="4" t="s">
        <v>194</v>
      </c>
      <c r="C905" s="4" t="s">
        <v>195</v>
      </c>
      <c r="D905" s="4" t="s">
        <v>324</v>
      </c>
      <c r="E905" s="4" t="s">
        <v>325</v>
      </c>
      <c r="F905" s="4" t="s">
        <v>47</v>
      </c>
      <c r="G905" s="4" t="s">
        <v>48</v>
      </c>
      <c r="H905" s="4" t="s">
        <v>326</v>
      </c>
      <c r="I905" s="10">
        <v>137.26</v>
      </c>
      <c r="J905" s="10">
        <v>12.5</v>
      </c>
      <c r="K905" s="11"/>
      <c r="L905" s="10">
        <v>111.01</v>
      </c>
      <c r="M905" s="10">
        <v>21.01</v>
      </c>
      <c r="N905" s="10">
        <v>99.71</v>
      </c>
      <c r="O905" s="11"/>
      <c r="P905" s="11"/>
      <c r="Q905" s="11"/>
      <c r="R905" s="10">
        <v>401.15</v>
      </c>
      <c r="S905" s="11"/>
      <c r="T905" s="10">
        <v>157.51</v>
      </c>
      <c r="U905" s="9">
        <v>940.15</v>
      </c>
    </row>
    <row r="906" spans="1:21" ht="23.25" thickBot="1" x14ac:dyDescent="0.3">
      <c r="A906" s="4" t="s">
        <v>320</v>
      </c>
      <c r="B906" s="4" t="s">
        <v>194</v>
      </c>
      <c r="C906" s="4" t="s">
        <v>195</v>
      </c>
      <c r="D906" s="4" t="s">
        <v>324</v>
      </c>
      <c r="E906" s="4" t="s">
        <v>325</v>
      </c>
      <c r="F906" s="4" t="s">
        <v>130</v>
      </c>
      <c r="G906" s="4" t="s">
        <v>131</v>
      </c>
      <c r="H906" s="4" t="s">
        <v>326</v>
      </c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8">
        <v>74.66</v>
      </c>
      <c r="U906" s="9">
        <v>74.66</v>
      </c>
    </row>
    <row r="907" spans="1:21" ht="23.25" thickBot="1" x14ac:dyDescent="0.3">
      <c r="A907" s="4" t="s">
        <v>320</v>
      </c>
      <c r="B907" s="4" t="s">
        <v>194</v>
      </c>
      <c r="C907" s="4" t="s">
        <v>195</v>
      </c>
      <c r="D907" s="4" t="s">
        <v>324</v>
      </c>
      <c r="E907" s="4" t="s">
        <v>325</v>
      </c>
      <c r="F907" s="4" t="s">
        <v>286</v>
      </c>
      <c r="G907" s="4" t="s">
        <v>287</v>
      </c>
      <c r="H907" s="4" t="s">
        <v>326</v>
      </c>
      <c r="I907" s="10">
        <v>-6916.56</v>
      </c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9">
        <v>-6916.56</v>
      </c>
    </row>
    <row r="908" spans="1:21" ht="23.25" thickBot="1" x14ac:dyDescent="0.3">
      <c r="A908" s="4" t="s">
        <v>320</v>
      </c>
      <c r="B908" s="4" t="s">
        <v>194</v>
      </c>
      <c r="C908" s="4" t="s">
        <v>195</v>
      </c>
      <c r="D908" s="4" t="s">
        <v>324</v>
      </c>
      <c r="E908" s="4" t="s">
        <v>325</v>
      </c>
      <c r="F908" s="4" t="s">
        <v>94</v>
      </c>
      <c r="G908" s="4" t="s">
        <v>95</v>
      </c>
      <c r="H908" s="4" t="s">
        <v>326</v>
      </c>
      <c r="I908" s="8">
        <v>1537.92</v>
      </c>
      <c r="J908" s="8">
        <v>1506.96</v>
      </c>
      <c r="K908" s="8">
        <v>1975.7</v>
      </c>
      <c r="L908" s="8">
        <v>2830.06</v>
      </c>
      <c r="M908" s="8">
        <v>2411.0300000000002</v>
      </c>
      <c r="N908" s="8">
        <v>1508.06</v>
      </c>
      <c r="O908" s="8">
        <v>148.81</v>
      </c>
      <c r="P908" s="8">
        <v>919.49</v>
      </c>
      <c r="Q908" s="8">
        <v>1402.99</v>
      </c>
      <c r="R908" s="8">
        <v>1501.66</v>
      </c>
      <c r="S908" s="8">
        <v>1312.7</v>
      </c>
      <c r="T908" s="8">
        <v>784.21</v>
      </c>
      <c r="U908" s="9">
        <v>17839.59</v>
      </c>
    </row>
    <row r="909" spans="1:21" ht="23.25" thickBot="1" x14ac:dyDescent="0.3">
      <c r="A909" s="4" t="s">
        <v>320</v>
      </c>
      <c r="B909" s="4" t="s">
        <v>194</v>
      </c>
      <c r="C909" s="4" t="s">
        <v>195</v>
      </c>
      <c r="D909" s="4" t="s">
        <v>324</v>
      </c>
      <c r="E909" s="4" t="s">
        <v>325</v>
      </c>
      <c r="F909" s="4" t="s">
        <v>134</v>
      </c>
      <c r="G909" s="4" t="s">
        <v>135</v>
      </c>
      <c r="H909" s="4" t="s">
        <v>326</v>
      </c>
      <c r="I909" s="11"/>
      <c r="J909" s="11"/>
      <c r="K909" s="10">
        <v>10.08</v>
      </c>
      <c r="L909" s="11"/>
      <c r="M909" s="11"/>
      <c r="N909" s="11"/>
      <c r="O909" s="11"/>
      <c r="P909" s="11"/>
      <c r="Q909" s="11"/>
      <c r="R909" s="11"/>
      <c r="S909" s="11"/>
      <c r="T909" s="11"/>
      <c r="U909" s="9">
        <v>10.08</v>
      </c>
    </row>
    <row r="910" spans="1:21" ht="23.25" thickBot="1" x14ac:dyDescent="0.3">
      <c r="A910" s="4" t="s">
        <v>320</v>
      </c>
      <c r="B910" s="4" t="s">
        <v>194</v>
      </c>
      <c r="C910" s="4" t="s">
        <v>195</v>
      </c>
      <c r="D910" s="4" t="s">
        <v>324</v>
      </c>
      <c r="E910" s="4" t="s">
        <v>325</v>
      </c>
      <c r="F910" s="4" t="s">
        <v>38</v>
      </c>
      <c r="G910" s="4" t="s">
        <v>39</v>
      </c>
      <c r="H910" s="4" t="s">
        <v>326</v>
      </c>
      <c r="I910" s="7"/>
      <c r="J910" s="7"/>
      <c r="K910" s="7"/>
      <c r="L910" s="7"/>
      <c r="M910" s="7"/>
      <c r="N910" s="8">
        <v>1906.08</v>
      </c>
      <c r="O910" s="8">
        <v>-1906.08</v>
      </c>
      <c r="P910" s="7"/>
      <c r="Q910" s="7"/>
      <c r="R910" s="8">
        <v>767.52</v>
      </c>
      <c r="S910" s="7"/>
      <c r="T910" s="7"/>
      <c r="U910" s="9">
        <v>767.52</v>
      </c>
    </row>
    <row r="911" spans="1:21" ht="23.25" thickBot="1" x14ac:dyDescent="0.3">
      <c r="A911" s="4" t="s">
        <v>320</v>
      </c>
      <c r="B911" s="4" t="s">
        <v>194</v>
      </c>
      <c r="C911" s="4" t="s">
        <v>195</v>
      </c>
      <c r="D911" s="4" t="s">
        <v>324</v>
      </c>
      <c r="E911" s="4" t="s">
        <v>325</v>
      </c>
      <c r="F911" s="4" t="s">
        <v>136</v>
      </c>
      <c r="G911" s="4" t="s">
        <v>137</v>
      </c>
      <c r="H911" s="4" t="s">
        <v>326</v>
      </c>
      <c r="I911" s="11"/>
      <c r="J911" s="11"/>
      <c r="K911" s="11"/>
      <c r="L911" s="11"/>
      <c r="M911" s="11"/>
      <c r="N911" s="10">
        <v>142.08000000000001</v>
      </c>
      <c r="O911" s="10">
        <v>142.08000000000001</v>
      </c>
      <c r="P911" s="11"/>
      <c r="Q911" s="11"/>
      <c r="R911" s="11"/>
      <c r="S911" s="11"/>
      <c r="T911" s="11"/>
      <c r="U911" s="9">
        <v>284.16000000000003</v>
      </c>
    </row>
    <row r="912" spans="1:21" ht="23.25" thickBot="1" x14ac:dyDescent="0.3">
      <c r="A912" s="4" t="s">
        <v>320</v>
      </c>
      <c r="B912" s="4" t="s">
        <v>194</v>
      </c>
      <c r="C912" s="4" t="s">
        <v>195</v>
      </c>
      <c r="D912" s="4" t="s">
        <v>324</v>
      </c>
      <c r="E912" s="4" t="s">
        <v>325</v>
      </c>
      <c r="F912" s="4" t="s">
        <v>98</v>
      </c>
      <c r="G912" s="4" t="s">
        <v>99</v>
      </c>
      <c r="H912" s="4" t="s">
        <v>326</v>
      </c>
      <c r="I912" s="7"/>
      <c r="J912" s="7"/>
      <c r="K912" s="7"/>
      <c r="L912" s="7"/>
      <c r="M912" s="7"/>
      <c r="N912" s="7"/>
      <c r="O912" s="7"/>
      <c r="P912" s="7"/>
      <c r="Q912" s="7"/>
      <c r="R912" s="8">
        <v>24.06</v>
      </c>
      <c r="S912" s="8">
        <v>-5.21</v>
      </c>
      <c r="T912" s="8">
        <v>-18.850000000000001</v>
      </c>
      <c r="U912" s="12">
        <v>0</v>
      </c>
    </row>
    <row r="913" spans="1:21" ht="23.25" thickBot="1" x14ac:dyDescent="0.3">
      <c r="A913" s="4" t="s">
        <v>320</v>
      </c>
      <c r="B913" s="4" t="s">
        <v>194</v>
      </c>
      <c r="C913" s="4" t="s">
        <v>195</v>
      </c>
      <c r="D913" s="4" t="s">
        <v>324</v>
      </c>
      <c r="E913" s="4" t="s">
        <v>325</v>
      </c>
      <c r="F913" s="4" t="s">
        <v>102</v>
      </c>
      <c r="G913" s="4" t="s">
        <v>103</v>
      </c>
      <c r="H913" s="4" t="s">
        <v>326</v>
      </c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0">
        <v>9.7100000000000009</v>
      </c>
      <c r="T913" s="11"/>
      <c r="U913" s="9">
        <v>9.7100000000000009</v>
      </c>
    </row>
    <row r="914" spans="1:21" ht="23.25" thickBot="1" x14ac:dyDescent="0.3">
      <c r="A914" s="4" t="s">
        <v>320</v>
      </c>
      <c r="B914" s="4" t="s">
        <v>194</v>
      </c>
      <c r="C914" s="4" t="s">
        <v>195</v>
      </c>
      <c r="D914" s="4" t="s">
        <v>324</v>
      </c>
      <c r="E914" s="4" t="s">
        <v>325</v>
      </c>
      <c r="F914" s="4" t="s">
        <v>116</v>
      </c>
      <c r="G914" s="4" t="s">
        <v>117</v>
      </c>
      <c r="H914" s="4" t="s">
        <v>326</v>
      </c>
      <c r="I914" s="8">
        <v>7.7</v>
      </c>
      <c r="J914" s="8">
        <v>22.23</v>
      </c>
      <c r="K914" s="8">
        <v>34.869999999999997</v>
      </c>
      <c r="L914" s="8">
        <v>27.05</v>
      </c>
      <c r="M914" s="8">
        <v>16.04</v>
      </c>
      <c r="N914" s="8">
        <v>19.66</v>
      </c>
      <c r="O914" s="8">
        <v>1.08</v>
      </c>
      <c r="P914" s="7"/>
      <c r="Q914" s="8">
        <v>11.27</v>
      </c>
      <c r="R914" s="8">
        <v>13.15</v>
      </c>
      <c r="S914" s="8">
        <v>14.35</v>
      </c>
      <c r="T914" s="8">
        <v>18.850000000000001</v>
      </c>
      <c r="U914" s="9">
        <v>186.25</v>
      </c>
    </row>
    <row r="915" spans="1:21" ht="23.25" thickBot="1" x14ac:dyDescent="0.3">
      <c r="A915" s="4" t="s">
        <v>320</v>
      </c>
      <c r="B915" s="4" t="s">
        <v>194</v>
      </c>
      <c r="C915" s="4" t="s">
        <v>195</v>
      </c>
      <c r="D915" s="4" t="s">
        <v>324</v>
      </c>
      <c r="E915" s="4" t="s">
        <v>325</v>
      </c>
      <c r="F915" s="4" t="s">
        <v>82</v>
      </c>
      <c r="G915" s="4" t="s">
        <v>83</v>
      </c>
      <c r="H915" s="4" t="s">
        <v>326</v>
      </c>
      <c r="I915" s="11"/>
      <c r="J915" s="11"/>
      <c r="K915" s="10">
        <v>1.8</v>
      </c>
      <c r="L915" s="11"/>
      <c r="M915" s="11"/>
      <c r="N915" s="11"/>
      <c r="O915" s="11"/>
      <c r="P915" s="11"/>
      <c r="Q915" s="11"/>
      <c r="R915" s="11"/>
      <c r="S915" s="11"/>
      <c r="T915" s="11"/>
      <c r="U915" s="9">
        <v>1.8</v>
      </c>
    </row>
    <row r="916" spans="1:21" ht="23.25" thickBot="1" x14ac:dyDescent="0.3">
      <c r="A916" s="4" t="s">
        <v>320</v>
      </c>
      <c r="B916" s="4" t="s">
        <v>194</v>
      </c>
      <c r="C916" s="4" t="s">
        <v>195</v>
      </c>
      <c r="D916" s="4" t="s">
        <v>324</v>
      </c>
      <c r="E916" s="4" t="s">
        <v>325</v>
      </c>
      <c r="F916" s="4" t="s">
        <v>156</v>
      </c>
      <c r="G916" s="4" t="s">
        <v>157</v>
      </c>
      <c r="H916" s="4" t="s">
        <v>326</v>
      </c>
      <c r="I916" s="8">
        <v>120.96</v>
      </c>
      <c r="J916" s="7"/>
      <c r="K916" s="7"/>
      <c r="L916" s="7"/>
      <c r="M916" s="7"/>
      <c r="N916" s="8">
        <v>38.4</v>
      </c>
      <c r="O916" s="7"/>
      <c r="P916" s="7"/>
      <c r="Q916" s="8">
        <v>61.44</v>
      </c>
      <c r="R916" s="8">
        <v>145.91999999999999</v>
      </c>
      <c r="S916" s="8">
        <v>122.88</v>
      </c>
      <c r="T916" s="8">
        <v>-15.36</v>
      </c>
      <c r="U916" s="9">
        <v>474.24</v>
      </c>
    </row>
    <row r="917" spans="1:21" ht="23.25" thickBot="1" x14ac:dyDescent="0.3">
      <c r="A917" s="4" t="s">
        <v>320</v>
      </c>
      <c r="B917" s="4" t="s">
        <v>194</v>
      </c>
      <c r="C917" s="4" t="s">
        <v>195</v>
      </c>
      <c r="D917" s="4" t="s">
        <v>324</v>
      </c>
      <c r="E917" s="4" t="s">
        <v>325</v>
      </c>
      <c r="F917" s="4" t="s">
        <v>18</v>
      </c>
      <c r="G917" s="4" t="s">
        <v>19</v>
      </c>
      <c r="H917" s="4" t="s">
        <v>326</v>
      </c>
      <c r="I917" s="10">
        <v>-3.18</v>
      </c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9">
        <v>-3.18</v>
      </c>
    </row>
    <row r="918" spans="1:21" ht="23.25" thickBot="1" x14ac:dyDescent="0.3">
      <c r="A918" s="4" t="s">
        <v>320</v>
      </c>
      <c r="B918" s="4" t="s">
        <v>194</v>
      </c>
      <c r="C918" s="4" t="s">
        <v>195</v>
      </c>
      <c r="D918" s="4" t="s">
        <v>324</v>
      </c>
      <c r="E918" s="4" t="s">
        <v>325</v>
      </c>
      <c r="F918" s="4" t="s">
        <v>84</v>
      </c>
      <c r="G918" s="4" t="s">
        <v>85</v>
      </c>
      <c r="H918" s="4" t="s">
        <v>326</v>
      </c>
      <c r="I918" s="7"/>
      <c r="J918" s="8">
        <v>50.92</v>
      </c>
      <c r="K918" s="7"/>
      <c r="L918" s="8">
        <v>40.85</v>
      </c>
      <c r="M918" s="8">
        <v>77.599999999999994</v>
      </c>
      <c r="N918" s="8">
        <v>13.41</v>
      </c>
      <c r="O918" s="7"/>
      <c r="P918" s="7"/>
      <c r="Q918" s="8">
        <v>12.33</v>
      </c>
      <c r="R918" s="7"/>
      <c r="S918" s="7"/>
      <c r="T918" s="7"/>
      <c r="U918" s="9">
        <v>195.11</v>
      </c>
    </row>
    <row r="919" spans="1:21" ht="23.25" thickBot="1" x14ac:dyDescent="0.3">
      <c r="A919" s="4" t="s">
        <v>320</v>
      </c>
      <c r="B919" s="4" t="s">
        <v>194</v>
      </c>
      <c r="C919" s="4" t="s">
        <v>195</v>
      </c>
      <c r="D919" s="4" t="s">
        <v>324</v>
      </c>
      <c r="E919" s="4" t="s">
        <v>325</v>
      </c>
      <c r="F919" s="4" t="s">
        <v>162</v>
      </c>
      <c r="G919" s="4" t="s">
        <v>163</v>
      </c>
      <c r="H919" s="4" t="s">
        <v>326</v>
      </c>
      <c r="I919" s="10">
        <v>527.25</v>
      </c>
      <c r="J919" s="10">
        <v>494.89</v>
      </c>
      <c r="K919" s="10">
        <v>247.45</v>
      </c>
      <c r="L919" s="10">
        <v>685.49</v>
      </c>
      <c r="M919" s="10">
        <v>271.24</v>
      </c>
      <c r="N919" s="10">
        <v>757.57</v>
      </c>
      <c r="O919" s="10">
        <v>69.8</v>
      </c>
      <c r="P919" s="11"/>
      <c r="Q919" s="10">
        <v>144.66</v>
      </c>
      <c r="R919" s="11"/>
      <c r="S919" s="10">
        <v>63.84</v>
      </c>
      <c r="T919" s="10">
        <v>31.92</v>
      </c>
      <c r="U919" s="9">
        <v>3294.11</v>
      </c>
    </row>
    <row r="920" spans="1:21" ht="23.25" thickBot="1" x14ac:dyDescent="0.3">
      <c r="A920" s="4" t="s">
        <v>320</v>
      </c>
      <c r="B920" s="4" t="s">
        <v>194</v>
      </c>
      <c r="C920" s="4" t="s">
        <v>195</v>
      </c>
      <c r="D920" s="4" t="s">
        <v>324</v>
      </c>
      <c r="E920" s="4" t="s">
        <v>325</v>
      </c>
      <c r="F920" s="4" t="s">
        <v>86</v>
      </c>
      <c r="G920" s="4" t="s">
        <v>87</v>
      </c>
      <c r="H920" s="4" t="s">
        <v>326</v>
      </c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8">
        <v>8.3000000000000007</v>
      </c>
      <c r="T920" s="8">
        <v>4.1500000000000004</v>
      </c>
      <c r="U920" s="9">
        <v>12.45</v>
      </c>
    </row>
    <row r="921" spans="1:21" ht="23.25" thickBot="1" x14ac:dyDescent="0.3">
      <c r="A921" s="4" t="s">
        <v>320</v>
      </c>
      <c r="B921" s="4" t="s">
        <v>194</v>
      </c>
      <c r="C921" s="4" t="s">
        <v>195</v>
      </c>
      <c r="D921" s="4" t="s">
        <v>324</v>
      </c>
      <c r="E921" s="4" t="s">
        <v>325</v>
      </c>
      <c r="F921" s="4" t="s">
        <v>166</v>
      </c>
      <c r="G921" s="4" t="s">
        <v>167</v>
      </c>
      <c r="H921" s="4" t="s">
        <v>326</v>
      </c>
      <c r="I921" s="11"/>
      <c r="J921" s="11"/>
      <c r="K921" s="11"/>
      <c r="L921" s="11"/>
      <c r="M921" s="11"/>
      <c r="N921" s="11"/>
      <c r="O921" s="11"/>
      <c r="P921" s="10">
        <v>24</v>
      </c>
      <c r="Q921" s="11"/>
      <c r="R921" s="11"/>
      <c r="S921" s="11"/>
      <c r="T921" s="11"/>
      <c r="U921" s="9">
        <v>24</v>
      </c>
    </row>
    <row r="922" spans="1:21" ht="23.25" thickBot="1" x14ac:dyDescent="0.3">
      <c r="A922" s="4" t="s">
        <v>320</v>
      </c>
      <c r="B922" s="4" t="s">
        <v>194</v>
      </c>
      <c r="C922" s="4" t="s">
        <v>195</v>
      </c>
      <c r="D922" s="4" t="s">
        <v>324</v>
      </c>
      <c r="E922" s="4" t="s">
        <v>325</v>
      </c>
      <c r="F922" s="4" t="s">
        <v>168</v>
      </c>
      <c r="G922" s="4" t="s">
        <v>169</v>
      </c>
      <c r="H922" s="4" t="s">
        <v>326</v>
      </c>
      <c r="I922" s="8">
        <v>8.6199999999999992</v>
      </c>
      <c r="J922" s="7"/>
      <c r="K922" s="7"/>
      <c r="L922" s="8">
        <v>17.96</v>
      </c>
      <c r="M922" s="7"/>
      <c r="N922" s="7"/>
      <c r="O922" s="7"/>
      <c r="P922" s="7"/>
      <c r="Q922" s="7"/>
      <c r="R922" s="7"/>
      <c r="S922" s="7"/>
      <c r="T922" s="7"/>
      <c r="U922" s="9">
        <v>26.58</v>
      </c>
    </row>
    <row r="923" spans="1:21" ht="23.25" thickBot="1" x14ac:dyDescent="0.3">
      <c r="A923" s="4" t="s">
        <v>320</v>
      </c>
      <c r="B923" s="4" t="s">
        <v>194</v>
      </c>
      <c r="C923" s="4" t="s">
        <v>195</v>
      </c>
      <c r="D923" s="4" t="s">
        <v>324</v>
      </c>
      <c r="E923" s="4" t="s">
        <v>325</v>
      </c>
      <c r="F923" s="4" t="s">
        <v>76</v>
      </c>
      <c r="G923" s="4" t="s">
        <v>77</v>
      </c>
      <c r="H923" s="4" t="s">
        <v>326</v>
      </c>
      <c r="I923" s="11"/>
      <c r="J923" s="11"/>
      <c r="K923" s="11"/>
      <c r="L923" s="10">
        <v>84.97</v>
      </c>
      <c r="M923" s="10">
        <v>68.73</v>
      </c>
      <c r="N923" s="11"/>
      <c r="O923" s="11"/>
      <c r="P923" s="11"/>
      <c r="Q923" s="11"/>
      <c r="R923" s="11"/>
      <c r="S923" s="11"/>
      <c r="T923" s="11"/>
      <c r="U923" s="9">
        <v>153.69999999999999</v>
      </c>
    </row>
    <row r="924" spans="1:21" ht="23.25" thickBot="1" x14ac:dyDescent="0.3">
      <c r="A924" s="4" t="s">
        <v>320</v>
      </c>
      <c r="B924" s="4" t="s">
        <v>194</v>
      </c>
      <c r="C924" s="4" t="s">
        <v>195</v>
      </c>
      <c r="D924" s="4" t="s">
        <v>324</v>
      </c>
      <c r="E924" s="4" t="s">
        <v>325</v>
      </c>
      <c r="F924" s="4" t="s">
        <v>1480</v>
      </c>
      <c r="G924" s="4" t="s">
        <v>1481</v>
      </c>
      <c r="H924" s="4" t="s">
        <v>326</v>
      </c>
      <c r="I924" s="7"/>
      <c r="J924" s="7"/>
      <c r="K924" s="7"/>
      <c r="L924" s="7"/>
      <c r="M924" s="8">
        <v>19.29</v>
      </c>
      <c r="N924" s="7"/>
      <c r="O924" s="7"/>
      <c r="P924" s="7"/>
      <c r="Q924" s="7"/>
      <c r="R924" s="7"/>
      <c r="S924" s="7"/>
      <c r="T924" s="7"/>
      <c r="U924" s="9">
        <v>19.29</v>
      </c>
    </row>
    <row r="925" spans="1:21" ht="23.25" thickBot="1" x14ac:dyDescent="0.3">
      <c r="A925" s="4" t="s">
        <v>320</v>
      </c>
      <c r="B925" s="4" t="s">
        <v>194</v>
      </c>
      <c r="C925" s="4" t="s">
        <v>195</v>
      </c>
      <c r="D925" s="4" t="s">
        <v>324</v>
      </c>
      <c r="E925" s="4" t="s">
        <v>325</v>
      </c>
      <c r="F925" s="4" t="s">
        <v>51</v>
      </c>
      <c r="G925" s="4" t="s">
        <v>52</v>
      </c>
      <c r="H925" s="4" t="s">
        <v>326</v>
      </c>
      <c r="I925" s="11"/>
      <c r="J925" s="11"/>
      <c r="K925" s="10">
        <v>14.67</v>
      </c>
      <c r="L925" s="10">
        <v>12.31</v>
      </c>
      <c r="M925" s="10">
        <v>112.55</v>
      </c>
      <c r="N925" s="10">
        <v>40.01</v>
      </c>
      <c r="O925" s="11"/>
      <c r="P925" s="10">
        <v>30.59</v>
      </c>
      <c r="Q925" s="11"/>
      <c r="R925" s="11"/>
      <c r="S925" s="11"/>
      <c r="T925" s="11"/>
      <c r="U925" s="9">
        <v>210.13</v>
      </c>
    </row>
    <row r="926" spans="1:21" ht="23.25" thickBot="1" x14ac:dyDescent="0.3">
      <c r="A926" s="4" t="s">
        <v>320</v>
      </c>
      <c r="B926" s="4" t="s">
        <v>194</v>
      </c>
      <c r="C926" s="4" t="s">
        <v>195</v>
      </c>
      <c r="D926" s="4" t="s">
        <v>324</v>
      </c>
      <c r="E926" s="4" t="s">
        <v>325</v>
      </c>
      <c r="F926" s="4" t="s">
        <v>42</v>
      </c>
      <c r="G926" s="4" t="s">
        <v>43</v>
      </c>
      <c r="H926" s="4" t="s">
        <v>326</v>
      </c>
      <c r="I926" s="8">
        <v>14338.68</v>
      </c>
      <c r="J926" s="8">
        <v>13807.48</v>
      </c>
      <c r="K926" s="8">
        <v>17151.27</v>
      </c>
      <c r="L926" s="8">
        <v>25120.95</v>
      </c>
      <c r="M926" s="8">
        <v>21103.88</v>
      </c>
      <c r="N926" s="8">
        <v>13407.93</v>
      </c>
      <c r="O926" s="8">
        <v>1425.44</v>
      </c>
      <c r="P926" s="8">
        <v>8209.8700000000008</v>
      </c>
      <c r="Q926" s="8">
        <v>13084.03</v>
      </c>
      <c r="R926" s="8">
        <v>13025.93</v>
      </c>
      <c r="S926" s="8">
        <v>11480.6</v>
      </c>
      <c r="T926" s="8">
        <v>7477.27</v>
      </c>
      <c r="U926" s="9">
        <v>159633.32999999999</v>
      </c>
    </row>
    <row r="927" spans="1:21" ht="23.25" thickBot="1" x14ac:dyDescent="0.3">
      <c r="A927" s="4" t="s">
        <v>320</v>
      </c>
      <c r="B927" s="4" t="s">
        <v>194</v>
      </c>
      <c r="C927" s="4" t="s">
        <v>195</v>
      </c>
      <c r="D927" s="4" t="s">
        <v>324</v>
      </c>
      <c r="E927" s="4" t="s">
        <v>325</v>
      </c>
      <c r="F927" s="4" t="s">
        <v>53</v>
      </c>
      <c r="G927" s="4" t="s">
        <v>54</v>
      </c>
      <c r="H927" s="4" t="s">
        <v>326</v>
      </c>
      <c r="I927" s="10">
        <v>392.89</v>
      </c>
      <c r="J927" s="10">
        <v>627.57000000000005</v>
      </c>
      <c r="K927" s="10">
        <v>1759.18</v>
      </c>
      <c r="L927" s="10">
        <v>1975.62</v>
      </c>
      <c r="M927" s="10">
        <v>1878.65</v>
      </c>
      <c r="N927" s="10">
        <v>997.63</v>
      </c>
      <c r="O927" s="11"/>
      <c r="P927" s="10">
        <v>567.29</v>
      </c>
      <c r="Q927" s="10">
        <v>355.08</v>
      </c>
      <c r="R927" s="10">
        <v>1358.4</v>
      </c>
      <c r="S927" s="10">
        <v>1093.6600000000001</v>
      </c>
      <c r="T927" s="10">
        <v>34.61</v>
      </c>
      <c r="U927" s="9">
        <v>11040.58</v>
      </c>
    </row>
    <row r="928" spans="1:21" ht="23.25" thickBot="1" x14ac:dyDescent="0.3">
      <c r="A928" s="4" t="s">
        <v>320</v>
      </c>
      <c r="B928" s="4" t="s">
        <v>194</v>
      </c>
      <c r="C928" s="4" t="s">
        <v>195</v>
      </c>
      <c r="D928" s="4" t="s">
        <v>324</v>
      </c>
      <c r="E928" s="4" t="s">
        <v>325</v>
      </c>
      <c r="F928" s="4" t="s">
        <v>170</v>
      </c>
      <c r="G928" s="4" t="s">
        <v>171</v>
      </c>
      <c r="H928" s="4" t="s">
        <v>326</v>
      </c>
      <c r="I928" s="8">
        <v>93.26</v>
      </c>
      <c r="J928" s="8">
        <v>325.58</v>
      </c>
      <c r="K928" s="8">
        <v>579.91</v>
      </c>
      <c r="L928" s="8">
        <v>800.13</v>
      </c>
      <c r="M928" s="8">
        <v>687.58</v>
      </c>
      <c r="N928" s="8">
        <v>486.64</v>
      </c>
      <c r="O928" s="7"/>
      <c r="P928" s="8">
        <v>290.02</v>
      </c>
      <c r="Q928" s="8">
        <v>485.67</v>
      </c>
      <c r="R928" s="8">
        <v>704.99</v>
      </c>
      <c r="S928" s="8">
        <v>501.19</v>
      </c>
      <c r="T928" s="8">
        <v>130.57</v>
      </c>
      <c r="U928" s="9">
        <v>5085.54</v>
      </c>
    </row>
    <row r="929" spans="1:21" ht="23.25" thickBot="1" x14ac:dyDescent="0.3">
      <c r="A929" s="4" t="s">
        <v>320</v>
      </c>
      <c r="B929" s="4" t="s">
        <v>194</v>
      </c>
      <c r="C929" s="4" t="s">
        <v>195</v>
      </c>
      <c r="D929" s="4" t="s">
        <v>324</v>
      </c>
      <c r="E929" s="4" t="s">
        <v>325</v>
      </c>
      <c r="F929" s="4" t="s">
        <v>172</v>
      </c>
      <c r="G929" s="4" t="s">
        <v>173</v>
      </c>
      <c r="H929" s="4" t="s">
        <v>326</v>
      </c>
      <c r="I929" s="10">
        <v>5.4</v>
      </c>
      <c r="J929" s="10">
        <v>5.4</v>
      </c>
      <c r="K929" s="10">
        <v>27</v>
      </c>
      <c r="L929" s="10">
        <v>8.1</v>
      </c>
      <c r="M929" s="10">
        <v>10.8</v>
      </c>
      <c r="N929" s="11"/>
      <c r="O929" s="11"/>
      <c r="P929" s="11"/>
      <c r="Q929" s="11"/>
      <c r="R929" s="10">
        <v>16.2</v>
      </c>
      <c r="S929" s="10">
        <v>10.8</v>
      </c>
      <c r="T929" s="10">
        <v>2.7</v>
      </c>
      <c r="U929" s="9">
        <v>86.4</v>
      </c>
    </row>
    <row r="930" spans="1:21" ht="23.25" thickBot="1" x14ac:dyDescent="0.3">
      <c r="A930" s="4" t="s">
        <v>320</v>
      </c>
      <c r="B930" s="4" t="s">
        <v>194</v>
      </c>
      <c r="C930" s="4" t="s">
        <v>195</v>
      </c>
      <c r="D930" s="4" t="s">
        <v>327</v>
      </c>
      <c r="E930" s="4" t="s">
        <v>328</v>
      </c>
      <c r="F930" s="4" t="s">
        <v>94</v>
      </c>
      <c r="G930" s="4" t="s">
        <v>95</v>
      </c>
      <c r="H930" s="4" t="s">
        <v>329</v>
      </c>
      <c r="I930" s="7"/>
      <c r="J930" s="7"/>
      <c r="K930" s="7"/>
      <c r="L930" s="7"/>
      <c r="M930" s="7"/>
      <c r="N930" s="8">
        <v>53.34</v>
      </c>
      <c r="O930" s="8">
        <v>-53.34</v>
      </c>
      <c r="P930" s="7"/>
      <c r="Q930" s="7"/>
      <c r="R930" s="7"/>
      <c r="S930" s="7"/>
      <c r="T930" s="7"/>
      <c r="U930" s="12">
        <v>0</v>
      </c>
    </row>
    <row r="931" spans="1:21" ht="23.25" thickBot="1" x14ac:dyDescent="0.3">
      <c r="A931" s="4" t="s">
        <v>320</v>
      </c>
      <c r="B931" s="4" t="s">
        <v>194</v>
      </c>
      <c r="C931" s="4" t="s">
        <v>195</v>
      </c>
      <c r="D931" s="4" t="s">
        <v>327</v>
      </c>
      <c r="E931" s="4" t="s">
        <v>328</v>
      </c>
      <c r="F931" s="4" t="s">
        <v>42</v>
      </c>
      <c r="G931" s="4" t="s">
        <v>43</v>
      </c>
      <c r="H931" s="4" t="s">
        <v>329</v>
      </c>
      <c r="I931" s="11"/>
      <c r="J931" s="11"/>
      <c r="K931" s="11"/>
      <c r="L931" s="11"/>
      <c r="M931" s="11"/>
      <c r="N931" s="10">
        <v>510.96</v>
      </c>
      <c r="O931" s="10">
        <v>-510.96</v>
      </c>
      <c r="P931" s="11"/>
      <c r="Q931" s="11"/>
      <c r="R931" s="11"/>
      <c r="S931" s="11"/>
      <c r="T931" s="11"/>
      <c r="U931" s="12">
        <v>0</v>
      </c>
    </row>
    <row r="932" spans="1:21" ht="23.25" thickBot="1" x14ac:dyDescent="0.3">
      <c r="A932" s="4" t="s">
        <v>320</v>
      </c>
      <c r="B932" s="4" t="s">
        <v>194</v>
      </c>
      <c r="C932" s="4" t="s">
        <v>195</v>
      </c>
      <c r="D932" s="4" t="s">
        <v>327</v>
      </c>
      <c r="E932" s="4" t="s">
        <v>328</v>
      </c>
      <c r="F932" s="4" t="s">
        <v>172</v>
      </c>
      <c r="G932" s="4" t="s">
        <v>173</v>
      </c>
      <c r="H932" s="4" t="s">
        <v>329</v>
      </c>
      <c r="I932" s="7"/>
      <c r="J932" s="7"/>
      <c r="K932" s="7"/>
      <c r="L932" s="7"/>
      <c r="M932" s="7"/>
      <c r="N932" s="8">
        <v>22.5</v>
      </c>
      <c r="O932" s="7"/>
      <c r="P932" s="7"/>
      <c r="Q932" s="7"/>
      <c r="R932" s="7"/>
      <c r="S932" s="7"/>
      <c r="T932" s="7"/>
      <c r="U932" s="9">
        <v>22.5</v>
      </c>
    </row>
    <row r="933" spans="1:21" ht="23.25" thickBot="1" x14ac:dyDescent="0.3">
      <c r="A933" s="4" t="s">
        <v>320</v>
      </c>
      <c r="B933" s="4" t="s">
        <v>194</v>
      </c>
      <c r="C933" s="4" t="s">
        <v>195</v>
      </c>
      <c r="D933" s="4" t="s">
        <v>330</v>
      </c>
      <c r="E933" s="4" t="s">
        <v>331</v>
      </c>
      <c r="F933" s="4" t="s">
        <v>47</v>
      </c>
      <c r="G933" s="4" t="s">
        <v>48</v>
      </c>
      <c r="H933" s="4" t="s">
        <v>266</v>
      </c>
      <c r="I933" s="11"/>
      <c r="J933" s="10">
        <v>59.8</v>
      </c>
      <c r="K933" s="11"/>
      <c r="L933" s="10">
        <v>490.47</v>
      </c>
      <c r="M933" s="10">
        <v>2081.11</v>
      </c>
      <c r="N933" s="10">
        <v>2324.2199999999998</v>
      </c>
      <c r="O933" s="10">
        <v>1397.24</v>
      </c>
      <c r="P933" s="10">
        <v>542.03</v>
      </c>
      <c r="Q933" s="10">
        <v>104.84</v>
      </c>
      <c r="R933" s="10">
        <v>335.18</v>
      </c>
      <c r="S933" s="11"/>
      <c r="T933" s="11"/>
      <c r="U933" s="9">
        <v>7334.89</v>
      </c>
    </row>
    <row r="934" spans="1:21" ht="23.25" thickBot="1" x14ac:dyDescent="0.3">
      <c r="A934" s="4" t="s">
        <v>320</v>
      </c>
      <c r="B934" s="4" t="s">
        <v>194</v>
      </c>
      <c r="C934" s="4" t="s">
        <v>195</v>
      </c>
      <c r="D934" s="4" t="s">
        <v>330</v>
      </c>
      <c r="E934" s="4" t="s">
        <v>331</v>
      </c>
      <c r="F934" s="4" t="s">
        <v>130</v>
      </c>
      <c r="G934" s="4" t="s">
        <v>131</v>
      </c>
      <c r="H934" s="4" t="s">
        <v>266</v>
      </c>
      <c r="I934" s="7"/>
      <c r="J934" s="7"/>
      <c r="K934" s="7"/>
      <c r="L934" s="7"/>
      <c r="M934" s="8">
        <v>32.4</v>
      </c>
      <c r="N934" s="8">
        <v>16.2</v>
      </c>
      <c r="O934" s="7"/>
      <c r="P934" s="7"/>
      <c r="Q934" s="7"/>
      <c r="R934" s="7"/>
      <c r="S934" s="7"/>
      <c r="T934" s="7"/>
      <c r="U934" s="9">
        <v>48.6</v>
      </c>
    </row>
    <row r="935" spans="1:21" ht="23.25" thickBot="1" x14ac:dyDescent="0.3">
      <c r="A935" s="4" t="s">
        <v>320</v>
      </c>
      <c r="B935" s="4" t="s">
        <v>194</v>
      </c>
      <c r="C935" s="4" t="s">
        <v>195</v>
      </c>
      <c r="D935" s="4" t="s">
        <v>330</v>
      </c>
      <c r="E935" s="4" t="s">
        <v>331</v>
      </c>
      <c r="F935" s="4" t="s">
        <v>356</v>
      </c>
      <c r="G935" s="4" t="s">
        <v>357</v>
      </c>
      <c r="H935" s="4" t="s">
        <v>266</v>
      </c>
      <c r="I935" s="11"/>
      <c r="J935" s="11"/>
      <c r="K935" s="11"/>
      <c r="L935" s="11"/>
      <c r="M935" s="10">
        <v>1.62</v>
      </c>
      <c r="N935" s="10">
        <v>0.81</v>
      </c>
      <c r="O935" s="11"/>
      <c r="P935" s="11"/>
      <c r="Q935" s="11"/>
      <c r="R935" s="11"/>
      <c r="S935" s="11"/>
      <c r="T935" s="11"/>
      <c r="U935" s="9">
        <v>2.4300000000000002</v>
      </c>
    </row>
    <row r="936" spans="1:21" ht="23.25" thickBot="1" x14ac:dyDescent="0.3">
      <c r="A936" s="4" t="s">
        <v>320</v>
      </c>
      <c r="B936" s="4" t="s">
        <v>194</v>
      </c>
      <c r="C936" s="4" t="s">
        <v>195</v>
      </c>
      <c r="D936" s="4" t="s">
        <v>330</v>
      </c>
      <c r="E936" s="4" t="s">
        <v>331</v>
      </c>
      <c r="F936" s="4" t="s">
        <v>286</v>
      </c>
      <c r="G936" s="4" t="s">
        <v>287</v>
      </c>
      <c r="H936" s="4" t="s">
        <v>266</v>
      </c>
      <c r="I936" s="7"/>
      <c r="J936" s="7"/>
      <c r="K936" s="7"/>
      <c r="L936" s="7"/>
      <c r="M936" s="8">
        <v>160</v>
      </c>
      <c r="N936" s="8">
        <v>281</v>
      </c>
      <c r="O936" s="7"/>
      <c r="P936" s="7"/>
      <c r="Q936" s="7"/>
      <c r="R936" s="7"/>
      <c r="S936" s="7"/>
      <c r="T936" s="7"/>
      <c r="U936" s="9">
        <v>441</v>
      </c>
    </row>
    <row r="937" spans="1:21" ht="23.25" thickBot="1" x14ac:dyDescent="0.3">
      <c r="A937" s="4" t="s">
        <v>320</v>
      </c>
      <c r="B937" s="4" t="s">
        <v>194</v>
      </c>
      <c r="C937" s="4" t="s">
        <v>195</v>
      </c>
      <c r="D937" s="4" t="s">
        <v>330</v>
      </c>
      <c r="E937" s="4" t="s">
        <v>331</v>
      </c>
      <c r="F937" s="4" t="s">
        <v>94</v>
      </c>
      <c r="G937" s="4" t="s">
        <v>95</v>
      </c>
      <c r="H937" s="4" t="s">
        <v>266</v>
      </c>
      <c r="I937" s="10">
        <v>102.64</v>
      </c>
      <c r="J937" s="10">
        <v>184.89</v>
      </c>
      <c r="K937" s="10">
        <v>-2368.5</v>
      </c>
      <c r="L937" s="10">
        <v>1698.81</v>
      </c>
      <c r="M937" s="10">
        <v>7572.05</v>
      </c>
      <c r="N937" s="10">
        <v>14343.61</v>
      </c>
      <c r="O937" s="10">
        <v>8666.26</v>
      </c>
      <c r="P937" s="10">
        <v>5627.38</v>
      </c>
      <c r="Q937" s="10">
        <v>2812.81</v>
      </c>
      <c r="R937" s="10">
        <v>992.82</v>
      </c>
      <c r="S937" s="11"/>
      <c r="T937" s="11"/>
      <c r="U937" s="9">
        <v>39632.769999999997</v>
      </c>
    </row>
    <row r="938" spans="1:21" ht="23.25" thickBot="1" x14ac:dyDescent="0.3">
      <c r="A938" s="4" t="s">
        <v>320</v>
      </c>
      <c r="B938" s="4" t="s">
        <v>194</v>
      </c>
      <c r="C938" s="4" t="s">
        <v>195</v>
      </c>
      <c r="D938" s="4" t="s">
        <v>330</v>
      </c>
      <c r="E938" s="4" t="s">
        <v>331</v>
      </c>
      <c r="F938" s="4" t="s">
        <v>38</v>
      </c>
      <c r="G938" s="4" t="s">
        <v>39</v>
      </c>
      <c r="H938" s="4" t="s">
        <v>266</v>
      </c>
      <c r="I938" s="7"/>
      <c r="J938" s="7"/>
      <c r="K938" s="8">
        <v>5611.39</v>
      </c>
      <c r="L938" s="8">
        <v>-5611.39</v>
      </c>
      <c r="M938" s="8">
        <v>930</v>
      </c>
      <c r="N938" s="8">
        <v>375.1</v>
      </c>
      <c r="O938" s="8">
        <v>-1305.0999999999999</v>
      </c>
      <c r="P938" s="7"/>
      <c r="Q938" s="7"/>
      <c r="R938" s="7"/>
      <c r="S938" s="7"/>
      <c r="T938" s="7"/>
      <c r="U938" s="12">
        <v>0</v>
      </c>
    </row>
    <row r="939" spans="1:21" ht="23.25" thickBot="1" x14ac:dyDescent="0.3">
      <c r="A939" s="4" t="s">
        <v>320</v>
      </c>
      <c r="B939" s="4" t="s">
        <v>194</v>
      </c>
      <c r="C939" s="4" t="s">
        <v>195</v>
      </c>
      <c r="D939" s="4" t="s">
        <v>330</v>
      </c>
      <c r="E939" s="4" t="s">
        <v>331</v>
      </c>
      <c r="F939" s="4" t="s">
        <v>292</v>
      </c>
      <c r="G939" s="4" t="s">
        <v>293</v>
      </c>
      <c r="H939" s="4" t="s">
        <v>266</v>
      </c>
      <c r="I939" s="11"/>
      <c r="J939" s="11"/>
      <c r="K939" s="11"/>
      <c r="L939" s="10">
        <v>5611.39</v>
      </c>
      <c r="M939" s="10">
        <v>1806.75</v>
      </c>
      <c r="N939" s="11"/>
      <c r="O939" s="10">
        <v>1375</v>
      </c>
      <c r="P939" s="11"/>
      <c r="Q939" s="11"/>
      <c r="R939" s="11"/>
      <c r="S939" s="11"/>
      <c r="T939" s="11"/>
      <c r="U939" s="9">
        <v>8793.14</v>
      </c>
    </row>
    <row r="940" spans="1:21" ht="23.25" thickBot="1" x14ac:dyDescent="0.3">
      <c r="A940" s="4" t="s">
        <v>320</v>
      </c>
      <c r="B940" s="4" t="s">
        <v>194</v>
      </c>
      <c r="C940" s="4" t="s">
        <v>195</v>
      </c>
      <c r="D940" s="4" t="s">
        <v>330</v>
      </c>
      <c r="E940" s="4" t="s">
        <v>331</v>
      </c>
      <c r="F940" s="4" t="s">
        <v>138</v>
      </c>
      <c r="G940" s="4" t="s">
        <v>139</v>
      </c>
      <c r="H940" s="4" t="s">
        <v>266</v>
      </c>
      <c r="I940" s="7"/>
      <c r="J940" s="7"/>
      <c r="K940" s="7"/>
      <c r="L940" s="7"/>
      <c r="M940" s="7"/>
      <c r="N940" s="7"/>
      <c r="O940" s="8">
        <v>31.25</v>
      </c>
      <c r="P940" s="8">
        <v>-25</v>
      </c>
      <c r="Q940" s="7"/>
      <c r="R940" s="7"/>
      <c r="S940" s="7"/>
      <c r="T940" s="7"/>
      <c r="U940" s="9">
        <v>6.25</v>
      </c>
    </row>
    <row r="941" spans="1:21" ht="23.25" thickBot="1" x14ac:dyDescent="0.3">
      <c r="A941" s="4" t="s">
        <v>320</v>
      </c>
      <c r="B941" s="4" t="s">
        <v>194</v>
      </c>
      <c r="C941" s="4" t="s">
        <v>195</v>
      </c>
      <c r="D941" s="4" t="s">
        <v>330</v>
      </c>
      <c r="E941" s="4" t="s">
        <v>331</v>
      </c>
      <c r="F941" s="4" t="s">
        <v>140</v>
      </c>
      <c r="G941" s="4" t="s">
        <v>141</v>
      </c>
      <c r="H941" s="4" t="s">
        <v>266</v>
      </c>
      <c r="I941" s="10">
        <v>9168.2199999999993</v>
      </c>
      <c r="J941" s="10">
        <v>815.29</v>
      </c>
      <c r="K941" s="10">
        <v>773.41</v>
      </c>
      <c r="L941" s="11"/>
      <c r="M941" s="11"/>
      <c r="N941" s="10">
        <v>5866.08</v>
      </c>
      <c r="O941" s="10">
        <v>38139.760000000002</v>
      </c>
      <c r="P941" s="10">
        <v>37491.9</v>
      </c>
      <c r="Q941" s="10">
        <v>4552.5</v>
      </c>
      <c r="R941" s="10">
        <v>487.9</v>
      </c>
      <c r="S941" s="11"/>
      <c r="T941" s="11"/>
      <c r="U941" s="9">
        <v>97295.06</v>
      </c>
    </row>
    <row r="942" spans="1:21" ht="23.25" thickBot="1" x14ac:dyDescent="0.3">
      <c r="A942" s="4" t="s">
        <v>320</v>
      </c>
      <c r="B942" s="4" t="s">
        <v>194</v>
      </c>
      <c r="C942" s="4" t="s">
        <v>195</v>
      </c>
      <c r="D942" s="4" t="s">
        <v>330</v>
      </c>
      <c r="E942" s="4" t="s">
        <v>331</v>
      </c>
      <c r="F942" s="4" t="s">
        <v>40</v>
      </c>
      <c r="G942" s="4" t="s">
        <v>41</v>
      </c>
      <c r="H942" s="4" t="s">
        <v>266</v>
      </c>
      <c r="I942" s="8">
        <v>12048.6</v>
      </c>
      <c r="J942" s="8">
        <v>11379.96</v>
      </c>
      <c r="K942" s="7"/>
      <c r="L942" s="7"/>
      <c r="M942" s="7"/>
      <c r="N942" s="8">
        <v>1505</v>
      </c>
      <c r="O942" s="8">
        <v>1447.12</v>
      </c>
      <c r="P942" s="8">
        <v>1870.45</v>
      </c>
      <c r="Q942" s="7"/>
      <c r="R942" s="8">
        <v>3829.32</v>
      </c>
      <c r="S942" s="7"/>
      <c r="T942" s="7"/>
      <c r="U942" s="9">
        <v>32080.45</v>
      </c>
    </row>
    <row r="943" spans="1:21" ht="23.25" thickBot="1" x14ac:dyDescent="0.3">
      <c r="A943" s="4" t="s">
        <v>320</v>
      </c>
      <c r="B943" s="4" t="s">
        <v>194</v>
      </c>
      <c r="C943" s="4" t="s">
        <v>195</v>
      </c>
      <c r="D943" s="4" t="s">
        <v>330</v>
      </c>
      <c r="E943" s="4" t="s">
        <v>331</v>
      </c>
      <c r="F943" s="4" t="s">
        <v>49</v>
      </c>
      <c r="G943" s="4" t="s">
        <v>50</v>
      </c>
      <c r="H943" s="4" t="s">
        <v>266</v>
      </c>
      <c r="I943" s="11"/>
      <c r="J943" s="10">
        <v>200</v>
      </c>
      <c r="K943" s="11"/>
      <c r="L943" s="11"/>
      <c r="M943" s="10">
        <v>568.5</v>
      </c>
      <c r="N943" s="10">
        <v>215</v>
      </c>
      <c r="O943" s="10">
        <v>618</v>
      </c>
      <c r="P943" s="10">
        <v>125</v>
      </c>
      <c r="Q943" s="10">
        <v>275</v>
      </c>
      <c r="R943" s="10">
        <v>400</v>
      </c>
      <c r="S943" s="11"/>
      <c r="T943" s="11"/>
      <c r="U943" s="9">
        <v>2401.5</v>
      </c>
    </row>
    <row r="944" spans="1:21" ht="23.25" thickBot="1" x14ac:dyDescent="0.3">
      <c r="A944" s="4" t="s">
        <v>320</v>
      </c>
      <c r="B944" s="4" t="s">
        <v>194</v>
      </c>
      <c r="C944" s="4" t="s">
        <v>195</v>
      </c>
      <c r="D944" s="4" t="s">
        <v>330</v>
      </c>
      <c r="E944" s="4" t="s">
        <v>331</v>
      </c>
      <c r="F944" s="4" t="s">
        <v>294</v>
      </c>
      <c r="G944" s="4" t="s">
        <v>295</v>
      </c>
      <c r="H944" s="4" t="s">
        <v>266</v>
      </c>
      <c r="I944" s="7"/>
      <c r="J944" s="7"/>
      <c r="K944" s="7"/>
      <c r="L944" s="7"/>
      <c r="M944" s="8">
        <v>502.06</v>
      </c>
      <c r="N944" s="8">
        <v>2.4300000000000002</v>
      </c>
      <c r="O944" s="7"/>
      <c r="P944" s="7"/>
      <c r="Q944" s="7"/>
      <c r="R944" s="7"/>
      <c r="S944" s="7"/>
      <c r="T944" s="7"/>
      <c r="U944" s="9">
        <v>504.49</v>
      </c>
    </row>
    <row r="945" spans="1:21" ht="23.25" thickBot="1" x14ac:dyDescent="0.3">
      <c r="A945" s="4" t="s">
        <v>320</v>
      </c>
      <c r="B945" s="4" t="s">
        <v>194</v>
      </c>
      <c r="C945" s="4" t="s">
        <v>195</v>
      </c>
      <c r="D945" s="4" t="s">
        <v>330</v>
      </c>
      <c r="E945" s="4" t="s">
        <v>331</v>
      </c>
      <c r="F945" s="4" t="s">
        <v>252</v>
      </c>
      <c r="G945" s="4" t="s">
        <v>253</v>
      </c>
      <c r="H945" s="4" t="s">
        <v>266</v>
      </c>
      <c r="I945" s="10">
        <v>593.64</v>
      </c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9">
        <v>593.64</v>
      </c>
    </row>
    <row r="946" spans="1:21" ht="23.25" thickBot="1" x14ac:dyDescent="0.3">
      <c r="A946" s="4" t="s">
        <v>320</v>
      </c>
      <c r="B946" s="4" t="s">
        <v>194</v>
      </c>
      <c r="C946" s="4" t="s">
        <v>195</v>
      </c>
      <c r="D946" s="4" t="s">
        <v>330</v>
      </c>
      <c r="E946" s="4" t="s">
        <v>331</v>
      </c>
      <c r="F946" s="4" t="s">
        <v>148</v>
      </c>
      <c r="G946" s="4" t="s">
        <v>149</v>
      </c>
      <c r="H946" s="4" t="s">
        <v>266</v>
      </c>
      <c r="I946" s="7"/>
      <c r="J946" s="7"/>
      <c r="K946" s="7"/>
      <c r="L946" s="7"/>
      <c r="M946" s="8">
        <v>29.99</v>
      </c>
      <c r="N946" s="7"/>
      <c r="O946" s="7"/>
      <c r="P946" s="7"/>
      <c r="Q946" s="7"/>
      <c r="R946" s="7"/>
      <c r="S946" s="7"/>
      <c r="T946" s="7"/>
      <c r="U946" s="9">
        <v>29.99</v>
      </c>
    </row>
    <row r="947" spans="1:21" ht="23.25" thickBot="1" x14ac:dyDescent="0.3">
      <c r="A947" s="4" t="s">
        <v>320</v>
      </c>
      <c r="B947" s="4" t="s">
        <v>194</v>
      </c>
      <c r="C947" s="4" t="s">
        <v>195</v>
      </c>
      <c r="D947" s="4" t="s">
        <v>330</v>
      </c>
      <c r="E947" s="4" t="s">
        <v>331</v>
      </c>
      <c r="F947" s="4" t="s">
        <v>152</v>
      </c>
      <c r="G947" s="4" t="s">
        <v>153</v>
      </c>
      <c r="H947" s="4" t="s">
        <v>266</v>
      </c>
      <c r="I947" s="11"/>
      <c r="J947" s="11"/>
      <c r="K947" s="11"/>
      <c r="L947" s="11"/>
      <c r="M947" s="11"/>
      <c r="N947" s="11"/>
      <c r="O947" s="10">
        <v>206</v>
      </c>
      <c r="P947" s="11"/>
      <c r="Q947" s="11"/>
      <c r="R947" s="11"/>
      <c r="S947" s="11"/>
      <c r="T947" s="11"/>
      <c r="U947" s="9">
        <v>206</v>
      </c>
    </row>
    <row r="948" spans="1:21" ht="23.25" thickBot="1" x14ac:dyDescent="0.3">
      <c r="A948" s="4" t="s">
        <v>320</v>
      </c>
      <c r="B948" s="4" t="s">
        <v>194</v>
      </c>
      <c r="C948" s="4" t="s">
        <v>195</v>
      </c>
      <c r="D948" s="4" t="s">
        <v>330</v>
      </c>
      <c r="E948" s="4" t="s">
        <v>331</v>
      </c>
      <c r="F948" s="4" t="s">
        <v>358</v>
      </c>
      <c r="G948" s="4" t="s">
        <v>359</v>
      </c>
      <c r="H948" s="4" t="s">
        <v>266</v>
      </c>
      <c r="I948" s="8">
        <v>-1008.89</v>
      </c>
      <c r="J948" s="7"/>
      <c r="K948" s="7"/>
      <c r="L948" s="7"/>
      <c r="M948" s="7"/>
      <c r="N948" s="8">
        <v>-694.64</v>
      </c>
      <c r="O948" s="8">
        <v>-1297.73</v>
      </c>
      <c r="P948" s="7"/>
      <c r="Q948" s="8">
        <v>-659.78</v>
      </c>
      <c r="R948" s="7"/>
      <c r="S948" s="7"/>
      <c r="T948" s="7"/>
      <c r="U948" s="9">
        <v>-3661.04</v>
      </c>
    </row>
    <row r="949" spans="1:21" ht="23.25" thickBot="1" x14ac:dyDescent="0.3">
      <c r="A949" s="4" t="s">
        <v>320</v>
      </c>
      <c r="B949" s="4" t="s">
        <v>194</v>
      </c>
      <c r="C949" s="4" t="s">
        <v>195</v>
      </c>
      <c r="D949" s="4" t="s">
        <v>330</v>
      </c>
      <c r="E949" s="4" t="s">
        <v>331</v>
      </c>
      <c r="F949" s="4" t="s">
        <v>72</v>
      </c>
      <c r="G949" s="4" t="s">
        <v>73</v>
      </c>
      <c r="H949" s="4" t="s">
        <v>266</v>
      </c>
      <c r="I949" s="11"/>
      <c r="J949" s="11"/>
      <c r="K949" s="10">
        <v>-40481.54</v>
      </c>
      <c r="L949" s="11"/>
      <c r="M949" s="11"/>
      <c r="N949" s="11"/>
      <c r="O949" s="11"/>
      <c r="P949" s="11"/>
      <c r="Q949" s="10">
        <v>-2295.23</v>
      </c>
      <c r="R949" s="11"/>
      <c r="S949" s="11"/>
      <c r="T949" s="11"/>
      <c r="U949" s="9">
        <v>-42776.77</v>
      </c>
    </row>
    <row r="950" spans="1:21" ht="23.25" thickBot="1" x14ac:dyDescent="0.3">
      <c r="A950" s="4" t="s">
        <v>320</v>
      </c>
      <c r="B950" s="4" t="s">
        <v>194</v>
      </c>
      <c r="C950" s="4" t="s">
        <v>195</v>
      </c>
      <c r="D950" s="4" t="s">
        <v>330</v>
      </c>
      <c r="E950" s="4" t="s">
        <v>331</v>
      </c>
      <c r="F950" s="4" t="s">
        <v>51</v>
      </c>
      <c r="G950" s="4" t="s">
        <v>52</v>
      </c>
      <c r="H950" s="4" t="s">
        <v>266</v>
      </c>
      <c r="I950" s="7"/>
      <c r="J950" s="7"/>
      <c r="K950" s="7"/>
      <c r="L950" s="7"/>
      <c r="M950" s="8">
        <v>205.18</v>
      </c>
      <c r="N950" s="7"/>
      <c r="O950" s="8">
        <v>169.96</v>
      </c>
      <c r="P950" s="7"/>
      <c r="Q950" s="7"/>
      <c r="R950" s="7"/>
      <c r="S950" s="7"/>
      <c r="T950" s="7"/>
      <c r="U950" s="9">
        <v>375.14</v>
      </c>
    </row>
    <row r="951" spans="1:21" ht="23.25" thickBot="1" x14ac:dyDescent="0.3">
      <c r="A951" s="4" t="s">
        <v>320</v>
      </c>
      <c r="B951" s="4" t="s">
        <v>194</v>
      </c>
      <c r="C951" s="4" t="s">
        <v>195</v>
      </c>
      <c r="D951" s="4" t="s">
        <v>330</v>
      </c>
      <c r="E951" s="4" t="s">
        <v>331</v>
      </c>
      <c r="F951" s="4" t="s">
        <v>42</v>
      </c>
      <c r="G951" s="4" t="s">
        <v>43</v>
      </c>
      <c r="H951" s="4" t="s">
        <v>266</v>
      </c>
      <c r="I951" s="10">
        <v>913.14</v>
      </c>
      <c r="J951" s="10">
        <v>1491.02</v>
      </c>
      <c r="K951" s="10">
        <v>-20891.89</v>
      </c>
      <c r="L951" s="10">
        <v>16132.03</v>
      </c>
      <c r="M951" s="10">
        <v>71606.5</v>
      </c>
      <c r="N951" s="10">
        <v>136858.14000000001</v>
      </c>
      <c r="O951" s="10">
        <v>82616.55</v>
      </c>
      <c r="P951" s="10">
        <v>53780</v>
      </c>
      <c r="Q951" s="10">
        <v>27052.49</v>
      </c>
      <c r="R951" s="10">
        <v>9510.14</v>
      </c>
      <c r="S951" s="11"/>
      <c r="T951" s="11"/>
      <c r="U951" s="9">
        <v>379068.12</v>
      </c>
    </row>
    <row r="952" spans="1:21" ht="23.25" thickBot="1" x14ac:dyDescent="0.3">
      <c r="A952" s="4" t="s">
        <v>320</v>
      </c>
      <c r="B952" s="4" t="s">
        <v>194</v>
      </c>
      <c r="C952" s="4" t="s">
        <v>195</v>
      </c>
      <c r="D952" s="4" t="s">
        <v>330</v>
      </c>
      <c r="E952" s="4" t="s">
        <v>331</v>
      </c>
      <c r="F952" s="4" t="s">
        <v>53</v>
      </c>
      <c r="G952" s="4" t="s">
        <v>54</v>
      </c>
      <c r="H952" s="4" t="s">
        <v>266</v>
      </c>
      <c r="I952" s="8">
        <v>69.989999999999995</v>
      </c>
      <c r="J952" s="8">
        <v>279.95999999999998</v>
      </c>
      <c r="K952" s="8">
        <v>-1795.76</v>
      </c>
      <c r="L952" s="8">
        <v>140.68</v>
      </c>
      <c r="M952" s="8">
        <v>720.44</v>
      </c>
      <c r="N952" s="8">
        <v>538.24</v>
      </c>
      <c r="O952" s="8">
        <v>226.96</v>
      </c>
      <c r="P952" s="8">
        <v>124.2</v>
      </c>
      <c r="Q952" s="8">
        <v>-108.81</v>
      </c>
      <c r="R952" s="7"/>
      <c r="S952" s="7"/>
      <c r="T952" s="7"/>
      <c r="U952" s="9">
        <v>195.9</v>
      </c>
    </row>
    <row r="953" spans="1:21" ht="23.25" thickBot="1" x14ac:dyDescent="0.3">
      <c r="A953" s="4" t="s">
        <v>320</v>
      </c>
      <c r="B953" s="4" t="s">
        <v>194</v>
      </c>
      <c r="C953" s="4" t="s">
        <v>195</v>
      </c>
      <c r="D953" s="4" t="s">
        <v>330</v>
      </c>
      <c r="E953" s="4" t="s">
        <v>331</v>
      </c>
      <c r="F953" s="4" t="s">
        <v>170</v>
      </c>
      <c r="G953" s="4" t="s">
        <v>171</v>
      </c>
      <c r="H953" s="4" t="s">
        <v>266</v>
      </c>
      <c r="I953" s="11"/>
      <c r="J953" s="11"/>
      <c r="K953" s="11"/>
      <c r="L953" s="11"/>
      <c r="M953" s="11"/>
      <c r="N953" s="10">
        <v>84.68</v>
      </c>
      <c r="O953" s="11"/>
      <c r="P953" s="11"/>
      <c r="Q953" s="11"/>
      <c r="R953" s="11"/>
      <c r="S953" s="11"/>
      <c r="T953" s="11"/>
      <c r="U953" s="9">
        <v>84.68</v>
      </c>
    </row>
    <row r="954" spans="1:21" ht="23.25" thickBot="1" x14ac:dyDescent="0.3">
      <c r="A954" s="4" t="s">
        <v>320</v>
      </c>
      <c r="B954" s="4" t="s">
        <v>194</v>
      </c>
      <c r="C954" s="4" t="s">
        <v>195</v>
      </c>
      <c r="D954" s="4" t="s">
        <v>346</v>
      </c>
      <c r="E954" s="4" t="s">
        <v>347</v>
      </c>
      <c r="F954" s="4" t="s">
        <v>118</v>
      </c>
      <c r="G954" s="4" t="s">
        <v>119</v>
      </c>
      <c r="H954" s="4" t="s">
        <v>348</v>
      </c>
      <c r="I954" s="8">
        <v>31610.11</v>
      </c>
      <c r="J954" s="8">
        <v>39803.160000000003</v>
      </c>
      <c r="K954" s="8">
        <v>48769.4</v>
      </c>
      <c r="L954" s="8">
        <v>29117.040000000001</v>
      </c>
      <c r="M954" s="8">
        <v>41776.71</v>
      </c>
      <c r="N954" s="8">
        <v>35004.51</v>
      </c>
      <c r="O954" s="8">
        <v>21654.9</v>
      </c>
      <c r="P954" s="8">
        <v>46413.43</v>
      </c>
      <c r="Q954" s="8">
        <v>19025.04</v>
      </c>
      <c r="R954" s="8">
        <v>23027.19</v>
      </c>
      <c r="S954" s="8">
        <v>36630.199999999997</v>
      </c>
      <c r="T954" s="8">
        <v>46748.18</v>
      </c>
      <c r="U954" s="9">
        <v>419579.87</v>
      </c>
    </row>
    <row r="955" spans="1:21" ht="23.25" thickBot="1" x14ac:dyDescent="0.3">
      <c r="A955" s="4" t="s">
        <v>320</v>
      </c>
      <c r="B955" s="4" t="s">
        <v>194</v>
      </c>
      <c r="C955" s="4" t="s">
        <v>195</v>
      </c>
      <c r="D955" s="4" t="s">
        <v>346</v>
      </c>
      <c r="E955" s="4" t="s">
        <v>347</v>
      </c>
      <c r="F955" s="4" t="s">
        <v>120</v>
      </c>
      <c r="G955" s="4" t="s">
        <v>121</v>
      </c>
      <c r="H955" s="4" t="s">
        <v>348</v>
      </c>
      <c r="I955" s="10">
        <v>631666.66</v>
      </c>
      <c r="J955" s="10">
        <v>519519.84</v>
      </c>
      <c r="K955" s="10">
        <v>543632.04</v>
      </c>
      <c r="L955" s="10">
        <v>654883.88</v>
      </c>
      <c r="M955" s="10">
        <v>581766.69999999995</v>
      </c>
      <c r="N955" s="10">
        <v>650563.81000000006</v>
      </c>
      <c r="O955" s="10">
        <v>657519.35</v>
      </c>
      <c r="P955" s="10">
        <v>598887.62</v>
      </c>
      <c r="Q955" s="10">
        <v>654819.73</v>
      </c>
      <c r="R955" s="10">
        <v>618959.51</v>
      </c>
      <c r="S955" s="10">
        <v>585251.32999999996</v>
      </c>
      <c r="T955" s="10">
        <v>562985.42000000004</v>
      </c>
      <c r="U955" s="9">
        <v>7260455.8899999997</v>
      </c>
    </row>
    <row r="956" spans="1:21" ht="23.25" thickBot="1" x14ac:dyDescent="0.3">
      <c r="A956" s="4" t="s">
        <v>320</v>
      </c>
      <c r="B956" s="4" t="s">
        <v>194</v>
      </c>
      <c r="C956" s="4" t="s">
        <v>195</v>
      </c>
      <c r="D956" s="4" t="s">
        <v>346</v>
      </c>
      <c r="E956" s="4" t="s">
        <v>347</v>
      </c>
      <c r="F956" s="4" t="s">
        <v>122</v>
      </c>
      <c r="G956" s="4" t="s">
        <v>123</v>
      </c>
      <c r="H956" s="4" t="s">
        <v>348</v>
      </c>
      <c r="I956" s="8">
        <v>88692.5</v>
      </c>
      <c r="J956" s="8">
        <v>48269.33</v>
      </c>
      <c r="K956" s="8">
        <v>65921.539999999994</v>
      </c>
      <c r="L956" s="8">
        <v>60219.89</v>
      </c>
      <c r="M956" s="8">
        <v>59140.4</v>
      </c>
      <c r="N956" s="8">
        <v>58332.87</v>
      </c>
      <c r="O956" s="8">
        <v>55984.67</v>
      </c>
      <c r="P956" s="8">
        <v>96611.520000000004</v>
      </c>
      <c r="Q956" s="8">
        <v>92471.9</v>
      </c>
      <c r="R956" s="8">
        <v>63663.59</v>
      </c>
      <c r="S956" s="8">
        <v>65354.69</v>
      </c>
      <c r="T956" s="8">
        <v>64345.67</v>
      </c>
      <c r="U956" s="9">
        <v>819008.57</v>
      </c>
    </row>
    <row r="957" spans="1:21" ht="23.25" thickBot="1" x14ac:dyDescent="0.3">
      <c r="A957" s="4" t="s">
        <v>320</v>
      </c>
      <c r="B957" s="4" t="s">
        <v>194</v>
      </c>
      <c r="C957" s="4" t="s">
        <v>195</v>
      </c>
      <c r="D957" s="4" t="s">
        <v>346</v>
      </c>
      <c r="E957" s="4" t="s">
        <v>347</v>
      </c>
      <c r="F957" s="4" t="s">
        <v>124</v>
      </c>
      <c r="G957" s="4" t="s">
        <v>125</v>
      </c>
      <c r="H957" s="4" t="s">
        <v>348</v>
      </c>
      <c r="I957" s="10">
        <v>30081.66</v>
      </c>
      <c r="J957" s="10">
        <v>30193.94</v>
      </c>
      <c r="K957" s="10">
        <v>33652.44</v>
      </c>
      <c r="L957" s="10">
        <v>110432.12</v>
      </c>
      <c r="M957" s="10">
        <v>29029</v>
      </c>
      <c r="N957" s="10">
        <v>31001</v>
      </c>
      <c r="O957" s="10">
        <v>29638</v>
      </c>
      <c r="P957" s="10">
        <v>30820</v>
      </c>
      <c r="Q957" s="10">
        <v>29142.959999999999</v>
      </c>
      <c r="R957" s="10">
        <v>33041.879999999997</v>
      </c>
      <c r="S957" s="10">
        <v>32718.54</v>
      </c>
      <c r="T957" s="10">
        <v>32347.26</v>
      </c>
      <c r="U957" s="9">
        <v>452098.8</v>
      </c>
    </row>
    <row r="958" spans="1:21" ht="23.25" thickBot="1" x14ac:dyDescent="0.3">
      <c r="A958" s="4" t="s">
        <v>320</v>
      </c>
      <c r="B958" s="4" t="s">
        <v>194</v>
      </c>
      <c r="C958" s="4" t="s">
        <v>195</v>
      </c>
      <c r="D958" s="4" t="s">
        <v>346</v>
      </c>
      <c r="E958" s="4" t="s">
        <v>347</v>
      </c>
      <c r="F958" s="4" t="s">
        <v>110</v>
      </c>
      <c r="G958" s="4" t="s">
        <v>111</v>
      </c>
      <c r="H958" s="4" t="s">
        <v>348</v>
      </c>
      <c r="I958" s="7"/>
      <c r="J958" s="7"/>
      <c r="K958" s="8">
        <v>86115.81</v>
      </c>
      <c r="L958" s="8">
        <v>-86115.81</v>
      </c>
      <c r="M958" s="7"/>
      <c r="N958" s="7"/>
      <c r="O958" s="7"/>
      <c r="P958" s="7"/>
      <c r="Q958" s="7"/>
      <c r="R958" s="7"/>
      <c r="S958" s="7"/>
      <c r="T958" s="7"/>
      <c r="U958" s="12">
        <v>0</v>
      </c>
    </row>
    <row r="959" spans="1:21" ht="23.25" thickBot="1" x14ac:dyDescent="0.3">
      <c r="A959" s="4" t="s">
        <v>320</v>
      </c>
      <c r="B959" s="4" t="s">
        <v>194</v>
      </c>
      <c r="C959" s="4" t="s">
        <v>195</v>
      </c>
      <c r="D959" s="4" t="s">
        <v>346</v>
      </c>
      <c r="E959" s="4" t="s">
        <v>347</v>
      </c>
      <c r="F959" s="4" t="s">
        <v>112</v>
      </c>
      <c r="G959" s="4" t="s">
        <v>113</v>
      </c>
      <c r="H959" s="4" t="s">
        <v>348</v>
      </c>
      <c r="I959" s="10">
        <v>99754.76</v>
      </c>
      <c r="J959" s="10">
        <v>93172.92</v>
      </c>
      <c r="K959" s="10">
        <v>101622.37</v>
      </c>
      <c r="L959" s="10">
        <v>106746.7</v>
      </c>
      <c r="M959" s="10">
        <v>91636.09</v>
      </c>
      <c r="N959" s="10">
        <v>101615.31</v>
      </c>
      <c r="O959" s="10">
        <v>101839.8</v>
      </c>
      <c r="P959" s="10">
        <v>97641.8</v>
      </c>
      <c r="Q959" s="10">
        <v>102025.77</v>
      </c>
      <c r="R959" s="10">
        <v>111565.63</v>
      </c>
      <c r="S959" s="10">
        <v>97591.42</v>
      </c>
      <c r="T959" s="10">
        <v>99908.41</v>
      </c>
      <c r="U959" s="9">
        <v>1205120.98</v>
      </c>
    </row>
    <row r="960" spans="1:21" ht="23.25" thickBot="1" x14ac:dyDescent="0.3">
      <c r="A960" s="4" t="s">
        <v>320</v>
      </c>
      <c r="B960" s="4" t="s">
        <v>194</v>
      </c>
      <c r="C960" s="4" t="s">
        <v>195</v>
      </c>
      <c r="D960" s="4" t="s">
        <v>346</v>
      </c>
      <c r="E960" s="4" t="s">
        <v>347</v>
      </c>
      <c r="F960" s="4" t="s">
        <v>114</v>
      </c>
      <c r="G960" s="4" t="s">
        <v>115</v>
      </c>
      <c r="H960" s="4" t="s">
        <v>348</v>
      </c>
      <c r="I960" s="8">
        <v>383897.2</v>
      </c>
      <c r="J960" s="8">
        <v>355035.1</v>
      </c>
      <c r="K960" s="8">
        <v>390874.62</v>
      </c>
      <c r="L960" s="8">
        <v>408109.09</v>
      </c>
      <c r="M960" s="8">
        <v>356173.52</v>
      </c>
      <c r="N960" s="8">
        <v>391963.76</v>
      </c>
      <c r="O960" s="8">
        <v>390349.63</v>
      </c>
      <c r="P960" s="8">
        <v>385142.71</v>
      </c>
      <c r="Q960" s="8">
        <v>396432.43</v>
      </c>
      <c r="R960" s="8">
        <v>427917.16</v>
      </c>
      <c r="S960" s="8">
        <v>378500.07</v>
      </c>
      <c r="T960" s="8">
        <v>388505.96</v>
      </c>
      <c r="U960" s="9">
        <v>4652901.25</v>
      </c>
    </row>
    <row r="961" spans="1:21" ht="23.25" thickBot="1" x14ac:dyDescent="0.3">
      <c r="A961" s="4" t="s">
        <v>320</v>
      </c>
      <c r="B961" s="4" t="s">
        <v>194</v>
      </c>
      <c r="C961" s="4" t="s">
        <v>195</v>
      </c>
      <c r="D961" s="4" t="s">
        <v>346</v>
      </c>
      <c r="E961" s="4" t="s">
        <v>347</v>
      </c>
      <c r="F961" s="4" t="s">
        <v>70</v>
      </c>
      <c r="G961" s="4" t="s">
        <v>71</v>
      </c>
      <c r="H961" s="4" t="s">
        <v>348</v>
      </c>
      <c r="I961" s="10">
        <v>96.47</v>
      </c>
      <c r="J961" s="10">
        <v>14.78</v>
      </c>
      <c r="K961" s="11"/>
      <c r="L961" s="10">
        <v>1</v>
      </c>
      <c r="M961" s="10">
        <v>6.16</v>
      </c>
      <c r="N961" s="10">
        <v>91.95</v>
      </c>
      <c r="O961" s="10">
        <v>10.38</v>
      </c>
      <c r="P961" s="11"/>
      <c r="Q961" s="10">
        <v>136.01</v>
      </c>
      <c r="R961" s="11"/>
      <c r="S961" s="10">
        <v>349.37</v>
      </c>
      <c r="T961" s="11"/>
      <c r="U961" s="9">
        <v>706.12</v>
      </c>
    </row>
    <row r="962" spans="1:21" ht="23.25" thickBot="1" x14ac:dyDescent="0.3">
      <c r="A962" s="4" t="s">
        <v>320</v>
      </c>
      <c r="B962" s="4" t="s">
        <v>194</v>
      </c>
      <c r="C962" s="4" t="s">
        <v>195</v>
      </c>
      <c r="D962" s="4" t="s">
        <v>346</v>
      </c>
      <c r="E962" s="4" t="s">
        <v>347</v>
      </c>
      <c r="F962" s="4" t="s">
        <v>47</v>
      </c>
      <c r="G962" s="4" t="s">
        <v>48</v>
      </c>
      <c r="H962" s="4" t="s">
        <v>348</v>
      </c>
      <c r="I962" s="8">
        <v>314.02</v>
      </c>
      <c r="J962" s="8">
        <v>45.17</v>
      </c>
      <c r="K962" s="7"/>
      <c r="L962" s="8">
        <v>23.97</v>
      </c>
      <c r="M962" s="8">
        <v>54.13</v>
      </c>
      <c r="N962" s="8">
        <v>70.08</v>
      </c>
      <c r="O962" s="8">
        <v>5.45</v>
      </c>
      <c r="P962" s="8">
        <v>11.78</v>
      </c>
      <c r="Q962" s="8">
        <v>109</v>
      </c>
      <c r="R962" s="8">
        <v>610.48</v>
      </c>
      <c r="S962" s="7"/>
      <c r="T962" s="7"/>
      <c r="U962" s="9">
        <v>1244.08</v>
      </c>
    </row>
    <row r="963" spans="1:21" ht="23.25" thickBot="1" x14ac:dyDescent="0.3">
      <c r="A963" s="4" t="s">
        <v>320</v>
      </c>
      <c r="B963" s="4" t="s">
        <v>194</v>
      </c>
      <c r="C963" s="4" t="s">
        <v>195</v>
      </c>
      <c r="D963" s="4" t="s">
        <v>346</v>
      </c>
      <c r="E963" s="4" t="s">
        <v>347</v>
      </c>
      <c r="F963" s="4" t="s">
        <v>286</v>
      </c>
      <c r="G963" s="4" t="s">
        <v>287</v>
      </c>
      <c r="H963" s="4" t="s">
        <v>348</v>
      </c>
      <c r="I963" s="10">
        <v>15.66</v>
      </c>
      <c r="J963" s="11"/>
      <c r="K963" s="11"/>
      <c r="L963" s="10">
        <v>14.4</v>
      </c>
      <c r="M963" s="10">
        <v>117.76</v>
      </c>
      <c r="N963" s="11"/>
      <c r="O963" s="11"/>
      <c r="P963" s="11"/>
      <c r="Q963" s="11"/>
      <c r="R963" s="11"/>
      <c r="S963" s="11"/>
      <c r="T963" s="11"/>
      <c r="U963" s="9">
        <v>147.82</v>
      </c>
    </row>
    <row r="964" spans="1:21" ht="23.25" thickBot="1" x14ac:dyDescent="0.3">
      <c r="A964" s="4" t="s">
        <v>320</v>
      </c>
      <c r="B964" s="4" t="s">
        <v>194</v>
      </c>
      <c r="C964" s="4" t="s">
        <v>195</v>
      </c>
      <c r="D964" s="4" t="s">
        <v>346</v>
      </c>
      <c r="E964" s="4" t="s">
        <v>347</v>
      </c>
      <c r="F964" s="4" t="s">
        <v>132</v>
      </c>
      <c r="G964" s="4" t="s">
        <v>133</v>
      </c>
      <c r="H964" s="4" t="s">
        <v>348</v>
      </c>
      <c r="I964" s="8">
        <v>3465.5</v>
      </c>
      <c r="J964" s="8">
        <v>2732.96</v>
      </c>
      <c r="K964" s="8">
        <v>7928.6</v>
      </c>
      <c r="L964" s="8">
        <v>6400.92</v>
      </c>
      <c r="M964" s="8">
        <v>4062.41</v>
      </c>
      <c r="N964" s="8">
        <v>6460.14</v>
      </c>
      <c r="O964" s="8">
        <v>755.56</v>
      </c>
      <c r="P964" s="8">
        <v>5121.54</v>
      </c>
      <c r="Q964" s="8">
        <v>5973.11</v>
      </c>
      <c r="R964" s="8">
        <v>4932.93</v>
      </c>
      <c r="S964" s="8">
        <v>7430.21</v>
      </c>
      <c r="T964" s="8">
        <v>2520.81</v>
      </c>
      <c r="U964" s="9">
        <v>57784.69</v>
      </c>
    </row>
    <row r="965" spans="1:21" ht="23.25" thickBot="1" x14ac:dyDescent="0.3">
      <c r="A965" s="4" t="s">
        <v>320</v>
      </c>
      <c r="B965" s="4" t="s">
        <v>194</v>
      </c>
      <c r="C965" s="4" t="s">
        <v>195</v>
      </c>
      <c r="D965" s="4" t="s">
        <v>346</v>
      </c>
      <c r="E965" s="4" t="s">
        <v>347</v>
      </c>
      <c r="F965" s="4" t="s">
        <v>80</v>
      </c>
      <c r="G965" s="4" t="s">
        <v>81</v>
      </c>
      <c r="H965" s="4" t="s">
        <v>348</v>
      </c>
      <c r="I965" s="11"/>
      <c r="J965" s="11"/>
      <c r="K965" s="10">
        <v>19.760000000000002</v>
      </c>
      <c r="L965" s="11"/>
      <c r="M965" s="11"/>
      <c r="N965" s="11"/>
      <c r="O965" s="11"/>
      <c r="P965" s="11"/>
      <c r="Q965" s="10">
        <v>6.86</v>
      </c>
      <c r="R965" s="11"/>
      <c r="S965" s="11"/>
      <c r="T965" s="11"/>
      <c r="U965" s="9">
        <v>26.62</v>
      </c>
    </row>
    <row r="966" spans="1:21" ht="23.25" thickBot="1" x14ac:dyDescent="0.3">
      <c r="A966" s="4" t="s">
        <v>320</v>
      </c>
      <c r="B966" s="4" t="s">
        <v>194</v>
      </c>
      <c r="C966" s="4" t="s">
        <v>195</v>
      </c>
      <c r="D966" s="4" t="s">
        <v>346</v>
      </c>
      <c r="E966" s="4" t="s">
        <v>347</v>
      </c>
      <c r="F966" s="4" t="s">
        <v>94</v>
      </c>
      <c r="G966" s="4" t="s">
        <v>95</v>
      </c>
      <c r="H966" s="4" t="s">
        <v>348</v>
      </c>
      <c r="I966" s="8">
        <v>27867.05</v>
      </c>
      <c r="J966" s="8">
        <v>21359.48</v>
      </c>
      <c r="K966" s="8">
        <v>26617.11</v>
      </c>
      <c r="L966" s="8">
        <v>24704.31</v>
      </c>
      <c r="M966" s="8">
        <v>23476.91</v>
      </c>
      <c r="N966" s="8">
        <v>25202.52</v>
      </c>
      <c r="O966" s="8">
        <v>27607.09</v>
      </c>
      <c r="P966" s="8">
        <v>29832.51</v>
      </c>
      <c r="Q966" s="8">
        <v>27432.48</v>
      </c>
      <c r="R966" s="8">
        <v>25038.13</v>
      </c>
      <c r="S966" s="8">
        <v>27050.27</v>
      </c>
      <c r="T966" s="8">
        <v>26665.69</v>
      </c>
      <c r="U966" s="9">
        <v>312853.55</v>
      </c>
    </row>
    <row r="967" spans="1:21" ht="23.25" thickBot="1" x14ac:dyDescent="0.3">
      <c r="A967" s="4" t="s">
        <v>320</v>
      </c>
      <c r="B967" s="4" t="s">
        <v>194</v>
      </c>
      <c r="C967" s="4" t="s">
        <v>195</v>
      </c>
      <c r="D967" s="4" t="s">
        <v>346</v>
      </c>
      <c r="E967" s="4" t="s">
        <v>347</v>
      </c>
      <c r="F967" s="4" t="s">
        <v>290</v>
      </c>
      <c r="G967" s="4" t="s">
        <v>291</v>
      </c>
      <c r="H967" s="4" t="s">
        <v>348</v>
      </c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0">
        <v>84</v>
      </c>
      <c r="T967" s="11"/>
      <c r="U967" s="9">
        <v>84</v>
      </c>
    </row>
    <row r="968" spans="1:21" ht="23.25" thickBot="1" x14ac:dyDescent="0.3">
      <c r="A968" s="4" t="s">
        <v>320</v>
      </c>
      <c r="B968" s="4" t="s">
        <v>194</v>
      </c>
      <c r="C968" s="4" t="s">
        <v>195</v>
      </c>
      <c r="D968" s="4" t="s">
        <v>346</v>
      </c>
      <c r="E968" s="4" t="s">
        <v>347</v>
      </c>
      <c r="F968" s="4" t="s">
        <v>40</v>
      </c>
      <c r="G968" s="4" t="s">
        <v>41</v>
      </c>
      <c r="H968" s="4" t="s">
        <v>348</v>
      </c>
      <c r="I968" s="7"/>
      <c r="J968" s="7"/>
      <c r="K968" s="7"/>
      <c r="L968" s="7"/>
      <c r="M968" s="7"/>
      <c r="N968" s="7"/>
      <c r="O968" s="7"/>
      <c r="P968" s="8">
        <v>22.68</v>
      </c>
      <c r="Q968" s="7"/>
      <c r="R968" s="7"/>
      <c r="S968" s="7"/>
      <c r="T968" s="7"/>
      <c r="U968" s="9">
        <v>22.68</v>
      </c>
    </row>
    <row r="969" spans="1:21" ht="23.25" thickBot="1" x14ac:dyDescent="0.3">
      <c r="A969" s="4" t="s">
        <v>320</v>
      </c>
      <c r="B969" s="4" t="s">
        <v>194</v>
      </c>
      <c r="C969" s="4" t="s">
        <v>195</v>
      </c>
      <c r="D969" s="4" t="s">
        <v>346</v>
      </c>
      <c r="E969" s="4" t="s">
        <v>347</v>
      </c>
      <c r="F969" s="4" t="s">
        <v>98</v>
      </c>
      <c r="G969" s="4" t="s">
        <v>99</v>
      </c>
      <c r="H969" s="4" t="s">
        <v>348</v>
      </c>
      <c r="I969" s="11"/>
      <c r="J969" s="11"/>
      <c r="K969" s="11"/>
      <c r="L969" s="11"/>
      <c r="M969" s="11"/>
      <c r="N969" s="10">
        <v>8.58</v>
      </c>
      <c r="O969" s="11"/>
      <c r="P969" s="11"/>
      <c r="Q969" s="11"/>
      <c r="R969" s="10">
        <v>640</v>
      </c>
      <c r="S969" s="10">
        <v>34.29</v>
      </c>
      <c r="T969" s="10">
        <v>-34.29</v>
      </c>
      <c r="U969" s="9">
        <v>648.58000000000004</v>
      </c>
    </row>
    <row r="970" spans="1:21" ht="23.25" thickBot="1" x14ac:dyDescent="0.3">
      <c r="A970" s="4" t="s">
        <v>320</v>
      </c>
      <c r="B970" s="4" t="s">
        <v>194</v>
      </c>
      <c r="C970" s="4" t="s">
        <v>195</v>
      </c>
      <c r="D970" s="4" t="s">
        <v>346</v>
      </c>
      <c r="E970" s="4" t="s">
        <v>347</v>
      </c>
      <c r="F970" s="4" t="s">
        <v>146</v>
      </c>
      <c r="G970" s="4" t="s">
        <v>147</v>
      </c>
      <c r="H970" s="4" t="s">
        <v>348</v>
      </c>
      <c r="I970" s="8">
        <v>2.3199999999999998</v>
      </c>
      <c r="J970" s="8">
        <v>3.05</v>
      </c>
      <c r="K970" s="7"/>
      <c r="L970" s="8">
        <v>6.13</v>
      </c>
      <c r="M970" s="7"/>
      <c r="N970" s="7"/>
      <c r="O970" s="7"/>
      <c r="P970" s="7"/>
      <c r="Q970" s="7"/>
      <c r="R970" s="7"/>
      <c r="S970" s="7"/>
      <c r="T970" s="7"/>
      <c r="U970" s="9">
        <v>11.5</v>
      </c>
    </row>
    <row r="971" spans="1:21" ht="23.25" thickBot="1" x14ac:dyDescent="0.3">
      <c r="A971" s="4" t="s">
        <v>320</v>
      </c>
      <c r="B971" s="4" t="s">
        <v>194</v>
      </c>
      <c r="C971" s="4" t="s">
        <v>195</v>
      </c>
      <c r="D971" s="4" t="s">
        <v>346</v>
      </c>
      <c r="E971" s="4" t="s">
        <v>347</v>
      </c>
      <c r="F971" s="4" t="s">
        <v>102</v>
      </c>
      <c r="G971" s="4" t="s">
        <v>103</v>
      </c>
      <c r="H971" s="4" t="s">
        <v>348</v>
      </c>
      <c r="I971" s="11"/>
      <c r="J971" s="11"/>
      <c r="K971" s="10">
        <v>14.12</v>
      </c>
      <c r="L971" s="11"/>
      <c r="M971" s="11"/>
      <c r="N971" s="11"/>
      <c r="O971" s="11"/>
      <c r="P971" s="11"/>
      <c r="Q971" s="11"/>
      <c r="R971" s="11"/>
      <c r="S971" s="11"/>
      <c r="T971" s="11"/>
      <c r="U971" s="9">
        <v>14.12</v>
      </c>
    </row>
    <row r="972" spans="1:21" ht="23.25" thickBot="1" x14ac:dyDescent="0.3">
      <c r="A972" s="4" t="s">
        <v>320</v>
      </c>
      <c r="B972" s="4" t="s">
        <v>194</v>
      </c>
      <c r="C972" s="4" t="s">
        <v>195</v>
      </c>
      <c r="D972" s="4" t="s">
        <v>346</v>
      </c>
      <c r="E972" s="4" t="s">
        <v>347</v>
      </c>
      <c r="F972" s="4" t="s">
        <v>148</v>
      </c>
      <c r="G972" s="4" t="s">
        <v>149</v>
      </c>
      <c r="H972" s="4" t="s">
        <v>348</v>
      </c>
      <c r="I972" s="7"/>
      <c r="J972" s="8">
        <v>18</v>
      </c>
      <c r="K972" s="7"/>
      <c r="L972" s="7"/>
      <c r="M972" s="7"/>
      <c r="N972" s="7"/>
      <c r="O972" s="7"/>
      <c r="P972" s="7"/>
      <c r="Q972" s="8">
        <v>27.98</v>
      </c>
      <c r="R972" s="7"/>
      <c r="S972" s="7"/>
      <c r="T972" s="7"/>
      <c r="U972" s="9">
        <v>45.98</v>
      </c>
    </row>
    <row r="973" spans="1:21" ht="23.25" thickBot="1" x14ac:dyDescent="0.3">
      <c r="A973" s="4" t="s">
        <v>320</v>
      </c>
      <c r="B973" s="4" t="s">
        <v>194</v>
      </c>
      <c r="C973" s="4" t="s">
        <v>195</v>
      </c>
      <c r="D973" s="4" t="s">
        <v>346</v>
      </c>
      <c r="E973" s="4" t="s">
        <v>347</v>
      </c>
      <c r="F973" s="4" t="s">
        <v>156</v>
      </c>
      <c r="G973" s="4" t="s">
        <v>157</v>
      </c>
      <c r="H973" s="4" t="s">
        <v>348</v>
      </c>
      <c r="I973" s="10">
        <v>2767.5</v>
      </c>
      <c r="J973" s="10">
        <v>2385</v>
      </c>
      <c r="K973" s="10">
        <v>3744</v>
      </c>
      <c r="L973" s="10">
        <v>2129.6999999999998</v>
      </c>
      <c r="M973" s="10">
        <v>1809.1</v>
      </c>
      <c r="N973" s="10">
        <v>2587.6999999999998</v>
      </c>
      <c r="O973" s="10">
        <v>1236.5999999999999</v>
      </c>
      <c r="P973" s="10">
        <v>7356.63</v>
      </c>
      <c r="Q973" s="10">
        <v>3961.7</v>
      </c>
      <c r="R973" s="10">
        <v>5069.6000000000004</v>
      </c>
      <c r="S973" s="10">
        <v>2866</v>
      </c>
      <c r="T973" s="10">
        <v>2427.4</v>
      </c>
      <c r="U973" s="9">
        <v>38340.93</v>
      </c>
    </row>
    <row r="974" spans="1:21" ht="23.25" thickBot="1" x14ac:dyDescent="0.3">
      <c r="A974" s="4" t="s">
        <v>320</v>
      </c>
      <c r="B974" s="4" t="s">
        <v>194</v>
      </c>
      <c r="C974" s="4" t="s">
        <v>195</v>
      </c>
      <c r="D974" s="4" t="s">
        <v>346</v>
      </c>
      <c r="E974" s="4" t="s">
        <v>347</v>
      </c>
      <c r="F974" s="4" t="s">
        <v>18</v>
      </c>
      <c r="G974" s="4" t="s">
        <v>19</v>
      </c>
      <c r="H974" s="4" t="s">
        <v>348</v>
      </c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8">
        <v>115</v>
      </c>
      <c r="U974" s="9">
        <v>115</v>
      </c>
    </row>
    <row r="975" spans="1:21" ht="23.25" thickBot="1" x14ac:dyDescent="0.3">
      <c r="A975" s="4" t="s">
        <v>320</v>
      </c>
      <c r="B975" s="4" t="s">
        <v>194</v>
      </c>
      <c r="C975" s="4" t="s">
        <v>195</v>
      </c>
      <c r="D975" s="4" t="s">
        <v>346</v>
      </c>
      <c r="E975" s="4" t="s">
        <v>347</v>
      </c>
      <c r="F975" s="4" t="s">
        <v>42</v>
      </c>
      <c r="G975" s="4" t="s">
        <v>43</v>
      </c>
      <c r="H975" s="4" t="s">
        <v>348</v>
      </c>
      <c r="I975" s="10">
        <v>6446.45</v>
      </c>
      <c r="J975" s="10">
        <v>3804.13</v>
      </c>
      <c r="K975" s="10">
        <v>3782.45</v>
      </c>
      <c r="L975" s="10">
        <v>4785.8900000000003</v>
      </c>
      <c r="M975" s="10">
        <v>4167.2299999999996</v>
      </c>
      <c r="N975" s="10">
        <v>4036</v>
      </c>
      <c r="O975" s="10">
        <v>4392.3</v>
      </c>
      <c r="P975" s="10">
        <v>4472.03</v>
      </c>
      <c r="Q975" s="10">
        <v>5964.75</v>
      </c>
      <c r="R975" s="10">
        <v>5037.51</v>
      </c>
      <c r="S975" s="10">
        <v>4964.42</v>
      </c>
      <c r="T975" s="10">
        <v>7531.18</v>
      </c>
      <c r="U975" s="9">
        <v>59384.34</v>
      </c>
    </row>
    <row r="976" spans="1:21" ht="23.25" thickBot="1" x14ac:dyDescent="0.3">
      <c r="A976" s="4" t="s">
        <v>320</v>
      </c>
      <c r="B976" s="4" t="s">
        <v>194</v>
      </c>
      <c r="C976" s="4" t="s">
        <v>195</v>
      </c>
      <c r="D976" s="4" t="s">
        <v>346</v>
      </c>
      <c r="E976" s="4" t="s">
        <v>347</v>
      </c>
      <c r="F976" s="4" t="s">
        <v>53</v>
      </c>
      <c r="G976" s="4" t="s">
        <v>54</v>
      </c>
      <c r="H976" s="4" t="s">
        <v>348</v>
      </c>
      <c r="I976" s="8">
        <v>27.8</v>
      </c>
      <c r="J976" s="8">
        <v>17.29</v>
      </c>
      <c r="K976" s="8">
        <v>28.13</v>
      </c>
      <c r="L976" s="8">
        <v>18.37</v>
      </c>
      <c r="M976" s="8">
        <v>28.68</v>
      </c>
      <c r="N976" s="8">
        <v>18.7</v>
      </c>
      <c r="O976" s="7"/>
      <c r="P976" s="8">
        <v>39.11</v>
      </c>
      <c r="Q976" s="8">
        <v>12.2</v>
      </c>
      <c r="R976" s="8">
        <v>182.58</v>
      </c>
      <c r="S976" s="8">
        <v>28.66</v>
      </c>
      <c r="T976" s="7"/>
      <c r="U976" s="9">
        <v>401.52</v>
      </c>
    </row>
    <row r="977" spans="1:21" ht="23.25" thickBot="1" x14ac:dyDescent="0.3">
      <c r="A977" s="4" t="s">
        <v>320</v>
      </c>
      <c r="B977" s="4" t="s">
        <v>194</v>
      </c>
      <c r="C977" s="4" t="s">
        <v>195</v>
      </c>
      <c r="D977" s="4" t="s">
        <v>346</v>
      </c>
      <c r="E977" s="4" t="s">
        <v>347</v>
      </c>
      <c r="F977" s="4" t="s">
        <v>170</v>
      </c>
      <c r="G977" s="4" t="s">
        <v>171</v>
      </c>
      <c r="H977" s="4" t="s">
        <v>348</v>
      </c>
      <c r="I977" s="10">
        <v>4.87</v>
      </c>
      <c r="J977" s="11"/>
      <c r="K977" s="11"/>
      <c r="L977" s="11"/>
      <c r="M977" s="11"/>
      <c r="N977" s="11"/>
      <c r="O977" s="11"/>
      <c r="P977" s="11"/>
      <c r="Q977" s="11"/>
      <c r="R977" s="10">
        <v>70.760000000000005</v>
      </c>
      <c r="S977" s="11"/>
      <c r="T977" s="11"/>
      <c r="U977" s="9">
        <v>75.63</v>
      </c>
    </row>
    <row r="978" spans="1:21" ht="23.25" thickBot="1" x14ac:dyDescent="0.3">
      <c r="A978" s="4" t="s">
        <v>320</v>
      </c>
      <c r="B978" s="4" t="s">
        <v>194</v>
      </c>
      <c r="C978" s="4" t="s">
        <v>195</v>
      </c>
      <c r="D978" s="4" t="s">
        <v>346</v>
      </c>
      <c r="E978" s="4" t="s">
        <v>347</v>
      </c>
      <c r="F978" s="4" t="s">
        <v>174</v>
      </c>
      <c r="G978" s="4" t="s">
        <v>175</v>
      </c>
      <c r="H978" s="4" t="s">
        <v>348</v>
      </c>
      <c r="I978" s="8">
        <v>-34358.550000000003</v>
      </c>
      <c r="J978" s="8">
        <v>-42589.58</v>
      </c>
      <c r="K978" s="8">
        <v>-56487</v>
      </c>
      <c r="L978" s="8">
        <v>-32695.73</v>
      </c>
      <c r="M978" s="8">
        <v>-47067.87</v>
      </c>
      <c r="N978" s="8">
        <v>-36743.440000000002</v>
      </c>
      <c r="O978" s="8">
        <v>-23180.93</v>
      </c>
      <c r="P978" s="8">
        <v>-51376.75</v>
      </c>
      <c r="Q978" s="8">
        <v>-22101.03</v>
      </c>
      <c r="R978" s="8">
        <v>-27352.59</v>
      </c>
      <c r="S978" s="8">
        <v>-43493.120000000003</v>
      </c>
      <c r="T978" s="8">
        <v>-50171.040000000001</v>
      </c>
      <c r="U978" s="9">
        <v>-467617.63</v>
      </c>
    </row>
    <row r="979" spans="1:21" ht="23.25" thickBot="1" x14ac:dyDescent="0.3">
      <c r="A979" s="4" t="s">
        <v>320</v>
      </c>
      <c r="B979" s="4" t="s">
        <v>194</v>
      </c>
      <c r="C979" s="4" t="s">
        <v>195</v>
      </c>
      <c r="D979" s="4" t="s">
        <v>346</v>
      </c>
      <c r="E979" s="4" t="s">
        <v>347</v>
      </c>
      <c r="F979" s="4" t="s">
        <v>176</v>
      </c>
      <c r="G979" s="4" t="s">
        <v>177</v>
      </c>
      <c r="H979" s="4" t="s">
        <v>348</v>
      </c>
      <c r="I979" s="10">
        <v>-1105536</v>
      </c>
      <c r="J979" s="10">
        <v>-917044.08</v>
      </c>
      <c r="K979" s="10">
        <v>-930895.85</v>
      </c>
      <c r="L979" s="10">
        <v>-1154228.51</v>
      </c>
      <c r="M979" s="10">
        <v>-1028548.34</v>
      </c>
      <c r="N979" s="10">
        <v>-1145982.22</v>
      </c>
      <c r="O979" s="10">
        <v>-1121088.68</v>
      </c>
      <c r="P979" s="10">
        <v>-1038520.76</v>
      </c>
      <c r="Q979" s="10">
        <v>-1145501.6399999999</v>
      </c>
      <c r="R979" s="10">
        <v>-1074995.29</v>
      </c>
      <c r="S979" s="10">
        <v>-1001545.89</v>
      </c>
      <c r="T979" s="10">
        <v>-976428.01</v>
      </c>
      <c r="U979" s="9">
        <v>-12640315.27</v>
      </c>
    </row>
    <row r="980" spans="1:21" ht="23.25" thickBot="1" x14ac:dyDescent="0.3">
      <c r="A980" s="4" t="s">
        <v>320</v>
      </c>
      <c r="B980" s="4" t="s">
        <v>194</v>
      </c>
      <c r="C980" s="4" t="s">
        <v>195</v>
      </c>
      <c r="D980" s="4" t="s">
        <v>346</v>
      </c>
      <c r="E980" s="4" t="s">
        <v>347</v>
      </c>
      <c r="F980" s="4" t="s">
        <v>178</v>
      </c>
      <c r="G980" s="4" t="s">
        <v>179</v>
      </c>
      <c r="H980" s="4" t="s">
        <v>348</v>
      </c>
      <c r="I980" s="8">
        <v>-103581.86</v>
      </c>
      <c r="J980" s="8">
        <v>-54771.65</v>
      </c>
      <c r="K980" s="8">
        <v>-78110.42</v>
      </c>
      <c r="L980" s="8">
        <v>-69681.100000000006</v>
      </c>
      <c r="M980" s="8">
        <v>-69063.77</v>
      </c>
      <c r="N980" s="8">
        <v>-67718.36</v>
      </c>
      <c r="O980" s="8">
        <v>-65994.42</v>
      </c>
      <c r="P980" s="8">
        <v>-112675.44</v>
      </c>
      <c r="Q980" s="8">
        <v>-108233.94</v>
      </c>
      <c r="R980" s="8">
        <v>-74334.45</v>
      </c>
      <c r="S980" s="8">
        <v>-75313.89</v>
      </c>
      <c r="T980" s="8">
        <v>-73661.98</v>
      </c>
      <c r="U980" s="9">
        <v>-953141.28</v>
      </c>
    </row>
    <row r="981" spans="1:21" ht="23.25" thickBot="1" x14ac:dyDescent="0.3">
      <c r="A981" s="4" t="s">
        <v>320</v>
      </c>
      <c r="B981" s="4" t="s">
        <v>194</v>
      </c>
      <c r="C981" s="4" t="s">
        <v>195</v>
      </c>
      <c r="D981" s="4" t="s">
        <v>346</v>
      </c>
      <c r="E981" s="4" t="s">
        <v>347</v>
      </c>
      <c r="F981" s="4" t="s">
        <v>180</v>
      </c>
      <c r="G981" s="4" t="s">
        <v>181</v>
      </c>
      <c r="H981" s="4" t="s">
        <v>348</v>
      </c>
      <c r="I981" s="10">
        <v>-841.58</v>
      </c>
      <c r="J981" s="10">
        <v>-1748.12</v>
      </c>
      <c r="K981" s="10">
        <v>-4080.88</v>
      </c>
      <c r="L981" s="10">
        <v>-6038.96</v>
      </c>
      <c r="M981" s="10">
        <v>-5112.12</v>
      </c>
      <c r="N981" s="10">
        <v>-4022.3</v>
      </c>
      <c r="O981" s="10">
        <v>-889.14</v>
      </c>
      <c r="P981" s="10">
        <v>-2996.28</v>
      </c>
      <c r="Q981" s="10">
        <v>-5039.04</v>
      </c>
      <c r="R981" s="10">
        <v>-6416.54</v>
      </c>
      <c r="S981" s="10">
        <v>-5637.6</v>
      </c>
      <c r="T981" s="10">
        <v>-2284.04</v>
      </c>
      <c r="U981" s="9">
        <v>-45106.6</v>
      </c>
    </row>
    <row r="982" spans="1:21" ht="23.25" thickBot="1" x14ac:dyDescent="0.3">
      <c r="A982" s="4" t="s">
        <v>320</v>
      </c>
      <c r="B982" s="4" t="s">
        <v>194</v>
      </c>
      <c r="C982" s="4" t="s">
        <v>195</v>
      </c>
      <c r="D982" s="4" t="s">
        <v>346</v>
      </c>
      <c r="E982" s="4" t="s">
        <v>347</v>
      </c>
      <c r="F982" s="4" t="s">
        <v>182</v>
      </c>
      <c r="G982" s="4" t="s">
        <v>183</v>
      </c>
      <c r="H982" s="4" t="s">
        <v>348</v>
      </c>
      <c r="I982" s="8">
        <v>-1800</v>
      </c>
      <c r="J982" s="8">
        <v>-810</v>
      </c>
      <c r="K982" s="8">
        <v>-1935</v>
      </c>
      <c r="L982" s="8">
        <v>-1327.5</v>
      </c>
      <c r="M982" s="8">
        <v>-1530</v>
      </c>
      <c r="N982" s="8">
        <v>-1350</v>
      </c>
      <c r="O982" s="8">
        <v>-1012.5</v>
      </c>
      <c r="P982" s="8">
        <v>-4995</v>
      </c>
      <c r="Q982" s="8">
        <v>-3285</v>
      </c>
      <c r="R982" s="8">
        <v>-1260</v>
      </c>
      <c r="S982" s="8">
        <v>-1440</v>
      </c>
      <c r="T982" s="8">
        <v>-2655</v>
      </c>
      <c r="U982" s="9">
        <v>-23400</v>
      </c>
    </row>
    <row r="983" spans="1:21" ht="23.25" thickBot="1" x14ac:dyDescent="0.3">
      <c r="A983" s="4" t="s">
        <v>320</v>
      </c>
      <c r="B983" s="4" t="s">
        <v>298</v>
      </c>
      <c r="C983" s="4" t="s">
        <v>299</v>
      </c>
      <c r="D983" s="4" t="s">
        <v>321</v>
      </c>
      <c r="E983" s="4" t="s">
        <v>322</v>
      </c>
      <c r="F983" s="4" t="s">
        <v>166</v>
      </c>
      <c r="G983" s="4" t="s">
        <v>167</v>
      </c>
      <c r="H983" s="4" t="s">
        <v>323</v>
      </c>
      <c r="I983" s="11"/>
      <c r="J983" s="11"/>
      <c r="K983" s="10">
        <v>300</v>
      </c>
      <c r="L983" s="11"/>
      <c r="M983" s="11"/>
      <c r="N983" s="11"/>
      <c r="O983" s="11"/>
      <c r="P983" s="11"/>
      <c r="Q983" s="11"/>
      <c r="R983" s="11"/>
      <c r="S983" s="11"/>
      <c r="T983" s="11"/>
      <c r="U983" s="9">
        <v>300</v>
      </c>
    </row>
    <row r="984" spans="1:21" ht="23.25" thickBot="1" x14ac:dyDescent="0.3">
      <c r="A984" s="4" t="s">
        <v>320</v>
      </c>
      <c r="B984" s="4" t="s">
        <v>298</v>
      </c>
      <c r="C984" s="4" t="s">
        <v>299</v>
      </c>
      <c r="D984" s="4" t="s">
        <v>321</v>
      </c>
      <c r="E984" s="4" t="s">
        <v>322</v>
      </c>
      <c r="F984" s="4" t="s">
        <v>51</v>
      </c>
      <c r="G984" s="4" t="s">
        <v>52</v>
      </c>
      <c r="H984" s="4" t="s">
        <v>323</v>
      </c>
      <c r="I984" s="7"/>
      <c r="J984" s="7"/>
      <c r="K984" s="8">
        <v>552.9</v>
      </c>
      <c r="L984" s="7"/>
      <c r="M984" s="8">
        <v>169.96</v>
      </c>
      <c r="N984" s="7"/>
      <c r="O984" s="8">
        <v>169.96</v>
      </c>
      <c r="P984" s="8">
        <v>1025.9000000000001</v>
      </c>
      <c r="Q984" s="7"/>
      <c r="R984" s="8">
        <v>261.58</v>
      </c>
      <c r="S984" s="7"/>
      <c r="T984" s="8">
        <v>418.52</v>
      </c>
      <c r="U984" s="9">
        <v>2598.8200000000002</v>
      </c>
    </row>
    <row r="985" spans="1:21" ht="23.25" thickBot="1" x14ac:dyDescent="0.3">
      <c r="A985" s="4" t="s">
        <v>320</v>
      </c>
      <c r="B985" s="4" t="s">
        <v>298</v>
      </c>
      <c r="C985" s="4" t="s">
        <v>299</v>
      </c>
      <c r="D985" s="4" t="s">
        <v>321</v>
      </c>
      <c r="E985" s="4" t="s">
        <v>322</v>
      </c>
      <c r="F985" s="4" t="s">
        <v>42</v>
      </c>
      <c r="G985" s="4" t="s">
        <v>43</v>
      </c>
      <c r="H985" s="4" t="s">
        <v>323</v>
      </c>
      <c r="I985" s="10">
        <v>3431.5</v>
      </c>
      <c r="J985" s="10">
        <v>4835.3</v>
      </c>
      <c r="K985" s="10">
        <v>4572.41</v>
      </c>
      <c r="L985" s="10">
        <v>5093.9799999999996</v>
      </c>
      <c r="M985" s="10">
        <v>4341.71</v>
      </c>
      <c r="N985" s="10">
        <v>4047.91</v>
      </c>
      <c r="O985" s="10">
        <v>4341.72</v>
      </c>
      <c r="P985" s="10">
        <v>4378.3900000000003</v>
      </c>
      <c r="Q985" s="10">
        <v>4458.1499999999996</v>
      </c>
      <c r="R985" s="10">
        <v>5243</v>
      </c>
      <c r="S985" s="10">
        <v>4735.3900000000003</v>
      </c>
      <c r="T985" s="10">
        <v>5074.97</v>
      </c>
      <c r="U985" s="9">
        <v>54554.43</v>
      </c>
    </row>
    <row r="986" spans="1:21" ht="23.25" thickBot="1" x14ac:dyDescent="0.3">
      <c r="A986" s="4" t="s">
        <v>320</v>
      </c>
      <c r="B986" s="4" t="s">
        <v>298</v>
      </c>
      <c r="C986" s="4" t="s">
        <v>299</v>
      </c>
      <c r="D986" s="4" t="s">
        <v>321</v>
      </c>
      <c r="E986" s="4" t="s">
        <v>322</v>
      </c>
      <c r="F986" s="4" t="s">
        <v>53</v>
      </c>
      <c r="G986" s="4" t="s">
        <v>54</v>
      </c>
      <c r="H986" s="4" t="s">
        <v>323</v>
      </c>
      <c r="I986" s="7"/>
      <c r="J986" s="7"/>
      <c r="K986" s="8">
        <v>67.92</v>
      </c>
      <c r="L986" s="8">
        <v>63.74</v>
      </c>
      <c r="M986" s="8">
        <v>140.68</v>
      </c>
      <c r="N986" s="8">
        <v>76.94</v>
      </c>
      <c r="O986" s="7"/>
      <c r="P986" s="7"/>
      <c r="Q986" s="7"/>
      <c r="R986" s="7"/>
      <c r="S986" s="7"/>
      <c r="T986" s="7"/>
      <c r="U986" s="9">
        <v>349.28</v>
      </c>
    </row>
    <row r="987" spans="1:21" ht="23.25" thickBot="1" x14ac:dyDescent="0.3">
      <c r="A987" s="4" t="s">
        <v>320</v>
      </c>
      <c r="B987" s="4" t="s">
        <v>298</v>
      </c>
      <c r="C987" s="4" t="s">
        <v>299</v>
      </c>
      <c r="D987" s="4" t="s">
        <v>321</v>
      </c>
      <c r="E987" s="4" t="s">
        <v>322</v>
      </c>
      <c r="F987" s="4" t="s">
        <v>172</v>
      </c>
      <c r="G987" s="4" t="s">
        <v>173</v>
      </c>
      <c r="H987" s="4" t="s">
        <v>323</v>
      </c>
      <c r="I987" s="11"/>
      <c r="J987" s="11"/>
      <c r="K987" s="11"/>
      <c r="L987" s="11"/>
      <c r="M987" s="11"/>
      <c r="N987" s="11"/>
      <c r="O987" s="11"/>
      <c r="P987" s="11"/>
      <c r="Q987" s="11"/>
      <c r="R987" s="10">
        <v>22.5</v>
      </c>
      <c r="S987" s="11"/>
      <c r="T987" s="11"/>
      <c r="U987" s="9">
        <v>22.5</v>
      </c>
    </row>
    <row r="988" spans="1:21" ht="23.25" thickBot="1" x14ac:dyDescent="0.3">
      <c r="A988" s="4" t="s">
        <v>320</v>
      </c>
      <c r="B988" s="4" t="s">
        <v>298</v>
      </c>
      <c r="C988" s="4" t="s">
        <v>299</v>
      </c>
      <c r="D988" s="4" t="s">
        <v>338</v>
      </c>
      <c r="E988" s="4" t="s">
        <v>339</v>
      </c>
      <c r="F988" s="4" t="s">
        <v>118</v>
      </c>
      <c r="G988" s="4" t="s">
        <v>119</v>
      </c>
      <c r="H988" s="4" t="s">
        <v>340</v>
      </c>
      <c r="I988" s="7"/>
      <c r="J988" s="7"/>
      <c r="K988" s="8">
        <v>39</v>
      </c>
      <c r="L988" s="7"/>
      <c r="M988" s="8">
        <v>390</v>
      </c>
      <c r="N988" s="8">
        <v>429</v>
      </c>
      <c r="O988" s="8">
        <v>429</v>
      </c>
      <c r="P988" s="8">
        <v>624</v>
      </c>
      <c r="Q988" s="7"/>
      <c r="R988" s="8">
        <v>278.45999999999998</v>
      </c>
      <c r="S988" s="8">
        <v>517.14</v>
      </c>
      <c r="T988" s="8">
        <v>377.91</v>
      </c>
      <c r="U988" s="9">
        <v>3084.51</v>
      </c>
    </row>
    <row r="989" spans="1:21" ht="23.25" thickBot="1" x14ac:dyDescent="0.3">
      <c r="A989" s="4" t="s">
        <v>320</v>
      </c>
      <c r="B989" s="4" t="s">
        <v>298</v>
      </c>
      <c r="C989" s="4" t="s">
        <v>299</v>
      </c>
      <c r="D989" s="4" t="s">
        <v>338</v>
      </c>
      <c r="E989" s="4" t="s">
        <v>339</v>
      </c>
      <c r="F989" s="4" t="s">
        <v>120</v>
      </c>
      <c r="G989" s="4" t="s">
        <v>121</v>
      </c>
      <c r="H989" s="4" t="s">
        <v>340</v>
      </c>
      <c r="I989" s="10">
        <v>12131.21</v>
      </c>
      <c r="J989" s="10">
        <v>10008.25</v>
      </c>
      <c r="K989" s="10">
        <v>11446.51</v>
      </c>
      <c r="L989" s="10">
        <v>13416</v>
      </c>
      <c r="M989" s="10">
        <v>11232</v>
      </c>
      <c r="N989" s="10">
        <v>12636</v>
      </c>
      <c r="O989" s="10">
        <v>13260</v>
      </c>
      <c r="P989" s="10">
        <v>10920</v>
      </c>
      <c r="Q989" s="10">
        <v>10999.19</v>
      </c>
      <c r="R989" s="10">
        <v>9706.32</v>
      </c>
      <c r="S989" s="10">
        <v>10024.56</v>
      </c>
      <c r="T989" s="10">
        <v>12252.24</v>
      </c>
      <c r="U989" s="9">
        <v>138032.28</v>
      </c>
    </row>
    <row r="990" spans="1:21" ht="23.25" thickBot="1" x14ac:dyDescent="0.3">
      <c r="A990" s="4" t="s">
        <v>320</v>
      </c>
      <c r="B990" s="4" t="s">
        <v>298</v>
      </c>
      <c r="C990" s="4" t="s">
        <v>299</v>
      </c>
      <c r="D990" s="4" t="s">
        <v>338</v>
      </c>
      <c r="E990" s="4" t="s">
        <v>339</v>
      </c>
      <c r="F990" s="4" t="s">
        <v>122</v>
      </c>
      <c r="G990" s="4" t="s">
        <v>123</v>
      </c>
      <c r="H990" s="4" t="s">
        <v>340</v>
      </c>
      <c r="I990" s="8">
        <v>568.65</v>
      </c>
      <c r="J990" s="8">
        <v>170.6</v>
      </c>
      <c r="K990" s="8">
        <v>438.75</v>
      </c>
      <c r="L990" s="8">
        <v>58.5</v>
      </c>
      <c r="M990" s="8">
        <v>643.51</v>
      </c>
      <c r="N990" s="8">
        <v>1050</v>
      </c>
      <c r="O990" s="8">
        <v>58.5</v>
      </c>
      <c r="P990" s="7"/>
      <c r="Q990" s="8">
        <v>179.02</v>
      </c>
      <c r="R990" s="8">
        <v>208.85</v>
      </c>
      <c r="S990" s="8">
        <v>89.51</v>
      </c>
      <c r="T990" s="8">
        <v>283.45</v>
      </c>
      <c r="U990" s="9">
        <v>3749.34</v>
      </c>
    </row>
    <row r="991" spans="1:21" ht="23.25" thickBot="1" x14ac:dyDescent="0.3">
      <c r="A991" s="4" t="s">
        <v>320</v>
      </c>
      <c r="B991" s="4" t="s">
        <v>298</v>
      </c>
      <c r="C991" s="4" t="s">
        <v>299</v>
      </c>
      <c r="D991" s="4" t="s">
        <v>338</v>
      </c>
      <c r="E991" s="4" t="s">
        <v>339</v>
      </c>
      <c r="F991" s="4" t="s">
        <v>124</v>
      </c>
      <c r="G991" s="4" t="s">
        <v>125</v>
      </c>
      <c r="H991" s="4" t="s">
        <v>340</v>
      </c>
      <c r="I991" s="11"/>
      <c r="J991" s="11"/>
      <c r="K991" s="11"/>
      <c r="L991" s="10">
        <v>58</v>
      </c>
      <c r="M991" s="10">
        <v>174</v>
      </c>
      <c r="N991" s="10">
        <v>232</v>
      </c>
      <c r="O991" s="10">
        <v>232</v>
      </c>
      <c r="P991" s="10">
        <v>345</v>
      </c>
      <c r="Q991" s="11"/>
      <c r="R991" s="10">
        <v>236.64</v>
      </c>
      <c r="S991" s="10">
        <v>473.28</v>
      </c>
      <c r="T991" s="10">
        <v>88.74</v>
      </c>
      <c r="U991" s="9">
        <v>1839.66</v>
      </c>
    </row>
    <row r="992" spans="1:21" ht="23.25" thickBot="1" x14ac:dyDescent="0.3">
      <c r="A992" s="4" t="s">
        <v>320</v>
      </c>
      <c r="B992" s="4" t="s">
        <v>298</v>
      </c>
      <c r="C992" s="4" t="s">
        <v>299</v>
      </c>
      <c r="D992" s="4" t="s">
        <v>338</v>
      </c>
      <c r="E992" s="4" t="s">
        <v>339</v>
      </c>
      <c r="F992" s="4" t="s">
        <v>112</v>
      </c>
      <c r="G992" s="4" t="s">
        <v>113</v>
      </c>
      <c r="H992" s="4" t="s">
        <v>340</v>
      </c>
      <c r="I992" s="8">
        <v>1904.28</v>
      </c>
      <c r="J992" s="8">
        <v>1738.63</v>
      </c>
      <c r="K992" s="8">
        <v>1873.93</v>
      </c>
      <c r="L992" s="8">
        <v>1967.15</v>
      </c>
      <c r="M992" s="8">
        <v>1727.41</v>
      </c>
      <c r="N992" s="8">
        <v>1820.37</v>
      </c>
      <c r="O992" s="8">
        <v>1905.64</v>
      </c>
      <c r="P992" s="8">
        <v>1835.96</v>
      </c>
      <c r="Q992" s="8">
        <v>1911.35</v>
      </c>
      <c r="R992" s="8">
        <v>2030.53</v>
      </c>
      <c r="S992" s="8">
        <v>1867.35</v>
      </c>
      <c r="T992" s="8">
        <v>1945.19</v>
      </c>
      <c r="U992" s="9">
        <v>22527.79</v>
      </c>
    </row>
    <row r="993" spans="1:21" ht="23.25" thickBot="1" x14ac:dyDescent="0.3">
      <c r="A993" s="4" t="s">
        <v>320</v>
      </c>
      <c r="B993" s="4" t="s">
        <v>298</v>
      </c>
      <c r="C993" s="4" t="s">
        <v>299</v>
      </c>
      <c r="D993" s="4" t="s">
        <v>338</v>
      </c>
      <c r="E993" s="4" t="s">
        <v>339</v>
      </c>
      <c r="F993" s="4" t="s">
        <v>114</v>
      </c>
      <c r="G993" s="4" t="s">
        <v>115</v>
      </c>
      <c r="H993" s="4" t="s">
        <v>340</v>
      </c>
      <c r="I993" s="10">
        <v>7139.26</v>
      </c>
      <c r="J993" s="10">
        <v>6462.44</v>
      </c>
      <c r="K993" s="10">
        <v>7012.38</v>
      </c>
      <c r="L993" s="10">
        <v>7310.87</v>
      </c>
      <c r="M993" s="10">
        <v>6575.54</v>
      </c>
      <c r="N993" s="10">
        <v>6988.31</v>
      </c>
      <c r="O993" s="10">
        <v>7149.8</v>
      </c>
      <c r="P993" s="10">
        <v>6912.55</v>
      </c>
      <c r="Q993" s="10">
        <v>7122.49</v>
      </c>
      <c r="R993" s="10">
        <v>7614.17</v>
      </c>
      <c r="S993" s="10">
        <v>7027.63</v>
      </c>
      <c r="T993" s="10">
        <v>7325.23</v>
      </c>
      <c r="U993" s="9">
        <v>84640.67</v>
      </c>
    </row>
    <row r="994" spans="1:21" ht="23.25" thickBot="1" x14ac:dyDescent="0.3">
      <c r="A994" s="4" t="s">
        <v>320</v>
      </c>
      <c r="B994" s="4" t="s">
        <v>298</v>
      </c>
      <c r="C994" s="4" t="s">
        <v>299</v>
      </c>
      <c r="D994" s="4" t="s">
        <v>338</v>
      </c>
      <c r="E994" s="4" t="s">
        <v>339</v>
      </c>
      <c r="F994" s="4" t="s">
        <v>132</v>
      </c>
      <c r="G994" s="4" t="s">
        <v>133</v>
      </c>
      <c r="H994" s="4" t="s">
        <v>340</v>
      </c>
      <c r="I994" s="8">
        <v>120.64</v>
      </c>
      <c r="J994" s="7"/>
      <c r="K994" s="8">
        <v>207.64</v>
      </c>
      <c r="L994" s="7"/>
      <c r="M994" s="7"/>
      <c r="N994" s="8">
        <v>119.6</v>
      </c>
      <c r="O994" s="7"/>
      <c r="P994" s="7"/>
      <c r="Q994" s="8">
        <v>119.6</v>
      </c>
      <c r="R994" s="7"/>
      <c r="S994" s="7"/>
      <c r="T994" s="7"/>
      <c r="U994" s="9">
        <v>567.48</v>
      </c>
    </row>
    <row r="995" spans="1:21" ht="23.25" thickBot="1" x14ac:dyDescent="0.3">
      <c r="A995" s="4" t="s">
        <v>320</v>
      </c>
      <c r="B995" s="4" t="s">
        <v>298</v>
      </c>
      <c r="C995" s="4" t="s">
        <v>299</v>
      </c>
      <c r="D995" s="4" t="s">
        <v>338</v>
      </c>
      <c r="E995" s="4" t="s">
        <v>339</v>
      </c>
      <c r="F995" s="4" t="s">
        <v>156</v>
      </c>
      <c r="G995" s="4" t="s">
        <v>157</v>
      </c>
      <c r="H995" s="4" t="s">
        <v>340</v>
      </c>
      <c r="I995" s="11"/>
      <c r="J995" s="11"/>
      <c r="K995" s="10">
        <v>22.9</v>
      </c>
      <c r="L995" s="11"/>
      <c r="M995" s="11"/>
      <c r="N995" s="11"/>
      <c r="O995" s="11"/>
      <c r="P995" s="11"/>
      <c r="Q995" s="11"/>
      <c r="R995" s="11"/>
      <c r="S995" s="11"/>
      <c r="T995" s="11"/>
      <c r="U995" s="9">
        <v>22.9</v>
      </c>
    </row>
    <row r="996" spans="1:21" ht="23.25" thickBot="1" x14ac:dyDescent="0.3">
      <c r="A996" s="4" t="s">
        <v>320</v>
      </c>
      <c r="B996" s="4" t="s">
        <v>298</v>
      </c>
      <c r="C996" s="4" t="s">
        <v>299</v>
      </c>
      <c r="D996" s="4" t="s">
        <v>338</v>
      </c>
      <c r="E996" s="4" t="s">
        <v>339</v>
      </c>
      <c r="F996" s="4" t="s">
        <v>42</v>
      </c>
      <c r="G996" s="4" t="s">
        <v>43</v>
      </c>
      <c r="H996" s="4" t="s">
        <v>340</v>
      </c>
      <c r="I996" s="8">
        <v>2887.86</v>
      </c>
      <c r="J996" s="8">
        <v>3878</v>
      </c>
      <c r="K996" s="8">
        <v>2456.92</v>
      </c>
      <c r="L996" s="8">
        <v>4080.44</v>
      </c>
      <c r="M996" s="8">
        <v>3010.7</v>
      </c>
      <c r="N996" s="8">
        <v>7447.92</v>
      </c>
      <c r="O996" s="8">
        <v>3454.6</v>
      </c>
      <c r="P996" s="8">
        <v>4647.5</v>
      </c>
      <c r="Q996" s="8">
        <v>3988.86</v>
      </c>
      <c r="R996" s="8">
        <v>1355.75</v>
      </c>
      <c r="S996" s="8">
        <v>2543.64</v>
      </c>
      <c r="T996" s="8">
        <v>4028.53</v>
      </c>
      <c r="U996" s="9">
        <v>43780.72</v>
      </c>
    </row>
    <row r="997" spans="1:21" ht="23.25" thickBot="1" x14ac:dyDescent="0.3">
      <c r="A997" s="4" t="s">
        <v>320</v>
      </c>
      <c r="B997" s="4" t="s">
        <v>298</v>
      </c>
      <c r="C997" s="4" t="s">
        <v>299</v>
      </c>
      <c r="D997" s="4" t="s">
        <v>338</v>
      </c>
      <c r="E997" s="4" t="s">
        <v>339</v>
      </c>
      <c r="F997" s="4" t="s">
        <v>53</v>
      </c>
      <c r="G997" s="4" t="s">
        <v>54</v>
      </c>
      <c r="H997" s="4" t="s">
        <v>340</v>
      </c>
      <c r="I997" s="10">
        <v>33.01</v>
      </c>
      <c r="J997" s="10">
        <v>33.01</v>
      </c>
      <c r="K997" s="10">
        <v>101.88</v>
      </c>
      <c r="L997" s="11"/>
      <c r="M997" s="11"/>
      <c r="N997" s="10">
        <v>407.16</v>
      </c>
      <c r="O997" s="11"/>
      <c r="P997" s="11"/>
      <c r="Q997" s="11"/>
      <c r="R997" s="11"/>
      <c r="S997" s="11"/>
      <c r="T997" s="11"/>
      <c r="U997" s="9">
        <v>575.05999999999995</v>
      </c>
    </row>
    <row r="998" spans="1:21" ht="23.25" thickBot="1" x14ac:dyDescent="0.3">
      <c r="A998" s="4" t="s">
        <v>320</v>
      </c>
      <c r="B998" s="4" t="s">
        <v>298</v>
      </c>
      <c r="C998" s="4" t="s">
        <v>299</v>
      </c>
      <c r="D998" s="4" t="s">
        <v>338</v>
      </c>
      <c r="E998" s="4" t="s">
        <v>339</v>
      </c>
      <c r="F998" s="4" t="s">
        <v>174</v>
      </c>
      <c r="G998" s="4" t="s">
        <v>175</v>
      </c>
      <c r="H998" s="4" t="s">
        <v>340</v>
      </c>
      <c r="I998" s="7"/>
      <c r="J998" s="7"/>
      <c r="K998" s="8">
        <v>-45.28</v>
      </c>
      <c r="L998" s="7"/>
      <c r="M998" s="8">
        <v>-452.4</v>
      </c>
      <c r="N998" s="8">
        <v>-361.92</v>
      </c>
      <c r="O998" s="8">
        <v>-497.64</v>
      </c>
      <c r="P998" s="8">
        <v>-723.84</v>
      </c>
      <c r="Q998" s="7"/>
      <c r="R998" s="8">
        <v>-323.02</v>
      </c>
      <c r="S998" s="8">
        <v>-599.89</v>
      </c>
      <c r="T998" s="8">
        <v>-438.39</v>
      </c>
      <c r="U998" s="9">
        <v>-3442.38</v>
      </c>
    </row>
    <row r="999" spans="1:21" ht="23.25" thickBot="1" x14ac:dyDescent="0.3">
      <c r="A999" s="4" t="s">
        <v>320</v>
      </c>
      <c r="B999" s="4" t="s">
        <v>298</v>
      </c>
      <c r="C999" s="4" t="s">
        <v>299</v>
      </c>
      <c r="D999" s="4" t="s">
        <v>338</v>
      </c>
      <c r="E999" s="4" t="s">
        <v>339</v>
      </c>
      <c r="F999" s="4" t="s">
        <v>176</v>
      </c>
      <c r="G999" s="4" t="s">
        <v>177</v>
      </c>
      <c r="H999" s="4" t="s">
        <v>340</v>
      </c>
      <c r="I999" s="10">
        <v>-21145.599999999999</v>
      </c>
      <c r="J999" s="10">
        <v>-17445.12</v>
      </c>
      <c r="K999" s="10">
        <v>-19955.939999999999</v>
      </c>
      <c r="L999" s="10">
        <v>-23392</v>
      </c>
      <c r="M999" s="10">
        <v>-19584</v>
      </c>
      <c r="N999" s="10">
        <v>-22032</v>
      </c>
      <c r="O999" s="10">
        <v>-23120</v>
      </c>
      <c r="P999" s="10">
        <v>-19040</v>
      </c>
      <c r="Q999" s="10">
        <v>-19178.04</v>
      </c>
      <c r="R999" s="10">
        <v>-16923.84</v>
      </c>
      <c r="S999" s="10">
        <v>-17478.72</v>
      </c>
      <c r="T999" s="10">
        <v>-21465.82</v>
      </c>
      <c r="U999" s="9">
        <v>-240761.08</v>
      </c>
    </row>
    <row r="1000" spans="1:21" ht="23.25" thickBot="1" x14ac:dyDescent="0.3">
      <c r="A1000" s="4" t="s">
        <v>320</v>
      </c>
      <c r="B1000" s="4" t="s">
        <v>298</v>
      </c>
      <c r="C1000" s="4" t="s">
        <v>299</v>
      </c>
      <c r="D1000" s="4" t="s">
        <v>338</v>
      </c>
      <c r="E1000" s="4" t="s">
        <v>339</v>
      </c>
      <c r="F1000" s="4" t="s">
        <v>178</v>
      </c>
      <c r="G1000" s="4" t="s">
        <v>179</v>
      </c>
      <c r="H1000" s="4" t="s">
        <v>340</v>
      </c>
      <c r="I1000" s="8">
        <v>-660.2</v>
      </c>
      <c r="J1000" s="8">
        <v>-198.06</v>
      </c>
      <c r="K1000" s="8">
        <v>-509.4</v>
      </c>
      <c r="L1000" s="8">
        <v>-67.86</v>
      </c>
      <c r="M1000" s="8">
        <v>-746.47</v>
      </c>
      <c r="N1000" s="8">
        <v>-1187.55</v>
      </c>
      <c r="O1000" s="8">
        <v>-67.86</v>
      </c>
      <c r="P1000" s="7"/>
      <c r="Q1000" s="8">
        <v>-207.66</v>
      </c>
      <c r="R1000" s="8">
        <v>-242.27</v>
      </c>
      <c r="S1000" s="8">
        <v>-103.83</v>
      </c>
      <c r="T1000" s="8">
        <v>-328.8</v>
      </c>
      <c r="U1000" s="9">
        <v>-4319.96</v>
      </c>
    </row>
    <row r="1001" spans="1:21" ht="23.25" thickBot="1" x14ac:dyDescent="0.3">
      <c r="A1001" s="4" t="s">
        <v>320</v>
      </c>
      <c r="B1001" s="4" t="s">
        <v>298</v>
      </c>
      <c r="C1001" s="4" t="s">
        <v>299</v>
      </c>
      <c r="D1001" s="4" t="s">
        <v>338</v>
      </c>
      <c r="E1001" s="4" t="s">
        <v>339</v>
      </c>
      <c r="F1001" s="4" t="s">
        <v>180</v>
      </c>
      <c r="G1001" s="4" t="s">
        <v>181</v>
      </c>
      <c r="H1001" s="4" t="s">
        <v>340</v>
      </c>
      <c r="I1001" s="11"/>
      <c r="J1001" s="11"/>
      <c r="K1001" s="10">
        <v>-87</v>
      </c>
      <c r="L1001" s="11"/>
      <c r="M1001" s="11"/>
      <c r="N1001" s="11"/>
      <c r="O1001" s="11"/>
      <c r="P1001" s="11"/>
      <c r="Q1001" s="11"/>
      <c r="R1001" s="11"/>
      <c r="S1001" s="11"/>
      <c r="T1001" s="11"/>
      <c r="U1001" s="9">
        <v>-87</v>
      </c>
    </row>
    <row r="1002" spans="1:21" ht="23.25" thickBot="1" x14ac:dyDescent="0.3">
      <c r="A1002" s="4" t="s">
        <v>320</v>
      </c>
      <c r="B1002" s="4" t="s">
        <v>298</v>
      </c>
      <c r="C1002" s="4" t="s">
        <v>299</v>
      </c>
      <c r="D1002" s="4" t="s">
        <v>341</v>
      </c>
      <c r="E1002" s="4" t="s">
        <v>339</v>
      </c>
      <c r="F1002" s="4" t="s">
        <v>51</v>
      </c>
      <c r="G1002" s="4" t="s">
        <v>52</v>
      </c>
      <c r="H1002" s="4" t="s">
        <v>342</v>
      </c>
      <c r="I1002" s="7"/>
      <c r="J1002" s="7"/>
      <c r="K1002" s="8">
        <v>205.36</v>
      </c>
      <c r="L1002" s="7"/>
      <c r="M1002" s="7"/>
      <c r="N1002" s="7"/>
      <c r="O1002" s="7"/>
      <c r="P1002" s="7"/>
      <c r="Q1002" s="7"/>
      <c r="R1002" s="7"/>
      <c r="S1002" s="7"/>
      <c r="T1002" s="7"/>
      <c r="U1002" s="9">
        <v>205.36</v>
      </c>
    </row>
    <row r="1003" spans="1:21" ht="23.25" thickBot="1" x14ac:dyDescent="0.3">
      <c r="A1003" s="4" t="s">
        <v>320</v>
      </c>
      <c r="B1003" s="4" t="s">
        <v>298</v>
      </c>
      <c r="C1003" s="4" t="s">
        <v>299</v>
      </c>
      <c r="D1003" s="4" t="s">
        <v>341</v>
      </c>
      <c r="E1003" s="4" t="s">
        <v>339</v>
      </c>
      <c r="F1003" s="4" t="s">
        <v>42</v>
      </c>
      <c r="G1003" s="4" t="s">
        <v>43</v>
      </c>
      <c r="H1003" s="4" t="s">
        <v>342</v>
      </c>
      <c r="I1003" s="10">
        <v>5078.09</v>
      </c>
      <c r="J1003" s="10">
        <v>4350.18</v>
      </c>
      <c r="K1003" s="10">
        <v>5078.43</v>
      </c>
      <c r="L1003" s="10">
        <v>2823.62</v>
      </c>
      <c r="M1003" s="10">
        <v>544</v>
      </c>
      <c r="N1003" s="10">
        <v>-176.7</v>
      </c>
      <c r="O1003" s="11"/>
      <c r="P1003" s="10">
        <v>1079.4000000000001</v>
      </c>
      <c r="Q1003" s="10">
        <v>69.36</v>
      </c>
      <c r="R1003" s="11"/>
      <c r="S1003" s="10">
        <v>786.3</v>
      </c>
      <c r="T1003" s="11"/>
      <c r="U1003" s="9">
        <v>19632.68</v>
      </c>
    </row>
    <row r="1004" spans="1:21" ht="23.25" thickBot="1" x14ac:dyDescent="0.3">
      <c r="A1004" s="4" t="s">
        <v>320</v>
      </c>
      <c r="B1004" s="4" t="s">
        <v>298</v>
      </c>
      <c r="C1004" s="4" t="s">
        <v>299</v>
      </c>
      <c r="D1004" s="4" t="s">
        <v>341</v>
      </c>
      <c r="E1004" s="4" t="s">
        <v>339</v>
      </c>
      <c r="F1004" s="4" t="s">
        <v>53</v>
      </c>
      <c r="G1004" s="4" t="s">
        <v>54</v>
      </c>
      <c r="H1004" s="4" t="s">
        <v>342</v>
      </c>
      <c r="I1004" s="8">
        <v>33.01</v>
      </c>
      <c r="J1004" s="8">
        <v>264.08</v>
      </c>
      <c r="K1004" s="8">
        <v>679.2</v>
      </c>
      <c r="L1004" s="7"/>
      <c r="M1004" s="7"/>
      <c r="N1004" s="7"/>
      <c r="O1004" s="7"/>
      <c r="P1004" s="8">
        <v>38.47</v>
      </c>
      <c r="Q1004" s="8">
        <v>242.27</v>
      </c>
      <c r="R1004" s="7"/>
      <c r="S1004" s="7"/>
      <c r="T1004" s="7"/>
      <c r="U1004" s="9">
        <v>1257.03</v>
      </c>
    </row>
    <row r="1005" spans="1:21" ht="23.25" thickBot="1" x14ac:dyDescent="0.3">
      <c r="A1005" s="4" t="s">
        <v>320</v>
      </c>
      <c r="B1005" s="4" t="s">
        <v>298</v>
      </c>
      <c r="C1005" s="4" t="s">
        <v>299</v>
      </c>
      <c r="D1005" s="4" t="s">
        <v>341</v>
      </c>
      <c r="E1005" s="4" t="s">
        <v>339</v>
      </c>
      <c r="F1005" s="4" t="s">
        <v>172</v>
      </c>
      <c r="G1005" s="4" t="s">
        <v>173</v>
      </c>
      <c r="H1005" s="4" t="s">
        <v>342</v>
      </c>
      <c r="I1005" s="11"/>
      <c r="J1005" s="11"/>
      <c r="K1005" s="11"/>
      <c r="L1005" s="11"/>
      <c r="M1005" s="11"/>
      <c r="N1005" s="11"/>
      <c r="O1005" s="11"/>
      <c r="P1005" s="11"/>
      <c r="Q1005" s="10">
        <v>22.5</v>
      </c>
      <c r="R1005" s="11"/>
      <c r="S1005" s="11"/>
      <c r="T1005" s="11"/>
      <c r="U1005" s="9">
        <v>22.5</v>
      </c>
    </row>
    <row r="1006" spans="1:21" ht="23.25" thickBot="1" x14ac:dyDescent="0.3">
      <c r="A1006" s="4" t="s">
        <v>320</v>
      </c>
      <c r="B1006" s="4" t="s">
        <v>298</v>
      </c>
      <c r="C1006" s="4" t="s">
        <v>299</v>
      </c>
      <c r="D1006" s="4" t="s">
        <v>343</v>
      </c>
      <c r="E1006" s="4" t="s">
        <v>344</v>
      </c>
      <c r="F1006" s="4" t="s">
        <v>38</v>
      </c>
      <c r="G1006" s="4" t="s">
        <v>39</v>
      </c>
      <c r="H1006" s="4" t="s">
        <v>345</v>
      </c>
      <c r="I1006" s="7"/>
      <c r="J1006" s="7"/>
      <c r="K1006" s="7"/>
      <c r="L1006" s="8">
        <v>77642.600000000006</v>
      </c>
      <c r="M1006" s="8">
        <v>-77642.600000000006</v>
      </c>
      <c r="N1006" s="7"/>
      <c r="O1006" s="7"/>
      <c r="P1006" s="7"/>
      <c r="Q1006" s="7"/>
      <c r="R1006" s="7"/>
      <c r="S1006" s="7"/>
      <c r="T1006" s="7"/>
      <c r="U1006" s="12">
        <v>0</v>
      </c>
    </row>
    <row r="1007" spans="1:21" ht="23.25" thickBot="1" x14ac:dyDescent="0.3">
      <c r="A1007" s="4" t="s">
        <v>320</v>
      </c>
      <c r="B1007" s="4" t="s">
        <v>298</v>
      </c>
      <c r="C1007" s="4" t="s">
        <v>299</v>
      </c>
      <c r="D1007" s="4" t="s">
        <v>343</v>
      </c>
      <c r="E1007" s="4" t="s">
        <v>344</v>
      </c>
      <c r="F1007" s="4" t="s">
        <v>51</v>
      </c>
      <c r="G1007" s="4" t="s">
        <v>52</v>
      </c>
      <c r="H1007" s="4" t="s">
        <v>345</v>
      </c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0">
        <v>470.84</v>
      </c>
      <c r="U1007" s="9">
        <v>470.84</v>
      </c>
    </row>
    <row r="1008" spans="1:21" ht="23.25" thickBot="1" x14ac:dyDescent="0.3">
      <c r="A1008" s="4" t="s">
        <v>320</v>
      </c>
      <c r="B1008" s="4" t="s">
        <v>298</v>
      </c>
      <c r="C1008" s="4" t="s">
        <v>299</v>
      </c>
      <c r="D1008" s="4" t="s">
        <v>343</v>
      </c>
      <c r="E1008" s="4" t="s">
        <v>344</v>
      </c>
      <c r="F1008" s="4" t="s">
        <v>42</v>
      </c>
      <c r="G1008" s="4" t="s">
        <v>43</v>
      </c>
      <c r="H1008" s="4" t="s">
        <v>345</v>
      </c>
      <c r="I1008" s="8">
        <v>3572.88</v>
      </c>
      <c r="J1008" s="8">
        <v>622.58000000000004</v>
      </c>
      <c r="K1008" s="7"/>
      <c r="L1008" s="8">
        <v>1047.3</v>
      </c>
      <c r="M1008" s="8">
        <v>2244.5</v>
      </c>
      <c r="N1008" s="8">
        <v>1396.4</v>
      </c>
      <c r="O1008" s="8">
        <v>748</v>
      </c>
      <c r="P1008" s="7"/>
      <c r="Q1008" s="7"/>
      <c r="R1008" s="8">
        <v>138.72</v>
      </c>
      <c r="S1008" s="8">
        <v>314.52</v>
      </c>
      <c r="T1008" s="8">
        <v>550.41</v>
      </c>
      <c r="U1008" s="9">
        <v>10635.31</v>
      </c>
    </row>
    <row r="1009" spans="1:21" ht="23.25" thickBot="1" x14ac:dyDescent="0.3">
      <c r="A1009" s="4" t="s">
        <v>320</v>
      </c>
      <c r="B1009" s="4" t="s">
        <v>298</v>
      </c>
      <c r="C1009" s="4" t="s">
        <v>299</v>
      </c>
      <c r="D1009" s="4" t="s">
        <v>343</v>
      </c>
      <c r="E1009" s="4" t="s">
        <v>344</v>
      </c>
      <c r="F1009" s="4" t="s">
        <v>53</v>
      </c>
      <c r="G1009" s="4" t="s">
        <v>54</v>
      </c>
      <c r="H1009" s="4" t="s">
        <v>345</v>
      </c>
      <c r="I1009" s="10">
        <v>132.16</v>
      </c>
      <c r="J1009" s="11"/>
      <c r="K1009" s="11"/>
      <c r="L1009" s="11"/>
      <c r="M1009" s="10">
        <v>76.94</v>
      </c>
      <c r="N1009" s="10">
        <v>67.86</v>
      </c>
      <c r="O1009" s="11"/>
      <c r="P1009" s="11"/>
      <c r="Q1009" s="11"/>
      <c r="R1009" s="11"/>
      <c r="S1009" s="11"/>
      <c r="T1009" s="11"/>
      <c r="U1009" s="9">
        <v>276.95999999999998</v>
      </c>
    </row>
    <row r="1010" spans="1:21" ht="23.25" thickBot="1" x14ac:dyDescent="0.3">
      <c r="A1010" s="4" t="s">
        <v>320</v>
      </c>
      <c r="B1010" s="4" t="s">
        <v>298</v>
      </c>
      <c r="C1010" s="4" t="s">
        <v>299</v>
      </c>
      <c r="D1010" s="4" t="s">
        <v>332</v>
      </c>
      <c r="E1010" s="4" t="s">
        <v>333</v>
      </c>
      <c r="F1010" s="4" t="s">
        <v>42</v>
      </c>
      <c r="G1010" s="4" t="s">
        <v>43</v>
      </c>
      <c r="H1010" s="4" t="s">
        <v>271</v>
      </c>
      <c r="I1010" s="8">
        <v>66.08</v>
      </c>
      <c r="J1010" s="8">
        <v>66.08</v>
      </c>
      <c r="K1010" s="7"/>
      <c r="L1010" s="7"/>
      <c r="M1010" s="8">
        <v>272</v>
      </c>
      <c r="N1010" s="7"/>
      <c r="O1010" s="8">
        <v>136</v>
      </c>
      <c r="P1010" s="7"/>
      <c r="Q1010" s="7"/>
      <c r="R1010" s="8">
        <v>69.36</v>
      </c>
      <c r="S1010" s="8">
        <v>138.72</v>
      </c>
      <c r="T1010" s="7"/>
      <c r="U1010" s="9">
        <v>748.24</v>
      </c>
    </row>
    <row r="1011" spans="1:21" ht="23.25" thickBot="1" x14ac:dyDescent="0.3">
      <c r="A1011" s="4" t="s">
        <v>320</v>
      </c>
      <c r="B1011" s="4" t="s">
        <v>298</v>
      </c>
      <c r="C1011" s="4" t="s">
        <v>299</v>
      </c>
      <c r="D1011" s="4" t="s">
        <v>332</v>
      </c>
      <c r="E1011" s="4" t="s">
        <v>333</v>
      </c>
      <c r="F1011" s="4" t="s">
        <v>53</v>
      </c>
      <c r="G1011" s="4" t="s">
        <v>54</v>
      </c>
      <c r="H1011" s="4" t="s">
        <v>271</v>
      </c>
      <c r="I1011" s="11"/>
      <c r="J1011" s="10">
        <v>66.02</v>
      </c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9">
        <v>66.02</v>
      </c>
    </row>
    <row r="1012" spans="1:21" ht="23.25" thickBot="1" x14ac:dyDescent="0.3">
      <c r="A1012" s="4" t="s">
        <v>320</v>
      </c>
      <c r="B1012" s="4" t="s">
        <v>298</v>
      </c>
      <c r="C1012" s="4" t="s">
        <v>299</v>
      </c>
      <c r="D1012" s="4" t="s">
        <v>324</v>
      </c>
      <c r="E1012" s="4" t="s">
        <v>325</v>
      </c>
      <c r="F1012" s="4" t="s">
        <v>128</v>
      </c>
      <c r="G1012" s="4" t="s">
        <v>129</v>
      </c>
      <c r="H1012" s="4" t="s">
        <v>326</v>
      </c>
      <c r="I1012" s="7"/>
      <c r="J1012" s="7"/>
      <c r="K1012" s="8">
        <v>5.6</v>
      </c>
      <c r="L1012" s="7"/>
      <c r="M1012" s="7"/>
      <c r="N1012" s="7"/>
      <c r="O1012" s="7"/>
      <c r="P1012" s="7"/>
      <c r="Q1012" s="7"/>
      <c r="R1012" s="7"/>
      <c r="S1012" s="7"/>
      <c r="T1012" s="7"/>
      <c r="U1012" s="9">
        <v>5.6</v>
      </c>
    </row>
    <row r="1013" spans="1:21" ht="23.25" thickBot="1" x14ac:dyDescent="0.3">
      <c r="A1013" s="4" t="s">
        <v>320</v>
      </c>
      <c r="B1013" s="4" t="s">
        <v>298</v>
      </c>
      <c r="C1013" s="4" t="s">
        <v>299</v>
      </c>
      <c r="D1013" s="4" t="s">
        <v>324</v>
      </c>
      <c r="E1013" s="4" t="s">
        <v>325</v>
      </c>
      <c r="F1013" s="4" t="s">
        <v>70</v>
      </c>
      <c r="G1013" s="4" t="s">
        <v>71</v>
      </c>
      <c r="H1013" s="4" t="s">
        <v>326</v>
      </c>
      <c r="I1013" s="11"/>
      <c r="J1013" s="11"/>
      <c r="K1013" s="11"/>
      <c r="L1013" s="11"/>
      <c r="M1013" s="10">
        <v>27.76</v>
      </c>
      <c r="N1013" s="11"/>
      <c r="O1013" s="11"/>
      <c r="P1013" s="11"/>
      <c r="Q1013" s="11"/>
      <c r="R1013" s="11"/>
      <c r="S1013" s="11"/>
      <c r="T1013" s="11"/>
      <c r="U1013" s="9">
        <v>27.76</v>
      </c>
    </row>
    <row r="1014" spans="1:21" ht="23.25" thickBot="1" x14ac:dyDescent="0.3">
      <c r="A1014" s="4" t="s">
        <v>320</v>
      </c>
      <c r="B1014" s="4" t="s">
        <v>298</v>
      </c>
      <c r="C1014" s="4" t="s">
        <v>299</v>
      </c>
      <c r="D1014" s="4" t="s">
        <v>324</v>
      </c>
      <c r="E1014" s="4" t="s">
        <v>325</v>
      </c>
      <c r="F1014" s="4" t="s">
        <v>47</v>
      </c>
      <c r="G1014" s="4" t="s">
        <v>48</v>
      </c>
      <c r="H1014" s="4" t="s">
        <v>326</v>
      </c>
      <c r="I1014" s="8">
        <v>22.88</v>
      </c>
      <c r="J1014" s="8">
        <v>2.09</v>
      </c>
      <c r="K1014" s="7"/>
      <c r="L1014" s="8">
        <v>18.52</v>
      </c>
      <c r="M1014" s="8">
        <v>3.52</v>
      </c>
      <c r="N1014" s="8">
        <v>16.61</v>
      </c>
      <c r="O1014" s="7"/>
      <c r="P1014" s="7"/>
      <c r="Q1014" s="7"/>
      <c r="R1014" s="8">
        <v>66.849999999999994</v>
      </c>
      <c r="S1014" s="7"/>
      <c r="T1014" s="8">
        <v>26.26</v>
      </c>
      <c r="U1014" s="9">
        <v>156.72999999999999</v>
      </c>
    </row>
    <row r="1015" spans="1:21" ht="23.25" thickBot="1" x14ac:dyDescent="0.3">
      <c r="A1015" s="4" t="s">
        <v>320</v>
      </c>
      <c r="B1015" s="4" t="s">
        <v>298</v>
      </c>
      <c r="C1015" s="4" t="s">
        <v>299</v>
      </c>
      <c r="D1015" s="4" t="s">
        <v>324</v>
      </c>
      <c r="E1015" s="4" t="s">
        <v>325</v>
      </c>
      <c r="F1015" s="4" t="s">
        <v>130</v>
      </c>
      <c r="G1015" s="4" t="s">
        <v>131</v>
      </c>
      <c r="H1015" s="4" t="s">
        <v>326</v>
      </c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0">
        <v>12.41</v>
      </c>
      <c r="U1015" s="9">
        <v>12.41</v>
      </c>
    </row>
    <row r="1016" spans="1:21" ht="23.25" thickBot="1" x14ac:dyDescent="0.3">
      <c r="A1016" s="4" t="s">
        <v>320</v>
      </c>
      <c r="B1016" s="4" t="s">
        <v>298</v>
      </c>
      <c r="C1016" s="4" t="s">
        <v>299</v>
      </c>
      <c r="D1016" s="4" t="s">
        <v>324</v>
      </c>
      <c r="E1016" s="4" t="s">
        <v>325</v>
      </c>
      <c r="F1016" s="4" t="s">
        <v>134</v>
      </c>
      <c r="G1016" s="4" t="s">
        <v>135</v>
      </c>
      <c r="H1016" s="4" t="s">
        <v>326</v>
      </c>
      <c r="I1016" s="7"/>
      <c r="J1016" s="7"/>
      <c r="K1016" s="8">
        <v>1.67</v>
      </c>
      <c r="L1016" s="7"/>
      <c r="M1016" s="7"/>
      <c r="N1016" s="7"/>
      <c r="O1016" s="7"/>
      <c r="P1016" s="7"/>
      <c r="Q1016" s="7"/>
      <c r="R1016" s="7"/>
      <c r="S1016" s="7"/>
      <c r="T1016" s="7"/>
      <c r="U1016" s="9">
        <v>1.67</v>
      </c>
    </row>
    <row r="1017" spans="1:21" ht="23.25" thickBot="1" x14ac:dyDescent="0.3">
      <c r="A1017" s="4" t="s">
        <v>320</v>
      </c>
      <c r="B1017" s="4" t="s">
        <v>298</v>
      </c>
      <c r="C1017" s="4" t="s">
        <v>299</v>
      </c>
      <c r="D1017" s="4" t="s">
        <v>324</v>
      </c>
      <c r="E1017" s="4" t="s">
        <v>325</v>
      </c>
      <c r="F1017" s="4" t="s">
        <v>38</v>
      </c>
      <c r="G1017" s="4" t="s">
        <v>39</v>
      </c>
      <c r="H1017" s="4" t="s">
        <v>326</v>
      </c>
      <c r="I1017" s="11"/>
      <c r="J1017" s="11"/>
      <c r="K1017" s="11"/>
      <c r="L1017" s="11"/>
      <c r="M1017" s="11"/>
      <c r="N1017" s="10">
        <v>317.68</v>
      </c>
      <c r="O1017" s="10">
        <v>-317.68</v>
      </c>
      <c r="P1017" s="11"/>
      <c r="Q1017" s="11"/>
      <c r="R1017" s="10">
        <v>127.92</v>
      </c>
      <c r="S1017" s="11"/>
      <c r="T1017" s="11"/>
      <c r="U1017" s="9">
        <v>127.92</v>
      </c>
    </row>
    <row r="1018" spans="1:21" ht="23.25" thickBot="1" x14ac:dyDescent="0.3">
      <c r="A1018" s="4" t="s">
        <v>320</v>
      </c>
      <c r="B1018" s="4" t="s">
        <v>298</v>
      </c>
      <c r="C1018" s="4" t="s">
        <v>299</v>
      </c>
      <c r="D1018" s="4" t="s">
        <v>324</v>
      </c>
      <c r="E1018" s="4" t="s">
        <v>325</v>
      </c>
      <c r="F1018" s="4" t="s">
        <v>136</v>
      </c>
      <c r="G1018" s="4" t="s">
        <v>137</v>
      </c>
      <c r="H1018" s="4" t="s">
        <v>326</v>
      </c>
      <c r="I1018" s="7"/>
      <c r="J1018" s="7"/>
      <c r="K1018" s="7"/>
      <c r="L1018" s="7"/>
      <c r="M1018" s="7"/>
      <c r="N1018" s="8">
        <v>23.68</v>
      </c>
      <c r="O1018" s="8">
        <v>23.68</v>
      </c>
      <c r="P1018" s="7"/>
      <c r="Q1018" s="7"/>
      <c r="R1018" s="7"/>
      <c r="S1018" s="7"/>
      <c r="T1018" s="7"/>
      <c r="U1018" s="9">
        <v>47.36</v>
      </c>
    </row>
    <row r="1019" spans="1:21" ht="23.25" thickBot="1" x14ac:dyDescent="0.3">
      <c r="A1019" s="4" t="s">
        <v>320</v>
      </c>
      <c r="B1019" s="4" t="s">
        <v>298</v>
      </c>
      <c r="C1019" s="4" t="s">
        <v>299</v>
      </c>
      <c r="D1019" s="4" t="s">
        <v>324</v>
      </c>
      <c r="E1019" s="4" t="s">
        <v>325</v>
      </c>
      <c r="F1019" s="4" t="s">
        <v>98</v>
      </c>
      <c r="G1019" s="4" t="s">
        <v>99</v>
      </c>
      <c r="H1019" s="4" t="s">
        <v>326</v>
      </c>
      <c r="I1019" s="11"/>
      <c r="J1019" s="11"/>
      <c r="K1019" s="11"/>
      <c r="L1019" s="11"/>
      <c r="M1019" s="11"/>
      <c r="N1019" s="11"/>
      <c r="O1019" s="11"/>
      <c r="P1019" s="11"/>
      <c r="Q1019" s="11"/>
      <c r="R1019" s="10">
        <v>4.03</v>
      </c>
      <c r="S1019" s="10">
        <v>-0.85</v>
      </c>
      <c r="T1019" s="10">
        <v>-3.18</v>
      </c>
      <c r="U1019" s="12">
        <v>0</v>
      </c>
    </row>
    <row r="1020" spans="1:21" ht="23.25" thickBot="1" x14ac:dyDescent="0.3">
      <c r="A1020" s="4" t="s">
        <v>320</v>
      </c>
      <c r="B1020" s="4" t="s">
        <v>298</v>
      </c>
      <c r="C1020" s="4" t="s">
        <v>299</v>
      </c>
      <c r="D1020" s="4" t="s">
        <v>324</v>
      </c>
      <c r="E1020" s="4" t="s">
        <v>325</v>
      </c>
      <c r="F1020" s="4" t="s">
        <v>102</v>
      </c>
      <c r="G1020" s="4" t="s">
        <v>103</v>
      </c>
      <c r="H1020" s="4" t="s">
        <v>326</v>
      </c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8">
        <v>1.61</v>
      </c>
      <c r="T1020" s="7"/>
      <c r="U1020" s="9">
        <v>1.61</v>
      </c>
    </row>
    <row r="1021" spans="1:21" ht="23.25" thickBot="1" x14ac:dyDescent="0.3">
      <c r="A1021" s="4" t="s">
        <v>320</v>
      </c>
      <c r="B1021" s="4" t="s">
        <v>298</v>
      </c>
      <c r="C1021" s="4" t="s">
        <v>299</v>
      </c>
      <c r="D1021" s="4" t="s">
        <v>324</v>
      </c>
      <c r="E1021" s="4" t="s">
        <v>325</v>
      </c>
      <c r="F1021" s="4" t="s">
        <v>116</v>
      </c>
      <c r="G1021" s="4" t="s">
        <v>117</v>
      </c>
      <c r="H1021" s="4" t="s">
        <v>326</v>
      </c>
      <c r="I1021" s="10">
        <v>1.28</v>
      </c>
      <c r="J1021" s="10">
        <v>3.7</v>
      </c>
      <c r="K1021" s="10">
        <v>5.82</v>
      </c>
      <c r="L1021" s="10">
        <v>4.5</v>
      </c>
      <c r="M1021" s="10">
        <v>2.65</v>
      </c>
      <c r="N1021" s="10">
        <v>3.27</v>
      </c>
      <c r="O1021" s="10">
        <v>0.2</v>
      </c>
      <c r="P1021" s="11"/>
      <c r="Q1021" s="10">
        <v>1.87</v>
      </c>
      <c r="R1021" s="10">
        <v>2.21</v>
      </c>
      <c r="S1021" s="10">
        <v>2.41</v>
      </c>
      <c r="T1021" s="10">
        <v>3.18</v>
      </c>
      <c r="U1021" s="9">
        <v>31.09</v>
      </c>
    </row>
    <row r="1022" spans="1:21" ht="23.25" thickBot="1" x14ac:dyDescent="0.3">
      <c r="A1022" s="4" t="s">
        <v>320</v>
      </c>
      <c r="B1022" s="4" t="s">
        <v>298</v>
      </c>
      <c r="C1022" s="4" t="s">
        <v>299</v>
      </c>
      <c r="D1022" s="4" t="s">
        <v>324</v>
      </c>
      <c r="E1022" s="4" t="s">
        <v>325</v>
      </c>
      <c r="F1022" s="4" t="s">
        <v>82</v>
      </c>
      <c r="G1022" s="4" t="s">
        <v>83</v>
      </c>
      <c r="H1022" s="4" t="s">
        <v>326</v>
      </c>
      <c r="I1022" s="7"/>
      <c r="J1022" s="7"/>
      <c r="K1022" s="8">
        <v>0.3</v>
      </c>
      <c r="L1022" s="7"/>
      <c r="M1022" s="7"/>
      <c r="N1022" s="7"/>
      <c r="O1022" s="7"/>
      <c r="P1022" s="7"/>
      <c r="Q1022" s="7"/>
      <c r="R1022" s="7"/>
      <c r="S1022" s="7"/>
      <c r="T1022" s="7"/>
      <c r="U1022" s="9">
        <v>0.3</v>
      </c>
    </row>
    <row r="1023" spans="1:21" ht="23.25" thickBot="1" x14ac:dyDescent="0.3">
      <c r="A1023" s="4" t="s">
        <v>320</v>
      </c>
      <c r="B1023" s="4" t="s">
        <v>298</v>
      </c>
      <c r="C1023" s="4" t="s">
        <v>299</v>
      </c>
      <c r="D1023" s="4" t="s">
        <v>324</v>
      </c>
      <c r="E1023" s="4" t="s">
        <v>325</v>
      </c>
      <c r="F1023" s="4" t="s">
        <v>156</v>
      </c>
      <c r="G1023" s="4" t="s">
        <v>157</v>
      </c>
      <c r="H1023" s="4" t="s">
        <v>326</v>
      </c>
      <c r="I1023" s="10">
        <v>20.16</v>
      </c>
      <c r="J1023" s="11"/>
      <c r="K1023" s="11"/>
      <c r="L1023" s="11"/>
      <c r="M1023" s="11"/>
      <c r="N1023" s="10">
        <v>6.4</v>
      </c>
      <c r="O1023" s="11"/>
      <c r="P1023" s="11"/>
      <c r="Q1023" s="10">
        <v>10.24</v>
      </c>
      <c r="R1023" s="10">
        <v>24.32</v>
      </c>
      <c r="S1023" s="10">
        <v>20.48</v>
      </c>
      <c r="T1023" s="10">
        <v>-2.56</v>
      </c>
      <c r="U1023" s="9">
        <v>79.040000000000006</v>
      </c>
    </row>
    <row r="1024" spans="1:21" ht="23.25" thickBot="1" x14ac:dyDescent="0.3">
      <c r="A1024" s="4" t="s">
        <v>320</v>
      </c>
      <c r="B1024" s="4" t="s">
        <v>298</v>
      </c>
      <c r="C1024" s="4" t="s">
        <v>299</v>
      </c>
      <c r="D1024" s="4" t="s">
        <v>324</v>
      </c>
      <c r="E1024" s="4" t="s">
        <v>325</v>
      </c>
      <c r="F1024" s="4" t="s">
        <v>18</v>
      </c>
      <c r="G1024" s="4" t="s">
        <v>19</v>
      </c>
      <c r="H1024" s="4" t="s">
        <v>326</v>
      </c>
      <c r="I1024" s="8">
        <v>-0.53</v>
      </c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9">
        <v>-0.53</v>
      </c>
    </row>
    <row r="1025" spans="1:21" ht="23.25" thickBot="1" x14ac:dyDescent="0.3">
      <c r="A1025" s="4" t="s">
        <v>320</v>
      </c>
      <c r="B1025" s="4" t="s">
        <v>298</v>
      </c>
      <c r="C1025" s="4" t="s">
        <v>299</v>
      </c>
      <c r="D1025" s="4" t="s">
        <v>324</v>
      </c>
      <c r="E1025" s="4" t="s">
        <v>325</v>
      </c>
      <c r="F1025" s="4" t="s">
        <v>84</v>
      </c>
      <c r="G1025" s="4" t="s">
        <v>85</v>
      </c>
      <c r="H1025" s="4" t="s">
        <v>326</v>
      </c>
      <c r="I1025" s="11"/>
      <c r="J1025" s="10">
        <v>8.48</v>
      </c>
      <c r="K1025" s="11"/>
      <c r="L1025" s="10">
        <v>6.79</v>
      </c>
      <c r="M1025" s="10">
        <v>12.9</v>
      </c>
      <c r="N1025" s="10">
        <v>2.23</v>
      </c>
      <c r="O1025" s="11"/>
      <c r="P1025" s="11"/>
      <c r="Q1025" s="10">
        <v>2.0499999999999998</v>
      </c>
      <c r="R1025" s="11"/>
      <c r="S1025" s="11"/>
      <c r="T1025" s="11"/>
      <c r="U1025" s="9">
        <v>32.450000000000003</v>
      </c>
    </row>
    <row r="1026" spans="1:21" ht="23.25" thickBot="1" x14ac:dyDescent="0.3">
      <c r="A1026" s="4" t="s">
        <v>320</v>
      </c>
      <c r="B1026" s="4" t="s">
        <v>298</v>
      </c>
      <c r="C1026" s="4" t="s">
        <v>299</v>
      </c>
      <c r="D1026" s="4" t="s">
        <v>324</v>
      </c>
      <c r="E1026" s="4" t="s">
        <v>325</v>
      </c>
      <c r="F1026" s="4" t="s">
        <v>162</v>
      </c>
      <c r="G1026" s="4" t="s">
        <v>163</v>
      </c>
      <c r="H1026" s="4" t="s">
        <v>326</v>
      </c>
      <c r="I1026" s="8">
        <v>87.89</v>
      </c>
      <c r="J1026" s="8">
        <v>82.52</v>
      </c>
      <c r="K1026" s="8">
        <v>41.25</v>
      </c>
      <c r="L1026" s="8">
        <v>114.24</v>
      </c>
      <c r="M1026" s="8">
        <v>45.22</v>
      </c>
      <c r="N1026" s="8">
        <v>126.3</v>
      </c>
      <c r="O1026" s="8">
        <v>11.64</v>
      </c>
      <c r="P1026" s="7"/>
      <c r="Q1026" s="8">
        <v>24.13</v>
      </c>
      <c r="R1026" s="7"/>
      <c r="S1026" s="8">
        <v>10.64</v>
      </c>
      <c r="T1026" s="8">
        <v>5.32</v>
      </c>
      <c r="U1026" s="9">
        <v>549.15</v>
      </c>
    </row>
    <row r="1027" spans="1:21" ht="23.25" thickBot="1" x14ac:dyDescent="0.3">
      <c r="A1027" s="4" t="s">
        <v>320</v>
      </c>
      <c r="B1027" s="4" t="s">
        <v>298</v>
      </c>
      <c r="C1027" s="4" t="s">
        <v>299</v>
      </c>
      <c r="D1027" s="4" t="s">
        <v>324</v>
      </c>
      <c r="E1027" s="4" t="s">
        <v>325</v>
      </c>
      <c r="F1027" s="4" t="s">
        <v>86</v>
      </c>
      <c r="G1027" s="4" t="s">
        <v>87</v>
      </c>
      <c r="H1027" s="4" t="s">
        <v>326</v>
      </c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0">
        <v>1.39</v>
      </c>
      <c r="T1027" s="10">
        <v>0.71</v>
      </c>
      <c r="U1027" s="9">
        <v>2.1</v>
      </c>
    </row>
    <row r="1028" spans="1:21" ht="23.25" thickBot="1" x14ac:dyDescent="0.3">
      <c r="A1028" s="4" t="s">
        <v>320</v>
      </c>
      <c r="B1028" s="4" t="s">
        <v>298</v>
      </c>
      <c r="C1028" s="4" t="s">
        <v>299</v>
      </c>
      <c r="D1028" s="4" t="s">
        <v>324</v>
      </c>
      <c r="E1028" s="4" t="s">
        <v>325</v>
      </c>
      <c r="F1028" s="4" t="s">
        <v>166</v>
      </c>
      <c r="G1028" s="4" t="s">
        <v>167</v>
      </c>
      <c r="H1028" s="4" t="s">
        <v>326</v>
      </c>
      <c r="I1028" s="7"/>
      <c r="J1028" s="7"/>
      <c r="K1028" s="7"/>
      <c r="L1028" s="7"/>
      <c r="M1028" s="7"/>
      <c r="N1028" s="7"/>
      <c r="O1028" s="7"/>
      <c r="P1028" s="8">
        <v>4</v>
      </c>
      <c r="Q1028" s="7"/>
      <c r="R1028" s="7"/>
      <c r="S1028" s="7"/>
      <c r="T1028" s="7"/>
      <c r="U1028" s="9">
        <v>4</v>
      </c>
    </row>
    <row r="1029" spans="1:21" ht="23.25" thickBot="1" x14ac:dyDescent="0.3">
      <c r="A1029" s="4" t="s">
        <v>320</v>
      </c>
      <c r="B1029" s="4" t="s">
        <v>298</v>
      </c>
      <c r="C1029" s="4" t="s">
        <v>299</v>
      </c>
      <c r="D1029" s="4" t="s">
        <v>324</v>
      </c>
      <c r="E1029" s="4" t="s">
        <v>325</v>
      </c>
      <c r="F1029" s="4" t="s">
        <v>168</v>
      </c>
      <c r="G1029" s="4" t="s">
        <v>169</v>
      </c>
      <c r="H1029" s="4" t="s">
        <v>326</v>
      </c>
      <c r="I1029" s="10">
        <v>1.44</v>
      </c>
      <c r="J1029" s="11"/>
      <c r="K1029" s="11"/>
      <c r="L1029" s="10">
        <v>3</v>
      </c>
      <c r="M1029" s="11"/>
      <c r="N1029" s="11"/>
      <c r="O1029" s="11"/>
      <c r="P1029" s="11"/>
      <c r="Q1029" s="11"/>
      <c r="R1029" s="11"/>
      <c r="S1029" s="11"/>
      <c r="T1029" s="11"/>
      <c r="U1029" s="9">
        <v>4.4400000000000004</v>
      </c>
    </row>
    <row r="1030" spans="1:21" ht="23.25" thickBot="1" x14ac:dyDescent="0.3">
      <c r="A1030" s="4" t="s">
        <v>320</v>
      </c>
      <c r="B1030" s="4" t="s">
        <v>298</v>
      </c>
      <c r="C1030" s="4" t="s">
        <v>299</v>
      </c>
      <c r="D1030" s="4" t="s">
        <v>324</v>
      </c>
      <c r="E1030" s="4" t="s">
        <v>325</v>
      </c>
      <c r="F1030" s="4" t="s">
        <v>76</v>
      </c>
      <c r="G1030" s="4" t="s">
        <v>77</v>
      </c>
      <c r="H1030" s="4" t="s">
        <v>326</v>
      </c>
      <c r="I1030" s="7"/>
      <c r="J1030" s="7"/>
      <c r="K1030" s="7"/>
      <c r="L1030" s="8">
        <v>14.2</v>
      </c>
      <c r="M1030" s="8">
        <v>11.44</v>
      </c>
      <c r="N1030" s="7"/>
      <c r="O1030" s="7"/>
      <c r="P1030" s="7"/>
      <c r="Q1030" s="7"/>
      <c r="R1030" s="7"/>
      <c r="S1030" s="7"/>
      <c r="T1030" s="7"/>
      <c r="U1030" s="9">
        <v>25.64</v>
      </c>
    </row>
    <row r="1031" spans="1:21" ht="23.25" thickBot="1" x14ac:dyDescent="0.3">
      <c r="A1031" s="4" t="s">
        <v>320</v>
      </c>
      <c r="B1031" s="4" t="s">
        <v>298</v>
      </c>
      <c r="C1031" s="4" t="s">
        <v>299</v>
      </c>
      <c r="D1031" s="4" t="s">
        <v>324</v>
      </c>
      <c r="E1031" s="4" t="s">
        <v>325</v>
      </c>
      <c r="F1031" s="4" t="s">
        <v>1480</v>
      </c>
      <c r="G1031" s="4" t="s">
        <v>1481</v>
      </c>
      <c r="H1031" s="4" t="s">
        <v>326</v>
      </c>
      <c r="I1031" s="11"/>
      <c r="J1031" s="11"/>
      <c r="K1031" s="11"/>
      <c r="L1031" s="11"/>
      <c r="M1031" s="10">
        <v>3.22</v>
      </c>
      <c r="N1031" s="11"/>
      <c r="O1031" s="11"/>
      <c r="P1031" s="11"/>
      <c r="Q1031" s="11"/>
      <c r="R1031" s="11"/>
      <c r="S1031" s="11"/>
      <c r="T1031" s="11"/>
      <c r="U1031" s="9">
        <v>3.22</v>
      </c>
    </row>
    <row r="1032" spans="1:21" ht="23.25" thickBot="1" x14ac:dyDescent="0.3">
      <c r="A1032" s="4" t="s">
        <v>320</v>
      </c>
      <c r="B1032" s="4" t="s">
        <v>298</v>
      </c>
      <c r="C1032" s="4" t="s">
        <v>299</v>
      </c>
      <c r="D1032" s="4" t="s">
        <v>324</v>
      </c>
      <c r="E1032" s="4" t="s">
        <v>325</v>
      </c>
      <c r="F1032" s="4" t="s">
        <v>51</v>
      </c>
      <c r="G1032" s="4" t="s">
        <v>52</v>
      </c>
      <c r="H1032" s="4" t="s">
        <v>326</v>
      </c>
      <c r="I1032" s="7"/>
      <c r="J1032" s="7"/>
      <c r="K1032" s="8">
        <v>2.4700000000000002</v>
      </c>
      <c r="L1032" s="8">
        <v>2.0699999999999998</v>
      </c>
      <c r="M1032" s="8">
        <v>18.72</v>
      </c>
      <c r="N1032" s="8">
        <v>6.7</v>
      </c>
      <c r="O1032" s="7"/>
      <c r="P1032" s="8">
        <v>5.09</v>
      </c>
      <c r="Q1032" s="7"/>
      <c r="R1032" s="7"/>
      <c r="S1032" s="7"/>
      <c r="T1032" s="7"/>
      <c r="U1032" s="9">
        <v>35.049999999999997</v>
      </c>
    </row>
    <row r="1033" spans="1:21" ht="23.25" thickBot="1" x14ac:dyDescent="0.3">
      <c r="A1033" s="4" t="s">
        <v>320</v>
      </c>
      <c r="B1033" s="4" t="s">
        <v>298</v>
      </c>
      <c r="C1033" s="4" t="s">
        <v>299</v>
      </c>
      <c r="D1033" s="4" t="s">
        <v>324</v>
      </c>
      <c r="E1033" s="4" t="s">
        <v>325</v>
      </c>
      <c r="F1033" s="4" t="s">
        <v>42</v>
      </c>
      <c r="G1033" s="4" t="s">
        <v>43</v>
      </c>
      <c r="H1033" s="4" t="s">
        <v>326</v>
      </c>
      <c r="I1033" s="10">
        <v>2389.81</v>
      </c>
      <c r="J1033" s="10">
        <v>2301.2600000000002</v>
      </c>
      <c r="K1033" s="10">
        <v>3028.53</v>
      </c>
      <c r="L1033" s="10">
        <v>4186.8</v>
      </c>
      <c r="M1033" s="10">
        <v>3517.35</v>
      </c>
      <c r="N1033" s="10">
        <v>2234.67</v>
      </c>
      <c r="O1033" s="10">
        <v>237.52</v>
      </c>
      <c r="P1033" s="10">
        <v>1368.21</v>
      </c>
      <c r="Q1033" s="10">
        <v>2180.6799999999998</v>
      </c>
      <c r="R1033" s="10">
        <v>2171</v>
      </c>
      <c r="S1033" s="10">
        <v>1913.54</v>
      </c>
      <c r="T1033" s="10">
        <v>1246.2</v>
      </c>
      <c r="U1033" s="9">
        <v>26775.57</v>
      </c>
    </row>
    <row r="1034" spans="1:21" ht="23.25" thickBot="1" x14ac:dyDescent="0.3">
      <c r="A1034" s="4" t="s">
        <v>320</v>
      </c>
      <c r="B1034" s="4" t="s">
        <v>298</v>
      </c>
      <c r="C1034" s="4" t="s">
        <v>299</v>
      </c>
      <c r="D1034" s="4" t="s">
        <v>324</v>
      </c>
      <c r="E1034" s="4" t="s">
        <v>325</v>
      </c>
      <c r="F1034" s="4" t="s">
        <v>53</v>
      </c>
      <c r="G1034" s="4" t="s">
        <v>54</v>
      </c>
      <c r="H1034" s="4" t="s">
        <v>326</v>
      </c>
      <c r="I1034" s="8">
        <v>65.41</v>
      </c>
      <c r="J1034" s="8">
        <v>104.6</v>
      </c>
      <c r="K1034" s="8">
        <v>293.25</v>
      </c>
      <c r="L1034" s="8">
        <v>329.33</v>
      </c>
      <c r="M1034" s="8">
        <v>313.08</v>
      </c>
      <c r="N1034" s="8">
        <v>166.23</v>
      </c>
      <c r="O1034" s="7"/>
      <c r="P1034" s="8">
        <v>94.44</v>
      </c>
      <c r="Q1034" s="8">
        <v>59.19</v>
      </c>
      <c r="R1034" s="8">
        <v>226.49</v>
      </c>
      <c r="S1034" s="8">
        <v>182.23</v>
      </c>
      <c r="T1034" s="8">
        <v>5.75</v>
      </c>
      <c r="U1034" s="9">
        <v>1840</v>
      </c>
    </row>
    <row r="1035" spans="1:21" ht="23.25" thickBot="1" x14ac:dyDescent="0.3">
      <c r="A1035" s="4" t="s">
        <v>320</v>
      </c>
      <c r="B1035" s="4" t="s">
        <v>298</v>
      </c>
      <c r="C1035" s="4" t="s">
        <v>299</v>
      </c>
      <c r="D1035" s="4" t="s">
        <v>324</v>
      </c>
      <c r="E1035" s="4" t="s">
        <v>325</v>
      </c>
      <c r="F1035" s="4" t="s">
        <v>170</v>
      </c>
      <c r="G1035" s="4" t="s">
        <v>171</v>
      </c>
      <c r="H1035" s="4" t="s">
        <v>326</v>
      </c>
      <c r="I1035" s="10">
        <v>15.55</v>
      </c>
      <c r="J1035" s="10">
        <v>54.33</v>
      </c>
      <c r="K1035" s="10">
        <v>96.62</v>
      </c>
      <c r="L1035" s="10">
        <v>133.29</v>
      </c>
      <c r="M1035" s="10">
        <v>114.6</v>
      </c>
      <c r="N1035" s="10">
        <v>81.12</v>
      </c>
      <c r="O1035" s="11"/>
      <c r="P1035" s="10">
        <v>48.36</v>
      </c>
      <c r="Q1035" s="10">
        <v>80.94</v>
      </c>
      <c r="R1035" s="10">
        <v>117.43</v>
      </c>
      <c r="S1035" s="10">
        <v>83.54</v>
      </c>
      <c r="T1035" s="10">
        <v>21.77</v>
      </c>
      <c r="U1035" s="9">
        <v>847.55</v>
      </c>
    </row>
    <row r="1036" spans="1:21" ht="23.25" thickBot="1" x14ac:dyDescent="0.3">
      <c r="A1036" s="4" t="s">
        <v>320</v>
      </c>
      <c r="B1036" s="4" t="s">
        <v>298</v>
      </c>
      <c r="C1036" s="4" t="s">
        <v>299</v>
      </c>
      <c r="D1036" s="4" t="s">
        <v>324</v>
      </c>
      <c r="E1036" s="4" t="s">
        <v>325</v>
      </c>
      <c r="F1036" s="4" t="s">
        <v>172</v>
      </c>
      <c r="G1036" s="4" t="s">
        <v>173</v>
      </c>
      <c r="H1036" s="4" t="s">
        <v>326</v>
      </c>
      <c r="I1036" s="8">
        <v>0.9</v>
      </c>
      <c r="J1036" s="8">
        <v>0.9</v>
      </c>
      <c r="K1036" s="8">
        <v>4.5</v>
      </c>
      <c r="L1036" s="8">
        <v>1.35</v>
      </c>
      <c r="M1036" s="8">
        <v>1.8</v>
      </c>
      <c r="N1036" s="7"/>
      <c r="O1036" s="7"/>
      <c r="P1036" s="7"/>
      <c r="Q1036" s="7"/>
      <c r="R1036" s="8">
        <v>2.7</v>
      </c>
      <c r="S1036" s="8">
        <v>1.8</v>
      </c>
      <c r="T1036" s="8">
        <v>0.45</v>
      </c>
      <c r="U1036" s="9">
        <v>14.4</v>
      </c>
    </row>
    <row r="1037" spans="1:21" ht="23.25" thickBot="1" x14ac:dyDescent="0.3">
      <c r="A1037" s="4" t="s">
        <v>320</v>
      </c>
      <c r="B1037" s="4" t="s">
        <v>298</v>
      </c>
      <c r="C1037" s="4" t="s">
        <v>299</v>
      </c>
      <c r="D1037" s="4" t="s">
        <v>330</v>
      </c>
      <c r="E1037" s="4" t="s">
        <v>331</v>
      </c>
      <c r="F1037" s="4" t="s">
        <v>47</v>
      </c>
      <c r="G1037" s="4" t="s">
        <v>48</v>
      </c>
      <c r="H1037" s="4" t="s">
        <v>266</v>
      </c>
      <c r="I1037" s="11"/>
      <c r="J1037" s="11"/>
      <c r="K1037" s="11"/>
      <c r="L1037" s="11"/>
      <c r="M1037" s="11"/>
      <c r="N1037" s="10">
        <v>1326.14</v>
      </c>
      <c r="O1037" s="11"/>
      <c r="P1037" s="11"/>
      <c r="Q1037" s="11"/>
      <c r="R1037" s="11"/>
      <c r="S1037" s="11"/>
      <c r="T1037" s="11"/>
      <c r="U1037" s="9">
        <v>1326.14</v>
      </c>
    </row>
    <row r="1038" spans="1:21" ht="23.25" thickBot="1" x14ac:dyDescent="0.3">
      <c r="A1038" s="4" t="s">
        <v>320</v>
      </c>
      <c r="B1038" s="4" t="s">
        <v>298</v>
      </c>
      <c r="C1038" s="4" t="s">
        <v>299</v>
      </c>
      <c r="D1038" s="4" t="s">
        <v>330</v>
      </c>
      <c r="E1038" s="4" t="s">
        <v>331</v>
      </c>
      <c r="F1038" s="4" t="s">
        <v>286</v>
      </c>
      <c r="G1038" s="4" t="s">
        <v>287</v>
      </c>
      <c r="H1038" s="4" t="s">
        <v>266</v>
      </c>
      <c r="I1038" s="7"/>
      <c r="J1038" s="7"/>
      <c r="K1038" s="7"/>
      <c r="L1038" s="7"/>
      <c r="M1038" s="7"/>
      <c r="N1038" s="8">
        <v>60.38</v>
      </c>
      <c r="O1038" s="8">
        <v>-6.44</v>
      </c>
      <c r="P1038" s="7"/>
      <c r="Q1038" s="7"/>
      <c r="R1038" s="7"/>
      <c r="S1038" s="7"/>
      <c r="T1038" s="7"/>
      <c r="U1038" s="9">
        <v>53.94</v>
      </c>
    </row>
    <row r="1039" spans="1:21" ht="23.25" thickBot="1" x14ac:dyDescent="0.3">
      <c r="A1039" s="4" t="s">
        <v>320</v>
      </c>
      <c r="B1039" s="4" t="s">
        <v>298</v>
      </c>
      <c r="C1039" s="4" t="s">
        <v>299</v>
      </c>
      <c r="D1039" s="4" t="s">
        <v>330</v>
      </c>
      <c r="E1039" s="4" t="s">
        <v>331</v>
      </c>
      <c r="F1039" s="4" t="s">
        <v>38</v>
      </c>
      <c r="G1039" s="4" t="s">
        <v>39</v>
      </c>
      <c r="H1039" s="4" t="s">
        <v>266</v>
      </c>
      <c r="I1039" s="11"/>
      <c r="J1039" s="10">
        <v>933</v>
      </c>
      <c r="K1039" s="10">
        <v>-933</v>
      </c>
      <c r="L1039" s="11"/>
      <c r="M1039" s="11"/>
      <c r="N1039" s="11"/>
      <c r="O1039" s="11"/>
      <c r="P1039" s="11"/>
      <c r="Q1039" s="11"/>
      <c r="R1039" s="11"/>
      <c r="S1039" s="11"/>
      <c r="T1039" s="11"/>
      <c r="U1039" s="12">
        <v>0</v>
      </c>
    </row>
    <row r="1040" spans="1:21" ht="23.25" thickBot="1" x14ac:dyDescent="0.3">
      <c r="A1040" s="4" t="s">
        <v>320</v>
      </c>
      <c r="B1040" s="4" t="s">
        <v>298</v>
      </c>
      <c r="C1040" s="4" t="s">
        <v>299</v>
      </c>
      <c r="D1040" s="4" t="s">
        <v>330</v>
      </c>
      <c r="E1040" s="4" t="s">
        <v>331</v>
      </c>
      <c r="F1040" s="4" t="s">
        <v>292</v>
      </c>
      <c r="G1040" s="4" t="s">
        <v>293</v>
      </c>
      <c r="H1040" s="4" t="s">
        <v>266</v>
      </c>
      <c r="I1040" s="7"/>
      <c r="J1040" s="7"/>
      <c r="K1040" s="7"/>
      <c r="L1040" s="7"/>
      <c r="M1040" s="7"/>
      <c r="N1040" s="8">
        <v>2062.5</v>
      </c>
      <c r="O1040" s="7"/>
      <c r="P1040" s="7"/>
      <c r="Q1040" s="7"/>
      <c r="R1040" s="7"/>
      <c r="S1040" s="7"/>
      <c r="T1040" s="7"/>
      <c r="U1040" s="9">
        <v>2062.5</v>
      </c>
    </row>
    <row r="1041" spans="1:21" ht="23.25" thickBot="1" x14ac:dyDescent="0.3">
      <c r="A1041" s="4" t="s">
        <v>320</v>
      </c>
      <c r="B1041" s="4" t="s">
        <v>298</v>
      </c>
      <c r="C1041" s="4" t="s">
        <v>299</v>
      </c>
      <c r="D1041" s="4" t="s">
        <v>330</v>
      </c>
      <c r="E1041" s="4" t="s">
        <v>331</v>
      </c>
      <c r="F1041" s="4" t="s">
        <v>140</v>
      </c>
      <c r="G1041" s="4" t="s">
        <v>141</v>
      </c>
      <c r="H1041" s="4" t="s">
        <v>266</v>
      </c>
      <c r="I1041" s="11"/>
      <c r="J1041" s="11"/>
      <c r="K1041" s="11"/>
      <c r="L1041" s="11"/>
      <c r="M1041" s="11"/>
      <c r="N1041" s="11"/>
      <c r="O1041" s="10">
        <v>1415.26</v>
      </c>
      <c r="P1041" s="10">
        <v>254.65</v>
      </c>
      <c r="Q1041" s="11"/>
      <c r="R1041" s="11"/>
      <c r="S1041" s="11"/>
      <c r="T1041" s="11"/>
      <c r="U1041" s="9">
        <v>1669.91</v>
      </c>
    </row>
    <row r="1042" spans="1:21" ht="23.25" thickBot="1" x14ac:dyDescent="0.3">
      <c r="A1042" s="4" t="s">
        <v>320</v>
      </c>
      <c r="B1042" s="4" t="s">
        <v>298</v>
      </c>
      <c r="C1042" s="4" t="s">
        <v>299</v>
      </c>
      <c r="D1042" s="4" t="s">
        <v>330</v>
      </c>
      <c r="E1042" s="4" t="s">
        <v>331</v>
      </c>
      <c r="F1042" s="4" t="s">
        <v>49</v>
      </c>
      <c r="G1042" s="4" t="s">
        <v>50</v>
      </c>
      <c r="H1042" s="4" t="s">
        <v>266</v>
      </c>
      <c r="I1042" s="7"/>
      <c r="J1042" s="7"/>
      <c r="K1042" s="8">
        <v>933</v>
      </c>
      <c r="L1042" s="7"/>
      <c r="M1042" s="7"/>
      <c r="N1042" s="7"/>
      <c r="O1042" s="7"/>
      <c r="P1042" s="7"/>
      <c r="Q1042" s="7"/>
      <c r="R1042" s="7"/>
      <c r="S1042" s="7"/>
      <c r="T1042" s="7"/>
      <c r="U1042" s="9">
        <v>933</v>
      </c>
    </row>
    <row r="1043" spans="1:21" ht="23.25" thickBot="1" x14ac:dyDescent="0.3">
      <c r="A1043" s="4" t="s">
        <v>320</v>
      </c>
      <c r="B1043" s="4" t="s">
        <v>298</v>
      </c>
      <c r="C1043" s="4" t="s">
        <v>299</v>
      </c>
      <c r="D1043" s="4" t="s">
        <v>330</v>
      </c>
      <c r="E1043" s="4" t="s">
        <v>331</v>
      </c>
      <c r="F1043" s="4" t="s">
        <v>72</v>
      </c>
      <c r="G1043" s="4" t="s">
        <v>73</v>
      </c>
      <c r="H1043" s="4" t="s">
        <v>266</v>
      </c>
      <c r="I1043" s="11"/>
      <c r="J1043" s="11"/>
      <c r="K1043" s="11"/>
      <c r="L1043" s="11"/>
      <c r="M1043" s="11"/>
      <c r="N1043" s="11"/>
      <c r="O1043" s="11"/>
      <c r="P1043" s="11"/>
      <c r="Q1043" s="10">
        <v>-3643.29</v>
      </c>
      <c r="R1043" s="11"/>
      <c r="S1043" s="11"/>
      <c r="T1043" s="11"/>
      <c r="U1043" s="9">
        <v>-3643.29</v>
      </c>
    </row>
    <row r="1044" spans="1:21" ht="23.25" thickBot="1" x14ac:dyDescent="0.3">
      <c r="A1044" s="4" t="s">
        <v>320</v>
      </c>
      <c r="B1044" s="4" t="s">
        <v>298</v>
      </c>
      <c r="C1044" s="4" t="s">
        <v>299</v>
      </c>
      <c r="D1044" s="4" t="s">
        <v>330</v>
      </c>
      <c r="E1044" s="4" t="s">
        <v>331</v>
      </c>
      <c r="F1044" s="4" t="s">
        <v>42</v>
      </c>
      <c r="G1044" s="4" t="s">
        <v>43</v>
      </c>
      <c r="H1044" s="4" t="s">
        <v>266</v>
      </c>
      <c r="I1044" s="7"/>
      <c r="J1044" s="7"/>
      <c r="K1044" s="8">
        <v>584.64</v>
      </c>
      <c r="L1044" s="8">
        <v>404.21</v>
      </c>
      <c r="M1044" s="8">
        <v>22774.36</v>
      </c>
      <c r="N1044" s="8">
        <v>18260.72</v>
      </c>
      <c r="O1044" s="13">
        <v>0</v>
      </c>
      <c r="P1044" s="8">
        <v>136</v>
      </c>
      <c r="Q1044" s="8">
        <v>-3398.41</v>
      </c>
      <c r="R1044" s="7"/>
      <c r="S1044" s="8">
        <v>471.78</v>
      </c>
      <c r="T1044" s="7"/>
      <c r="U1044" s="9">
        <v>39233.300000000003</v>
      </c>
    </row>
    <row r="1045" spans="1:21" ht="23.25" thickBot="1" x14ac:dyDescent="0.3">
      <c r="A1045" s="4" t="s">
        <v>320</v>
      </c>
      <c r="B1045" s="4" t="s">
        <v>298</v>
      </c>
      <c r="C1045" s="4" t="s">
        <v>299</v>
      </c>
      <c r="D1045" s="4" t="s">
        <v>330</v>
      </c>
      <c r="E1045" s="4" t="s">
        <v>331</v>
      </c>
      <c r="F1045" s="4" t="s">
        <v>53</v>
      </c>
      <c r="G1045" s="4" t="s">
        <v>54</v>
      </c>
      <c r="H1045" s="4" t="s">
        <v>266</v>
      </c>
      <c r="I1045" s="11"/>
      <c r="J1045" s="11"/>
      <c r="K1045" s="11"/>
      <c r="L1045" s="11"/>
      <c r="M1045" s="11"/>
      <c r="N1045" s="10">
        <v>827.11</v>
      </c>
      <c r="O1045" s="11"/>
      <c r="P1045" s="11"/>
      <c r="Q1045" s="10">
        <v>-38.47</v>
      </c>
      <c r="R1045" s="11"/>
      <c r="S1045" s="11"/>
      <c r="T1045" s="11"/>
      <c r="U1045" s="9">
        <v>788.64</v>
      </c>
    </row>
    <row r="1046" spans="1:21" ht="23.25" thickBot="1" x14ac:dyDescent="0.3">
      <c r="A1046" s="4" t="s">
        <v>320</v>
      </c>
      <c r="B1046" s="4" t="s">
        <v>298</v>
      </c>
      <c r="C1046" s="4" t="s">
        <v>299</v>
      </c>
      <c r="D1046" s="4" t="s">
        <v>346</v>
      </c>
      <c r="E1046" s="4" t="s">
        <v>347</v>
      </c>
      <c r="F1046" s="4" t="s">
        <v>118</v>
      </c>
      <c r="G1046" s="4" t="s">
        <v>119</v>
      </c>
      <c r="H1046" s="4" t="s">
        <v>348</v>
      </c>
      <c r="I1046" s="8">
        <v>5229.26</v>
      </c>
      <c r="J1046" s="8">
        <v>3591.07</v>
      </c>
      <c r="K1046" s="8">
        <v>4437.1400000000003</v>
      </c>
      <c r="L1046" s="8">
        <v>3717.81</v>
      </c>
      <c r="M1046" s="8">
        <v>5211.7299999999996</v>
      </c>
      <c r="N1046" s="8">
        <v>6610.59</v>
      </c>
      <c r="O1046" s="8">
        <v>2618.6999999999998</v>
      </c>
      <c r="P1046" s="8">
        <v>6064.08</v>
      </c>
      <c r="Q1046" s="8">
        <v>4194.74</v>
      </c>
      <c r="R1046" s="8">
        <v>6720.11</v>
      </c>
      <c r="S1046" s="8">
        <v>3388.4</v>
      </c>
      <c r="T1046" s="8">
        <v>8697.4</v>
      </c>
      <c r="U1046" s="9">
        <v>60481.03</v>
      </c>
    </row>
    <row r="1047" spans="1:21" ht="23.25" thickBot="1" x14ac:dyDescent="0.3">
      <c r="A1047" s="4" t="s">
        <v>320</v>
      </c>
      <c r="B1047" s="4" t="s">
        <v>298</v>
      </c>
      <c r="C1047" s="4" t="s">
        <v>299</v>
      </c>
      <c r="D1047" s="4" t="s">
        <v>346</v>
      </c>
      <c r="E1047" s="4" t="s">
        <v>347</v>
      </c>
      <c r="F1047" s="4" t="s">
        <v>120</v>
      </c>
      <c r="G1047" s="4" t="s">
        <v>121</v>
      </c>
      <c r="H1047" s="4" t="s">
        <v>348</v>
      </c>
      <c r="I1047" s="10">
        <v>114601.87</v>
      </c>
      <c r="J1047" s="10">
        <v>92266.08</v>
      </c>
      <c r="K1047" s="10">
        <v>99077.29</v>
      </c>
      <c r="L1047" s="10">
        <v>116823.3</v>
      </c>
      <c r="M1047" s="10">
        <v>110130.74</v>
      </c>
      <c r="N1047" s="10">
        <v>117416.22</v>
      </c>
      <c r="O1047" s="10">
        <v>122895.16</v>
      </c>
      <c r="P1047" s="10">
        <v>109562.48</v>
      </c>
      <c r="Q1047" s="10">
        <v>117718.65</v>
      </c>
      <c r="R1047" s="10">
        <v>108198.33</v>
      </c>
      <c r="S1047" s="10">
        <v>95532.43</v>
      </c>
      <c r="T1047" s="10">
        <v>97508.58</v>
      </c>
      <c r="U1047" s="9">
        <v>1301731.1299999999</v>
      </c>
    </row>
    <row r="1048" spans="1:21" ht="23.25" thickBot="1" x14ac:dyDescent="0.3">
      <c r="A1048" s="4" t="s">
        <v>320</v>
      </c>
      <c r="B1048" s="4" t="s">
        <v>298</v>
      </c>
      <c r="C1048" s="4" t="s">
        <v>299</v>
      </c>
      <c r="D1048" s="4" t="s">
        <v>346</v>
      </c>
      <c r="E1048" s="4" t="s">
        <v>347</v>
      </c>
      <c r="F1048" s="4" t="s">
        <v>122</v>
      </c>
      <c r="G1048" s="4" t="s">
        <v>123</v>
      </c>
      <c r="H1048" s="4" t="s">
        <v>348</v>
      </c>
      <c r="I1048" s="8">
        <v>12122.88</v>
      </c>
      <c r="J1048" s="8">
        <v>7488.55</v>
      </c>
      <c r="K1048" s="8">
        <v>8394.64</v>
      </c>
      <c r="L1048" s="8">
        <v>6593.25</v>
      </c>
      <c r="M1048" s="8">
        <v>7229.91</v>
      </c>
      <c r="N1048" s="8">
        <v>3982.63</v>
      </c>
      <c r="O1048" s="8">
        <v>2489.4899999999998</v>
      </c>
      <c r="P1048" s="8">
        <v>2971.78</v>
      </c>
      <c r="Q1048" s="8">
        <v>6417</v>
      </c>
      <c r="R1048" s="8">
        <v>5215.9799999999996</v>
      </c>
      <c r="S1048" s="8">
        <v>3098.89</v>
      </c>
      <c r="T1048" s="8">
        <v>2635.86</v>
      </c>
      <c r="U1048" s="9">
        <v>68640.86</v>
      </c>
    </row>
    <row r="1049" spans="1:21" ht="23.25" thickBot="1" x14ac:dyDescent="0.3">
      <c r="A1049" s="4" t="s">
        <v>320</v>
      </c>
      <c r="B1049" s="4" t="s">
        <v>298</v>
      </c>
      <c r="C1049" s="4" t="s">
        <v>299</v>
      </c>
      <c r="D1049" s="4" t="s">
        <v>346</v>
      </c>
      <c r="E1049" s="4" t="s">
        <v>347</v>
      </c>
      <c r="F1049" s="4" t="s">
        <v>124</v>
      </c>
      <c r="G1049" s="4" t="s">
        <v>125</v>
      </c>
      <c r="H1049" s="4" t="s">
        <v>348</v>
      </c>
      <c r="I1049" s="10">
        <v>4192.8599999999997</v>
      </c>
      <c r="J1049" s="10">
        <v>5008.87</v>
      </c>
      <c r="K1049" s="10">
        <v>5486.84</v>
      </c>
      <c r="L1049" s="10">
        <v>17032.27</v>
      </c>
      <c r="M1049" s="10">
        <v>4524</v>
      </c>
      <c r="N1049" s="10">
        <v>4930</v>
      </c>
      <c r="O1049" s="10">
        <v>4028</v>
      </c>
      <c r="P1049" s="10">
        <v>5069</v>
      </c>
      <c r="Q1049" s="10">
        <v>5112.0200000000004</v>
      </c>
      <c r="R1049" s="10">
        <v>6110.82</v>
      </c>
      <c r="S1049" s="10">
        <v>4910.28</v>
      </c>
      <c r="T1049" s="10">
        <v>5729.34</v>
      </c>
      <c r="U1049" s="9">
        <v>72134.3</v>
      </c>
    </row>
    <row r="1050" spans="1:21" ht="23.25" thickBot="1" x14ac:dyDescent="0.3">
      <c r="A1050" s="4" t="s">
        <v>320</v>
      </c>
      <c r="B1050" s="4" t="s">
        <v>298</v>
      </c>
      <c r="C1050" s="4" t="s">
        <v>299</v>
      </c>
      <c r="D1050" s="4" t="s">
        <v>346</v>
      </c>
      <c r="E1050" s="4" t="s">
        <v>347</v>
      </c>
      <c r="F1050" s="4" t="s">
        <v>110</v>
      </c>
      <c r="G1050" s="4" t="s">
        <v>111</v>
      </c>
      <c r="H1050" s="4" t="s">
        <v>348</v>
      </c>
      <c r="I1050" s="7"/>
      <c r="J1050" s="7"/>
      <c r="K1050" s="8">
        <v>12205.91</v>
      </c>
      <c r="L1050" s="8">
        <v>-12205.91</v>
      </c>
      <c r="M1050" s="7"/>
      <c r="N1050" s="7"/>
      <c r="O1050" s="7"/>
      <c r="P1050" s="7"/>
      <c r="Q1050" s="7"/>
      <c r="R1050" s="7"/>
      <c r="S1050" s="7"/>
      <c r="T1050" s="7"/>
      <c r="U1050" s="12">
        <v>0</v>
      </c>
    </row>
    <row r="1051" spans="1:21" ht="23.25" thickBot="1" x14ac:dyDescent="0.3">
      <c r="A1051" s="4" t="s">
        <v>320</v>
      </c>
      <c r="B1051" s="4" t="s">
        <v>298</v>
      </c>
      <c r="C1051" s="4" t="s">
        <v>299</v>
      </c>
      <c r="D1051" s="4" t="s">
        <v>346</v>
      </c>
      <c r="E1051" s="4" t="s">
        <v>347</v>
      </c>
      <c r="F1051" s="4" t="s">
        <v>112</v>
      </c>
      <c r="G1051" s="4" t="s">
        <v>113</v>
      </c>
      <c r="H1051" s="4" t="s">
        <v>348</v>
      </c>
      <c r="I1051" s="10">
        <v>17694.189999999999</v>
      </c>
      <c r="J1051" s="10">
        <v>16125.15</v>
      </c>
      <c r="K1051" s="10">
        <v>18153.82</v>
      </c>
      <c r="L1051" s="10">
        <v>18986.16</v>
      </c>
      <c r="M1051" s="10">
        <v>16372.11</v>
      </c>
      <c r="N1051" s="10">
        <v>18040</v>
      </c>
      <c r="O1051" s="10">
        <v>17936.54</v>
      </c>
      <c r="P1051" s="10">
        <v>17377.75</v>
      </c>
      <c r="Q1051" s="10">
        <v>18456.03</v>
      </c>
      <c r="R1051" s="10">
        <v>19378.55</v>
      </c>
      <c r="S1051" s="10">
        <v>17599.509999999998</v>
      </c>
      <c r="T1051" s="10">
        <v>18711.05</v>
      </c>
      <c r="U1051" s="9">
        <v>214830.86</v>
      </c>
    </row>
    <row r="1052" spans="1:21" ht="23.25" thickBot="1" x14ac:dyDescent="0.3">
      <c r="A1052" s="4" t="s">
        <v>320</v>
      </c>
      <c r="B1052" s="4" t="s">
        <v>298</v>
      </c>
      <c r="C1052" s="4" t="s">
        <v>299</v>
      </c>
      <c r="D1052" s="4" t="s">
        <v>346</v>
      </c>
      <c r="E1052" s="4" t="s">
        <v>347</v>
      </c>
      <c r="F1052" s="4" t="s">
        <v>114</v>
      </c>
      <c r="G1052" s="4" t="s">
        <v>115</v>
      </c>
      <c r="H1052" s="4" t="s">
        <v>348</v>
      </c>
      <c r="I1052" s="8">
        <v>68281.3</v>
      </c>
      <c r="J1052" s="8">
        <v>61464.51</v>
      </c>
      <c r="K1052" s="8">
        <v>69247.850000000006</v>
      </c>
      <c r="L1052" s="8">
        <v>72127.98</v>
      </c>
      <c r="M1052" s="8">
        <v>62743.16</v>
      </c>
      <c r="N1052" s="8">
        <v>68645.87</v>
      </c>
      <c r="O1052" s="8">
        <v>67383.740000000005</v>
      </c>
      <c r="P1052" s="8">
        <v>65939.17</v>
      </c>
      <c r="Q1052" s="8">
        <v>70194.14</v>
      </c>
      <c r="R1052" s="8">
        <v>73828.789999999994</v>
      </c>
      <c r="S1052" s="8">
        <v>66354.84</v>
      </c>
      <c r="T1052" s="8">
        <v>71255.3</v>
      </c>
      <c r="U1052" s="9">
        <v>817466.65</v>
      </c>
    </row>
    <row r="1053" spans="1:21" ht="23.25" thickBot="1" x14ac:dyDescent="0.3">
      <c r="A1053" s="4" t="s">
        <v>320</v>
      </c>
      <c r="B1053" s="4" t="s">
        <v>298</v>
      </c>
      <c r="C1053" s="4" t="s">
        <v>299</v>
      </c>
      <c r="D1053" s="4" t="s">
        <v>346</v>
      </c>
      <c r="E1053" s="4" t="s">
        <v>347</v>
      </c>
      <c r="F1053" s="4" t="s">
        <v>70</v>
      </c>
      <c r="G1053" s="4" t="s">
        <v>71</v>
      </c>
      <c r="H1053" s="4" t="s">
        <v>348</v>
      </c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0">
        <v>3.27</v>
      </c>
      <c r="T1053" s="11"/>
      <c r="U1053" s="9">
        <v>3.27</v>
      </c>
    </row>
    <row r="1054" spans="1:21" ht="23.25" thickBot="1" x14ac:dyDescent="0.3">
      <c r="A1054" s="4" t="s">
        <v>320</v>
      </c>
      <c r="B1054" s="4" t="s">
        <v>298</v>
      </c>
      <c r="C1054" s="4" t="s">
        <v>299</v>
      </c>
      <c r="D1054" s="4" t="s">
        <v>346</v>
      </c>
      <c r="E1054" s="4" t="s">
        <v>347</v>
      </c>
      <c r="F1054" s="4" t="s">
        <v>132</v>
      </c>
      <c r="G1054" s="4" t="s">
        <v>133</v>
      </c>
      <c r="H1054" s="4" t="s">
        <v>348</v>
      </c>
      <c r="I1054" s="7"/>
      <c r="J1054" s="8">
        <v>404.84</v>
      </c>
      <c r="K1054" s="8">
        <v>1379.82</v>
      </c>
      <c r="L1054" s="8">
        <v>786.03</v>
      </c>
      <c r="M1054" s="8">
        <v>740.6</v>
      </c>
      <c r="N1054" s="8">
        <v>847.55</v>
      </c>
      <c r="O1054" s="7"/>
      <c r="P1054" s="8">
        <v>501.4</v>
      </c>
      <c r="Q1054" s="8">
        <v>1308.71</v>
      </c>
      <c r="R1054" s="8">
        <v>96.6</v>
      </c>
      <c r="S1054" s="8">
        <v>462.3</v>
      </c>
      <c r="T1054" s="7"/>
      <c r="U1054" s="9">
        <v>6527.85</v>
      </c>
    </row>
    <row r="1055" spans="1:21" ht="23.25" thickBot="1" x14ac:dyDescent="0.3">
      <c r="A1055" s="4" t="s">
        <v>320</v>
      </c>
      <c r="B1055" s="4" t="s">
        <v>298</v>
      </c>
      <c r="C1055" s="4" t="s">
        <v>299</v>
      </c>
      <c r="D1055" s="4" t="s">
        <v>346</v>
      </c>
      <c r="E1055" s="4" t="s">
        <v>347</v>
      </c>
      <c r="F1055" s="4" t="s">
        <v>98</v>
      </c>
      <c r="G1055" s="4" t="s">
        <v>99</v>
      </c>
      <c r="H1055" s="4" t="s">
        <v>348</v>
      </c>
      <c r="I1055" s="11"/>
      <c r="J1055" s="11"/>
      <c r="K1055" s="11"/>
      <c r="L1055" s="11"/>
      <c r="M1055" s="11"/>
      <c r="N1055" s="11"/>
      <c r="O1055" s="11"/>
      <c r="P1055" s="11"/>
      <c r="Q1055" s="11"/>
      <c r="R1055" s="10">
        <v>202.04</v>
      </c>
      <c r="S1055" s="10">
        <v>-202.04</v>
      </c>
      <c r="T1055" s="11"/>
      <c r="U1055" s="12">
        <v>0</v>
      </c>
    </row>
    <row r="1056" spans="1:21" ht="23.25" thickBot="1" x14ac:dyDescent="0.3">
      <c r="A1056" s="4" t="s">
        <v>320</v>
      </c>
      <c r="B1056" s="4" t="s">
        <v>298</v>
      </c>
      <c r="C1056" s="4" t="s">
        <v>299</v>
      </c>
      <c r="D1056" s="4" t="s">
        <v>346</v>
      </c>
      <c r="E1056" s="4" t="s">
        <v>347</v>
      </c>
      <c r="F1056" s="4" t="s">
        <v>156</v>
      </c>
      <c r="G1056" s="4" t="s">
        <v>157</v>
      </c>
      <c r="H1056" s="4" t="s">
        <v>348</v>
      </c>
      <c r="I1056" s="8">
        <v>292.5</v>
      </c>
      <c r="J1056" s="8">
        <v>135</v>
      </c>
      <c r="K1056" s="8">
        <v>182.8</v>
      </c>
      <c r="L1056" s="8">
        <v>91.6</v>
      </c>
      <c r="M1056" s="8">
        <v>137.4</v>
      </c>
      <c r="N1056" s="8">
        <v>160.30000000000001</v>
      </c>
      <c r="O1056" s="8">
        <v>22.9</v>
      </c>
      <c r="P1056" s="8">
        <v>229</v>
      </c>
      <c r="Q1056" s="8">
        <v>114.5</v>
      </c>
      <c r="R1056" s="8">
        <v>68.7</v>
      </c>
      <c r="S1056" s="8">
        <v>352.3</v>
      </c>
      <c r="T1056" s="8">
        <v>137.4</v>
      </c>
      <c r="U1056" s="9">
        <v>1924.4</v>
      </c>
    </row>
    <row r="1057" spans="1:21" ht="23.25" thickBot="1" x14ac:dyDescent="0.3">
      <c r="A1057" s="4" t="s">
        <v>320</v>
      </c>
      <c r="B1057" s="4" t="s">
        <v>298</v>
      </c>
      <c r="C1057" s="4" t="s">
        <v>299</v>
      </c>
      <c r="D1057" s="4" t="s">
        <v>346</v>
      </c>
      <c r="E1057" s="4" t="s">
        <v>347</v>
      </c>
      <c r="F1057" s="4" t="s">
        <v>174</v>
      </c>
      <c r="G1057" s="4" t="s">
        <v>175</v>
      </c>
      <c r="H1057" s="4" t="s">
        <v>348</v>
      </c>
      <c r="I1057" s="10">
        <v>-5746.47</v>
      </c>
      <c r="J1057" s="10">
        <v>-4143.01</v>
      </c>
      <c r="K1057" s="10">
        <v>-5096.8500000000004</v>
      </c>
      <c r="L1057" s="10">
        <v>-3741.16</v>
      </c>
      <c r="M1057" s="10">
        <v>-6688.82</v>
      </c>
      <c r="N1057" s="10">
        <v>-5462.61</v>
      </c>
      <c r="O1057" s="10">
        <v>-2252.16</v>
      </c>
      <c r="P1057" s="10">
        <v>-6829.11</v>
      </c>
      <c r="Q1057" s="10">
        <v>-4488.3599999999997</v>
      </c>
      <c r="R1057" s="10">
        <v>-6920.67</v>
      </c>
      <c r="S1057" s="10">
        <v>-3901.59</v>
      </c>
      <c r="T1057" s="10">
        <v>-7224.66</v>
      </c>
      <c r="U1057" s="9">
        <v>-62495.47</v>
      </c>
    </row>
    <row r="1058" spans="1:21" ht="23.25" thickBot="1" x14ac:dyDescent="0.3">
      <c r="A1058" s="4" t="s">
        <v>320</v>
      </c>
      <c r="B1058" s="4" t="s">
        <v>298</v>
      </c>
      <c r="C1058" s="4" t="s">
        <v>299</v>
      </c>
      <c r="D1058" s="4" t="s">
        <v>346</v>
      </c>
      <c r="E1058" s="4" t="s">
        <v>347</v>
      </c>
      <c r="F1058" s="4" t="s">
        <v>176</v>
      </c>
      <c r="G1058" s="4" t="s">
        <v>177</v>
      </c>
      <c r="H1058" s="4" t="s">
        <v>348</v>
      </c>
      <c r="I1058" s="8">
        <v>-204189.94</v>
      </c>
      <c r="J1058" s="8">
        <v>-164061.07</v>
      </c>
      <c r="K1058" s="8">
        <v>-176781.03</v>
      </c>
      <c r="L1058" s="8">
        <v>-207197.72</v>
      </c>
      <c r="M1058" s="8">
        <v>-189251.18</v>
      </c>
      <c r="N1058" s="8">
        <v>-208877.81</v>
      </c>
      <c r="O1058" s="8">
        <v>-216399.77</v>
      </c>
      <c r="P1058" s="8">
        <v>-194617.34</v>
      </c>
      <c r="Q1058" s="8">
        <v>-209879.89</v>
      </c>
      <c r="R1058" s="8">
        <v>-189981.6</v>
      </c>
      <c r="S1058" s="8">
        <v>-162502.63</v>
      </c>
      <c r="T1058" s="8">
        <v>-154729.60000000001</v>
      </c>
      <c r="U1058" s="9">
        <v>-2278469.58</v>
      </c>
    </row>
    <row r="1059" spans="1:21" ht="23.25" thickBot="1" x14ac:dyDescent="0.3">
      <c r="A1059" s="4" t="s">
        <v>320</v>
      </c>
      <c r="B1059" s="4" t="s">
        <v>298</v>
      </c>
      <c r="C1059" s="4" t="s">
        <v>299</v>
      </c>
      <c r="D1059" s="4" t="s">
        <v>346</v>
      </c>
      <c r="E1059" s="4" t="s">
        <v>347</v>
      </c>
      <c r="F1059" s="4" t="s">
        <v>178</v>
      </c>
      <c r="G1059" s="4" t="s">
        <v>179</v>
      </c>
      <c r="H1059" s="4" t="s">
        <v>348</v>
      </c>
      <c r="I1059" s="10">
        <v>-14367.18</v>
      </c>
      <c r="J1059" s="10">
        <v>-8323.25</v>
      </c>
      <c r="K1059" s="10">
        <v>-10085.84</v>
      </c>
      <c r="L1059" s="10">
        <v>-6582.35</v>
      </c>
      <c r="M1059" s="10">
        <v>-8339.81</v>
      </c>
      <c r="N1059" s="10">
        <v>-4619.75</v>
      </c>
      <c r="O1059" s="10">
        <v>-2684.9</v>
      </c>
      <c r="P1059" s="10">
        <v>-3411.8</v>
      </c>
      <c r="Q1059" s="10">
        <v>-7459.06</v>
      </c>
      <c r="R1059" s="10">
        <v>-6060.35</v>
      </c>
      <c r="S1059" s="10">
        <v>-3524.44</v>
      </c>
      <c r="T1059" s="10">
        <v>-3047.41</v>
      </c>
      <c r="U1059" s="9">
        <v>-78506.14</v>
      </c>
    </row>
    <row r="1060" spans="1:21" ht="23.25" thickBot="1" x14ac:dyDescent="0.3">
      <c r="A1060" s="4" t="s">
        <v>320</v>
      </c>
      <c r="B1060" s="4" t="s">
        <v>298</v>
      </c>
      <c r="C1060" s="4" t="s">
        <v>299</v>
      </c>
      <c r="D1060" s="4" t="s">
        <v>346</v>
      </c>
      <c r="E1060" s="4" t="s">
        <v>347</v>
      </c>
      <c r="F1060" s="4" t="s">
        <v>180</v>
      </c>
      <c r="G1060" s="4" t="s">
        <v>181</v>
      </c>
      <c r="H1060" s="4" t="s">
        <v>348</v>
      </c>
      <c r="I1060" s="7"/>
      <c r="J1060" s="8">
        <v>-460.52</v>
      </c>
      <c r="K1060" s="8">
        <v>-501.7</v>
      </c>
      <c r="L1060" s="8">
        <v>-388.02</v>
      </c>
      <c r="M1060" s="8">
        <v>-858.4</v>
      </c>
      <c r="N1060" s="8">
        <v>-388.6</v>
      </c>
      <c r="O1060" s="7"/>
      <c r="P1060" s="8">
        <v>-505.76</v>
      </c>
      <c r="Q1060" s="8">
        <v>-909.44</v>
      </c>
      <c r="R1060" s="13">
        <v>0</v>
      </c>
      <c r="S1060" s="8">
        <v>-348</v>
      </c>
      <c r="T1060" s="7"/>
      <c r="U1060" s="9">
        <v>-4360.4399999999996</v>
      </c>
    </row>
    <row r="1061" spans="1:21" ht="23.25" thickBot="1" x14ac:dyDescent="0.3">
      <c r="A1061" s="4" t="s">
        <v>320</v>
      </c>
      <c r="B1061" s="4" t="s">
        <v>298</v>
      </c>
      <c r="C1061" s="4" t="s">
        <v>299</v>
      </c>
      <c r="D1061" s="4" t="s">
        <v>346</v>
      </c>
      <c r="E1061" s="4" t="s">
        <v>347</v>
      </c>
      <c r="F1061" s="4" t="s">
        <v>182</v>
      </c>
      <c r="G1061" s="4" t="s">
        <v>183</v>
      </c>
      <c r="H1061" s="4" t="s">
        <v>348</v>
      </c>
      <c r="I1061" s="10">
        <v>-270</v>
      </c>
      <c r="J1061" s="11"/>
      <c r="K1061" s="10">
        <v>-112.5</v>
      </c>
      <c r="L1061" s="10">
        <v>-22.5</v>
      </c>
      <c r="M1061" s="10">
        <v>-90</v>
      </c>
      <c r="N1061" s="10">
        <v>-90</v>
      </c>
      <c r="O1061" s="11"/>
      <c r="P1061" s="10">
        <v>-180</v>
      </c>
      <c r="Q1061" s="10">
        <v>-112.5</v>
      </c>
      <c r="R1061" s="10">
        <v>-22.5</v>
      </c>
      <c r="S1061" s="10">
        <v>-157.5</v>
      </c>
      <c r="T1061" s="10">
        <v>-45</v>
      </c>
      <c r="U1061" s="9">
        <v>-1102.5</v>
      </c>
    </row>
    <row r="1062" spans="1:21" ht="23.25" thickBot="1" x14ac:dyDescent="0.3">
      <c r="A1062" s="4" t="s">
        <v>320</v>
      </c>
      <c r="B1062" s="4" t="s">
        <v>362</v>
      </c>
      <c r="C1062" s="4" t="s">
        <v>363</v>
      </c>
      <c r="D1062" s="4" t="s">
        <v>338</v>
      </c>
      <c r="E1062" s="4" t="s">
        <v>339</v>
      </c>
      <c r="F1062" s="4" t="s">
        <v>94</v>
      </c>
      <c r="G1062" s="4" t="s">
        <v>95</v>
      </c>
      <c r="H1062" s="4" t="s">
        <v>340</v>
      </c>
      <c r="I1062" s="7"/>
      <c r="J1062" s="7"/>
      <c r="K1062" s="7"/>
      <c r="L1062" s="7"/>
      <c r="M1062" s="7"/>
      <c r="N1062" s="8">
        <v>220.02</v>
      </c>
      <c r="O1062" s="8">
        <v>123.35</v>
      </c>
      <c r="P1062" s="8">
        <v>250.02</v>
      </c>
      <c r="Q1062" s="8">
        <v>142.81</v>
      </c>
      <c r="R1062" s="8">
        <v>122.41</v>
      </c>
      <c r="S1062" s="8">
        <v>26.07</v>
      </c>
      <c r="T1062" s="8">
        <v>45.61</v>
      </c>
      <c r="U1062" s="9">
        <v>930.29</v>
      </c>
    </row>
    <row r="1063" spans="1:21" ht="23.25" thickBot="1" x14ac:dyDescent="0.3">
      <c r="A1063" s="4" t="s">
        <v>320</v>
      </c>
      <c r="B1063" s="4" t="s">
        <v>362</v>
      </c>
      <c r="C1063" s="4" t="s">
        <v>363</v>
      </c>
      <c r="D1063" s="4" t="s">
        <v>338</v>
      </c>
      <c r="E1063" s="4" t="s">
        <v>339</v>
      </c>
      <c r="F1063" s="4" t="s">
        <v>116</v>
      </c>
      <c r="G1063" s="4" t="s">
        <v>117</v>
      </c>
      <c r="H1063" s="4" t="s">
        <v>340</v>
      </c>
      <c r="I1063" s="11"/>
      <c r="J1063" s="11"/>
      <c r="K1063" s="11"/>
      <c r="L1063" s="11"/>
      <c r="M1063" s="11"/>
      <c r="N1063" s="10">
        <v>312.45</v>
      </c>
      <c r="O1063" s="11"/>
      <c r="P1063" s="11"/>
      <c r="Q1063" s="11"/>
      <c r="R1063" s="11"/>
      <c r="S1063" s="11"/>
      <c r="T1063" s="11"/>
      <c r="U1063" s="9">
        <v>312.45</v>
      </c>
    </row>
    <row r="1064" spans="1:21" ht="23.25" thickBot="1" x14ac:dyDescent="0.3">
      <c r="A1064" s="4" t="s">
        <v>320</v>
      </c>
      <c r="B1064" s="4" t="s">
        <v>362</v>
      </c>
      <c r="C1064" s="4" t="s">
        <v>363</v>
      </c>
      <c r="D1064" s="4" t="s">
        <v>338</v>
      </c>
      <c r="E1064" s="4" t="s">
        <v>339</v>
      </c>
      <c r="F1064" s="4" t="s">
        <v>42</v>
      </c>
      <c r="G1064" s="4" t="s">
        <v>43</v>
      </c>
      <c r="H1064" s="4" t="s">
        <v>340</v>
      </c>
      <c r="I1064" s="7"/>
      <c r="J1064" s="7"/>
      <c r="K1064" s="7"/>
      <c r="L1064" s="7"/>
      <c r="M1064" s="7"/>
      <c r="N1064" s="8">
        <v>2011.91</v>
      </c>
      <c r="O1064" s="8">
        <v>1149.6600000000001</v>
      </c>
      <c r="P1064" s="8">
        <v>2299.33</v>
      </c>
      <c r="Q1064" s="8">
        <v>1367.94</v>
      </c>
      <c r="R1064" s="8">
        <v>1172.52</v>
      </c>
      <c r="S1064" s="8">
        <v>249.68</v>
      </c>
      <c r="T1064" s="8">
        <v>436.94</v>
      </c>
      <c r="U1064" s="9">
        <v>8687.98</v>
      </c>
    </row>
    <row r="1065" spans="1:21" ht="23.25" thickBot="1" x14ac:dyDescent="0.3">
      <c r="A1065" s="4" t="s">
        <v>320</v>
      </c>
      <c r="B1065" s="4" t="s">
        <v>362</v>
      </c>
      <c r="C1065" s="4" t="s">
        <v>363</v>
      </c>
      <c r="D1065" s="4" t="s">
        <v>338</v>
      </c>
      <c r="E1065" s="4" t="s">
        <v>339</v>
      </c>
      <c r="F1065" s="4" t="s">
        <v>53</v>
      </c>
      <c r="G1065" s="4" t="s">
        <v>54</v>
      </c>
      <c r="H1065" s="4" t="s">
        <v>340</v>
      </c>
      <c r="I1065" s="11"/>
      <c r="J1065" s="11"/>
      <c r="K1065" s="11"/>
      <c r="L1065" s="11"/>
      <c r="M1065" s="11"/>
      <c r="N1065" s="10">
        <v>95.61</v>
      </c>
      <c r="O1065" s="10">
        <v>31.87</v>
      </c>
      <c r="P1065" s="10">
        <v>95.61</v>
      </c>
      <c r="Q1065" s="11"/>
      <c r="R1065" s="11"/>
      <c r="S1065" s="11"/>
      <c r="T1065" s="11"/>
      <c r="U1065" s="9">
        <v>223.09</v>
      </c>
    </row>
    <row r="1066" spans="1:21" ht="23.25" thickBot="1" x14ac:dyDescent="0.3">
      <c r="A1066" s="4" t="s">
        <v>320</v>
      </c>
      <c r="B1066" s="4" t="s">
        <v>362</v>
      </c>
      <c r="C1066" s="4" t="s">
        <v>363</v>
      </c>
      <c r="D1066" s="4" t="s">
        <v>338</v>
      </c>
      <c r="E1066" s="4" t="s">
        <v>339</v>
      </c>
      <c r="F1066" s="4" t="s">
        <v>172</v>
      </c>
      <c r="G1066" s="4" t="s">
        <v>173</v>
      </c>
      <c r="H1066" s="4" t="s">
        <v>340</v>
      </c>
      <c r="I1066" s="7"/>
      <c r="J1066" s="7"/>
      <c r="K1066" s="7"/>
      <c r="L1066" s="7"/>
      <c r="M1066" s="7"/>
      <c r="N1066" s="7"/>
      <c r="O1066" s="8">
        <v>22.5</v>
      </c>
      <c r="P1066" s="7"/>
      <c r="Q1066" s="7"/>
      <c r="R1066" s="7"/>
      <c r="S1066" s="7"/>
      <c r="T1066" s="7"/>
      <c r="U1066" s="9">
        <v>22.5</v>
      </c>
    </row>
    <row r="1067" spans="1:21" ht="23.25" thickBot="1" x14ac:dyDescent="0.3">
      <c r="A1067" s="4" t="s">
        <v>320</v>
      </c>
      <c r="B1067" s="4" t="s">
        <v>362</v>
      </c>
      <c r="C1067" s="4" t="s">
        <v>363</v>
      </c>
      <c r="D1067" s="4" t="s">
        <v>341</v>
      </c>
      <c r="E1067" s="4" t="s">
        <v>339</v>
      </c>
      <c r="F1067" s="4" t="s">
        <v>108</v>
      </c>
      <c r="G1067" s="4" t="s">
        <v>109</v>
      </c>
      <c r="H1067" s="4" t="s">
        <v>342</v>
      </c>
      <c r="I1067" s="11"/>
      <c r="J1067" s="11"/>
      <c r="K1067" s="11"/>
      <c r="L1067" s="11"/>
      <c r="M1067" s="11"/>
      <c r="N1067" s="10">
        <v>7069.4</v>
      </c>
      <c r="O1067" s="10">
        <v>5141.3900000000003</v>
      </c>
      <c r="P1067" s="10">
        <v>5334.19</v>
      </c>
      <c r="Q1067" s="10">
        <v>7069.4</v>
      </c>
      <c r="R1067" s="10">
        <v>6748.07</v>
      </c>
      <c r="S1067" s="10">
        <v>6105.4</v>
      </c>
      <c r="T1067" s="10">
        <v>5141.3900000000003</v>
      </c>
      <c r="U1067" s="9">
        <v>42609.24</v>
      </c>
    </row>
    <row r="1068" spans="1:21" ht="23.25" thickBot="1" x14ac:dyDescent="0.3">
      <c r="A1068" s="4" t="s">
        <v>320</v>
      </c>
      <c r="B1068" s="4" t="s">
        <v>362</v>
      </c>
      <c r="C1068" s="4" t="s">
        <v>363</v>
      </c>
      <c r="D1068" s="4" t="s">
        <v>341</v>
      </c>
      <c r="E1068" s="4" t="s">
        <v>339</v>
      </c>
      <c r="F1068" s="4" t="s">
        <v>120</v>
      </c>
      <c r="G1068" s="4" t="s">
        <v>121</v>
      </c>
      <c r="H1068" s="4" t="s">
        <v>342</v>
      </c>
      <c r="I1068" s="7"/>
      <c r="J1068" s="7"/>
      <c r="K1068" s="7"/>
      <c r="L1068" s="7"/>
      <c r="M1068" s="7"/>
      <c r="N1068" s="8">
        <v>6153.84</v>
      </c>
      <c r="O1068" s="8">
        <v>6190.47</v>
      </c>
      <c r="P1068" s="8">
        <v>5219.78</v>
      </c>
      <c r="Q1068" s="8">
        <v>6295.16</v>
      </c>
      <c r="R1068" s="8">
        <v>1569.12</v>
      </c>
      <c r="S1068" s="7"/>
      <c r="T1068" s="7"/>
      <c r="U1068" s="9">
        <v>25428.37</v>
      </c>
    </row>
    <row r="1069" spans="1:21" ht="23.25" thickBot="1" x14ac:dyDescent="0.3">
      <c r="A1069" s="4" t="s">
        <v>320</v>
      </c>
      <c r="B1069" s="4" t="s">
        <v>362</v>
      </c>
      <c r="C1069" s="4" t="s">
        <v>363</v>
      </c>
      <c r="D1069" s="4" t="s">
        <v>341</v>
      </c>
      <c r="E1069" s="4" t="s">
        <v>339</v>
      </c>
      <c r="F1069" s="4" t="s">
        <v>122</v>
      </c>
      <c r="G1069" s="4" t="s">
        <v>123</v>
      </c>
      <c r="H1069" s="4" t="s">
        <v>342</v>
      </c>
      <c r="I1069" s="11"/>
      <c r="J1069" s="11"/>
      <c r="K1069" s="11"/>
      <c r="L1069" s="11"/>
      <c r="M1069" s="11"/>
      <c r="N1069" s="10">
        <v>2072.54</v>
      </c>
      <c r="O1069" s="10">
        <v>2054.58</v>
      </c>
      <c r="P1069" s="10">
        <v>1455.97</v>
      </c>
      <c r="Q1069" s="10">
        <v>732.69</v>
      </c>
      <c r="R1069" s="11"/>
      <c r="S1069" s="11"/>
      <c r="T1069" s="11"/>
      <c r="U1069" s="9">
        <v>6315.78</v>
      </c>
    </row>
    <row r="1070" spans="1:21" ht="23.25" thickBot="1" x14ac:dyDescent="0.3">
      <c r="A1070" s="4" t="s">
        <v>320</v>
      </c>
      <c r="B1070" s="4" t="s">
        <v>362</v>
      </c>
      <c r="C1070" s="4" t="s">
        <v>363</v>
      </c>
      <c r="D1070" s="4" t="s">
        <v>341</v>
      </c>
      <c r="E1070" s="4" t="s">
        <v>339</v>
      </c>
      <c r="F1070" s="4" t="s">
        <v>112</v>
      </c>
      <c r="G1070" s="4" t="s">
        <v>113</v>
      </c>
      <c r="H1070" s="4" t="s">
        <v>342</v>
      </c>
      <c r="I1070" s="7"/>
      <c r="J1070" s="7"/>
      <c r="K1070" s="7"/>
      <c r="L1070" s="7"/>
      <c r="M1070" s="7"/>
      <c r="N1070" s="8">
        <v>1844.98</v>
      </c>
      <c r="O1070" s="8">
        <v>1844.98</v>
      </c>
      <c r="P1070" s="8">
        <v>1804.97</v>
      </c>
      <c r="Q1070" s="8">
        <v>1862.58</v>
      </c>
      <c r="R1070" s="8">
        <v>1291.3699999999999</v>
      </c>
      <c r="S1070" s="8">
        <v>964.98</v>
      </c>
      <c r="T1070" s="8">
        <v>964.98</v>
      </c>
      <c r="U1070" s="9">
        <v>10578.84</v>
      </c>
    </row>
    <row r="1071" spans="1:21" ht="23.25" thickBot="1" x14ac:dyDescent="0.3">
      <c r="A1071" s="4" t="s">
        <v>320</v>
      </c>
      <c r="B1071" s="4" t="s">
        <v>362</v>
      </c>
      <c r="C1071" s="4" t="s">
        <v>363</v>
      </c>
      <c r="D1071" s="4" t="s">
        <v>341</v>
      </c>
      <c r="E1071" s="4" t="s">
        <v>339</v>
      </c>
      <c r="F1071" s="4" t="s">
        <v>114</v>
      </c>
      <c r="G1071" s="4" t="s">
        <v>115</v>
      </c>
      <c r="H1071" s="4" t="s">
        <v>342</v>
      </c>
      <c r="I1071" s="11"/>
      <c r="J1071" s="11"/>
      <c r="K1071" s="11"/>
      <c r="L1071" s="11"/>
      <c r="M1071" s="11"/>
      <c r="N1071" s="10">
        <v>7146.17</v>
      </c>
      <c r="O1071" s="10">
        <v>7133.02</v>
      </c>
      <c r="P1071" s="10">
        <v>6892.24</v>
      </c>
      <c r="Q1071" s="10">
        <v>7011.06</v>
      </c>
      <c r="R1071" s="10">
        <v>4792.66</v>
      </c>
      <c r="S1071" s="10">
        <v>3581.37</v>
      </c>
      <c r="T1071" s="10">
        <v>3581.38</v>
      </c>
      <c r="U1071" s="9">
        <v>40137.9</v>
      </c>
    </row>
    <row r="1072" spans="1:21" ht="23.25" thickBot="1" x14ac:dyDescent="0.3">
      <c r="A1072" s="4" t="s">
        <v>320</v>
      </c>
      <c r="B1072" s="4" t="s">
        <v>362</v>
      </c>
      <c r="C1072" s="4" t="s">
        <v>363</v>
      </c>
      <c r="D1072" s="4" t="s">
        <v>341</v>
      </c>
      <c r="E1072" s="4" t="s">
        <v>339</v>
      </c>
      <c r="F1072" s="4" t="s">
        <v>47</v>
      </c>
      <c r="G1072" s="4" t="s">
        <v>48</v>
      </c>
      <c r="H1072" s="4" t="s">
        <v>342</v>
      </c>
      <c r="I1072" s="7"/>
      <c r="J1072" s="7"/>
      <c r="K1072" s="7"/>
      <c r="L1072" s="7"/>
      <c r="M1072" s="7"/>
      <c r="N1072" s="7"/>
      <c r="O1072" s="8">
        <v>174.39</v>
      </c>
      <c r="P1072" s="7"/>
      <c r="Q1072" s="8">
        <v>287.75</v>
      </c>
      <c r="R1072" s="7"/>
      <c r="S1072" s="7"/>
      <c r="T1072" s="7"/>
      <c r="U1072" s="9">
        <v>462.14</v>
      </c>
    </row>
    <row r="1073" spans="1:21" ht="23.25" thickBot="1" x14ac:dyDescent="0.3">
      <c r="A1073" s="4" t="s">
        <v>320</v>
      </c>
      <c r="B1073" s="4" t="s">
        <v>362</v>
      </c>
      <c r="C1073" s="4" t="s">
        <v>363</v>
      </c>
      <c r="D1073" s="4" t="s">
        <v>341</v>
      </c>
      <c r="E1073" s="4" t="s">
        <v>339</v>
      </c>
      <c r="F1073" s="4" t="s">
        <v>132</v>
      </c>
      <c r="G1073" s="4" t="s">
        <v>133</v>
      </c>
      <c r="H1073" s="4" t="s">
        <v>342</v>
      </c>
      <c r="I1073" s="11"/>
      <c r="J1073" s="11"/>
      <c r="K1073" s="11"/>
      <c r="L1073" s="11"/>
      <c r="M1073" s="11"/>
      <c r="N1073" s="11"/>
      <c r="O1073" s="11"/>
      <c r="P1073" s="11"/>
      <c r="Q1073" s="10">
        <v>51.75</v>
      </c>
      <c r="R1073" s="11"/>
      <c r="S1073" s="11"/>
      <c r="T1073" s="11"/>
      <c r="U1073" s="9">
        <v>51.75</v>
      </c>
    </row>
    <row r="1074" spans="1:21" ht="23.25" thickBot="1" x14ac:dyDescent="0.3">
      <c r="A1074" s="4" t="s">
        <v>320</v>
      </c>
      <c r="B1074" s="4" t="s">
        <v>362</v>
      </c>
      <c r="C1074" s="4" t="s">
        <v>363</v>
      </c>
      <c r="D1074" s="4" t="s">
        <v>341</v>
      </c>
      <c r="E1074" s="4" t="s">
        <v>339</v>
      </c>
      <c r="F1074" s="4" t="s">
        <v>94</v>
      </c>
      <c r="G1074" s="4" t="s">
        <v>95</v>
      </c>
      <c r="H1074" s="4" t="s">
        <v>342</v>
      </c>
      <c r="I1074" s="7"/>
      <c r="J1074" s="7"/>
      <c r="K1074" s="7"/>
      <c r="L1074" s="7"/>
      <c r="M1074" s="7"/>
      <c r="N1074" s="8">
        <v>464.53</v>
      </c>
      <c r="O1074" s="8">
        <v>571.76</v>
      </c>
      <c r="P1074" s="8">
        <v>687.34</v>
      </c>
      <c r="Q1074" s="8">
        <v>2728.95</v>
      </c>
      <c r="R1074" s="8">
        <v>2066.6999999999998</v>
      </c>
      <c r="S1074" s="8">
        <v>860.14</v>
      </c>
      <c r="T1074" s="8">
        <v>1169.67</v>
      </c>
      <c r="U1074" s="9">
        <v>8549.09</v>
      </c>
    </row>
    <row r="1075" spans="1:21" ht="23.25" thickBot="1" x14ac:dyDescent="0.3">
      <c r="A1075" s="4" t="s">
        <v>320</v>
      </c>
      <c r="B1075" s="4" t="s">
        <v>362</v>
      </c>
      <c r="C1075" s="4" t="s">
        <v>363</v>
      </c>
      <c r="D1075" s="4" t="s">
        <v>341</v>
      </c>
      <c r="E1075" s="4" t="s">
        <v>339</v>
      </c>
      <c r="F1075" s="4" t="s">
        <v>310</v>
      </c>
      <c r="G1075" s="4" t="s">
        <v>311</v>
      </c>
      <c r="H1075" s="4" t="s">
        <v>342</v>
      </c>
      <c r="I1075" s="11"/>
      <c r="J1075" s="11"/>
      <c r="K1075" s="11"/>
      <c r="L1075" s="11"/>
      <c r="M1075" s="11"/>
      <c r="N1075" s="11"/>
      <c r="O1075" s="11"/>
      <c r="P1075" s="10">
        <v>-75236.850000000006</v>
      </c>
      <c r="Q1075" s="11"/>
      <c r="R1075" s="11"/>
      <c r="S1075" s="11"/>
      <c r="T1075" s="11"/>
      <c r="U1075" s="9">
        <v>-75236.850000000006</v>
      </c>
    </row>
    <row r="1076" spans="1:21" ht="23.25" thickBot="1" x14ac:dyDescent="0.3">
      <c r="A1076" s="4" t="s">
        <v>320</v>
      </c>
      <c r="B1076" s="4" t="s">
        <v>362</v>
      </c>
      <c r="C1076" s="4" t="s">
        <v>363</v>
      </c>
      <c r="D1076" s="4" t="s">
        <v>341</v>
      </c>
      <c r="E1076" s="4" t="s">
        <v>339</v>
      </c>
      <c r="F1076" s="4" t="s">
        <v>38</v>
      </c>
      <c r="G1076" s="4" t="s">
        <v>39</v>
      </c>
      <c r="H1076" s="4" t="s">
        <v>342</v>
      </c>
      <c r="I1076" s="8">
        <v>369454.37</v>
      </c>
      <c r="J1076" s="8">
        <v>315629.71999999997</v>
      </c>
      <c r="K1076" s="8">
        <v>317423.53000000003</v>
      </c>
      <c r="L1076" s="8">
        <v>301052.83</v>
      </c>
      <c r="M1076" s="8">
        <v>378353.56</v>
      </c>
      <c r="N1076" s="8">
        <v>444377.65</v>
      </c>
      <c r="O1076" s="8">
        <v>492057.25</v>
      </c>
      <c r="P1076" s="8">
        <v>400144.65</v>
      </c>
      <c r="Q1076" s="8">
        <v>572127.5</v>
      </c>
      <c r="R1076" s="8">
        <v>369025.3</v>
      </c>
      <c r="S1076" s="8">
        <v>451475.75</v>
      </c>
      <c r="T1076" s="8">
        <v>453501.9</v>
      </c>
      <c r="U1076" s="9">
        <v>4864624.01</v>
      </c>
    </row>
    <row r="1077" spans="1:21" ht="23.25" thickBot="1" x14ac:dyDescent="0.3">
      <c r="A1077" s="4" t="s">
        <v>320</v>
      </c>
      <c r="B1077" s="4" t="s">
        <v>362</v>
      </c>
      <c r="C1077" s="4" t="s">
        <v>363</v>
      </c>
      <c r="D1077" s="4" t="s">
        <v>341</v>
      </c>
      <c r="E1077" s="4" t="s">
        <v>339</v>
      </c>
      <c r="F1077" s="4" t="s">
        <v>98</v>
      </c>
      <c r="G1077" s="4" t="s">
        <v>99</v>
      </c>
      <c r="H1077" s="4" t="s">
        <v>342</v>
      </c>
      <c r="I1077" s="11"/>
      <c r="J1077" s="11"/>
      <c r="K1077" s="11"/>
      <c r="L1077" s="11"/>
      <c r="M1077" s="11"/>
      <c r="N1077" s="11"/>
      <c r="O1077" s="11"/>
      <c r="P1077" s="11"/>
      <c r="Q1077" s="11"/>
      <c r="R1077" s="10">
        <v>54.46</v>
      </c>
      <c r="S1077" s="14">
        <v>0</v>
      </c>
      <c r="T1077" s="14">
        <v>0</v>
      </c>
      <c r="U1077" s="9">
        <v>54.46</v>
      </c>
    </row>
    <row r="1078" spans="1:21" ht="23.25" thickBot="1" x14ac:dyDescent="0.3">
      <c r="A1078" s="4" t="s">
        <v>320</v>
      </c>
      <c r="B1078" s="4" t="s">
        <v>362</v>
      </c>
      <c r="C1078" s="4" t="s">
        <v>363</v>
      </c>
      <c r="D1078" s="4" t="s">
        <v>341</v>
      </c>
      <c r="E1078" s="4" t="s">
        <v>339</v>
      </c>
      <c r="F1078" s="4" t="s">
        <v>116</v>
      </c>
      <c r="G1078" s="4" t="s">
        <v>117</v>
      </c>
      <c r="H1078" s="4" t="s">
        <v>342</v>
      </c>
      <c r="I1078" s="8">
        <v>12.99</v>
      </c>
      <c r="J1078" s="8">
        <v>30.29</v>
      </c>
      <c r="K1078" s="7"/>
      <c r="L1078" s="7"/>
      <c r="M1078" s="7"/>
      <c r="N1078" s="8">
        <v>26.94</v>
      </c>
      <c r="O1078" s="7"/>
      <c r="P1078" s="8">
        <v>13</v>
      </c>
      <c r="Q1078" s="8">
        <v>7.65</v>
      </c>
      <c r="R1078" s="7"/>
      <c r="S1078" s="7"/>
      <c r="T1078" s="7"/>
      <c r="U1078" s="9">
        <v>90.87</v>
      </c>
    </row>
    <row r="1079" spans="1:21" ht="23.25" thickBot="1" x14ac:dyDescent="0.3">
      <c r="A1079" s="4" t="s">
        <v>320</v>
      </c>
      <c r="B1079" s="4" t="s">
        <v>362</v>
      </c>
      <c r="C1079" s="4" t="s">
        <v>363</v>
      </c>
      <c r="D1079" s="4" t="s">
        <v>341</v>
      </c>
      <c r="E1079" s="4" t="s">
        <v>339</v>
      </c>
      <c r="F1079" s="4" t="s">
        <v>152</v>
      </c>
      <c r="G1079" s="4" t="s">
        <v>153</v>
      </c>
      <c r="H1079" s="4" t="s">
        <v>342</v>
      </c>
      <c r="I1079" s="11"/>
      <c r="J1079" s="11"/>
      <c r="K1079" s="11"/>
      <c r="L1079" s="11"/>
      <c r="M1079" s="11"/>
      <c r="N1079" s="11"/>
      <c r="O1079" s="10">
        <v>1582.6</v>
      </c>
      <c r="P1079" s="11"/>
      <c r="Q1079" s="11"/>
      <c r="R1079" s="11"/>
      <c r="S1079" s="11"/>
      <c r="T1079" s="11"/>
      <c r="U1079" s="9">
        <v>1582.6</v>
      </c>
    </row>
    <row r="1080" spans="1:21" ht="23.25" thickBot="1" x14ac:dyDescent="0.3">
      <c r="A1080" s="4" t="s">
        <v>320</v>
      </c>
      <c r="B1080" s="4" t="s">
        <v>362</v>
      </c>
      <c r="C1080" s="4" t="s">
        <v>363</v>
      </c>
      <c r="D1080" s="4" t="s">
        <v>341</v>
      </c>
      <c r="E1080" s="4" t="s">
        <v>339</v>
      </c>
      <c r="F1080" s="4" t="s">
        <v>156</v>
      </c>
      <c r="G1080" s="4" t="s">
        <v>157</v>
      </c>
      <c r="H1080" s="4" t="s">
        <v>342</v>
      </c>
      <c r="I1080" s="7"/>
      <c r="J1080" s="7"/>
      <c r="K1080" s="7"/>
      <c r="L1080" s="7"/>
      <c r="M1080" s="7"/>
      <c r="N1080" s="8">
        <v>22.9</v>
      </c>
      <c r="O1080" s="8">
        <v>22.9</v>
      </c>
      <c r="P1080" s="7"/>
      <c r="Q1080" s="7"/>
      <c r="R1080" s="7"/>
      <c r="S1080" s="7"/>
      <c r="T1080" s="7"/>
      <c r="U1080" s="9">
        <v>45.8</v>
      </c>
    </row>
    <row r="1081" spans="1:21" ht="23.25" thickBot="1" x14ac:dyDescent="0.3">
      <c r="A1081" s="4" t="s">
        <v>320</v>
      </c>
      <c r="B1081" s="4" t="s">
        <v>362</v>
      </c>
      <c r="C1081" s="4" t="s">
        <v>363</v>
      </c>
      <c r="D1081" s="4" t="s">
        <v>341</v>
      </c>
      <c r="E1081" s="4" t="s">
        <v>339</v>
      </c>
      <c r="F1081" s="4" t="s">
        <v>84</v>
      </c>
      <c r="G1081" s="4" t="s">
        <v>85</v>
      </c>
      <c r="H1081" s="4" t="s">
        <v>342</v>
      </c>
      <c r="I1081" s="10">
        <v>97.95</v>
      </c>
      <c r="J1081" s="10">
        <v>110.7</v>
      </c>
      <c r="K1081" s="10">
        <v>64.3</v>
      </c>
      <c r="L1081" s="10">
        <v>61.65</v>
      </c>
      <c r="M1081" s="10">
        <v>127.63</v>
      </c>
      <c r="N1081" s="10">
        <v>132.21</v>
      </c>
      <c r="O1081" s="11"/>
      <c r="P1081" s="10">
        <v>10.18</v>
      </c>
      <c r="Q1081" s="10">
        <v>162.59</v>
      </c>
      <c r="R1081" s="11"/>
      <c r="S1081" s="11"/>
      <c r="T1081" s="11"/>
      <c r="U1081" s="9">
        <v>767.21</v>
      </c>
    </row>
    <row r="1082" spans="1:21" ht="23.25" thickBot="1" x14ac:dyDescent="0.3">
      <c r="A1082" s="4" t="s">
        <v>320</v>
      </c>
      <c r="B1082" s="4" t="s">
        <v>362</v>
      </c>
      <c r="C1082" s="4" t="s">
        <v>363</v>
      </c>
      <c r="D1082" s="4" t="s">
        <v>341</v>
      </c>
      <c r="E1082" s="4" t="s">
        <v>339</v>
      </c>
      <c r="F1082" s="4" t="s">
        <v>166</v>
      </c>
      <c r="G1082" s="4" t="s">
        <v>167</v>
      </c>
      <c r="H1082" s="4" t="s">
        <v>342</v>
      </c>
      <c r="I1082" s="7"/>
      <c r="J1082" s="8">
        <v>100</v>
      </c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9">
        <v>100</v>
      </c>
    </row>
    <row r="1083" spans="1:21" ht="23.25" thickBot="1" x14ac:dyDescent="0.3">
      <c r="A1083" s="4" t="s">
        <v>320</v>
      </c>
      <c r="B1083" s="4" t="s">
        <v>362</v>
      </c>
      <c r="C1083" s="4" t="s">
        <v>363</v>
      </c>
      <c r="D1083" s="4" t="s">
        <v>341</v>
      </c>
      <c r="E1083" s="4" t="s">
        <v>339</v>
      </c>
      <c r="F1083" s="4" t="s">
        <v>308</v>
      </c>
      <c r="G1083" s="4" t="s">
        <v>309</v>
      </c>
      <c r="H1083" s="4" t="s">
        <v>342</v>
      </c>
      <c r="I1083" s="11"/>
      <c r="J1083" s="11"/>
      <c r="K1083" s="11"/>
      <c r="L1083" s="10">
        <v>605.95000000000005</v>
      </c>
      <c r="M1083" s="11"/>
      <c r="N1083" s="11"/>
      <c r="O1083" s="11"/>
      <c r="P1083" s="10">
        <v>200</v>
      </c>
      <c r="Q1083" s="11"/>
      <c r="R1083" s="11"/>
      <c r="S1083" s="11"/>
      <c r="T1083" s="11"/>
      <c r="U1083" s="9">
        <v>805.95</v>
      </c>
    </row>
    <row r="1084" spans="1:21" ht="23.25" thickBot="1" x14ac:dyDescent="0.3">
      <c r="A1084" s="4" t="s">
        <v>320</v>
      </c>
      <c r="B1084" s="4" t="s">
        <v>362</v>
      </c>
      <c r="C1084" s="4" t="s">
        <v>363</v>
      </c>
      <c r="D1084" s="4" t="s">
        <v>341</v>
      </c>
      <c r="E1084" s="4" t="s">
        <v>339</v>
      </c>
      <c r="F1084" s="4" t="s">
        <v>76</v>
      </c>
      <c r="G1084" s="4" t="s">
        <v>77</v>
      </c>
      <c r="H1084" s="4" t="s">
        <v>342</v>
      </c>
      <c r="I1084" s="8">
        <v>24541.919999999998</v>
      </c>
      <c r="J1084" s="7"/>
      <c r="K1084" s="8">
        <v>15732</v>
      </c>
      <c r="L1084" s="8">
        <v>15106.56</v>
      </c>
      <c r="M1084" s="8">
        <v>12588.8</v>
      </c>
      <c r="N1084" s="8">
        <v>12905.6</v>
      </c>
      <c r="O1084" s="8">
        <v>11615.04</v>
      </c>
      <c r="P1084" s="8">
        <v>10324.48</v>
      </c>
      <c r="Q1084" s="8">
        <v>14196.16</v>
      </c>
      <c r="R1084" s="8">
        <v>4516.96</v>
      </c>
      <c r="S1084" s="8">
        <v>20003.68</v>
      </c>
      <c r="T1084" s="8">
        <v>10969.76</v>
      </c>
      <c r="U1084" s="9">
        <v>152500.96</v>
      </c>
    </row>
    <row r="1085" spans="1:21" ht="23.25" thickBot="1" x14ac:dyDescent="0.3">
      <c r="A1085" s="4" t="s">
        <v>320</v>
      </c>
      <c r="B1085" s="4" t="s">
        <v>362</v>
      </c>
      <c r="C1085" s="4" t="s">
        <v>363</v>
      </c>
      <c r="D1085" s="4" t="s">
        <v>341</v>
      </c>
      <c r="E1085" s="4" t="s">
        <v>339</v>
      </c>
      <c r="F1085" s="4" t="s">
        <v>42</v>
      </c>
      <c r="G1085" s="4" t="s">
        <v>43</v>
      </c>
      <c r="H1085" s="4" t="s">
        <v>342</v>
      </c>
      <c r="I1085" s="11"/>
      <c r="J1085" s="11"/>
      <c r="K1085" s="11"/>
      <c r="L1085" s="11"/>
      <c r="M1085" s="11"/>
      <c r="N1085" s="10">
        <v>894.18</v>
      </c>
      <c r="O1085" s="10">
        <v>1852.23</v>
      </c>
      <c r="P1085" s="10">
        <v>3672.54</v>
      </c>
      <c r="Q1085" s="10">
        <v>23678.400000000001</v>
      </c>
      <c r="R1085" s="10">
        <v>18841.759999999998</v>
      </c>
      <c r="S1085" s="10">
        <v>8145.81</v>
      </c>
      <c r="T1085" s="10">
        <v>11079.55</v>
      </c>
      <c r="U1085" s="9">
        <v>68164.47</v>
      </c>
    </row>
    <row r="1086" spans="1:21" ht="23.25" thickBot="1" x14ac:dyDescent="0.3">
      <c r="A1086" s="4" t="s">
        <v>320</v>
      </c>
      <c r="B1086" s="4" t="s">
        <v>362</v>
      </c>
      <c r="C1086" s="4" t="s">
        <v>363</v>
      </c>
      <c r="D1086" s="4" t="s">
        <v>341</v>
      </c>
      <c r="E1086" s="4" t="s">
        <v>339</v>
      </c>
      <c r="F1086" s="4" t="s">
        <v>53</v>
      </c>
      <c r="G1086" s="4" t="s">
        <v>54</v>
      </c>
      <c r="H1086" s="4" t="s">
        <v>342</v>
      </c>
      <c r="I1086" s="7"/>
      <c r="J1086" s="7"/>
      <c r="K1086" s="7"/>
      <c r="L1086" s="7"/>
      <c r="M1086" s="7"/>
      <c r="N1086" s="7"/>
      <c r="O1086" s="7"/>
      <c r="P1086" s="8">
        <v>63.74</v>
      </c>
      <c r="Q1086" s="8">
        <v>97.52</v>
      </c>
      <c r="R1086" s="8">
        <v>552.61</v>
      </c>
      <c r="S1086" s="8">
        <v>93.44</v>
      </c>
      <c r="T1086" s="8">
        <v>124.6</v>
      </c>
      <c r="U1086" s="9">
        <v>931.91</v>
      </c>
    </row>
    <row r="1087" spans="1:21" ht="23.25" thickBot="1" x14ac:dyDescent="0.3">
      <c r="A1087" s="4" t="s">
        <v>320</v>
      </c>
      <c r="B1087" s="4" t="s">
        <v>362</v>
      </c>
      <c r="C1087" s="4" t="s">
        <v>363</v>
      </c>
      <c r="D1087" s="4" t="s">
        <v>341</v>
      </c>
      <c r="E1087" s="4" t="s">
        <v>339</v>
      </c>
      <c r="F1087" s="4" t="s">
        <v>176</v>
      </c>
      <c r="G1087" s="4" t="s">
        <v>177</v>
      </c>
      <c r="H1087" s="4" t="s">
        <v>342</v>
      </c>
      <c r="I1087" s="11"/>
      <c r="J1087" s="11"/>
      <c r="K1087" s="11"/>
      <c r="L1087" s="11"/>
      <c r="M1087" s="11"/>
      <c r="N1087" s="10">
        <v>-10730.16</v>
      </c>
      <c r="O1087" s="10">
        <v>-10794.03</v>
      </c>
      <c r="P1087" s="10">
        <v>-9101.48</v>
      </c>
      <c r="Q1087" s="10">
        <v>-10976.09</v>
      </c>
      <c r="R1087" s="10">
        <v>-2735.88</v>
      </c>
      <c r="S1087" s="11"/>
      <c r="T1087" s="11"/>
      <c r="U1087" s="9">
        <v>-44337.64</v>
      </c>
    </row>
    <row r="1088" spans="1:21" ht="23.25" thickBot="1" x14ac:dyDescent="0.3">
      <c r="A1088" s="4" t="s">
        <v>320</v>
      </c>
      <c r="B1088" s="4" t="s">
        <v>362</v>
      </c>
      <c r="C1088" s="4" t="s">
        <v>363</v>
      </c>
      <c r="D1088" s="4" t="s">
        <v>341</v>
      </c>
      <c r="E1088" s="4" t="s">
        <v>339</v>
      </c>
      <c r="F1088" s="4" t="s">
        <v>178</v>
      </c>
      <c r="G1088" s="4" t="s">
        <v>179</v>
      </c>
      <c r="H1088" s="4" t="s">
        <v>342</v>
      </c>
      <c r="I1088" s="7"/>
      <c r="J1088" s="7"/>
      <c r="K1088" s="7"/>
      <c r="L1088" s="7"/>
      <c r="M1088" s="7"/>
      <c r="N1088" s="8">
        <v>-2167.16</v>
      </c>
      <c r="O1088" s="8">
        <v>-2071.5500000000002</v>
      </c>
      <c r="P1088" s="8">
        <v>-1402.28</v>
      </c>
      <c r="Q1088" s="8">
        <v>-715.13</v>
      </c>
      <c r="R1088" s="7"/>
      <c r="S1088" s="7"/>
      <c r="T1088" s="7"/>
      <c r="U1088" s="9">
        <v>-6356.12</v>
      </c>
    </row>
    <row r="1089" spans="1:21" ht="23.25" thickBot="1" x14ac:dyDescent="0.3">
      <c r="A1089" s="4" t="s">
        <v>320</v>
      </c>
      <c r="B1089" s="4" t="s">
        <v>362</v>
      </c>
      <c r="C1089" s="4" t="s">
        <v>363</v>
      </c>
      <c r="D1089" s="4" t="s">
        <v>343</v>
      </c>
      <c r="E1089" s="4" t="s">
        <v>344</v>
      </c>
      <c r="F1089" s="4" t="s">
        <v>94</v>
      </c>
      <c r="G1089" s="4" t="s">
        <v>95</v>
      </c>
      <c r="H1089" s="4" t="s">
        <v>345</v>
      </c>
      <c r="I1089" s="11"/>
      <c r="J1089" s="11"/>
      <c r="K1089" s="11"/>
      <c r="L1089" s="11"/>
      <c r="M1089" s="11"/>
      <c r="N1089" s="10">
        <v>2961.42</v>
      </c>
      <c r="O1089" s="10">
        <v>3539.47</v>
      </c>
      <c r="P1089" s="10">
        <v>2499.17</v>
      </c>
      <c r="Q1089" s="10">
        <v>861.74</v>
      </c>
      <c r="R1089" s="10">
        <v>193.81</v>
      </c>
      <c r="S1089" s="10">
        <v>39.1</v>
      </c>
      <c r="T1089" s="10">
        <v>13.03</v>
      </c>
      <c r="U1089" s="9">
        <v>10107.74</v>
      </c>
    </row>
    <row r="1090" spans="1:21" ht="23.25" thickBot="1" x14ac:dyDescent="0.3">
      <c r="A1090" s="4" t="s">
        <v>320</v>
      </c>
      <c r="B1090" s="4" t="s">
        <v>362</v>
      </c>
      <c r="C1090" s="4" t="s">
        <v>363</v>
      </c>
      <c r="D1090" s="4" t="s">
        <v>343</v>
      </c>
      <c r="E1090" s="4" t="s">
        <v>344</v>
      </c>
      <c r="F1090" s="4" t="s">
        <v>38</v>
      </c>
      <c r="G1090" s="4" t="s">
        <v>39</v>
      </c>
      <c r="H1090" s="4" t="s">
        <v>345</v>
      </c>
      <c r="I1090" s="7"/>
      <c r="J1090" s="7"/>
      <c r="K1090" s="13">
        <v>0</v>
      </c>
      <c r="L1090" s="8">
        <v>9651.4</v>
      </c>
      <c r="M1090" s="8">
        <v>596.29999999999995</v>
      </c>
      <c r="N1090" s="8">
        <v>-10247.700000000001</v>
      </c>
      <c r="O1090" s="7"/>
      <c r="P1090" s="7"/>
      <c r="Q1090" s="8">
        <v>72277</v>
      </c>
      <c r="R1090" s="8">
        <v>254397.5</v>
      </c>
      <c r="S1090" s="8">
        <v>47214</v>
      </c>
      <c r="T1090" s="8">
        <v>66956</v>
      </c>
      <c r="U1090" s="9">
        <v>440844.5</v>
      </c>
    </row>
    <row r="1091" spans="1:21" ht="23.25" thickBot="1" x14ac:dyDescent="0.3">
      <c r="A1091" s="4" t="s">
        <v>320</v>
      </c>
      <c r="B1091" s="4" t="s">
        <v>362</v>
      </c>
      <c r="C1091" s="4" t="s">
        <v>363</v>
      </c>
      <c r="D1091" s="4" t="s">
        <v>343</v>
      </c>
      <c r="E1091" s="4" t="s">
        <v>344</v>
      </c>
      <c r="F1091" s="4" t="s">
        <v>51</v>
      </c>
      <c r="G1091" s="4" t="s">
        <v>52</v>
      </c>
      <c r="H1091" s="4" t="s">
        <v>345</v>
      </c>
      <c r="I1091" s="11"/>
      <c r="J1091" s="11"/>
      <c r="K1091" s="11"/>
      <c r="L1091" s="11"/>
      <c r="M1091" s="11"/>
      <c r="N1091" s="11"/>
      <c r="O1091" s="10">
        <v>254.94</v>
      </c>
      <c r="P1091" s="10">
        <v>1125.99</v>
      </c>
      <c r="Q1091" s="11"/>
      <c r="R1091" s="11"/>
      <c r="S1091" s="11"/>
      <c r="T1091" s="11"/>
      <c r="U1091" s="9">
        <v>1380.93</v>
      </c>
    </row>
    <row r="1092" spans="1:21" ht="23.25" thickBot="1" x14ac:dyDescent="0.3">
      <c r="A1092" s="4" t="s">
        <v>320</v>
      </c>
      <c r="B1092" s="4" t="s">
        <v>362</v>
      </c>
      <c r="C1092" s="4" t="s">
        <v>363</v>
      </c>
      <c r="D1092" s="4" t="s">
        <v>343</v>
      </c>
      <c r="E1092" s="4" t="s">
        <v>344</v>
      </c>
      <c r="F1092" s="4" t="s">
        <v>42</v>
      </c>
      <c r="G1092" s="4" t="s">
        <v>43</v>
      </c>
      <c r="H1092" s="4" t="s">
        <v>345</v>
      </c>
      <c r="I1092" s="7"/>
      <c r="J1092" s="7"/>
      <c r="K1092" s="7"/>
      <c r="L1092" s="7"/>
      <c r="M1092" s="7"/>
      <c r="N1092" s="8">
        <v>24941.24</v>
      </c>
      <c r="O1092" s="8">
        <v>28677.64</v>
      </c>
      <c r="P1092" s="8">
        <v>20741.8</v>
      </c>
      <c r="Q1092" s="8">
        <v>7279.4</v>
      </c>
      <c r="R1092" s="8">
        <v>1856.49</v>
      </c>
      <c r="S1092" s="8">
        <v>374.52</v>
      </c>
      <c r="T1092" s="8">
        <v>124.84</v>
      </c>
      <c r="U1092" s="9">
        <v>83995.93</v>
      </c>
    </row>
    <row r="1093" spans="1:21" ht="23.25" thickBot="1" x14ac:dyDescent="0.3">
      <c r="A1093" s="4" t="s">
        <v>320</v>
      </c>
      <c r="B1093" s="4" t="s">
        <v>362</v>
      </c>
      <c r="C1093" s="4" t="s">
        <v>363</v>
      </c>
      <c r="D1093" s="4" t="s">
        <v>343</v>
      </c>
      <c r="E1093" s="4" t="s">
        <v>344</v>
      </c>
      <c r="F1093" s="4" t="s">
        <v>53</v>
      </c>
      <c r="G1093" s="4" t="s">
        <v>54</v>
      </c>
      <c r="H1093" s="4" t="s">
        <v>345</v>
      </c>
      <c r="I1093" s="11"/>
      <c r="J1093" s="11"/>
      <c r="K1093" s="11"/>
      <c r="L1093" s="11"/>
      <c r="M1093" s="11"/>
      <c r="N1093" s="10">
        <v>3426.03</v>
      </c>
      <c r="O1093" s="10">
        <v>4971.7299999999996</v>
      </c>
      <c r="P1093" s="10">
        <v>2071.56</v>
      </c>
      <c r="Q1093" s="10">
        <v>975.18</v>
      </c>
      <c r="R1093" s="11"/>
      <c r="S1093" s="11"/>
      <c r="T1093" s="11"/>
      <c r="U1093" s="9">
        <v>11444.5</v>
      </c>
    </row>
    <row r="1094" spans="1:21" ht="23.25" thickBot="1" x14ac:dyDescent="0.3">
      <c r="A1094" s="4" t="s">
        <v>320</v>
      </c>
      <c r="B1094" s="4" t="s">
        <v>362</v>
      </c>
      <c r="C1094" s="4" t="s">
        <v>363</v>
      </c>
      <c r="D1094" s="4" t="s">
        <v>343</v>
      </c>
      <c r="E1094" s="4" t="s">
        <v>344</v>
      </c>
      <c r="F1094" s="4" t="s">
        <v>172</v>
      </c>
      <c r="G1094" s="4" t="s">
        <v>173</v>
      </c>
      <c r="H1094" s="4" t="s">
        <v>345</v>
      </c>
      <c r="I1094" s="7"/>
      <c r="J1094" s="7"/>
      <c r="K1094" s="7"/>
      <c r="L1094" s="7"/>
      <c r="M1094" s="7"/>
      <c r="N1094" s="8">
        <v>45</v>
      </c>
      <c r="O1094" s="8">
        <v>45</v>
      </c>
      <c r="P1094" s="8">
        <v>22.5</v>
      </c>
      <c r="Q1094" s="8">
        <v>22.5</v>
      </c>
      <c r="R1094" s="7"/>
      <c r="S1094" s="7"/>
      <c r="T1094" s="7"/>
      <c r="U1094" s="9">
        <v>135</v>
      </c>
    </row>
    <row r="1095" spans="1:21" ht="23.25" thickBot="1" x14ac:dyDescent="0.3">
      <c r="A1095" s="4" t="s">
        <v>320</v>
      </c>
      <c r="B1095" s="4" t="s">
        <v>362</v>
      </c>
      <c r="C1095" s="4" t="s">
        <v>363</v>
      </c>
      <c r="D1095" s="4" t="s">
        <v>332</v>
      </c>
      <c r="E1095" s="4" t="s">
        <v>333</v>
      </c>
      <c r="F1095" s="4" t="s">
        <v>118</v>
      </c>
      <c r="G1095" s="4" t="s">
        <v>119</v>
      </c>
      <c r="H1095" s="4" t="s">
        <v>271</v>
      </c>
      <c r="I1095" s="11"/>
      <c r="J1095" s="11"/>
      <c r="K1095" s="11"/>
      <c r="L1095" s="11"/>
      <c r="M1095" s="11"/>
      <c r="N1095" s="11"/>
      <c r="O1095" s="10">
        <v>219.78</v>
      </c>
      <c r="P1095" s="10">
        <v>970.7</v>
      </c>
      <c r="Q1095" s="11"/>
      <c r="R1095" s="11"/>
      <c r="S1095" s="11"/>
      <c r="T1095" s="11"/>
      <c r="U1095" s="9">
        <v>1190.48</v>
      </c>
    </row>
    <row r="1096" spans="1:21" ht="23.25" thickBot="1" x14ac:dyDescent="0.3">
      <c r="A1096" s="4" t="s">
        <v>320</v>
      </c>
      <c r="B1096" s="4" t="s">
        <v>362</v>
      </c>
      <c r="C1096" s="4" t="s">
        <v>363</v>
      </c>
      <c r="D1096" s="4" t="s">
        <v>332</v>
      </c>
      <c r="E1096" s="4" t="s">
        <v>333</v>
      </c>
      <c r="F1096" s="4" t="s">
        <v>120</v>
      </c>
      <c r="G1096" s="4" t="s">
        <v>121</v>
      </c>
      <c r="H1096" s="4" t="s">
        <v>271</v>
      </c>
      <c r="I1096" s="7"/>
      <c r="J1096" s="7"/>
      <c r="K1096" s="7"/>
      <c r="L1096" s="7"/>
      <c r="M1096" s="7"/>
      <c r="N1096" s="8">
        <v>11135.53</v>
      </c>
      <c r="O1096" s="8">
        <v>12893.79</v>
      </c>
      <c r="P1096" s="8">
        <v>10842.55</v>
      </c>
      <c r="Q1096" s="8">
        <v>13449.6</v>
      </c>
      <c r="R1096" s="8">
        <v>12552.96</v>
      </c>
      <c r="S1096" s="8">
        <v>7770.88</v>
      </c>
      <c r="T1096" s="8">
        <v>8667.52</v>
      </c>
      <c r="U1096" s="9">
        <v>77312.83</v>
      </c>
    </row>
    <row r="1097" spans="1:21" ht="23.25" thickBot="1" x14ac:dyDescent="0.3">
      <c r="A1097" s="4" t="s">
        <v>320</v>
      </c>
      <c r="B1097" s="4" t="s">
        <v>362</v>
      </c>
      <c r="C1097" s="4" t="s">
        <v>363</v>
      </c>
      <c r="D1097" s="4" t="s">
        <v>332</v>
      </c>
      <c r="E1097" s="4" t="s">
        <v>333</v>
      </c>
      <c r="F1097" s="4" t="s">
        <v>122</v>
      </c>
      <c r="G1097" s="4" t="s">
        <v>123</v>
      </c>
      <c r="H1097" s="4" t="s">
        <v>271</v>
      </c>
      <c r="I1097" s="11"/>
      <c r="J1097" s="11"/>
      <c r="K1097" s="11"/>
      <c r="L1097" s="11"/>
      <c r="M1097" s="11"/>
      <c r="N1097" s="10">
        <v>2313.6</v>
      </c>
      <c r="O1097" s="10">
        <v>3221.1</v>
      </c>
      <c r="P1097" s="10">
        <v>1387.22</v>
      </c>
      <c r="Q1097" s="10">
        <v>420.3</v>
      </c>
      <c r="R1097" s="10">
        <v>504.36</v>
      </c>
      <c r="S1097" s="10">
        <v>168.12</v>
      </c>
      <c r="T1097" s="10">
        <v>154.11000000000001</v>
      </c>
      <c r="U1097" s="9">
        <v>8168.81</v>
      </c>
    </row>
    <row r="1098" spans="1:21" ht="23.25" thickBot="1" x14ac:dyDescent="0.3">
      <c r="A1098" s="4" t="s">
        <v>320</v>
      </c>
      <c r="B1098" s="4" t="s">
        <v>362</v>
      </c>
      <c r="C1098" s="4" t="s">
        <v>363</v>
      </c>
      <c r="D1098" s="4" t="s">
        <v>332</v>
      </c>
      <c r="E1098" s="4" t="s">
        <v>333</v>
      </c>
      <c r="F1098" s="4" t="s">
        <v>112</v>
      </c>
      <c r="G1098" s="4" t="s">
        <v>113</v>
      </c>
      <c r="H1098" s="4" t="s">
        <v>271</v>
      </c>
      <c r="I1098" s="7"/>
      <c r="J1098" s="7"/>
      <c r="K1098" s="7"/>
      <c r="L1098" s="7"/>
      <c r="M1098" s="7"/>
      <c r="N1098" s="8">
        <v>1760</v>
      </c>
      <c r="O1098" s="8">
        <v>1760</v>
      </c>
      <c r="P1098" s="8">
        <v>1680</v>
      </c>
      <c r="Q1098" s="8">
        <v>1835.96</v>
      </c>
      <c r="R1098" s="8">
        <v>1835.98</v>
      </c>
      <c r="S1098" s="8">
        <v>1713.58</v>
      </c>
      <c r="T1098" s="8">
        <v>1754.4</v>
      </c>
      <c r="U1098" s="9">
        <v>12339.92</v>
      </c>
    </row>
    <row r="1099" spans="1:21" ht="23.25" thickBot="1" x14ac:dyDescent="0.3">
      <c r="A1099" s="4" t="s">
        <v>320</v>
      </c>
      <c r="B1099" s="4" t="s">
        <v>362</v>
      </c>
      <c r="C1099" s="4" t="s">
        <v>363</v>
      </c>
      <c r="D1099" s="4" t="s">
        <v>332</v>
      </c>
      <c r="E1099" s="4" t="s">
        <v>333</v>
      </c>
      <c r="F1099" s="4" t="s">
        <v>114</v>
      </c>
      <c r="G1099" s="4" t="s">
        <v>115</v>
      </c>
      <c r="H1099" s="4" t="s">
        <v>271</v>
      </c>
      <c r="I1099" s="11"/>
      <c r="J1099" s="11"/>
      <c r="K1099" s="11"/>
      <c r="L1099" s="11"/>
      <c r="M1099" s="11"/>
      <c r="N1099" s="10">
        <v>6879.11</v>
      </c>
      <c r="O1099" s="10">
        <v>7074.71</v>
      </c>
      <c r="P1099" s="10">
        <v>6596.99</v>
      </c>
      <c r="Q1099" s="10">
        <v>6880.79</v>
      </c>
      <c r="R1099" s="10">
        <v>6894.24</v>
      </c>
      <c r="S1099" s="10">
        <v>6386.21</v>
      </c>
      <c r="T1099" s="10">
        <v>6535.33</v>
      </c>
      <c r="U1099" s="9">
        <v>47247.38</v>
      </c>
    </row>
    <row r="1100" spans="1:21" ht="23.25" thickBot="1" x14ac:dyDescent="0.3">
      <c r="A1100" s="4" t="s">
        <v>320</v>
      </c>
      <c r="B1100" s="4" t="s">
        <v>362</v>
      </c>
      <c r="C1100" s="4" t="s">
        <v>363</v>
      </c>
      <c r="D1100" s="4" t="s">
        <v>332</v>
      </c>
      <c r="E1100" s="4" t="s">
        <v>333</v>
      </c>
      <c r="F1100" s="4" t="s">
        <v>47</v>
      </c>
      <c r="G1100" s="4" t="s">
        <v>48</v>
      </c>
      <c r="H1100" s="4" t="s">
        <v>271</v>
      </c>
      <c r="I1100" s="8">
        <v>20.21</v>
      </c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9">
        <v>20.21</v>
      </c>
    </row>
    <row r="1101" spans="1:21" ht="23.25" thickBot="1" x14ac:dyDescent="0.3">
      <c r="A1101" s="4" t="s">
        <v>320</v>
      </c>
      <c r="B1101" s="4" t="s">
        <v>362</v>
      </c>
      <c r="C1101" s="4" t="s">
        <v>363</v>
      </c>
      <c r="D1101" s="4" t="s">
        <v>332</v>
      </c>
      <c r="E1101" s="4" t="s">
        <v>333</v>
      </c>
      <c r="F1101" s="4" t="s">
        <v>94</v>
      </c>
      <c r="G1101" s="4" t="s">
        <v>95</v>
      </c>
      <c r="H1101" s="4" t="s">
        <v>271</v>
      </c>
      <c r="I1101" s="10">
        <v>-58.51</v>
      </c>
      <c r="J1101" s="11"/>
      <c r="K1101" s="11"/>
      <c r="L1101" s="11"/>
      <c r="M1101" s="11"/>
      <c r="N1101" s="10">
        <v>518.23</v>
      </c>
      <c r="O1101" s="10">
        <v>705.95</v>
      </c>
      <c r="P1101" s="10">
        <v>508.54</v>
      </c>
      <c r="Q1101" s="10">
        <v>396.9</v>
      </c>
      <c r="R1101" s="10">
        <v>380.26</v>
      </c>
      <c r="S1101" s="10">
        <v>282.68</v>
      </c>
      <c r="T1101" s="10">
        <v>312.2</v>
      </c>
      <c r="U1101" s="9">
        <v>3046.25</v>
      </c>
    </row>
    <row r="1102" spans="1:21" ht="23.25" thickBot="1" x14ac:dyDescent="0.3">
      <c r="A1102" s="4" t="s">
        <v>320</v>
      </c>
      <c r="B1102" s="4" t="s">
        <v>362</v>
      </c>
      <c r="C1102" s="4" t="s">
        <v>363</v>
      </c>
      <c r="D1102" s="4" t="s">
        <v>332</v>
      </c>
      <c r="E1102" s="4" t="s">
        <v>333</v>
      </c>
      <c r="F1102" s="4" t="s">
        <v>38</v>
      </c>
      <c r="G1102" s="4" t="s">
        <v>39</v>
      </c>
      <c r="H1102" s="4" t="s">
        <v>271</v>
      </c>
      <c r="I1102" s="8">
        <v>67238.399999999994</v>
      </c>
      <c r="J1102" s="8">
        <v>122623.38</v>
      </c>
      <c r="K1102" s="8">
        <v>293282.77</v>
      </c>
      <c r="L1102" s="8">
        <v>4576.8599999999997</v>
      </c>
      <c r="M1102" s="8">
        <v>96821.53</v>
      </c>
      <c r="N1102" s="8">
        <v>84593.47</v>
      </c>
      <c r="O1102" s="8">
        <v>42083.33</v>
      </c>
      <c r="P1102" s="8">
        <v>72923.88</v>
      </c>
      <c r="Q1102" s="8">
        <v>81897.14</v>
      </c>
      <c r="R1102" s="8">
        <v>163506.32999999999</v>
      </c>
      <c r="S1102" s="8">
        <v>121522.11</v>
      </c>
      <c r="T1102" s="8">
        <v>47964.13</v>
      </c>
      <c r="U1102" s="9">
        <v>1199033.33</v>
      </c>
    </row>
    <row r="1103" spans="1:21" ht="23.25" thickBot="1" x14ac:dyDescent="0.3">
      <c r="A1103" s="4" t="s">
        <v>320</v>
      </c>
      <c r="B1103" s="4" t="s">
        <v>362</v>
      </c>
      <c r="C1103" s="4" t="s">
        <v>363</v>
      </c>
      <c r="D1103" s="4" t="s">
        <v>332</v>
      </c>
      <c r="E1103" s="4" t="s">
        <v>333</v>
      </c>
      <c r="F1103" s="4" t="s">
        <v>98</v>
      </c>
      <c r="G1103" s="4" t="s">
        <v>99</v>
      </c>
      <c r="H1103" s="4" t="s">
        <v>271</v>
      </c>
      <c r="I1103" s="11"/>
      <c r="J1103" s="11"/>
      <c r="K1103" s="11"/>
      <c r="L1103" s="11"/>
      <c r="M1103" s="11"/>
      <c r="N1103" s="10">
        <v>173.64</v>
      </c>
      <c r="O1103" s="11"/>
      <c r="P1103" s="10">
        <v>264.94</v>
      </c>
      <c r="Q1103" s="11"/>
      <c r="R1103" s="11"/>
      <c r="S1103" s="11"/>
      <c r="T1103" s="11"/>
      <c r="U1103" s="9">
        <v>438.58</v>
      </c>
    </row>
    <row r="1104" spans="1:21" ht="23.25" thickBot="1" x14ac:dyDescent="0.3">
      <c r="A1104" s="4" t="s">
        <v>320</v>
      </c>
      <c r="B1104" s="4" t="s">
        <v>362</v>
      </c>
      <c r="C1104" s="4" t="s">
        <v>363</v>
      </c>
      <c r="D1104" s="4" t="s">
        <v>332</v>
      </c>
      <c r="E1104" s="4" t="s">
        <v>333</v>
      </c>
      <c r="F1104" s="4" t="s">
        <v>156</v>
      </c>
      <c r="G1104" s="4" t="s">
        <v>157</v>
      </c>
      <c r="H1104" s="4" t="s">
        <v>271</v>
      </c>
      <c r="I1104" s="7"/>
      <c r="J1104" s="7"/>
      <c r="K1104" s="7"/>
      <c r="L1104" s="7"/>
      <c r="M1104" s="7"/>
      <c r="N1104" s="8">
        <v>45.8</v>
      </c>
      <c r="O1104" s="8">
        <v>68.7</v>
      </c>
      <c r="P1104" s="8">
        <v>45.8</v>
      </c>
      <c r="Q1104" s="8">
        <v>22.9</v>
      </c>
      <c r="R1104" s="7"/>
      <c r="S1104" s="7"/>
      <c r="T1104" s="7"/>
      <c r="U1104" s="9">
        <v>183.2</v>
      </c>
    </row>
    <row r="1105" spans="1:21" ht="23.25" thickBot="1" x14ac:dyDescent="0.3">
      <c r="A1105" s="4" t="s">
        <v>320</v>
      </c>
      <c r="B1105" s="4" t="s">
        <v>362</v>
      </c>
      <c r="C1105" s="4" t="s">
        <v>363</v>
      </c>
      <c r="D1105" s="4" t="s">
        <v>332</v>
      </c>
      <c r="E1105" s="4" t="s">
        <v>333</v>
      </c>
      <c r="F1105" s="4" t="s">
        <v>84</v>
      </c>
      <c r="G1105" s="4" t="s">
        <v>85</v>
      </c>
      <c r="H1105" s="4" t="s">
        <v>271</v>
      </c>
      <c r="I1105" s="11"/>
      <c r="J1105" s="11"/>
      <c r="K1105" s="11"/>
      <c r="L1105" s="11"/>
      <c r="M1105" s="10">
        <v>39.65</v>
      </c>
      <c r="N1105" s="11"/>
      <c r="O1105" s="11"/>
      <c r="P1105" s="11"/>
      <c r="Q1105" s="11"/>
      <c r="R1105" s="11"/>
      <c r="S1105" s="11"/>
      <c r="T1105" s="11"/>
      <c r="U1105" s="9">
        <v>39.65</v>
      </c>
    </row>
    <row r="1106" spans="1:21" ht="23.25" thickBot="1" x14ac:dyDescent="0.3">
      <c r="A1106" s="4" t="s">
        <v>320</v>
      </c>
      <c r="B1106" s="4" t="s">
        <v>362</v>
      </c>
      <c r="C1106" s="4" t="s">
        <v>363</v>
      </c>
      <c r="D1106" s="4" t="s">
        <v>332</v>
      </c>
      <c r="E1106" s="4" t="s">
        <v>333</v>
      </c>
      <c r="F1106" s="4" t="s">
        <v>76</v>
      </c>
      <c r="G1106" s="4" t="s">
        <v>77</v>
      </c>
      <c r="H1106" s="4" t="s">
        <v>271</v>
      </c>
      <c r="I1106" s="8">
        <v>17619.84</v>
      </c>
      <c r="J1106" s="8">
        <v>2517.12</v>
      </c>
      <c r="K1106" s="8">
        <v>12585.6</v>
      </c>
      <c r="L1106" s="8">
        <v>8183.04</v>
      </c>
      <c r="M1106" s="8">
        <v>12588.8</v>
      </c>
      <c r="N1106" s="8">
        <v>14196.16</v>
      </c>
      <c r="O1106" s="8">
        <v>14196.16</v>
      </c>
      <c r="P1106" s="8">
        <v>13550.88</v>
      </c>
      <c r="Q1106" s="8">
        <v>14196.16</v>
      </c>
      <c r="R1106" s="8">
        <v>14196.16</v>
      </c>
      <c r="S1106" s="8">
        <v>12905.6</v>
      </c>
      <c r="T1106" s="8">
        <v>12260.32</v>
      </c>
      <c r="U1106" s="9">
        <v>148995.84</v>
      </c>
    </row>
    <row r="1107" spans="1:21" ht="23.25" thickBot="1" x14ac:dyDescent="0.3">
      <c r="A1107" s="4" t="s">
        <v>320</v>
      </c>
      <c r="B1107" s="4" t="s">
        <v>362</v>
      </c>
      <c r="C1107" s="4" t="s">
        <v>363</v>
      </c>
      <c r="D1107" s="4" t="s">
        <v>332</v>
      </c>
      <c r="E1107" s="4" t="s">
        <v>333</v>
      </c>
      <c r="F1107" s="4" t="s">
        <v>42</v>
      </c>
      <c r="G1107" s="4" t="s">
        <v>43</v>
      </c>
      <c r="H1107" s="4" t="s">
        <v>271</v>
      </c>
      <c r="I1107" s="10">
        <v>-560.48</v>
      </c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9">
        <v>-560.48</v>
      </c>
    </row>
    <row r="1108" spans="1:21" ht="23.25" thickBot="1" x14ac:dyDescent="0.3">
      <c r="A1108" s="4" t="s">
        <v>320</v>
      </c>
      <c r="B1108" s="4" t="s">
        <v>362</v>
      </c>
      <c r="C1108" s="4" t="s">
        <v>363</v>
      </c>
      <c r="D1108" s="4" t="s">
        <v>332</v>
      </c>
      <c r="E1108" s="4" t="s">
        <v>333</v>
      </c>
      <c r="F1108" s="4" t="s">
        <v>174</v>
      </c>
      <c r="G1108" s="4" t="s">
        <v>175</v>
      </c>
      <c r="H1108" s="4" t="s">
        <v>271</v>
      </c>
      <c r="I1108" s="7"/>
      <c r="J1108" s="7"/>
      <c r="K1108" s="7"/>
      <c r="L1108" s="7"/>
      <c r="M1108" s="7"/>
      <c r="N1108" s="7"/>
      <c r="O1108" s="8">
        <v>-254.94</v>
      </c>
      <c r="P1108" s="8">
        <v>-1125.99</v>
      </c>
      <c r="Q1108" s="7"/>
      <c r="R1108" s="7"/>
      <c r="S1108" s="7"/>
      <c r="T1108" s="7"/>
      <c r="U1108" s="9">
        <v>-1380.93</v>
      </c>
    </row>
    <row r="1109" spans="1:21" ht="23.25" thickBot="1" x14ac:dyDescent="0.3">
      <c r="A1109" s="4" t="s">
        <v>320</v>
      </c>
      <c r="B1109" s="4" t="s">
        <v>362</v>
      </c>
      <c r="C1109" s="4" t="s">
        <v>363</v>
      </c>
      <c r="D1109" s="4" t="s">
        <v>332</v>
      </c>
      <c r="E1109" s="4" t="s">
        <v>333</v>
      </c>
      <c r="F1109" s="4" t="s">
        <v>176</v>
      </c>
      <c r="G1109" s="4" t="s">
        <v>177</v>
      </c>
      <c r="H1109" s="4" t="s">
        <v>271</v>
      </c>
      <c r="I1109" s="11"/>
      <c r="J1109" s="11"/>
      <c r="K1109" s="11"/>
      <c r="L1109" s="11"/>
      <c r="M1109" s="11"/>
      <c r="N1109" s="10">
        <v>-19416.490000000002</v>
      </c>
      <c r="O1109" s="10">
        <v>-21971.31</v>
      </c>
      <c r="P1109" s="10">
        <v>-18905.59</v>
      </c>
      <c r="Q1109" s="10">
        <v>-23450.43</v>
      </c>
      <c r="R1109" s="10">
        <v>-21887.08</v>
      </c>
      <c r="S1109" s="10">
        <v>-12983.37</v>
      </c>
      <c r="T1109" s="10">
        <v>-14481.44</v>
      </c>
      <c r="U1109" s="9">
        <v>-133095.71</v>
      </c>
    </row>
    <row r="1110" spans="1:21" ht="23.25" thickBot="1" x14ac:dyDescent="0.3">
      <c r="A1110" s="4" t="s">
        <v>320</v>
      </c>
      <c r="B1110" s="4" t="s">
        <v>362</v>
      </c>
      <c r="C1110" s="4" t="s">
        <v>363</v>
      </c>
      <c r="D1110" s="4" t="s">
        <v>332</v>
      </c>
      <c r="E1110" s="4" t="s">
        <v>333</v>
      </c>
      <c r="F1110" s="4" t="s">
        <v>178</v>
      </c>
      <c r="G1110" s="4" t="s">
        <v>179</v>
      </c>
      <c r="H1110" s="4" t="s">
        <v>271</v>
      </c>
      <c r="I1110" s="7"/>
      <c r="J1110" s="7"/>
      <c r="K1110" s="7"/>
      <c r="L1110" s="7"/>
      <c r="M1110" s="7"/>
      <c r="N1110" s="8">
        <v>-2517.7399999999998</v>
      </c>
      <c r="O1110" s="8">
        <v>-3681.01</v>
      </c>
      <c r="P1110" s="8">
        <v>-1497.91</v>
      </c>
      <c r="Q1110" s="8">
        <v>-487.6</v>
      </c>
      <c r="R1110" s="8">
        <v>-585.12</v>
      </c>
      <c r="S1110" s="8">
        <v>-186.88</v>
      </c>
      <c r="T1110" s="8">
        <v>-171.32</v>
      </c>
      <c r="U1110" s="9">
        <v>-9127.58</v>
      </c>
    </row>
    <row r="1111" spans="1:21" ht="23.25" thickBot="1" x14ac:dyDescent="0.3">
      <c r="A1111" s="4" t="s">
        <v>320</v>
      </c>
      <c r="B1111" s="4" t="s">
        <v>362</v>
      </c>
      <c r="C1111" s="4" t="s">
        <v>363</v>
      </c>
      <c r="D1111" s="4" t="s">
        <v>332</v>
      </c>
      <c r="E1111" s="4" t="s">
        <v>333</v>
      </c>
      <c r="F1111" s="4" t="s">
        <v>182</v>
      </c>
      <c r="G1111" s="4" t="s">
        <v>183</v>
      </c>
      <c r="H1111" s="4" t="s">
        <v>271</v>
      </c>
      <c r="I1111" s="11"/>
      <c r="J1111" s="11"/>
      <c r="K1111" s="11"/>
      <c r="L1111" s="11"/>
      <c r="M1111" s="11"/>
      <c r="N1111" s="10">
        <v>-45</v>
      </c>
      <c r="O1111" s="10">
        <v>-90</v>
      </c>
      <c r="P1111" s="10">
        <v>-22.5</v>
      </c>
      <c r="Q1111" s="10">
        <v>-22.5</v>
      </c>
      <c r="R1111" s="11"/>
      <c r="S1111" s="11"/>
      <c r="T1111" s="11"/>
      <c r="U1111" s="9">
        <v>-180</v>
      </c>
    </row>
    <row r="1112" spans="1:21" ht="23.25" thickBot="1" x14ac:dyDescent="0.3">
      <c r="A1112" s="4" t="s">
        <v>320</v>
      </c>
      <c r="B1112" s="4" t="s">
        <v>362</v>
      </c>
      <c r="C1112" s="4" t="s">
        <v>363</v>
      </c>
      <c r="D1112" s="4" t="s">
        <v>346</v>
      </c>
      <c r="E1112" s="4" t="s">
        <v>347</v>
      </c>
      <c r="F1112" s="4" t="s">
        <v>192</v>
      </c>
      <c r="G1112" s="4" t="s">
        <v>193</v>
      </c>
      <c r="H1112" s="4" t="s">
        <v>348</v>
      </c>
      <c r="I1112" s="7"/>
      <c r="J1112" s="7"/>
      <c r="K1112" s="7"/>
      <c r="L1112" s="8">
        <v>-1258.8800000000001</v>
      </c>
      <c r="M1112" s="8">
        <v>-5727.2</v>
      </c>
      <c r="N1112" s="7"/>
      <c r="O1112" s="7"/>
      <c r="P1112" s="7"/>
      <c r="Q1112" s="7"/>
      <c r="R1112" s="7"/>
      <c r="S1112" s="7"/>
      <c r="T1112" s="7"/>
      <c r="U1112" s="9">
        <v>-6986.08</v>
      </c>
    </row>
    <row r="1113" spans="1:21" ht="23.25" thickBot="1" x14ac:dyDescent="0.3">
      <c r="A1113" s="4" t="s">
        <v>320</v>
      </c>
      <c r="B1113" s="4" t="s">
        <v>362</v>
      </c>
      <c r="C1113" s="4" t="s">
        <v>363</v>
      </c>
      <c r="D1113" s="4" t="s">
        <v>346</v>
      </c>
      <c r="E1113" s="4" t="s">
        <v>347</v>
      </c>
      <c r="F1113" s="4" t="s">
        <v>676</v>
      </c>
      <c r="G1113" s="4" t="s">
        <v>677</v>
      </c>
      <c r="H1113" s="4" t="s">
        <v>348</v>
      </c>
      <c r="I1113" s="11"/>
      <c r="J1113" s="11"/>
      <c r="K1113" s="11"/>
      <c r="L1113" s="10">
        <v>-39.26</v>
      </c>
      <c r="M1113" s="11"/>
      <c r="N1113" s="11"/>
      <c r="O1113" s="11"/>
      <c r="P1113" s="11"/>
      <c r="Q1113" s="11"/>
      <c r="R1113" s="11"/>
      <c r="S1113" s="11"/>
      <c r="T1113" s="11"/>
      <c r="U1113" s="9">
        <v>-39.26</v>
      </c>
    </row>
    <row r="1114" spans="1:21" ht="23.25" thickBot="1" x14ac:dyDescent="0.3">
      <c r="A1114" s="4" t="s">
        <v>320</v>
      </c>
      <c r="B1114" s="4" t="s">
        <v>362</v>
      </c>
      <c r="C1114" s="4" t="s">
        <v>363</v>
      </c>
      <c r="D1114" s="4" t="s">
        <v>346</v>
      </c>
      <c r="E1114" s="4" t="s">
        <v>347</v>
      </c>
      <c r="F1114" s="4" t="s">
        <v>182</v>
      </c>
      <c r="G1114" s="4" t="s">
        <v>183</v>
      </c>
      <c r="H1114" s="4" t="s">
        <v>348</v>
      </c>
      <c r="I1114" s="7"/>
      <c r="J1114" s="7"/>
      <c r="K1114" s="7"/>
      <c r="L1114" s="8">
        <v>-22.5</v>
      </c>
      <c r="M1114" s="7"/>
      <c r="N1114" s="7"/>
      <c r="O1114" s="7"/>
      <c r="P1114" s="7"/>
      <c r="Q1114" s="7"/>
      <c r="R1114" s="7"/>
      <c r="S1114" s="7"/>
      <c r="T1114" s="7"/>
      <c r="U1114" s="9">
        <v>-22.5</v>
      </c>
    </row>
    <row r="1115" spans="1:21" ht="23.25" thickBot="1" x14ac:dyDescent="0.3">
      <c r="A1115" s="4" t="s">
        <v>320</v>
      </c>
      <c r="B1115" s="4" t="s">
        <v>196</v>
      </c>
      <c r="C1115" s="4" t="s">
        <v>197</v>
      </c>
      <c r="D1115" s="4" t="s">
        <v>321</v>
      </c>
      <c r="E1115" s="4" t="s">
        <v>322</v>
      </c>
      <c r="F1115" s="4" t="s">
        <v>94</v>
      </c>
      <c r="G1115" s="4" t="s">
        <v>95</v>
      </c>
      <c r="H1115" s="4" t="s">
        <v>323</v>
      </c>
      <c r="I1115" s="10">
        <v>10.83</v>
      </c>
      <c r="J1115" s="11"/>
      <c r="K1115" s="10">
        <v>13.32</v>
      </c>
      <c r="L1115" s="11"/>
      <c r="M1115" s="10">
        <v>73.319999999999993</v>
      </c>
      <c r="N1115" s="11"/>
      <c r="O1115" s="11"/>
      <c r="P1115" s="11"/>
      <c r="Q1115" s="11"/>
      <c r="R1115" s="11"/>
      <c r="S1115" s="11"/>
      <c r="T1115" s="11"/>
      <c r="U1115" s="9">
        <v>97.47</v>
      </c>
    </row>
    <row r="1116" spans="1:21" ht="23.25" thickBot="1" x14ac:dyDescent="0.3">
      <c r="A1116" s="4" t="s">
        <v>320</v>
      </c>
      <c r="B1116" s="4" t="s">
        <v>196</v>
      </c>
      <c r="C1116" s="4" t="s">
        <v>197</v>
      </c>
      <c r="D1116" s="4" t="s">
        <v>321</v>
      </c>
      <c r="E1116" s="4" t="s">
        <v>322</v>
      </c>
      <c r="F1116" s="4" t="s">
        <v>51</v>
      </c>
      <c r="G1116" s="4" t="s">
        <v>52</v>
      </c>
      <c r="H1116" s="4" t="s">
        <v>323</v>
      </c>
      <c r="I1116" s="8">
        <v>41.52</v>
      </c>
      <c r="J1116" s="7"/>
      <c r="K1116" s="7"/>
      <c r="L1116" s="7"/>
      <c r="M1116" s="8">
        <v>470.38</v>
      </c>
      <c r="N1116" s="7"/>
      <c r="O1116" s="7"/>
      <c r="P1116" s="7"/>
      <c r="Q1116" s="7"/>
      <c r="R1116" s="7"/>
      <c r="S1116" s="7"/>
      <c r="T1116" s="7"/>
      <c r="U1116" s="9">
        <v>511.9</v>
      </c>
    </row>
    <row r="1117" spans="1:21" ht="23.25" thickBot="1" x14ac:dyDescent="0.3">
      <c r="A1117" s="4" t="s">
        <v>320</v>
      </c>
      <c r="B1117" s="4" t="s">
        <v>196</v>
      </c>
      <c r="C1117" s="4" t="s">
        <v>197</v>
      </c>
      <c r="D1117" s="4" t="s">
        <v>321</v>
      </c>
      <c r="E1117" s="4" t="s">
        <v>322</v>
      </c>
      <c r="F1117" s="4" t="s">
        <v>42</v>
      </c>
      <c r="G1117" s="4" t="s">
        <v>43</v>
      </c>
      <c r="H1117" s="4" t="s">
        <v>323</v>
      </c>
      <c r="I1117" s="11"/>
      <c r="J1117" s="11"/>
      <c r="K1117" s="11"/>
      <c r="L1117" s="11"/>
      <c r="M1117" s="10">
        <v>159.68</v>
      </c>
      <c r="N1117" s="11"/>
      <c r="O1117" s="11"/>
      <c r="P1117" s="11"/>
      <c r="Q1117" s="11"/>
      <c r="R1117" s="11"/>
      <c r="S1117" s="11"/>
      <c r="T1117" s="11"/>
      <c r="U1117" s="9">
        <v>159.68</v>
      </c>
    </row>
    <row r="1118" spans="1:21" ht="23.25" thickBot="1" x14ac:dyDescent="0.3">
      <c r="A1118" s="4" t="s">
        <v>320</v>
      </c>
      <c r="B1118" s="4" t="s">
        <v>196</v>
      </c>
      <c r="C1118" s="4" t="s">
        <v>197</v>
      </c>
      <c r="D1118" s="4" t="s">
        <v>321</v>
      </c>
      <c r="E1118" s="4" t="s">
        <v>322</v>
      </c>
      <c r="F1118" s="4" t="s">
        <v>53</v>
      </c>
      <c r="G1118" s="4" t="s">
        <v>54</v>
      </c>
      <c r="H1118" s="4" t="s">
        <v>323</v>
      </c>
      <c r="I1118" s="8">
        <v>62.28</v>
      </c>
      <c r="J1118" s="7"/>
      <c r="K1118" s="8">
        <v>127.58</v>
      </c>
      <c r="L1118" s="7"/>
      <c r="M1118" s="8">
        <v>72.260000000000005</v>
      </c>
      <c r="N1118" s="7"/>
      <c r="O1118" s="7"/>
      <c r="P1118" s="7"/>
      <c r="Q1118" s="7"/>
      <c r="R1118" s="7"/>
      <c r="S1118" s="7"/>
      <c r="T1118" s="7"/>
      <c r="U1118" s="9">
        <v>262.12</v>
      </c>
    </row>
    <row r="1119" spans="1:21" ht="23.25" thickBot="1" x14ac:dyDescent="0.3">
      <c r="A1119" s="4" t="s">
        <v>320</v>
      </c>
      <c r="B1119" s="4" t="s">
        <v>196</v>
      </c>
      <c r="C1119" s="4" t="s">
        <v>197</v>
      </c>
      <c r="D1119" s="4" t="s">
        <v>321</v>
      </c>
      <c r="E1119" s="4" t="s">
        <v>322</v>
      </c>
      <c r="F1119" s="4" t="s">
        <v>172</v>
      </c>
      <c r="G1119" s="4" t="s">
        <v>173</v>
      </c>
      <c r="H1119" s="4" t="s">
        <v>323</v>
      </c>
      <c r="I1119" s="11"/>
      <c r="J1119" s="11"/>
      <c r="K1119" s="11"/>
      <c r="L1119" s="11"/>
      <c r="M1119" s="10">
        <v>22.5</v>
      </c>
      <c r="N1119" s="11"/>
      <c r="O1119" s="11"/>
      <c r="P1119" s="11"/>
      <c r="Q1119" s="11"/>
      <c r="R1119" s="11"/>
      <c r="S1119" s="11"/>
      <c r="T1119" s="11"/>
      <c r="U1119" s="9">
        <v>22.5</v>
      </c>
    </row>
    <row r="1120" spans="1:21" ht="23.25" thickBot="1" x14ac:dyDescent="0.3">
      <c r="A1120" s="4" t="s">
        <v>320</v>
      </c>
      <c r="B1120" s="4" t="s">
        <v>196</v>
      </c>
      <c r="C1120" s="4" t="s">
        <v>197</v>
      </c>
      <c r="D1120" s="4" t="s">
        <v>338</v>
      </c>
      <c r="E1120" s="4" t="s">
        <v>339</v>
      </c>
      <c r="F1120" s="4" t="s">
        <v>70</v>
      </c>
      <c r="G1120" s="4" t="s">
        <v>71</v>
      </c>
      <c r="H1120" s="4" t="s">
        <v>340</v>
      </c>
      <c r="I1120" s="7"/>
      <c r="J1120" s="7"/>
      <c r="K1120" s="7"/>
      <c r="L1120" s="7"/>
      <c r="M1120" s="8">
        <v>175</v>
      </c>
      <c r="N1120" s="7"/>
      <c r="O1120" s="7"/>
      <c r="P1120" s="7"/>
      <c r="Q1120" s="7"/>
      <c r="R1120" s="7"/>
      <c r="S1120" s="7"/>
      <c r="T1120" s="7"/>
      <c r="U1120" s="9">
        <v>175</v>
      </c>
    </row>
    <row r="1121" spans="1:21" ht="23.25" thickBot="1" x14ac:dyDescent="0.3">
      <c r="A1121" s="4" t="s">
        <v>320</v>
      </c>
      <c r="B1121" s="4" t="s">
        <v>196</v>
      </c>
      <c r="C1121" s="4" t="s">
        <v>197</v>
      </c>
      <c r="D1121" s="4" t="s">
        <v>338</v>
      </c>
      <c r="E1121" s="4" t="s">
        <v>339</v>
      </c>
      <c r="F1121" s="4" t="s">
        <v>47</v>
      </c>
      <c r="G1121" s="4" t="s">
        <v>48</v>
      </c>
      <c r="H1121" s="4" t="s">
        <v>340</v>
      </c>
      <c r="I1121" s="10">
        <v>262.43</v>
      </c>
      <c r="J1121" s="10">
        <v>113.01</v>
      </c>
      <c r="K1121" s="11"/>
      <c r="L1121" s="10">
        <v>40.56</v>
      </c>
      <c r="M1121" s="10">
        <v>262.70999999999998</v>
      </c>
      <c r="N1121" s="11"/>
      <c r="O1121" s="10">
        <v>243.85</v>
      </c>
      <c r="P1121" s="10">
        <v>108.23</v>
      </c>
      <c r="Q1121" s="10">
        <v>492.65</v>
      </c>
      <c r="R1121" s="10">
        <v>67.11</v>
      </c>
      <c r="S1121" s="10">
        <v>227.83</v>
      </c>
      <c r="T1121" s="10">
        <v>213.11</v>
      </c>
      <c r="U1121" s="9">
        <v>2031.49</v>
      </c>
    </row>
    <row r="1122" spans="1:21" ht="23.25" thickBot="1" x14ac:dyDescent="0.3">
      <c r="A1122" s="4" t="s">
        <v>320</v>
      </c>
      <c r="B1122" s="4" t="s">
        <v>196</v>
      </c>
      <c r="C1122" s="4" t="s">
        <v>197</v>
      </c>
      <c r="D1122" s="4" t="s">
        <v>338</v>
      </c>
      <c r="E1122" s="4" t="s">
        <v>339</v>
      </c>
      <c r="F1122" s="4" t="s">
        <v>130</v>
      </c>
      <c r="G1122" s="4" t="s">
        <v>131</v>
      </c>
      <c r="H1122" s="4" t="s">
        <v>340</v>
      </c>
      <c r="I1122" s="7"/>
      <c r="J1122" s="7"/>
      <c r="K1122" s="7"/>
      <c r="L1122" s="7"/>
      <c r="M1122" s="7"/>
      <c r="N1122" s="7"/>
      <c r="O1122" s="7"/>
      <c r="P1122" s="7"/>
      <c r="Q1122" s="7"/>
      <c r="R1122" s="7"/>
      <c r="S1122" s="7"/>
      <c r="T1122" s="8">
        <v>16.190000000000001</v>
      </c>
      <c r="U1122" s="9">
        <v>16.190000000000001</v>
      </c>
    </row>
    <row r="1123" spans="1:21" ht="23.25" thickBot="1" x14ac:dyDescent="0.3">
      <c r="A1123" s="4" t="s">
        <v>320</v>
      </c>
      <c r="B1123" s="4" t="s">
        <v>196</v>
      </c>
      <c r="C1123" s="4" t="s">
        <v>197</v>
      </c>
      <c r="D1123" s="4" t="s">
        <v>338</v>
      </c>
      <c r="E1123" s="4" t="s">
        <v>339</v>
      </c>
      <c r="F1123" s="4" t="s">
        <v>94</v>
      </c>
      <c r="G1123" s="4" t="s">
        <v>95</v>
      </c>
      <c r="H1123" s="4" t="s">
        <v>340</v>
      </c>
      <c r="I1123" s="10">
        <v>19.510000000000002</v>
      </c>
      <c r="J1123" s="10">
        <v>6.51</v>
      </c>
      <c r="K1123" s="10">
        <v>33.31</v>
      </c>
      <c r="L1123" s="10">
        <v>173.22</v>
      </c>
      <c r="M1123" s="10">
        <v>49.96</v>
      </c>
      <c r="N1123" s="11"/>
      <c r="O1123" s="11"/>
      <c r="P1123" s="11"/>
      <c r="Q1123" s="11"/>
      <c r="R1123" s="11"/>
      <c r="S1123" s="11"/>
      <c r="T1123" s="11"/>
      <c r="U1123" s="9">
        <v>282.51</v>
      </c>
    </row>
    <row r="1124" spans="1:21" ht="23.25" thickBot="1" x14ac:dyDescent="0.3">
      <c r="A1124" s="4" t="s">
        <v>320</v>
      </c>
      <c r="B1124" s="4" t="s">
        <v>196</v>
      </c>
      <c r="C1124" s="4" t="s">
        <v>197</v>
      </c>
      <c r="D1124" s="4" t="s">
        <v>338</v>
      </c>
      <c r="E1124" s="4" t="s">
        <v>339</v>
      </c>
      <c r="F1124" s="4" t="s">
        <v>116</v>
      </c>
      <c r="G1124" s="4" t="s">
        <v>117</v>
      </c>
      <c r="H1124" s="4" t="s">
        <v>340</v>
      </c>
      <c r="I1124" s="8">
        <v>279.45</v>
      </c>
      <c r="J1124" s="7"/>
      <c r="K1124" s="7"/>
      <c r="L1124" s="7"/>
      <c r="M1124" s="8">
        <v>65.400000000000006</v>
      </c>
      <c r="N1124" s="7"/>
      <c r="O1124" s="7"/>
      <c r="P1124" s="7"/>
      <c r="Q1124" s="7"/>
      <c r="R1124" s="7"/>
      <c r="S1124" s="7"/>
      <c r="T1124" s="7"/>
      <c r="U1124" s="9">
        <v>344.85</v>
      </c>
    </row>
    <row r="1125" spans="1:21" ht="23.25" thickBot="1" x14ac:dyDescent="0.3">
      <c r="A1125" s="4" t="s">
        <v>320</v>
      </c>
      <c r="B1125" s="4" t="s">
        <v>196</v>
      </c>
      <c r="C1125" s="4" t="s">
        <v>197</v>
      </c>
      <c r="D1125" s="4" t="s">
        <v>338</v>
      </c>
      <c r="E1125" s="4" t="s">
        <v>339</v>
      </c>
      <c r="F1125" s="4" t="s">
        <v>51</v>
      </c>
      <c r="G1125" s="4" t="s">
        <v>52</v>
      </c>
      <c r="H1125" s="4" t="s">
        <v>340</v>
      </c>
      <c r="I1125" s="11"/>
      <c r="J1125" s="11"/>
      <c r="K1125" s="10">
        <v>127.59</v>
      </c>
      <c r="L1125" s="11"/>
      <c r="M1125" s="11"/>
      <c r="N1125" s="11"/>
      <c r="O1125" s="11"/>
      <c r="P1125" s="11"/>
      <c r="Q1125" s="11"/>
      <c r="R1125" s="11"/>
      <c r="S1125" s="11"/>
      <c r="T1125" s="11"/>
      <c r="U1125" s="9">
        <v>127.59</v>
      </c>
    </row>
    <row r="1126" spans="1:21" ht="23.25" thickBot="1" x14ac:dyDescent="0.3">
      <c r="A1126" s="4" t="s">
        <v>320</v>
      </c>
      <c r="B1126" s="4" t="s">
        <v>196</v>
      </c>
      <c r="C1126" s="4" t="s">
        <v>197</v>
      </c>
      <c r="D1126" s="4" t="s">
        <v>338</v>
      </c>
      <c r="E1126" s="4" t="s">
        <v>339</v>
      </c>
      <c r="F1126" s="4" t="s">
        <v>42</v>
      </c>
      <c r="G1126" s="4" t="s">
        <v>43</v>
      </c>
      <c r="H1126" s="4" t="s">
        <v>340</v>
      </c>
      <c r="I1126" s="7"/>
      <c r="J1126" s="8">
        <v>62.34</v>
      </c>
      <c r="K1126" s="8">
        <v>127.7</v>
      </c>
      <c r="L1126" s="8">
        <v>1021.92</v>
      </c>
      <c r="M1126" s="8">
        <v>255.48</v>
      </c>
      <c r="N1126" s="7"/>
      <c r="O1126" s="7"/>
      <c r="P1126" s="7"/>
      <c r="Q1126" s="7"/>
      <c r="R1126" s="7"/>
      <c r="S1126" s="7"/>
      <c r="T1126" s="7"/>
      <c r="U1126" s="9">
        <v>1467.44</v>
      </c>
    </row>
    <row r="1127" spans="1:21" ht="23.25" thickBot="1" x14ac:dyDescent="0.3">
      <c r="A1127" s="4" t="s">
        <v>320</v>
      </c>
      <c r="B1127" s="4" t="s">
        <v>196</v>
      </c>
      <c r="C1127" s="4" t="s">
        <v>197</v>
      </c>
      <c r="D1127" s="4" t="s">
        <v>338</v>
      </c>
      <c r="E1127" s="4" t="s">
        <v>339</v>
      </c>
      <c r="F1127" s="4" t="s">
        <v>53</v>
      </c>
      <c r="G1127" s="4" t="s">
        <v>54</v>
      </c>
      <c r="H1127" s="4" t="s">
        <v>340</v>
      </c>
      <c r="I1127" s="10">
        <v>186.84</v>
      </c>
      <c r="J1127" s="11"/>
      <c r="K1127" s="10">
        <v>63.79</v>
      </c>
      <c r="L1127" s="10">
        <v>637.4</v>
      </c>
      <c r="M1127" s="10">
        <v>223.09</v>
      </c>
      <c r="N1127" s="11"/>
      <c r="O1127" s="11"/>
      <c r="P1127" s="11"/>
      <c r="Q1127" s="11"/>
      <c r="R1127" s="11"/>
      <c r="S1127" s="11"/>
      <c r="T1127" s="11"/>
      <c r="U1127" s="9">
        <v>1111.1199999999999</v>
      </c>
    </row>
    <row r="1128" spans="1:21" ht="23.25" thickBot="1" x14ac:dyDescent="0.3">
      <c r="A1128" s="4" t="s">
        <v>320</v>
      </c>
      <c r="B1128" s="4" t="s">
        <v>196</v>
      </c>
      <c r="C1128" s="4" t="s">
        <v>197</v>
      </c>
      <c r="D1128" s="4" t="s">
        <v>338</v>
      </c>
      <c r="E1128" s="4" t="s">
        <v>339</v>
      </c>
      <c r="F1128" s="4" t="s">
        <v>172</v>
      </c>
      <c r="G1128" s="4" t="s">
        <v>173</v>
      </c>
      <c r="H1128" s="4" t="s">
        <v>340</v>
      </c>
      <c r="I1128" s="8">
        <v>22.5</v>
      </c>
      <c r="J1128" s="7"/>
      <c r="K1128" s="8">
        <v>22.5</v>
      </c>
      <c r="L1128" s="7"/>
      <c r="M1128" s="7"/>
      <c r="N1128" s="7"/>
      <c r="O1128" s="7"/>
      <c r="P1128" s="7"/>
      <c r="Q1128" s="7"/>
      <c r="R1128" s="7"/>
      <c r="S1128" s="7"/>
      <c r="T1128" s="7"/>
      <c r="U1128" s="9">
        <v>45</v>
      </c>
    </row>
    <row r="1129" spans="1:21" ht="23.25" thickBot="1" x14ac:dyDescent="0.3">
      <c r="A1129" s="4" t="s">
        <v>320</v>
      </c>
      <c r="B1129" s="4" t="s">
        <v>196</v>
      </c>
      <c r="C1129" s="4" t="s">
        <v>197</v>
      </c>
      <c r="D1129" s="4" t="s">
        <v>341</v>
      </c>
      <c r="E1129" s="4" t="s">
        <v>339</v>
      </c>
      <c r="F1129" s="4" t="s">
        <v>108</v>
      </c>
      <c r="G1129" s="4" t="s">
        <v>109</v>
      </c>
      <c r="H1129" s="4" t="s">
        <v>342</v>
      </c>
      <c r="I1129" s="10">
        <v>3709.52</v>
      </c>
      <c r="J1129" s="10">
        <v>5995.8</v>
      </c>
      <c r="K1129" s="10">
        <v>6106.83</v>
      </c>
      <c r="L1129" s="10">
        <v>6549.97</v>
      </c>
      <c r="M1129" s="10">
        <v>6518.78</v>
      </c>
      <c r="N1129" s="11"/>
      <c r="O1129" s="11"/>
      <c r="P1129" s="11"/>
      <c r="Q1129" s="11"/>
      <c r="R1129" s="11"/>
      <c r="S1129" s="11"/>
      <c r="T1129" s="11"/>
      <c r="U1129" s="9">
        <v>28880.9</v>
      </c>
    </row>
    <row r="1130" spans="1:21" ht="23.25" thickBot="1" x14ac:dyDescent="0.3">
      <c r="A1130" s="4" t="s">
        <v>320</v>
      </c>
      <c r="B1130" s="4" t="s">
        <v>196</v>
      </c>
      <c r="C1130" s="4" t="s">
        <v>197</v>
      </c>
      <c r="D1130" s="4" t="s">
        <v>341</v>
      </c>
      <c r="E1130" s="4" t="s">
        <v>339</v>
      </c>
      <c r="F1130" s="4" t="s">
        <v>118</v>
      </c>
      <c r="G1130" s="4" t="s">
        <v>119</v>
      </c>
      <c r="H1130" s="4" t="s">
        <v>342</v>
      </c>
      <c r="I1130" s="8">
        <v>286.08</v>
      </c>
      <c r="J1130" s="8">
        <v>1323.12</v>
      </c>
      <c r="K1130" s="8">
        <v>989.01</v>
      </c>
      <c r="L1130" s="8">
        <v>73.260000000000005</v>
      </c>
      <c r="M1130" s="8">
        <v>1318.68</v>
      </c>
      <c r="N1130" s="7"/>
      <c r="O1130" s="7"/>
      <c r="P1130" s="7"/>
      <c r="Q1130" s="7"/>
      <c r="R1130" s="7"/>
      <c r="S1130" s="7"/>
      <c r="T1130" s="7"/>
      <c r="U1130" s="9">
        <v>3990.15</v>
      </c>
    </row>
    <row r="1131" spans="1:21" ht="23.25" thickBot="1" x14ac:dyDescent="0.3">
      <c r="A1131" s="4" t="s">
        <v>320</v>
      </c>
      <c r="B1131" s="4" t="s">
        <v>196</v>
      </c>
      <c r="C1131" s="4" t="s">
        <v>197</v>
      </c>
      <c r="D1131" s="4" t="s">
        <v>341</v>
      </c>
      <c r="E1131" s="4" t="s">
        <v>339</v>
      </c>
      <c r="F1131" s="4" t="s">
        <v>120</v>
      </c>
      <c r="G1131" s="4" t="s">
        <v>121</v>
      </c>
      <c r="H1131" s="4" t="s">
        <v>342</v>
      </c>
      <c r="I1131" s="10">
        <v>19364.04</v>
      </c>
      <c r="J1131" s="10">
        <v>13159.68</v>
      </c>
      <c r="K1131" s="10">
        <v>6774.74</v>
      </c>
      <c r="L1131" s="10">
        <v>9084.25</v>
      </c>
      <c r="M1131" s="10">
        <v>5860.8</v>
      </c>
      <c r="N1131" s="10">
        <v>293.04000000000002</v>
      </c>
      <c r="O1131" s="11"/>
      <c r="P1131" s="11"/>
      <c r="Q1131" s="11"/>
      <c r="R1131" s="11"/>
      <c r="S1131" s="11"/>
      <c r="T1131" s="11"/>
      <c r="U1131" s="9">
        <v>54536.55</v>
      </c>
    </row>
    <row r="1132" spans="1:21" ht="23.25" thickBot="1" x14ac:dyDescent="0.3">
      <c r="A1132" s="4" t="s">
        <v>320</v>
      </c>
      <c r="B1132" s="4" t="s">
        <v>196</v>
      </c>
      <c r="C1132" s="4" t="s">
        <v>197</v>
      </c>
      <c r="D1132" s="4" t="s">
        <v>341</v>
      </c>
      <c r="E1132" s="4" t="s">
        <v>339</v>
      </c>
      <c r="F1132" s="4" t="s">
        <v>122</v>
      </c>
      <c r="G1132" s="4" t="s">
        <v>123</v>
      </c>
      <c r="H1132" s="4" t="s">
        <v>342</v>
      </c>
      <c r="I1132" s="8">
        <v>3393.83</v>
      </c>
      <c r="J1132" s="8">
        <v>2896.5</v>
      </c>
      <c r="K1132" s="8">
        <v>2422.08</v>
      </c>
      <c r="L1132" s="8">
        <v>2960.09</v>
      </c>
      <c r="M1132" s="8">
        <v>1609.16</v>
      </c>
      <c r="N1132" s="8">
        <v>189.04</v>
      </c>
      <c r="O1132" s="7"/>
      <c r="P1132" s="7"/>
      <c r="Q1132" s="7"/>
      <c r="R1132" s="7"/>
      <c r="S1132" s="7"/>
      <c r="T1132" s="7"/>
      <c r="U1132" s="9">
        <v>13470.7</v>
      </c>
    </row>
    <row r="1133" spans="1:21" ht="23.25" thickBot="1" x14ac:dyDescent="0.3">
      <c r="A1133" s="4" t="s">
        <v>320</v>
      </c>
      <c r="B1133" s="4" t="s">
        <v>196</v>
      </c>
      <c r="C1133" s="4" t="s">
        <v>197</v>
      </c>
      <c r="D1133" s="4" t="s">
        <v>341</v>
      </c>
      <c r="E1133" s="4" t="s">
        <v>339</v>
      </c>
      <c r="F1133" s="4" t="s">
        <v>112</v>
      </c>
      <c r="G1133" s="4" t="s">
        <v>113</v>
      </c>
      <c r="H1133" s="4" t="s">
        <v>342</v>
      </c>
      <c r="I1133" s="10">
        <v>3603.75</v>
      </c>
      <c r="J1133" s="10">
        <v>2978.95</v>
      </c>
      <c r="K1133" s="10">
        <v>2434.14</v>
      </c>
      <c r="L1133" s="10">
        <v>2336.64</v>
      </c>
      <c r="M1133" s="10">
        <v>1736.64</v>
      </c>
      <c r="N1133" s="10">
        <v>40</v>
      </c>
      <c r="O1133" s="11"/>
      <c r="P1133" s="11"/>
      <c r="Q1133" s="11"/>
      <c r="R1133" s="11"/>
      <c r="S1133" s="11"/>
      <c r="T1133" s="11"/>
      <c r="U1133" s="9">
        <v>13130.12</v>
      </c>
    </row>
    <row r="1134" spans="1:21" ht="23.25" thickBot="1" x14ac:dyDescent="0.3">
      <c r="A1134" s="4" t="s">
        <v>320</v>
      </c>
      <c r="B1134" s="4" t="s">
        <v>196</v>
      </c>
      <c r="C1134" s="4" t="s">
        <v>197</v>
      </c>
      <c r="D1134" s="4" t="s">
        <v>341</v>
      </c>
      <c r="E1134" s="4" t="s">
        <v>339</v>
      </c>
      <c r="F1134" s="4" t="s">
        <v>114</v>
      </c>
      <c r="G1134" s="4" t="s">
        <v>115</v>
      </c>
      <c r="H1134" s="4" t="s">
        <v>342</v>
      </c>
      <c r="I1134" s="8">
        <v>13898.11</v>
      </c>
      <c r="J1134" s="8">
        <v>11670.54</v>
      </c>
      <c r="K1134" s="8">
        <v>9521.85</v>
      </c>
      <c r="L1134" s="8">
        <v>9116.14</v>
      </c>
      <c r="M1134" s="8">
        <v>6858.41</v>
      </c>
      <c r="N1134" s="8">
        <v>166.03</v>
      </c>
      <c r="O1134" s="7"/>
      <c r="P1134" s="7"/>
      <c r="Q1134" s="7"/>
      <c r="R1134" s="7"/>
      <c r="S1134" s="7"/>
      <c r="T1134" s="7"/>
      <c r="U1134" s="9">
        <v>51231.08</v>
      </c>
    </row>
    <row r="1135" spans="1:21" ht="23.25" thickBot="1" x14ac:dyDescent="0.3">
      <c r="A1135" s="4" t="s">
        <v>320</v>
      </c>
      <c r="B1135" s="4" t="s">
        <v>196</v>
      </c>
      <c r="C1135" s="4" t="s">
        <v>197</v>
      </c>
      <c r="D1135" s="4" t="s">
        <v>341</v>
      </c>
      <c r="E1135" s="4" t="s">
        <v>339</v>
      </c>
      <c r="F1135" s="4" t="s">
        <v>47</v>
      </c>
      <c r="G1135" s="4" t="s">
        <v>48</v>
      </c>
      <c r="H1135" s="4" t="s">
        <v>342</v>
      </c>
      <c r="I1135" s="10">
        <v>2249.61</v>
      </c>
      <c r="J1135" s="10">
        <v>1618.49</v>
      </c>
      <c r="K1135" s="10">
        <v>2317.1799999999998</v>
      </c>
      <c r="L1135" s="10">
        <v>990.35</v>
      </c>
      <c r="M1135" s="10">
        <v>460.71</v>
      </c>
      <c r="N1135" s="10">
        <v>1768.62</v>
      </c>
      <c r="O1135" s="10">
        <v>398.32</v>
      </c>
      <c r="P1135" s="10">
        <v>444.94</v>
      </c>
      <c r="Q1135" s="10">
        <v>731.46</v>
      </c>
      <c r="R1135" s="10">
        <v>1266.98</v>
      </c>
      <c r="S1135" s="10">
        <v>774.47</v>
      </c>
      <c r="T1135" s="10">
        <v>956.17</v>
      </c>
      <c r="U1135" s="9">
        <v>13977.3</v>
      </c>
    </row>
    <row r="1136" spans="1:21" ht="23.25" thickBot="1" x14ac:dyDescent="0.3">
      <c r="A1136" s="4" t="s">
        <v>320</v>
      </c>
      <c r="B1136" s="4" t="s">
        <v>196</v>
      </c>
      <c r="C1136" s="4" t="s">
        <v>197</v>
      </c>
      <c r="D1136" s="4" t="s">
        <v>341</v>
      </c>
      <c r="E1136" s="4" t="s">
        <v>339</v>
      </c>
      <c r="F1136" s="4" t="s">
        <v>132</v>
      </c>
      <c r="G1136" s="4" t="s">
        <v>133</v>
      </c>
      <c r="H1136" s="4" t="s">
        <v>342</v>
      </c>
      <c r="I1136" s="8">
        <v>243.6</v>
      </c>
      <c r="J1136" s="8">
        <v>250.56</v>
      </c>
      <c r="K1136" s="8">
        <v>-59.16</v>
      </c>
      <c r="L1136" s="7"/>
      <c r="M1136" s="7"/>
      <c r="N1136" s="7"/>
      <c r="O1136" s="7"/>
      <c r="P1136" s="7"/>
      <c r="Q1136" s="7"/>
      <c r="R1136" s="7"/>
      <c r="S1136" s="7"/>
      <c r="T1136" s="7"/>
      <c r="U1136" s="9">
        <v>435</v>
      </c>
    </row>
    <row r="1137" spans="1:21" ht="23.25" thickBot="1" x14ac:dyDescent="0.3">
      <c r="A1137" s="4" t="s">
        <v>320</v>
      </c>
      <c r="B1137" s="4" t="s">
        <v>196</v>
      </c>
      <c r="C1137" s="4" t="s">
        <v>197</v>
      </c>
      <c r="D1137" s="4" t="s">
        <v>341</v>
      </c>
      <c r="E1137" s="4" t="s">
        <v>339</v>
      </c>
      <c r="F1137" s="4" t="s">
        <v>80</v>
      </c>
      <c r="G1137" s="4" t="s">
        <v>81</v>
      </c>
      <c r="H1137" s="4" t="s">
        <v>342</v>
      </c>
      <c r="I1137" s="10">
        <v>1508</v>
      </c>
      <c r="J1137" s="10">
        <v>1508</v>
      </c>
      <c r="K1137" s="10">
        <v>1508</v>
      </c>
      <c r="L1137" s="10">
        <v>1508</v>
      </c>
      <c r="M1137" s="10">
        <v>1508</v>
      </c>
      <c r="N1137" s="10">
        <v>1540</v>
      </c>
      <c r="O1137" s="10">
        <v>1508</v>
      </c>
      <c r="P1137" s="10">
        <v>1508</v>
      </c>
      <c r="Q1137" s="10">
        <v>1508</v>
      </c>
      <c r="R1137" s="10">
        <v>1508</v>
      </c>
      <c r="S1137" s="10">
        <v>1508</v>
      </c>
      <c r="T1137" s="10">
        <v>1508</v>
      </c>
      <c r="U1137" s="9">
        <v>18128</v>
      </c>
    </row>
    <row r="1138" spans="1:21" ht="23.25" thickBot="1" x14ac:dyDescent="0.3">
      <c r="A1138" s="4" t="s">
        <v>320</v>
      </c>
      <c r="B1138" s="4" t="s">
        <v>196</v>
      </c>
      <c r="C1138" s="4" t="s">
        <v>197</v>
      </c>
      <c r="D1138" s="4" t="s">
        <v>341</v>
      </c>
      <c r="E1138" s="4" t="s">
        <v>339</v>
      </c>
      <c r="F1138" s="4" t="s">
        <v>94</v>
      </c>
      <c r="G1138" s="4" t="s">
        <v>95</v>
      </c>
      <c r="H1138" s="4" t="s">
        <v>342</v>
      </c>
      <c r="I1138" s="8">
        <v>3743.57</v>
      </c>
      <c r="J1138" s="8">
        <v>3178</v>
      </c>
      <c r="K1138" s="8">
        <v>2360.2399999999998</v>
      </c>
      <c r="L1138" s="8">
        <v>1419.8</v>
      </c>
      <c r="M1138" s="8">
        <v>683.67</v>
      </c>
      <c r="N1138" s="8">
        <v>34</v>
      </c>
      <c r="O1138" s="7"/>
      <c r="P1138" s="7"/>
      <c r="Q1138" s="7"/>
      <c r="R1138" s="7"/>
      <c r="S1138" s="7"/>
      <c r="T1138" s="7"/>
      <c r="U1138" s="9">
        <v>11419.28</v>
      </c>
    </row>
    <row r="1139" spans="1:21" ht="23.25" thickBot="1" x14ac:dyDescent="0.3">
      <c r="A1139" s="4" t="s">
        <v>320</v>
      </c>
      <c r="B1139" s="4" t="s">
        <v>196</v>
      </c>
      <c r="C1139" s="4" t="s">
        <v>197</v>
      </c>
      <c r="D1139" s="4" t="s">
        <v>341</v>
      </c>
      <c r="E1139" s="4" t="s">
        <v>339</v>
      </c>
      <c r="F1139" s="4" t="s">
        <v>38</v>
      </c>
      <c r="G1139" s="4" t="s">
        <v>39</v>
      </c>
      <c r="H1139" s="4" t="s">
        <v>342</v>
      </c>
      <c r="I1139" s="10">
        <v>100.95</v>
      </c>
      <c r="J1139" s="11"/>
      <c r="K1139" s="10">
        <v>145.94</v>
      </c>
      <c r="L1139" s="11"/>
      <c r="M1139" s="11"/>
      <c r="N1139" s="11"/>
      <c r="O1139" s="11"/>
      <c r="P1139" s="10">
        <v>110.85</v>
      </c>
      <c r="Q1139" s="11"/>
      <c r="R1139" s="11"/>
      <c r="S1139" s="11"/>
      <c r="T1139" s="10">
        <v>41.7</v>
      </c>
      <c r="U1139" s="9">
        <v>399.44</v>
      </c>
    </row>
    <row r="1140" spans="1:21" ht="23.25" thickBot="1" x14ac:dyDescent="0.3">
      <c r="A1140" s="4" t="s">
        <v>320</v>
      </c>
      <c r="B1140" s="4" t="s">
        <v>196</v>
      </c>
      <c r="C1140" s="4" t="s">
        <v>197</v>
      </c>
      <c r="D1140" s="4" t="s">
        <v>341</v>
      </c>
      <c r="E1140" s="4" t="s">
        <v>339</v>
      </c>
      <c r="F1140" s="4" t="s">
        <v>116</v>
      </c>
      <c r="G1140" s="4" t="s">
        <v>117</v>
      </c>
      <c r="H1140" s="4" t="s">
        <v>342</v>
      </c>
      <c r="I1140" s="7"/>
      <c r="J1140" s="7"/>
      <c r="K1140" s="7"/>
      <c r="L1140" s="7"/>
      <c r="M1140" s="7"/>
      <c r="N1140" s="8">
        <v>40.75</v>
      </c>
      <c r="O1140" s="7"/>
      <c r="P1140" s="7"/>
      <c r="Q1140" s="7"/>
      <c r="R1140" s="7"/>
      <c r="S1140" s="7"/>
      <c r="T1140" s="7"/>
      <c r="U1140" s="9">
        <v>40.75</v>
      </c>
    </row>
    <row r="1141" spans="1:21" ht="23.25" thickBot="1" x14ac:dyDescent="0.3">
      <c r="A1141" s="4" t="s">
        <v>320</v>
      </c>
      <c r="B1141" s="4" t="s">
        <v>196</v>
      </c>
      <c r="C1141" s="4" t="s">
        <v>197</v>
      </c>
      <c r="D1141" s="4" t="s">
        <v>341</v>
      </c>
      <c r="E1141" s="4" t="s">
        <v>339</v>
      </c>
      <c r="F1141" s="4" t="s">
        <v>82</v>
      </c>
      <c r="G1141" s="4" t="s">
        <v>83</v>
      </c>
      <c r="H1141" s="4" t="s">
        <v>342</v>
      </c>
      <c r="I1141" s="11"/>
      <c r="J1141" s="11"/>
      <c r="K1141" s="11"/>
      <c r="L1141" s="11"/>
      <c r="M1141" s="11"/>
      <c r="N1141" s="11"/>
      <c r="O1141" s="11"/>
      <c r="P1141" s="11"/>
      <c r="Q1141" s="10">
        <v>2760</v>
      </c>
      <c r="R1141" s="11"/>
      <c r="S1141" s="11"/>
      <c r="T1141" s="11"/>
      <c r="U1141" s="9">
        <v>2760</v>
      </c>
    </row>
    <row r="1142" spans="1:21" ht="23.25" thickBot="1" x14ac:dyDescent="0.3">
      <c r="A1142" s="4" t="s">
        <v>320</v>
      </c>
      <c r="B1142" s="4" t="s">
        <v>196</v>
      </c>
      <c r="C1142" s="4" t="s">
        <v>197</v>
      </c>
      <c r="D1142" s="4" t="s">
        <v>341</v>
      </c>
      <c r="E1142" s="4" t="s">
        <v>339</v>
      </c>
      <c r="F1142" s="4" t="s">
        <v>156</v>
      </c>
      <c r="G1142" s="4" t="s">
        <v>157</v>
      </c>
      <c r="H1142" s="4" t="s">
        <v>342</v>
      </c>
      <c r="I1142" s="8">
        <v>90</v>
      </c>
      <c r="J1142" s="8">
        <v>180</v>
      </c>
      <c r="K1142" s="8">
        <v>159.5</v>
      </c>
      <c r="L1142" s="8">
        <v>68.7</v>
      </c>
      <c r="M1142" s="8">
        <v>45.8</v>
      </c>
      <c r="N1142" s="7"/>
      <c r="O1142" s="7"/>
      <c r="P1142" s="7"/>
      <c r="Q1142" s="7"/>
      <c r="R1142" s="7"/>
      <c r="S1142" s="7"/>
      <c r="T1142" s="7"/>
      <c r="U1142" s="9">
        <v>544</v>
      </c>
    </row>
    <row r="1143" spans="1:21" ht="23.25" thickBot="1" x14ac:dyDescent="0.3">
      <c r="A1143" s="4" t="s">
        <v>320</v>
      </c>
      <c r="B1143" s="4" t="s">
        <v>196</v>
      </c>
      <c r="C1143" s="4" t="s">
        <v>197</v>
      </c>
      <c r="D1143" s="4" t="s">
        <v>341</v>
      </c>
      <c r="E1143" s="4" t="s">
        <v>339</v>
      </c>
      <c r="F1143" s="4" t="s">
        <v>160</v>
      </c>
      <c r="G1143" s="4" t="s">
        <v>161</v>
      </c>
      <c r="H1143" s="4" t="s">
        <v>342</v>
      </c>
      <c r="I1143" s="11"/>
      <c r="J1143" s="11"/>
      <c r="K1143" s="10">
        <v>107.1</v>
      </c>
      <c r="L1143" s="11"/>
      <c r="M1143" s="11"/>
      <c r="N1143" s="10">
        <v>75.959999999999994</v>
      </c>
      <c r="O1143" s="11"/>
      <c r="P1143" s="11"/>
      <c r="Q1143" s="11"/>
      <c r="R1143" s="11"/>
      <c r="S1143" s="11"/>
      <c r="T1143" s="11"/>
      <c r="U1143" s="9">
        <v>183.06</v>
      </c>
    </row>
    <row r="1144" spans="1:21" ht="23.25" thickBot="1" x14ac:dyDescent="0.3">
      <c r="A1144" s="4" t="s">
        <v>320</v>
      </c>
      <c r="B1144" s="4" t="s">
        <v>196</v>
      </c>
      <c r="C1144" s="4" t="s">
        <v>197</v>
      </c>
      <c r="D1144" s="4" t="s">
        <v>341</v>
      </c>
      <c r="E1144" s="4" t="s">
        <v>339</v>
      </c>
      <c r="F1144" s="4" t="s">
        <v>84</v>
      </c>
      <c r="G1144" s="4" t="s">
        <v>85</v>
      </c>
      <c r="H1144" s="4" t="s">
        <v>342</v>
      </c>
      <c r="I1144" s="8">
        <v>7.25</v>
      </c>
      <c r="J1144" s="8">
        <v>92.52</v>
      </c>
      <c r="K1144" s="8">
        <v>104.75</v>
      </c>
      <c r="L1144" s="8">
        <v>97.2</v>
      </c>
      <c r="M1144" s="8">
        <v>117.73</v>
      </c>
      <c r="N1144" s="8">
        <v>114.1</v>
      </c>
      <c r="O1144" s="7"/>
      <c r="P1144" s="7"/>
      <c r="Q1144" s="7"/>
      <c r="R1144" s="7"/>
      <c r="S1144" s="7"/>
      <c r="T1144" s="7"/>
      <c r="U1144" s="9">
        <v>533.54999999999995</v>
      </c>
    </row>
    <row r="1145" spans="1:21" ht="23.25" thickBot="1" x14ac:dyDescent="0.3">
      <c r="A1145" s="4" t="s">
        <v>320</v>
      </c>
      <c r="B1145" s="4" t="s">
        <v>196</v>
      </c>
      <c r="C1145" s="4" t="s">
        <v>197</v>
      </c>
      <c r="D1145" s="4" t="s">
        <v>341</v>
      </c>
      <c r="E1145" s="4" t="s">
        <v>339</v>
      </c>
      <c r="F1145" s="4" t="s">
        <v>166</v>
      </c>
      <c r="G1145" s="4" t="s">
        <v>167</v>
      </c>
      <c r="H1145" s="4" t="s">
        <v>342</v>
      </c>
      <c r="I1145" s="11"/>
      <c r="J1145" s="11"/>
      <c r="K1145" s="10">
        <v>300</v>
      </c>
      <c r="L1145" s="11"/>
      <c r="M1145" s="11"/>
      <c r="N1145" s="11"/>
      <c r="O1145" s="11"/>
      <c r="P1145" s="11"/>
      <c r="Q1145" s="11"/>
      <c r="R1145" s="11"/>
      <c r="S1145" s="11"/>
      <c r="T1145" s="11"/>
      <c r="U1145" s="9">
        <v>300</v>
      </c>
    </row>
    <row r="1146" spans="1:21" ht="23.25" thickBot="1" x14ac:dyDescent="0.3">
      <c r="A1146" s="4" t="s">
        <v>320</v>
      </c>
      <c r="B1146" s="4" t="s">
        <v>196</v>
      </c>
      <c r="C1146" s="4" t="s">
        <v>197</v>
      </c>
      <c r="D1146" s="4" t="s">
        <v>341</v>
      </c>
      <c r="E1146" s="4" t="s">
        <v>339</v>
      </c>
      <c r="F1146" s="4" t="s">
        <v>51</v>
      </c>
      <c r="G1146" s="4" t="s">
        <v>52</v>
      </c>
      <c r="H1146" s="4" t="s">
        <v>342</v>
      </c>
      <c r="I1146" s="7"/>
      <c r="J1146" s="8">
        <v>415.2</v>
      </c>
      <c r="K1146" s="7"/>
      <c r="L1146" s="7"/>
      <c r="M1146" s="7"/>
      <c r="N1146" s="7"/>
      <c r="O1146" s="7"/>
      <c r="P1146" s="7"/>
      <c r="Q1146" s="7"/>
      <c r="R1146" s="7"/>
      <c r="S1146" s="7"/>
      <c r="T1146" s="7"/>
      <c r="U1146" s="9">
        <v>415.2</v>
      </c>
    </row>
    <row r="1147" spans="1:21" ht="23.25" thickBot="1" x14ac:dyDescent="0.3">
      <c r="A1147" s="4" t="s">
        <v>320</v>
      </c>
      <c r="B1147" s="4" t="s">
        <v>196</v>
      </c>
      <c r="C1147" s="4" t="s">
        <v>197</v>
      </c>
      <c r="D1147" s="4" t="s">
        <v>341</v>
      </c>
      <c r="E1147" s="4" t="s">
        <v>339</v>
      </c>
      <c r="F1147" s="4" t="s">
        <v>42</v>
      </c>
      <c r="G1147" s="4" t="s">
        <v>43</v>
      </c>
      <c r="H1147" s="4" t="s">
        <v>342</v>
      </c>
      <c r="I1147" s="10">
        <v>24032.07</v>
      </c>
      <c r="J1147" s="10">
        <v>21335.87</v>
      </c>
      <c r="K1147" s="10">
        <v>16459.599999999999</v>
      </c>
      <c r="L1147" s="10">
        <v>8288.93</v>
      </c>
      <c r="M1147" s="10">
        <v>1628.7</v>
      </c>
      <c r="N1147" s="14">
        <v>0</v>
      </c>
      <c r="O1147" s="11"/>
      <c r="P1147" s="11"/>
      <c r="Q1147" s="11"/>
      <c r="R1147" s="11"/>
      <c r="S1147" s="11"/>
      <c r="T1147" s="11"/>
      <c r="U1147" s="9">
        <v>71745.17</v>
      </c>
    </row>
    <row r="1148" spans="1:21" ht="23.25" thickBot="1" x14ac:dyDescent="0.3">
      <c r="A1148" s="4" t="s">
        <v>320</v>
      </c>
      <c r="B1148" s="4" t="s">
        <v>196</v>
      </c>
      <c r="C1148" s="4" t="s">
        <v>197</v>
      </c>
      <c r="D1148" s="4" t="s">
        <v>341</v>
      </c>
      <c r="E1148" s="4" t="s">
        <v>339</v>
      </c>
      <c r="F1148" s="4" t="s">
        <v>53</v>
      </c>
      <c r="G1148" s="4" t="s">
        <v>54</v>
      </c>
      <c r="H1148" s="4" t="s">
        <v>342</v>
      </c>
      <c r="I1148" s="8">
        <v>3534.39</v>
      </c>
      <c r="J1148" s="8">
        <v>4017.06</v>
      </c>
      <c r="K1148" s="8">
        <v>3779.61</v>
      </c>
      <c r="L1148" s="8">
        <v>1657.24</v>
      </c>
      <c r="M1148" s="8">
        <v>557.73</v>
      </c>
      <c r="N1148" s="7"/>
      <c r="O1148" s="7"/>
      <c r="P1148" s="7"/>
      <c r="Q1148" s="7"/>
      <c r="R1148" s="7"/>
      <c r="S1148" s="7"/>
      <c r="T1148" s="7"/>
      <c r="U1148" s="9">
        <v>13546.03</v>
      </c>
    </row>
    <row r="1149" spans="1:21" ht="23.25" thickBot="1" x14ac:dyDescent="0.3">
      <c r="A1149" s="4" t="s">
        <v>320</v>
      </c>
      <c r="B1149" s="4" t="s">
        <v>196</v>
      </c>
      <c r="C1149" s="4" t="s">
        <v>197</v>
      </c>
      <c r="D1149" s="4" t="s">
        <v>341</v>
      </c>
      <c r="E1149" s="4" t="s">
        <v>339</v>
      </c>
      <c r="F1149" s="4" t="s">
        <v>170</v>
      </c>
      <c r="G1149" s="4" t="s">
        <v>171</v>
      </c>
      <c r="H1149" s="4" t="s">
        <v>342</v>
      </c>
      <c r="I1149" s="10">
        <v>280.72000000000003</v>
      </c>
      <c r="J1149" s="10">
        <v>132.24</v>
      </c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9">
        <v>412.96</v>
      </c>
    </row>
    <row r="1150" spans="1:21" ht="23.25" thickBot="1" x14ac:dyDescent="0.3">
      <c r="A1150" s="4" t="s">
        <v>320</v>
      </c>
      <c r="B1150" s="4" t="s">
        <v>196</v>
      </c>
      <c r="C1150" s="4" t="s">
        <v>197</v>
      </c>
      <c r="D1150" s="4" t="s">
        <v>341</v>
      </c>
      <c r="E1150" s="4" t="s">
        <v>339</v>
      </c>
      <c r="F1150" s="4" t="s">
        <v>172</v>
      </c>
      <c r="G1150" s="4" t="s">
        <v>173</v>
      </c>
      <c r="H1150" s="4" t="s">
        <v>342</v>
      </c>
      <c r="I1150" s="8">
        <v>67.5</v>
      </c>
      <c r="J1150" s="8">
        <v>22.5</v>
      </c>
      <c r="K1150" s="7"/>
      <c r="L1150" s="7"/>
      <c r="M1150" s="7"/>
      <c r="N1150" s="7"/>
      <c r="O1150" s="7"/>
      <c r="P1150" s="7"/>
      <c r="Q1150" s="7"/>
      <c r="R1150" s="7"/>
      <c r="S1150" s="7"/>
      <c r="T1150" s="7"/>
      <c r="U1150" s="9">
        <v>90</v>
      </c>
    </row>
    <row r="1151" spans="1:21" ht="23.25" thickBot="1" x14ac:dyDescent="0.3">
      <c r="A1151" s="4" t="s">
        <v>320</v>
      </c>
      <c r="B1151" s="4" t="s">
        <v>196</v>
      </c>
      <c r="C1151" s="4" t="s">
        <v>197</v>
      </c>
      <c r="D1151" s="4" t="s">
        <v>341</v>
      </c>
      <c r="E1151" s="4" t="s">
        <v>339</v>
      </c>
      <c r="F1151" s="4" t="s">
        <v>174</v>
      </c>
      <c r="G1151" s="4" t="s">
        <v>175</v>
      </c>
      <c r="H1151" s="4" t="s">
        <v>342</v>
      </c>
      <c r="I1151" s="10">
        <v>-332.16</v>
      </c>
      <c r="J1151" s="10">
        <v>-1536.24</v>
      </c>
      <c r="K1151" s="10">
        <v>-1148.31</v>
      </c>
      <c r="L1151" s="10">
        <v>-84.98</v>
      </c>
      <c r="M1151" s="10">
        <v>-1529.64</v>
      </c>
      <c r="N1151" s="11"/>
      <c r="O1151" s="11"/>
      <c r="P1151" s="11"/>
      <c r="Q1151" s="11"/>
      <c r="R1151" s="11"/>
      <c r="S1151" s="11"/>
      <c r="T1151" s="11"/>
      <c r="U1151" s="9">
        <v>-4631.33</v>
      </c>
    </row>
    <row r="1152" spans="1:21" ht="23.25" thickBot="1" x14ac:dyDescent="0.3">
      <c r="A1152" s="4" t="s">
        <v>320</v>
      </c>
      <c r="B1152" s="4" t="s">
        <v>196</v>
      </c>
      <c r="C1152" s="4" t="s">
        <v>197</v>
      </c>
      <c r="D1152" s="4" t="s">
        <v>341</v>
      </c>
      <c r="E1152" s="4" t="s">
        <v>339</v>
      </c>
      <c r="F1152" s="4" t="s">
        <v>176</v>
      </c>
      <c r="G1152" s="4" t="s">
        <v>177</v>
      </c>
      <c r="H1152" s="4" t="s">
        <v>342</v>
      </c>
      <c r="I1152" s="8">
        <v>-33757.11</v>
      </c>
      <c r="J1152" s="8">
        <v>-25434.720000000001</v>
      </c>
      <c r="K1152" s="8">
        <v>-14302.42</v>
      </c>
      <c r="L1152" s="8">
        <v>-17372.97</v>
      </c>
      <c r="M1152" s="8">
        <v>-10219.200000000001</v>
      </c>
      <c r="N1152" s="8">
        <v>-510.96</v>
      </c>
      <c r="O1152" s="7"/>
      <c r="P1152" s="7"/>
      <c r="Q1152" s="7"/>
      <c r="R1152" s="7"/>
      <c r="S1152" s="7"/>
      <c r="T1152" s="7"/>
      <c r="U1152" s="9">
        <v>-101597.38</v>
      </c>
    </row>
    <row r="1153" spans="1:21" ht="23.25" thickBot="1" x14ac:dyDescent="0.3">
      <c r="A1153" s="4" t="s">
        <v>320</v>
      </c>
      <c r="B1153" s="4" t="s">
        <v>196</v>
      </c>
      <c r="C1153" s="4" t="s">
        <v>197</v>
      </c>
      <c r="D1153" s="4" t="s">
        <v>341</v>
      </c>
      <c r="E1153" s="4" t="s">
        <v>339</v>
      </c>
      <c r="F1153" s="4" t="s">
        <v>178</v>
      </c>
      <c r="G1153" s="4" t="s">
        <v>179</v>
      </c>
      <c r="H1153" s="4" t="s">
        <v>342</v>
      </c>
      <c r="I1153" s="10">
        <v>-3705.66</v>
      </c>
      <c r="J1153" s="10">
        <v>-3114</v>
      </c>
      <c r="K1153" s="10">
        <v>-2551.63</v>
      </c>
      <c r="L1153" s="10">
        <v>-3123.26</v>
      </c>
      <c r="M1153" s="10">
        <v>-1466.02</v>
      </c>
      <c r="N1153" s="10">
        <v>-127.48</v>
      </c>
      <c r="O1153" s="11"/>
      <c r="P1153" s="11"/>
      <c r="Q1153" s="11"/>
      <c r="R1153" s="11"/>
      <c r="S1153" s="11"/>
      <c r="T1153" s="11"/>
      <c r="U1153" s="9">
        <v>-14088.05</v>
      </c>
    </row>
    <row r="1154" spans="1:21" ht="23.25" thickBot="1" x14ac:dyDescent="0.3">
      <c r="A1154" s="4" t="s">
        <v>320</v>
      </c>
      <c r="B1154" s="4" t="s">
        <v>196</v>
      </c>
      <c r="C1154" s="4" t="s">
        <v>197</v>
      </c>
      <c r="D1154" s="4" t="s">
        <v>341</v>
      </c>
      <c r="E1154" s="4" t="s">
        <v>339</v>
      </c>
      <c r="F1154" s="4" t="s">
        <v>180</v>
      </c>
      <c r="G1154" s="4" t="s">
        <v>181</v>
      </c>
      <c r="H1154" s="4" t="s">
        <v>342</v>
      </c>
      <c r="I1154" s="8">
        <v>-280.72000000000003</v>
      </c>
      <c r="J1154" s="8">
        <v>-145</v>
      </c>
      <c r="K1154" s="7"/>
      <c r="L1154" s="7"/>
      <c r="M1154" s="7"/>
      <c r="N1154" s="7"/>
      <c r="O1154" s="7"/>
      <c r="P1154" s="7"/>
      <c r="Q1154" s="7"/>
      <c r="R1154" s="7"/>
      <c r="S1154" s="7"/>
      <c r="T1154" s="7"/>
      <c r="U1154" s="9">
        <v>-425.72</v>
      </c>
    </row>
    <row r="1155" spans="1:21" ht="23.25" thickBot="1" x14ac:dyDescent="0.3">
      <c r="A1155" s="4" t="s">
        <v>320</v>
      </c>
      <c r="B1155" s="4" t="s">
        <v>196</v>
      </c>
      <c r="C1155" s="4" t="s">
        <v>197</v>
      </c>
      <c r="D1155" s="4" t="s">
        <v>341</v>
      </c>
      <c r="E1155" s="4" t="s">
        <v>339</v>
      </c>
      <c r="F1155" s="4" t="s">
        <v>182</v>
      </c>
      <c r="G1155" s="4" t="s">
        <v>183</v>
      </c>
      <c r="H1155" s="4" t="s">
        <v>342</v>
      </c>
      <c r="I1155" s="10">
        <v>-45</v>
      </c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9">
        <v>-45</v>
      </c>
    </row>
    <row r="1156" spans="1:21" ht="23.25" thickBot="1" x14ac:dyDescent="0.3">
      <c r="A1156" s="4" t="s">
        <v>320</v>
      </c>
      <c r="B1156" s="4" t="s">
        <v>196</v>
      </c>
      <c r="C1156" s="4" t="s">
        <v>197</v>
      </c>
      <c r="D1156" s="4" t="s">
        <v>343</v>
      </c>
      <c r="E1156" s="4" t="s">
        <v>344</v>
      </c>
      <c r="F1156" s="4" t="s">
        <v>94</v>
      </c>
      <c r="G1156" s="4" t="s">
        <v>95</v>
      </c>
      <c r="H1156" s="4" t="s">
        <v>345</v>
      </c>
      <c r="I1156" s="8">
        <v>3373.5</v>
      </c>
      <c r="J1156" s="8">
        <v>2576.48</v>
      </c>
      <c r="K1156" s="8">
        <v>1952.2</v>
      </c>
      <c r="L1156" s="8">
        <v>3222.12</v>
      </c>
      <c r="M1156" s="8">
        <v>3423.42</v>
      </c>
      <c r="N1156" s="8">
        <v>66.650000000000006</v>
      </c>
      <c r="O1156" s="7"/>
      <c r="P1156" s="7"/>
      <c r="Q1156" s="8">
        <v>15.57</v>
      </c>
      <c r="R1156" s="7"/>
      <c r="S1156" s="7"/>
      <c r="T1156" s="8">
        <v>19.239999999999998</v>
      </c>
      <c r="U1156" s="9">
        <v>14649.18</v>
      </c>
    </row>
    <row r="1157" spans="1:21" ht="23.25" thickBot="1" x14ac:dyDescent="0.3">
      <c r="A1157" s="4" t="s">
        <v>320</v>
      </c>
      <c r="B1157" s="4" t="s">
        <v>196</v>
      </c>
      <c r="C1157" s="4" t="s">
        <v>197</v>
      </c>
      <c r="D1157" s="4" t="s">
        <v>343</v>
      </c>
      <c r="E1157" s="4" t="s">
        <v>344</v>
      </c>
      <c r="F1157" s="4" t="s">
        <v>51</v>
      </c>
      <c r="G1157" s="4" t="s">
        <v>52</v>
      </c>
      <c r="H1157" s="4" t="s">
        <v>345</v>
      </c>
      <c r="I1157" s="10">
        <v>539.76</v>
      </c>
      <c r="J1157" s="10">
        <v>5605.2</v>
      </c>
      <c r="K1157" s="10">
        <v>1446.02</v>
      </c>
      <c r="L1157" s="10">
        <v>594.86</v>
      </c>
      <c r="M1157" s="10">
        <v>1742.09</v>
      </c>
      <c r="N1157" s="11"/>
      <c r="O1157" s="11"/>
      <c r="P1157" s="11"/>
      <c r="Q1157" s="10">
        <v>563.41999999999996</v>
      </c>
      <c r="R1157" s="11"/>
      <c r="S1157" s="11"/>
      <c r="T1157" s="11"/>
      <c r="U1157" s="9">
        <v>10491.35</v>
      </c>
    </row>
    <row r="1158" spans="1:21" ht="23.25" thickBot="1" x14ac:dyDescent="0.3">
      <c r="A1158" s="4" t="s">
        <v>320</v>
      </c>
      <c r="B1158" s="4" t="s">
        <v>196</v>
      </c>
      <c r="C1158" s="4" t="s">
        <v>197</v>
      </c>
      <c r="D1158" s="4" t="s">
        <v>343</v>
      </c>
      <c r="E1158" s="4" t="s">
        <v>344</v>
      </c>
      <c r="F1158" s="4" t="s">
        <v>42</v>
      </c>
      <c r="G1158" s="4" t="s">
        <v>43</v>
      </c>
      <c r="H1158" s="4" t="s">
        <v>345</v>
      </c>
      <c r="I1158" s="8">
        <v>28536.14</v>
      </c>
      <c r="J1158" s="8">
        <v>17704.560000000001</v>
      </c>
      <c r="K1158" s="8">
        <v>15643.29</v>
      </c>
      <c r="L1158" s="8">
        <v>27879.360000000001</v>
      </c>
      <c r="M1158" s="8">
        <v>27975.09</v>
      </c>
      <c r="N1158" s="8">
        <v>510.96</v>
      </c>
      <c r="O1158" s="7"/>
      <c r="P1158" s="7"/>
      <c r="Q1158" s="7"/>
      <c r="R1158" s="7"/>
      <c r="S1158" s="7"/>
      <c r="T1158" s="7"/>
      <c r="U1158" s="9">
        <v>118249.4</v>
      </c>
    </row>
    <row r="1159" spans="1:21" ht="23.25" thickBot="1" x14ac:dyDescent="0.3">
      <c r="A1159" s="4" t="s">
        <v>320</v>
      </c>
      <c r="B1159" s="4" t="s">
        <v>196</v>
      </c>
      <c r="C1159" s="4" t="s">
        <v>197</v>
      </c>
      <c r="D1159" s="4" t="s">
        <v>343</v>
      </c>
      <c r="E1159" s="4" t="s">
        <v>344</v>
      </c>
      <c r="F1159" s="4" t="s">
        <v>53</v>
      </c>
      <c r="G1159" s="4" t="s">
        <v>54</v>
      </c>
      <c r="H1159" s="4" t="s">
        <v>345</v>
      </c>
      <c r="I1159" s="10">
        <v>3238.56</v>
      </c>
      <c r="J1159" s="10">
        <v>1370.16</v>
      </c>
      <c r="K1159" s="10">
        <v>1610.72</v>
      </c>
      <c r="L1159" s="10">
        <v>2390.2600000000002</v>
      </c>
      <c r="M1159" s="10">
        <v>3075.47</v>
      </c>
      <c r="N1159" s="10">
        <v>127.48</v>
      </c>
      <c r="O1159" s="11"/>
      <c r="P1159" s="11"/>
      <c r="Q1159" s="10">
        <v>-414.31</v>
      </c>
      <c r="R1159" s="11"/>
      <c r="S1159" s="11"/>
      <c r="T1159" s="10">
        <v>184.28</v>
      </c>
      <c r="U1159" s="9">
        <v>11582.62</v>
      </c>
    </row>
    <row r="1160" spans="1:21" ht="23.25" thickBot="1" x14ac:dyDescent="0.3">
      <c r="A1160" s="4" t="s">
        <v>320</v>
      </c>
      <c r="B1160" s="4" t="s">
        <v>196</v>
      </c>
      <c r="C1160" s="4" t="s">
        <v>197</v>
      </c>
      <c r="D1160" s="4" t="s">
        <v>343</v>
      </c>
      <c r="E1160" s="4" t="s">
        <v>344</v>
      </c>
      <c r="F1160" s="4" t="s">
        <v>170</v>
      </c>
      <c r="G1160" s="4" t="s">
        <v>171</v>
      </c>
      <c r="H1160" s="4" t="s">
        <v>345</v>
      </c>
      <c r="I1160" s="7"/>
      <c r="J1160" s="7"/>
      <c r="K1160" s="7"/>
      <c r="L1160" s="13">
        <v>0</v>
      </c>
      <c r="M1160" s="7"/>
      <c r="N1160" s="7"/>
      <c r="O1160" s="7"/>
      <c r="P1160" s="7"/>
      <c r="Q1160" s="7"/>
      <c r="R1160" s="7"/>
      <c r="S1160" s="7"/>
      <c r="T1160" s="7"/>
      <c r="U1160" s="12">
        <v>0</v>
      </c>
    </row>
    <row r="1161" spans="1:21" ht="23.25" thickBot="1" x14ac:dyDescent="0.3">
      <c r="A1161" s="4" t="s">
        <v>320</v>
      </c>
      <c r="B1161" s="4" t="s">
        <v>196</v>
      </c>
      <c r="C1161" s="4" t="s">
        <v>197</v>
      </c>
      <c r="D1161" s="4" t="s">
        <v>343</v>
      </c>
      <c r="E1161" s="4" t="s">
        <v>344</v>
      </c>
      <c r="F1161" s="4" t="s">
        <v>172</v>
      </c>
      <c r="G1161" s="4" t="s">
        <v>173</v>
      </c>
      <c r="H1161" s="4" t="s">
        <v>345</v>
      </c>
      <c r="I1161" s="10">
        <v>45</v>
      </c>
      <c r="J1161" s="10">
        <v>202.5</v>
      </c>
      <c r="K1161" s="10">
        <v>22.5</v>
      </c>
      <c r="L1161" s="10">
        <v>22.5</v>
      </c>
      <c r="M1161" s="14">
        <v>0</v>
      </c>
      <c r="N1161" s="11"/>
      <c r="O1161" s="11"/>
      <c r="P1161" s="11"/>
      <c r="Q1161" s="11"/>
      <c r="R1161" s="11"/>
      <c r="S1161" s="11"/>
      <c r="T1161" s="10">
        <v>22.5</v>
      </c>
      <c r="U1161" s="9">
        <v>315</v>
      </c>
    </row>
    <row r="1162" spans="1:21" ht="23.25" thickBot="1" x14ac:dyDescent="0.3">
      <c r="A1162" s="4" t="s">
        <v>320</v>
      </c>
      <c r="B1162" s="4" t="s">
        <v>196</v>
      </c>
      <c r="C1162" s="4" t="s">
        <v>197</v>
      </c>
      <c r="D1162" s="4" t="s">
        <v>332</v>
      </c>
      <c r="E1162" s="4" t="s">
        <v>333</v>
      </c>
      <c r="F1162" s="4" t="s">
        <v>108</v>
      </c>
      <c r="G1162" s="4" t="s">
        <v>109</v>
      </c>
      <c r="H1162" s="4" t="s">
        <v>271</v>
      </c>
      <c r="I1162" s="8">
        <v>8879.42</v>
      </c>
      <c r="J1162" s="8">
        <v>6255.96</v>
      </c>
      <c r="K1162" s="8">
        <v>6289.59</v>
      </c>
      <c r="L1162" s="8">
        <v>8814.9</v>
      </c>
      <c r="M1162" s="8">
        <v>7926.41</v>
      </c>
      <c r="N1162" s="8">
        <v>9557.92</v>
      </c>
      <c r="O1162" s="8">
        <v>9557.92</v>
      </c>
      <c r="P1162" s="8">
        <v>8167.68</v>
      </c>
      <c r="Q1162" s="8">
        <v>9557.92</v>
      </c>
      <c r="R1162" s="8">
        <v>3982.47</v>
      </c>
      <c r="S1162" s="8">
        <v>8124.23</v>
      </c>
      <c r="T1162" s="8">
        <v>8689.02</v>
      </c>
      <c r="U1162" s="9">
        <v>95803.44</v>
      </c>
    </row>
    <row r="1163" spans="1:21" ht="23.25" thickBot="1" x14ac:dyDescent="0.3">
      <c r="A1163" s="4" t="s">
        <v>320</v>
      </c>
      <c r="B1163" s="4" t="s">
        <v>196</v>
      </c>
      <c r="C1163" s="4" t="s">
        <v>197</v>
      </c>
      <c r="D1163" s="4" t="s">
        <v>332</v>
      </c>
      <c r="E1163" s="4" t="s">
        <v>333</v>
      </c>
      <c r="F1163" s="4" t="s">
        <v>118</v>
      </c>
      <c r="G1163" s="4" t="s">
        <v>119</v>
      </c>
      <c r="H1163" s="4" t="s">
        <v>271</v>
      </c>
      <c r="I1163" s="10">
        <v>2280.66</v>
      </c>
      <c r="J1163" s="10">
        <v>4067.36</v>
      </c>
      <c r="K1163" s="10">
        <v>2712.79</v>
      </c>
      <c r="L1163" s="10">
        <v>1763.62</v>
      </c>
      <c r="M1163" s="10">
        <v>1543.84</v>
      </c>
      <c r="N1163" s="10">
        <v>1993.44</v>
      </c>
      <c r="O1163" s="14">
        <v>0</v>
      </c>
      <c r="P1163" s="10">
        <v>1972.68</v>
      </c>
      <c r="Q1163" s="10">
        <v>1641.09</v>
      </c>
      <c r="R1163" s="10">
        <v>635.4</v>
      </c>
      <c r="S1163" s="10">
        <v>677.76</v>
      </c>
      <c r="T1163" s="10">
        <v>2995.66</v>
      </c>
      <c r="U1163" s="9">
        <v>22284.3</v>
      </c>
    </row>
    <row r="1164" spans="1:21" ht="23.25" thickBot="1" x14ac:dyDescent="0.3">
      <c r="A1164" s="4" t="s">
        <v>320</v>
      </c>
      <c r="B1164" s="4" t="s">
        <v>196</v>
      </c>
      <c r="C1164" s="4" t="s">
        <v>197</v>
      </c>
      <c r="D1164" s="4" t="s">
        <v>332</v>
      </c>
      <c r="E1164" s="4" t="s">
        <v>333</v>
      </c>
      <c r="F1164" s="4" t="s">
        <v>120</v>
      </c>
      <c r="G1164" s="4" t="s">
        <v>121</v>
      </c>
      <c r="H1164" s="4" t="s">
        <v>271</v>
      </c>
      <c r="I1164" s="8">
        <v>66053.02</v>
      </c>
      <c r="J1164" s="8">
        <v>55093.41</v>
      </c>
      <c r="K1164" s="8">
        <v>60917.03</v>
      </c>
      <c r="L1164" s="8">
        <v>70491.55</v>
      </c>
      <c r="M1164" s="8">
        <v>69881.08</v>
      </c>
      <c r="N1164" s="8">
        <v>56813.25</v>
      </c>
      <c r="O1164" s="8">
        <v>66988.009999999995</v>
      </c>
      <c r="P1164" s="8">
        <v>54902.87</v>
      </c>
      <c r="Q1164" s="8">
        <v>63119.199999999997</v>
      </c>
      <c r="R1164" s="8">
        <v>50234.28</v>
      </c>
      <c r="S1164" s="8">
        <v>49116.5</v>
      </c>
      <c r="T1164" s="8">
        <v>54409.01</v>
      </c>
      <c r="U1164" s="9">
        <v>718019.21</v>
      </c>
    </row>
    <row r="1165" spans="1:21" ht="23.25" thickBot="1" x14ac:dyDescent="0.3">
      <c r="A1165" s="4" t="s">
        <v>320</v>
      </c>
      <c r="B1165" s="4" t="s">
        <v>196</v>
      </c>
      <c r="C1165" s="4" t="s">
        <v>197</v>
      </c>
      <c r="D1165" s="4" t="s">
        <v>332</v>
      </c>
      <c r="E1165" s="4" t="s">
        <v>333</v>
      </c>
      <c r="F1165" s="4" t="s">
        <v>122</v>
      </c>
      <c r="G1165" s="4" t="s">
        <v>123</v>
      </c>
      <c r="H1165" s="4" t="s">
        <v>271</v>
      </c>
      <c r="I1165" s="10">
        <v>12521.85</v>
      </c>
      <c r="J1165" s="10">
        <v>11151.28</v>
      </c>
      <c r="K1165" s="10">
        <v>8925.49</v>
      </c>
      <c r="L1165" s="10">
        <v>5027.6099999999997</v>
      </c>
      <c r="M1165" s="10">
        <v>8211.07</v>
      </c>
      <c r="N1165" s="10">
        <v>4627.34</v>
      </c>
      <c r="O1165" s="10">
        <v>1074.6400000000001</v>
      </c>
      <c r="P1165" s="10">
        <v>1744.3</v>
      </c>
      <c r="Q1165" s="10">
        <v>1979.23</v>
      </c>
      <c r="R1165" s="10">
        <v>3319.97</v>
      </c>
      <c r="S1165" s="10">
        <v>9891.7199999999993</v>
      </c>
      <c r="T1165" s="10">
        <v>13164.79</v>
      </c>
      <c r="U1165" s="9">
        <v>81639.289999999994</v>
      </c>
    </row>
    <row r="1166" spans="1:21" ht="23.25" thickBot="1" x14ac:dyDescent="0.3">
      <c r="A1166" s="4" t="s">
        <v>320</v>
      </c>
      <c r="B1166" s="4" t="s">
        <v>196</v>
      </c>
      <c r="C1166" s="4" t="s">
        <v>197</v>
      </c>
      <c r="D1166" s="4" t="s">
        <v>332</v>
      </c>
      <c r="E1166" s="4" t="s">
        <v>333</v>
      </c>
      <c r="F1166" s="4" t="s">
        <v>112</v>
      </c>
      <c r="G1166" s="4" t="s">
        <v>113</v>
      </c>
      <c r="H1166" s="4" t="s">
        <v>271</v>
      </c>
      <c r="I1166" s="8">
        <v>11567.34</v>
      </c>
      <c r="J1166" s="8">
        <v>10676.24</v>
      </c>
      <c r="K1166" s="8">
        <v>11905.99</v>
      </c>
      <c r="L1166" s="8">
        <v>12493.73</v>
      </c>
      <c r="M1166" s="8">
        <v>11069.04</v>
      </c>
      <c r="N1166" s="8">
        <v>10414.48</v>
      </c>
      <c r="O1166" s="8">
        <v>10556.11</v>
      </c>
      <c r="P1166" s="8">
        <v>10737.59</v>
      </c>
      <c r="Q1166" s="8">
        <v>11481.63</v>
      </c>
      <c r="R1166" s="8">
        <v>11023.51</v>
      </c>
      <c r="S1166" s="8">
        <v>9808.86</v>
      </c>
      <c r="T1166" s="8">
        <v>10243.120000000001</v>
      </c>
      <c r="U1166" s="9">
        <v>131977.64000000001</v>
      </c>
    </row>
    <row r="1167" spans="1:21" ht="23.25" thickBot="1" x14ac:dyDescent="0.3">
      <c r="A1167" s="4" t="s">
        <v>320</v>
      </c>
      <c r="B1167" s="4" t="s">
        <v>196</v>
      </c>
      <c r="C1167" s="4" t="s">
        <v>197</v>
      </c>
      <c r="D1167" s="4" t="s">
        <v>332</v>
      </c>
      <c r="E1167" s="4" t="s">
        <v>333</v>
      </c>
      <c r="F1167" s="4" t="s">
        <v>114</v>
      </c>
      <c r="G1167" s="4" t="s">
        <v>115</v>
      </c>
      <c r="H1167" s="4" t="s">
        <v>271</v>
      </c>
      <c r="I1167" s="10">
        <v>45195.59</v>
      </c>
      <c r="J1167" s="10">
        <v>41959.28</v>
      </c>
      <c r="K1167" s="10">
        <v>45931.59</v>
      </c>
      <c r="L1167" s="10">
        <v>47456.05</v>
      </c>
      <c r="M1167" s="10">
        <v>42614.35</v>
      </c>
      <c r="N1167" s="10">
        <v>39711.040000000001</v>
      </c>
      <c r="O1167" s="10">
        <v>39349.33</v>
      </c>
      <c r="P1167" s="10">
        <v>40445.51</v>
      </c>
      <c r="Q1167" s="10">
        <v>43192.84</v>
      </c>
      <c r="R1167" s="10">
        <v>41544.269999999997</v>
      </c>
      <c r="S1167" s="10">
        <v>38090.550000000003</v>
      </c>
      <c r="T1167" s="10">
        <v>40597.839999999997</v>
      </c>
      <c r="U1167" s="9">
        <v>506088.24</v>
      </c>
    </row>
    <row r="1168" spans="1:21" ht="23.25" thickBot="1" x14ac:dyDescent="0.3">
      <c r="A1168" s="4" t="s">
        <v>320</v>
      </c>
      <c r="B1168" s="4" t="s">
        <v>196</v>
      </c>
      <c r="C1168" s="4" t="s">
        <v>197</v>
      </c>
      <c r="D1168" s="4" t="s">
        <v>332</v>
      </c>
      <c r="E1168" s="4" t="s">
        <v>333</v>
      </c>
      <c r="F1168" s="4" t="s">
        <v>70</v>
      </c>
      <c r="G1168" s="4" t="s">
        <v>71</v>
      </c>
      <c r="H1168" s="4" t="s">
        <v>271</v>
      </c>
      <c r="I1168" s="8">
        <v>22.35</v>
      </c>
      <c r="J1168" s="8">
        <v>22.04</v>
      </c>
      <c r="K1168" s="7"/>
      <c r="L1168" s="7"/>
      <c r="M1168" s="8">
        <v>744.2</v>
      </c>
      <c r="N1168" s="8">
        <v>104.95</v>
      </c>
      <c r="O1168" s="7"/>
      <c r="P1168" s="7"/>
      <c r="Q1168" s="7"/>
      <c r="R1168" s="7"/>
      <c r="S1168" s="7"/>
      <c r="T1168" s="7"/>
      <c r="U1168" s="9">
        <v>893.54</v>
      </c>
    </row>
    <row r="1169" spans="1:21" ht="23.25" thickBot="1" x14ac:dyDescent="0.3">
      <c r="A1169" s="4" t="s">
        <v>320</v>
      </c>
      <c r="B1169" s="4" t="s">
        <v>196</v>
      </c>
      <c r="C1169" s="4" t="s">
        <v>197</v>
      </c>
      <c r="D1169" s="4" t="s">
        <v>332</v>
      </c>
      <c r="E1169" s="4" t="s">
        <v>333</v>
      </c>
      <c r="F1169" s="4" t="s">
        <v>47</v>
      </c>
      <c r="G1169" s="4" t="s">
        <v>48</v>
      </c>
      <c r="H1169" s="4" t="s">
        <v>271</v>
      </c>
      <c r="I1169" s="10">
        <v>250.3</v>
      </c>
      <c r="J1169" s="10">
        <v>188.04</v>
      </c>
      <c r="K1169" s="10">
        <v>1307.69</v>
      </c>
      <c r="L1169" s="10">
        <v>721.39</v>
      </c>
      <c r="M1169" s="10">
        <v>411.37</v>
      </c>
      <c r="N1169" s="10">
        <v>270.89999999999998</v>
      </c>
      <c r="O1169" s="10">
        <v>501.49</v>
      </c>
      <c r="P1169" s="10">
        <v>338.94</v>
      </c>
      <c r="Q1169" s="10">
        <v>1764.9</v>
      </c>
      <c r="R1169" s="10">
        <v>150.54</v>
      </c>
      <c r="S1169" s="10">
        <v>891.98</v>
      </c>
      <c r="T1169" s="10">
        <v>440.08</v>
      </c>
      <c r="U1169" s="9">
        <v>7237.62</v>
      </c>
    </row>
    <row r="1170" spans="1:21" ht="23.25" thickBot="1" x14ac:dyDescent="0.3">
      <c r="A1170" s="4" t="s">
        <v>320</v>
      </c>
      <c r="B1170" s="4" t="s">
        <v>196</v>
      </c>
      <c r="C1170" s="4" t="s">
        <v>197</v>
      </c>
      <c r="D1170" s="4" t="s">
        <v>332</v>
      </c>
      <c r="E1170" s="4" t="s">
        <v>333</v>
      </c>
      <c r="F1170" s="4" t="s">
        <v>130</v>
      </c>
      <c r="G1170" s="4" t="s">
        <v>131</v>
      </c>
      <c r="H1170" s="4" t="s">
        <v>271</v>
      </c>
      <c r="I1170" s="7"/>
      <c r="J1170" s="7"/>
      <c r="K1170" s="7"/>
      <c r="L1170" s="7"/>
      <c r="M1170" s="7"/>
      <c r="N1170" s="7"/>
      <c r="O1170" s="7"/>
      <c r="P1170" s="7"/>
      <c r="Q1170" s="7"/>
      <c r="R1170" s="7"/>
      <c r="S1170" s="8">
        <v>6.52</v>
      </c>
      <c r="T1170" s="7"/>
      <c r="U1170" s="9">
        <v>6.52</v>
      </c>
    </row>
    <row r="1171" spans="1:21" ht="23.25" thickBot="1" x14ac:dyDescent="0.3">
      <c r="A1171" s="4" t="s">
        <v>320</v>
      </c>
      <c r="B1171" s="4" t="s">
        <v>196</v>
      </c>
      <c r="C1171" s="4" t="s">
        <v>197</v>
      </c>
      <c r="D1171" s="4" t="s">
        <v>332</v>
      </c>
      <c r="E1171" s="4" t="s">
        <v>333</v>
      </c>
      <c r="F1171" s="4" t="s">
        <v>286</v>
      </c>
      <c r="G1171" s="4" t="s">
        <v>287</v>
      </c>
      <c r="H1171" s="4" t="s">
        <v>271</v>
      </c>
      <c r="I1171" s="11"/>
      <c r="J1171" s="11"/>
      <c r="K1171" s="11"/>
      <c r="L1171" s="10">
        <v>2046.95</v>
      </c>
      <c r="M1171" s="11"/>
      <c r="N1171" s="11"/>
      <c r="O1171" s="10">
        <v>139.86000000000001</v>
      </c>
      <c r="P1171" s="11"/>
      <c r="Q1171" s="11"/>
      <c r="R1171" s="11"/>
      <c r="S1171" s="10">
        <v>10</v>
      </c>
      <c r="T1171" s="11"/>
      <c r="U1171" s="9">
        <v>2196.81</v>
      </c>
    </row>
    <row r="1172" spans="1:21" ht="23.25" thickBot="1" x14ac:dyDescent="0.3">
      <c r="A1172" s="4" t="s">
        <v>320</v>
      </c>
      <c r="B1172" s="4" t="s">
        <v>196</v>
      </c>
      <c r="C1172" s="4" t="s">
        <v>197</v>
      </c>
      <c r="D1172" s="4" t="s">
        <v>332</v>
      </c>
      <c r="E1172" s="4" t="s">
        <v>333</v>
      </c>
      <c r="F1172" s="4" t="s">
        <v>132</v>
      </c>
      <c r="G1172" s="4" t="s">
        <v>133</v>
      </c>
      <c r="H1172" s="4" t="s">
        <v>271</v>
      </c>
      <c r="I1172" s="8">
        <v>153.12</v>
      </c>
      <c r="J1172" s="8">
        <v>242.44</v>
      </c>
      <c r="K1172" s="8">
        <v>280.72000000000003</v>
      </c>
      <c r="L1172" s="8">
        <v>152.38</v>
      </c>
      <c r="M1172" s="8">
        <v>252.42</v>
      </c>
      <c r="N1172" s="8">
        <v>170.78</v>
      </c>
      <c r="O1172" s="7"/>
      <c r="P1172" s="7"/>
      <c r="Q1172" s="7"/>
      <c r="R1172" s="7"/>
      <c r="S1172" s="7"/>
      <c r="T1172" s="7"/>
      <c r="U1172" s="9">
        <v>1251.8599999999999</v>
      </c>
    </row>
    <row r="1173" spans="1:21" ht="23.25" thickBot="1" x14ac:dyDescent="0.3">
      <c r="A1173" s="4" t="s">
        <v>320</v>
      </c>
      <c r="B1173" s="4" t="s">
        <v>196</v>
      </c>
      <c r="C1173" s="4" t="s">
        <v>197</v>
      </c>
      <c r="D1173" s="4" t="s">
        <v>332</v>
      </c>
      <c r="E1173" s="4" t="s">
        <v>333</v>
      </c>
      <c r="F1173" s="4" t="s">
        <v>80</v>
      </c>
      <c r="G1173" s="4" t="s">
        <v>81</v>
      </c>
      <c r="H1173" s="4" t="s">
        <v>271</v>
      </c>
      <c r="I1173" s="10">
        <v>114.96</v>
      </c>
      <c r="J1173" s="11"/>
      <c r="K1173" s="10">
        <v>10</v>
      </c>
      <c r="L1173" s="10">
        <v>24.99</v>
      </c>
      <c r="M1173" s="11"/>
      <c r="N1173" s="10">
        <v>10</v>
      </c>
      <c r="O1173" s="11"/>
      <c r="P1173" s="11"/>
      <c r="Q1173" s="11"/>
      <c r="R1173" s="11"/>
      <c r="S1173" s="11"/>
      <c r="T1173" s="11"/>
      <c r="U1173" s="9">
        <v>159.94999999999999</v>
      </c>
    </row>
    <row r="1174" spans="1:21" ht="23.25" thickBot="1" x14ac:dyDescent="0.3">
      <c r="A1174" s="4" t="s">
        <v>320</v>
      </c>
      <c r="B1174" s="4" t="s">
        <v>196</v>
      </c>
      <c r="C1174" s="4" t="s">
        <v>197</v>
      </c>
      <c r="D1174" s="4" t="s">
        <v>332</v>
      </c>
      <c r="E1174" s="4" t="s">
        <v>333</v>
      </c>
      <c r="F1174" s="4" t="s">
        <v>94</v>
      </c>
      <c r="G1174" s="4" t="s">
        <v>95</v>
      </c>
      <c r="H1174" s="4" t="s">
        <v>271</v>
      </c>
      <c r="I1174" s="8">
        <v>11499.01</v>
      </c>
      <c r="J1174" s="8">
        <v>10114.59</v>
      </c>
      <c r="K1174" s="8">
        <v>10006.15</v>
      </c>
      <c r="L1174" s="8">
        <v>11698.6</v>
      </c>
      <c r="M1174" s="8">
        <v>11877.61</v>
      </c>
      <c r="N1174" s="8">
        <v>10882.16</v>
      </c>
      <c r="O1174" s="8">
        <v>13130.06</v>
      </c>
      <c r="P1174" s="8">
        <v>10884.29</v>
      </c>
      <c r="Q1174" s="8">
        <v>12405.02</v>
      </c>
      <c r="R1174" s="8">
        <v>9958.81</v>
      </c>
      <c r="S1174" s="8">
        <v>11268.01</v>
      </c>
      <c r="T1174" s="8">
        <v>12326.83</v>
      </c>
      <c r="U1174" s="9">
        <v>136051.14000000001</v>
      </c>
    </row>
    <row r="1175" spans="1:21" ht="23.25" thickBot="1" x14ac:dyDescent="0.3">
      <c r="A1175" s="4" t="s">
        <v>320</v>
      </c>
      <c r="B1175" s="4" t="s">
        <v>196</v>
      </c>
      <c r="C1175" s="4" t="s">
        <v>197</v>
      </c>
      <c r="D1175" s="4" t="s">
        <v>332</v>
      </c>
      <c r="E1175" s="4" t="s">
        <v>333</v>
      </c>
      <c r="F1175" s="4" t="s">
        <v>38</v>
      </c>
      <c r="G1175" s="4" t="s">
        <v>39</v>
      </c>
      <c r="H1175" s="4" t="s">
        <v>271</v>
      </c>
      <c r="I1175" s="10">
        <v>210</v>
      </c>
      <c r="J1175" s="10">
        <v>210</v>
      </c>
      <c r="K1175" s="10">
        <v>780</v>
      </c>
      <c r="L1175" s="10">
        <v>555</v>
      </c>
      <c r="M1175" s="10">
        <v>1637.7</v>
      </c>
      <c r="N1175" s="10">
        <v>609.1</v>
      </c>
      <c r="O1175" s="11"/>
      <c r="P1175" s="10">
        <v>630</v>
      </c>
      <c r="Q1175" s="10">
        <v>1625.4</v>
      </c>
      <c r="R1175" s="11"/>
      <c r="S1175" s="10">
        <v>210</v>
      </c>
      <c r="T1175" s="10">
        <v>3192.3</v>
      </c>
      <c r="U1175" s="9">
        <v>9659.5</v>
      </c>
    </row>
    <row r="1176" spans="1:21" ht="23.25" thickBot="1" x14ac:dyDescent="0.3">
      <c r="A1176" s="4" t="s">
        <v>320</v>
      </c>
      <c r="B1176" s="4" t="s">
        <v>196</v>
      </c>
      <c r="C1176" s="4" t="s">
        <v>197</v>
      </c>
      <c r="D1176" s="4" t="s">
        <v>332</v>
      </c>
      <c r="E1176" s="4" t="s">
        <v>333</v>
      </c>
      <c r="F1176" s="4" t="s">
        <v>140</v>
      </c>
      <c r="G1176" s="4" t="s">
        <v>141</v>
      </c>
      <c r="H1176" s="4" t="s">
        <v>271</v>
      </c>
      <c r="I1176" s="7"/>
      <c r="J1176" s="7"/>
      <c r="K1176" s="7"/>
      <c r="L1176" s="8">
        <v>155</v>
      </c>
      <c r="M1176" s="7"/>
      <c r="N1176" s="7"/>
      <c r="O1176" s="7"/>
      <c r="P1176" s="8">
        <v>3033.03</v>
      </c>
      <c r="Q1176" s="7"/>
      <c r="R1176" s="7"/>
      <c r="S1176" s="8">
        <v>75</v>
      </c>
      <c r="T1176" s="7"/>
      <c r="U1176" s="9">
        <v>3263.03</v>
      </c>
    </row>
    <row r="1177" spans="1:21" ht="23.25" thickBot="1" x14ac:dyDescent="0.3">
      <c r="A1177" s="4" t="s">
        <v>320</v>
      </c>
      <c r="B1177" s="4" t="s">
        <v>196</v>
      </c>
      <c r="C1177" s="4" t="s">
        <v>197</v>
      </c>
      <c r="D1177" s="4" t="s">
        <v>332</v>
      </c>
      <c r="E1177" s="4" t="s">
        <v>333</v>
      </c>
      <c r="F1177" s="4" t="s">
        <v>254</v>
      </c>
      <c r="G1177" s="4" t="s">
        <v>255</v>
      </c>
      <c r="H1177" s="4" t="s">
        <v>271</v>
      </c>
      <c r="I1177" s="11"/>
      <c r="J1177" s="11"/>
      <c r="K1177" s="11"/>
      <c r="L1177" s="11"/>
      <c r="M1177" s="11"/>
      <c r="N1177" s="11"/>
      <c r="O1177" s="11"/>
      <c r="P1177" s="11"/>
      <c r="Q1177" s="10">
        <v>7.98</v>
      </c>
      <c r="R1177" s="11"/>
      <c r="S1177" s="11"/>
      <c r="T1177" s="11"/>
      <c r="U1177" s="9">
        <v>7.98</v>
      </c>
    </row>
    <row r="1178" spans="1:21" ht="23.25" thickBot="1" x14ac:dyDescent="0.3">
      <c r="A1178" s="4" t="s">
        <v>320</v>
      </c>
      <c r="B1178" s="4" t="s">
        <v>196</v>
      </c>
      <c r="C1178" s="4" t="s">
        <v>197</v>
      </c>
      <c r="D1178" s="4" t="s">
        <v>332</v>
      </c>
      <c r="E1178" s="4" t="s">
        <v>333</v>
      </c>
      <c r="F1178" s="4" t="s">
        <v>98</v>
      </c>
      <c r="G1178" s="4" t="s">
        <v>99</v>
      </c>
      <c r="H1178" s="4" t="s">
        <v>271</v>
      </c>
      <c r="I1178" s="7"/>
      <c r="J1178" s="7"/>
      <c r="K1178" s="13">
        <v>0</v>
      </c>
      <c r="L1178" s="7"/>
      <c r="M1178" s="8">
        <v>23.98</v>
      </c>
      <c r="N1178" s="7"/>
      <c r="O1178" s="7"/>
      <c r="P1178" s="7"/>
      <c r="Q1178" s="7"/>
      <c r="R1178" s="8">
        <v>40.46</v>
      </c>
      <c r="S1178" s="8">
        <v>-40.46</v>
      </c>
      <c r="T1178" s="8">
        <v>213.98</v>
      </c>
      <c r="U1178" s="9">
        <v>237.96</v>
      </c>
    </row>
    <row r="1179" spans="1:21" ht="23.25" thickBot="1" x14ac:dyDescent="0.3">
      <c r="A1179" s="4" t="s">
        <v>320</v>
      </c>
      <c r="B1179" s="4" t="s">
        <v>196</v>
      </c>
      <c r="C1179" s="4" t="s">
        <v>197</v>
      </c>
      <c r="D1179" s="4" t="s">
        <v>332</v>
      </c>
      <c r="E1179" s="4" t="s">
        <v>333</v>
      </c>
      <c r="F1179" s="4" t="s">
        <v>364</v>
      </c>
      <c r="G1179" s="4" t="s">
        <v>365</v>
      </c>
      <c r="H1179" s="4" t="s">
        <v>271</v>
      </c>
      <c r="I1179" s="11"/>
      <c r="J1179" s="11"/>
      <c r="K1179" s="11"/>
      <c r="L1179" s="11"/>
      <c r="M1179" s="10">
        <v>79.98</v>
      </c>
      <c r="N1179" s="11"/>
      <c r="O1179" s="11"/>
      <c r="P1179" s="11"/>
      <c r="Q1179" s="11"/>
      <c r="R1179" s="11"/>
      <c r="S1179" s="11"/>
      <c r="T1179" s="11"/>
      <c r="U1179" s="9">
        <v>79.98</v>
      </c>
    </row>
    <row r="1180" spans="1:21" ht="23.25" thickBot="1" x14ac:dyDescent="0.3">
      <c r="A1180" s="4" t="s">
        <v>320</v>
      </c>
      <c r="B1180" s="4" t="s">
        <v>196</v>
      </c>
      <c r="C1180" s="4" t="s">
        <v>197</v>
      </c>
      <c r="D1180" s="4" t="s">
        <v>332</v>
      </c>
      <c r="E1180" s="4" t="s">
        <v>333</v>
      </c>
      <c r="F1180" s="4" t="s">
        <v>146</v>
      </c>
      <c r="G1180" s="4" t="s">
        <v>147</v>
      </c>
      <c r="H1180" s="4" t="s">
        <v>271</v>
      </c>
      <c r="I1180" s="7"/>
      <c r="J1180" s="7"/>
      <c r="K1180" s="8">
        <v>197.27</v>
      </c>
      <c r="L1180" s="7"/>
      <c r="M1180" s="7"/>
      <c r="N1180" s="8">
        <v>13.15</v>
      </c>
      <c r="O1180" s="7"/>
      <c r="P1180" s="7"/>
      <c r="Q1180" s="7"/>
      <c r="R1180" s="7"/>
      <c r="S1180" s="8">
        <v>43.47</v>
      </c>
      <c r="T1180" s="7"/>
      <c r="U1180" s="9">
        <v>253.89</v>
      </c>
    </row>
    <row r="1181" spans="1:21" ht="23.25" thickBot="1" x14ac:dyDescent="0.3">
      <c r="A1181" s="4" t="s">
        <v>320</v>
      </c>
      <c r="B1181" s="4" t="s">
        <v>196</v>
      </c>
      <c r="C1181" s="4" t="s">
        <v>197</v>
      </c>
      <c r="D1181" s="4" t="s">
        <v>332</v>
      </c>
      <c r="E1181" s="4" t="s">
        <v>333</v>
      </c>
      <c r="F1181" s="4" t="s">
        <v>102</v>
      </c>
      <c r="G1181" s="4" t="s">
        <v>103</v>
      </c>
      <c r="H1181" s="4" t="s">
        <v>271</v>
      </c>
      <c r="I1181" s="11"/>
      <c r="J1181" s="11"/>
      <c r="K1181" s="10">
        <v>351.16</v>
      </c>
      <c r="L1181" s="11"/>
      <c r="M1181" s="10">
        <v>16.68</v>
      </c>
      <c r="N1181" s="11"/>
      <c r="O1181" s="11"/>
      <c r="P1181" s="11"/>
      <c r="Q1181" s="10">
        <v>26.18</v>
      </c>
      <c r="R1181" s="11"/>
      <c r="S1181" s="11"/>
      <c r="T1181" s="11"/>
      <c r="U1181" s="9">
        <v>394.02</v>
      </c>
    </row>
    <row r="1182" spans="1:21" ht="23.25" thickBot="1" x14ac:dyDescent="0.3">
      <c r="A1182" s="4" t="s">
        <v>320</v>
      </c>
      <c r="B1182" s="4" t="s">
        <v>196</v>
      </c>
      <c r="C1182" s="4" t="s">
        <v>197</v>
      </c>
      <c r="D1182" s="4" t="s">
        <v>332</v>
      </c>
      <c r="E1182" s="4" t="s">
        <v>333</v>
      </c>
      <c r="F1182" s="4" t="s">
        <v>148</v>
      </c>
      <c r="G1182" s="4" t="s">
        <v>149</v>
      </c>
      <c r="H1182" s="4" t="s">
        <v>271</v>
      </c>
      <c r="I1182" s="7"/>
      <c r="J1182" s="8">
        <v>46.04</v>
      </c>
      <c r="K1182" s="8">
        <v>3126.42</v>
      </c>
      <c r="L1182" s="7"/>
      <c r="M1182" s="7"/>
      <c r="N1182" s="7"/>
      <c r="O1182" s="8">
        <v>339.48</v>
      </c>
      <c r="P1182" s="7"/>
      <c r="Q1182" s="8">
        <v>38.549999999999997</v>
      </c>
      <c r="R1182" s="7"/>
      <c r="S1182" s="7"/>
      <c r="T1182" s="8">
        <v>17.75</v>
      </c>
      <c r="U1182" s="9">
        <v>3568.24</v>
      </c>
    </row>
    <row r="1183" spans="1:21" ht="23.25" thickBot="1" x14ac:dyDescent="0.3">
      <c r="A1183" s="4" t="s">
        <v>320</v>
      </c>
      <c r="B1183" s="4" t="s">
        <v>196</v>
      </c>
      <c r="C1183" s="4" t="s">
        <v>197</v>
      </c>
      <c r="D1183" s="4" t="s">
        <v>332</v>
      </c>
      <c r="E1183" s="4" t="s">
        <v>333</v>
      </c>
      <c r="F1183" s="4" t="s">
        <v>82</v>
      </c>
      <c r="G1183" s="4" t="s">
        <v>83</v>
      </c>
      <c r="H1183" s="4" t="s">
        <v>271</v>
      </c>
      <c r="I1183" s="11"/>
      <c r="J1183" s="11"/>
      <c r="K1183" s="11"/>
      <c r="L1183" s="11"/>
      <c r="M1183" s="11"/>
      <c r="N1183" s="11"/>
      <c r="O1183" s="11"/>
      <c r="P1183" s="11"/>
      <c r="Q1183" s="10">
        <v>2760</v>
      </c>
      <c r="R1183" s="11"/>
      <c r="S1183" s="11"/>
      <c r="T1183" s="11"/>
      <c r="U1183" s="9">
        <v>2760</v>
      </c>
    </row>
    <row r="1184" spans="1:21" ht="23.25" thickBot="1" x14ac:dyDescent="0.3">
      <c r="A1184" s="4" t="s">
        <v>320</v>
      </c>
      <c r="B1184" s="4" t="s">
        <v>196</v>
      </c>
      <c r="C1184" s="4" t="s">
        <v>197</v>
      </c>
      <c r="D1184" s="4" t="s">
        <v>332</v>
      </c>
      <c r="E1184" s="4" t="s">
        <v>333</v>
      </c>
      <c r="F1184" s="4" t="s">
        <v>154</v>
      </c>
      <c r="G1184" s="4" t="s">
        <v>155</v>
      </c>
      <c r="H1184" s="4" t="s">
        <v>271</v>
      </c>
      <c r="I1184" s="7"/>
      <c r="J1184" s="7"/>
      <c r="K1184" s="7"/>
      <c r="L1184" s="7"/>
      <c r="M1184" s="7"/>
      <c r="N1184" s="7"/>
      <c r="O1184" s="7"/>
      <c r="P1184" s="8">
        <v>41.61</v>
      </c>
      <c r="Q1184" s="7"/>
      <c r="R1184" s="7"/>
      <c r="S1184" s="7"/>
      <c r="T1184" s="7"/>
      <c r="U1184" s="9">
        <v>41.61</v>
      </c>
    </row>
    <row r="1185" spans="1:21" ht="23.25" thickBot="1" x14ac:dyDescent="0.3">
      <c r="A1185" s="4" t="s">
        <v>320</v>
      </c>
      <c r="B1185" s="4" t="s">
        <v>196</v>
      </c>
      <c r="C1185" s="4" t="s">
        <v>197</v>
      </c>
      <c r="D1185" s="4" t="s">
        <v>332</v>
      </c>
      <c r="E1185" s="4" t="s">
        <v>333</v>
      </c>
      <c r="F1185" s="4" t="s">
        <v>156</v>
      </c>
      <c r="G1185" s="4" t="s">
        <v>157</v>
      </c>
      <c r="H1185" s="4" t="s">
        <v>271</v>
      </c>
      <c r="I1185" s="10">
        <v>769.5</v>
      </c>
      <c r="J1185" s="10">
        <v>814.5</v>
      </c>
      <c r="K1185" s="10">
        <v>364</v>
      </c>
      <c r="L1185" s="10">
        <v>475.6</v>
      </c>
      <c r="M1185" s="10">
        <v>286.3</v>
      </c>
      <c r="N1185" s="10">
        <v>183.2</v>
      </c>
      <c r="O1185" s="10">
        <v>45.8</v>
      </c>
      <c r="P1185" s="10">
        <v>303.5</v>
      </c>
      <c r="Q1185" s="10">
        <v>280.60000000000002</v>
      </c>
      <c r="R1185" s="10">
        <v>194.7</v>
      </c>
      <c r="S1185" s="10">
        <v>126</v>
      </c>
      <c r="T1185" s="10">
        <v>805</v>
      </c>
      <c r="U1185" s="9">
        <v>4648.7</v>
      </c>
    </row>
    <row r="1186" spans="1:21" ht="23.25" thickBot="1" x14ac:dyDescent="0.3">
      <c r="A1186" s="4" t="s">
        <v>320</v>
      </c>
      <c r="B1186" s="4" t="s">
        <v>196</v>
      </c>
      <c r="C1186" s="4" t="s">
        <v>197</v>
      </c>
      <c r="D1186" s="4" t="s">
        <v>332</v>
      </c>
      <c r="E1186" s="4" t="s">
        <v>333</v>
      </c>
      <c r="F1186" s="4" t="s">
        <v>258</v>
      </c>
      <c r="G1186" s="4" t="s">
        <v>259</v>
      </c>
      <c r="H1186" s="4" t="s">
        <v>271</v>
      </c>
      <c r="I1186" s="7"/>
      <c r="J1186" s="7"/>
      <c r="K1186" s="7"/>
      <c r="L1186" s="7"/>
      <c r="M1186" s="7"/>
      <c r="N1186" s="8">
        <v>27.99</v>
      </c>
      <c r="O1186" s="7"/>
      <c r="P1186" s="7"/>
      <c r="Q1186" s="7"/>
      <c r="R1186" s="7"/>
      <c r="S1186" s="7"/>
      <c r="T1186" s="8">
        <v>27</v>
      </c>
      <c r="U1186" s="9">
        <v>54.99</v>
      </c>
    </row>
    <row r="1187" spans="1:21" ht="23.25" thickBot="1" x14ac:dyDescent="0.3">
      <c r="A1187" s="4" t="s">
        <v>320</v>
      </c>
      <c r="B1187" s="4" t="s">
        <v>196</v>
      </c>
      <c r="C1187" s="4" t="s">
        <v>197</v>
      </c>
      <c r="D1187" s="4" t="s">
        <v>332</v>
      </c>
      <c r="E1187" s="4" t="s">
        <v>333</v>
      </c>
      <c r="F1187" s="4" t="s">
        <v>160</v>
      </c>
      <c r="G1187" s="4" t="s">
        <v>161</v>
      </c>
      <c r="H1187" s="4" t="s">
        <v>271</v>
      </c>
      <c r="I1187" s="11"/>
      <c r="J1187" s="11"/>
      <c r="K1187" s="11"/>
      <c r="L1187" s="11"/>
      <c r="M1187" s="11"/>
      <c r="N1187" s="11"/>
      <c r="O1187" s="11"/>
      <c r="P1187" s="11"/>
      <c r="Q1187" s="10">
        <v>22.98</v>
      </c>
      <c r="R1187" s="11"/>
      <c r="S1187" s="11"/>
      <c r="T1187" s="11"/>
      <c r="U1187" s="9">
        <v>22.98</v>
      </c>
    </row>
    <row r="1188" spans="1:21" ht="23.25" thickBot="1" x14ac:dyDescent="0.3">
      <c r="A1188" s="4" t="s">
        <v>320</v>
      </c>
      <c r="B1188" s="4" t="s">
        <v>196</v>
      </c>
      <c r="C1188" s="4" t="s">
        <v>197</v>
      </c>
      <c r="D1188" s="4" t="s">
        <v>332</v>
      </c>
      <c r="E1188" s="4" t="s">
        <v>333</v>
      </c>
      <c r="F1188" s="4" t="s">
        <v>84</v>
      </c>
      <c r="G1188" s="4" t="s">
        <v>85</v>
      </c>
      <c r="H1188" s="4" t="s">
        <v>271</v>
      </c>
      <c r="I1188" s="8">
        <v>644.36</v>
      </c>
      <c r="J1188" s="8">
        <v>439.52</v>
      </c>
      <c r="K1188" s="8">
        <v>732.01</v>
      </c>
      <c r="L1188" s="8">
        <v>325.02</v>
      </c>
      <c r="M1188" s="8">
        <v>184.71</v>
      </c>
      <c r="N1188" s="8">
        <v>512.26</v>
      </c>
      <c r="O1188" s="8">
        <v>9.8800000000000008</v>
      </c>
      <c r="P1188" s="8">
        <v>91.4</v>
      </c>
      <c r="Q1188" s="8">
        <v>128.80000000000001</v>
      </c>
      <c r="R1188" s="8">
        <v>188.79</v>
      </c>
      <c r="S1188" s="7"/>
      <c r="T1188" s="8">
        <v>132.27000000000001</v>
      </c>
      <c r="U1188" s="9">
        <v>3389.02</v>
      </c>
    </row>
    <row r="1189" spans="1:21" ht="23.25" thickBot="1" x14ac:dyDescent="0.3">
      <c r="A1189" s="4" t="s">
        <v>320</v>
      </c>
      <c r="B1189" s="4" t="s">
        <v>196</v>
      </c>
      <c r="C1189" s="4" t="s">
        <v>197</v>
      </c>
      <c r="D1189" s="4" t="s">
        <v>332</v>
      </c>
      <c r="E1189" s="4" t="s">
        <v>333</v>
      </c>
      <c r="F1189" s="4" t="s">
        <v>162</v>
      </c>
      <c r="G1189" s="4" t="s">
        <v>163</v>
      </c>
      <c r="H1189" s="4" t="s">
        <v>271</v>
      </c>
      <c r="I1189" s="10">
        <v>739.06</v>
      </c>
      <c r="J1189" s="10">
        <v>820.09</v>
      </c>
      <c r="K1189" s="10">
        <v>458.9</v>
      </c>
      <c r="L1189" s="11"/>
      <c r="M1189" s="10">
        <v>126</v>
      </c>
      <c r="N1189" s="11"/>
      <c r="O1189" s="11"/>
      <c r="P1189" s="11"/>
      <c r="Q1189" s="11"/>
      <c r="R1189" s="11"/>
      <c r="S1189" s="11"/>
      <c r="T1189" s="11"/>
      <c r="U1189" s="9">
        <v>2144.0500000000002</v>
      </c>
    </row>
    <row r="1190" spans="1:21" ht="23.25" thickBot="1" x14ac:dyDescent="0.3">
      <c r="A1190" s="4" t="s">
        <v>320</v>
      </c>
      <c r="B1190" s="4" t="s">
        <v>196</v>
      </c>
      <c r="C1190" s="4" t="s">
        <v>197</v>
      </c>
      <c r="D1190" s="4" t="s">
        <v>332</v>
      </c>
      <c r="E1190" s="4" t="s">
        <v>333</v>
      </c>
      <c r="F1190" s="4" t="s">
        <v>166</v>
      </c>
      <c r="G1190" s="4" t="s">
        <v>167</v>
      </c>
      <c r="H1190" s="4" t="s">
        <v>271</v>
      </c>
      <c r="I1190" s="7"/>
      <c r="J1190" s="7"/>
      <c r="K1190" s="7"/>
      <c r="L1190" s="7"/>
      <c r="M1190" s="7"/>
      <c r="N1190" s="7"/>
      <c r="O1190" s="8">
        <v>324.57</v>
      </c>
      <c r="P1190" s="7"/>
      <c r="Q1190" s="7"/>
      <c r="R1190" s="8">
        <v>300</v>
      </c>
      <c r="S1190" s="7"/>
      <c r="T1190" s="7"/>
      <c r="U1190" s="9">
        <v>624.57000000000005</v>
      </c>
    </row>
    <row r="1191" spans="1:21" ht="23.25" thickBot="1" x14ac:dyDescent="0.3">
      <c r="A1191" s="4" t="s">
        <v>320</v>
      </c>
      <c r="B1191" s="4" t="s">
        <v>196</v>
      </c>
      <c r="C1191" s="4" t="s">
        <v>197</v>
      </c>
      <c r="D1191" s="4" t="s">
        <v>332</v>
      </c>
      <c r="E1191" s="4" t="s">
        <v>333</v>
      </c>
      <c r="F1191" s="4" t="s">
        <v>168</v>
      </c>
      <c r="G1191" s="4" t="s">
        <v>169</v>
      </c>
      <c r="H1191" s="4" t="s">
        <v>271</v>
      </c>
      <c r="I1191" s="11"/>
      <c r="J1191" s="11"/>
      <c r="K1191" s="10">
        <v>38.5</v>
      </c>
      <c r="L1191" s="11"/>
      <c r="M1191" s="11"/>
      <c r="N1191" s="11"/>
      <c r="O1191" s="11"/>
      <c r="P1191" s="10">
        <v>29.54</v>
      </c>
      <c r="Q1191" s="10">
        <v>33.909999999999997</v>
      </c>
      <c r="R1191" s="11"/>
      <c r="S1191" s="11"/>
      <c r="T1191" s="11"/>
      <c r="U1191" s="9">
        <v>101.95</v>
      </c>
    </row>
    <row r="1192" spans="1:21" ht="23.25" thickBot="1" x14ac:dyDescent="0.3">
      <c r="A1192" s="4" t="s">
        <v>320</v>
      </c>
      <c r="B1192" s="4" t="s">
        <v>196</v>
      </c>
      <c r="C1192" s="4" t="s">
        <v>197</v>
      </c>
      <c r="D1192" s="4" t="s">
        <v>332</v>
      </c>
      <c r="E1192" s="4" t="s">
        <v>333</v>
      </c>
      <c r="F1192" s="4" t="s">
        <v>51</v>
      </c>
      <c r="G1192" s="4" t="s">
        <v>52</v>
      </c>
      <c r="H1192" s="4" t="s">
        <v>271</v>
      </c>
      <c r="I1192" s="7"/>
      <c r="J1192" s="8">
        <v>176.06</v>
      </c>
      <c r="K1192" s="8">
        <v>409.87</v>
      </c>
      <c r="L1192" s="8">
        <v>337.23</v>
      </c>
      <c r="M1192" s="8">
        <v>674.46</v>
      </c>
      <c r="N1192" s="8">
        <v>1156.21</v>
      </c>
      <c r="O1192" s="7"/>
      <c r="P1192" s="8">
        <v>240.88</v>
      </c>
      <c r="Q1192" s="8">
        <v>196.56</v>
      </c>
      <c r="R1192" s="8">
        <v>343.98</v>
      </c>
      <c r="S1192" s="13">
        <v>0</v>
      </c>
      <c r="T1192" s="8">
        <v>933.66</v>
      </c>
      <c r="U1192" s="9">
        <v>4468.91</v>
      </c>
    </row>
    <row r="1193" spans="1:21" ht="23.25" thickBot="1" x14ac:dyDescent="0.3">
      <c r="A1193" s="4" t="s">
        <v>320</v>
      </c>
      <c r="B1193" s="4" t="s">
        <v>196</v>
      </c>
      <c r="C1193" s="4" t="s">
        <v>197</v>
      </c>
      <c r="D1193" s="4" t="s">
        <v>332</v>
      </c>
      <c r="E1193" s="4" t="s">
        <v>333</v>
      </c>
      <c r="F1193" s="4" t="s">
        <v>42</v>
      </c>
      <c r="G1193" s="4" t="s">
        <v>43</v>
      </c>
      <c r="H1193" s="4" t="s">
        <v>271</v>
      </c>
      <c r="I1193" s="10">
        <v>72159.360000000001</v>
      </c>
      <c r="J1193" s="10">
        <v>55308.959999999999</v>
      </c>
      <c r="K1193" s="10">
        <v>56609.06</v>
      </c>
      <c r="L1193" s="10">
        <v>75527.17</v>
      </c>
      <c r="M1193" s="10">
        <v>63823.46</v>
      </c>
      <c r="N1193" s="10">
        <v>64626.02</v>
      </c>
      <c r="O1193" s="10">
        <v>82131.12</v>
      </c>
      <c r="P1193" s="10">
        <v>84321.51</v>
      </c>
      <c r="Q1193" s="10">
        <v>90700.27</v>
      </c>
      <c r="R1193" s="10">
        <v>66788.039999999994</v>
      </c>
      <c r="S1193" s="10">
        <v>68782.22</v>
      </c>
      <c r="T1193" s="10">
        <v>75522</v>
      </c>
      <c r="U1193" s="9">
        <v>856299.19</v>
      </c>
    </row>
    <row r="1194" spans="1:21" ht="23.25" thickBot="1" x14ac:dyDescent="0.3">
      <c r="A1194" s="4" t="s">
        <v>320</v>
      </c>
      <c r="B1194" s="4" t="s">
        <v>196</v>
      </c>
      <c r="C1194" s="4" t="s">
        <v>197</v>
      </c>
      <c r="D1194" s="4" t="s">
        <v>332</v>
      </c>
      <c r="E1194" s="4" t="s">
        <v>333</v>
      </c>
      <c r="F1194" s="4" t="s">
        <v>53</v>
      </c>
      <c r="G1194" s="4" t="s">
        <v>54</v>
      </c>
      <c r="H1194" s="4" t="s">
        <v>271</v>
      </c>
      <c r="I1194" s="8">
        <v>8599.1200000000008</v>
      </c>
      <c r="J1194" s="8">
        <v>8516.6</v>
      </c>
      <c r="K1194" s="8">
        <v>4611.1400000000003</v>
      </c>
      <c r="L1194" s="8">
        <v>1697.96</v>
      </c>
      <c r="M1194" s="8">
        <v>3721.39</v>
      </c>
      <c r="N1194" s="8">
        <v>3107.18</v>
      </c>
      <c r="O1194" s="8">
        <v>650.34</v>
      </c>
      <c r="P1194" s="8">
        <v>1336.83</v>
      </c>
      <c r="Q1194" s="8">
        <v>1787.52</v>
      </c>
      <c r="R1194" s="8">
        <v>3022.16</v>
      </c>
      <c r="S1194" s="8">
        <v>9545.56</v>
      </c>
      <c r="T1194" s="8">
        <v>10909.16</v>
      </c>
      <c r="U1194" s="9">
        <v>57504.959999999999</v>
      </c>
    </row>
    <row r="1195" spans="1:21" ht="23.25" thickBot="1" x14ac:dyDescent="0.3">
      <c r="A1195" s="4" t="s">
        <v>320</v>
      </c>
      <c r="B1195" s="4" t="s">
        <v>196</v>
      </c>
      <c r="C1195" s="4" t="s">
        <v>197</v>
      </c>
      <c r="D1195" s="4" t="s">
        <v>332</v>
      </c>
      <c r="E1195" s="4" t="s">
        <v>333</v>
      </c>
      <c r="F1195" s="4" t="s">
        <v>170</v>
      </c>
      <c r="G1195" s="4" t="s">
        <v>171</v>
      </c>
      <c r="H1195" s="4" t="s">
        <v>271</v>
      </c>
      <c r="I1195" s="10">
        <v>159.5</v>
      </c>
      <c r="J1195" s="10">
        <v>216.92</v>
      </c>
      <c r="K1195" s="10">
        <v>255.2</v>
      </c>
      <c r="L1195" s="10">
        <v>178.64</v>
      </c>
      <c r="M1195" s="10">
        <v>280.72000000000003</v>
      </c>
      <c r="N1195" s="10">
        <v>82.94</v>
      </c>
      <c r="O1195" s="11"/>
      <c r="P1195" s="11"/>
      <c r="Q1195" s="11"/>
      <c r="R1195" s="11"/>
      <c r="S1195" s="11"/>
      <c r="T1195" s="11"/>
      <c r="U1195" s="9">
        <v>1173.92</v>
      </c>
    </row>
    <row r="1196" spans="1:21" ht="23.25" thickBot="1" x14ac:dyDescent="0.3">
      <c r="A1196" s="4" t="s">
        <v>320</v>
      </c>
      <c r="B1196" s="4" t="s">
        <v>196</v>
      </c>
      <c r="C1196" s="4" t="s">
        <v>197</v>
      </c>
      <c r="D1196" s="4" t="s">
        <v>332</v>
      </c>
      <c r="E1196" s="4" t="s">
        <v>333</v>
      </c>
      <c r="F1196" s="4" t="s">
        <v>172</v>
      </c>
      <c r="G1196" s="4" t="s">
        <v>173</v>
      </c>
      <c r="H1196" s="4" t="s">
        <v>271</v>
      </c>
      <c r="I1196" s="8">
        <v>22.5</v>
      </c>
      <c r="J1196" s="8">
        <v>22.5</v>
      </c>
      <c r="K1196" s="8">
        <v>22.5</v>
      </c>
      <c r="L1196" s="7"/>
      <c r="M1196" s="8">
        <v>22.5</v>
      </c>
      <c r="N1196" s="8">
        <v>112.5</v>
      </c>
      <c r="O1196" s="7"/>
      <c r="P1196" s="8">
        <v>22.5</v>
      </c>
      <c r="Q1196" s="7"/>
      <c r="R1196" s="7"/>
      <c r="S1196" s="7"/>
      <c r="T1196" s="8">
        <v>225</v>
      </c>
      <c r="U1196" s="9">
        <v>450</v>
      </c>
    </row>
    <row r="1197" spans="1:21" ht="23.25" thickBot="1" x14ac:dyDescent="0.3">
      <c r="A1197" s="4" t="s">
        <v>320</v>
      </c>
      <c r="B1197" s="4" t="s">
        <v>196</v>
      </c>
      <c r="C1197" s="4" t="s">
        <v>197</v>
      </c>
      <c r="D1197" s="4" t="s">
        <v>332</v>
      </c>
      <c r="E1197" s="4" t="s">
        <v>333</v>
      </c>
      <c r="F1197" s="4" t="s">
        <v>174</v>
      </c>
      <c r="G1197" s="4" t="s">
        <v>175</v>
      </c>
      <c r="H1197" s="4" t="s">
        <v>271</v>
      </c>
      <c r="I1197" s="10">
        <v>-2647.95</v>
      </c>
      <c r="J1197" s="10">
        <v>-4722.5</v>
      </c>
      <c r="K1197" s="10">
        <v>-3180.08</v>
      </c>
      <c r="L1197" s="10">
        <v>-2045.81</v>
      </c>
      <c r="M1197" s="10">
        <v>-1790.87</v>
      </c>
      <c r="N1197" s="10">
        <v>-1830.66</v>
      </c>
      <c r="O1197" s="11"/>
      <c r="P1197" s="10">
        <v>-2288.33</v>
      </c>
      <c r="Q1197" s="10">
        <v>-1914.77</v>
      </c>
      <c r="R1197" s="10">
        <v>-737.1</v>
      </c>
      <c r="S1197" s="10">
        <v>-786.24</v>
      </c>
      <c r="T1197" s="10">
        <v>-3488.94</v>
      </c>
      <c r="U1197" s="9">
        <v>-25433.25</v>
      </c>
    </row>
    <row r="1198" spans="1:21" ht="23.25" thickBot="1" x14ac:dyDescent="0.3">
      <c r="A1198" s="4" t="s">
        <v>320</v>
      </c>
      <c r="B1198" s="4" t="s">
        <v>196</v>
      </c>
      <c r="C1198" s="4" t="s">
        <v>197</v>
      </c>
      <c r="D1198" s="4" t="s">
        <v>332</v>
      </c>
      <c r="E1198" s="4" t="s">
        <v>333</v>
      </c>
      <c r="F1198" s="4" t="s">
        <v>176</v>
      </c>
      <c r="G1198" s="4" t="s">
        <v>177</v>
      </c>
      <c r="H1198" s="4" t="s">
        <v>271</v>
      </c>
      <c r="I1198" s="8">
        <v>-115137.05</v>
      </c>
      <c r="J1198" s="8">
        <v>-90218.65</v>
      </c>
      <c r="K1198" s="8">
        <v>-97456.74</v>
      </c>
      <c r="L1198" s="8">
        <v>-111902.19</v>
      </c>
      <c r="M1198" s="8">
        <v>-102726.39</v>
      </c>
      <c r="N1198" s="8">
        <v>-84575.05</v>
      </c>
      <c r="O1198" s="8">
        <v>-91888.41</v>
      </c>
      <c r="P1198" s="8">
        <v>-94567.64</v>
      </c>
      <c r="Q1198" s="8">
        <v>-103108.97</v>
      </c>
      <c r="R1198" s="8">
        <v>-78550.37</v>
      </c>
      <c r="S1198" s="8">
        <v>-77405.53</v>
      </c>
      <c r="T1198" s="8">
        <v>-91549.85</v>
      </c>
      <c r="U1198" s="9">
        <v>-1139086.8400000001</v>
      </c>
    </row>
    <row r="1199" spans="1:21" ht="23.25" thickBot="1" x14ac:dyDescent="0.3">
      <c r="A1199" s="4" t="s">
        <v>320</v>
      </c>
      <c r="B1199" s="4" t="s">
        <v>196</v>
      </c>
      <c r="C1199" s="4" t="s">
        <v>197</v>
      </c>
      <c r="D1199" s="4" t="s">
        <v>332</v>
      </c>
      <c r="E1199" s="4" t="s">
        <v>333</v>
      </c>
      <c r="F1199" s="4" t="s">
        <v>178</v>
      </c>
      <c r="G1199" s="4" t="s">
        <v>179</v>
      </c>
      <c r="H1199" s="4" t="s">
        <v>271</v>
      </c>
      <c r="I1199" s="10">
        <v>-14646.95</v>
      </c>
      <c r="J1199" s="10">
        <v>-12797.82</v>
      </c>
      <c r="K1199" s="10">
        <v>-10255.66</v>
      </c>
      <c r="L1199" s="10">
        <v>-6119.86</v>
      </c>
      <c r="M1199" s="10">
        <v>-9199.2800000000007</v>
      </c>
      <c r="N1199" s="10">
        <v>-5112.3999999999996</v>
      </c>
      <c r="O1199" s="10">
        <v>-1246.49</v>
      </c>
      <c r="P1199" s="10">
        <v>-2023.31</v>
      </c>
      <c r="Q1199" s="10">
        <v>-2313.0100000000002</v>
      </c>
      <c r="R1199" s="10">
        <v>-3851.41</v>
      </c>
      <c r="S1199" s="10">
        <v>-11572.6</v>
      </c>
      <c r="T1199" s="10">
        <v>-15387.11</v>
      </c>
      <c r="U1199" s="9">
        <v>-94525.9</v>
      </c>
    </row>
    <row r="1200" spans="1:21" ht="23.25" thickBot="1" x14ac:dyDescent="0.3">
      <c r="A1200" s="4" t="s">
        <v>320</v>
      </c>
      <c r="B1200" s="4" t="s">
        <v>196</v>
      </c>
      <c r="C1200" s="4" t="s">
        <v>197</v>
      </c>
      <c r="D1200" s="4" t="s">
        <v>332</v>
      </c>
      <c r="E1200" s="4" t="s">
        <v>333</v>
      </c>
      <c r="F1200" s="4" t="s">
        <v>180</v>
      </c>
      <c r="G1200" s="4" t="s">
        <v>181</v>
      </c>
      <c r="H1200" s="4" t="s">
        <v>271</v>
      </c>
      <c r="I1200" s="8">
        <v>-165.88</v>
      </c>
      <c r="J1200" s="8">
        <v>-216.92</v>
      </c>
      <c r="K1200" s="8">
        <v>-255.2</v>
      </c>
      <c r="L1200" s="8">
        <v>-178.64</v>
      </c>
      <c r="M1200" s="8">
        <v>-280.72000000000003</v>
      </c>
      <c r="N1200" s="8">
        <v>-95.7</v>
      </c>
      <c r="O1200" s="7"/>
      <c r="P1200" s="7"/>
      <c r="Q1200" s="7"/>
      <c r="R1200" s="7"/>
      <c r="S1200" s="7"/>
      <c r="T1200" s="7"/>
      <c r="U1200" s="9">
        <v>-1193.06</v>
      </c>
    </row>
    <row r="1201" spans="1:21" ht="23.25" thickBot="1" x14ac:dyDescent="0.3">
      <c r="A1201" s="4" t="s">
        <v>320</v>
      </c>
      <c r="B1201" s="4" t="s">
        <v>196</v>
      </c>
      <c r="C1201" s="4" t="s">
        <v>197</v>
      </c>
      <c r="D1201" s="4" t="s">
        <v>332</v>
      </c>
      <c r="E1201" s="4" t="s">
        <v>333</v>
      </c>
      <c r="F1201" s="4" t="s">
        <v>182</v>
      </c>
      <c r="G1201" s="4" t="s">
        <v>183</v>
      </c>
      <c r="H1201" s="4" t="s">
        <v>271</v>
      </c>
      <c r="I1201" s="10">
        <v>-180</v>
      </c>
      <c r="J1201" s="10">
        <v>-270</v>
      </c>
      <c r="K1201" s="10">
        <v>-135</v>
      </c>
      <c r="L1201" s="10">
        <v>-45</v>
      </c>
      <c r="M1201" s="10">
        <v>-45</v>
      </c>
      <c r="N1201" s="10">
        <v>-135</v>
      </c>
      <c r="O1201" s="11"/>
      <c r="P1201" s="10">
        <v>-112.5</v>
      </c>
      <c r="Q1201" s="11"/>
      <c r="R1201" s="11"/>
      <c r="S1201" s="11"/>
      <c r="T1201" s="10">
        <v>-270</v>
      </c>
      <c r="U1201" s="9">
        <v>-1192.5</v>
      </c>
    </row>
    <row r="1202" spans="1:21" ht="23.25" thickBot="1" x14ac:dyDescent="0.3">
      <c r="A1202" s="4" t="s">
        <v>320</v>
      </c>
      <c r="B1202" s="4" t="s">
        <v>196</v>
      </c>
      <c r="C1202" s="4" t="s">
        <v>197</v>
      </c>
      <c r="D1202" s="4" t="s">
        <v>324</v>
      </c>
      <c r="E1202" s="4" t="s">
        <v>325</v>
      </c>
      <c r="F1202" s="4" t="s">
        <v>94</v>
      </c>
      <c r="G1202" s="4" t="s">
        <v>95</v>
      </c>
      <c r="H1202" s="4" t="s">
        <v>326</v>
      </c>
      <c r="I1202" s="7"/>
      <c r="J1202" s="7"/>
      <c r="K1202" s="7"/>
      <c r="L1202" s="8">
        <v>7.54</v>
      </c>
      <c r="M1202" s="7"/>
      <c r="N1202" s="7"/>
      <c r="O1202" s="7"/>
      <c r="P1202" s="7"/>
      <c r="Q1202" s="8">
        <v>55.9</v>
      </c>
      <c r="R1202" s="8">
        <v>23.13</v>
      </c>
      <c r="S1202" s="7"/>
      <c r="T1202" s="7"/>
      <c r="U1202" s="9">
        <v>86.57</v>
      </c>
    </row>
    <row r="1203" spans="1:21" ht="23.25" thickBot="1" x14ac:dyDescent="0.3">
      <c r="A1203" s="4" t="s">
        <v>320</v>
      </c>
      <c r="B1203" s="4" t="s">
        <v>196</v>
      </c>
      <c r="C1203" s="4" t="s">
        <v>197</v>
      </c>
      <c r="D1203" s="4" t="s">
        <v>324</v>
      </c>
      <c r="E1203" s="4" t="s">
        <v>325</v>
      </c>
      <c r="F1203" s="4" t="s">
        <v>42</v>
      </c>
      <c r="G1203" s="4" t="s">
        <v>43</v>
      </c>
      <c r="H1203" s="4" t="s">
        <v>326</v>
      </c>
      <c r="I1203" s="11"/>
      <c r="J1203" s="11"/>
      <c r="K1203" s="11"/>
      <c r="L1203" s="11"/>
      <c r="M1203" s="11"/>
      <c r="N1203" s="11"/>
      <c r="O1203" s="11"/>
      <c r="P1203" s="11"/>
      <c r="Q1203" s="10">
        <v>535.49</v>
      </c>
      <c r="R1203" s="10">
        <v>221.58</v>
      </c>
      <c r="S1203" s="11"/>
      <c r="T1203" s="11"/>
      <c r="U1203" s="9">
        <v>757.07</v>
      </c>
    </row>
    <row r="1204" spans="1:21" ht="23.25" thickBot="1" x14ac:dyDescent="0.3">
      <c r="A1204" s="4" t="s">
        <v>320</v>
      </c>
      <c r="B1204" s="4" t="s">
        <v>196</v>
      </c>
      <c r="C1204" s="4" t="s">
        <v>197</v>
      </c>
      <c r="D1204" s="4" t="s">
        <v>324</v>
      </c>
      <c r="E1204" s="4" t="s">
        <v>325</v>
      </c>
      <c r="F1204" s="4" t="s">
        <v>53</v>
      </c>
      <c r="G1204" s="4" t="s">
        <v>54</v>
      </c>
      <c r="H1204" s="4" t="s">
        <v>326</v>
      </c>
      <c r="I1204" s="7"/>
      <c r="J1204" s="7"/>
      <c r="K1204" s="7"/>
      <c r="L1204" s="8">
        <v>72.260000000000005</v>
      </c>
      <c r="M1204" s="7"/>
      <c r="N1204" s="7"/>
      <c r="O1204" s="7"/>
      <c r="P1204" s="7"/>
      <c r="Q1204" s="7"/>
      <c r="R1204" s="7"/>
      <c r="S1204" s="7"/>
      <c r="T1204" s="7"/>
      <c r="U1204" s="9">
        <v>72.260000000000005</v>
      </c>
    </row>
    <row r="1205" spans="1:21" ht="23.25" thickBot="1" x14ac:dyDescent="0.3">
      <c r="A1205" s="4" t="s">
        <v>320</v>
      </c>
      <c r="B1205" s="4" t="s">
        <v>196</v>
      </c>
      <c r="C1205" s="4" t="s">
        <v>197</v>
      </c>
      <c r="D1205" s="4" t="s">
        <v>330</v>
      </c>
      <c r="E1205" s="4" t="s">
        <v>331</v>
      </c>
      <c r="F1205" s="4" t="s">
        <v>47</v>
      </c>
      <c r="G1205" s="4" t="s">
        <v>48</v>
      </c>
      <c r="H1205" s="4" t="s">
        <v>266</v>
      </c>
      <c r="I1205" s="11"/>
      <c r="J1205" s="11"/>
      <c r="K1205" s="11"/>
      <c r="L1205" s="11"/>
      <c r="M1205" s="11"/>
      <c r="N1205" s="10">
        <v>103.66</v>
      </c>
      <c r="O1205" s="11"/>
      <c r="P1205" s="10">
        <v>1559.87</v>
      </c>
      <c r="Q1205" s="11"/>
      <c r="R1205" s="11"/>
      <c r="S1205" s="11"/>
      <c r="T1205" s="11"/>
      <c r="U1205" s="9">
        <v>1663.53</v>
      </c>
    </row>
    <row r="1206" spans="1:21" ht="23.25" thickBot="1" x14ac:dyDescent="0.3">
      <c r="A1206" s="4" t="s">
        <v>320</v>
      </c>
      <c r="B1206" s="4" t="s">
        <v>196</v>
      </c>
      <c r="C1206" s="4" t="s">
        <v>197</v>
      </c>
      <c r="D1206" s="4" t="s">
        <v>330</v>
      </c>
      <c r="E1206" s="4" t="s">
        <v>331</v>
      </c>
      <c r="F1206" s="4" t="s">
        <v>94</v>
      </c>
      <c r="G1206" s="4" t="s">
        <v>95</v>
      </c>
      <c r="H1206" s="4" t="s">
        <v>266</v>
      </c>
      <c r="I1206" s="7"/>
      <c r="J1206" s="7"/>
      <c r="K1206" s="7"/>
      <c r="L1206" s="7"/>
      <c r="M1206" s="7"/>
      <c r="N1206" s="7"/>
      <c r="O1206" s="8">
        <v>7.54</v>
      </c>
      <c r="P1206" s="7"/>
      <c r="Q1206" s="7"/>
      <c r="R1206" s="7"/>
      <c r="S1206" s="7"/>
      <c r="T1206" s="7"/>
      <c r="U1206" s="9">
        <v>7.54</v>
      </c>
    </row>
    <row r="1207" spans="1:21" ht="23.25" thickBot="1" x14ac:dyDescent="0.3">
      <c r="A1207" s="4" t="s">
        <v>320</v>
      </c>
      <c r="B1207" s="4" t="s">
        <v>196</v>
      </c>
      <c r="C1207" s="4" t="s">
        <v>197</v>
      </c>
      <c r="D1207" s="4" t="s">
        <v>330</v>
      </c>
      <c r="E1207" s="4" t="s">
        <v>331</v>
      </c>
      <c r="F1207" s="4" t="s">
        <v>53</v>
      </c>
      <c r="G1207" s="4" t="s">
        <v>54</v>
      </c>
      <c r="H1207" s="4" t="s">
        <v>266</v>
      </c>
      <c r="I1207" s="11"/>
      <c r="J1207" s="11"/>
      <c r="K1207" s="11"/>
      <c r="L1207" s="11"/>
      <c r="M1207" s="11"/>
      <c r="N1207" s="11"/>
      <c r="O1207" s="10">
        <v>72.260000000000005</v>
      </c>
      <c r="P1207" s="11"/>
      <c r="Q1207" s="11"/>
      <c r="R1207" s="11"/>
      <c r="S1207" s="11"/>
      <c r="T1207" s="11"/>
      <c r="U1207" s="9">
        <v>72.260000000000005</v>
      </c>
    </row>
    <row r="1208" spans="1:21" ht="23.25" thickBot="1" x14ac:dyDescent="0.3">
      <c r="A1208" s="4" t="s">
        <v>320</v>
      </c>
      <c r="B1208" s="4" t="s">
        <v>386</v>
      </c>
      <c r="C1208" s="4" t="s">
        <v>387</v>
      </c>
      <c r="D1208" s="4" t="s">
        <v>321</v>
      </c>
      <c r="E1208" s="4" t="s">
        <v>322</v>
      </c>
      <c r="F1208" s="4" t="s">
        <v>47</v>
      </c>
      <c r="G1208" s="4" t="s">
        <v>48</v>
      </c>
      <c r="H1208" s="4" t="s">
        <v>323</v>
      </c>
      <c r="I1208" s="7"/>
      <c r="J1208" s="7"/>
      <c r="K1208" s="7"/>
      <c r="L1208" s="8">
        <v>98.29</v>
      </c>
      <c r="M1208" s="7"/>
      <c r="N1208" s="7"/>
      <c r="O1208" s="7"/>
      <c r="P1208" s="7"/>
      <c r="Q1208" s="7"/>
      <c r="R1208" s="7"/>
      <c r="S1208" s="7"/>
      <c r="T1208" s="7"/>
      <c r="U1208" s="9">
        <v>98.29</v>
      </c>
    </row>
    <row r="1209" spans="1:21" ht="23.25" thickBot="1" x14ac:dyDescent="0.3">
      <c r="A1209" s="4" t="s">
        <v>320</v>
      </c>
      <c r="B1209" s="4" t="s">
        <v>368</v>
      </c>
      <c r="C1209" s="4" t="s">
        <v>369</v>
      </c>
      <c r="D1209" s="4" t="s">
        <v>370</v>
      </c>
      <c r="E1209" s="4" t="s">
        <v>371</v>
      </c>
      <c r="F1209" s="4" t="s">
        <v>128</v>
      </c>
      <c r="G1209" s="4" t="s">
        <v>129</v>
      </c>
      <c r="H1209" s="4" t="s">
        <v>372</v>
      </c>
      <c r="I1209" s="11"/>
      <c r="J1209" s="11"/>
      <c r="K1209" s="11"/>
      <c r="L1209" s="11"/>
      <c r="M1209" s="11"/>
      <c r="N1209" s="11"/>
      <c r="O1209" s="11"/>
      <c r="P1209" s="11"/>
      <c r="Q1209" s="10">
        <v>0.9</v>
      </c>
      <c r="R1209" s="11"/>
      <c r="S1209" s="11"/>
      <c r="T1209" s="11"/>
      <c r="U1209" s="9">
        <v>0.9</v>
      </c>
    </row>
    <row r="1210" spans="1:21" ht="23.25" thickBot="1" x14ac:dyDescent="0.3">
      <c r="A1210" s="4" t="s">
        <v>320</v>
      </c>
      <c r="B1210" s="4" t="s">
        <v>368</v>
      </c>
      <c r="C1210" s="4" t="s">
        <v>369</v>
      </c>
      <c r="D1210" s="4" t="s">
        <v>370</v>
      </c>
      <c r="E1210" s="4" t="s">
        <v>371</v>
      </c>
      <c r="F1210" s="4" t="s">
        <v>70</v>
      </c>
      <c r="G1210" s="4" t="s">
        <v>71</v>
      </c>
      <c r="H1210" s="4" t="s">
        <v>372</v>
      </c>
      <c r="I1210" s="8">
        <v>8.76</v>
      </c>
      <c r="J1210" s="8">
        <v>9.4499999999999993</v>
      </c>
      <c r="K1210" s="8">
        <v>31.18</v>
      </c>
      <c r="L1210" s="8">
        <v>40.729999999999997</v>
      </c>
      <c r="M1210" s="8">
        <v>147.88</v>
      </c>
      <c r="N1210" s="8">
        <v>18.3</v>
      </c>
      <c r="O1210" s="8">
        <v>233.67</v>
      </c>
      <c r="P1210" s="8">
        <v>165.78</v>
      </c>
      <c r="Q1210" s="8">
        <v>255.08</v>
      </c>
      <c r="R1210" s="8">
        <v>14.31</v>
      </c>
      <c r="S1210" s="8">
        <v>85.54</v>
      </c>
      <c r="T1210" s="8">
        <v>199.99</v>
      </c>
      <c r="U1210" s="9">
        <v>1210.67</v>
      </c>
    </row>
    <row r="1211" spans="1:21" ht="23.25" thickBot="1" x14ac:dyDescent="0.3">
      <c r="A1211" s="4" t="s">
        <v>320</v>
      </c>
      <c r="B1211" s="4" t="s">
        <v>368</v>
      </c>
      <c r="C1211" s="4" t="s">
        <v>369</v>
      </c>
      <c r="D1211" s="4" t="s">
        <v>370</v>
      </c>
      <c r="E1211" s="4" t="s">
        <v>371</v>
      </c>
      <c r="F1211" s="4" t="s">
        <v>47</v>
      </c>
      <c r="G1211" s="4" t="s">
        <v>48</v>
      </c>
      <c r="H1211" s="4" t="s">
        <v>372</v>
      </c>
      <c r="I1211" s="10">
        <v>178.91</v>
      </c>
      <c r="J1211" s="10">
        <v>64.12</v>
      </c>
      <c r="K1211" s="10">
        <v>27.91</v>
      </c>
      <c r="L1211" s="10">
        <v>90.66</v>
      </c>
      <c r="M1211" s="10">
        <v>67.94</v>
      </c>
      <c r="N1211" s="10">
        <v>97.37</v>
      </c>
      <c r="O1211" s="10">
        <v>-0.68</v>
      </c>
      <c r="P1211" s="10">
        <v>1.49</v>
      </c>
      <c r="Q1211" s="10">
        <v>0.7</v>
      </c>
      <c r="R1211" s="10">
        <v>1.22</v>
      </c>
      <c r="S1211" s="10">
        <v>104.89</v>
      </c>
      <c r="T1211" s="10">
        <v>12.69</v>
      </c>
      <c r="U1211" s="9">
        <v>647.22</v>
      </c>
    </row>
    <row r="1212" spans="1:21" ht="23.25" thickBot="1" x14ac:dyDescent="0.3">
      <c r="A1212" s="4" t="s">
        <v>320</v>
      </c>
      <c r="B1212" s="4" t="s">
        <v>368</v>
      </c>
      <c r="C1212" s="4" t="s">
        <v>369</v>
      </c>
      <c r="D1212" s="4" t="s">
        <v>370</v>
      </c>
      <c r="E1212" s="4" t="s">
        <v>371</v>
      </c>
      <c r="F1212" s="4" t="s">
        <v>130</v>
      </c>
      <c r="G1212" s="4" t="s">
        <v>131</v>
      </c>
      <c r="H1212" s="4" t="s">
        <v>372</v>
      </c>
      <c r="I1212" s="7"/>
      <c r="J1212" s="7"/>
      <c r="K1212" s="7"/>
      <c r="L1212" s="7"/>
      <c r="M1212" s="7"/>
      <c r="N1212" s="7"/>
      <c r="O1212" s="7"/>
      <c r="P1212" s="7"/>
      <c r="Q1212" s="7"/>
      <c r="R1212" s="7"/>
      <c r="S1212" s="7"/>
      <c r="T1212" s="8">
        <v>3.72</v>
      </c>
      <c r="U1212" s="9">
        <v>3.72</v>
      </c>
    </row>
    <row r="1213" spans="1:21" ht="23.25" thickBot="1" x14ac:dyDescent="0.3">
      <c r="A1213" s="4" t="s">
        <v>320</v>
      </c>
      <c r="B1213" s="4" t="s">
        <v>368</v>
      </c>
      <c r="C1213" s="4" t="s">
        <v>369</v>
      </c>
      <c r="D1213" s="4" t="s">
        <v>370</v>
      </c>
      <c r="E1213" s="4" t="s">
        <v>371</v>
      </c>
      <c r="F1213" s="4" t="s">
        <v>80</v>
      </c>
      <c r="G1213" s="4" t="s">
        <v>81</v>
      </c>
      <c r="H1213" s="4" t="s">
        <v>372</v>
      </c>
      <c r="I1213" s="10">
        <v>46.58</v>
      </c>
      <c r="J1213" s="10">
        <v>46.58</v>
      </c>
      <c r="K1213" s="10">
        <v>46.58</v>
      </c>
      <c r="L1213" s="10">
        <v>46.58</v>
      </c>
      <c r="M1213" s="10">
        <v>46.58</v>
      </c>
      <c r="N1213" s="10">
        <v>46.58</v>
      </c>
      <c r="O1213" s="10">
        <v>46.58</v>
      </c>
      <c r="P1213" s="10">
        <v>46.58</v>
      </c>
      <c r="Q1213" s="10">
        <v>46.58</v>
      </c>
      <c r="R1213" s="10">
        <v>46.58</v>
      </c>
      <c r="S1213" s="10">
        <v>46.58</v>
      </c>
      <c r="T1213" s="10">
        <v>46.58</v>
      </c>
      <c r="U1213" s="9">
        <v>558.96</v>
      </c>
    </row>
    <row r="1214" spans="1:21" ht="23.25" thickBot="1" x14ac:dyDescent="0.3">
      <c r="A1214" s="4" t="s">
        <v>320</v>
      </c>
      <c r="B1214" s="4" t="s">
        <v>368</v>
      </c>
      <c r="C1214" s="4" t="s">
        <v>369</v>
      </c>
      <c r="D1214" s="4" t="s">
        <v>370</v>
      </c>
      <c r="E1214" s="4" t="s">
        <v>371</v>
      </c>
      <c r="F1214" s="4" t="s">
        <v>94</v>
      </c>
      <c r="G1214" s="4" t="s">
        <v>95</v>
      </c>
      <c r="H1214" s="4" t="s">
        <v>372</v>
      </c>
      <c r="I1214" s="8">
        <v>109.27</v>
      </c>
      <c r="J1214" s="8">
        <v>85.35</v>
      </c>
      <c r="K1214" s="8">
        <v>100.16</v>
      </c>
      <c r="L1214" s="8">
        <v>112.69</v>
      </c>
      <c r="M1214" s="8">
        <v>98.77</v>
      </c>
      <c r="N1214" s="8">
        <v>123.59</v>
      </c>
      <c r="O1214" s="8">
        <v>116.9</v>
      </c>
      <c r="P1214" s="8">
        <v>105.91</v>
      </c>
      <c r="Q1214" s="8">
        <v>116.52</v>
      </c>
      <c r="R1214" s="8">
        <v>103.68</v>
      </c>
      <c r="S1214" s="8">
        <v>99.69</v>
      </c>
      <c r="T1214" s="8">
        <v>102.06</v>
      </c>
      <c r="U1214" s="9">
        <v>1274.5899999999999</v>
      </c>
    </row>
    <row r="1215" spans="1:21" ht="23.25" thickBot="1" x14ac:dyDescent="0.3">
      <c r="A1215" s="4" t="s">
        <v>320</v>
      </c>
      <c r="B1215" s="4" t="s">
        <v>368</v>
      </c>
      <c r="C1215" s="4" t="s">
        <v>369</v>
      </c>
      <c r="D1215" s="4" t="s">
        <v>370</v>
      </c>
      <c r="E1215" s="4" t="s">
        <v>371</v>
      </c>
      <c r="F1215" s="4" t="s">
        <v>310</v>
      </c>
      <c r="G1215" s="4" t="s">
        <v>311</v>
      </c>
      <c r="H1215" s="4" t="s">
        <v>372</v>
      </c>
      <c r="I1215" s="11"/>
      <c r="J1215" s="11"/>
      <c r="K1215" s="11"/>
      <c r="L1215" s="11"/>
      <c r="M1215" s="11"/>
      <c r="N1215" s="11"/>
      <c r="O1215" s="11"/>
      <c r="P1215" s="10">
        <v>110.75</v>
      </c>
      <c r="Q1215" s="10">
        <v>0.75</v>
      </c>
      <c r="R1215" s="10">
        <v>-28.44</v>
      </c>
      <c r="S1215" s="11"/>
      <c r="T1215" s="11"/>
      <c r="U1215" s="9">
        <v>83.06</v>
      </c>
    </row>
    <row r="1216" spans="1:21" ht="23.25" thickBot="1" x14ac:dyDescent="0.3">
      <c r="A1216" s="4" t="s">
        <v>320</v>
      </c>
      <c r="B1216" s="4" t="s">
        <v>368</v>
      </c>
      <c r="C1216" s="4" t="s">
        <v>369</v>
      </c>
      <c r="D1216" s="4" t="s">
        <v>370</v>
      </c>
      <c r="E1216" s="4" t="s">
        <v>371</v>
      </c>
      <c r="F1216" s="4" t="s">
        <v>38</v>
      </c>
      <c r="G1216" s="4" t="s">
        <v>39</v>
      </c>
      <c r="H1216" s="4" t="s">
        <v>372</v>
      </c>
      <c r="I1216" s="8">
        <v>9.69</v>
      </c>
      <c r="J1216" s="7"/>
      <c r="K1216" s="7"/>
      <c r="L1216" s="7"/>
      <c r="M1216" s="7"/>
      <c r="N1216" s="8">
        <v>4.25</v>
      </c>
      <c r="O1216" s="7"/>
      <c r="P1216" s="7"/>
      <c r="Q1216" s="7"/>
      <c r="R1216" s="7"/>
      <c r="S1216" s="8">
        <v>40.659999999999997</v>
      </c>
      <c r="T1216" s="7"/>
      <c r="U1216" s="9">
        <v>54.6</v>
      </c>
    </row>
    <row r="1217" spans="1:21" ht="23.25" thickBot="1" x14ac:dyDescent="0.3">
      <c r="A1217" s="4" t="s">
        <v>320</v>
      </c>
      <c r="B1217" s="4" t="s">
        <v>368</v>
      </c>
      <c r="C1217" s="4" t="s">
        <v>369</v>
      </c>
      <c r="D1217" s="4" t="s">
        <v>370</v>
      </c>
      <c r="E1217" s="4" t="s">
        <v>371</v>
      </c>
      <c r="F1217" s="4" t="s">
        <v>98</v>
      </c>
      <c r="G1217" s="4" t="s">
        <v>99</v>
      </c>
      <c r="H1217" s="4" t="s">
        <v>372</v>
      </c>
      <c r="I1217" s="7"/>
      <c r="J1217" s="7"/>
      <c r="K1217" s="7"/>
      <c r="L1217" s="7"/>
      <c r="M1217" s="7"/>
      <c r="N1217" s="7"/>
      <c r="O1217" s="7"/>
      <c r="P1217" s="7"/>
      <c r="Q1217" s="7"/>
      <c r="R1217" s="8">
        <v>1.88</v>
      </c>
      <c r="S1217" s="8">
        <v>-1.88</v>
      </c>
      <c r="T1217" s="7"/>
      <c r="U1217" s="12">
        <v>0</v>
      </c>
    </row>
    <row r="1218" spans="1:21" ht="23.25" thickBot="1" x14ac:dyDescent="0.3">
      <c r="A1218" s="4" t="s">
        <v>320</v>
      </c>
      <c r="B1218" s="4" t="s">
        <v>368</v>
      </c>
      <c r="C1218" s="4" t="s">
        <v>369</v>
      </c>
      <c r="D1218" s="4" t="s">
        <v>370</v>
      </c>
      <c r="E1218" s="4" t="s">
        <v>371</v>
      </c>
      <c r="F1218" s="4" t="s">
        <v>146</v>
      </c>
      <c r="G1218" s="4" t="s">
        <v>147</v>
      </c>
      <c r="H1218" s="4" t="s">
        <v>372</v>
      </c>
      <c r="I1218" s="10">
        <v>1.58</v>
      </c>
      <c r="J1218" s="10">
        <v>0.78</v>
      </c>
      <c r="K1218" s="10">
        <v>1.47</v>
      </c>
      <c r="L1218" s="10">
        <v>1.81</v>
      </c>
      <c r="M1218" s="10">
        <v>0.66</v>
      </c>
      <c r="N1218" s="10">
        <v>1.21</v>
      </c>
      <c r="O1218" s="10">
        <v>1.39</v>
      </c>
      <c r="P1218" s="11"/>
      <c r="Q1218" s="11"/>
      <c r="R1218" s="11"/>
      <c r="S1218" s="10">
        <v>0.14000000000000001</v>
      </c>
      <c r="T1218" s="11"/>
      <c r="U1218" s="9">
        <v>9.0399999999999991</v>
      </c>
    </row>
    <row r="1219" spans="1:21" ht="23.25" thickBot="1" x14ac:dyDescent="0.3">
      <c r="A1219" s="4" t="s">
        <v>320</v>
      </c>
      <c r="B1219" s="4" t="s">
        <v>368</v>
      </c>
      <c r="C1219" s="4" t="s">
        <v>369</v>
      </c>
      <c r="D1219" s="4" t="s">
        <v>370</v>
      </c>
      <c r="E1219" s="4" t="s">
        <v>371</v>
      </c>
      <c r="F1219" s="4" t="s">
        <v>102</v>
      </c>
      <c r="G1219" s="4" t="s">
        <v>103</v>
      </c>
      <c r="H1219" s="4" t="s">
        <v>372</v>
      </c>
      <c r="I1219" s="7"/>
      <c r="J1219" s="8">
        <v>0.72</v>
      </c>
      <c r="K1219" s="7"/>
      <c r="L1219" s="8">
        <v>1.65</v>
      </c>
      <c r="M1219" s="7"/>
      <c r="N1219" s="8">
        <v>2.94</v>
      </c>
      <c r="O1219" s="8">
        <v>3</v>
      </c>
      <c r="P1219" s="8">
        <v>0.35</v>
      </c>
      <c r="Q1219" s="8">
        <v>0.76</v>
      </c>
      <c r="R1219" s="8">
        <v>1.49</v>
      </c>
      <c r="S1219" s="8">
        <v>0.96</v>
      </c>
      <c r="T1219" s="8">
        <v>1.42</v>
      </c>
      <c r="U1219" s="9">
        <v>13.29</v>
      </c>
    </row>
    <row r="1220" spans="1:21" ht="23.25" thickBot="1" x14ac:dyDescent="0.3">
      <c r="A1220" s="4" t="s">
        <v>320</v>
      </c>
      <c r="B1220" s="4" t="s">
        <v>368</v>
      </c>
      <c r="C1220" s="4" t="s">
        <v>369</v>
      </c>
      <c r="D1220" s="4" t="s">
        <v>370</v>
      </c>
      <c r="E1220" s="4" t="s">
        <v>371</v>
      </c>
      <c r="F1220" s="4" t="s">
        <v>116</v>
      </c>
      <c r="G1220" s="4" t="s">
        <v>117</v>
      </c>
      <c r="H1220" s="4" t="s">
        <v>372</v>
      </c>
      <c r="I1220" s="10">
        <v>0.74</v>
      </c>
      <c r="J1220" s="10">
        <v>1.51</v>
      </c>
      <c r="K1220" s="10">
        <v>3.97</v>
      </c>
      <c r="L1220" s="10">
        <v>3.69</v>
      </c>
      <c r="M1220" s="10">
        <v>1.97</v>
      </c>
      <c r="N1220" s="10">
        <v>1.02</v>
      </c>
      <c r="O1220" s="10">
        <v>0.66</v>
      </c>
      <c r="P1220" s="10">
        <v>0.91</v>
      </c>
      <c r="Q1220" s="10">
        <v>0.28999999999999998</v>
      </c>
      <c r="R1220" s="10">
        <v>0.89</v>
      </c>
      <c r="S1220" s="10">
        <v>0.33</v>
      </c>
      <c r="T1220" s="11"/>
      <c r="U1220" s="9">
        <v>15.98</v>
      </c>
    </row>
    <row r="1221" spans="1:21" ht="23.25" thickBot="1" x14ac:dyDescent="0.3">
      <c r="A1221" s="4" t="s">
        <v>320</v>
      </c>
      <c r="B1221" s="4" t="s">
        <v>368</v>
      </c>
      <c r="C1221" s="4" t="s">
        <v>369</v>
      </c>
      <c r="D1221" s="4" t="s">
        <v>370</v>
      </c>
      <c r="E1221" s="4" t="s">
        <v>371</v>
      </c>
      <c r="F1221" s="4" t="s">
        <v>148</v>
      </c>
      <c r="G1221" s="4" t="s">
        <v>149</v>
      </c>
      <c r="H1221" s="4" t="s">
        <v>372</v>
      </c>
      <c r="I1221" s="7"/>
      <c r="J1221" s="7"/>
      <c r="K1221" s="7"/>
      <c r="L1221" s="7"/>
      <c r="M1221" s="7"/>
      <c r="N1221" s="7"/>
      <c r="O1221" s="7"/>
      <c r="P1221" s="7"/>
      <c r="Q1221" s="7"/>
      <c r="R1221" s="7"/>
      <c r="S1221" s="8">
        <v>91.77</v>
      </c>
      <c r="T1221" s="7"/>
      <c r="U1221" s="9">
        <v>91.77</v>
      </c>
    </row>
    <row r="1222" spans="1:21" ht="23.25" thickBot="1" x14ac:dyDescent="0.3">
      <c r="A1222" s="4" t="s">
        <v>320</v>
      </c>
      <c r="B1222" s="4" t="s">
        <v>368</v>
      </c>
      <c r="C1222" s="4" t="s">
        <v>369</v>
      </c>
      <c r="D1222" s="4" t="s">
        <v>370</v>
      </c>
      <c r="E1222" s="4" t="s">
        <v>371</v>
      </c>
      <c r="F1222" s="4" t="s">
        <v>152</v>
      </c>
      <c r="G1222" s="4" t="s">
        <v>153</v>
      </c>
      <c r="H1222" s="4" t="s">
        <v>372</v>
      </c>
      <c r="I1222" s="11"/>
      <c r="J1222" s="11"/>
      <c r="K1222" s="11"/>
      <c r="L1222" s="11"/>
      <c r="M1222" s="11"/>
      <c r="N1222" s="11"/>
      <c r="O1222" s="11"/>
      <c r="P1222" s="11"/>
      <c r="Q1222" s="10">
        <v>83.06</v>
      </c>
      <c r="R1222" s="10">
        <v>193.82</v>
      </c>
      <c r="S1222" s="10">
        <v>83.06</v>
      </c>
      <c r="T1222" s="10">
        <v>105.21</v>
      </c>
      <c r="U1222" s="9">
        <v>465.15</v>
      </c>
    </row>
    <row r="1223" spans="1:21" ht="23.25" thickBot="1" x14ac:dyDescent="0.3">
      <c r="A1223" s="4" t="s">
        <v>320</v>
      </c>
      <c r="B1223" s="4" t="s">
        <v>368</v>
      </c>
      <c r="C1223" s="4" t="s">
        <v>369</v>
      </c>
      <c r="D1223" s="4" t="s">
        <v>370</v>
      </c>
      <c r="E1223" s="4" t="s">
        <v>371</v>
      </c>
      <c r="F1223" s="4" t="s">
        <v>160</v>
      </c>
      <c r="G1223" s="4" t="s">
        <v>161</v>
      </c>
      <c r="H1223" s="4" t="s">
        <v>372</v>
      </c>
      <c r="I1223" s="7"/>
      <c r="J1223" s="7"/>
      <c r="K1223" s="7"/>
      <c r="L1223" s="7"/>
      <c r="M1223" s="7"/>
      <c r="N1223" s="7"/>
      <c r="O1223" s="7"/>
      <c r="P1223" s="7"/>
      <c r="Q1223" s="7"/>
      <c r="R1223" s="7"/>
      <c r="S1223" s="8">
        <v>1.88</v>
      </c>
      <c r="T1223" s="7"/>
      <c r="U1223" s="9">
        <v>1.88</v>
      </c>
    </row>
    <row r="1224" spans="1:21" ht="23.25" thickBot="1" x14ac:dyDescent="0.3">
      <c r="A1224" s="4" t="s">
        <v>320</v>
      </c>
      <c r="B1224" s="4" t="s">
        <v>368</v>
      </c>
      <c r="C1224" s="4" t="s">
        <v>369</v>
      </c>
      <c r="D1224" s="4" t="s">
        <v>370</v>
      </c>
      <c r="E1224" s="4" t="s">
        <v>371</v>
      </c>
      <c r="F1224" s="4" t="s">
        <v>84</v>
      </c>
      <c r="G1224" s="4" t="s">
        <v>85</v>
      </c>
      <c r="H1224" s="4" t="s">
        <v>372</v>
      </c>
      <c r="I1224" s="11"/>
      <c r="J1224" s="11"/>
      <c r="K1224" s="10">
        <v>10.09</v>
      </c>
      <c r="L1224" s="11"/>
      <c r="M1224" s="10">
        <v>0.47</v>
      </c>
      <c r="N1224" s="10">
        <v>0.86</v>
      </c>
      <c r="O1224" s="11"/>
      <c r="P1224" s="10">
        <v>0.66</v>
      </c>
      <c r="Q1224" s="11"/>
      <c r="R1224" s="10">
        <v>0.81</v>
      </c>
      <c r="S1224" s="11"/>
      <c r="T1224" s="11"/>
      <c r="U1224" s="9">
        <v>12.89</v>
      </c>
    </row>
    <row r="1225" spans="1:21" ht="23.25" thickBot="1" x14ac:dyDescent="0.3">
      <c r="A1225" s="4" t="s">
        <v>320</v>
      </c>
      <c r="B1225" s="4" t="s">
        <v>368</v>
      </c>
      <c r="C1225" s="4" t="s">
        <v>369</v>
      </c>
      <c r="D1225" s="4" t="s">
        <v>370</v>
      </c>
      <c r="E1225" s="4" t="s">
        <v>371</v>
      </c>
      <c r="F1225" s="4" t="s">
        <v>162</v>
      </c>
      <c r="G1225" s="4" t="s">
        <v>163</v>
      </c>
      <c r="H1225" s="4" t="s">
        <v>372</v>
      </c>
      <c r="I1225" s="7"/>
      <c r="J1225" s="8">
        <v>3.01</v>
      </c>
      <c r="K1225" s="7"/>
      <c r="L1225" s="7"/>
      <c r="M1225" s="7"/>
      <c r="N1225" s="7"/>
      <c r="O1225" s="7"/>
      <c r="P1225" s="7"/>
      <c r="Q1225" s="7"/>
      <c r="R1225" s="7"/>
      <c r="S1225" s="7"/>
      <c r="T1225" s="7"/>
      <c r="U1225" s="9">
        <v>3.01</v>
      </c>
    </row>
    <row r="1226" spans="1:21" ht="23.25" thickBot="1" x14ac:dyDescent="0.3">
      <c r="A1226" s="4" t="s">
        <v>320</v>
      </c>
      <c r="B1226" s="4" t="s">
        <v>368</v>
      </c>
      <c r="C1226" s="4" t="s">
        <v>369</v>
      </c>
      <c r="D1226" s="4" t="s">
        <v>370</v>
      </c>
      <c r="E1226" s="4" t="s">
        <v>371</v>
      </c>
      <c r="F1226" s="4" t="s">
        <v>76</v>
      </c>
      <c r="G1226" s="4" t="s">
        <v>77</v>
      </c>
      <c r="H1226" s="4" t="s">
        <v>372</v>
      </c>
      <c r="I1226" s="10">
        <v>369.2</v>
      </c>
      <c r="J1226" s="10">
        <v>323.41000000000003</v>
      </c>
      <c r="K1226" s="10">
        <v>308.08</v>
      </c>
      <c r="L1226" s="10">
        <v>344.67</v>
      </c>
      <c r="M1226" s="10">
        <v>287.77</v>
      </c>
      <c r="N1226" s="10">
        <v>354.56</v>
      </c>
      <c r="O1226" s="10">
        <v>373.25</v>
      </c>
      <c r="P1226" s="10">
        <v>327.58999999999997</v>
      </c>
      <c r="Q1226" s="10">
        <v>365.59</v>
      </c>
      <c r="R1226" s="10">
        <v>308.23</v>
      </c>
      <c r="S1226" s="10">
        <v>343.38</v>
      </c>
      <c r="T1226" s="10">
        <v>343.11</v>
      </c>
      <c r="U1226" s="9">
        <v>4048.84</v>
      </c>
    </row>
    <row r="1227" spans="1:21" ht="23.25" thickBot="1" x14ac:dyDescent="0.3">
      <c r="A1227" s="4" t="s">
        <v>320</v>
      </c>
      <c r="B1227" s="4" t="s">
        <v>368</v>
      </c>
      <c r="C1227" s="4" t="s">
        <v>369</v>
      </c>
      <c r="D1227" s="4" t="s">
        <v>370</v>
      </c>
      <c r="E1227" s="4" t="s">
        <v>371</v>
      </c>
      <c r="F1227" s="4" t="s">
        <v>51</v>
      </c>
      <c r="G1227" s="4" t="s">
        <v>52</v>
      </c>
      <c r="H1227" s="4" t="s">
        <v>372</v>
      </c>
      <c r="I1227" s="7"/>
      <c r="J1227" s="8">
        <v>6.09</v>
      </c>
      <c r="K1227" s="7"/>
      <c r="L1227" s="7"/>
      <c r="M1227" s="7"/>
      <c r="N1227" s="7"/>
      <c r="O1227" s="7"/>
      <c r="P1227" s="7"/>
      <c r="Q1227" s="7"/>
      <c r="R1227" s="7"/>
      <c r="S1227" s="7"/>
      <c r="T1227" s="7"/>
      <c r="U1227" s="9">
        <v>6.09</v>
      </c>
    </row>
    <row r="1228" spans="1:21" ht="23.25" thickBot="1" x14ac:dyDescent="0.3">
      <c r="A1228" s="4" t="s">
        <v>320</v>
      </c>
      <c r="B1228" s="4" t="s">
        <v>368</v>
      </c>
      <c r="C1228" s="4" t="s">
        <v>369</v>
      </c>
      <c r="D1228" s="4" t="s">
        <v>370</v>
      </c>
      <c r="E1228" s="4" t="s">
        <v>371</v>
      </c>
      <c r="F1228" s="4" t="s">
        <v>42</v>
      </c>
      <c r="G1228" s="4" t="s">
        <v>43</v>
      </c>
      <c r="H1228" s="4" t="s">
        <v>372</v>
      </c>
      <c r="I1228" s="10">
        <v>1038.99</v>
      </c>
      <c r="J1228" s="10">
        <v>796.27</v>
      </c>
      <c r="K1228" s="10">
        <v>916.46</v>
      </c>
      <c r="L1228" s="10">
        <v>1065.3599999999999</v>
      </c>
      <c r="M1228" s="10">
        <v>938.52</v>
      </c>
      <c r="N1228" s="10">
        <v>1165.98</v>
      </c>
      <c r="O1228" s="10">
        <v>1100.07</v>
      </c>
      <c r="P1228" s="10">
        <v>992.98</v>
      </c>
      <c r="Q1228" s="10">
        <v>1093.1300000000001</v>
      </c>
      <c r="R1228" s="10">
        <v>974.54</v>
      </c>
      <c r="S1228" s="10">
        <v>933.83</v>
      </c>
      <c r="T1228" s="10">
        <v>954.19</v>
      </c>
      <c r="U1228" s="9">
        <v>11970.32</v>
      </c>
    </row>
    <row r="1229" spans="1:21" ht="23.25" thickBot="1" x14ac:dyDescent="0.3">
      <c r="A1229" s="4" t="s">
        <v>320</v>
      </c>
      <c r="B1229" s="4" t="s">
        <v>368</v>
      </c>
      <c r="C1229" s="4" t="s">
        <v>369</v>
      </c>
      <c r="D1229" s="4" t="s">
        <v>370</v>
      </c>
      <c r="E1229" s="4" t="s">
        <v>371</v>
      </c>
      <c r="F1229" s="4" t="s">
        <v>53</v>
      </c>
      <c r="G1229" s="4" t="s">
        <v>54</v>
      </c>
      <c r="H1229" s="4" t="s">
        <v>372</v>
      </c>
      <c r="I1229" s="8">
        <v>7.69</v>
      </c>
      <c r="J1229" s="8">
        <v>15.1</v>
      </c>
      <c r="K1229" s="8">
        <v>42.99</v>
      </c>
      <c r="L1229" s="8">
        <v>14.05</v>
      </c>
      <c r="M1229" s="8">
        <v>7.57</v>
      </c>
      <c r="N1229" s="8">
        <v>17.88</v>
      </c>
      <c r="O1229" s="8">
        <v>19.75</v>
      </c>
      <c r="P1229" s="8">
        <v>21.51</v>
      </c>
      <c r="Q1229" s="8">
        <v>22.96</v>
      </c>
      <c r="R1229" s="8">
        <v>18.59</v>
      </c>
      <c r="S1229" s="8">
        <v>21.06</v>
      </c>
      <c r="T1229" s="8">
        <v>23.45</v>
      </c>
      <c r="U1229" s="9">
        <v>232.6</v>
      </c>
    </row>
    <row r="1230" spans="1:21" ht="23.25" thickBot="1" x14ac:dyDescent="0.3">
      <c r="A1230" s="4" t="s">
        <v>320</v>
      </c>
      <c r="B1230" s="4" t="s">
        <v>368</v>
      </c>
      <c r="C1230" s="4" t="s">
        <v>369</v>
      </c>
      <c r="D1230" s="4" t="s">
        <v>370</v>
      </c>
      <c r="E1230" s="4" t="s">
        <v>371</v>
      </c>
      <c r="F1230" s="4" t="s">
        <v>170</v>
      </c>
      <c r="G1230" s="4" t="s">
        <v>171</v>
      </c>
      <c r="H1230" s="4" t="s">
        <v>372</v>
      </c>
      <c r="I1230" s="11"/>
      <c r="J1230" s="10">
        <v>4.87</v>
      </c>
      <c r="K1230" s="10">
        <v>0.43</v>
      </c>
      <c r="L1230" s="10">
        <v>0.71</v>
      </c>
      <c r="M1230" s="11"/>
      <c r="N1230" s="11"/>
      <c r="O1230" s="11"/>
      <c r="P1230" s="11"/>
      <c r="Q1230" s="11"/>
      <c r="R1230" s="11"/>
      <c r="S1230" s="11"/>
      <c r="T1230" s="10">
        <v>2.54</v>
      </c>
      <c r="U1230" s="9">
        <v>8.5500000000000007</v>
      </c>
    </row>
    <row r="1231" spans="1:21" ht="23.25" thickBot="1" x14ac:dyDescent="0.3">
      <c r="A1231" s="4" t="s">
        <v>320</v>
      </c>
      <c r="B1231" s="4" t="s">
        <v>7653</v>
      </c>
      <c r="C1231" s="4" t="s">
        <v>7654</v>
      </c>
      <c r="D1231" s="4" t="s">
        <v>321</v>
      </c>
      <c r="E1231" s="4" t="s">
        <v>322</v>
      </c>
      <c r="F1231" s="4" t="s">
        <v>150</v>
      </c>
      <c r="G1231" s="4" t="s">
        <v>151</v>
      </c>
      <c r="H1231" s="4" t="s">
        <v>323</v>
      </c>
      <c r="I1231" s="7"/>
      <c r="J1231" s="7"/>
      <c r="K1231" s="7"/>
      <c r="L1231" s="7"/>
      <c r="M1231" s="7"/>
      <c r="N1231" s="7"/>
      <c r="O1231" s="7"/>
      <c r="P1231" s="8">
        <v>11322.28</v>
      </c>
      <c r="Q1231" s="7"/>
      <c r="R1231" s="7"/>
      <c r="S1231" s="7"/>
      <c r="T1231" s="8">
        <v>-10033.799999999999</v>
      </c>
      <c r="U1231" s="9">
        <v>1288.48</v>
      </c>
    </row>
    <row r="1232" spans="1:21" ht="23.25" thickBot="1" x14ac:dyDescent="0.3">
      <c r="A1232" s="4" t="s">
        <v>373</v>
      </c>
      <c r="B1232" s="4" t="s">
        <v>89</v>
      </c>
      <c r="C1232" s="4" t="s">
        <v>90</v>
      </c>
      <c r="D1232" s="4" t="s">
        <v>375</v>
      </c>
      <c r="E1232" s="4" t="s">
        <v>376</v>
      </c>
      <c r="F1232" s="4" t="s">
        <v>118</v>
      </c>
      <c r="G1232" s="4" t="s">
        <v>119</v>
      </c>
      <c r="H1232" s="4" t="s">
        <v>377</v>
      </c>
      <c r="I1232" s="10">
        <v>2507.56</v>
      </c>
      <c r="J1232" s="10">
        <v>1090.2</v>
      </c>
      <c r="K1232" s="10">
        <v>2507.0100000000002</v>
      </c>
      <c r="L1232" s="10">
        <v>1797.07</v>
      </c>
      <c r="M1232" s="10">
        <v>1532.36</v>
      </c>
      <c r="N1232" s="10">
        <v>2275.1</v>
      </c>
      <c r="O1232" s="10">
        <v>3079.02</v>
      </c>
      <c r="P1232" s="10">
        <v>1556.28</v>
      </c>
      <c r="Q1232" s="11"/>
      <c r="R1232" s="10">
        <v>2804.94</v>
      </c>
      <c r="S1232" s="10">
        <v>3709.02</v>
      </c>
      <c r="T1232" s="10">
        <v>6063.2</v>
      </c>
      <c r="U1232" s="9">
        <v>28921.759999999998</v>
      </c>
    </row>
    <row r="1233" spans="1:21" ht="23.25" thickBot="1" x14ac:dyDescent="0.3">
      <c r="A1233" s="4" t="s">
        <v>373</v>
      </c>
      <c r="B1233" s="4" t="s">
        <v>89</v>
      </c>
      <c r="C1233" s="4" t="s">
        <v>90</v>
      </c>
      <c r="D1233" s="4" t="s">
        <v>375</v>
      </c>
      <c r="E1233" s="4" t="s">
        <v>376</v>
      </c>
      <c r="F1233" s="4" t="s">
        <v>120</v>
      </c>
      <c r="G1233" s="4" t="s">
        <v>121</v>
      </c>
      <c r="H1233" s="4" t="s">
        <v>377</v>
      </c>
      <c r="I1233" s="8">
        <v>100432.88</v>
      </c>
      <c r="J1233" s="8">
        <v>85944.639999999999</v>
      </c>
      <c r="K1233" s="8">
        <v>88315.49</v>
      </c>
      <c r="L1233" s="8">
        <v>99677.66</v>
      </c>
      <c r="M1233" s="8">
        <v>82261.02</v>
      </c>
      <c r="N1233" s="8">
        <v>117291.3</v>
      </c>
      <c r="O1233" s="8">
        <v>103949.33</v>
      </c>
      <c r="P1233" s="8">
        <v>89795.9</v>
      </c>
      <c r="Q1233" s="8">
        <v>106938.88</v>
      </c>
      <c r="R1233" s="8">
        <v>94301.57</v>
      </c>
      <c r="S1233" s="8">
        <v>90894.81</v>
      </c>
      <c r="T1233" s="8">
        <v>112025.84</v>
      </c>
      <c r="U1233" s="9">
        <v>1171829.32</v>
      </c>
    </row>
    <row r="1234" spans="1:21" ht="23.25" thickBot="1" x14ac:dyDescent="0.3">
      <c r="A1234" s="4" t="s">
        <v>373</v>
      </c>
      <c r="B1234" s="4" t="s">
        <v>89</v>
      </c>
      <c r="C1234" s="4" t="s">
        <v>90</v>
      </c>
      <c r="D1234" s="4" t="s">
        <v>375</v>
      </c>
      <c r="E1234" s="4" t="s">
        <v>376</v>
      </c>
      <c r="F1234" s="4" t="s">
        <v>122</v>
      </c>
      <c r="G1234" s="4" t="s">
        <v>123</v>
      </c>
      <c r="H1234" s="4" t="s">
        <v>377</v>
      </c>
      <c r="I1234" s="10">
        <v>23353.4</v>
      </c>
      <c r="J1234" s="10">
        <v>11976.23</v>
      </c>
      <c r="K1234" s="10">
        <v>8430.2099999999991</v>
      </c>
      <c r="L1234" s="10">
        <v>13642.97</v>
      </c>
      <c r="M1234" s="10">
        <v>10870.78</v>
      </c>
      <c r="N1234" s="10">
        <v>19388.38</v>
      </c>
      <c r="O1234" s="10">
        <v>19640.919999999998</v>
      </c>
      <c r="P1234" s="10">
        <v>13534.03</v>
      </c>
      <c r="Q1234" s="10">
        <v>17719.82</v>
      </c>
      <c r="R1234" s="10">
        <v>19370.759999999998</v>
      </c>
      <c r="S1234" s="10">
        <v>22315.3</v>
      </c>
      <c r="T1234" s="10">
        <v>31130.2</v>
      </c>
      <c r="U1234" s="9">
        <v>211373</v>
      </c>
    </row>
    <row r="1235" spans="1:21" ht="23.25" thickBot="1" x14ac:dyDescent="0.3">
      <c r="A1235" s="4" t="s">
        <v>373</v>
      </c>
      <c r="B1235" s="4" t="s">
        <v>89</v>
      </c>
      <c r="C1235" s="4" t="s">
        <v>90</v>
      </c>
      <c r="D1235" s="4" t="s">
        <v>375</v>
      </c>
      <c r="E1235" s="4" t="s">
        <v>376</v>
      </c>
      <c r="F1235" s="4" t="s">
        <v>124</v>
      </c>
      <c r="G1235" s="4" t="s">
        <v>125</v>
      </c>
      <c r="H1235" s="4" t="s">
        <v>377</v>
      </c>
      <c r="I1235" s="7"/>
      <c r="J1235" s="8">
        <v>787.86</v>
      </c>
      <c r="K1235" s="8">
        <v>739.83</v>
      </c>
      <c r="L1235" s="8">
        <v>113</v>
      </c>
      <c r="M1235" s="7"/>
      <c r="N1235" s="7"/>
      <c r="O1235" s="7"/>
      <c r="P1235" s="8">
        <v>983</v>
      </c>
      <c r="Q1235" s="7"/>
      <c r="R1235" s="8">
        <v>934.32</v>
      </c>
      <c r="S1235" s="7"/>
      <c r="T1235" s="8">
        <v>1085.28</v>
      </c>
      <c r="U1235" s="9">
        <v>4643.29</v>
      </c>
    </row>
    <row r="1236" spans="1:21" ht="23.25" thickBot="1" x14ac:dyDescent="0.3">
      <c r="A1236" s="4" t="s">
        <v>373</v>
      </c>
      <c r="B1236" s="4" t="s">
        <v>89</v>
      </c>
      <c r="C1236" s="4" t="s">
        <v>90</v>
      </c>
      <c r="D1236" s="4" t="s">
        <v>375</v>
      </c>
      <c r="E1236" s="4" t="s">
        <v>376</v>
      </c>
      <c r="F1236" s="4" t="s">
        <v>112</v>
      </c>
      <c r="G1236" s="4" t="s">
        <v>113</v>
      </c>
      <c r="H1236" s="4" t="s">
        <v>377</v>
      </c>
      <c r="I1236" s="10">
        <v>15967.37</v>
      </c>
      <c r="J1236" s="10">
        <v>14443.16</v>
      </c>
      <c r="K1236" s="10">
        <v>16012.76</v>
      </c>
      <c r="L1236" s="10">
        <v>16937.3</v>
      </c>
      <c r="M1236" s="10">
        <v>13691.88</v>
      </c>
      <c r="N1236" s="10">
        <v>16869.03</v>
      </c>
      <c r="O1236" s="10">
        <v>15679.64</v>
      </c>
      <c r="P1236" s="10">
        <v>15193.24</v>
      </c>
      <c r="Q1236" s="10">
        <v>16123.1</v>
      </c>
      <c r="R1236" s="10">
        <v>16475.25</v>
      </c>
      <c r="S1236" s="10">
        <v>15290.97</v>
      </c>
      <c r="T1236" s="10">
        <v>17940.41</v>
      </c>
      <c r="U1236" s="9">
        <v>190624.11</v>
      </c>
    </row>
    <row r="1237" spans="1:21" ht="23.25" thickBot="1" x14ac:dyDescent="0.3">
      <c r="A1237" s="4" t="s">
        <v>373</v>
      </c>
      <c r="B1237" s="4" t="s">
        <v>89</v>
      </c>
      <c r="C1237" s="4" t="s">
        <v>90</v>
      </c>
      <c r="D1237" s="4" t="s">
        <v>375</v>
      </c>
      <c r="E1237" s="4" t="s">
        <v>376</v>
      </c>
      <c r="F1237" s="4" t="s">
        <v>114</v>
      </c>
      <c r="G1237" s="4" t="s">
        <v>115</v>
      </c>
      <c r="H1237" s="4" t="s">
        <v>377</v>
      </c>
      <c r="I1237" s="8">
        <v>63200.39</v>
      </c>
      <c r="J1237" s="8">
        <v>55515</v>
      </c>
      <c r="K1237" s="8">
        <v>61007.54</v>
      </c>
      <c r="L1237" s="8">
        <v>65309.48</v>
      </c>
      <c r="M1237" s="8">
        <v>52769.42</v>
      </c>
      <c r="N1237" s="8">
        <v>66042.38</v>
      </c>
      <c r="O1237" s="8">
        <v>61768.42</v>
      </c>
      <c r="P1237" s="8">
        <v>58778.7</v>
      </c>
      <c r="Q1237" s="8">
        <v>62641.919999999998</v>
      </c>
      <c r="R1237" s="8">
        <v>64643.94</v>
      </c>
      <c r="S1237" s="8">
        <v>60844.36</v>
      </c>
      <c r="T1237" s="8">
        <v>72498.5</v>
      </c>
      <c r="U1237" s="9">
        <v>745020.05</v>
      </c>
    </row>
    <row r="1238" spans="1:21" ht="23.25" thickBot="1" x14ac:dyDescent="0.3">
      <c r="A1238" s="4" t="s">
        <v>373</v>
      </c>
      <c r="B1238" s="4" t="s">
        <v>89</v>
      </c>
      <c r="C1238" s="4" t="s">
        <v>90</v>
      </c>
      <c r="D1238" s="4" t="s">
        <v>375</v>
      </c>
      <c r="E1238" s="4" t="s">
        <v>376</v>
      </c>
      <c r="F1238" s="4" t="s">
        <v>70</v>
      </c>
      <c r="G1238" s="4" t="s">
        <v>71</v>
      </c>
      <c r="H1238" s="4" t="s">
        <v>377</v>
      </c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0">
        <v>18.48</v>
      </c>
      <c r="U1238" s="9">
        <v>18.48</v>
      </c>
    </row>
    <row r="1239" spans="1:21" ht="23.25" thickBot="1" x14ac:dyDescent="0.3">
      <c r="A1239" s="4" t="s">
        <v>373</v>
      </c>
      <c r="B1239" s="4" t="s">
        <v>89</v>
      </c>
      <c r="C1239" s="4" t="s">
        <v>90</v>
      </c>
      <c r="D1239" s="4" t="s">
        <v>375</v>
      </c>
      <c r="E1239" s="4" t="s">
        <v>376</v>
      </c>
      <c r="F1239" s="4" t="s">
        <v>47</v>
      </c>
      <c r="G1239" s="4" t="s">
        <v>48</v>
      </c>
      <c r="H1239" s="4" t="s">
        <v>377</v>
      </c>
      <c r="I1239" s="7"/>
      <c r="J1239" s="7"/>
      <c r="K1239" s="7"/>
      <c r="L1239" s="7"/>
      <c r="M1239" s="8">
        <v>145.79</v>
      </c>
      <c r="N1239" s="7"/>
      <c r="O1239" s="7"/>
      <c r="P1239" s="7"/>
      <c r="Q1239" s="7"/>
      <c r="R1239" s="7"/>
      <c r="S1239" s="7"/>
      <c r="T1239" s="8">
        <v>87.41</v>
      </c>
      <c r="U1239" s="9">
        <v>233.2</v>
      </c>
    </row>
    <row r="1240" spans="1:21" ht="23.25" thickBot="1" x14ac:dyDescent="0.3">
      <c r="A1240" s="4" t="s">
        <v>373</v>
      </c>
      <c r="B1240" s="4" t="s">
        <v>89</v>
      </c>
      <c r="C1240" s="4" t="s">
        <v>90</v>
      </c>
      <c r="D1240" s="4" t="s">
        <v>375</v>
      </c>
      <c r="E1240" s="4" t="s">
        <v>376</v>
      </c>
      <c r="F1240" s="4" t="s">
        <v>132</v>
      </c>
      <c r="G1240" s="4" t="s">
        <v>133</v>
      </c>
      <c r="H1240" s="4" t="s">
        <v>377</v>
      </c>
      <c r="I1240" s="10">
        <v>830.56</v>
      </c>
      <c r="J1240" s="10">
        <v>683.24</v>
      </c>
      <c r="K1240" s="10">
        <v>81.2</v>
      </c>
      <c r="L1240" s="10">
        <v>420.33</v>
      </c>
      <c r="M1240" s="10">
        <v>374.34</v>
      </c>
      <c r="N1240" s="10">
        <v>687.14</v>
      </c>
      <c r="O1240" s="10">
        <v>703.81</v>
      </c>
      <c r="P1240" s="11"/>
      <c r="Q1240" s="11"/>
      <c r="R1240" s="10">
        <v>351.33</v>
      </c>
      <c r="S1240" s="10">
        <v>232.31</v>
      </c>
      <c r="T1240" s="10">
        <v>848.13</v>
      </c>
      <c r="U1240" s="9">
        <v>5212.3900000000003</v>
      </c>
    </row>
    <row r="1241" spans="1:21" ht="23.25" thickBot="1" x14ac:dyDescent="0.3">
      <c r="A1241" s="4" t="s">
        <v>373</v>
      </c>
      <c r="B1241" s="4" t="s">
        <v>89</v>
      </c>
      <c r="C1241" s="4" t="s">
        <v>90</v>
      </c>
      <c r="D1241" s="4" t="s">
        <v>375</v>
      </c>
      <c r="E1241" s="4" t="s">
        <v>376</v>
      </c>
      <c r="F1241" s="4" t="s">
        <v>94</v>
      </c>
      <c r="G1241" s="4" t="s">
        <v>95</v>
      </c>
      <c r="H1241" s="4" t="s">
        <v>377</v>
      </c>
      <c r="I1241" s="8">
        <v>2966.79</v>
      </c>
      <c r="J1241" s="8">
        <v>1999.95</v>
      </c>
      <c r="K1241" s="8">
        <v>2456.64</v>
      </c>
      <c r="L1241" s="8">
        <v>3363.23</v>
      </c>
      <c r="M1241" s="8">
        <v>3305.84</v>
      </c>
      <c r="N1241" s="8">
        <v>5325.3</v>
      </c>
      <c r="O1241" s="8">
        <v>3311.94</v>
      </c>
      <c r="P1241" s="8">
        <v>2357.04</v>
      </c>
      <c r="Q1241" s="8">
        <v>3221.74</v>
      </c>
      <c r="R1241" s="8">
        <v>2645.67</v>
      </c>
      <c r="S1241" s="8">
        <v>3086.45</v>
      </c>
      <c r="T1241" s="8">
        <v>4253.38</v>
      </c>
      <c r="U1241" s="9">
        <v>38293.97</v>
      </c>
    </row>
    <row r="1242" spans="1:21" ht="23.25" thickBot="1" x14ac:dyDescent="0.3">
      <c r="A1242" s="4" t="s">
        <v>373</v>
      </c>
      <c r="B1242" s="4" t="s">
        <v>89</v>
      </c>
      <c r="C1242" s="4" t="s">
        <v>90</v>
      </c>
      <c r="D1242" s="4" t="s">
        <v>375</v>
      </c>
      <c r="E1242" s="4" t="s">
        <v>376</v>
      </c>
      <c r="F1242" s="4" t="s">
        <v>98</v>
      </c>
      <c r="G1242" s="4" t="s">
        <v>99</v>
      </c>
      <c r="H1242" s="4" t="s">
        <v>377</v>
      </c>
      <c r="I1242" s="11"/>
      <c r="J1242" s="11"/>
      <c r="K1242" s="11"/>
      <c r="L1242" s="11"/>
      <c r="M1242" s="11"/>
      <c r="N1242" s="11"/>
      <c r="O1242" s="11"/>
      <c r="P1242" s="11"/>
      <c r="Q1242" s="11"/>
      <c r="R1242" s="10">
        <v>35.880000000000003</v>
      </c>
      <c r="S1242" s="10">
        <v>-17.399999999999999</v>
      </c>
      <c r="T1242" s="10">
        <v>-18.48</v>
      </c>
      <c r="U1242" s="12">
        <v>0</v>
      </c>
    </row>
    <row r="1243" spans="1:21" ht="23.25" thickBot="1" x14ac:dyDescent="0.3">
      <c r="A1243" s="4" t="s">
        <v>373</v>
      </c>
      <c r="B1243" s="4" t="s">
        <v>89</v>
      </c>
      <c r="C1243" s="4" t="s">
        <v>90</v>
      </c>
      <c r="D1243" s="4" t="s">
        <v>375</v>
      </c>
      <c r="E1243" s="4" t="s">
        <v>376</v>
      </c>
      <c r="F1243" s="4" t="s">
        <v>116</v>
      </c>
      <c r="G1243" s="4" t="s">
        <v>117</v>
      </c>
      <c r="H1243" s="4" t="s">
        <v>377</v>
      </c>
      <c r="I1243" s="7"/>
      <c r="J1243" s="7"/>
      <c r="K1243" s="7"/>
      <c r="L1243" s="7"/>
      <c r="M1243" s="7"/>
      <c r="N1243" s="7"/>
      <c r="O1243" s="8">
        <v>14.78</v>
      </c>
      <c r="P1243" s="7"/>
      <c r="Q1243" s="7"/>
      <c r="R1243" s="7"/>
      <c r="S1243" s="7"/>
      <c r="T1243" s="7"/>
      <c r="U1243" s="9">
        <v>14.78</v>
      </c>
    </row>
    <row r="1244" spans="1:21" ht="23.25" thickBot="1" x14ac:dyDescent="0.3">
      <c r="A1244" s="4" t="s">
        <v>373</v>
      </c>
      <c r="B1244" s="4" t="s">
        <v>89</v>
      </c>
      <c r="C1244" s="4" t="s">
        <v>90</v>
      </c>
      <c r="D1244" s="4" t="s">
        <v>375</v>
      </c>
      <c r="E1244" s="4" t="s">
        <v>376</v>
      </c>
      <c r="F1244" s="4" t="s">
        <v>148</v>
      </c>
      <c r="G1244" s="4" t="s">
        <v>149</v>
      </c>
      <c r="H1244" s="4" t="s">
        <v>377</v>
      </c>
      <c r="I1244" s="10">
        <v>57.59</v>
      </c>
      <c r="J1244" s="10">
        <v>46.4</v>
      </c>
      <c r="K1244" s="10">
        <v>29.97</v>
      </c>
      <c r="L1244" s="10">
        <v>47.57</v>
      </c>
      <c r="M1244" s="11"/>
      <c r="N1244" s="11"/>
      <c r="O1244" s="10">
        <v>51.4</v>
      </c>
      <c r="P1244" s="10">
        <v>70.790000000000006</v>
      </c>
      <c r="Q1244" s="11"/>
      <c r="R1244" s="11"/>
      <c r="S1244" s="10">
        <v>35.880000000000003</v>
      </c>
      <c r="T1244" s="10">
        <v>162.75</v>
      </c>
      <c r="U1244" s="9">
        <v>502.35</v>
      </c>
    </row>
    <row r="1245" spans="1:21" ht="23.25" thickBot="1" x14ac:dyDescent="0.3">
      <c r="A1245" s="4" t="s">
        <v>373</v>
      </c>
      <c r="B1245" s="4" t="s">
        <v>89</v>
      </c>
      <c r="C1245" s="4" t="s">
        <v>90</v>
      </c>
      <c r="D1245" s="4" t="s">
        <v>375</v>
      </c>
      <c r="E1245" s="4" t="s">
        <v>376</v>
      </c>
      <c r="F1245" s="4" t="s">
        <v>156</v>
      </c>
      <c r="G1245" s="4" t="s">
        <v>157</v>
      </c>
      <c r="H1245" s="4" t="s">
        <v>377</v>
      </c>
      <c r="I1245" s="8">
        <v>877.5</v>
      </c>
      <c r="J1245" s="8">
        <v>540</v>
      </c>
      <c r="K1245" s="8">
        <v>319.8</v>
      </c>
      <c r="L1245" s="8">
        <v>458</v>
      </c>
      <c r="M1245" s="8">
        <v>206.1</v>
      </c>
      <c r="N1245" s="8">
        <v>641.20000000000005</v>
      </c>
      <c r="O1245" s="8">
        <v>664.1</v>
      </c>
      <c r="P1245" s="8">
        <v>435.1</v>
      </c>
      <c r="Q1245" s="8">
        <v>160.30000000000001</v>
      </c>
      <c r="R1245" s="8">
        <v>526.1</v>
      </c>
      <c r="S1245" s="8">
        <v>618.29999999999995</v>
      </c>
      <c r="T1245" s="8">
        <v>870.2</v>
      </c>
      <c r="U1245" s="9">
        <v>6316.7</v>
      </c>
    </row>
    <row r="1246" spans="1:21" ht="23.25" thickBot="1" x14ac:dyDescent="0.3">
      <c r="A1246" s="4" t="s">
        <v>373</v>
      </c>
      <c r="B1246" s="4" t="s">
        <v>89</v>
      </c>
      <c r="C1246" s="4" t="s">
        <v>90</v>
      </c>
      <c r="D1246" s="4" t="s">
        <v>375</v>
      </c>
      <c r="E1246" s="4" t="s">
        <v>376</v>
      </c>
      <c r="F1246" s="4" t="s">
        <v>106</v>
      </c>
      <c r="G1246" s="4" t="s">
        <v>107</v>
      </c>
      <c r="H1246" s="4" t="s">
        <v>377</v>
      </c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0">
        <v>47.3</v>
      </c>
      <c r="U1246" s="9">
        <v>47.3</v>
      </c>
    </row>
    <row r="1247" spans="1:21" ht="23.25" thickBot="1" x14ac:dyDescent="0.3">
      <c r="A1247" s="4" t="s">
        <v>373</v>
      </c>
      <c r="B1247" s="4" t="s">
        <v>89</v>
      </c>
      <c r="C1247" s="4" t="s">
        <v>90</v>
      </c>
      <c r="D1247" s="4" t="s">
        <v>375</v>
      </c>
      <c r="E1247" s="4" t="s">
        <v>376</v>
      </c>
      <c r="F1247" s="4" t="s">
        <v>51</v>
      </c>
      <c r="G1247" s="4" t="s">
        <v>52</v>
      </c>
      <c r="H1247" s="4" t="s">
        <v>377</v>
      </c>
      <c r="I1247" s="7"/>
      <c r="J1247" s="7"/>
      <c r="K1247" s="7"/>
      <c r="L1247" s="7"/>
      <c r="M1247" s="7"/>
      <c r="N1247" s="7"/>
      <c r="O1247" s="7"/>
      <c r="P1247" s="7"/>
      <c r="Q1247" s="7"/>
      <c r="R1247" s="7"/>
      <c r="S1247" s="7"/>
      <c r="T1247" s="8">
        <v>156.94999999999999</v>
      </c>
      <c r="U1247" s="9">
        <v>156.94999999999999</v>
      </c>
    </row>
    <row r="1248" spans="1:21" ht="23.25" thickBot="1" x14ac:dyDescent="0.3">
      <c r="A1248" s="4" t="s">
        <v>373</v>
      </c>
      <c r="B1248" s="4" t="s">
        <v>89</v>
      </c>
      <c r="C1248" s="4" t="s">
        <v>90</v>
      </c>
      <c r="D1248" s="4" t="s">
        <v>375</v>
      </c>
      <c r="E1248" s="4" t="s">
        <v>376</v>
      </c>
      <c r="F1248" s="4" t="s">
        <v>42</v>
      </c>
      <c r="G1248" s="4" t="s">
        <v>43</v>
      </c>
      <c r="H1248" s="4" t="s">
        <v>377</v>
      </c>
      <c r="I1248" s="11"/>
      <c r="J1248" s="11"/>
      <c r="K1248" s="10">
        <v>1127.44</v>
      </c>
      <c r="L1248" s="11"/>
      <c r="M1248" s="10">
        <v>872.28</v>
      </c>
      <c r="N1248" s="11"/>
      <c r="O1248" s="10">
        <v>1127.76</v>
      </c>
      <c r="P1248" s="10">
        <v>616.79999999999995</v>
      </c>
      <c r="Q1248" s="11"/>
      <c r="R1248" s="11"/>
      <c r="S1248" s="11"/>
      <c r="T1248" s="11"/>
      <c r="U1248" s="9">
        <v>3744.28</v>
      </c>
    </row>
    <row r="1249" spans="1:21" ht="23.25" thickBot="1" x14ac:dyDescent="0.3">
      <c r="A1249" s="4" t="s">
        <v>373</v>
      </c>
      <c r="B1249" s="4" t="s">
        <v>89</v>
      </c>
      <c r="C1249" s="4" t="s">
        <v>90</v>
      </c>
      <c r="D1249" s="4" t="s">
        <v>375</v>
      </c>
      <c r="E1249" s="4" t="s">
        <v>376</v>
      </c>
      <c r="F1249" s="4" t="s">
        <v>53</v>
      </c>
      <c r="G1249" s="4" t="s">
        <v>54</v>
      </c>
      <c r="H1249" s="4" t="s">
        <v>377</v>
      </c>
      <c r="I1249" s="8">
        <v>890.28</v>
      </c>
      <c r="J1249" s="7"/>
      <c r="K1249" s="8">
        <v>281.60000000000002</v>
      </c>
      <c r="L1249" s="8">
        <v>76.94</v>
      </c>
      <c r="M1249" s="7"/>
      <c r="N1249" s="7"/>
      <c r="O1249" s="7"/>
      <c r="P1249" s="7"/>
      <c r="Q1249" s="7"/>
      <c r="R1249" s="7"/>
      <c r="S1249" s="7"/>
      <c r="T1249" s="8">
        <v>313.92</v>
      </c>
      <c r="U1249" s="9">
        <v>1562.74</v>
      </c>
    </row>
    <row r="1250" spans="1:21" ht="23.25" thickBot="1" x14ac:dyDescent="0.3">
      <c r="A1250" s="4" t="s">
        <v>373</v>
      </c>
      <c r="B1250" s="4" t="s">
        <v>89</v>
      </c>
      <c r="C1250" s="4" t="s">
        <v>90</v>
      </c>
      <c r="D1250" s="4" t="s">
        <v>375</v>
      </c>
      <c r="E1250" s="4" t="s">
        <v>376</v>
      </c>
      <c r="F1250" s="4" t="s">
        <v>174</v>
      </c>
      <c r="G1250" s="4" t="s">
        <v>175</v>
      </c>
      <c r="H1250" s="4" t="s">
        <v>377</v>
      </c>
      <c r="I1250" s="10">
        <v>-2919.3</v>
      </c>
      <c r="J1250" s="10">
        <v>-1265.78</v>
      </c>
      <c r="K1250" s="10">
        <v>-2910.73</v>
      </c>
      <c r="L1250" s="10">
        <v>-2086.64</v>
      </c>
      <c r="M1250" s="10">
        <v>-1777.53</v>
      </c>
      <c r="N1250" s="10">
        <v>-2551.35</v>
      </c>
      <c r="O1250" s="10">
        <v>-3827.25</v>
      </c>
      <c r="P1250" s="10">
        <v>-1592.81</v>
      </c>
      <c r="Q1250" s="10">
        <v>-157.63999999999999</v>
      </c>
      <c r="R1250" s="10">
        <v>-3125.21</v>
      </c>
      <c r="S1250" s="10">
        <v>-4314.17</v>
      </c>
      <c r="T1250" s="10">
        <v>-7002.53</v>
      </c>
      <c r="U1250" s="9">
        <v>-33530.94</v>
      </c>
    </row>
    <row r="1251" spans="1:21" ht="23.25" thickBot="1" x14ac:dyDescent="0.3">
      <c r="A1251" s="4" t="s">
        <v>373</v>
      </c>
      <c r="B1251" s="4" t="s">
        <v>89</v>
      </c>
      <c r="C1251" s="4" t="s">
        <v>90</v>
      </c>
      <c r="D1251" s="4" t="s">
        <v>375</v>
      </c>
      <c r="E1251" s="4" t="s">
        <v>376</v>
      </c>
      <c r="F1251" s="4" t="s">
        <v>176</v>
      </c>
      <c r="G1251" s="4" t="s">
        <v>177</v>
      </c>
      <c r="H1251" s="4" t="s">
        <v>377</v>
      </c>
      <c r="I1251" s="8">
        <v>-176487.76</v>
      </c>
      <c r="J1251" s="8">
        <v>-151363.6</v>
      </c>
      <c r="K1251" s="8">
        <v>-148331.04999999999</v>
      </c>
      <c r="L1251" s="8">
        <v>-159179.45000000001</v>
      </c>
      <c r="M1251" s="8">
        <v>-123593.86</v>
      </c>
      <c r="N1251" s="8">
        <v>-169733.15</v>
      </c>
      <c r="O1251" s="8">
        <v>-175248</v>
      </c>
      <c r="P1251" s="8">
        <v>-155856.63</v>
      </c>
      <c r="Q1251" s="8">
        <v>-177397.06</v>
      </c>
      <c r="R1251" s="8">
        <v>-165597.95000000001</v>
      </c>
      <c r="S1251" s="8">
        <v>-155318.62</v>
      </c>
      <c r="T1251" s="8">
        <v>-188694.67</v>
      </c>
      <c r="U1251" s="9">
        <v>-1946801.8</v>
      </c>
    </row>
    <row r="1252" spans="1:21" ht="23.25" thickBot="1" x14ac:dyDescent="0.3">
      <c r="A1252" s="4" t="s">
        <v>373</v>
      </c>
      <c r="B1252" s="4" t="s">
        <v>89</v>
      </c>
      <c r="C1252" s="4" t="s">
        <v>90</v>
      </c>
      <c r="D1252" s="4" t="s">
        <v>375</v>
      </c>
      <c r="E1252" s="4" t="s">
        <v>376</v>
      </c>
      <c r="F1252" s="4" t="s">
        <v>178</v>
      </c>
      <c r="G1252" s="4" t="s">
        <v>179</v>
      </c>
      <c r="H1252" s="4" t="s">
        <v>377</v>
      </c>
      <c r="I1252" s="10">
        <v>-26982.57</v>
      </c>
      <c r="J1252" s="10">
        <v>-13650.15</v>
      </c>
      <c r="K1252" s="10">
        <v>-9681.33</v>
      </c>
      <c r="L1252" s="10">
        <v>-15665.57</v>
      </c>
      <c r="M1252" s="10">
        <v>-12359.49</v>
      </c>
      <c r="N1252" s="10">
        <v>-21102.66</v>
      </c>
      <c r="O1252" s="10">
        <v>-22824.66</v>
      </c>
      <c r="P1252" s="10">
        <v>-15529.33</v>
      </c>
      <c r="Q1252" s="10">
        <v>-20627.77</v>
      </c>
      <c r="R1252" s="10">
        <v>-22239.98</v>
      </c>
      <c r="S1252" s="10">
        <v>-25217.96</v>
      </c>
      <c r="T1252" s="10">
        <v>-35703.279999999999</v>
      </c>
      <c r="U1252" s="9">
        <v>-241584.75</v>
      </c>
    </row>
    <row r="1253" spans="1:21" ht="23.25" thickBot="1" x14ac:dyDescent="0.3">
      <c r="A1253" s="4" t="s">
        <v>373</v>
      </c>
      <c r="B1253" s="4" t="s">
        <v>89</v>
      </c>
      <c r="C1253" s="4" t="s">
        <v>90</v>
      </c>
      <c r="D1253" s="4" t="s">
        <v>375</v>
      </c>
      <c r="E1253" s="4" t="s">
        <v>376</v>
      </c>
      <c r="F1253" s="4" t="s">
        <v>180</v>
      </c>
      <c r="G1253" s="4" t="s">
        <v>181</v>
      </c>
      <c r="H1253" s="4" t="s">
        <v>377</v>
      </c>
      <c r="I1253" s="8">
        <v>-646.12</v>
      </c>
      <c r="J1253" s="8">
        <v>-331.76</v>
      </c>
      <c r="K1253" s="7"/>
      <c r="L1253" s="8">
        <v>-256.36</v>
      </c>
      <c r="M1253" s="8">
        <v>-81.2</v>
      </c>
      <c r="N1253" s="8">
        <v>-174</v>
      </c>
      <c r="O1253" s="8">
        <v>-582.9</v>
      </c>
      <c r="P1253" s="7"/>
      <c r="Q1253" s="7"/>
      <c r="R1253" s="7"/>
      <c r="S1253" s="8">
        <v>-234.32</v>
      </c>
      <c r="T1253" s="8">
        <v>-855.5</v>
      </c>
      <c r="U1253" s="9">
        <v>-3162.16</v>
      </c>
    </row>
    <row r="1254" spans="1:21" ht="23.25" thickBot="1" x14ac:dyDescent="0.3">
      <c r="A1254" s="4" t="s">
        <v>373</v>
      </c>
      <c r="B1254" s="4" t="s">
        <v>89</v>
      </c>
      <c r="C1254" s="4" t="s">
        <v>90</v>
      </c>
      <c r="D1254" s="4" t="s">
        <v>375</v>
      </c>
      <c r="E1254" s="4" t="s">
        <v>376</v>
      </c>
      <c r="F1254" s="4" t="s">
        <v>182</v>
      </c>
      <c r="G1254" s="4" t="s">
        <v>183</v>
      </c>
      <c r="H1254" s="4" t="s">
        <v>377</v>
      </c>
      <c r="I1254" s="10">
        <v>-562.5</v>
      </c>
      <c r="J1254" s="10">
        <v>-202.5</v>
      </c>
      <c r="K1254" s="10">
        <v>-135</v>
      </c>
      <c r="L1254" s="10">
        <v>-337.5</v>
      </c>
      <c r="M1254" s="10">
        <v>-135</v>
      </c>
      <c r="N1254" s="10">
        <v>-337.5</v>
      </c>
      <c r="O1254" s="10">
        <v>-427.5</v>
      </c>
      <c r="P1254" s="10">
        <v>-157.5</v>
      </c>
      <c r="Q1254" s="10">
        <v>-45</v>
      </c>
      <c r="R1254" s="10">
        <v>-67.5</v>
      </c>
      <c r="S1254" s="10">
        <v>-517.5</v>
      </c>
      <c r="T1254" s="10">
        <v>-877.5</v>
      </c>
      <c r="U1254" s="9">
        <v>-3802.5</v>
      </c>
    </row>
    <row r="1255" spans="1:21" ht="23.25" thickBot="1" x14ac:dyDescent="0.3">
      <c r="A1255" s="4" t="s">
        <v>373</v>
      </c>
      <c r="B1255" s="4" t="s">
        <v>89</v>
      </c>
      <c r="C1255" s="4" t="s">
        <v>90</v>
      </c>
      <c r="D1255" s="4" t="s">
        <v>378</v>
      </c>
      <c r="E1255" s="4" t="s">
        <v>379</v>
      </c>
      <c r="F1255" s="4" t="s">
        <v>70</v>
      </c>
      <c r="G1255" s="4" t="s">
        <v>71</v>
      </c>
      <c r="H1255" s="4" t="s">
        <v>380</v>
      </c>
      <c r="I1255" s="8">
        <v>419.75</v>
      </c>
      <c r="J1255" s="8">
        <v>664.24</v>
      </c>
      <c r="K1255" s="8">
        <v>2873.03</v>
      </c>
      <c r="L1255" s="8">
        <v>340.85</v>
      </c>
      <c r="M1255" s="8">
        <v>689.95</v>
      </c>
      <c r="N1255" s="8">
        <v>787.21</v>
      </c>
      <c r="O1255" s="8">
        <v>510.5</v>
      </c>
      <c r="P1255" s="8">
        <v>1709.45</v>
      </c>
      <c r="Q1255" s="8">
        <v>609.5</v>
      </c>
      <c r="R1255" s="8">
        <v>220.55</v>
      </c>
      <c r="S1255" s="8">
        <v>875.5</v>
      </c>
      <c r="T1255" s="8">
        <v>441.1</v>
      </c>
      <c r="U1255" s="9">
        <v>10141.629999999999</v>
      </c>
    </row>
    <row r="1256" spans="1:21" ht="23.25" thickBot="1" x14ac:dyDescent="0.3">
      <c r="A1256" s="4" t="s">
        <v>373</v>
      </c>
      <c r="B1256" s="4" t="s">
        <v>89</v>
      </c>
      <c r="C1256" s="4" t="s">
        <v>90</v>
      </c>
      <c r="D1256" s="4" t="s">
        <v>378</v>
      </c>
      <c r="E1256" s="4" t="s">
        <v>379</v>
      </c>
      <c r="F1256" s="4" t="s">
        <v>38</v>
      </c>
      <c r="G1256" s="4" t="s">
        <v>39</v>
      </c>
      <c r="H1256" s="4" t="s">
        <v>380</v>
      </c>
      <c r="I1256" s="11"/>
      <c r="J1256" s="11"/>
      <c r="K1256" s="11"/>
      <c r="L1256" s="11"/>
      <c r="M1256" s="11"/>
      <c r="N1256" s="11"/>
      <c r="O1256" s="11"/>
      <c r="P1256" s="10">
        <v>210</v>
      </c>
      <c r="Q1256" s="11"/>
      <c r="R1256" s="11"/>
      <c r="S1256" s="11"/>
      <c r="T1256" s="11"/>
      <c r="U1256" s="9">
        <v>210</v>
      </c>
    </row>
    <row r="1257" spans="1:21" ht="23.25" thickBot="1" x14ac:dyDescent="0.3">
      <c r="A1257" s="4" t="s">
        <v>373</v>
      </c>
      <c r="B1257" s="4" t="s">
        <v>89</v>
      </c>
      <c r="C1257" s="4" t="s">
        <v>90</v>
      </c>
      <c r="D1257" s="4" t="s">
        <v>378</v>
      </c>
      <c r="E1257" s="4" t="s">
        <v>379</v>
      </c>
      <c r="F1257" s="4" t="s">
        <v>98</v>
      </c>
      <c r="G1257" s="4" t="s">
        <v>99</v>
      </c>
      <c r="H1257" s="4" t="s">
        <v>380</v>
      </c>
      <c r="I1257" s="11"/>
      <c r="J1257" s="11"/>
      <c r="K1257" s="11"/>
      <c r="L1257" s="11"/>
      <c r="M1257" s="11"/>
      <c r="N1257" s="11"/>
      <c r="O1257" s="11"/>
      <c r="P1257" s="11"/>
      <c r="Q1257" s="11"/>
      <c r="R1257" s="10">
        <v>309.5</v>
      </c>
      <c r="S1257" s="10">
        <v>-309.5</v>
      </c>
      <c r="T1257" s="11"/>
      <c r="U1257" s="12">
        <v>0</v>
      </c>
    </row>
    <row r="1258" spans="1:21" ht="23.25" thickBot="1" x14ac:dyDescent="0.3">
      <c r="A1258" s="4" t="s">
        <v>373</v>
      </c>
      <c r="B1258" s="4" t="s">
        <v>34</v>
      </c>
      <c r="C1258" s="4" t="s">
        <v>35</v>
      </c>
      <c r="D1258" s="4" t="s">
        <v>378</v>
      </c>
      <c r="E1258" s="4" t="s">
        <v>379</v>
      </c>
      <c r="F1258" s="4" t="s">
        <v>70</v>
      </c>
      <c r="G1258" s="4" t="s">
        <v>71</v>
      </c>
      <c r="H1258" s="4" t="s">
        <v>380</v>
      </c>
      <c r="I1258" s="7"/>
      <c r="J1258" s="7"/>
      <c r="K1258" s="7"/>
      <c r="L1258" s="7"/>
      <c r="M1258" s="7"/>
      <c r="N1258" s="7"/>
      <c r="O1258" s="7"/>
      <c r="P1258" s="7"/>
      <c r="Q1258" s="7"/>
      <c r="R1258" s="7"/>
      <c r="S1258" s="8">
        <v>609.5</v>
      </c>
      <c r="T1258" s="7"/>
      <c r="U1258" s="9">
        <v>609.5</v>
      </c>
    </row>
    <row r="1259" spans="1:21" ht="23.25" thickBot="1" x14ac:dyDescent="0.3">
      <c r="A1259" s="4" t="s">
        <v>373</v>
      </c>
      <c r="B1259" s="4" t="s">
        <v>34</v>
      </c>
      <c r="C1259" s="4" t="s">
        <v>35</v>
      </c>
      <c r="D1259" s="4" t="s">
        <v>378</v>
      </c>
      <c r="E1259" s="4" t="s">
        <v>379</v>
      </c>
      <c r="F1259" s="4" t="s">
        <v>98</v>
      </c>
      <c r="G1259" s="4" t="s">
        <v>99</v>
      </c>
      <c r="H1259" s="4" t="s">
        <v>380</v>
      </c>
      <c r="I1259" s="11"/>
      <c r="J1259" s="11"/>
      <c r="K1259" s="11"/>
      <c r="L1259" s="11"/>
      <c r="M1259" s="11"/>
      <c r="N1259" s="11"/>
      <c r="O1259" s="11"/>
      <c r="P1259" s="11"/>
      <c r="Q1259" s="11"/>
      <c r="R1259" s="10">
        <v>609.5</v>
      </c>
      <c r="S1259" s="10">
        <v>-609.5</v>
      </c>
      <c r="T1259" s="11"/>
      <c r="U1259" s="12">
        <v>0</v>
      </c>
    </row>
    <row r="1260" spans="1:21" ht="23.25" thickBot="1" x14ac:dyDescent="0.3">
      <c r="A1260" s="4" t="s">
        <v>373</v>
      </c>
      <c r="B1260" s="4" t="s">
        <v>188</v>
      </c>
      <c r="C1260" s="4" t="s">
        <v>189</v>
      </c>
      <c r="D1260" s="4" t="s">
        <v>381</v>
      </c>
      <c r="E1260" s="4" t="s">
        <v>382</v>
      </c>
      <c r="F1260" s="4" t="s">
        <v>144</v>
      </c>
      <c r="G1260" s="4" t="s">
        <v>145</v>
      </c>
      <c r="H1260" s="4" t="s">
        <v>383</v>
      </c>
      <c r="I1260" s="10">
        <v>48.14</v>
      </c>
      <c r="J1260" s="10">
        <v>48.43</v>
      </c>
      <c r="K1260" s="10">
        <v>48.24</v>
      </c>
      <c r="L1260" s="10">
        <v>49.04</v>
      </c>
      <c r="M1260" s="10">
        <v>109.73</v>
      </c>
      <c r="N1260" s="10">
        <v>94.16</v>
      </c>
      <c r="O1260" s="10">
        <v>48.56</v>
      </c>
      <c r="P1260" s="10">
        <v>48.65</v>
      </c>
      <c r="Q1260" s="10">
        <v>68.569999999999993</v>
      </c>
      <c r="R1260" s="10">
        <v>68.290000000000006</v>
      </c>
      <c r="S1260" s="10">
        <v>127.12</v>
      </c>
      <c r="T1260" s="10">
        <v>48.67</v>
      </c>
      <c r="U1260" s="9">
        <v>807.6</v>
      </c>
    </row>
    <row r="1261" spans="1:21" ht="23.25" thickBot="1" x14ac:dyDescent="0.3">
      <c r="A1261" s="4" t="s">
        <v>373</v>
      </c>
      <c r="B1261" s="4" t="s">
        <v>188</v>
      </c>
      <c r="C1261" s="4" t="s">
        <v>189</v>
      </c>
      <c r="D1261" s="4" t="s">
        <v>381</v>
      </c>
      <c r="E1261" s="4" t="s">
        <v>382</v>
      </c>
      <c r="F1261" s="4" t="s">
        <v>364</v>
      </c>
      <c r="G1261" s="4" t="s">
        <v>365</v>
      </c>
      <c r="H1261" s="4" t="s">
        <v>383</v>
      </c>
      <c r="I1261" s="8">
        <v>3915.7</v>
      </c>
      <c r="J1261" s="8">
        <v>3237.68</v>
      </c>
      <c r="K1261" s="8">
        <v>5884.8</v>
      </c>
      <c r="L1261" s="8">
        <v>4778.2</v>
      </c>
      <c r="M1261" s="8">
        <v>4513.51</v>
      </c>
      <c r="N1261" s="8">
        <v>4609.93</v>
      </c>
      <c r="O1261" s="8">
        <v>4315.1499999999996</v>
      </c>
      <c r="P1261" s="8">
        <v>4562.42</v>
      </c>
      <c r="Q1261" s="8">
        <v>4613.34</v>
      </c>
      <c r="R1261" s="8">
        <v>5030.62</v>
      </c>
      <c r="S1261" s="8">
        <v>4527.25</v>
      </c>
      <c r="T1261" s="8">
        <v>2386.0700000000002</v>
      </c>
      <c r="U1261" s="9">
        <v>52374.67</v>
      </c>
    </row>
    <row r="1262" spans="1:21" ht="23.25" thickBot="1" x14ac:dyDescent="0.3">
      <c r="A1262" s="4" t="s">
        <v>373</v>
      </c>
      <c r="B1262" s="4" t="s">
        <v>188</v>
      </c>
      <c r="C1262" s="4" t="s">
        <v>189</v>
      </c>
      <c r="D1262" s="4" t="s">
        <v>378</v>
      </c>
      <c r="E1262" s="4" t="s">
        <v>379</v>
      </c>
      <c r="F1262" s="4" t="s">
        <v>70</v>
      </c>
      <c r="G1262" s="4" t="s">
        <v>71</v>
      </c>
      <c r="H1262" s="4" t="s">
        <v>380</v>
      </c>
      <c r="I1262" s="11"/>
      <c r="J1262" s="11"/>
      <c r="K1262" s="11"/>
      <c r="L1262" s="11"/>
      <c r="M1262" s="10">
        <v>215.5</v>
      </c>
      <c r="N1262" s="11"/>
      <c r="O1262" s="11"/>
      <c r="P1262" s="11"/>
      <c r="Q1262" s="11"/>
      <c r="R1262" s="11"/>
      <c r="S1262" s="11"/>
      <c r="T1262" s="11"/>
      <c r="U1262" s="9">
        <v>215.5</v>
      </c>
    </row>
    <row r="1263" spans="1:21" ht="23.25" thickBot="1" x14ac:dyDescent="0.3">
      <c r="A1263" s="4" t="s">
        <v>373</v>
      </c>
      <c r="B1263" s="4" t="s">
        <v>188</v>
      </c>
      <c r="C1263" s="4" t="s">
        <v>189</v>
      </c>
      <c r="D1263" s="4" t="s">
        <v>378</v>
      </c>
      <c r="E1263" s="4" t="s">
        <v>379</v>
      </c>
      <c r="F1263" s="4" t="s">
        <v>94</v>
      </c>
      <c r="G1263" s="4" t="s">
        <v>95</v>
      </c>
      <c r="H1263" s="4" t="s">
        <v>380</v>
      </c>
      <c r="I1263" s="8">
        <v>54.55</v>
      </c>
      <c r="J1263" s="8">
        <v>44.62</v>
      </c>
      <c r="K1263" s="8">
        <v>84.47</v>
      </c>
      <c r="L1263" s="8">
        <v>5.17</v>
      </c>
      <c r="M1263" s="8">
        <v>72.36</v>
      </c>
      <c r="N1263" s="8">
        <v>62.03</v>
      </c>
      <c r="O1263" s="8">
        <v>74.94</v>
      </c>
      <c r="P1263" s="8">
        <v>103.44</v>
      </c>
      <c r="Q1263" s="8">
        <v>110.88</v>
      </c>
      <c r="R1263" s="8">
        <v>68.64</v>
      </c>
      <c r="S1263" s="8">
        <v>52.8</v>
      </c>
      <c r="T1263" s="8">
        <v>163.66999999999999</v>
      </c>
      <c r="U1263" s="9">
        <v>897.57</v>
      </c>
    </row>
    <row r="1264" spans="1:21" ht="23.25" thickBot="1" x14ac:dyDescent="0.3">
      <c r="A1264" s="4" t="s">
        <v>373</v>
      </c>
      <c r="B1264" s="4" t="s">
        <v>188</v>
      </c>
      <c r="C1264" s="4" t="s">
        <v>189</v>
      </c>
      <c r="D1264" s="4" t="s">
        <v>378</v>
      </c>
      <c r="E1264" s="4" t="s">
        <v>379</v>
      </c>
      <c r="F1264" s="4" t="s">
        <v>51</v>
      </c>
      <c r="G1264" s="4" t="s">
        <v>52</v>
      </c>
      <c r="H1264" s="4" t="s">
        <v>380</v>
      </c>
      <c r="I1264" s="11"/>
      <c r="J1264" s="11"/>
      <c r="K1264" s="10">
        <v>109.35</v>
      </c>
      <c r="L1264" s="11"/>
      <c r="M1264" s="11"/>
      <c r="N1264" s="11"/>
      <c r="O1264" s="11"/>
      <c r="P1264" s="11"/>
      <c r="Q1264" s="11"/>
      <c r="R1264" s="11"/>
      <c r="S1264" s="11"/>
      <c r="T1264" s="11"/>
      <c r="U1264" s="9">
        <v>109.35</v>
      </c>
    </row>
    <row r="1265" spans="1:21" ht="23.25" thickBot="1" x14ac:dyDescent="0.3">
      <c r="A1265" s="4" t="s">
        <v>373</v>
      </c>
      <c r="B1265" s="4" t="s">
        <v>188</v>
      </c>
      <c r="C1265" s="4" t="s">
        <v>189</v>
      </c>
      <c r="D1265" s="4" t="s">
        <v>378</v>
      </c>
      <c r="E1265" s="4" t="s">
        <v>379</v>
      </c>
      <c r="F1265" s="4" t="s">
        <v>42</v>
      </c>
      <c r="G1265" s="4" t="s">
        <v>43</v>
      </c>
      <c r="H1265" s="4" t="s">
        <v>380</v>
      </c>
      <c r="I1265" s="8">
        <v>708.48</v>
      </c>
      <c r="J1265" s="8">
        <v>314.88</v>
      </c>
      <c r="K1265" s="8">
        <v>1149.26</v>
      </c>
      <c r="L1265" s="8">
        <v>82.1</v>
      </c>
      <c r="M1265" s="8">
        <v>656.8</v>
      </c>
      <c r="N1265" s="8">
        <v>656.8</v>
      </c>
      <c r="O1265" s="8">
        <v>738.9</v>
      </c>
      <c r="P1265" s="8">
        <v>1559.9</v>
      </c>
      <c r="Q1265" s="8">
        <v>1759.8</v>
      </c>
      <c r="R1265" s="8">
        <v>1089.4000000000001</v>
      </c>
      <c r="S1265" s="8">
        <v>838</v>
      </c>
      <c r="T1265" s="8">
        <v>2597.8000000000002</v>
      </c>
      <c r="U1265" s="9">
        <v>12152.12</v>
      </c>
    </row>
    <row r="1266" spans="1:21" ht="23.25" thickBot="1" x14ac:dyDescent="0.3">
      <c r="A1266" s="4" t="s">
        <v>373</v>
      </c>
      <c r="B1266" s="4" t="s">
        <v>188</v>
      </c>
      <c r="C1266" s="4" t="s">
        <v>189</v>
      </c>
      <c r="D1266" s="4" t="s">
        <v>378</v>
      </c>
      <c r="E1266" s="4" t="s">
        <v>379</v>
      </c>
      <c r="F1266" s="4" t="s">
        <v>53</v>
      </c>
      <c r="G1266" s="4" t="s">
        <v>54</v>
      </c>
      <c r="H1266" s="4" t="s">
        <v>380</v>
      </c>
      <c r="I1266" s="10">
        <v>157.30000000000001</v>
      </c>
      <c r="J1266" s="10">
        <v>393.25</v>
      </c>
      <c r="K1266" s="10">
        <v>82.01</v>
      </c>
      <c r="L1266" s="11"/>
      <c r="M1266" s="10">
        <v>491.64</v>
      </c>
      <c r="N1266" s="10">
        <v>327.76</v>
      </c>
      <c r="O1266" s="10">
        <v>450.67</v>
      </c>
      <c r="P1266" s="10">
        <v>81.94</v>
      </c>
      <c r="Q1266" s="11"/>
      <c r="R1266" s="11"/>
      <c r="S1266" s="11"/>
      <c r="T1266" s="11"/>
      <c r="U1266" s="9">
        <v>1984.57</v>
      </c>
    </row>
    <row r="1267" spans="1:21" ht="23.25" thickBot="1" x14ac:dyDescent="0.3">
      <c r="A1267" s="4" t="s">
        <v>373</v>
      </c>
      <c r="B1267" s="4" t="s">
        <v>334</v>
      </c>
      <c r="C1267" s="4" t="s">
        <v>335</v>
      </c>
      <c r="D1267" s="4" t="s">
        <v>375</v>
      </c>
      <c r="E1267" s="4" t="s">
        <v>376</v>
      </c>
      <c r="F1267" s="4" t="s">
        <v>94</v>
      </c>
      <c r="G1267" s="4" t="s">
        <v>95</v>
      </c>
      <c r="H1267" s="4" t="s">
        <v>377</v>
      </c>
      <c r="I1267" s="7"/>
      <c r="J1267" s="7"/>
      <c r="K1267" s="7"/>
      <c r="L1267" s="7"/>
      <c r="M1267" s="8">
        <v>-514.37</v>
      </c>
      <c r="N1267" s="8">
        <v>-248.41</v>
      </c>
      <c r="O1267" s="7"/>
      <c r="P1267" s="7"/>
      <c r="Q1267" s="8">
        <v>-319.18</v>
      </c>
      <c r="R1267" s="7"/>
      <c r="S1267" s="7"/>
      <c r="T1267" s="7"/>
      <c r="U1267" s="9">
        <v>-1081.96</v>
      </c>
    </row>
    <row r="1268" spans="1:21" ht="23.25" thickBot="1" x14ac:dyDescent="0.3">
      <c r="A1268" s="4" t="s">
        <v>373</v>
      </c>
      <c r="B1268" s="4" t="s">
        <v>334</v>
      </c>
      <c r="C1268" s="4" t="s">
        <v>335</v>
      </c>
      <c r="D1268" s="4" t="s">
        <v>375</v>
      </c>
      <c r="E1268" s="4" t="s">
        <v>376</v>
      </c>
      <c r="F1268" s="4" t="s">
        <v>176</v>
      </c>
      <c r="G1268" s="4" t="s">
        <v>177</v>
      </c>
      <c r="H1268" s="4" t="s">
        <v>377</v>
      </c>
      <c r="I1268" s="11"/>
      <c r="J1268" s="11"/>
      <c r="K1268" s="11"/>
      <c r="L1268" s="11"/>
      <c r="M1268" s="10">
        <v>-8109.93</v>
      </c>
      <c r="N1268" s="10">
        <v>-3264</v>
      </c>
      <c r="O1268" s="11"/>
      <c r="P1268" s="11"/>
      <c r="Q1268" s="10">
        <v>-5065.92</v>
      </c>
      <c r="R1268" s="11"/>
      <c r="S1268" s="11"/>
      <c r="T1268" s="11"/>
      <c r="U1268" s="9">
        <v>-16439.849999999999</v>
      </c>
    </row>
    <row r="1269" spans="1:21" ht="23.25" thickBot="1" x14ac:dyDescent="0.3">
      <c r="A1269" s="4" t="s">
        <v>373</v>
      </c>
      <c r="B1269" s="4" t="s">
        <v>334</v>
      </c>
      <c r="C1269" s="4" t="s">
        <v>335</v>
      </c>
      <c r="D1269" s="4" t="s">
        <v>375</v>
      </c>
      <c r="E1269" s="4" t="s">
        <v>376</v>
      </c>
      <c r="F1269" s="4" t="s">
        <v>178</v>
      </c>
      <c r="G1269" s="4" t="s">
        <v>179</v>
      </c>
      <c r="H1269" s="4" t="s">
        <v>377</v>
      </c>
      <c r="I1269" s="7"/>
      <c r="J1269" s="7"/>
      <c r="K1269" s="7"/>
      <c r="L1269" s="7"/>
      <c r="M1269" s="8">
        <v>-54.2</v>
      </c>
      <c r="N1269" s="8">
        <v>-678.6</v>
      </c>
      <c r="O1269" s="7"/>
      <c r="P1269" s="7"/>
      <c r="Q1269" s="7"/>
      <c r="R1269" s="7"/>
      <c r="S1269" s="7"/>
      <c r="T1269" s="7"/>
      <c r="U1269" s="9">
        <v>-732.8</v>
      </c>
    </row>
    <row r="1270" spans="1:21" ht="23.25" thickBot="1" x14ac:dyDescent="0.3">
      <c r="A1270" s="4" t="s">
        <v>373</v>
      </c>
      <c r="B1270" s="4" t="s">
        <v>334</v>
      </c>
      <c r="C1270" s="4" t="s">
        <v>335</v>
      </c>
      <c r="D1270" s="4" t="s">
        <v>375</v>
      </c>
      <c r="E1270" s="4" t="s">
        <v>376</v>
      </c>
      <c r="F1270" s="4" t="s">
        <v>182</v>
      </c>
      <c r="G1270" s="4" t="s">
        <v>183</v>
      </c>
      <c r="H1270" s="4" t="s">
        <v>377</v>
      </c>
      <c r="I1270" s="11"/>
      <c r="J1270" s="11"/>
      <c r="K1270" s="11"/>
      <c r="L1270" s="11"/>
      <c r="M1270" s="11"/>
      <c r="N1270" s="10">
        <v>-22.5</v>
      </c>
      <c r="O1270" s="11"/>
      <c r="P1270" s="11"/>
      <c r="Q1270" s="11"/>
      <c r="R1270" s="11"/>
      <c r="S1270" s="11"/>
      <c r="T1270" s="11"/>
      <c r="U1270" s="9">
        <v>-22.5</v>
      </c>
    </row>
    <row r="1271" spans="1:21" ht="23.25" thickBot="1" x14ac:dyDescent="0.3">
      <c r="A1271" s="4" t="s">
        <v>373</v>
      </c>
      <c r="B1271" s="4" t="s">
        <v>267</v>
      </c>
      <c r="C1271" s="4" t="s">
        <v>268</v>
      </c>
      <c r="D1271" s="4" t="s">
        <v>375</v>
      </c>
      <c r="E1271" s="4" t="s">
        <v>376</v>
      </c>
      <c r="F1271" s="4" t="s">
        <v>94</v>
      </c>
      <c r="G1271" s="4" t="s">
        <v>95</v>
      </c>
      <c r="H1271" s="4" t="s">
        <v>377</v>
      </c>
      <c r="I1271" s="7"/>
      <c r="J1271" s="7"/>
      <c r="K1271" s="7"/>
      <c r="L1271" s="7"/>
      <c r="M1271" s="7"/>
      <c r="N1271" s="7"/>
      <c r="O1271" s="7"/>
      <c r="P1271" s="7"/>
      <c r="Q1271" s="7"/>
      <c r="R1271" s="7"/>
      <c r="S1271" s="8">
        <v>-49.52</v>
      </c>
      <c r="T1271" s="7"/>
      <c r="U1271" s="9">
        <v>-49.52</v>
      </c>
    </row>
    <row r="1272" spans="1:21" ht="23.25" thickBot="1" x14ac:dyDescent="0.3">
      <c r="A1272" s="4" t="s">
        <v>373</v>
      </c>
      <c r="B1272" s="4" t="s">
        <v>267</v>
      </c>
      <c r="C1272" s="4" t="s">
        <v>268</v>
      </c>
      <c r="D1272" s="4" t="s">
        <v>375</v>
      </c>
      <c r="E1272" s="4" t="s">
        <v>376</v>
      </c>
      <c r="F1272" s="4" t="s">
        <v>176</v>
      </c>
      <c r="G1272" s="4" t="s">
        <v>177</v>
      </c>
      <c r="H1272" s="4" t="s">
        <v>377</v>
      </c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0">
        <v>-629.04</v>
      </c>
      <c r="T1272" s="11"/>
      <c r="U1272" s="9">
        <v>-629.04</v>
      </c>
    </row>
    <row r="1273" spans="1:21" ht="23.25" thickBot="1" x14ac:dyDescent="0.3">
      <c r="A1273" s="4" t="s">
        <v>373</v>
      </c>
      <c r="B1273" s="4" t="s">
        <v>267</v>
      </c>
      <c r="C1273" s="4" t="s">
        <v>268</v>
      </c>
      <c r="D1273" s="4" t="s">
        <v>375</v>
      </c>
      <c r="E1273" s="4" t="s">
        <v>376</v>
      </c>
      <c r="F1273" s="4" t="s">
        <v>178</v>
      </c>
      <c r="G1273" s="4" t="s">
        <v>179</v>
      </c>
      <c r="H1273" s="4" t="s">
        <v>377</v>
      </c>
      <c r="I1273" s="7"/>
      <c r="J1273" s="7"/>
      <c r="K1273" s="7"/>
      <c r="L1273" s="7"/>
      <c r="M1273" s="7"/>
      <c r="N1273" s="7"/>
      <c r="O1273" s="7"/>
      <c r="P1273" s="7"/>
      <c r="Q1273" s="7"/>
      <c r="R1273" s="7"/>
      <c r="S1273" s="8">
        <v>-156.96</v>
      </c>
      <c r="T1273" s="7"/>
      <c r="U1273" s="9">
        <v>-156.96</v>
      </c>
    </row>
    <row r="1274" spans="1:21" ht="23.25" thickBot="1" x14ac:dyDescent="0.3">
      <c r="A1274" s="4" t="s">
        <v>373</v>
      </c>
      <c r="B1274" s="4" t="s">
        <v>190</v>
      </c>
      <c r="C1274" s="4" t="s">
        <v>191</v>
      </c>
      <c r="D1274" s="4" t="s">
        <v>381</v>
      </c>
      <c r="E1274" s="4" t="s">
        <v>382</v>
      </c>
      <c r="F1274" s="4" t="s">
        <v>144</v>
      </c>
      <c r="G1274" s="4" t="s">
        <v>145</v>
      </c>
      <c r="H1274" s="4" t="s">
        <v>383</v>
      </c>
      <c r="I1274" s="11"/>
      <c r="J1274" s="11"/>
      <c r="K1274" s="11"/>
      <c r="L1274" s="11"/>
      <c r="M1274" s="11"/>
      <c r="N1274" s="11"/>
      <c r="O1274" s="11"/>
      <c r="P1274" s="11"/>
      <c r="Q1274" s="11"/>
      <c r="R1274" s="10">
        <v>46.64</v>
      </c>
      <c r="S1274" s="10">
        <v>21.91</v>
      </c>
      <c r="T1274" s="11"/>
      <c r="U1274" s="9">
        <v>68.55</v>
      </c>
    </row>
    <row r="1275" spans="1:21" ht="23.25" thickBot="1" x14ac:dyDescent="0.3">
      <c r="A1275" s="4" t="s">
        <v>373</v>
      </c>
      <c r="B1275" s="4" t="s">
        <v>384</v>
      </c>
      <c r="C1275" s="4" t="s">
        <v>385</v>
      </c>
      <c r="D1275" s="4" t="s">
        <v>381</v>
      </c>
      <c r="E1275" s="4" t="s">
        <v>382</v>
      </c>
      <c r="F1275" s="4" t="s">
        <v>144</v>
      </c>
      <c r="G1275" s="4" t="s">
        <v>145</v>
      </c>
      <c r="H1275" s="4" t="s">
        <v>383</v>
      </c>
      <c r="I1275" s="8">
        <v>2994.8</v>
      </c>
      <c r="J1275" s="8">
        <v>2051.0100000000002</v>
      </c>
      <c r="K1275" s="8">
        <v>2245.48</v>
      </c>
      <c r="L1275" s="8">
        <v>2874.85</v>
      </c>
      <c r="M1275" s="8">
        <v>2746.32</v>
      </c>
      <c r="N1275" s="8">
        <v>2341.5700000000002</v>
      </c>
      <c r="O1275" s="8">
        <v>2247.67</v>
      </c>
      <c r="P1275" s="8">
        <v>2259.2600000000002</v>
      </c>
      <c r="Q1275" s="8">
        <v>1898.05</v>
      </c>
      <c r="R1275" s="8">
        <v>2685.82</v>
      </c>
      <c r="S1275" s="8">
        <v>2122.87</v>
      </c>
      <c r="T1275" s="8">
        <v>1620.3</v>
      </c>
      <c r="U1275" s="9">
        <v>28088</v>
      </c>
    </row>
    <row r="1276" spans="1:21" ht="23.25" thickBot="1" x14ac:dyDescent="0.3">
      <c r="A1276" s="4" t="s">
        <v>388</v>
      </c>
      <c r="B1276" s="4" t="s">
        <v>89</v>
      </c>
      <c r="C1276" s="4" t="s">
        <v>90</v>
      </c>
      <c r="D1276" s="4" t="s">
        <v>389</v>
      </c>
      <c r="E1276" s="4" t="s">
        <v>390</v>
      </c>
      <c r="F1276" s="4" t="s">
        <v>94</v>
      </c>
      <c r="G1276" s="4" t="s">
        <v>95</v>
      </c>
      <c r="H1276" s="4" t="s">
        <v>391</v>
      </c>
      <c r="I1276" s="10">
        <v>64.08</v>
      </c>
      <c r="J1276" s="11"/>
      <c r="K1276" s="11"/>
      <c r="L1276" s="11"/>
      <c r="M1276" s="11"/>
      <c r="N1276" s="10">
        <v>12.07</v>
      </c>
      <c r="O1276" s="10">
        <v>72.59</v>
      </c>
      <c r="P1276" s="10">
        <v>49.9</v>
      </c>
      <c r="Q1276" s="10">
        <v>37.020000000000003</v>
      </c>
      <c r="R1276" s="11"/>
      <c r="S1276" s="11"/>
      <c r="T1276" s="11"/>
      <c r="U1276" s="9">
        <v>235.66</v>
      </c>
    </row>
    <row r="1277" spans="1:21" ht="23.25" thickBot="1" x14ac:dyDescent="0.3">
      <c r="A1277" s="4" t="s">
        <v>388</v>
      </c>
      <c r="B1277" s="4" t="s">
        <v>89</v>
      </c>
      <c r="C1277" s="4" t="s">
        <v>90</v>
      </c>
      <c r="D1277" s="4" t="s">
        <v>389</v>
      </c>
      <c r="E1277" s="4" t="s">
        <v>390</v>
      </c>
      <c r="F1277" s="4" t="s">
        <v>42</v>
      </c>
      <c r="G1277" s="4" t="s">
        <v>43</v>
      </c>
      <c r="H1277" s="4" t="s">
        <v>391</v>
      </c>
      <c r="I1277" s="8">
        <v>742.6</v>
      </c>
      <c r="J1277" s="7"/>
      <c r="K1277" s="7"/>
      <c r="L1277" s="7"/>
      <c r="M1277" s="7"/>
      <c r="N1277" s="7"/>
      <c r="O1277" s="8">
        <v>925.2</v>
      </c>
      <c r="P1277" s="8">
        <v>539.70000000000005</v>
      </c>
      <c r="Q1277" s="8">
        <v>471.78</v>
      </c>
      <c r="R1277" s="7"/>
      <c r="S1277" s="7"/>
      <c r="T1277" s="7"/>
      <c r="U1277" s="9">
        <v>2679.28</v>
      </c>
    </row>
    <row r="1278" spans="1:21" ht="23.25" thickBot="1" x14ac:dyDescent="0.3">
      <c r="A1278" s="4" t="s">
        <v>388</v>
      </c>
      <c r="B1278" s="4" t="s">
        <v>89</v>
      </c>
      <c r="C1278" s="4" t="s">
        <v>90</v>
      </c>
      <c r="D1278" s="4" t="s">
        <v>389</v>
      </c>
      <c r="E1278" s="4" t="s">
        <v>390</v>
      </c>
      <c r="F1278" s="4" t="s">
        <v>53</v>
      </c>
      <c r="G1278" s="4" t="s">
        <v>54</v>
      </c>
      <c r="H1278" s="4" t="s">
        <v>391</v>
      </c>
      <c r="I1278" s="10">
        <v>74.19</v>
      </c>
      <c r="J1278" s="11"/>
      <c r="K1278" s="11"/>
      <c r="L1278" s="11"/>
      <c r="M1278" s="11"/>
      <c r="N1278" s="10">
        <v>153.88</v>
      </c>
      <c r="O1278" s="11"/>
      <c r="P1278" s="10">
        <v>96.18</v>
      </c>
      <c r="Q1278" s="11"/>
      <c r="R1278" s="11"/>
      <c r="S1278" s="11"/>
      <c r="T1278" s="11"/>
      <c r="U1278" s="9">
        <v>324.25</v>
      </c>
    </row>
    <row r="1279" spans="1:21" ht="23.25" thickBot="1" x14ac:dyDescent="0.3">
      <c r="A1279" s="4" t="s">
        <v>388</v>
      </c>
      <c r="B1279" s="4" t="s">
        <v>89</v>
      </c>
      <c r="C1279" s="4" t="s">
        <v>90</v>
      </c>
      <c r="D1279" s="4" t="s">
        <v>389</v>
      </c>
      <c r="E1279" s="4" t="s">
        <v>390</v>
      </c>
      <c r="F1279" s="4" t="s">
        <v>172</v>
      </c>
      <c r="G1279" s="4" t="s">
        <v>173</v>
      </c>
      <c r="H1279" s="4" t="s">
        <v>391</v>
      </c>
      <c r="I1279" s="7"/>
      <c r="J1279" s="7"/>
      <c r="K1279" s="7"/>
      <c r="L1279" s="7"/>
      <c r="M1279" s="7"/>
      <c r="N1279" s="7"/>
      <c r="O1279" s="7"/>
      <c r="P1279" s="7"/>
      <c r="Q1279" s="7"/>
      <c r="R1279" s="7"/>
      <c r="S1279" s="7"/>
      <c r="T1279" s="8">
        <v>45</v>
      </c>
      <c r="U1279" s="9">
        <v>45</v>
      </c>
    </row>
    <row r="1280" spans="1:21" ht="23.25" thickBot="1" x14ac:dyDescent="0.3">
      <c r="A1280" s="4" t="s">
        <v>388</v>
      </c>
      <c r="B1280" s="4" t="s">
        <v>89</v>
      </c>
      <c r="C1280" s="4" t="s">
        <v>90</v>
      </c>
      <c r="D1280" s="4" t="s">
        <v>392</v>
      </c>
      <c r="E1280" s="4" t="s">
        <v>393</v>
      </c>
      <c r="F1280" s="4" t="s">
        <v>70</v>
      </c>
      <c r="G1280" s="4" t="s">
        <v>71</v>
      </c>
      <c r="H1280" s="4" t="s">
        <v>394</v>
      </c>
      <c r="I1280" s="11"/>
      <c r="J1280" s="11"/>
      <c r="K1280" s="11"/>
      <c r="L1280" s="11"/>
      <c r="M1280" s="11"/>
      <c r="N1280" s="10">
        <v>1081.5</v>
      </c>
      <c r="O1280" s="11"/>
      <c r="P1280" s="11"/>
      <c r="Q1280" s="11"/>
      <c r="R1280" s="11"/>
      <c r="S1280" s="11"/>
      <c r="T1280" s="11"/>
      <c r="U1280" s="9">
        <v>1081.5</v>
      </c>
    </row>
    <row r="1281" spans="1:21" ht="23.25" thickBot="1" x14ac:dyDescent="0.3">
      <c r="A1281" s="4" t="s">
        <v>388</v>
      </c>
      <c r="B1281" s="4" t="s">
        <v>89</v>
      </c>
      <c r="C1281" s="4" t="s">
        <v>90</v>
      </c>
      <c r="D1281" s="4" t="s">
        <v>392</v>
      </c>
      <c r="E1281" s="4" t="s">
        <v>393</v>
      </c>
      <c r="F1281" s="4" t="s">
        <v>47</v>
      </c>
      <c r="G1281" s="4" t="s">
        <v>48</v>
      </c>
      <c r="H1281" s="4" t="s">
        <v>394</v>
      </c>
      <c r="I1281" s="8">
        <v>79.2</v>
      </c>
      <c r="J1281" s="7"/>
      <c r="K1281" s="7"/>
      <c r="L1281" s="7"/>
      <c r="M1281" s="7"/>
      <c r="N1281" s="7"/>
      <c r="O1281" s="7"/>
      <c r="P1281" s="7"/>
      <c r="Q1281" s="7"/>
      <c r="R1281" s="7"/>
      <c r="S1281" s="7"/>
      <c r="T1281" s="7"/>
      <c r="U1281" s="9">
        <v>79.2</v>
      </c>
    </row>
    <row r="1282" spans="1:21" ht="23.25" thickBot="1" x14ac:dyDescent="0.3">
      <c r="A1282" s="4" t="s">
        <v>388</v>
      </c>
      <c r="B1282" s="4" t="s">
        <v>89</v>
      </c>
      <c r="C1282" s="4" t="s">
        <v>90</v>
      </c>
      <c r="D1282" s="4" t="s">
        <v>392</v>
      </c>
      <c r="E1282" s="4" t="s">
        <v>393</v>
      </c>
      <c r="F1282" s="4" t="s">
        <v>94</v>
      </c>
      <c r="G1282" s="4" t="s">
        <v>95</v>
      </c>
      <c r="H1282" s="4" t="s">
        <v>394</v>
      </c>
      <c r="I1282" s="10">
        <v>696.2</v>
      </c>
      <c r="J1282" s="10">
        <v>1265.0999999999999</v>
      </c>
      <c r="K1282" s="10">
        <v>1511.79</v>
      </c>
      <c r="L1282" s="10">
        <v>1438.45</v>
      </c>
      <c r="M1282" s="10">
        <v>1087.3900000000001</v>
      </c>
      <c r="N1282" s="10">
        <v>1295.67</v>
      </c>
      <c r="O1282" s="10">
        <v>2153.23</v>
      </c>
      <c r="P1282" s="10">
        <v>658.08</v>
      </c>
      <c r="Q1282" s="10">
        <v>943.57</v>
      </c>
      <c r="R1282" s="10">
        <v>1150.53</v>
      </c>
      <c r="S1282" s="10">
        <v>764.72</v>
      </c>
      <c r="T1282" s="10">
        <v>831.16</v>
      </c>
      <c r="U1282" s="9">
        <v>13795.89</v>
      </c>
    </row>
    <row r="1283" spans="1:21" ht="23.25" thickBot="1" x14ac:dyDescent="0.3">
      <c r="A1283" s="4" t="s">
        <v>388</v>
      </c>
      <c r="B1283" s="4" t="s">
        <v>89</v>
      </c>
      <c r="C1283" s="4" t="s">
        <v>90</v>
      </c>
      <c r="D1283" s="4" t="s">
        <v>392</v>
      </c>
      <c r="E1283" s="4" t="s">
        <v>393</v>
      </c>
      <c r="F1283" s="4" t="s">
        <v>38</v>
      </c>
      <c r="G1283" s="4" t="s">
        <v>39</v>
      </c>
      <c r="H1283" s="4" t="s">
        <v>394</v>
      </c>
      <c r="I1283" s="7"/>
      <c r="J1283" s="7"/>
      <c r="K1283" s="7"/>
      <c r="L1283" s="7"/>
      <c r="M1283" s="7"/>
      <c r="N1283" s="7"/>
      <c r="O1283" s="7"/>
      <c r="P1283" s="7"/>
      <c r="Q1283" s="7"/>
      <c r="R1283" s="7"/>
      <c r="S1283" s="8">
        <v>141.16999999999999</v>
      </c>
      <c r="T1283" s="7"/>
      <c r="U1283" s="9">
        <v>141.16999999999999</v>
      </c>
    </row>
    <row r="1284" spans="1:21" ht="23.25" thickBot="1" x14ac:dyDescent="0.3">
      <c r="A1284" s="4" t="s">
        <v>388</v>
      </c>
      <c r="B1284" s="4" t="s">
        <v>89</v>
      </c>
      <c r="C1284" s="4" t="s">
        <v>90</v>
      </c>
      <c r="D1284" s="4" t="s">
        <v>392</v>
      </c>
      <c r="E1284" s="4" t="s">
        <v>393</v>
      </c>
      <c r="F1284" s="4" t="s">
        <v>98</v>
      </c>
      <c r="G1284" s="4" t="s">
        <v>99</v>
      </c>
      <c r="H1284" s="4" t="s">
        <v>394</v>
      </c>
      <c r="I1284" s="11"/>
      <c r="J1284" s="11"/>
      <c r="K1284" s="11"/>
      <c r="L1284" s="11"/>
      <c r="M1284" s="11"/>
      <c r="N1284" s="11"/>
      <c r="O1284" s="11"/>
      <c r="P1284" s="11"/>
      <c r="Q1284" s="11"/>
      <c r="R1284" s="10">
        <v>86.5</v>
      </c>
      <c r="S1284" s="10">
        <v>-86.5</v>
      </c>
      <c r="T1284" s="11"/>
      <c r="U1284" s="12">
        <v>0</v>
      </c>
    </row>
    <row r="1285" spans="1:21" ht="23.25" thickBot="1" x14ac:dyDescent="0.3">
      <c r="A1285" s="4" t="s">
        <v>388</v>
      </c>
      <c r="B1285" s="4" t="s">
        <v>89</v>
      </c>
      <c r="C1285" s="4" t="s">
        <v>90</v>
      </c>
      <c r="D1285" s="4" t="s">
        <v>392</v>
      </c>
      <c r="E1285" s="4" t="s">
        <v>393</v>
      </c>
      <c r="F1285" s="4" t="s">
        <v>18</v>
      </c>
      <c r="G1285" s="4" t="s">
        <v>19</v>
      </c>
      <c r="H1285" s="4" t="s">
        <v>394</v>
      </c>
      <c r="I1285" s="7"/>
      <c r="J1285" s="7"/>
      <c r="K1285" s="7"/>
      <c r="L1285" s="7"/>
      <c r="M1285" s="7"/>
      <c r="N1285" s="7"/>
      <c r="O1285" s="7"/>
      <c r="P1285" s="7"/>
      <c r="Q1285" s="7"/>
      <c r="R1285" s="7"/>
      <c r="S1285" s="8">
        <v>86.5</v>
      </c>
      <c r="T1285" s="7"/>
      <c r="U1285" s="9">
        <v>86.5</v>
      </c>
    </row>
    <row r="1286" spans="1:21" ht="23.25" thickBot="1" x14ac:dyDescent="0.3">
      <c r="A1286" s="4" t="s">
        <v>388</v>
      </c>
      <c r="B1286" s="4" t="s">
        <v>89</v>
      </c>
      <c r="C1286" s="4" t="s">
        <v>90</v>
      </c>
      <c r="D1286" s="4" t="s">
        <v>392</v>
      </c>
      <c r="E1286" s="4" t="s">
        <v>393</v>
      </c>
      <c r="F1286" s="4" t="s">
        <v>51</v>
      </c>
      <c r="G1286" s="4" t="s">
        <v>52</v>
      </c>
      <c r="H1286" s="4" t="s">
        <v>394</v>
      </c>
      <c r="I1286" s="11"/>
      <c r="J1286" s="10">
        <v>49.46</v>
      </c>
      <c r="K1286" s="10">
        <v>410.72</v>
      </c>
      <c r="L1286" s="11"/>
      <c r="M1286" s="11"/>
      <c r="N1286" s="10">
        <v>76.95</v>
      </c>
      <c r="O1286" s="10">
        <v>990.71</v>
      </c>
      <c r="P1286" s="14">
        <v>0</v>
      </c>
      <c r="Q1286" s="11"/>
      <c r="R1286" s="11"/>
      <c r="S1286" s="11"/>
      <c r="T1286" s="10">
        <v>209.26</v>
      </c>
      <c r="U1286" s="9">
        <v>1737.1</v>
      </c>
    </row>
    <row r="1287" spans="1:21" ht="23.25" thickBot="1" x14ac:dyDescent="0.3">
      <c r="A1287" s="4" t="s">
        <v>388</v>
      </c>
      <c r="B1287" s="4" t="s">
        <v>89</v>
      </c>
      <c r="C1287" s="4" t="s">
        <v>90</v>
      </c>
      <c r="D1287" s="4" t="s">
        <v>392</v>
      </c>
      <c r="E1287" s="4" t="s">
        <v>393</v>
      </c>
      <c r="F1287" s="4" t="s">
        <v>42</v>
      </c>
      <c r="G1287" s="4" t="s">
        <v>43</v>
      </c>
      <c r="H1287" s="4" t="s">
        <v>394</v>
      </c>
      <c r="I1287" s="8">
        <v>8020.08</v>
      </c>
      <c r="J1287" s="8">
        <v>13218.28</v>
      </c>
      <c r="K1287" s="8">
        <v>13873.83</v>
      </c>
      <c r="L1287" s="8">
        <v>16119.84</v>
      </c>
      <c r="M1287" s="8">
        <v>12243.39</v>
      </c>
      <c r="N1287" s="8">
        <v>14109.3</v>
      </c>
      <c r="O1287" s="8">
        <v>19333.169999999998</v>
      </c>
      <c r="P1287" s="8">
        <v>7925.79</v>
      </c>
      <c r="Q1287" s="8">
        <v>10966.58</v>
      </c>
      <c r="R1287" s="8">
        <v>12289.8</v>
      </c>
      <c r="S1287" s="8">
        <v>8750.68</v>
      </c>
      <c r="T1287" s="8">
        <v>8940.35</v>
      </c>
      <c r="U1287" s="9">
        <v>145791.09</v>
      </c>
    </row>
    <row r="1288" spans="1:21" ht="23.25" thickBot="1" x14ac:dyDescent="0.3">
      <c r="A1288" s="4" t="s">
        <v>388</v>
      </c>
      <c r="B1288" s="4" t="s">
        <v>89</v>
      </c>
      <c r="C1288" s="4" t="s">
        <v>90</v>
      </c>
      <c r="D1288" s="4" t="s">
        <v>392</v>
      </c>
      <c r="E1288" s="4" t="s">
        <v>393</v>
      </c>
      <c r="F1288" s="4" t="s">
        <v>53</v>
      </c>
      <c r="G1288" s="4" t="s">
        <v>54</v>
      </c>
      <c r="H1288" s="4" t="s">
        <v>394</v>
      </c>
      <c r="I1288" s="10">
        <v>853.2</v>
      </c>
      <c r="J1288" s="10">
        <v>2856.34</v>
      </c>
      <c r="K1288" s="10">
        <v>4983.57</v>
      </c>
      <c r="L1288" s="10">
        <v>2213.64</v>
      </c>
      <c r="M1288" s="10">
        <v>1615.76</v>
      </c>
      <c r="N1288" s="10">
        <v>2327.4699999999998</v>
      </c>
      <c r="O1288" s="10">
        <v>7119.62</v>
      </c>
      <c r="P1288" s="10">
        <v>461.65</v>
      </c>
      <c r="Q1288" s="10">
        <v>1059.48</v>
      </c>
      <c r="R1288" s="10">
        <v>2374.02</v>
      </c>
      <c r="S1288" s="10">
        <v>995.96</v>
      </c>
      <c r="T1288" s="10">
        <v>1443.79</v>
      </c>
      <c r="U1288" s="9">
        <v>28304.5</v>
      </c>
    </row>
    <row r="1289" spans="1:21" ht="23.25" thickBot="1" x14ac:dyDescent="0.3">
      <c r="A1289" s="4" t="s">
        <v>388</v>
      </c>
      <c r="B1289" s="4" t="s">
        <v>89</v>
      </c>
      <c r="C1289" s="4" t="s">
        <v>90</v>
      </c>
      <c r="D1289" s="4" t="s">
        <v>392</v>
      </c>
      <c r="E1289" s="4" t="s">
        <v>393</v>
      </c>
      <c r="F1289" s="4" t="s">
        <v>172</v>
      </c>
      <c r="G1289" s="4" t="s">
        <v>173</v>
      </c>
      <c r="H1289" s="4" t="s">
        <v>394</v>
      </c>
      <c r="I1289" s="7"/>
      <c r="J1289" s="8">
        <v>112.5</v>
      </c>
      <c r="K1289" s="8">
        <v>225</v>
      </c>
      <c r="L1289" s="8">
        <v>45</v>
      </c>
      <c r="M1289" s="7"/>
      <c r="N1289" s="8">
        <v>45</v>
      </c>
      <c r="O1289" s="8">
        <v>270</v>
      </c>
      <c r="P1289" s="13">
        <v>0</v>
      </c>
      <c r="Q1289" s="7"/>
      <c r="R1289" s="8">
        <v>112.5</v>
      </c>
      <c r="S1289" s="8">
        <v>67.5</v>
      </c>
      <c r="T1289" s="7"/>
      <c r="U1289" s="9">
        <v>877.5</v>
      </c>
    </row>
    <row r="1290" spans="1:21" ht="23.25" thickBot="1" x14ac:dyDescent="0.3">
      <c r="A1290" s="4" t="s">
        <v>388</v>
      </c>
      <c r="B1290" s="4" t="s">
        <v>89</v>
      </c>
      <c r="C1290" s="4" t="s">
        <v>90</v>
      </c>
      <c r="D1290" s="4" t="s">
        <v>395</v>
      </c>
      <c r="E1290" s="4" t="s">
        <v>396</v>
      </c>
      <c r="F1290" s="4" t="s">
        <v>70</v>
      </c>
      <c r="G1290" s="4" t="s">
        <v>71</v>
      </c>
      <c r="H1290" s="4" t="s">
        <v>397</v>
      </c>
      <c r="I1290" s="10">
        <v>23514.400000000001</v>
      </c>
      <c r="J1290" s="10">
        <v>27004.32</v>
      </c>
      <c r="K1290" s="10">
        <v>33430.879999999997</v>
      </c>
      <c r="L1290" s="10">
        <v>33473.440000000002</v>
      </c>
      <c r="M1290" s="10">
        <v>36644.160000000003</v>
      </c>
      <c r="N1290" s="10">
        <v>27639.84</v>
      </c>
      <c r="O1290" s="10">
        <v>16492</v>
      </c>
      <c r="P1290" s="10">
        <v>13448.96</v>
      </c>
      <c r="Q1290" s="10">
        <v>11235.84</v>
      </c>
      <c r="R1290" s="10">
        <v>10214.4</v>
      </c>
      <c r="S1290" s="10">
        <v>10384.64</v>
      </c>
      <c r="T1290" s="10">
        <v>10725.12</v>
      </c>
      <c r="U1290" s="9">
        <v>254208</v>
      </c>
    </row>
    <row r="1291" spans="1:21" ht="23.25" thickBot="1" x14ac:dyDescent="0.3">
      <c r="A1291" s="4" t="s">
        <v>388</v>
      </c>
      <c r="B1291" s="4" t="s">
        <v>89</v>
      </c>
      <c r="C1291" s="4" t="s">
        <v>90</v>
      </c>
      <c r="D1291" s="4" t="s">
        <v>395</v>
      </c>
      <c r="E1291" s="4" t="s">
        <v>396</v>
      </c>
      <c r="F1291" s="4" t="s">
        <v>254</v>
      </c>
      <c r="G1291" s="4" t="s">
        <v>255</v>
      </c>
      <c r="H1291" s="4" t="s">
        <v>397</v>
      </c>
      <c r="I1291" s="7"/>
      <c r="J1291" s="7"/>
      <c r="K1291" s="7"/>
      <c r="L1291" s="8">
        <v>950</v>
      </c>
      <c r="M1291" s="7"/>
      <c r="N1291" s="7"/>
      <c r="O1291" s="7"/>
      <c r="P1291" s="7"/>
      <c r="Q1291" s="7"/>
      <c r="R1291" s="7"/>
      <c r="S1291" s="7"/>
      <c r="T1291" s="7"/>
      <c r="U1291" s="9">
        <v>950</v>
      </c>
    </row>
    <row r="1292" spans="1:21" ht="23.25" thickBot="1" x14ac:dyDescent="0.3">
      <c r="A1292" s="4" t="s">
        <v>388</v>
      </c>
      <c r="B1292" s="4" t="s">
        <v>89</v>
      </c>
      <c r="C1292" s="4" t="s">
        <v>90</v>
      </c>
      <c r="D1292" s="4" t="s">
        <v>395</v>
      </c>
      <c r="E1292" s="4" t="s">
        <v>396</v>
      </c>
      <c r="F1292" s="4" t="s">
        <v>148</v>
      </c>
      <c r="G1292" s="4" t="s">
        <v>149</v>
      </c>
      <c r="H1292" s="4" t="s">
        <v>397</v>
      </c>
      <c r="I1292" s="11"/>
      <c r="J1292" s="11"/>
      <c r="K1292" s="11"/>
      <c r="L1292" s="10">
        <v>48.99</v>
      </c>
      <c r="M1292" s="11"/>
      <c r="N1292" s="11"/>
      <c r="O1292" s="11"/>
      <c r="P1292" s="11"/>
      <c r="Q1292" s="11"/>
      <c r="R1292" s="11"/>
      <c r="S1292" s="11"/>
      <c r="T1292" s="11"/>
      <c r="U1292" s="9">
        <v>48.99</v>
      </c>
    </row>
    <row r="1293" spans="1:21" ht="23.25" thickBot="1" x14ac:dyDescent="0.3">
      <c r="A1293" s="4" t="s">
        <v>388</v>
      </c>
      <c r="B1293" s="4" t="s">
        <v>89</v>
      </c>
      <c r="C1293" s="4" t="s">
        <v>90</v>
      </c>
      <c r="D1293" s="4" t="s">
        <v>395</v>
      </c>
      <c r="E1293" s="4" t="s">
        <v>396</v>
      </c>
      <c r="F1293" s="4" t="s">
        <v>104</v>
      </c>
      <c r="G1293" s="4" t="s">
        <v>105</v>
      </c>
      <c r="H1293" s="4" t="s">
        <v>397</v>
      </c>
      <c r="I1293" s="8">
        <v>-2217.89</v>
      </c>
      <c r="J1293" s="8">
        <v>-3254.3</v>
      </c>
      <c r="K1293" s="8">
        <v>-3031.75</v>
      </c>
      <c r="L1293" s="8">
        <v>-3738.21</v>
      </c>
      <c r="M1293" s="8">
        <v>-3464.36</v>
      </c>
      <c r="N1293" s="8">
        <v>-2992.44</v>
      </c>
      <c r="O1293" s="8">
        <v>-2725.68</v>
      </c>
      <c r="P1293" s="8">
        <v>-1967.8</v>
      </c>
      <c r="Q1293" s="8">
        <v>-2156.37</v>
      </c>
      <c r="R1293" s="8">
        <v>-1750.33</v>
      </c>
      <c r="S1293" s="8">
        <v>-1707.4</v>
      </c>
      <c r="T1293" s="8">
        <v>-1615.97</v>
      </c>
      <c r="U1293" s="9">
        <v>-30622.5</v>
      </c>
    </row>
    <row r="1294" spans="1:21" ht="23.25" thickBot="1" x14ac:dyDescent="0.3">
      <c r="A1294" s="4" t="s">
        <v>388</v>
      </c>
      <c r="B1294" s="4" t="s">
        <v>89</v>
      </c>
      <c r="C1294" s="4" t="s">
        <v>90</v>
      </c>
      <c r="D1294" s="4" t="s">
        <v>395</v>
      </c>
      <c r="E1294" s="4" t="s">
        <v>396</v>
      </c>
      <c r="F1294" s="4" t="s">
        <v>398</v>
      </c>
      <c r="G1294" s="4" t="s">
        <v>399</v>
      </c>
      <c r="H1294" s="4" t="s">
        <v>397</v>
      </c>
      <c r="I1294" s="10">
        <v>-158.54</v>
      </c>
      <c r="J1294" s="10">
        <v>-218.6</v>
      </c>
      <c r="K1294" s="10">
        <v>-254.73</v>
      </c>
      <c r="L1294" s="10">
        <v>-280.77</v>
      </c>
      <c r="M1294" s="10">
        <v>-257.56</v>
      </c>
      <c r="N1294" s="10">
        <v>-258.69</v>
      </c>
      <c r="O1294" s="10">
        <v>-256.97000000000003</v>
      </c>
      <c r="P1294" s="10">
        <v>-196.17</v>
      </c>
      <c r="Q1294" s="10">
        <v>-174.09</v>
      </c>
      <c r="R1294" s="10">
        <v>-158.82</v>
      </c>
      <c r="S1294" s="10">
        <v>-144.31</v>
      </c>
      <c r="T1294" s="10">
        <v>-135.80000000000001</v>
      </c>
      <c r="U1294" s="9">
        <v>-2495.0500000000002</v>
      </c>
    </row>
    <row r="1295" spans="1:21" ht="23.25" thickBot="1" x14ac:dyDescent="0.3">
      <c r="A1295" s="4" t="s">
        <v>388</v>
      </c>
      <c r="B1295" s="4" t="s">
        <v>89</v>
      </c>
      <c r="C1295" s="4" t="s">
        <v>90</v>
      </c>
      <c r="D1295" s="4" t="s">
        <v>400</v>
      </c>
      <c r="E1295" s="4" t="s">
        <v>401</v>
      </c>
      <c r="F1295" s="4" t="s">
        <v>94</v>
      </c>
      <c r="G1295" s="4" t="s">
        <v>95</v>
      </c>
      <c r="H1295" s="4" t="s">
        <v>402</v>
      </c>
      <c r="I1295" s="7"/>
      <c r="J1295" s="7"/>
      <c r="K1295" s="7"/>
      <c r="L1295" s="8">
        <v>30.21</v>
      </c>
      <c r="M1295" s="7"/>
      <c r="N1295" s="8">
        <v>15.09</v>
      </c>
      <c r="O1295" s="7"/>
      <c r="P1295" s="7"/>
      <c r="Q1295" s="8">
        <v>55.51</v>
      </c>
      <c r="R1295" s="7"/>
      <c r="S1295" s="8">
        <v>265.12</v>
      </c>
      <c r="T1295" s="7"/>
      <c r="U1295" s="9">
        <v>365.93</v>
      </c>
    </row>
    <row r="1296" spans="1:21" ht="23.25" thickBot="1" x14ac:dyDescent="0.3">
      <c r="A1296" s="4" t="s">
        <v>388</v>
      </c>
      <c r="B1296" s="4" t="s">
        <v>89</v>
      </c>
      <c r="C1296" s="4" t="s">
        <v>90</v>
      </c>
      <c r="D1296" s="4" t="s">
        <v>400</v>
      </c>
      <c r="E1296" s="4" t="s">
        <v>401</v>
      </c>
      <c r="F1296" s="4" t="s">
        <v>42</v>
      </c>
      <c r="G1296" s="4" t="s">
        <v>43</v>
      </c>
      <c r="H1296" s="4" t="s">
        <v>402</v>
      </c>
      <c r="I1296" s="11"/>
      <c r="J1296" s="11"/>
      <c r="K1296" s="11"/>
      <c r="L1296" s="10">
        <v>154.19999999999999</v>
      </c>
      <c r="M1296" s="11"/>
      <c r="N1296" s="11"/>
      <c r="O1296" s="11"/>
      <c r="P1296" s="11"/>
      <c r="Q1296" s="10">
        <v>629.04</v>
      </c>
      <c r="R1296" s="11"/>
      <c r="S1296" s="10">
        <v>2280.2800000000002</v>
      </c>
      <c r="T1296" s="11"/>
      <c r="U1296" s="9">
        <v>3063.52</v>
      </c>
    </row>
    <row r="1297" spans="1:21" ht="23.25" thickBot="1" x14ac:dyDescent="0.3">
      <c r="A1297" s="4" t="s">
        <v>388</v>
      </c>
      <c r="B1297" s="4" t="s">
        <v>89</v>
      </c>
      <c r="C1297" s="4" t="s">
        <v>90</v>
      </c>
      <c r="D1297" s="4" t="s">
        <v>400</v>
      </c>
      <c r="E1297" s="4" t="s">
        <v>401</v>
      </c>
      <c r="F1297" s="4" t="s">
        <v>53</v>
      </c>
      <c r="G1297" s="4" t="s">
        <v>54</v>
      </c>
      <c r="H1297" s="4" t="s">
        <v>402</v>
      </c>
      <c r="I1297" s="7"/>
      <c r="J1297" s="7"/>
      <c r="K1297" s="7"/>
      <c r="L1297" s="8">
        <v>230.82</v>
      </c>
      <c r="M1297" s="7"/>
      <c r="N1297" s="8">
        <v>192.35</v>
      </c>
      <c r="O1297" s="13">
        <v>0</v>
      </c>
      <c r="P1297" s="7"/>
      <c r="Q1297" s="8">
        <v>78.48</v>
      </c>
      <c r="R1297" s="7"/>
      <c r="S1297" s="8">
        <v>1098.72</v>
      </c>
      <c r="T1297" s="7"/>
      <c r="U1297" s="9">
        <v>1600.37</v>
      </c>
    </row>
    <row r="1298" spans="1:21" ht="23.25" thickBot="1" x14ac:dyDescent="0.3">
      <c r="A1298" s="4" t="s">
        <v>388</v>
      </c>
      <c r="B1298" s="4" t="s">
        <v>89</v>
      </c>
      <c r="C1298" s="4" t="s">
        <v>90</v>
      </c>
      <c r="D1298" s="4" t="s">
        <v>400</v>
      </c>
      <c r="E1298" s="4" t="s">
        <v>401</v>
      </c>
      <c r="F1298" s="4" t="s">
        <v>172</v>
      </c>
      <c r="G1298" s="4" t="s">
        <v>173</v>
      </c>
      <c r="H1298" s="4" t="s">
        <v>402</v>
      </c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0">
        <v>90</v>
      </c>
      <c r="T1298" s="11"/>
      <c r="U1298" s="9">
        <v>90</v>
      </c>
    </row>
    <row r="1299" spans="1:21" ht="23.25" thickBot="1" x14ac:dyDescent="0.3">
      <c r="A1299" s="4" t="s">
        <v>388</v>
      </c>
      <c r="B1299" s="4" t="s">
        <v>89</v>
      </c>
      <c r="C1299" s="4" t="s">
        <v>90</v>
      </c>
      <c r="D1299" s="4" t="s">
        <v>403</v>
      </c>
      <c r="E1299" s="4" t="s">
        <v>404</v>
      </c>
      <c r="F1299" s="4" t="s">
        <v>94</v>
      </c>
      <c r="G1299" s="4" t="s">
        <v>95</v>
      </c>
      <c r="H1299" s="4" t="s">
        <v>405</v>
      </c>
      <c r="I1299" s="8">
        <v>212.65</v>
      </c>
      <c r="J1299" s="8">
        <v>265.08</v>
      </c>
      <c r="K1299" s="8">
        <v>278.16000000000003</v>
      </c>
      <c r="L1299" s="8">
        <v>415.18</v>
      </c>
      <c r="M1299" s="8">
        <v>190.52</v>
      </c>
      <c r="N1299" s="8">
        <v>299.29000000000002</v>
      </c>
      <c r="O1299" s="8">
        <v>190.52</v>
      </c>
      <c r="P1299" s="8">
        <v>363.54</v>
      </c>
      <c r="Q1299" s="8">
        <v>209.72</v>
      </c>
      <c r="R1299" s="8">
        <v>80.2</v>
      </c>
      <c r="S1299" s="8">
        <v>241.03</v>
      </c>
      <c r="T1299" s="8">
        <v>309.83</v>
      </c>
      <c r="U1299" s="9">
        <v>3055.72</v>
      </c>
    </row>
    <row r="1300" spans="1:21" ht="23.25" thickBot="1" x14ac:dyDescent="0.3">
      <c r="A1300" s="4" t="s">
        <v>388</v>
      </c>
      <c r="B1300" s="4" t="s">
        <v>89</v>
      </c>
      <c r="C1300" s="4" t="s">
        <v>90</v>
      </c>
      <c r="D1300" s="4" t="s">
        <v>403</v>
      </c>
      <c r="E1300" s="4" t="s">
        <v>404</v>
      </c>
      <c r="F1300" s="4" t="s">
        <v>42</v>
      </c>
      <c r="G1300" s="4" t="s">
        <v>43</v>
      </c>
      <c r="H1300" s="4" t="s">
        <v>405</v>
      </c>
      <c r="I1300" s="10">
        <v>2561.9699999999998</v>
      </c>
      <c r="J1300" s="10">
        <v>2970.4</v>
      </c>
      <c r="K1300" s="10">
        <v>3083.2</v>
      </c>
      <c r="L1300" s="10">
        <v>4445.34</v>
      </c>
      <c r="M1300" s="10">
        <v>2235.9</v>
      </c>
      <c r="N1300" s="10">
        <v>2929.8</v>
      </c>
      <c r="O1300" s="10">
        <v>2235.9</v>
      </c>
      <c r="P1300" s="10">
        <v>4141.05</v>
      </c>
      <c r="Q1300" s="10">
        <v>2437.5300000000002</v>
      </c>
      <c r="R1300" s="10">
        <v>1022.19</v>
      </c>
      <c r="S1300" s="10">
        <v>2508.9</v>
      </c>
      <c r="T1300" s="10">
        <v>3667.3</v>
      </c>
      <c r="U1300" s="9">
        <v>34239.480000000003</v>
      </c>
    </row>
    <row r="1301" spans="1:21" ht="23.25" thickBot="1" x14ac:dyDescent="0.3">
      <c r="A1301" s="4" t="s">
        <v>388</v>
      </c>
      <c r="B1301" s="4" t="s">
        <v>89</v>
      </c>
      <c r="C1301" s="4" t="s">
        <v>90</v>
      </c>
      <c r="D1301" s="4" t="s">
        <v>403</v>
      </c>
      <c r="E1301" s="4" t="s">
        <v>404</v>
      </c>
      <c r="F1301" s="4" t="s">
        <v>53</v>
      </c>
      <c r="G1301" s="4" t="s">
        <v>54</v>
      </c>
      <c r="H1301" s="4" t="s">
        <v>405</v>
      </c>
      <c r="I1301" s="8">
        <v>148.38</v>
      </c>
      <c r="J1301" s="8">
        <v>408.05</v>
      </c>
      <c r="K1301" s="8">
        <v>462.06</v>
      </c>
      <c r="L1301" s="8">
        <v>846.34</v>
      </c>
      <c r="M1301" s="8">
        <v>192.35</v>
      </c>
      <c r="N1301" s="8">
        <v>884.81</v>
      </c>
      <c r="O1301" s="8">
        <v>192.35</v>
      </c>
      <c r="P1301" s="8">
        <v>492.38</v>
      </c>
      <c r="Q1301" s="8">
        <v>235.44</v>
      </c>
      <c r="R1301" s="7"/>
      <c r="S1301" s="8">
        <v>563.08000000000004</v>
      </c>
      <c r="T1301" s="8">
        <v>281.54000000000002</v>
      </c>
      <c r="U1301" s="9">
        <v>4706.78</v>
      </c>
    </row>
    <row r="1302" spans="1:21" ht="23.25" thickBot="1" x14ac:dyDescent="0.3">
      <c r="A1302" s="4" t="s">
        <v>388</v>
      </c>
      <c r="B1302" s="4" t="s">
        <v>89</v>
      </c>
      <c r="C1302" s="4" t="s">
        <v>90</v>
      </c>
      <c r="D1302" s="4" t="s">
        <v>403</v>
      </c>
      <c r="E1302" s="4" t="s">
        <v>404</v>
      </c>
      <c r="F1302" s="4" t="s">
        <v>172</v>
      </c>
      <c r="G1302" s="4" t="s">
        <v>173</v>
      </c>
      <c r="H1302" s="4" t="s">
        <v>405</v>
      </c>
      <c r="I1302" s="11"/>
      <c r="J1302" s="11"/>
      <c r="K1302" s="10">
        <v>45</v>
      </c>
      <c r="L1302" s="10">
        <v>45</v>
      </c>
      <c r="M1302" s="11"/>
      <c r="N1302" s="10">
        <v>22.5</v>
      </c>
      <c r="O1302" s="11"/>
      <c r="P1302" s="11"/>
      <c r="Q1302" s="11"/>
      <c r="R1302" s="11"/>
      <c r="S1302" s="11"/>
      <c r="T1302" s="11"/>
      <c r="U1302" s="9">
        <v>112.5</v>
      </c>
    </row>
    <row r="1303" spans="1:21" ht="23.25" thickBot="1" x14ac:dyDescent="0.3">
      <c r="A1303" s="4" t="s">
        <v>388</v>
      </c>
      <c r="B1303" s="4" t="s">
        <v>406</v>
      </c>
      <c r="C1303" s="4" t="s">
        <v>407</v>
      </c>
      <c r="D1303" s="4" t="s">
        <v>403</v>
      </c>
      <c r="E1303" s="4" t="s">
        <v>404</v>
      </c>
      <c r="F1303" s="4" t="s">
        <v>42</v>
      </c>
      <c r="G1303" s="4" t="s">
        <v>43</v>
      </c>
      <c r="H1303" s="4" t="s">
        <v>405</v>
      </c>
      <c r="I1303" s="8">
        <v>700.61</v>
      </c>
      <c r="J1303" s="8">
        <v>420.37</v>
      </c>
      <c r="K1303" s="8">
        <v>1040.58</v>
      </c>
      <c r="L1303" s="8">
        <v>1272.1600000000001</v>
      </c>
      <c r="M1303" s="8">
        <v>636.08000000000004</v>
      </c>
      <c r="N1303" s="8">
        <v>983.03</v>
      </c>
      <c r="O1303" s="8">
        <v>1522.74</v>
      </c>
      <c r="P1303" s="8">
        <v>1715.48</v>
      </c>
      <c r="Q1303" s="8">
        <v>1631.59</v>
      </c>
      <c r="R1303" s="8">
        <v>1631.59</v>
      </c>
      <c r="S1303" s="8">
        <v>1022.2</v>
      </c>
      <c r="T1303" s="8">
        <v>825.62</v>
      </c>
      <c r="U1303" s="9">
        <v>13402.05</v>
      </c>
    </row>
    <row r="1304" spans="1:21" ht="23.25" thickBot="1" x14ac:dyDescent="0.3">
      <c r="A1304" s="4" t="s">
        <v>388</v>
      </c>
      <c r="B1304" s="4" t="s">
        <v>406</v>
      </c>
      <c r="C1304" s="4" t="s">
        <v>407</v>
      </c>
      <c r="D1304" s="4" t="s">
        <v>403</v>
      </c>
      <c r="E1304" s="4" t="s">
        <v>404</v>
      </c>
      <c r="F1304" s="4" t="s">
        <v>53</v>
      </c>
      <c r="G1304" s="4" t="s">
        <v>54</v>
      </c>
      <c r="H1304" s="4" t="s">
        <v>405</v>
      </c>
      <c r="I1304" s="10">
        <v>69.989999999999995</v>
      </c>
      <c r="J1304" s="11"/>
      <c r="K1304" s="10">
        <v>77.010000000000005</v>
      </c>
      <c r="L1304" s="11"/>
      <c r="M1304" s="10">
        <v>76.94</v>
      </c>
      <c r="N1304" s="11"/>
      <c r="O1304" s="11"/>
      <c r="P1304" s="11"/>
      <c r="Q1304" s="11"/>
      <c r="R1304" s="11"/>
      <c r="S1304" s="10">
        <v>78.48</v>
      </c>
      <c r="T1304" s="10">
        <v>78.48</v>
      </c>
      <c r="U1304" s="9">
        <v>380.9</v>
      </c>
    </row>
    <row r="1305" spans="1:21" ht="23.25" thickBot="1" x14ac:dyDescent="0.3">
      <c r="A1305" s="4" t="s">
        <v>388</v>
      </c>
      <c r="B1305" s="4" t="s">
        <v>188</v>
      </c>
      <c r="C1305" s="4" t="s">
        <v>189</v>
      </c>
      <c r="D1305" s="4" t="s">
        <v>389</v>
      </c>
      <c r="E1305" s="4" t="s">
        <v>390</v>
      </c>
      <c r="F1305" s="4" t="s">
        <v>70</v>
      </c>
      <c r="G1305" s="4" t="s">
        <v>71</v>
      </c>
      <c r="H1305" s="4" t="s">
        <v>391</v>
      </c>
      <c r="I1305" s="7"/>
      <c r="J1305" s="7"/>
      <c r="K1305" s="7"/>
      <c r="L1305" s="8">
        <v>258.54000000000002</v>
      </c>
      <c r="M1305" s="7"/>
      <c r="N1305" s="8">
        <v>95.94</v>
      </c>
      <c r="O1305" s="8">
        <v>107.4</v>
      </c>
      <c r="P1305" s="8">
        <v>174.58</v>
      </c>
      <c r="Q1305" s="7"/>
      <c r="R1305" s="7"/>
      <c r="S1305" s="7"/>
      <c r="T1305" s="7"/>
      <c r="U1305" s="9">
        <v>636.46</v>
      </c>
    </row>
    <row r="1306" spans="1:21" ht="23.25" thickBot="1" x14ac:dyDescent="0.3">
      <c r="A1306" s="4" t="s">
        <v>388</v>
      </c>
      <c r="B1306" s="4" t="s">
        <v>188</v>
      </c>
      <c r="C1306" s="4" t="s">
        <v>189</v>
      </c>
      <c r="D1306" s="4" t="s">
        <v>389</v>
      </c>
      <c r="E1306" s="4" t="s">
        <v>390</v>
      </c>
      <c r="F1306" s="4" t="s">
        <v>47</v>
      </c>
      <c r="G1306" s="4" t="s">
        <v>48</v>
      </c>
      <c r="H1306" s="4" t="s">
        <v>391</v>
      </c>
      <c r="I1306" s="11"/>
      <c r="J1306" s="11"/>
      <c r="K1306" s="11"/>
      <c r="L1306" s="11"/>
      <c r="M1306" s="10">
        <v>34.9</v>
      </c>
      <c r="N1306" s="11"/>
      <c r="O1306" s="11"/>
      <c r="P1306" s="11"/>
      <c r="Q1306" s="10">
        <v>57.03</v>
      </c>
      <c r="R1306" s="11"/>
      <c r="S1306" s="11"/>
      <c r="T1306" s="11"/>
      <c r="U1306" s="9">
        <v>91.93</v>
      </c>
    </row>
    <row r="1307" spans="1:21" ht="23.25" thickBot="1" x14ac:dyDescent="0.3">
      <c r="A1307" s="4" t="s">
        <v>388</v>
      </c>
      <c r="B1307" s="4" t="s">
        <v>188</v>
      </c>
      <c r="C1307" s="4" t="s">
        <v>189</v>
      </c>
      <c r="D1307" s="4" t="s">
        <v>389</v>
      </c>
      <c r="E1307" s="4" t="s">
        <v>390</v>
      </c>
      <c r="F1307" s="4" t="s">
        <v>94</v>
      </c>
      <c r="G1307" s="4" t="s">
        <v>95</v>
      </c>
      <c r="H1307" s="4" t="s">
        <v>391</v>
      </c>
      <c r="I1307" s="8">
        <v>308.79000000000002</v>
      </c>
      <c r="J1307" s="8">
        <v>123.52</v>
      </c>
      <c r="K1307" s="8">
        <v>515.20000000000005</v>
      </c>
      <c r="L1307" s="8">
        <v>782.45</v>
      </c>
      <c r="M1307" s="8">
        <v>518.39</v>
      </c>
      <c r="N1307" s="8">
        <v>653.65</v>
      </c>
      <c r="O1307" s="8">
        <v>646.07000000000005</v>
      </c>
      <c r="P1307" s="8">
        <v>370.35</v>
      </c>
      <c r="Q1307" s="8">
        <v>526</v>
      </c>
      <c r="R1307" s="8">
        <v>993.86</v>
      </c>
      <c r="S1307" s="8">
        <v>59.17</v>
      </c>
      <c r="T1307" s="8">
        <v>397.65</v>
      </c>
      <c r="U1307" s="9">
        <v>5895.1</v>
      </c>
    </row>
    <row r="1308" spans="1:21" ht="23.25" thickBot="1" x14ac:dyDescent="0.3">
      <c r="A1308" s="4" t="s">
        <v>388</v>
      </c>
      <c r="B1308" s="4" t="s">
        <v>188</v>
      </c>
      <c r="C1308" s="4" t="s">
        <v>189</v>
      </c>
      <c r="D1308" s="4" t="s">
        <v>389</v>
      </c>
      <c r="E1308" s="4" t="s">
        <v>390</v>
      </c>
      <c r="F1308" s="4" t="s">
        <v>537</v>
      </c>
      <c r="G1308" s="4" t="s">
        <v>538</v>
      </c>
      <c r="H1308" s="4" t="s">
        <v>391</v>
      </c>
      <c r="I1308" s="11"/>
      <c r="J1308" s="11"/>
      <c r="K1308" s="11"/>
      <c r="L1308" s="11"/>
      <c r="M1308" s="11"/>
      <c r="N1308" s="11"/>
      <c r="O1308" s="11"/>
      <c r="P1308" s="10">
        <v>107.7</v>
      </c>
      <c r="Q1308" s="11"/>
      <c r="R1308" s="11"/>
      <c r="S1308" s="11"/>
      <c r="T1308" s="11"/>
      <c r="U1308" s="9">
        <v>107.7</v>
      </c>
    </row>
    <row r="1309" spans="1:21" ht="23.25" thickBot="1" x14ac:dyDescent="0.3">
      <c r="A1309" s="4" t="s">
        <v>388</v>
      </c>
      <c r="B1309" s="4" t="s">
        <v>188</v>
      </c>
      <c r="C1309" s="4" t="s">
        <v>189</v>
      </c>
      <c r="D1309" s="4" t="s">
        <v>389</v>
      </c>
      <c r="E1309" s="4" t="s">
        <v>390</v>
      </c>
      <c r="F1309" s="4" t="s">
        <v>146</v>
      </c>
      <c r="G1309" s="4" t="s">
        <v>147</v>
      </c>
      <c r="H1309" s="4" t="s">
        <v>391</v>
      </c>
      <c r="I1309" s="7"/>
      <c r="J1309" s="7"/>
      <c r="K1309" s="7"/>
      <c r="L1309" s="7"/>
      <c r="M1309" s="7"/>
      <c r="N1309" s="7"/>
      <c r="O1309" s="7"/>
      <c r="P1309" s="7"/>
      <c r="Q1309" s="8">
        <v>16.98</v>
      </c>
      <c r="R1309" s="7"/>
      <c r="S1309" s="7"/>
      <c r="T1309" s="7"/>
      <c r="U1309" s="9">
        <v>16.98</v>
      </c>
    </row>
    <row r="1310" spans="1:21" ht="23.25" thickBot="1" x14ac:dyDescent="0.3">
      <c r="A1310" s="4" t="s">
        <v>388</v>
      </c>
      <c r="B1310" s="4" t="s">
        <v>188</v>
      </c>
      <c r="C1310" s="4" t="s">
        <v>189</v>
      </c>
      <c r="D1310" s="4" t="s">
        <v>389</v>
      </c>
      <c r="E1310" s="4" t="s">
        <v>390</v>
      </c>
      <c r="F1310" s="4" t="s">
        <v>235</v>
      </c>
      <c r="G1310" s="4" t="s">
        <v>236</v>
      </c>
      <c r="H1310" s="4" t="s">
        <v>391</v>
      </c>
      <c r="I1310" s="11"/>
      <c r="J1310" s="11"/>
      <c r="K1310" s="11"/>
      <c r="L1310" s="11"/>
      <c r="M1310" s="11"/>
      <c r="N1310" s="11"/>
      <c r="O1310" s="10">
        <v>118.9</v>
      </c>
      <c r="P1310" s="11"/>
      <c r="Q1310" s="11"/>
      <c r="R1310" s="11"/>
      <c r="S1310" s="11"/>
      <c r="T1310" s="11"/>
      <c r="U1310" s="9">
        <v>118.9</v>
      </c>
    </row>
    <row r="1311" spans="1:21" ht="23.25" thickBot="1" x14ac:dyDescent="0.3">
      <c r="A1311" s="4" t="s">
        <v>388</v>
      </c>
      <c r="B1311" s="4" t="s">
        <v>188</v>
      </c>
      <c r="C1311" s="4" t="s">
        <v>189</v>
      </c>
      <c r="D1311" s="4" t="s">
        <v>389</v>
      </c>
      <c r="E1311" s="4" t="s">
        <v>390</v>
      </c>
      <c r="F1311" s="4" t="s">
        <v>148</v>
      </c>
      <c r="G1311" s="4" t="s">
        <v>149</v>
      </c>
      <c r="H1311" s="4" t="s">
        <v>391</v>
      </c>
      <c r="I1311" s="7"/>
      <c r="J1311" s="7"/>
      <c r="K1311" s="8">
        <v>99</v>
      </c>
      <c r="L1311" s="7"/>
      <c r="M1311" s="7"/>
      <c r="N1311" s="7"/>
      <c r="O1311" s="7"/>
      <c r="P1311" s="7"/>
      <c r="Q1311" s="7"/>
      <c r="R1311" s="7"/>
      <c r="S1311" s="7"/>
      <c r="T1311" s="7"/>
      <c r="U1311" s="9">
        <v>99</v>
      </c>
    </row>
    <row r="1312" spans="1:21" ht="23.25" thickBot="1" x14ac:dyDescent="0.3">
      <c r="A1312" s="4" t="s">
        <v>388</v>
      </c>
      <c r="B1312" s="4" t="s">
        <v>188</v>
      </c>
      <c r="C1312" s="4" t="s">
        <v>189</v>
      </c>
      <c r="D1312" s="4" t="s">
        <v>389</v>
      </c>
      <c r="E1312" s="4" t="s">
        <v>390</v>
      </c>
      <c r="F1312" s="4" t="s">
        <v>82</v>
      </c>
      <c r="G1312" s="4" t="s">
        <v>83</v>
      </c>
      <c r="H1312" s="4" t="s">
        <v>391</v>
      </c>
      <c r="I1312" s="11"/>
      <c r="J1312" s="11"/>
      <c r="K1312" s="11"/>
      <c r="L1312" s="11"/>
      <c r="M1312" s="11"/>
      <c r="N1312" s="11"/>
      <c r="O1312" s="10">
        <v>12.69</v>
      </c>
      <c r="P1312" s="11"/>
      <c r="Q1312" s="11"/>
      <c r="R1312" s="11"/>
      <c r="S1312" s="11"/>
      <c r="T1312" s="11"/>
      <c r="U1312" s="9">
        <v>12.69</v>
      </c>
    </row>
    <row r="1313" spans="1:21" ht="23.25" thickBot="1" x14ac:dyDescent="0.3">
      <c r="A1313" s="4" t="s">
        <v>388</v>
      </c>
      <c r="B1313" s="4" t="s">
        <v>188</v>
      </c>
      <c r="C1313" s="4" t="s">
        <v>189</v>
      </c>
      <c r="D1313" s="4" t="s">
        <v>389</v>
      </c>
      <c r="E1313" s="4" t="s">
        <v>390</v>
      </c>
      <c r="F1313" s="4" t="s">
        <v>154</v>
      </c>
      <c r="G1313" s="4" t="s">
        <v>155</v>
      </c>
      <c r="H1313" s="4" t="s">
        <v>391</v>
      </c>
      <c r="I1313" s="7"/>
      <c r="J1313" s="7"/>
      <c r="K1313" s="7"/>
      <c r="L1313" s="7"/>
      <c r="M1313" s="7"/>
      <c r="N1313" s="8">
        <v>148</v>
      </c>
      <c r="O1313" s="7"/>
      <c r="P1313" s="7"/>
      <c r="Q1313" s="7"/>
      <c r="R1313" s="7"/>
      <c r="S1313" s="7"/>
      <c r="T1313" s="7"/>
      <c r="U1313" s="9">
        <v>148</v>
      </c>
    </row>
    <row r="1314" spans="1:21" ht="23.25" thickBot="1" x14ac:dyDescent="0.3">
      <c r="A1314" s="4" t="s">
        <v>388</v>
      </c>
      <c r="B1314" s="4" t="s">
        <v>188</v>
      </c>
      <c r="C1314" s="4" t="s">
        <v>189</v>
      </c>
      <c r="D1314" s="4" t="s">
        <v>389</v>
      </c>
      <c r="E1314" s="4" t="s">
        <v>390</v>
      </c>
      <c r="F1314" s="4" t="s">
        <v>160</v>
      </c>
      <c r="G1314" s="4" t="s">
        <v>161</v>
      </c>
      <c r="H1314" s="4" t="s">
        <v>391</v>
      </c>
      <c r="I1314" s="11"/>
      <c r="J1314" s="11"/>
      <c r="K1314" s="11"/>
      <c r="L1314" s="11"/>
      <c r="M1314" s="11"/>
      <c r="N1314" s="11"/>
      <c r="O1314" s="11"/>
      <c r="P1314" s="10">
        <v>2000</v>
      </c>
      <c r="Q1314" s="11"/>
      <c r="R1314" s="11"/>
      <c r="S1314" s="11"/>
      <c r="T1314" s="11"/>
      <c r="U1314" s="9">
        <v>2000</v>
      </c>
    </row>
    <row r="1315" spans="1:21" ht="23.25" thickBot="1" x14ac:dyDescent="0.3">
      <c r="A1315" s="4" t="s">
        <v>388</v>
      </c>
      <c r="B1315" s="4" t="s">
        <v>188</v>
      </c>
      <c r="C1315" s="4" t="s">
        <v>189</v>
      </c>
      <c r="D1315" s="4" t="s">
        <v>389</v>
      </c>
      <c r="E1315" s="4" t="s">
        <v>390</v>
      </c>
      <c r="F1315" s="4" t="s">
        <v>51</v>
      </c>
      <c r="G1315" s="4" t="s">
        <v>52</v>
      </c>
      <c r="H1315" s="4" t="s">
        <v>391</v>
      </c>
      <c r="I1315" s="7"/>
      <c r="J1315" s="7"/>
      <c r="K1315" s="7"/>
      <c r="L1315" s="7"/>
      <c r="M1315" s="7"/>
      <c r="N1315" s="7"/>
      <c r="O1315" s="8">
        <v>109.25</v>
      </c>
      <c r="P1315" s="7"/>
      <c r="Q1315" s="7"/>
      <c r="R1315" s="8">
        <v>223</v>
      </c>
      <c r="S1315" s="7"/>
      <c r="T1315" s="8">
        <v>669</v>
      </c>
      <c r="U1315" s="9">
        <v>1001.25</v>
      </c>
    </row>
    <row r="1316" spans="1:21" ht="23.25" thickBot="1" x14ac:dyDescent="0.3">
      <c r="A1316" s="4" t="s">
        <v>388</v>
      </c>
      <c r="B1316" s="4" t="s">
        <v>188</v>
      </c>
      <c r="C1316" s="4" t="s">
        <v>189</v>
      </c>
      <c r="D1316" s="4" t="s">
        <v>389</v>
      </c>
      <c r="E1316" s="4" t="s">
        <v>390</v>
      </c>
      <c r="F1316" s="4" t="s">
        <v>42</v>
      </c>
      <c r="G1316" s="4" t="s">
        <v>43</v>
      </c>
      <c r="H1316" s="4" t="s">
        <v>391</v>
      </c>
      <c r="I1316" s="10">
        <v>3621.12</v>
      </c>
      <c r="J1316" s="10">
        <v>1416.96</v>
      </c>
      <c r="K1316" s="10">
        <v>5582.12</v>
      </c>
      <c r="L1316" s="10">
        <v>8620.5</v>
      </c>
      <c r="M1316" s="10">
        <v>5582.8</v>
      </c>
      <c r="N1316" s="10">
        <v>7224.8</v>
      </c>
      <c r="O1316" s="10">
        <v>6732.2</v>
      </c>
      <c r="P1316" s="10">
        <v>4433.3999999999996</v>
      </c>
      <c r="Q1316" s="10">
        <v>6704</v>
      </c>
      <c r="R1316" s="10">
        <v>12276.7</v>
      </c>
      <c r="S1316" s="10">
        <v>754.2</v>
      </c>
      <c r="T1316" s="10">
        <v>4231.8999999999996</v>
      </c>
      <c r="U1316" s="9">
        <v>67180.7</v>
      </c>
    </row>
    <row r="1317" spans="1:21" ht="23.25" thickBot="1" x14ac:dyDescent="0.3">
      <c r="A1317" s="4" t="s">
        <v>388</v>
      </c>
      <c r="B1317" s="4" t="s">
        <v>188</v>
      </c>
      <c r="C1317" s="4" t="s">
        <v>189</v>
      </c>
      <c r="D1317" s="4" t="s">
        <v>389</v>
      </c>
      <c r="E1317" s="4" t="s">
        <v>390</v>
      </c>
      <c r="F1317" s="4" t="s">
        <v>53</v>
      </c>
      <c r="G1317" s="4" t="s">
        <v>54</v>
      </c>
      <c r="H1317" s="4" t="s">
        <v>391</v>
      </c>
      <c r="I1317" s="8">
        <v>314.60000000000002</v>
      </c>
      <c r="J1317" s="8">
        <v>157.30000000000001</v>
      </c>
      <c r="K1317" s="8">
        <v>984.13</v>
      </c>
      <c r="L1317" s="8">
        <v>1352.01</v>
      </c>
      <c r="M1317" s="8">
        <v>1024.25</v>
      </c>
      <c r="N1317" s="8">
        <v>1106.19</v>
      </c>
      <c r="O1317" s="8">
        <v>1392.98</v>
      </c>
      <c r="P1317" s="8">
        <v>286.79000000000002</v>
      </c>
      <c r="Q1317" s="7"/>
      <c r="R1317" s="8">
        <v>167.26</v>
      </c>
      <c r="S1317" s="13">
        <v>0</v>
      </c>
      <c r="T1317" s="8">
        <v>167.26</v>
      </c>
      <c r="U1317" s="9">
        <v>6952.77</v>
      </c>
    </row>
    <row r="1318" spans="1:21" ht="23.25" thickBot="1" x14ac:dyDescent="0.3">
      <c r="A1318" s="4" t="s">
        <v>388</v>
      </c>
      <c r="B1318" s="4" t="s">
        <v>334</v>
      </c>
      <c r="C1318" s="4" t="s">
        <v>335</v>
      </c>
      <c r="D1318" s="4" t="s">
        <v>403</v>
      </c>
      <c r="E1318" s="4" t="s">
        <v>404</v>
      </c>
      <c r="F1318" s="4" t="s">
        <v>94</v>
      </c>
      <c r="G1318" s="4" t="s">
        <v>95</v>
      </c>
      <c r="H1318" s="4" t="s">
        <v>405</v>
      </c>
      <c r="I1318" s="10">
        <v>95.91</v>
      </c>
      <c r="J1318" s="10">
        <v>182.75</v>
      </c>
      <c r="K1318" s="10">
        <v>187.43</v>
      </c>
      <c r="L1318" s="10">
        <v>143.44999999999999</v>
      </c>
      <c r="M1318" s="10">
        <v>71.02</v>
      </c>
      <c r="N1318" s="10">
        <v>95.16</v>
      </c>
      <c r="O1318" s="10">
        <v>144.87</v>
      </c>
      <c r="P1318" s="10">
        <v>193.16</v>
      </c>
      <c r="Q1318" s="10">
        <v>201.38</v>
      </c>
      <c r="R1318" s="10">
        <v>292.64999999999998</v>
      </c>
      <c r="S1318" s="10">
        <v>189.79</v>
      </c>
      <c r="T1318" s="10">
        <v>163.71</v>
      </c>
      <c r="U1318" s="9">
        <v>1961.28</v>
      </c>
    </row>
    <row r="1319" spans="1:21" ht="23.25" thickBot="1" x14ac:dyDescent="0.3">
      <c r="A1319" s="4" t="s">
        <v>388</v>
      </c>
      <c r="B1319" s="4" t="s">
        <v>334</v>
      </c>
      <c r="C1319" s="4" t="s">
        <v>335</v>
      </c>
      <c r="D1319" s="4" t="s">
        <v>403</v>
      </c>
      <c r="E1319" s="4" t="s">
        <v>404</v>
      </c>
      <c r="F1319" s="4" t="s">
        <v>42</v>
      </c>
      <c r="G1319" s="4" t="s">
        <v>43</v>
      </c>
      <c r="H1319" s="4" t="s">
        <v>405</v>
      </c>
      <c r="I1319" s="8">
        <v>1189.44</v>
      </c>
      <c r="J1319" s="8">
        <v>2263.2399999999998</v>
      </c>
      <c r="K1319" s="8">
        <v>2388.88</v>
      </c>
      <c r="L1319" s="8">
        <v>1828.36</v>
      </c>
      <c r="M1319" s="8">
        <v>905.12</v>
      </c>
      <c r="N1319" s="8">
        <v>1212.8699999999999</v>
      </c>
      <c r="O1319" s="8">
        <v>1846.46</v>
      </c>
      <c r="P1319" s="8">
        <v>2461.94</v>
      </c>
      <c r="Q1319" s="8">
        <v>2566.65</v>
      </c>
      <c r="R1319" s="8">
        <v>3729.93</v>
      </c>
      <c r="S1319" s="8">
        <v>2418.92</v>
      </c>
      <c r="T1319" s="8">
        <v>2086.5500000000002</v>
      </c>
      <c r="U1319" s="9">
        <v>24898.36</v>
      </c>
    </row>
    <row r="1320" spans="1:21" ht="23.25" thickBot="1" x14ac:dyDescent="0.3">
      <c r="A1320" s="4" t="s">
        <v>388</v>
      </c>
      <c r="B1320" s="4" t="s">
        <v>334</v>
      </c>
      <c r="C1320" s="4" t="s">
        <v>335</v>
      </c>
      <c r="D1320" s="4" t="s">
        <v>403</v>
      </c>
      <c r="E1320" s="4" t="s">
        <v>404</v>
      </c>
      <c r="F1320" s="4" t="s">
        <v>53</v>
      </c>
      <c r="G1320" s="4" t="s">
        <v>54</v>
      </c>
      <c r="H1320" s="4" t="s">
        <v>405</v>
      </c>
      <c r="I1320" s="10">
        <v>33.01</v>
      </c>
      <c r="J1320" s="10">
        <v>66.02</v>
      </c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9">
        <v>99.03</v>
      </c>
    </row>
    <row r="1321" spans="1:21" ht="23.25" thickBot="1" x14ac:dyDescent="0.3">
      <c r="A1321" s="4" t="s">
        <v>408</v>
      </c>
      <c r="B1321" s="4" t="s">
        <v>89</v>
      </c>
      <c r="C1321" s="4" t="s">
        <v>90</v>
      </c>
      <c r="D1321" s="4" t="s">
        <v>409</v>
      </c>
      <c r="E1321" s="4" t="s">
        <v>410</v>
      </c>
      <c r="F1321" s="4" t="s">
        <v>94</v>
      </c>
      <c r="G1321" s="4" t="s">
        <v>95</v>
      </c>
      <c r="H1321" s="4" t="s">
        <v>411</v>
      </c>
      <c r="I1321" s="11"/>
      <c r="J1321" s="10">
        <v>31.06</v>
      </c>
      <c r="K1321" s="11"/>
      <c r="L1321" s="10">
        <v>70.13</v>
      </c>
      <c r="M1321" s="11"/>
      <c r="N1321" s="11"/>
      <c r="O1321" s="11"/>
      <c r="P1321" s="11"/>
      <c r="Q1321" s="10">
        <v>29.8</v>
      </c>
      <c r="R1321" s="10">
        <v>39.5</v>
      </c>
      <c r="S1321" s="11"/>
      <c r="T1321" s="11"/>
      <c r="U1321" s="9">
        <v>170.49</v>
      </c>
    </row>
    <row r="1322" spans="1:21" ht="23.25" thickBot="1" x14ac:dyDescent="0.3">
      <c r="A1322" s="4" t="s">
        <v>408</v>
      </c>
      <c r="B1322" s="4" t="s">
        <v>89</v>
      </c>
      <c r="C1322" s="4" t="s">
        <v>90</v>
      </c>
      <c r="D1322" s="4" t="s">
        <v>409</v>
      </c>
      <c r="E1322" s="4" t="s">
        <v>410</v>
      </c>
      <c r="F1322" s="4" t="s">
        <v>42</v>
      </c>
      <c r="G1322" s="4" t="s">
        <v>43</v>
      </c>
      <c r="H1322" s="4" t="s">
        <v>411</v>
      </c>
      <c r="I1322" s="7"/>
      <c r="J1322" s="8">
        <v>409.8</v>
      </c>
      <c r="K1322" s="7"/>
      <c r="L1322" s="8">
        <v>925.2</v>
      </c>
      <c r="M1322" s="7"/>
      <c r="N1322" s="7"/>
      <c r="O1322" s="7"/>
      <c r="P1322" s="7"/>
      <c r="Q1322" s="8">
        <v>393.15</v>
      </c>
      <c r="R1322" s="8">
        <v>521.12</v>
      </c>
      <c r="S1322" s="7"/>
      <c r="T1322" s="7"/>
      <c r="U1322" s="9">
        <v>2249.27</v>
      </c>
    </row>
    <row r="1323" spans="1:21" ht="23.25" thickBot="1" x14ac:dyDescent="0.3">
      <c r="A1323" s="4" t="s">
        <v>408</v>
      </c>
      <c r="B1323" s="4" t="s">
        <v>89</v>
      </c>
      <c r="C1323" s="4" t="s">
        <v>90</v>
      </c>
      <c r="D1323" s="4" t="s">
        <v>412</v>
      </c>
      <c r="E1323" s="4" t="s">
        <v>413</v>
      </c>
      <c r="F1323" s="4" t="s">
        <v>94</v>
      </c>
      <c r="G1323" s="4" t="s">
        <v>95</v>
      </c>
      <c r="H1323" s="4" t="s">
        <v>414</v>
      </c>
      <c r="I1323" s="11"/>
      <c r="J1323" s="10">
        <v>31.05</v>
      </c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9">
        <v>31.05</v>
      </c>
    </row>
    <row r="1324" spans="1:21" ht="23.25" thickBot="1" x14ac:dyDescent="0.3">
      <c r="A1324" s="4" t="s">
        <v>408</v>
      </c>
      <c r="B1324" s="4" t="s">
        <v>89</v>
      </c>
      <c r="C1324" s="4" t="s">
        <v>90</v>
      </c>
      <c r="D1324" s="4" t="s">
        <v>412</v>
      </c>
      <c r="E1324" s="4" t="s">
        <v>413</v>
      </c>
      <c r="F1324" s="4" t="s">
        <v>42</v>
      </c>
      <c r="G1324" s="4" t="s">
        <v>43</v>
      </c>
      <c r="H1324" s="4" t="s">
        <v>414</v>
      </c>
      <c r="I1324" s="7"/>
      <c r="J1324" s="8">
        <v>273.2</v>
      </c>
      <c r="K1324" s="7"/>
      <c r="L1324" s="7"/>
      <c r="M1324" s="7"/>
      <c r="N1324" s="7"/>
      <c r="O1324" s="7"/>
      <c r="P1324" s="7"/>
      <c r="Q1324" s="7"/>
      <c r="R1324" s="7"/>
      <c r="S1324" s="7"/>
      <c r="T1324" s="7"/>
      <c r="U1324" s="9">
        <v>273.2</v>
      </c>
    </row>
    <row r="1325" spans="1:21" ht="23.25" thickBot="1" x14ac:dyDescent="0.3">
      <c r="A1325" s="4" t="s">
        <v>408</v>
      </c>
      <c r="B1325" s="4" t="s">
        <v>89</v>
      </c>
      <c r="C1325" s="4" t="s">
        <v>90</v>
      </c>
      <c r="D1325" s="4" t="s">
        <v>412</v>
      </c>
      <c r="E1325" s="4" t="s">
        <v>413</v>
      </c>
      <c r="F1325" s="4" t="s">
        <v>53</v>
      </c>
      <c r="G1325" s="4" t="s">
        <v>54</v>
      </c>
      <c r="H1325" s="4" t="s">
        <v>414</v>
      </c>
      <c r="I1325" s="11"/>
      <c r="J1325" s="10">
        <v>136.47</v>
      </c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9">
        <v>136.47</v>
      </c>
    </row>
    <row r="1326" spans="1:21" ht="23.25" thickBot="1" x14ac:dyDescent="0.3">
      <c r="A1326" s="4" t="s">
        <v>408</v>
      </c>
      <c r="B1326" s="4" t="s">
        <v>89</v>
      </c>
      <c r="C1326" s="4" t="s">
        <v>90</v>
      </c>
      <c r="D1326" s="4" t="s">
        <v>415</v>
      </c>
      <c r="E1326" s="4" t="s">
        <v>416</v>
      </c>
      <c r="F1326" s="4" t="s">
        <v>47</v>
      </c>
      <c r="G1326" s="4" t="s">
        <v>48</v>
      </c>
      <c r="H1326" s="4" t="s">
        <v>417</v>
      </c>
      <c r="I1326" s="8">
        <v>20.62</v>
      </c>
      <c r="J1326" s="7"/>
      <c r="K1326" s="7"/>
      <c r="L1326" s="7"/>
      <c r="M1326" s="7"/>
      <c r="N1326" s="7"/>
      <c r="O1326" s="7"/>
      <c r="P1326" s="7"/>
      <c r="Q1326" s="7"/>
      <c r="R1326" s="7"/>
      <c r="S1326" s="7"/>
      <c r="T1326" s="7"/>
      <c r="U1326" s="9">
        <v>20.62</v>
      </c>
    </row>
    <row r="1327" spans="1:21" ht="23.25" thickBot="1" x14ac:dyDescent="0.3">
      <c r="A1327" s="4" t="s">
        <v>408</v>
      </c>
      <c r="B1327" s="4" t="s">
        <v>89</v>
      </c>
      <c r="C1327" s="4" t="s">
        <v>90</v>
      </c>
      <c r="D1327" s="4" t="s">
        <v>415</v>
      </c>
      <c r="E1327" s="4" t="s">
        <v>416</v>
      </c>
      <c r="F1327" s="4" t="s">
        <v>94</v>
      </c>
      <c r="G1327" s="4" t="s">
        <v>95</v>
      </c>
      <c r="H1327" s="4" t="s">
        <v>417</v>
      </c>
      <c r="I1327" s="10">
        <v>82.84</v>
      </c>
      <c r="J1327" s="11"/>
      <c r="K1327" s="11"/>
      <c r="L1327" s="11"/>
      <c r="M1327" s="11"/>
      <c r="N1327" s="11"/>
      <c r="O1327" s="11"/>
      <c r="P1327" s="10">
        <v>218.96</v>
      </c>
      <c r="Q1327" s="11"/>
      <c r="R1327" s="11"/>
      <c r="S1327" s="11"/>
      <c r="T1327" s="11"/>
      <c r="U1327" s="9">
        <v>301.8</v>
      </c>
    </row>
    <row r="1328" spans="1:21" ht="23.25" thickBot="1" x14ac:dyDescent="0.3">
      <c r="A1328" s="4" t="s">
        <v>408</v>
      </c>
      <c r="B1328" s="4" t="s">
        <v>89</v>
      </c>
      <c r="C1328" s="4" t="s">
        <v>90</v>
      </c>
      <c r="D1328" s="4" t="s">
        <v>415</v>
      </c>
      <c r="E1328" s="4" t="s">
        <v>416</v>
      </c>
      <c r="F1328" s="4" t="s">
        <v>42</v>
      </c>
      <c r="G1328" s="4" t="s">
        <v>43</v>
      </c>
      <c r="H1328" s="4" t="s">
        <v>417</v>
      </c>
      <c r="I1328" s="8">
        <v>1092.8</v>
      </c>
      <c r="J1328" s="7"/>
      <c r="K1328" s="7"/>
      <c r="L1328" s="7"/>
      <c r="M1328" s="7"/>
      <c r="N1328" s="7"/>
      <c r="O1328" s="7"/>
      <c r="P1328" s="8">
        <v>2255.52</v>
      </c>
      <c r="Q1328" s="7"/>
      <c r="R1328" s="7"/>
      <c r="S1328" s="7"/>
      <c r="T1328" s="7"/>
      <c r="U1328" s="9">
        <v>3348.32</v>
      </c>
    </row>
    <row r="1329" spans="1:21" ht="23.25" thickBot="1" x14ac:dyDescent="0.3">
      <c r="A1329" s="4" t="s">
        <v>408</v>
      </c>
      <c r="B1329" s="4" t="s">
        <v>89</v>
      </c>
      <c r="C1329" s="4" t="s">
        <v>90</v>
      </c>
      <c r="D1329" s="4" t="s">
        <v>415</v>
      </c>
      <c r="E1329" s="4" t="s">
        <v>416</v>
      </c>
      <c r="F1329" s="4" t="s">
        <v>53</v>
      </c>
      <c r="G1329" s="4" t="s">
        <v>54</v>
      </c>
      <c r="H1329" s="4" t="s">
        <v>417</v>
      </c>
      <c r="I1329" s="11"/>
      <c r="J1329" s="11"/>
      <c r="K1329" s="11"/>
      <c r="L1329" s="11"/>
      <c r="M1329" s="11"/>
      <c r="N1329" s="11"/>
      <c r="O1329" s="11"/>
      <c r="P1329" s="10">
        <v>633.05999999999995</v>
      </c>
      <c r="Q1329" s="11"/>
      <c r="R1329" s="11"/>
      <c r="S1329" s="11"/>
      <c r="T1329" s="11"/>
      <c r="U1329" s="9">
        <v>633.05999999999995</v>
      </c>
    </row>
    <row r="1330" spans="1:21" ht="23.25" thickBot="1" x14ac:dyDescent="0.3">
      <c r="A1330" s="4" t="s">
        <v>408</v>
      </c>
      <c r="B1330" s="4" t="s">
        <v>89</v>
      </c>
      <c r="C1330" s="4" t="s">
        <v>90</v>
      </c>
      <c r="D1330" s="4" t="s">
        <v>418</v>
      </c>
      <c r="E1330" s="4" t="s">
        <v>419</v>
      </c>
      <c r="F1330" s="4" t="s">
        <v>94</v>
      </c>
      <c r="G1330" s="4" t="s">
        <v>95</v>
      </c>
      <c r="H1330" s="4" t="s">
        <v>420</v>
      </c>
      <c r="I1330" s="8">
        <v>116.1</v>
      </c>
      <c r="J1330" s="8">
        <v>69.37</v>
      </c>
      <c r="K1330" s="8">
        <v>37.96</v>
      </c>
      <c r="L1330" s="7"/>
      <c r="M1330" s="7"/>
      <c r="N1330" s="8">
        <v>53.43</v>
      </c>
      <c r="O1330" s="7"/>
      <c r="P1330" s="8">
        <v>23.33</v>
      </c>
      <c r="Q1330" s="7"/>
      <c r="R1330" s="8">
        <v>21.8</v>
      </c>
      <c r="S1330" s="8">
        <v>95.36</v>
      </c>
      <c r="T1330" s="8">
        <v>8.92</v>
      </c>
      <c r="U1330" s="9">
        <v>426.27</v>
      </c>
    </row>
    <row r="1331" spans="1:21" ht="23.25" thickBot="1" x14ac:dyDescent="0.3">
      <c r="A1331" s="4" t="s">
        <v>408</v>
      </c>
      <c r="B1331" s="4" t="s">
        <v>89</v>
      </c>
      <c r="C1331" s="4" t="s">
        <v>90</v>
      </c>
      <c r="D1331" s="4" t="s">
        <v>418</v>
      </c>
      <c r="E1331" s="4" t="s">
        <v>419</v>
      </c>
      <c r="F1331" s="4" t="s">
        <v>51</v>
      </c>
      <c r="G1331" s="4" t="s">
        <v>52</v>
      </c>
      <c r="H1331" s="4" t="s">
        <v>420</v>
      </c>
      <c r="I1331" s="11"/>
      <c r="J1331" s="10">
        <v>98.92</v>
      </c>
      <c r="K1331" s="11"/>
      <c r="L1331" s="11"/>
      <c r="M1331" s="11"/>
      <c r="N1331" s="11"/>
      <c r="O1331" s="11"/>
      <c r="P1331" s="10">
        <v>307.77</v>
      </c>
      <c r="Q1331" s="11"/>
      <c r="R1331" s="11"/>
      <c r="S1331" s="11"/>
      <c r="T1331" s="11"/>
      <c r="U1331" s="9">
        <v>406.69</v>
      </c>
    </row>
    <row r="1332" spans="1:21" ht="23.25" thickBot="1" x14ac:dyDescent="0.3">
      <c r="A1332" s="4" t="s">
        <v>408</v>
      </c>
      <c r="B1332" s="4" t="s">
        <v>89</v>
      </c>
      <c r="C1332" s="4" t="s">
        <v>90</v>
      </c>
      <c r="D1332" s="4" t="s">
        <v>418</v>
      </c>
      <c r="E1332" s="4" t="s">
        <v>419</v>
      </c>
      <c r="F1332" s="4" t="s">
        <v>42</v>
      </c>
      <c r="G1332" s="4" t="s">
        <v>43</v>
      </c>
      <c r="H1332" s="4" t="s">
        <v>420</v>
      </c>
      <c r="I1332" s="8">
        <v>843.44</v>
      </c>
      <c r="J1332" s="8">
        <v>148.52000000000001</v>
      </c>
      <c r="K1332" s="8">
        <v>308.32</v>
      </c>
      <c r="L1332" s="7"/>
      <c r="M1332" s="7"/>
      <c r="N1332" s="8">
        <v>704.85</v>
      </c>
      <c r="O1332" s="7"/>
      <c r="P1332" s="7"/>
      <c r="Q1332" s="7"/>
      <c r="R1332" s="8">
        <v>287.54000000000002</v>
      </c>
      <c r="S1332" s="8">
        <v>1258.08</v>
      </c>
      <c r="T1332" s="7"/>
      <c r="U1332" s="9">
        <v>3550.75</v>
      </c>
    </row>
    <row r="1333" spans="1:21" ht="23.25" thickBot="1" x14ac:dyDescent="0.3">
      <c r="A1333" s="4" t="s">
        <v>408</v>
      </c>
      <c r="B1333" s="4" t="s">
        <v>89</v>
      </c>
      <c r="C1333" s="4" t="s">
        <v>90</v>
      </c>
      <c r="D1333" s="4" t="s">
        <v>418</v>
      </c>
      <c r="E1333" s="4" t="s">
        <v>419</v>
      </c>
      <c r="F1333" s="4" t="s">
        <v>53</v>
      </c>
      <c r="G1333" s="4" t="s">
        <v>54</v>
      </c>
      <c r="H1333" s="4" t="s">
        <v>420</v>
      </c>
      <c r="I1333" s="10">
        <v>688.31</v>
      </c>
      <c r="J1333" s="10">
        <v>667.71</v>
      </c>
      <c r="K1333" s="10">
        <v>192.53</v>
      </c>
      <c r="L1333" s="11"/>
      <c r="M1333" s="11"/>
      <c r="N1333" s="11"/>
      <c r="O1333" s="11"/>
      <c r="P1333" s="11"/>
      <c r="Q1333" s="11"/>
      <c r="R1333" s="11"/>
      <c r="S1333" s="11"/>
      <c r="T1333" s="10">
        <v>117.72</v>
      </c>
      <c r="U1333" s="9">
        <v>1666.27</v>
      </c>
    </row>
    <row r="1334" spans="1:21" ht="23.25" thickBot="1" x14ac:dyDescent="0.3">
      <c r="A1334" s="4" t="s">
        <v>408</v>
      </c>
      <c r="B1334" s="4" t="s">
        <v>89</v>
      </c>
      <c r="C1334" s="4" t="s">
        <v>90</v>
      </c>
      <c r="D1334" s="4" t="s">
        <v>418</v>
      </c>
      <c r="E1334" s="4" t="s">
        <v>419</v>
      </c>
      <c r="F1334" s="4" t="s">
        <v>172</v>
      </c>
      <c r="G1334" s="4" t="s">
        <v>173</v>
      </c>
      <c r="H1334" s="4" t="s">
        <v>420</v>
      </c>
      <c r="I1334" s="8">
        <v>45</v>
      </c>
      <c r="J1334" s="7"/>
      <c r="K1334" s="7"/>
      <c r="L1334" s="7"/>
      <c r="M1334" s="7"/>
      <c r="N1334" s="7"/>
      <c r="O1334" s="7"/>
      <c r="P1334" s="8">
        <v>22.5</v>
      </c>
      <c r="Q1334" s="7"/>
      <c r="R1334" s="7"/>
      <c r="S1334" s="8">
        <v>45</v>
      </c>
      <c r="T1334" s="7"/>
      <c r="U1334" s="9">
        <v>112.5</v>
      </c>
    </row>
    <row r="1335" spans="1:21" ht="23.25" thickBot="1" x14ac:dyDescent="0.3">
      <c r="A1335" s="4" t="s">
        <v>408</v>
      </c>
      <c r="B1335" s="4" t="s">
        <v>89</v>
      </c>
      <c r="C1335" s="4" t="s">
        <v>90</v>
      </c>
      <c r="D1335" s="4" t="s">
        <v>421</v>
      </c>
      <c r="E1335" s="4" t="s">
        <v>422</v>
      </c>
      <c r="F1335" s="4" t="s">
        <v>94</v>
      </c>
      <c r="G1335" s="4" t="s">
        <v>95</v>
      </c>
      <c r="H1335" s="4" t="s">
        <v>423</v>
      </c>
      <c r="I1335" s="10">
        <v>114.14</v>
      </c>
      <c r="J1335" s="10">
        <v>225.55</v>
      </c>
      <c r="K1335" s="10">
        <v>167.24</v>
      </c>
      <c r="L1335" s="10">
        <v>160.69</v>
      </c>
      <c r="M1335" s="10">
        <v>160.63</v>
      </c>
      <c r="N1335" s="10">
        <v>154.01</v>
      </c>
      <c r="O1335" s="10">
        <v>28.71</v>
      </c>
      <c r="P1335" s="10">
        <v>100.18</v>
      </c>
      <c r="Q1335" s="10">
        <v>42.47</v>
      </c>
      <c r="R1335" s="11"/>
      <c r="S1335" s="10">
        <v>49.96</v>
      </c>
      <c r="T1335" s="10">
        <v>5.95</v>
      </c>
      <c r="U1335" s="9">
        <v>1209.53</v>
      </c>
    </row>
    <row r="1336" spans="1:21" ht="23.25" thickBot="1" x14ac:dyDescent="0.3">
      <c r="A1336" s="4" t="s">
        <v>408</v>
      </c>
      <c r="B1336" s="4" t="s">
        <v>89</v>
      </c>
      <c r="C1336" s="4" t="s">
        <v>90</v>
      </c>
      <c r="D1336" s="4" t="s">
        <v>421</v>
      </c>
      <c r="E1336" s="4" t="s">
        <v>422</v>
      </c>
      <c r="F1336" s="4" t="s">
        <v>42</v>
      </c>
      <c r="G1336" s="4" t="s">
        <v>43</v>
      </c>
      <c r="H1336" s="4" t="s">
        <v>423</v>
      </c>
      <c r="I1336" s="8">
        <v>1505.82</v>
      </c>
      <c r="J1336" s="8">
        <v>2678.84</v>
      </c>
      <c r="K1336" s="8">
        <v>1898.24</v>
      </c>
      <c r="L1336" s="8">
        <v>1966.05</v>
      </c>
      <c r="M1336" s="8">
        <v>2119.11</v>
      </c>
      <c r="N1336" s="8">
        <v>1961.49</v>
      </c>
      <c r="O1336" s="8">
        <v>308.39999999999998</v>
      </c>
      <c r="P1336" s="8">
        <v>1321.65</v>
      </c>
      <c r="Q1336" s="8">
        <v>521.12</v>
      </c>
      <c r="R1336" s="7"/>
      <c r="S1336" s="8">
        <v>659.04</v>
      </c>
      <c r="T1336" s="7"/>
      <c r="U1336" s="9">
        <v>14939.76</v>
      </c>
    </row>
    <row r="1337" spans="1:21" ht="23.25" thickBot="1" x14ac:dyDescent="0.3">
      <c r="A1337" s="4" t="s">
        <v>408</v>
      </c>
      <c r="B1337" s="4" t="s">
        <v>89</v>
      </c>
      <c r="C1337" s="4" t="s">
        <v>90</v>
      </c>
      <c r="D1337" s="4" t="s">
        <v>421</v>
      </c>
      <c r="E1337" s="4" t="s">
        <v>422</v>
      </c>
      <c r="F1337" s="4" t="s">
        <v>53</v>
      </c>
      <c r="G1337" s="4" t="s">
        <v>54</v>
      </c>
      <c r="H1337" s="4" t="s">
        <v>423</v>
      </c>
      <c r="I1337" s="11"/>
      <c r="J1337" s="10">
        <v>296.76</v>
      </c>
      <c r="K1337" s="10">
        <v>308.04000000000002</v>
      </c>
      <c r="L1337" s="10">
        <v>153.88</v>
      </c>
      <c r="M1337" s="11"/>
      <c r="N1337" s="10">
        <v>70.34</v>
      </c>
      <c r="O1337" s="10">
        <v>70.34</v>
      </c>
      <c r="P1337" s="11"/>
      <c r="Q1337" s="10">
        <v>39.24</v>
      </c>
      <c r="R1337" s="11"/>
      <c r="S1337" s="11"/>
      <c r="T1337" s="10">
        <v>78.48</v>
      </c>
      <c r="U1337" s="9">
        <v>1017.08</v>
      </c>
    </row>
    <row r="1338" spans="1:21" ht="23.25" thickBot="1" x14ac:dyDescent="0.3">
      <c r="A1338" s="4" t="s">
        <v>408</v>
      </c>
      <c r="B1338" s="4" t="s">
        <v>89</v>
      </c>
      <c r="C1338" s="4" t="s">
        <v>90</v>
      </c>
      <c r="D1338" s="4" t="s">
        <v>427</v>
      </c>
      <c r="E1338" s="4" t="s">
        <v>428</v>
      </c>
      <c r="F1338" s="4" t="s">
        <v>94</v>
      </c>
      <c r="G1338" s="4" t="s">
        <v>95</v>
      </c>
      <c r="H1338" s="4" t="s">
        <v>429</v>
      </c>
      <c r="I1338" s="7"/>
      <c r="J1338" s="7"/>
      <c r="K1338" s="7"/>
      <c r="L1338" s="8">
        <v>14.61</v>
      </c>
      <c r="M1338" s="7"/>
      <c r="N1338" s="7"/>
      <c r="O1338" s="7"/>
      <c r="P1338" s="7"/>
      <c r="Q1338" s="7"/>
      <c r="R1338" s="7"/>
      <c r="S1338" s="7"/>
      <c r="T1338" s="7"/>
      <c r="U1338" s="9">
        <v>14.61</v>
      </c>
    </row>
    <row r="1339" spans="1:21" ht="23.25" thickBot="1" x14ac:dyDescent="0.3">
      <c r="A1339" s="4" t="s">
        <v>408</v>
      </c>
      <c r="B1339" s="4" t="s">
        <v>89</v>
      </c>
      <c r="C1339" s="4" t="s">
        <v>90</v>
      </c>
      <c r="D1339" s="4" t="s">
        <v>427</v>
      </c>
      <c r="E1339" s="4" t="s">
        <v>428</v>
      </c>
      <c r="F1339" s="4" t="s">
        <v>42</v>
      </c>
      <c r="G1339" s="4" t="s">
        <v>43</v>
      </c>
      <c r="H1339" s="4" t="s">
        <v>429</v>
      </c>
      <c r="I1339" s="11"/>
      <c r="J1339" s="11"/>
      <c r="K1339" s="11"/>
      <c r="L1339" s="10">
        <v>192.75</v>
      </c>
      <c r="M1339" s="11"/>
      <c r="N1339" s="11"/>
      <c r="O1339" s="11"/>
      <c r="P1339" s="11"/>
      <c r="Q1339" s="11"/>
      <c r="R1339" s="11"/>
      <c r="S1339" s="11"/>
      <c r="T1339" s="11"/>
      <c r="U1339" s="9">
        <v>192.75</v>
      </c>
    </row>
    <row r="1340" spans="1:21" ht="23.25" thickBot="1" x14ac:dyDescent="0.3">
      <c r="A1340" s="4" t="s">
        <v>408</v>
      </c>
      <c r="B1340" s="4" t="s">
        <v>89</v>
      </c>
      <c r="C1340" s="4" t="s">
        <v>90</v>
      </c>
      <c r="D1340" s="4" t="s">
        <v>430</v>
      </c>
      <c r="E1340" s="4" t="s">
        <v>431</v>
      </c>
      <c r="F1340" s="4" t="s">
        <v>38</v>
      </c>
      <c r="G1340" s="4" t="s">
        <v>39</v>
      </c>
      <c r="H1340" s="4" t="s">
        <v>213</v>
      </c>
      <c r="I1340" s="7"/>
      <c r="J1340" s="7"/>
      <c r="K1340" s="7"/>
      <c r="L1340" s="8">
        <v>5955</v>
      </c>
      <c r="M1340" s="8">
        <v>4895.1400000000003</v>
      </c>
      <c r="N1340" s="7"/>
      <c r="O1340" s="7"/>
      <c r="P1340" s="7"/>
      <c r="Q1340" s="7"/>
      <c r="R1340" s="7"/>
      <c r="S1340" s="7"/>
      <c r="T1340" s="7"/>
      <c r="U1340" s="9">
        <v>10850.14</v>
      </c>
    </row>
    <row r="1341" spans="1:21" ht="23.25" thickBot="1" x14ac:dyDescent="0.3">
      <c r="A1341" s="4" t="s">
        <v>408</v>
      </c>
      <c r="B1341" s="4" t="s">
        <v>89</v>
      </c>
      <c r="C1341" s="4" t="s">
        <v>90</v>
      </c>
      <c r="D1341" s="4" t="s">
        <v>424</v>
      </c>
      <c r="E1341" s="4" t="s">
        <v>425</v>
      </c>
      <c r="F1341" s="4" t="s">
        <v>94</v>
      </c>
      <c r="G1341" s="4" t="s">
        <v>95</v>
      </c>
      <c r="H1341" s="4" t="s">
        <v>426</v>
      </c>
      <c r="I1341" s="11"/>
      <c r="J1341" s="10">
        <v>256.10000000000002</v>
      </c>
      <c r="K1341" s="10">
        <v>87.63</v>
      </c>
      <c r="L1341" s="11"/>
      <c r="M1341" s="10">
        <v>17.53</v>
      </c>
      <c r="N1341" s="10">
        <v>137.34</v>
      </c>
      <c r="O1341" s="10">
        <v>5.84</v>
      </c>
      <c r="P1341" s="10">
        <v>29.22</v>
      </c>
      <c r="Q1341" s="10">
        <v>17.88</v>
      </c>
      <c r="R1341" s="10">
        <v>77.47</v>
      </c>
      <c r="S1341" s="10">
        <v>23.84</v>
      </c>
      <c r="T1341" s="10">
        <v>113.24</v>
      </c>
      <c r="U1341" s="9">
        <v>766.09</v>
      </c>
    </row>
    <row r="1342" spans="1:21" ht="23.25" thickBot="1" x14ac:dyDescent="0.3">
      <c r="A1342" s="4" t="s">
        <v>408</v>
      </c>
      <c r="B1342" s="4" t="s">
        <v>89</v>
      </c>
      <c r="C1342" s="4" t="s">
        <v>90</v>
      </c>
      <c r="D1342" s="4" t="s">
        <v>424</v>
      </c>
      <c r="E1342" s="4" t="s">
        <v>425</v>
      </c>
      <c r="F1342" s="4" t="s">
        <v>42</v>
      </c>
      <c r="G1342" s="4" t="s">
        <v>43</v>
      </c>
      <c r="H1342" s="4" t="s">
        <v>426</v>
      </c>
      <c r="I1342" s="7"/>
      <c r="J1342" s="8">
        <v>3118.92</v>
      </c>
      <c r="K1342" s="8">
        <v>1002.04</v>
      </c>
      <c r="L1342" s="7"/>
      <c r="M1342" s="8">
        <v>231.3</v>
      </c>
      <c r="N1342" s="8">
        <v>1811.85</v>
      </c>
      <c r="O1342" s="8">
        <v>77.099999999999994</v>
      </c>
      <c r="P1342" s="8">
        <v>385.5</v>
      </c>
      <c r="Q1342" s="8">
        <v>235.89</v>
      </c>
      <c r="R1342" s="8">
        <v>943.56</v>
      </c>
      <c r="S1342" s="8">
        <v>314.52</v>
      </c>
      <c r="T1342" s="8">
        <v>1493.97</v>
      </c>
      <c r="U1342" s="9">
        <v>9614.65</v>
      </c>
    </row>
    <row r="1343" spans="1:21" ht="23.25" thickBot="1" x14ac:dyDescent="0.3">
      <c r="A1343" s="4" t="s">
        <v>408</v>
      </c>
      <c r="B1343" s="4" t="s">
        <v>89</v>
      </c>
      <c r="C1343" s="4" t="s">
        <v>90</v>
      </c>
      <c r="D1343" s="4" t="s">
        <v>424</v>
      </c>
      <c r="E1343" s="4" t="s">
        <v>425</v>
      </c>
      <c r="F1343" s="4" t="s">
        <v>53</v>
      </c>
      <c r="G1343" s="4" t="s">
        <v>54</v>
      </c>
      <c r="H1343" s="4" t="s">
        <v>426</v>
      </c>
      <c r="I1343" s="11"/>
      <c r="J1343" s="10">
        <v>259.67</v>
      </c>
      <c r="K1343" s="10">
        <v>154.02000000000001</v>
      </c>
      <c r="L1343" s="11"/>
      <c r="M1343" s="11"/>
      <c r="N1343" s="11"/>
      <c r="O1343" s="11"/>
      <c r="P1343" s="11"/>
      <c r="Q1343" s="11"/>
      <c r="R1343" s="10">
        <v>78.48</v>
      </c>
      <c r="S1343" s="11"/>
      <c r="T1343" s="11"/>
      <c r="U1343" s="9">
        <v>492.17</v>
      </c>
    </row>
    <row r="1344" spans="1:21" ht="23.25" thickBot="1" x14ac:dyDescent="0.3">
      <c r="A1344" s="4" t="s">
        <v>408</v>
      </c>
      <c r="B1344" s="4" t="s">
        <v>406</v>
      </c>
      <c r="C1344" s="4" t="s">
        <v>407</v>
      </c>
      <c r="D1344" s="4" t="s">
        <v>427</v>
      </c>
      <c r="E1344" s="4" t="s">
        <v>428</v>
      </c>
      <c r="F1344" s="4" t="s">
        <v>42</v>
      </c>
      <c r="G1344" s="4" t="s">
        <v>43</v>
      </c>
      <c r="H1344" s="4" t="s">
        <v>429</v>
      </c>
      <c r="I1344" s="8">
        <v>735.65</v>
      </c>
      <c r="J1344" s="8">
        <v>1226.07</v>
      </c>
      <c r="K1344" s="8">
        <v>558.83000000000004</v>
      </c>
      <c r="L1344" s="8">
        <v>2659.98</v>
      </c>
      <c r="M1344" s="8">
        <v>1561.3</v>
      </c>
      <c r="N1344" s="8">
        <v>867.42</v>
      </c>
      <c r="O1344" s="8">
        <v>3373.16</v>
      </c>
      <c r="P1344" s="8">
        <v>1599.86</v>
      </c>
      <c r="Q1344" s="8">
        <v>2319.6</v>
      </c>
      <c r="R1344" s="8">
        <v>1946.15</v>
      </c>
      <c r="S1344" s="8">
        <v>2339.29</v>
      </c>
      <c r="T1344" s="8">
        <v>2201.66</v>
      </c>
      <c r="U1344" s="9">
        <v>21388.97</v>
      </c>
    </row>
    <row r="1345" spans="1:21" ht="23.25" thickBot="1" x14ac:dyDescent="0.3">
      <c r="A1345" s="4" t="s">
        <v>408</v>
      </c>
      <c r="B1345" s="4" t="s">
        <v>406</v>
      </c>
      <c r="C1345" s="4" t="s">
        <v>407</v>
      </c>
      <c r="D1345" s="4" t="s">
        <v>427</v>
      </c>
      <c r="E1345" s="4" t="s">
        <v>428</v>
      </c>
      <c r="F1345" s="4" t="s">
        <v>53</v>
      </c>
      <c r="G1345" s="4" t="s">
        <v>54</v>
      </c>
      <c r="H1345" s="4" t="s">
        <v>429</v>
      </c>
      <c r="I1345" s="10">
        <v>139.97999999999999</v>
      </c>
      <c r="J1345" s="10">
        <v>69.989999999999995</v>
      </c>
      <c r="K1345" s="10">
        <v>77.010000000000005</v>
      </c>
      <c r="L1345" s="11"/>
      <c r="M1345" s="11"/>
      <c r="N1345" s="11"/>
      <c r="O1345" s="10">
        <v>38.47</v>
      </c>
      <c r="P1345" s="10">
        <v>230.82</v>
      </c>
      <c r="Q1345" s="11"/>
      <c r="R1345" s="10">
        <v>176.58</v>
      </c>
      <c r="S1345" s="10">
        <v>196.2</v>
      </c>
      <c r="T1345" s="14">
        <v>0</v>
      </c>
      <c r="U1345" s="9">
        <v>929.05</v>
      </c>
    </row>
    <row r="1346" spans="1:21" ht="23.25" thickBot="1" x14ac:dyDescent="0.3">
      <c r="A1346" s="4" t="s">
        <v>408</v>
      </c>
      <c r="B1346" s="4" t="s">
        <v>406</v>
      </c>
      <c r="C1346" s="4" t="s">
        <v>407</v>
      </c>
      <c r="D1346" s="4" t="s">
        <v>430</v>
      </c>
      <c r="E1346" s="4" t="s">
        <v>431</v>
      </c>
      <c r="F1346" s="4" t="s">
        <v>80</v>
      </c>
      <c r="G1346" s="4" t="s">
        <v>81</v>
      </c>
      <c r="H1346" s="4" t="s">
        <v>213</v>
      </c>
      <c r="I1346" s="7"/>
      <c r="J1346" s="7"/>
      <c r="K1346" s="7"/>
      <c r="L1346" s="7"/>
      <c r="M1346" s="8">
        <v>69</v>
      </c>
      <c r="N1346" s="7"/>
      <c r="O1346" s="8">
        <v>40.6</v>
      </c>
      <c r="P1346" s="7"/>
      <c r="Q1346" s="7"/>
      <c r="R1346" s="7"/>
      <c r="S1346" s="7"/>
      <c r="T1346" s="7"/>
      <c r="U1346" s="9">
        <v>109.6</v>
      </c>
    </row>
    <row r="1347" spans="1:21" ht="23.25" thickBot="1" x14ac:dyDescent="0.3">
      <c r="A1347" s="4" t="s">
        <v>408</v>
      </c>
      <c r="B1347" s="4" t="s">
        <v>406</v>
      </c>
      <c r="C1347" s="4" t="s">
        <v>407</v>
      </c>
      <c r="D1347" s="4" t="s">
        <v>430</v>
      </c>
      <c r="E1347" s="4" t="s">
        <v>431</v>
      </c>
      <c r="F1347" s="4" t="s">
        <v>102</v>
      </c>
      <c r="G1347" s="4" t="s">
        <v>103</v>
      </c>
      <c r="H1347" s="4" t="s">
        <v>213</v>
      </c>
      <c r="I1347" s="10">
        <v>89.64</v>
      </c>
      <c r="J1347" s="11"/>
      <c r="K1347" s="10">
        <v>51.89</v>
      </c>
      <c r="L1347" s="11"/>
      <c r="M1347" s="10">
        <v>62.09</v>
      </c>
      <c r="N1347" s="11"/>
      <c r="O1347" s="10">
        <v>10.98</v>
      </c>
      <c r="P1347" s="10">
        <v>32.51</v>
      </c>
      <c r="Q1347" s="11"/>
      <c r="R1347" s="11"/>
      <c r="S1347" s="11"/>
      <c r="T1347" s="11"/>
      <c r="U1347" s="9">
        <v>247.11</v>
      </c>
    </row>
    <row r="1348" spans="1:21" ht="23.25" thickBot="1" x14ac:dyDescent="0.3">
      <c r="A1348" s="4" t="s">
        <v>408</v>
      </c>
      <c r="B1348" s="4" t="s">
        <v>406</v>
      </c>
      <c r="C1348" s="4" t="s">
        <v>407</v>
      </c>
      <c r="D1348" s="4" t="s">
        <v>430</v>
      </c>
      <c r="E1348" s="4" t="s">
        <v>431</v>
      </c>
      <c r="F1348" s="4" t="s">
        <v>148</v>
      </c>
      <c r="G1348" s="4" t="s">
        <v>149</v>
      </c>
      <c r="H1348" s="4" t="s">
        <v>213</v>
      </c>
      <c r="I1348" s="7"/>
      <c r="J1348" s="7"/>
      <c r="K1348" s="7"/>
      <c r="L1348" s="7"/>
      <c r="M1348" s="7"/>
      <c r="N1348" s="8">
        <v>179.99</v>
      </c>
      <c r="O1348" s="7"/>
      <c r="P1348" s="7"/>
      <c r="Q1348" s="7"/>
      <c r="R1348" s="7"/>
      <c r="S1348" s="7"/>
      <c r="T1348" s="7"/>
      <c r="U1348" s="9">
        <v>179.99</v>
      </c>
    </row>
    <row r="1349" spans="1:21" ht="23.25" thickBot="1" x14ac:dyDescent="0.3">
      <c r="A1349" s="4" t="s">
        <v>408</v>
      </c>
      <c r="B1349" s="4" t="s">
        <v>406</v>
      </c>
      <c r="C1349" s="4" t="s">
        <v>407</v>
      </c>
      <c r="D1349" s="4" t="s">
        <v>430</v>
      </c>
      <c r="E1349" s="4" t="s">
        <v>431</v>
      </c>
      <c r="F1349" s="4" t="s">
        <v>162</v>
      </c>
      <c r="G1349" s="4" t="s">
        <v>163</v>
      </c>
      <c r="H1349" s="4" t="s">
        <v>213</v>
      </c>
      <c r="I1349" s="11"/>
      <c r="J1349" s="11"/>
      <c r="K1349" s="11"/>
      <c r="L1349" s="11"/>
      <c r="M1349" s="11"/>
      <c r="N1349" s="11"/>
      <c r="O1349" s="10">
        <v>103.13</v>
      </c>
      <c r="P1349" s="11"/>
      <c r="Q1349" s="11"/>
      <c r="R1349" s="11"/>
      <c r="S1349" s="11"/>
      <c r="T1349" s="11"/>
      <c r="U1349" s="9">
        <v>103.13</v>
      </c>
    </row>
    <row r="1350" spans="1:21" ht="23.25" thickBot="1" x14ac:dyDescent="0.3">
      <c r="A1350" s="4" t="s">
        <v>408</v>
      </c>
      <c r="B1350" s="4" t="s">
        <v>406</v>
      </c>
      <c r="C1350" s="4" t="s">
        <v>407</v>
      </c>
      <c r="D1350" s="4" t="s">
        <v>430</v>
      </c>
      <c r="E1350" s="4" t="s">
        <v>431</v>
      </c>
      <c r="F1350" s="4" t="s">
        <v>164</v>
      </c>
      <c r="G1350" s="4" t="s">
        <v>165</v>
      </c>
      <c r="H1350" s="4" t="s">
        <v>213</v>
      </c>
      <c r="I1350" s="7"/>
      <c r="J1350" s="7"/>
      <c r="K1350" s="7"/>
      <c r="L1350" s="7"/>
      <c r="M1350" s="7"/>
      <c r="N1350" s="7"/>
      <c r="O1350" s="7"/>
      <c r="P1350" s="8">
        <v>-500</v>
      </c>
      <c r="Q1350" s="7"/>
      <c r="R1350" s="7"/>
      <c r="S1350" s="7"/>
      <c r="T1350" s="7"/>
      <c r="U1350" s="9">
        <v>-500</v>
      </c>
    </row>
    <row r="1351" spans="1:21" ht="23.25" thickBot="1" x14ac:dyDescent="0.3">
      <c r="A1351" s="4" t="s">
        <v>408</v>
      </c>
      <c r="B1351" s="4" t="s">
        <v>406</v>
      </c>
      <c r="C1351" s="4" t="s">
        <v>407</v>
      </c>
      <c r="D1351" s="4" t="s">
        <v>430</v>
      </c>
      <c r="E1351" s="4" t="s">
        <v>431</v>
      </c>
      <c r="F1351" s="4" t="s">
        <v>86</v>
      </c>
      <c r="G1351" s="4" t="s">
        <v>87</v>
      </c>
      <c r="H1351" s="4" t="s">
        <v>213</v>
      </c>
      <c r="I1351" s="11"/>
      <c r="J1351" s="11"/>
      <c r="K1351" s="11"/>
      <c r="L1351" s="11"/>
      <c r="M1351" s="11"/>
      <c r="N1351" s="11"/>
      <c r="O1351" s="10">
        <v>31.72</v>
      </c>
      <c r="P1351" s="11"/>
      <c r="Q1351" s="11"/>
      <c r="R1351" s="11"/>
      <c r="S1351" s="11"/>
      <c r="T1351" s="11"/>
      <c r="U1351" s="9">
        <v>31.72</v>
      </c>
    </row>
    <row r="1352" spans="1:21" ht="23.25" thickBot="1" x14ac:dyDescent="0.3">
      <c r="A1352" s="4" t="s">
        <v>408</v>
      </c>
      <c r="B1352" s="4" t="s">
        <v>406</v>
      </c>
      <c r="C1352" s="4" t="s">
        <v>407</v>
      </c>
      <c r="D1352" s="4" t="s">
        <v>424</v>
      </c>
      <c r="E1352" s="4" t="s">
        <v>425</v>
      </c>
      <c r="F1352" s="4" t="s">
        <v>42</v>
      </c>
      <c r="G1352" s="4" t="s">
        <v>43</v>
      </c>
      <c r="H1352" s="4" t="s">
        <v>426</v>
      </c>
      <c r="I1352" s="8">
        <v>140.12</v>
      </c>
      <c r="J1352" s="7"/>
      <c r="K1352" s="7"/>
      <c r="L1352" s="7"/>
      <c r="M1352" s="7"/>
      <c r="N1352" s="7"/>
      <c r="O1352" s="7"/>
      <c r="P1352" s="7"/>
      <c r="Q1352" s="7"/>
      <c r="R1352" s="7"/>
      <c r="S1352" s="7"/>
      <c r="T1352" s="7"/>
      <c r="U1352" s="9">
        <v>140.12</v>
      </c>
    </row>
    <row r="1353" spans="1:21" ht="23.25" thickBot="1" x14ac:dyDescent="0.3">
      <c r="A1353" s="4" t="s">
        <v>408</v>
      </c>
      <c r="B1353" s="4" t="s">
        <v>334</v>
      </c>
      <c r="C1353" s="4" t="s">
        <v>335</v>
      </c>
      <c r="D1353" s="4" t="s">
        <v>432</v>
      </c>
      <c r="E1353" s="4" t="s">
        <v>410</v>
      </c>
      <c r="F1353" s="4" t="s">
        <v>47</v>
      </c>
      <c r="G1353" s="4" t="s">
        <v>48</v>
      </c>
      <c r="H1353" s="4" t="s">
        <v>433</v>
      </c>
      <c r="I1353" s="11"/>
      <c r="J1353" s="11"/>
      <c r="K1353" s="10">
        <v>32.75</v>
      </c>
      <c r="L1353" s="11"/>
      <c r="M1353" s="11"/>
      <c r="N1353" s="10">
        <v>83.54</v>
      </c>
      <c r="O1353" s="11"/>
      <c r="P1353" s="11"/>
      <c r="Q1353" s="10">
        <v>41.74</v>
      </c>
      <c r="R1353" s="10">
        <v>35.369999999999997</v>
      </c>
      <c r="S1353" s="11"/>
      <c r="T1353" s="10">
        <v>69.84</v>
      </c>
      <c r="U1353" s="9">
        <v>263.24</v>
      </c>
    </row>
    <row r="1354" spans="1:21" ht="23.25" thickBot="1" x14ac:dyDescent="0.3">
      <c r="A1354" s="4" t="s">
        <v>408</v>
      </c>
      <c r="B1354" s="4" t="s">
        <v>334</v>
      </c>
      <c r="C1354" s="4" t="s">
        <v>335</v>
      </c>
      <c r="D1354" s="4" t="s">
        <v>409</v>
      </c>
      <c r="E1354" s="4" t="s">
        <v>410</v>
      </c>
      <c r="F1354" s="4" t="s">
        <v>94</v>
      </c>
      <c r="G1354" s="4" t="s">
        <v>95</v>
      </c>
      <c r="H1354" s="4" t="s">
        <v>411</v>
      </c>
      <c r="I1354" s="7"/>
      <c r="J1354" s="7"/>
      <c r="K1354" s="7"/>
      <c r="L1354" s="7"/>
      <c r="M1354" s="8">
        <v>30.93</v>
      </c>
      <c r="N1354" s="7"/>
      <c r="O1354" s="7"/>
      <c r="P1354" s="7"/>
      <c r="Q1354" s="7"/>
      <c r="R1354" s="7"/>
      <c r="S1354" s="7"/>
      <c r="T1354" s="7"/>
      <c r="U1354" s="9">
        <v>30.93</v>
      </c>
    </row>
    <row r="1355" spans="1:21" ht="23.25" thickBot="1" x14ac:dyDescent="0.3">
      <c r="A1355" s="4" t="s">
        <v>408</v>
      </c>
      <c r="B1355" s="4" t="s">
        <v>334</v>
      </c>
      <c r="C1355" s="4" t="s">
        <v>335</v>
      </c>
      <c r="D1355" s="4" t="s">
        <v>409</v>
      </c>
      <c r="E1355" s="4" t="s">
        <v>410</v>
      </c>
      <c r="F1355" s="4" t="s">
        <v>42</v>
      </c>
      <c r="G1355" s="4" t="s">
        <v>43</v>
      </c>
      <c r="H1355" s="4" t="s">
        <v>411</v>
      </c>
      <c r="I1355" s="11"/>
      <c r="J1355" s="11"/>
      <c r="K1355" s="11"/>
      <c r="L1355" s="11"/>
      <c r="M1355" s="10">
        <v>408</v>
      </c>
      <c r="N1355" s="11"/>
      <c r="O1355" s="11"/>
      <c r="P1355" s="11"/>
      <c r="Q1355" s="11"/>
      <c r="R1355" s="11"/>
      <c r="S1355" s="11"/>
      <c r="T1355" s="11"/>
      <c r="U1355" s="9">
        <v>408</v>
      </c>
    </row>
    <row r="1356" spans="1:21" ht="23.25" thickBot="1" x14ac:dyDescent="0.3">
      <c r="A1356" s="4" t="s">
        <v>408</v>
      </c>
      <c r="B1356" s="4" t="s">
        <v>334</v>
      </c>
      <c r="C1356" s="4" t="s">
        <v>335</v>
      </c>
      <c r="D1356" s="4" t="s">
        <v>412</v>
      </c>
      <c r="E1356" s="4" t="s">
        <v>413</v>
      </c>
      <c r="F1356" s="4" t="s">
        <v>94</v>
      </c>
      <c r="G1356" s="4" t="s">
        <v>95</v>
      </c>
      <c r="H1356" s="4" t="s">
        <v>414</v>
      </c>
      <c r="I1356" s="7"/>
      <c r="J1356" s="7"/>
      <c r="K1356" s="7"/>
      <c r="L1356" s="7"/>
      <c r="M1356" s="7"/>
      <c r="N1356" s="7"/>
      <c r="O1356" s="8">
        <v>23.2</v>
      </c>
      <c r="P1356" s="8">
        <v>41.24</v>
      </c>
      <c r="Q1356" s="7"/>
      <c r="R1356" s="7"/>
      <c r="S1356" s="7"/>
      <c r="T1356" s="7"/>
      <c r="U1356" s="9">
        <v>64.44</v>
      </c>
    </row>
    <row r="1357" spans="1:21" ht="23.25" thickBot="1" x14ac:dyDescent="0.3">
      <c r="A1357" s="4" t="s">
        <v>408</v>
      </c>
      <c r="B1357" s="4" t="s">
        <v>334</v>
      </c>
      <c r="C1357" s="4" t="s">
        <v>335</v>
      </c>
      <c r="D1357" s="4" t="s">
        <v>412</v>
      </c>
      <c r="E1357" s="4" t="s">
        <v>413</v>
      </c>
      <c r="F1357" s="4" t="s">
        <v>42</v>
      </c>
      <c r="G1357" s="4" t="s">
        <v>43</v>
      </c>
      <c r="H1357" s="4" t="s">
        <v>414</v>
      </c>
      <c r="I1357" s="11"/>
      <c r="J1357" s="11"/>
      <c r="K1357" s="11"/>
      <c r="L1357" s="11"/>
      <c r="M1357" s="11"/>
      <c r="N1357" s="11"/>
      <c r="O1357" s="10">
        <v>306</v>
      </c>
      <c r="P1357" s="10">
        <v>544</v>
      </c>
      <c r="Q1357" s="11"/>
      <c r="R1357" s="11"/>
      <c r="S1357" s="11"/>
      <c r="T1357" s="11"/>
      <c r="U1357" s="9">
        <v>850</v>
      </c>
    </row>
    <row r="1358" spans="1:21" ht="23.25" thickBot="1" x14ac:dyDescent="0.3">
      <c r="A1358" s="4" t="s">
        <v>408</v>
      </c>
      <c r="B1358" s="4" t="s">
        <v>334</v>
      </c>
      <c r="C1358" s="4" t="s">
        <v>335</v>
      </c>
      <c r="D1358" s="4" t="s">
        <v>7655</v>
      </c>
      <c r="E1358" s="4" t="s">
        <v>413</v>
      </c>
      <c r="F1358" s="4" t="s">
        <v>47</v>
      </c>
      <c r="G1358" s="4" t="s">
        <v>48</v>
      </c>
      <c r="H1358" s="4" t="s">
        <v>7656</v>
      </c>
      <c r="I1358" s="7"/>
      <c r="J1358" s="7"/>
      <c r="K1358" s="7"/>
      <c r="L1358" s="7"/>
      <c r="M1358" s="7"/>
      <c r="N1358" s="8">
        <v>23.43</v>
      </c>
      <c r="O1358" s="8">
        <v>290.32</v>
      </c>
      <c r="P1358" s="7"/>
      <c r="Q1358" s="7"/>
      <c r="R1358" s="7"/>
      <c r="S1358" s="7"/>
      <c r="T1358" s="7"/>
      <c r="U1358" s="9">
        <v>313.75</v>
      </c>
    </row>
    <row r="1359" spans="1:21" ht="23.25" thickBot="1" x14ac:dyDescent="0.3">
      <c r="A1359" s="4" t="s">
        <v>408</v>
      </c>
      <c r="B1359" s="4" t="s">
        <v>334</v>
      </c>
      <c r="C1359" s="4" t="s">
        <v>335</v>
      </c>
      <c r="D1359" s="4" t="s">
        <v>434</v>
      </c>
      <c r="E1359" s="4" t="s">
        <v>435</v>
      </c>
      <c r="F1359" s="4" t="s">
        <v>47</v>
      </c>
      <c r="G1359" s="4" t="s">
        <v>48</v>
      </c>
      <c r="H1359" s="4" t="s">
        <v>436</v>
      </c>
      <c r="I1359" s="11"/>
      <c r="J1359" s="11"/>
      <c r="K1359" s="11"/>
      <c r="L1359" s="11"/>
      <c r="M1359" s="11"/>
      <c r="N1359" s="11"/>
      <c r="O1359" s="11"/>
      <c r="P1359" s="11"/>
      <c r="Q1359" s="10">
        <v>158.47999999999999</v>
      </c>
      <c r="R1359" s="11"/>
      <c r="S1359" s="11"/>
      <c r="T1359" s="11"/>
      <c r="U1359" s="9">
        <v>158.47999999999999</v>
      </c>
    </row>
    <row r="1360" spans="1:21" ht="23.25" thickBot="1" x14ac:dyDescent="0.3">
      <c r="A1360" s="4" t="s">
        <v>408</v>
      </c>
      <c r="B1360" s="4" t="s">
        <v>334</v>
      </c>
      <c r="C1360" s="4" t="s">
        <v>335</v>
      </c>
      <c r="D1360" s="4" t="s">
        <v>415</v>
      </c>
      <c r="E1360" s="4" t="s">
        <v>416</v>
      </c>
      <c r="F1360" s="4" t="s">
        <v>94</v>
      </c>
      <c r="G1360" s="4" t="s">
        <v>95</v>
      </c>
      <c r="H1360" s="4" t="s">
        <v>417</v>
      </c>
      <c r="I1360" s="7"/>
      <c r="J1360" s="7"/>
      <c r="K1360" s="7"/>
      <c r="L1360" s="7"/>
      <c r="M1360" s="7"/>
      <c r="N1360" s="7"/>
      <c r="O1360" s="8">
        <v>37.11</v>
      </c>
      <c r="P1360" s="7"/>
      <c r="Q1360" s="7"/>
      <c r="R1360" s="7"/>
      <c r="S1360" s="7"/>
      <c r="T1360" s="7"/>
      <c r="U1360" s="9">
        <v>37.11</v>
      </c>
    </row>
    <row r="1361" spans="1:21" ht="23.25" thickBot="1" x14ac:dyDescent="0.3">
      <c r="A1361" s="4" t="s">
        <v>408</v>
      </c>
      <c r="B1361" s="4" t="s">
        <v>334</v>
      </c>
      <c r="C1361" s="4" t="s">
        <v>335</v>
      </c>
      <c r="D1361" s="4" t="s">
        <v>415</v>
      </c>
      <c r="E1361" s="4" t="s">
        <v>416</v>
      </c>
      <c r="F1361" s="4" t="s">
        <v>42</v>
      </c>
      <c r="G1361" s="4" t="s">
        <v>43</v>
      </c>
      <c r="H1361" s="4" t="s">
        <v>417</v>
      </c>
      <c r="I1361" s="11"/>
      <c r="J1361" s="11"/>
      <c r="K1361" s="11"/>
      <c r="L1361" s="11"/>
      <c r="M1361" s="11"/>
      <c r="N1361" s="11"/>
      <c r="O1361" s="10">
        <v>489.6</v>
      </c>
      <c r="P1361" s="11"/>
      <c r="Q1361" s="11"/>
      <c r="R1361" s="11"/>
      <c r="S1361" s="11"/>
      <c r="T1361" s="11"/>
      <c r="U1361" s="9">
        <v>489.6</v>
      </c>
    </row>
    <row r="1362" spans="1:21" ht="23.25" thickBot="1" x14ac:dyDescent="0.3">
      <c r="A1362" s="4" t="s">
        <v>408</v>
      </c>
      <c r="B1362" s="4" t="s">
        <v>334</v>
      </c>
      <c r="C1362" s="4" t="s">
        <v>335</v>
      </c>
      <c r="D1362" s="4" t="s">
        <v>418</v>
      </c>
      <c r="E1362" s="4" t="s">
        <v>419</v>
      </c>
      <c r="F1362" s="4" t="s">
        <v>47</v>
      </c>
      <c r="G1362" s="4" t="s">
        <v>48</v>
      </c>
      <c r="H1362" s="4" t="s">
        <v>420</v>
      </c>
      <c r="I1362" s="8">
        <v>4.45</v>
      </c>
      <c r="J1362" s="8">
        <v>4.8600000000000003</v>
      </c>
      <c r="K1362" s="7"/>
      <c r="L1362" s="7"/>
      <c r="M1362" s="8">
        <v>25.98</v>
      </c>
      <c r="N1362" s="8">
        <v>36.81</v>
      </c>
      <c r="O1362" s="7"/>
      <c r="P1362" s="7"/>
      <c r="Q1362" s="7"/>
      <c r="R1362" s="7"/>
      <c r="S1362" s="7"/>
      <c r="T1362" s="8">
        <v>114.92</v>
      </c>
      <c r="U1362" s="9">
        <v>187.02</v>
      </c>
    </row>
    <row r="1363" spans="1:21" ht="23.25" thickBot="1" x14ac:dyDescent="0.3">
      <c r="A1363" s="4" t="s">
        <v>408</v>
      </c>
      <c r="B1363" s="4" t="s">
        <v>334</v>
      </c>
      <c r="C1363" s="4" t="s">
        <v>335</v>
      </c>
      <c r="D1363" s="4" t="s">
        <v>418</v>
      </c>
      <c r="E1363" s="4" t="s">
        <v>419</v>
      </c>
      <c r="F1363" s="4" t="s">
        <v>94</v>
      </c>
      <c r="G1363" s="4" t="s">
        <v>95</v>
      </c>
      <c r="H1363" s="4" t="s">
        <v>420</v>
      </c>
      <c r="I1363" s="11"/>
      <c r="J1363" s="11"/>
      <c r="K1363" s="11"/>
      <c r="L1363" s="11"/>
      <c r="M1363" s="10">
        <v>7.73</v>
      </c>
      <c r="N1363" s="11"/>
      <c r="O1363" s="11"/>
      <c r="P1363" s="11"/>
      <c r="Q1363" s="10">
        <v>2.36</v>
      </c>
      <c r="R1363" s="10">
        <v>13.99</v>
      </c>
      <c r="S1363" s="11"/>
      <c r="T1363" s="11"/>
      <c r="U1363" s="9">
        <v>24.08</v>
      </c>
    </row>
    <row r="1364" spans="1:21" ht="23.25" thickBot="1" x14ac:dyDescent="0.3">
      <c r="A1364" s="4" t="s">
        <v>408</v>
      </c>
      <c r="B1364" s="4" t="s">
        <v>334</v>
      </c>
      <c r="C1364" s="4" t="s">
        <v>335</v>
      </c>
      <c r="D1364" s="4" t="s">
        <v>418</v>
      </c>
      <c r="E1364" s="4" t="s">
        <v>419</v>
      </c>
      <c r="F1364" s="4" t="s">
        <v>100</v>
      </c>
      <c r="G1364" s="4" t="s">
        <v>101</v>
      </c>
      <c r="H1364" s="4" t="s">
        <v>420</v>
      </c>
      <c r="I1364" s="7"/>
      <c r="J1364" s="13">
        <v>0</v>
      </c>
      <c r="K1364" s="7"/>
      <c r="L1364" s="7"/>
      <c r="M1364" s="7"/>
      <c r="N1364" s="7"/>
      <c r="O1364" s="7"/>
      <c r="P1364" s="7"/>
      <c r="Q1364" s="7"/>
      <c r="R1364" s="13">
        <v>0</v>
      </c>
      <c r="S1364" s="7"/>
      <c r="T1364" s="8">
        <v>81511.22</v>
      </c>
      <c r="U1364" s="9">
        <v>81511.22</v>
      </c>
    </row>
    <row r="1365" spans="1:21" ht="23.25" thickBot="1" x14ac:dyDescent="0.3">
      <c r="A1365" s="4" t="s">
        <v>408</v>
      </c>
      <c r="B1365" s="4" t="s">
        <v>334</v>
      </c>
      <c r="C1365" s="4" t="s">
        <v>335</v>
      </c>
      <c r="D1365" s="4" t="s">
        <v>418</v>
      </c>
      <c r="E1365" s="4" t="s">
        <v>419</v>
      </c>
      <c r="F1365" s="4" t="s">
        <v>51</v>
      </c>
      <c r="G1365" s="4" t="s">
        <v>52</v>
      </c>
      <c r="H1365" s="4" t="s">
        <v>420</v>
      </c>
      <c r="I1365" s="11"/>
      <c r="J1365" s="11"/>
      <c r="K1365" s="11"/>
      <c r="L1365" s="11"/>
      <c r="M1365" s="11"/>
      <c r="N1365" s="11"/>
      <c r="O1365" s="11"/>
      <c r="P1365" s="11"/>
      <c r="Q1365" s="11"/>
      <c r="R1365" s="10">
        <v>184.58</v>
      </c>
      <c r="S1365" s="11"/>
      <c r="T1365" s="11"/>
      <c r="U1365" s="9">
        <v>184.58</v>
      </c>
    </row>
    <row r="1366" spans="1:21" ht="23.25" thickBot="1" x14ac:dyDescent="0.3">
      <c r="A1366" s="4" t="s">
        <v>408</v>
      </c>
      <c r="B1366" s="4" t="s">
        <v>334</v>
      </c>
      <c r="C1366" s="4" t="s">
        <v>335</v>
      </c>
      <c r="D1366" s="4" t="s">
        <v>418</v>
      </c>
      <c r="E1366" s="4" t="s">
        <v>419</v>
      </c>
      <c r="F1366" s="4" t="s">
        <v>42</v>
      </c>
      <c r="G1366" s="4" t="s">
        <v>43</v>
      </c>
      <c r="H1366" s="4" t="s">
        <v>420</v>
      </c>
      <c r="I1366" s="7"/>
      <c r="J1366" s="7"/>
      <c r="K1366" s="7"/>
      <c r="L1366" s="7"/>
      <c r="M1366" s="8">
        <v>102</v>
      </c>
      <c r="N1366" s="7"/>
      <c r="O1366" s="7"/>
      <c r="P1366" s="7"/>
      <c r="Q1366" s="7"/>
      <c r="R1366" s="7"/>
      <c r="S1366" s="7"/>
      <c r="T1366" s="7"/>
      <c r="U1366" s="9">
        <v>102</v>
      </c>
    </row>
    <row r="1367" spans="1:21" ht="23.25" thickBot="1" x14ac:dyDescent="0.3">
      <c r="A1367" s="4" t="s">
        <v>408</v>
      </c>
      <c r="B1367" s="4" t="s">
        <v>334</v>
      </c>
      <c r="C1367" s="4" t="s">
        <v>335</v>
      </c>
      <c r="D1367" s="4" t="s">
        <v>418</v>
      </c>
      <c r="E1367" s="4" t="s">
        <v>419</v>
      </c>
      <c r="F1367" s="4" t="s">
        <v>53</v>
      </c>
      <c r="G1367" s="4" t="s">
        <v>54</v>
      </c>
      <c r="H1367" s="4" t="s">
        <v>420</v>
      </c>
      <c r="I1367" s="11"/>
      <c r="J1367" s="11"/>
      <c r="K1367" s="11"/>
      <c r="L1367" s="11"/>
      <c r="M1367" s="11"/>
      <c r="N1367" s="11"/>
      <c r="O1367" s="11"/>
      <c r="P1367" s="11"/>
      <c r="Q1367" s="10">
        <v>31.15</v>
      </c>
      <c r="R1367" s="11"/>
      <c r="S1367" s="11"/>
      <c r="T1367" s="11"/>
      <c r="U1367" s="9">
        <v>31.15</v>
      </c>
    </row>
    <row r="1368" spans="1:21" ht="23.25" thickBot="1" x14ac:dyDescent="0.3">
      <c r="A1368" s="4" t="s">
        <v>408</v>
      </c>
      <c r="B1368" s="4" t="s">
        <v>334</v>
      </c>
      <c r="C1368" s="4" t="s">
        <v>335</v>
      </c>
      <c r="D1368" s="4" t="s">
        <v>421</v>
      </c>
      <c r="E1368" s="4" t="s">
        <v>422</v>
      </c>
      <c r="F1368" s="4" t="s">
        <v>94</v>
      </c>
      <c r="G1368" s="4" t="s">
        <v>95</v>
      </c>
      <c r="H1368" s="4" t="s">
        <v>423</v>
      </c>
      <c r="I1368" s="7"/>
      <c r="J1368" s="7"/>
      <c r="K1368" s="7"/>
      <c r="L1368" s="7"/>
      <c r="M1368" s="7"/>
      <c r="N1368" s="7"/>
      <c r="O1368" s="7"/>
      <c r="P1368" s="7"/>
      <c r="Q1368" s="7"/>
      <c r="R1368" s="8">
        <v>17.739999999999998</v>
      </c>
      <c r="S1368" s="7"/>
      <c r="T1368" s="7"/>
      <c r="U1368" s="9">
        <v>17.739999999999998</v>
      </c>
    </row>
    <row r="1369" spans="1:21" ht="23.25" thickBot="1" x14ac:dyDescent="0.3">
      <c r="A1369" s="4" t="s">
        <v>408</v>
      </c>
      <c r="B1369" s="4" t="s">
        <v>334</v>
      </c>
      <c r="C1369" s="4" t="s">
        <v>335</v>
      </c>
      <c r="D1369" s="4" t="s">
        <v>421</v>
      </c>
      <c r="E1369" s="4" t="s">
        <v>422</v>
      </c>
      <c r="F1369" s="4" t="s">
        <v>42</v>
      </c>
      <c r="G1369" s="4" t="s">
        <v>43</v>
      </c>
      <c r="H1369" s="4" t="s">
        <v>423</v>
      </c>
      <c r="I1369" s="11"/>
      <c r="J1369" s="11"/>
      <c r="K1369" s="11"/>
      <c r="L1369" s="11"/>
      <c r="M1369" s="11"/>
      <c r="N1369" s="11"/>
      <c r="O1369" s="11"/>
      <c r="P1369" s="11"/>
      <c r="Q1369" s="11"/>
      <c r="R1369" s="10">
        <v>234.08</v>
      </c>
      <c r="S1369" s="11"/>
      <c r="T1369" s="11"/>
      <c r="U1369" s="9">
        <v>234.08</v>
      </c>
    </row>
    <row r="1370" spans="1:21" ht="23.25" thickBot="1" x14ac:dyDescent="0.3">
      <c r="A1370" s="4" t="s">
        <v>408</v>
      </c>
      <c r="B1370" s="4" t="s">
        <v>334</v>
      </c>
      <c r="C1370" s="4" t="s">
        <v>335</v>
      </c>
      <c r="D1370" s="4" t="s">
        <v>427</v>
      </c>
      <c r="E1370" s="4" t="s">
        <v>428</v>
      </c>
      <c r="F1370" s="4" t="s">
        <v>184</v>
      </c>
      <c r="G1370" s="4" t="s">
        <v>185</v>
      </c>
      <c r="H1370" s="4" t="s">
        <v>429</v>
      </c>
      <c r="I1370" s="7"/>
      <c r="J1370" s="7"/>
      <c r="K1370" s="7"/>
      <c r="L1370" s="7"/>
      <c r="M1370" s="7"/>
      <c r="N1370" s="7"/>
      <c r="O1370" s="7"/>
      <c r="P1370" s="7"/>
      <c r="Q1370" s="7"/>
      <c r="R1370" s="7"/>
      <c r="S1370" s="7"/>
      <c r="T1370" s="8">
        <v>-580100</v>
      </c>
      <c r="U1370" s="9">
        <v>-580100</v>
      </c>
    </row>
    <row r="1371" spans="1:21" ht="23.25" thickBot="1" x14ac:dyDescent="0.3">
      <c r="A1371" s="4" t="s">
        <v>408</v>
      </c>
      <c r="B1371" s="4" t="s">
        <v>334</v>
      </c>
      <c r="C1371" s="4" t="s">
        <v>335</v>
      </c>
      <c r="D1371" s="4" t="s">
        <v>427</v>
      </c>
      <c r="E1371" s="4" t="s">
        <v>428</v>
      </c>
      <c r="F1371" s="4" t="s">
        <v>120</v>
      </c>
      <c r="G1371" s="4" t="s">
        <v>121</v>
      </c>
      <c r="H1371" s="4" t="s">
        <v>429</v>
      </c>
      <c r="I1371" s="10">
        <v>20765.560000000001</v>
      </c>
      <c r="J1371" s="10">
        <v>17329.419999999998</v>
      </c>
      <c r="K1371" s="10">
        <v>17208.349999999999</v>
      </c>
      <c r="L1371" s="10">
        <v>19080.13</v>
      </c>
      <c r="M1371" s="10">
        <v>17072.47</v>
      </c>
      <c r="N1371" s="10">
        <v>15698.83</v>
      </c>
      <c r="O1371" s="10">
        <v>15457.29</v>
      </c>
      <c r="P1371" s="10">
        <v>13525.16</v>
      </c>
      <c r="Q1371" s="10">
        <v>13055.02</v>
      </c>
      <c r="R1371" s="10">
        <v>13178.18</v>
      </c>
      <c r="S1371" s="10">
        <v>11484.71</v>
      </c>
      <c r="T1371" s="10">
        <v>13763.2</v>
      </c>
      <c r="U1371" s="9">
        <v>187618.32</v>
      </c>
    </row>
    <row r="1372" spans="1:21" ht="23.25" thickBot="1" x14ac:dyDescent="0.3">
      <c r="A1372" s="4" t="s">
        <v>408</v>
      </c>
      <c r="B1372" s="4" t="s">
        <v>334</v>
      </c>
      <c r="C1372" s="4" t="s">
        <v>335</v>
      </c>
      <c r="D1372" s="4" t="s">
        <v>427</v>
      </c>
      <c r="E1372" s="4" t="s">
        <v>428</v>
      </c>
      <c r="F1372" s="4" t="s">
        <v>122</v>
      </c>
      <c r="G1372" s="4" t="s">
        <v>123</v>
      </c>
      <c r="H1372" s="4" t="s">
        <v>429</v>
      </c>
      <c r="I1372" s="8">
        <v>22.31</v>
      </c>
      <c r="J1372" s="8">
        <v>89.25</v>
      </c>
      <c r="K1372" s="8">
        <v>169.82</v>
      </c>
      <c r="L1372" s="8">
        <v>135.86000000000001</v>
      </c>
      <c r="M1372" s="8">
        <v>45.28</v>
      </c>
      <c r="N1372" s="8">
        <v>67.930000000000007</v>
      </c>
      <c r="O1372" s="7"/>
      <c r="P1372" s="8">
        <v>113.21</v>
      </c>
      <c r="Q1372" s="8">
        <v>46.18</v>
      </c>
      <c r="R1372" s="7"/>
      <c r="S1372" s="7"/>
      <c r="T1372" s="8">
        <v>80.83</v>
      </c>
      <c r="U1372" s="9">
        <v>770.67</v>
      </c>
    </row>
    <row r="1373" spans="1:21" ht="23.25" thickBot="1" x14ac:dyDescent="0.3">
      <c r="A1373" s="4" t="s">
        <v>408</v>
      </c>
      <c r="B1373" s="4" t="s">
        <v>334</v>
      </c>
      <c r="C1373" s="4" t="s">
        <v>335</v>
      </c>
      <c r="D1373" s="4" t="s">
        <v>427</v>
      </c>
      <c r="E1373" s="4" t="s">
        <v>428</v>
      </c>
      <c r="F1373" s="4" t="s">
        <v>112</v>
      </c>
      <c r="G1373" s="4" t="s">
        <v>113</v>
      </c>
      <c r="H1373" s="4" t="s">
        <v>429</v>
      </c>
      <c r="I1373" s="10">
        <v>2989.05</v>
      </c>
      <c r="J1373" s="10">
        <v>2724.98</v>
      </c>
      <c r="K1373" s="10">
        <v>2901.21</v>
      </c>
      <c r="L1373" s="10">
        <v>3033.2</v>
      </c>
      <c r="M1373" s="10">
        <v>2637.57</v>
      </c>
      <c r="N1373" s="10">
        <v>2175.96</v>
      </c>
      <c r="O1373" s="10">
        <v>2176.0100000000002</v>
      </c>
      <c r="P1373" s="10">
        <v>2077.08</v>
      </c>
      <c r="Q1373" s="10">
        <v>2218.9299999999998</v>
      </c>
      <c r="R1373" s="10">
        <v>2319.8200000000002</v>
      </c>
      <c r="S1373" s="10">
        <v>2118.09</v>
      </c>
      <c r="T1373" s="10">
        <v>2218.92</v>
      </c>
      <c r="U1373" s="9">
        <v>29590.82</v>
      </c>
    </row>
    <row r="1374" spans="1:21" ht="23.25" thickBot="1" x14ac:dyDescent="0.3">
      <c r="A1374" s="4" t="s">
        <v>408</v>
      </c>
      <c r="B1374" s="4" t="s">
        <v>334</v>
      </c>
      <c r="C1374" s="4" t="s">
        <v>335</v>
      </c>
      <c r="D1374" s="4" t="s">
        <v>427</v>
      </c>
      <c r="E1374" s="4" t="s">
        <v>428</v>
      </c>
      <c r="F1374" s="4" t="s">
        <v>114</v>
      </c>
      <c r="G1374" s="4" t="s">
        <v>115</v>
      </c>
      <c r="H1374" s="4" t="s">
        <v>429</v>
      </c>
      <c r="I1374" s="8">
        <v>11065.6</v>
      </c>
      <c r="J1374" s="8">
        <v>10099.44</v>
      </c>
      <c r="K1374" s="8">
        <v>10764.97</v>
      </c>
      <c r="L1374" s="8">
        <v>11280.58</v>
      </c>
      <c r="M1374" s="8">
        <v>9795.27</v>
      </c>
      <c r="N1374" s="8">
        <v>8086</v>
      </c>
      <c r="O1374" s="8">
        <v>8075.12</v>
      </c>
      <c r="P1374" s="8">
        <v>7726.24</v>
      </c>
      <c r="Q1374" s="8">
        <v>8243.5</v>
      </c>
      <c r="R1374" s="8">
        <v>8610.48</v>
      </c>
      <c r="S1374" s="8">
        <v>7861.72</v>
      </c>
      <c r="T1374" s="8">
        <v>8249.06</v>
      </c>
      <c r="U1374" s="9">
        <v>109857.98</v>
      </c>
    </row>
    <row r="1375" spans="1:21" ht="23.25" thickBot="1" x14ac:dyDescent="0.3">
      <c r="A1375" s="4" t="s">
        <v>408</v>
      </c>
      <c r="B1375" s="4" t="s">
        <v>334</v>
      </c>
      <c r="C1375" s="4" t="s">
        <v>335</v>
      </c>
      <c r="D1375" s="4" t="s">
        <v>427</v>
      </c>
      <c r="E1375" s="4" t="s">
        <v>428</v>
      </c>
      <c r="F1375" s="4" t="s">
        <v>47</v>
      </c>
      <c r="G1375" s="4" t="s">
        <v>48</v>
      </c>
      <c r="H1375" s="4" t="s">
        <v>429</v>
      </c>
      <c r="I1375" s="10">
        <v>52.52</v>
      </c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9">
        <v>52.52</v>
      </c>
    </row>
    <row r="1376" spans="1:21" ht="23.25" thickBot="1" x14ac:dyDescent="0.3">
      <c r="A1376" s="4" t="s">
        <v>408</v>
      </c>
      <c r="B1376" s="4" t="s">
        <v>334</v>
      </c>
      <c r="C1376" s="4" t="s">
        <v>335</v>
      </c>
      <c r="D1376" s="4" t="s">
        <v>427</v>
      </c>
      <c r="E1376" s="4" t="s">
        <v>428</v>
      </c>
      <c r="F1376" s="4" t="s">
        <v>80</v>
      </c>
      <c r="G1376" s="4" t="s">
        <v>81</v>
      </c>
      <c r="H1376" s="4" t="s">
        <v>429</v>
      </c>
      <c r="I1376" s="8">
        <v>15834</v>
      </c>
      <c r="J1376" s="8">
        <v>15834</v>
      </c>
      <c r="K1376" s="8">
        <v>15834</v>
      </c>
      <c r="L1376" s="8">
        <v>15834</v>
      </c>
      <c r="M1376" s="8">
        <v>15834</v>
      </c>
      <c r="N1376" s="8">
        <v>15834</v>
      </c>
      <c r="O1376" s="8">
        <v>15834</v>
      </c>
      <c r="P1376" s="8">
        <v>15834</v>
      </c>
      <c r="Q1376" s="8">
        <v>15834</v>
      </c>
      <c r="R1376" s="8">
        <v>15834</v>
      </c>
      <c r="S1376" s="8">
        <v>15834</v>
      </c>
      <c r="T1376" s="8">
        <v>15834</v>
      </c>
      <c r="U1376" s="9">
        <v>190008</v>
      </c>
    </row>
    <row r="1377" spans="1:21" ht="23.25" thickBot="1" x14ac:dyDescent="0.3">
      <c r="A1377" s="4" t="s">
        <v>408</v>
      </c>
      <c r="B1377" s="4" t="s">
        <v>334</v>
      </c>
      <c r="C1377" s="4" t="s">
        <v>335</v>
      </c>
      <c r="D1377" s="4" t="s">
        <v>427</v>
      </c>
      <c r="E1377" s="4" t="s">
        <v>428</v>
      </c>
      <c r="F1377" s="4" t="s">
        <v>94</v>
      </c>
      <c r="G1377" s="4" t="s">
        <v>95</v>
      </c>
      <c r="H1377" s="4" t="s">
        <v>429</v>
      </c>
      <c r="I1377" s="10">
        <v>22535.74</v>
      </c>
      <c r="J1377" s="10">
        <v>19410.32</v>
      </c>
      <c r="K1377" s="10">
        <v>24531.14</v>
      </c>
      <c r="L1377" s="10">
        <v>28464.69</v>
      </c>
      <c r="M1377" s="10">
        <v>27474.26</v>
      </c>
      <c r="N1377" s="10">
        <v>27853.3</v>
      </c>
      <c r="O1377" s="10">
        <v>23247.56</v>
      </c>
      <c r="P1377" s="10">
        <v>34329.370000000003</v>
      </c>
      <c r="Q1377" s="10">
        <v>32860.76</v>
      </c>
      <c r="R1377" s="10">
        <v>29636.63</v>
      </c>
      <c r="S1377" s="10">
        <v>27118.2</v>
      </c>
      <c r="T1377" s="10">
        <v>23677.52</v>
      </c>
      <c r="U1377" s="9">
        <v>321139.49</v>
      </c>
    </row>
    <row r="1378" spans="1:21" ht="23.25" thickBot="1" x14ac:dyDescent="0.3">
      <c r="A1378" s="4" t="s">
        <v>408</v>
      </c>
      <c r="B1378" s="4" t="s">
        <v>334</v>
      </c>
      <c r="C1378" s="4" t="s">
        <v>335</v>
      </c>
      <c r="D1378" s="4" t="s">
        <v>427</v>
      </c>
      <c r="E1378" s="4" t="s">
        <v>428</v>
      </c>
      <c r="F1378" s="4" t="s">
        <v>156</v>
      </c>
      <c r="G1378" s="4" t="s">
        <v>157</v>
      </c>
      <c r="H1378" s="4" t="s">
        <v>429</v>
      </c>
      <c r="I1378" s="8">
        <v>630</v>
      </c>
      <c r="J1378" s="7"/>
      <c r="K1378" s="7"/>
      <c r="L1378" s="7"/>
      <c r="M1378" s="7"/>
      <c r="N1378" s="7"/>
      <c r="O1378" s="7"/>
      <c r="P1378" s="7"/>
      <c r="Q1378" s="7"/>
      <c r="R1378" s="7"/>
      <c r="S1378" s="7"/>
      <c r="T1378" s="7"/>
      <c r="U1378" s="9">
        <v>630</v>
      </c>
    </row>
    <row r="1379" spans="1:21" ht="23.25" thickBot="1" x14ac:dyDescent="0.3">
      <c r="A1379" s="4" t="s">
        <v>408</v>
      </c>
      <c r="B1379" s="4" t="s">
        <v>334</v>
      </c>
      <c r="C1379" s="4" t="s">
        <v>335</v>
      </c>
      <c r="D1379" s="4" t="s">
        <v>427</v>
      </c>
      <c r="E1379" s="4" t="s">
        <v>428</v>
      </c>
      <c r="F1379" s="4" t="s">
        <v>162</v>
      </c>
      <c r="G1379" s="4" t="s">
        <v>163</v>
      </c>
      <c r="H1379" s="4" t="s">
        <v>429</v>
      </c>
      <c r="I1379" s="11"/>
      <c r="J1379" s="11"/>
      <c r="K1379" s="11"/>
      <c r="L1379" s="11"/>
      <c r="M1379" s="11"/>
      <c r="N1379" s="10">
        <v>150.69</v>
      </c>
      <c r="O1379" s="11"/>
      <c r="P1379" s="11"/>
      <c r="Q1379" s="11"/>
      <c r="R1379" s="11"/>
      <c r="S1379" s="11"/>
      <c r="T1379" s="11"/>
      <c r="U1379" s="9">
        <v>150.69</v>
      </c>
    </row>
    <row r="1380" spans="1:21" ht="23.25" thickBot="1" x14ac:dyDescent="0.3">
      <c r="A1380" s="4" t="s">
        <v>408</v>
      </c>
      <c r="B1380" s="4" t="s">
        <v>334</v>
      </c>
      <c r="C1380" s="4" t="s">
        <v>335</v>
      </c>
      <c r="D1380" s="4" t="s">
        <v>427</v>
      </c>
      <c r="E1380" s="4" t="s">
        <v>428</v>
      </c>
      <c r="F1380" s="4" t="s">
        <v>86</v>
      </c>
      <c r="G1380" s="4" t="s">
        <v>87</v>
      </c>
      <c r="H1380" s="4" t="s">
        <v>429</v>
      </c>
      <c r="I1380" s="7"/>
      <c r="J1380" s="8">
        <v>147.29</v>
      </c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9">
        <v>147.29</v>
      </c>
    </row>
    <row r="1381" spans="1:21" ht="23.25" thickBot="1" x14ac:dyDescent="0.3">
      <c r="A1381" s="4" t="s">
        <v>408</v>
      </c>
      <c r="B1381" s="4" t="s">
        <v>334</v>
      </c>
      <c r="C1381" s="4" t="s">
        <v>335</v>
      </c>
      <c r="D1381" s="4" t="s">
        <v>427</v>
      </c>
      <c r="E1381" s="4" t="s">
        <v>428</v>
      </c>
      <c r="F1381" s="4" t="s">
        <v>51</v>
      </c>
      <c r="G1381" s="4" t="s">
        <v>52</v>
      </c>
      <c r="H1381" s="4" t="s">
        <v>429</v>
      </c>
      <c r="I1381" s="10">
        <v>1723.08</v>
      </c>
      <c r="J1381" s="10">
        <v>2018.71</v>
      </c>
      <c r="K1381" s="10">
        <v>1630.08</v>
      </c>
      <c r="L1381" s="10">
        <v>972.66</v>
      </c>
      <c r="M1381" s="10">
        <v>746.46</v>
      </c>
      <c r="N1381" s="10">
        <v>45.24</v>
      </c>
      <c r="O1381" s="10">
        <v>633.36</v>
      </c>
      <c r="P1381" s="10">
        <v>2602.77</v>
      </c>
      <c r="Q1381" s="10">
        <v>998.11</v>
      </c>
      <c r="R1381" s="10">
        <v>1915.02</v>
      </c>
      <c r="S1381" s="10">
        <v>1794.06</v>
      </c>
      <c r="T1381" s="10">
        <v>2491.84</v>
      </c>
      <c r="U1381" s="9">
        <v>17571.39</v>
      </c>
    </row>
    <row r="1382" spans="1:21" ht="23.25" thickBot="1" x14ac:dyDescent="0.3">
      <c r="A1382" s="4" t="s">
        <v>408</v>
      </c>
      <c r="B1382" s="4" t="s">
        <v>334</v>
      </c>
      <c r="C1382" s="4" t="s">
        <v>335</v>
      </c>
      <c r="D1382" s="4" t="s">
        <v>427</v>
      </c>
      <c r="E1382" s="4" t="s">
        <v>428</v>
      </c>
      <c r="F1382" s="4" t="s">
        <v>42</v>
      </c>
      <c r="G1382" s="4" t="s">
        <v>43</v>
      </c>
      <c r="H1382" s="4" t="s">
        <v>429</v>
      </c>
      <c r="I1382" s="8">
        <v>268236.15999999997</v>
      </c>
      <c r="J1382" s="8">
        <v>241179.46</v>
      </c>
      <c r="K1382" s="8">
        <v>308188.28000000003</v>
      </c>
      <c r="L1382" s="8">
        <v>361289.58</v>
      </c>
      <c r="M1382" s="8">
        <v>349040.24</v>
      </c>
      <c r="N1382" s="8">
        <v>358172.7</v>
      </c>
      <c r="O1382" s="8">
        <v>299105.09000000003</v>
      </c>
      <c r="P1382" s="8">
        <v>442820.82</v>
      </c>
      <c r="Q1382" s="8">
        <v>425335.54</v>
      </c>
      <c r="R1382" s="8">
        <v>382008.18</v>
      </c>
      <c r="S1382" s="8">
        <v>349001.26</v>
      </c>
      <c r="T1382" s="8">
        <v>302401.69</v>
      </c>
      <c r="U1382" s="9">
        <v>4086779</v>
      </c>
    </row>
    <row r="1383" spans="1:21" ht="23.25" thickBot="1" x14ac:dyDescent="0.3">
      <c r="A1383" s="4" t="s">
        <v>408</v>
      </c>
      <c r="B1383" s="4" t="s">
        <v>334</v>
      </c>
      <c r="C1383" s="4" t="s">
        <v>335</v>
      </c>
      <c r="D1383" s="4" t="s">
        <v>427</v>
      </c>
      <c r="E1383" s="4" t="s">
        <v>428</v>
      </c>
      <c r="F1383" s="4" t="s">
        <v>53</v>
      </c>
      <c r="G1383" s="4" t="s">
        <v>54</v>
      </c>
      <c r="H1383" s="4" t="s">
        <v>429</v>
      </c>
      <c r="I1383" s="10">
        <v>21834.9</v>
      </c>
      <c r="J1383" s="10">
        <v>8501.42</v>
      </c>
      <c r="K1383" s="10">
        <v>9246.7999999999993</v>
      </c>
      <c r="L1383" s="10">
        <v>8250.34</v>
      </c>
      <c r="M1383" s="10">
        <v>8250.49</v>
      </c>
      <c r="N1383" s="10">
        <v>5152.74</v>
      </c>
      <c r="O1383" s="10">
        <v>2990.4</v>
      </c>
      <c r="P1383" s="10">
        <v>3901.75</v>
      </c>
      <c r="Q1383" s="10">
        <v>3791.09</v>
      </c>
      <c r="R1383" s="10">
        <v>3674.56</v>
      </c>
      <c r="S1383" s="10">
        <v>4012.81</v>
      </c>
      <c r="T1383" s="10">
        <v>3871.14</v>
      </c>
      <c r="U1383" s="9">
        <v>83478.44</v>
      </c>
    </row>
    <row r="1384" spans="1:21" ht="23.25" thickBot="1" x14ac:dyDescent="0.3">
      <c r="A1384" s="4" t="s">
        <v>408</v>
      </c>
      <c r="B1384" s="4" t="s">
        <v>334</v>
      </c>
      <c r="C1384" s="4" t="s">
        <v>335</v>
      </c>
      <c r="D1384" s="4" t="s">
        <v>427</v>
      </c>
      <c r="E1384" s="4" t="s">
        <v>428</v>
      </c>
      <c r="F1384" s="4" t="s">
        <v>172</v>
      </c>
      <c r="G1384" s="4" t="s">
        <v>173</v>
      </c>
      <c r="H1384" s="4" t="s">
        <v>429</v>
      </c>
      <c r="I1384" s="8">
        <v>180</v>
      </c>
      <c r="J1384" s="8">
        <v>67.5</v>
      </c>
      <c r="K1384" s="8">
        <v>157.5</v>
      </c>
      <c r="L1384" s="8">
        <v>45</v>
      </c>
      <c r="M1384" s="8">
        <v>67.5</v>
      </c>
      <c r="N1384" s="8">
        <v>67.5</v>
      </c>
      <c r="O1384" s="8">
        <v>22.5</v>
      </c>
      <c r="P1384" s="8">
        <v>45</v>
      </c>
      <c r="Q1384" s="8">
        <v>22.5</v>
      </c>
      <c r="R1384" s="7"/>
      <c r="S1384" s="8">
        <v>22.5</v>
      </c>
      <c r="T1384" s="8">
        <v>22.5</v>
      </c>
      <c r="U1384" s="9">
        <v>720</v>
      </c>
    </row>
    <row r="1385" spans="1:21" ht="23.25" thickBot="1" x14ac:dyDescent="0.3">
      <c r="A1385" s="4" t="s">
        <v>408</v>
      </c>
      <c r="B1385" s="4" t="s">
        <v>334</v>
      </c>
      <c r="C1385" s="4" t="s">
        <v>335</v>
      </c>
      <c r="D1385" s="4" t="s">
        <v>427</v>
      </c>
      <c r="E1385" s="4" t="s">
        <v>428</v>
      </c>
      <c r="F1385" s="4" t="s">
        <v>176</v>
      </c>
      <c r="G1385" s="4" t="s">
        <v>177</v>
      </c>
      <c r="H1385" s="4" t="s">
        <v>429</v>
      </c>
      <c r="I1385" s="10">
        <v>-36042.720000000001</v>
      </c>
      <c r="J1385" s="10">
        <v>-30364.03</v>
      </c>
      <c r="K1385" s="10">
        <v>-29999.119999999999</v>
      </c>
      <c r="L1385" s="10">
        <v>-33268.480000000003</v>
      </c>
      <c r="M1385" s="10">
        <v>-29767.919999999998</v>
      </c>
      <c r="N1385" s="10">
        <v>-27372.799999999999</v>
      </c>
      <c r="O1385" s="10">
        <v>-26951.68</v>
      </c>
      <c r="P1385" s="10">
        <v>-23582.720000000001</v>
      </c>
      <c r="Q1385" s="10">
        <v>-22760.32</v>
      </c>
      <c r="R1385" s="10">
        <v>-22975.040000000001</v>
      </c>
      <c r="S1385" s="10">
        <v>-20022.64</v>
      </c>
      <c r="T1385" s="10">
        <v>-23994.959999999999</v>
      </c>
      <c r="U1385" s="9">
        <v>-327102.43</v>
      </c>
    </row>
    <row r="1386" spans="1:21" ht="23.25" thickBot="1" x14ac:dyDescent="0.3">
      <c r="A1386" s="4" t="s">
        <v>408</v>
      </c>
      <c r="B1386" s="4" t="s">
        <v>334</v>
      </c>
      <c r="C1386" s="4" t="s">
        <v>335</v>
      </c>
      <c r="D1386" s="4" t="s">
        <v>427</v>
      </c>
      <c r="E1386" s="4" t="s">
        <v>428</v>
      </c>
      <c r="F1386" s="4" t="s">
        <v>178</v>
      </c>
      <c r="G1386" s="4" t="s">
        <v>179</v>
      </c>
      <c r="H1386" s="4" t="s">
        <v>429</v>
      </c>
      <c r="I1386" s="8">
        <v>-25.91</v>
      </c>
      <c r="J1386" s="8">
        <v>-103.63</v>
      </c>
      <c r="K1386" s="8">
        <v>-197.18</v>
      </c>
      <c r="L1386" s="8">
        <v>-157.59</v>
      </c>
      <c r="M1386" s="8">
        <v>-52.54</v>
      </c>
      <c r="N1386" s="8">
        <v>-78.8</v>
      </c>
      <c r="O1386" s="7"/>
      <c r="P1386" s="8">
        <v>-131.34</v>
      </c>
      <c r="Q1386" s="8">
        <v>-53.58</v>
      </c>
      <c r="R1386" s="7"/>
      <c r="S1386" s="7"/>
      <c r="T1386" s="8">
        <v>-93.78</v>
      </c>
      <c r="U1386" s="9">
        <v>-894.35</v>
      </c>
    </row>
    <row r="1387" spans="1:21" ht="23.25" thickBot="1" x14ac:dyDescent="0.3">
      <c r="A1387" s="4" t="s">
        <v>408</v>
      </c>
      <c r="B1387" s="4" t="s">
        <v>334</v>
      </c>
      <c r="C1387" s="4" t="s">
        <v>335</v>
      </c>
      <c r="D1387" s="4" t="s">
        <v>430</v>
      </c>
      <c r="E1387" s="4" t="s">
        <v>431</v>
      </c>
      <c r="F1387" s="4" t="s">
        <v>108</v>
      </c>
      <c r="G1387" s="4" t="s">
        <v>109</v>
      </c>
      <c r="H1387" s="4" t="s">
        <v>213</v>
      </c>
      <c r="I1387" s="10">
        <v>95274.45</v>
      </c>
      <c r="J1387" s="10">
        <v>83281.98</v>
      </c>
      <c r="K1387" s="10">
        <v>87119.48</v>
      </c>
      <c r="L1387" s="10">
        <v>103639.33</v>
      </c>
      <c r="M1387" s="10">
        <v>108394.17</v>
      </c>
      <c r="N1387" s="10">
        <v>121822.85</v>
      </c>
      <c r="O1387" s="10">
        <v>122911.75</v>
      </c>
      <c r="P1387" s="10">
        <v>113257.35</v>
      </c>
      <c r="Q1387" s="10">
        <v>118424.15</v>
      </c>
      <c r="R1387" s="10">
        <v>116674.2</v>
      </c>
      <c r="S1387" s="10">
        <v>110574.33</v>
      </c>
      <c r="T1387" s="10">
        <v>109480.65</v>
      </c>
      <c r="U1387" s="9">
        <v>1290854.69</v>
      </c>
    </row>
    <row r="1388" spans="1:21" ht="23.25" thickBot="1" x14ac:dyDescent="0.3">
      <c r="A1388" s="4" t="s">
        <v>408</v>
      </c>
      <c r="B1388" s="4" t="s">
        <v>334</v>
      </c>
      <c r="C1388" s="4" t="s">
        <v>335</v>
      </c>
      <c r="D1388" s="4" t="s">
        <v>430</v>
      </c>
      <c r="E1388" s="4" t="s">
        <v>431</v>
      </c>
      <c r="F1388" s="4" t="s">
        <v>118</v>
      </c>
      <c r="G1388" s="4" t="s">
        <v>119</v>
      </c>
      <c r="H1388" s="4" t="s">
        <v>213</v>
      </c>
      <c r="I1388" s="8">
        <v>2127.7199999999998</v>
      </c>
      <c r="J1388" s="8">
        <v>2342.2800000000002</v>
      </c>
      <c r="K1388" s="8">
        <v>2794.95</v>
      </c>
      <c r="L1388" s="8">
        <v>3337.51</v>
      </c>
      <c r="M1388" s="8">
        <v>1891.5</v>
      </c>
      <c r="N1388" s="8">
        <v>2340</v>
      </c>
      <c r="O1388" s="8">
        <v>1755</v>
      </c>
      <c r="P1388" s="8">
        <v>780</v>
      </c>
      <c r="Q1388" s="8">
        <v>1352.52</v>
      </c>
      <c r="R1388" s="8">
        <v>1054.17</v>
      </c>
      <c r="S1388" s="8">
        <v>2585.6999999999998</v>
      </c>
      <c r="T1388" s="8">
        <v>1573.95</v>
      </c>
      <c r="U1388" s="9">
        <v>23935.3</v>
      </c>
    </row>
    <row r="1389" spans="1:21" ht="23.25" thickBot="1" x14ac:dyDescent="0.3">
      <c r="A1389" s="4" t="s">
        <v>408</v>
      </c>
      <c r="B1389" s="4" t="s">
        <v>334</v>
      </c>
      <c r="C1389" s="4" t="s">
        <v>335</v>
      </c>
      <c r="D1389" s="4" t="s">
        <v>430</v>
      </c>
      <c r="E1389" s="4" t="s">
        <v>431</v>
      </c>
      <c r="F1389" s="4" t="s">
        <v>120</v>
      </c>
      <c r="G1389" s="4" t="s">
        <v>121</v>
      </c>
      <c r="H1389" s="4" t="s">
        <v>213</v>
      </c>
      <c r="I1389" s="10">
        <v>37850.9</v>
      </c>
      <c r="J1389" s="10">
        <v>31140.78</v>
      </c>
      <c r="K1389" s="10">
        <v>34762.74</v>
      </c>
      <c r="L1389" s="10">
        <v>38238.85</v>
      </c>
      <c r="M1389" s="10">
        <v>34652.559999999998</v>
      </c>
      <c r="N1389" s="10">
        <v>29583.91</v>
      </c>
      <c r="O1389" s="10">
        <v>33216.480000000003</v>
      </c>
      <c r="P1389" s="10">
        <v>28929.74</v>
      </c>
      <c r="Q1389" s="10">
        <v>32634.720000000001</v>
      </c>
      <c r="R1389" s="10">
        <v>26984.74</v>
      </c>
      <c r="S1389" s="10">
        <v>30963.29</v>
      </c>
      <c r="T1389" s="10">
        <v>29263.34</v>
      </c>
      <c r="U1389" s="9">
        <v>388222.05</v>
      </c>
    </row>
    <row r="1390" spans="1:21" ht="23.25" thickBot="1" x14ac:dyDescent="0.3">
      <c r="A1390" s="4" t="s">
        <v>408</v>
      </c>
      <c r="B1390" s="4" t="s">
        <v>334</v>
      </c>
      <c r="C1390" s="4" t="s">
        <v>335</v>
      </c>
      <c r="D1390" s="4" t="s">
        <v>430</v>
      </c>
      <c r="E1390" s="4" t="s">
        <v>431</v>
      </c>
      <c r="F1390" s="4" t="s">
        <v>122</v>
      </c>
      <c r="G1390" s="4" t="s">
        <v>123</v>
      </c>
      <c r="H1390" s="4" t="s">
        <v>213</v>
      </c>
      <c r="I1390" s="8">
        <v>2499.5</v>
      </c>
      <c r="J1390" s="8">
        <v>1992.12</v>
      </c>
      <c r="K1390" s="8">
        <v>2560.7399999999998</v>
      </c>
      <c r="L1390" s="8">
        <v>2540.4499999999998</v>
      </c>
      <c r="M1390" s="8">
        <v>2263.73</v>
      </c>
      <c r="N1390" s="8">
        <v>1125.58</v>
      </c>
      <c r="O1390" s="8">
        <v>444.17</v>
      </c>
      <c r="P1390" s="8">
        <v>492.61</v>
      </c>
      <c r="Q1390" s="8">
        <v>978.86</v>
      </c>
      <c r="R1390" s="8">
        <v>2366.77</v>
      </c>
      <c r="S1390" s="8">
        <v>3423.14</v>
      </c>
      <c r="T1390" s="8">
        <v>3399.78</v>
      </c>
      <c r="U1390" s="9">
        <v>24087.45</v>
      </c>
    </row>
    <row r="1391" spans="1:21" ht="23.25" thickBot="1" x14ac:dyDescent="0.3">
      <c r="A1391" s="4" t="s">
        <v>408</v>
      </c>
      <c r="B1391" s="4" t="s">
        <v>334</v>
      </c>
      <c r="C1391" s="4" t="s">
        <v>335</v>
      </c>
      <c r="D1391" s="4" t="s">
        <v>430</v>
      </c>
      <c r="E1391" s="4" t="s">
        <v>431</v>
      </c>
      <c r="F1391" s="4" t="s">
        <v>124</v>
      </c>
      <c r="G1391" s="4" t="s">
        <v>125</v>
      </c>
      <c r="H1391" s="4" t="s">
        <v>213</v>
      </c>
      <c r="I1391" s="10">
        <v>675.36</v>
      </c>
      <c r="J1391" s="10">
        <v>1041.18</v>
      </c>
      <c r="K1391" s="10">
        <v>838.42</v>
      </c>
      <c r="L1391" s="10">
        <v>3581.34</v>
      </c>
      <c r="M1391" s="10">
        <v>638</v>
      </c>
      <c r="N1391" s="10">
        <v>1189</v>
      </c>
      <c r="O1391" s="10">
        <v>1740</v>
      </c>
      <c r="P1391" s="10">
        <v>638</v>
      </c>
      <c r="Q1391" s="10">
        <v>946.56</v>
      </c>
      <c r="R1391" s="10">
        <v>1301.52</v>
      </c>
      <c r="S1391" s="10">
        <v>1656.48</v>
      </c>
      <c r="T1391" s="10">
        <v>946.56</v>
      </c>
      <c r="U1391" s="9">
        <v>15192.42</v>
      </c>
    </row>
    <row r="1392" spans="1:21" ht="23.25" thickBot="1" x14ac:dyDescent="0.3">
      <c r="A1392" s="4" t="s">
        <v>408</v>
      </c>
      <c r="B1392" s="4" t="s">
        <v>334</v>
      </c>
      <c r="C1392" s="4" t="s">
        <v>335</v>
      </c>
      <c r="D1392" s="4" t="s">
        <v>430</v>
      </c>
      <c r="E1392" s="4" t="s">
        <v>431</v>
      </c>
      <c r="F1392" s="4" t="s">
        <v>110</v>
      </c>
      <c r="G1392" s="4" t="s">
        <v>111</v>
      </c>
      <c r="H1392" s="4" t="s">
        <v>213</v>
      </c>
      <c r="I1392" s="7"/>
      <c r="J1392" s="7"/>
      <c r="K1392" s="8">
        <v>2698.67</v>
      </c>
      <c r="L1392" s="8">
        <v>-2698.67</v>
      </c>
      <c r="M1392" s="7"/>
      <c r="N1392" s="7"/>
      <c r="O1392" s="7"/>
      <c r="P1392" s="7"/>
      <c r="Q1392" s="7"/>
      <c r="R1392" s="7"/>
      <c r="S1392" s="7"/>
      <c r="T1392" s="7"/>
      <c r="U1392" s="12">
        <v>0</v>
      </c>
    </row>
    <row r="1393" spans="1:21" ht="23.25" thickBot="1" x14ac:dyDescent="0.3">
      <c r="A1393" s="4" t="s">
        <v>408</v>
      </c>
      <c r="B1393" s="4" t="s">
        <v>334</v>
      </c>
      <c r="C1393" s="4" t="s">
        <v>335</v>
      </c>
      <c r="D1393" s="4" t="s">
        <v>430</v>
      </c>
      <c r="E1393" s="4" t="s">
        <v>431</v>
      </c>
      <c r="F1393" s="4" t="s">
        <v>112</v>
      </c>
      <c r="G1393" s="4" t="s">
        <v>113</v>
      </c>
      <c r="H1393" s="4" t="s">
        <v>213</v>
      </c>
      <c r="I1393" s="10">
        <v>20713.38</v>
      </c>
      <c r="J1393" s="10">
        <v>20415.68</v>
      </c>
      <c r="K1393" s="10">
        <v>21097.78</v>
      </c>
      <c r="L1393" s="10">
        <v>21796.49</v>
      </c>
      <c r="M1393" s="10">
        <v>21191.200000000001</v>
      </c>
      <c r="N1393" s="10">
        <v>21326.1</v>
      </c>
      <c r="O1393" s="10">
        <v>22339.56</v>
      </c>
      <c r="P1393" s="10">
        <v>22433.33</v>
      </c>
      <c r="Q1393" s="10">
        <v>23472.48</v>
      </c>
      <c r="R1393" s="10">
        <v>23596.76</v>
      </c>
      <c r="S1393" s="10">
        <v>23204.67</v>
      </c>
      <c r="T1393" s="10">
        <v>23374.91</v>
      </c>
      <c r="U1393" s="9">
        <v>264962.34000000003</v>
      </c>
    </row>
    <row r="1394" spans="1:21" ht="23.25" thickBot="1" x14ac:dyDescent="0.3">
      <c r="A1394" s="4" t="s">
        <v>408</v>
      </c>
      <c r="B1394" s="4" t="s">
        <v>334</v>
      </c>
      <c r="C1394" s="4" t="s">
        <v>335</v>
      </c>
      <c r="D1394" s="4" t="s">
        <v>430</v>
      </c>
      <c r="E1394" s="4" t="s">
        <v>431</v>
      </c>
      <c r="F1394" s="4" t="s">
        <v>114</v>
      </c>
      <c r="G1394" s="4" t="s">
        <v>115</v>
      </c>
      <c r="H1394" s="4" t="s">
        <v>213</v>
      </c>
      <c r="I1394" s="8">
        <v>77346.990000000005</v>
      </c>
      <c r="J1394" s="8">
        <v>76202.84</v>
      </c>
      <c r="K1394" s="8">
        <v>78865.16</v>
      </c>
      <c r="L1394" s="8">
        <v>81788.460000000006</v>
      </c>
      <c r="M1394" s="8">
        <v>79285.98</v>
      </c>
      <c r="N1394" s="8">
        <v>79691.570000000007</v>
      </c>
      <c r="O1394" s="8">
        <v>83226.23</v>
      </c>
      <c r="P1394" s="8">
        <v>83421.279999999999</v>
      </c>
      <c r="Q1394" s="8">
        <v>87470.83</v>
      </c>
      <c r="R1394" s="8">
        <v>88107.9</v>
      </c>
      <c r="S1394" s="8">
        <v>87082.02</v>
      </c>
      <c r="T1394" s="8">
        <v>87532.57</v>
      </c>
      <c r="U1394" s="9">
        <v>990021.83</v>
      </c>
    </row>
    <row r="1395" spans="1:21" ht="23.25" thickBot="1" x14ac:dyDescent="0.3">
      <c r="A1395" s="4" t="s">
        <v>408</v>
      </c>
      <c r="B1395" s="4" t="s">
        <v>334</v>
      </c>
      <c r="C1395" s="4" t="s">
        <v>335</v>
      </c>
      <c r="D1395" s="4" t="s">
        <v>430</v>
      </c>
      <c r="E1395" s="4" t="s">
        <v>431</v>
      </c>
      <c r="F1395" s="4" t="s">
        <v>128</v>
      </c>
      <c r="G1395" s="4" t="s">
        <v>129</v>
      </c>
      <c r="H1395" s="4" t="s">
        <v>213</v>
      </c>
      <c r="I1395" s="11"/>
      <c r="J1395" s="11"/>
      <c r="K1395" s="11"/>
      <c r="L1395" s="11"/>
      <c r="M1395" s="11"/>
      <c r="N1395" s="11"/>
      <c r="O1395" s="11"/>
      <c r="P1395" s="10">
        <v>11.99</v>
      </c>
      <c r="Q1395" s="10">
        <v>72.33</v>
      </c>
      <c r="R1395" s="11"/>
      <c r="S1395" s="11"/>
      <c r="T1395" s="10">
        <v>149</v>
      </c>
      <c r="U1395" s="9">
        <v>233.32</v>
      </c>
    </row>
    <row r="1396" spans="1:21" ht="23.25" thickBot="1" x14ac:dyDescent="0.3">
      <c r="A1396" s="4" t="s">
        <v>408</v>
      </c>
      <c r="B1396" s="4" t="s">
        <v>334</v>
      </c>
      <c r="C1396" s="4" t="s">
        <v>335</v>
      </c>
      <c r="D1396" s="4" t="s">
        <v>430</v>
      </c>
      <c r="E1396" s="4" t="s">
        <v>431</v>
      </c>
      <c r="F1396" s="4" t="s">
        <v>70</v>
      </c>
      <c r="G1396" s="4" t="s">
        <v>71</v>
      </c>
      <c r="H1396" s="4" t="s">
        <v>213</v>
      </c>
      <c r="I1396" s="8">
        <v>734.03</v>
      </c>
      <c r="J1396" s="8">
        <v>315.10000000000002</v>
      </c>
      <c r="K1396" s="8">
        <v>666.41</v>
      </c>
      <c r="L1396" s="8">
        <v>2466.1799999999998</v>
      </c>
      <c r="M1396" s="8">
        <v>1759.33</v>
      </c>
      <c r="N1396" s="8">
        <v>635.55999999999995</v>
      </c>
      <c r="O1396" s="8">
        <v>771.6</v>
      </c>
      <c r="P1396" s="8">
        <v>151.6</v>
      </c>
      <c r="Q1396" s="8">
        <v>2199.09</v>
      </c>
      <c r="R1396" s="7"/>
      <c r="S1396" s="8">
        <v>14.94</v>
      </c>
      <c r="T1396" s="8">
        <v>346.95</v>
      </c>
      <c r="U1396" s="9">
        <v>10060.790000000001</v>
      </c>
    </row>
    <row r="1397" spans="1:21" ht="23.25" thickBot="1" x14ac:dyDescent="0.3">
      <c r="A1397" s="4" t="s">
        <v>408</v>
      </c>
      <c r="B1397" s="4" t="s">
        <v>334</v>
      </c>
      <c r="C1397" s="4" t="s">
        <v>335</v>
      </c>
      <c r="D1397" s="4" t="s">
        <v>430</v>
      </c>
      <c r="E1397" s="4" t="s">
        <v>431</v>
      </c>
      <c r="F1397" s="4" t="s">
        <v>132</v>
      </c>
      <c r="G1397" s="4" t="s">
        <v>133</v>
      </c>
      <c r="H1397" s="4" t="s">
        <v>213</v>
      </c>
      <c r="I1397" s="10">
        <v>145</v>
      </c>
      <c r="J1397" s="10">
        <v>367.72</v>
      </c>
      <c r="K1397" s="11"/>
      <c r="L1397" s="11"/>
      <c r="M1397" s="10">
        <v>117.3</v>
      </c>
      <c r="N1397" s="10">
        <v>102.35</v>
      </c>
      <c r="O1397" s="11"/>
      <c r="P1397" s="11"/>
      <c r="Q1397" s="11"/>
      <c r="R1397" s="11"/>
      <c r="S1397" s="11"/>
      <c r="T1397" s="11"/>
      <c r="U1397" s="9">
        <v>732.37</v>
      </c>
    </row>
    <row r="1398" spans="1:21" ht="23.25" thickBot="1" x14ac:dyDescent="0.3">
      <c r="A1398" s="4" t="s">
        <v>408</v>
      </c>
      <c r="B1398" s="4" t="s">
        <v>334</v>
      </c>
      <c r="C1398" s="4" t="s">
        <v>335</v>
      </c>
      <c r="D1398" s="4" t="s">
        <v>430</v>
      </c>
      <c r="E1398" s="4" t="s">
        <v>431</v>
      </c>
      <c r="F1398" s="4" t="s">
        <v>80</v>
      </c>
      <c r="G1398" s="4" t="s">
        <v>81</v>
      </c>
      <c r="H1398" s="4" t="s">
        <v>213</v>
      </c>
      <c r="I1398" s="7"/>
      <c r="J1398" s="8">
        <v>53.17</v>
      </c>
      <c r="K1398" s="8">
        <v>22.45</v>
      </c>
      <c r="L1398" s="7"/>
      <c r="M1398" s="8">
        <v>94.38</v>
      </c>
      <c r="N1398" s="8">
        <v>8</v>
      </c>
      <c r="O1398" s="8">
        <v>9</v>
      </c>
      <c r="P1398" s="8">
        <v>10</v>
      </c>
      <c r="Q1398" s="8">
        <v>227.9</v>
      </c>
      <c r="R1398" s="8">
        <v>20</v>
      </c>
      <c r="S1398" s="7"/>
      <c r="T1398" s="8">
        <v>39</v>
      </c>
      <c r="U1398" s="9">
        <v>483.9</v>
      </c>
    </row>
    <row r="1399" spans="1:21" ht="23.25" thickBot="1" x14ac:dyDescent="0.3">
      <c r="A1399" s="4" t="s">
        <v>408</v>
      </c>
      <c r="B1399" s="4" t="s">
        <v>334</v>
      </c>
      <c r="C1399" s="4" t="s">
        <v>335</v>
      </c>
      <c r="D1399" s="4" t="s">
        <v>430</v>
      </c>
      <c r="E1399" s="4" t="s">
        <v>431</v>
      </c>
      <c r="F1399" s="4" t="s">
        <v>94</v>
      </c>
      <c r="G1399" s="4" t="s">
        <v>95</v>
      </c>
      <c r="H1399" s="4" t="s">
        <v>213</v>
      </c>
      <c r="I1399" s="10">
        <v>1034.04</v>
      </c>
      <c r="J1399" s="10">
        <v>863.39</v>
      </c>
      <c r="K1399" s="10">
        <v>1018.76</v>
      </c>
      <c r="L1399" s="10">
        <v>1191.7</v>
      </c>
      <c r="M1399" s="10">
        <v>916.15</v>
      </c>
      <c r="N1399" s="10">
        <v>111.11</v>
      </c>
      <c r="O1399" s="10">
        <v>321.77</v>
      </c>
      <c r="P1399" s="10">
        <v>693.53</v>
      </c>
      <c r="Q1399" s="10">
        <v>782.7</v>
      </c>
      <c r="R1399" s="10">
        <v>672.09</v>
      </c>
      <c r="S1399" s="10">
        <v>850.22</v>
      </c>
      <c r="T1399" s="10">
        <v>1616.05</v>
      </c>
      <c r="U1399" s="9">
        <v>10071.51</v>
      </c>
    </row>
    <row r="1400" spans="1:21" ht="23.25" thickBot="1" x14ac:dyDescent="0.3">
      <c r="A1400" s="4" t="s">
        <v>408</v>
      </c>
      <c r="B1400" s="4" t="s">
        <v>334</v>
      </c>
      <c r="C1400" s="4" t="s">
        <v>335</v>
      </c>
      <c r="D1400" s="4" t="s">
        <v>430</v>
      </c>
      <c r="E1400" s="4" t="s">
        <v>431</v>
      </c>
      <c r="F1400" s="4" t="s">
        <v>134</v>
      </c>
      <c r="G1400" s="4" t="s">
        <v>135</v>
      </c>
      <c r="H1400" s="4" t="s">
        <v>213</v>
      </c>
      <c r="I1400" s="7"/>
      <c r="J1400" s="7"/>
      <c r="K1400" s="8">
        <v>44.58</v>
      </c>
      <c r="L1400" s="7"/>
      <c r="M1400" s="7"/>
      <c r="N1400" s="8">
        <v>44.58</v>
      </c>
      <c r="O1400" s="7"/>
      <c r="P1400" s="7"/>
      <c r="Q1400" s="8">
        <v>44.58</v>
      </c>
      <c r="R1400" s="7"/>
      <c r="S1400" s="7"/>
      <c r="T1400" s="8">
        <v>44.58</v>
      </c>
      <c r="U1400" s="9">
        <v>178.32</v>
      </c>
    </row>
    <row r="1401" spans="1:21" ht="23.25" thickBot="1" x14ac:dyDescent="0.3">
      <c r="A1401" s="4" t="s">
        <v>408</v>
      </c>
      <c r="B1401" s="4" t="s">
        <v>334</v>
      </c>
      <c r="C1401" s="4" t="s">
        <v>335</v>
      </c>
      <c r="D1401" s="4" t="s">
        <v>430</v>
      </c>
      <c r="E1401" s="4" t="s">
        <v>431</v>
      </c>
      <c r="F1401" s="4" t="s">
        <v>38</v>
      </c>
      <c r="G1401" s="4" t="s">
        <v>39</v>
      </c>
      <c r="H1401" s="4" t="s">
        <v>213</v>
      </c>
      <c r="I1401" s="10">
        <v>696.8</v>
      </c>
      <c r="J1401" s="10">
        <v>490.77</v>
      </c>
      <c r="K1401" s="10">
        <v>759.2</v>
      </c>
      <c r="L1401" s="11"/>
      <c r="M1401" s="11"/>
      <c r="N1401" s="11"/>
      <c r="O1401" s="11"/>
      <c r="P1401" s="11"/>
      <c r="Q1401" s="11"/>
      <c r="R1401" s="10">
        <v>275</v>
      </c>
      <c r="S1401" s="11"/>
      <c r="T1401" s="11"/>
      <c r="U1401" s="9">
        <v>2221.77</v>
      </c>
    </row>
    <row r="1402" spans="1:21" ht="23.25" thickBot="1" x14ac:dyDescent="0.3">
      <c r="A1402" s="4" t="s">
        <v>408</v>
      </c>
      <c r="B1402" s="4" t="s">
        <v>334</v>
      </c>
      <c r="C1402" s="4" t="s">
        <v>335</v>
      </c>
      <c r="D1402" s="4" t="s">
        <v>430</v>
      </c>
      <c r="E1402" s="4" t="s">
        <v>431</v>
      </c>
      <c r="F1402" s="4" t="s">
        <v>254</v>
      </c>
      <c r="G1402" s="4" t="s">
        <v>255</v>
      </c>
      <c r="H1402" s="4" t="s">
        <v>213</v>
      </c>
      <c r="I1402" s="7"/>
      <c r="J1402" s="7"/>
      <c r="K1402" s="7"/>
      <c r="L1402" s="8">
        <v>49.96</v>
      </c>
      <c r="M1402" s="8">
        <v>12.49</v>
      </c>
      <c r="N1402" s="7"/>
      <c r="O1402" s="8">
        <v>4</v>
      </c>
      <c r="P1402" s="7"/>
      <c r="Q1402" s="8">
        <v>10</v>
      </c>
      <c r="R1402" s="7"/>
      <c r="S1402" s="7"/>
      <c r="T1402" s="7"/>
      <c r="U1402" s="9">
        <v>76.45</v>
      </c>
    </row>
    <row r="1403" spans="1:21" ht="23.25" thickBot="1" x14ac:dyDescent="0.3">
      <c r="A1403" s="4" t="s">
        <v>408</v>
      </c>
      <c r="B1403" s="4" t="s">
        <v>334</v>
      </c>
      <c r="C1403" s="4" t="s">
        <v>335</v>
      </c>
      <c r="D1403" s="4" t="s">
        <v>430</v>
      </c>
      <c r="E1403" s="4" t="s">
        <v>431</v>
      </c>
      <c r="F1403" s="4" t="s">
        <v>98</v>
      </c>
      <c r="G1403" s="4" t="s">
        <v>99</v>
      </c>
      <c r="H1403" s="4" t="s">
        <v>213</v>
      </c>
      <c r="I1403" s="11"/>
      <c r="J1403" s="11"/>
      <c r="K1403" s="11"/>
      <c r="L1403" s="11"/>
      <c r="M1403" s="10">
        <v>68.08</v>
      </c>
      <c r="N1403" s="11"/>
      <c r="O1403" s="11"/>
      <c r="P1403" s="11"/>
      <c r="Q1403" s="11"/>
      <c r="R1403" s="10">
        <v>3003.38</v>
      </c>
      <c r="S1403" s="10">
        <v>1539.34</v>
      </c>
      <c r="T1403" s="10">
        <v>-1225.98</v>
      </c>
      <c r="U1403" s="9">
        <v>3384.82</v>
      </c>
    </row>
    <row r="1404" spans="1:21" ht="23.25" thickBot="1" x14ac:dyDescent="0.3">
      <c r="A1404" s="4" t="s">
        <v>408</v>
      </c>
      <c r="B1404" s="4" t="s">
        <v>334</v>
      </c>
      <c r="C1404" s="4" t="s">
        <v>335</v>
      </c>
      <c r="D1404" s="4" t="s">
        <v>430</v>
      </c>
      <c r="E1404" s="4" t="s">
        <v>431</v>
      </c>
      <c r="F1404" s="4" t="s">
        <v>146</v>
      </c>
      <c r="G1404" s="4" t="s">
        <v>147</v>
      </c>
      <c r="H1404" s="4" t="s">
        <v>213</v>
      </c>
      <c r="I1404" s="7"/>
      <c r="J1404" s="7"/>
      <c r="K1404" s="7"/>
      <c r="L1404" s="7"/>
      <c r="M1404" s="8">
        <v>18.5</v>
      </c>
      <c r="N1404" s="7"/>
      <c r="O1404" s="7"/>
      <c r="P1404" s="7"/>
      <c r="Q1404" s="7"/>
      <c r="R1404" s="7"/>
      <c r="S1404" s="7"/>
      <c r="T1404" s="7"/>
      <c r="U1404" s="9">
        <v>18.5</v>
      </c>
    </row>
    <row r="1405" spans="1:21" ht="23.25" thickBot="1" x14ac:dyDescent="0.3">
      <c r="A1405" s="4" t="s">
        <v>408</v>
      </c>
      <c r="B1405" s="4" t="s">
        <v>334</v>
      </c>
      <c r="C1405" s="4" t="s">
        <v>335</v>
      </c>
      <c r="D1405" s="4" t="s">
        <v>430</v>
      </c>
      <c r="E1405" s="4" t="s">
        <v>431</v>
      </c>
      <c r="F1405" s="4" t="s">
        <v>102</v>
      </c>
      <c r="G1405" s="4" t="s">
        <v>103</v>
      </c>
      <c r="H1405" s="4" t="s">
        <v>213</v>
      </c>
      <c r="I1405" s="10">
        <v>960.16</v>
      </c>
      <c r="J1405" s="10">
        <v>1698.33</v>
      </c>
      <c r="K1405" s="10">
        <v>1278.0899999999999</v>
      </c>
      <c r="L1405" s="10">
        <v>1013.41</v>
      </c>
      <c r="M1405" s="10">
        <v>992.49</v>
      </c>
      <c r="N1405" s="10">
        <v>381.49</v>
      </c>
      <c r="O1405" s="10">
        <v>686.3</v>
      </c>
      <c r="P1405" s="10">
        <v>1127.0899999999999</v>
      </c>
      <c r="Q1405" s="10">
        <v>561.36</v>
      </c>
      <c r="R1405" s="10">
        <v>1055.47</v>
      </c>
      <c r="S1405" s="10">
        <v>1322.45</v>
      </c>
      <c r="T1405" s="10">
        <v>762.89</v>
      </c>
      <c r="U1405" s="9">
        <v>11839.53</v>
      </c>
    </row>
    <row r="1406" spans="1:21" ht="23.25" thickBot="1" x14ac:dyDescent="0.3">
      <c r="A1406" s="4" t="s">
        <v>408</v>
      </c>
      <c r="B1406" s="4" t="s">
        <v>334</v>
      </c>
      <c r="C1406" s="4" t="s">
        <v>335</v>
      </c>
      <c r="D1406" s="4" t="s">
        <v>430</v>
      </c>
      <c r="E1406" s="4" t="s">
        <v>431</v>
      </c>
      <c r="F1406" s="4" t="s">
        <v>445</v>
      </c>
      <c r="G1406" s="4" t="s">
        <v>446</v>
      </c>
      <c r="H1406" s="4" t="s">
        <v>213</v>
      </c>
      <c r="I1406" s="8">
        <v>382.93</v>
      </c>
      <c r="J1406" s="7"/>
      <c r="K1406" s="7"/>
      <c r="L1406" s="7"/>
      <c r="M1406" s="7"/>
      <c r="N1406" s="7"/>
      <c r="O1406" s="7"/>
      <c r="P1406" s="7"/>
      <c r="Q1406" s="7"/>
      <c r="R1406" s="7"/>
      <c r="S1406" s="8">
        <v>138.94999999999999</v>
      </c>
      <c r="T1406" s="7"/>
      <c r="U1406" s="9">
        <v>521.88</v>
      </c>
    </row>
    <row r="1407" spans="1:21" ht="23.25" thickBot="1" x14ac:dyDescent="0.3">
      <c r="A1407" s="4" t="s">
        <v>408</v>
      </c>
      <c r="B1407" s="4" t="s">
        <v>334</v>
      </c>
      <c r="C1407" s="4" t="s">
        <v>335</v>
      </c>
      <c r="D1407" s="4" t="s">
        <v>430</v>
      </c>
      <c r="E1407" s="4" t="s">
        <v>431</v>
      </c>
      <c r="F1407" s="4" t="s">
        <v>116</v>
      </c>
      <c r="G1407" s="4" t="s">
        <v>117</v>
      </c>
      <c r="H1407" s="4" t="s">
        <v>213</v>
      </c>
      <c r="I1407" s="10">
        <v>1916.13</v>
      </c>
      <c r="J1407" s="10">
        <v>1625.57</v>
      </c>
      <c r="K1407" s="10">
        <v>1803.47</v>
      </c>
      <c r="L1407" s="10">
        <v>1376.78</v>
      </c>
      <c r="M1407" s="10">
        <v>1557.11</v>
      </c>
      <c r="N1407" s="10">
        <v>1740.64</v>
      </c>
      <c r="O1407" s="10">
        <v>1596.86</v>
      </c>
      <c r="P1407" s="10">
        <v>598.1</v>
      </c>
      <c r="Q1407" s="10">
        <v>866.54</v>
      </c>
      <c r="R1407" s="10">
        <v>558.77</v>
      </c>
      <c r="S1407" s="10">
        <v>303.42</v>
      </c>
      <c r="T1407" s="10">
        <v>615.03</v>
      </c>
      <c r="U1407" s="9">
        <v>14558.42</v>
      </c>
    </row>
    <row r="1408" spans="1:21" ht="23.25" thickBot="1" x14ac:dyDescent="0.3">
      <c r="A1408" s="4" t="s">
        <v>408</v>
      </c>
      <c r="B1408" s="4" t="s">
        <v>334</v>
      </c>
      <c r="C1408" s="4" t="s">
        <v>335</v>
      </c>
      <c r="D1408" s="4" t="s">
        <v>430</v>
      </c>
      <c r="E1408" s="4" t="s">
        <v>431</v>
      </c>
      <c r="F1408" s="4" t="s">
        <v>148</v>
      </c>
      <c r="G1408" s="4" t="s">
        <v>149</v>
      </c>
      <c r="H1408" s="4" t="s">
        <v>213</v>
      </c>
      <c r="I1408" s="8">
        <v>821.15</v>
      </c>
      <c r="J1408" s="8">
        <v>870.08</v>
      </c>
      <c r="K1408" s="8">
        <v>818.32</v>
      </c>
      <c r="L1408" s="8">
        <v>352.29</v>
      </c>
      <c r="M1408" s="8">
        <v>2918.35</v>
      </c>
      <c r="N1408" s="8">
        <v>715.52</v>
      </c>
      <c r="O1408" s="8">
        <v>798</v>
      </c>
      <c r="P1408" s="8">
        <v>619.91</v>
      </c>
      <c r="Q1408" s="8">
        <v>356.38</v>
      </c>
      <c r="R1408" s="7"/>
      <c r="S1408" s="8">
        <v>512.5</v>
      </c>
      <c r="T1408" s="7"/>
      <c r="U1408" s="9">
        <v>8782.5</v>
      </c>
    </row>
    <row r="1409" spans="1:21" ht="23.25" thickBot="1" x14ac:dyDescent="0.3">
      <c r="A1409" s="4" t="s">
        <v>408</v>
      </c>
      <c r="B1409" s="4" t="s">
        <v>334</v>
      </c>
      <c r="C1409" s="4" t="s">
        <v>335</v>
      </c>
      <c r="D1409" s="4" t="s">
        <v>430</v>
      </c>
      <c r="E1409" s="4" t="s">
        <v>431</v>
      </c>
      <c r="F1409" s="4" t="s">
        <v>82</v>
      </c>
      <c r="G1409" s="4" t="s">
        <v>83</v>
      </c>
      <c r="H1409" s="4" t="s">
        <v>213</v>
      </c>
      <c r="I1409" s="10">
        <v>104.6</v>
      </c>
      <c r="J1409" s="10">
        <v>52.8</v>
      </c>
      <c r="K1409" s="10">
        <v>179.6</v>
      </c>
      <c r="L1409" s="10">
        <v>57.85</v>
      </c>
      <c r="M1409" s="10">
        <v>94.35</v>
      </c>
      <c r="N1409" s="10">
        <v>98.8</v>
      </c>
      <c r="O1409" s="10">
        <v>128.80000000000001</v>
      </c>
      <c r="P1409" s="10">
        <v>127.2</v>
      </c>
      <c r="Q1409" s="10">
        <v>52.5</v>
      </c>
      <c r="R1409" s="10">
        <v>312.94</v>
      </c>
      <c r="S1409" s="10">
        <v>8.1999999999999993</v>
      </c>
      <c r="T1409" s="10">
        <v>193.65</v>
      </c>
      <c r="U1409" s="9">
        <v>1411.29</v>
      </c>
    </row>
    <row r="1410" spans="1:21" ht="23.25" thickBot="1" x14ac:dyDescent="0.3">
      <c r="A1410" s="4" t="s">
        <v>408</v>
      </c>
      <c r="B1410" s="4" t="s">
        <v>334</v>
      </c>
      <c r="C1410" s="4" t="s">
        <v>335</v>
      </c>
      <c r="D1410" s="4" t="s">
        <v>430</v>
      </c>
      <c r="E1410" s="4" t="s">
        <v>431</v>
      </c>
      <c r="F1410" s="4" t="s">
        <v>239</v>
      </c>
      <c r="G1410" s="4" t="s">
        <v>240</v>
      </c>
      <c r="H1410" s="4" t="s">
        <v>213</v>
      </c>
      <c r="I1410" s="8">
        <v>105.6</v>
      </c>
      <c r="J1410" s="7"/>
      <c r="K1410" s="7"/>
      <c r="L1410" s="7"/>
      <c r="M1410" s="7"/>
      <c r="N1410" s="7"/>
      <c r="O1410" s="7"/>
      <c r="P1410" s="7"/>
      <c r="Q1410" s="7"/>
      <c r="R1410" s="7"/>
      <c r="S1410" s="7"/>
      <c r="T1410" s="8">
        <v>70</v>
      </c>
      <c r="U1410" s="9">
        <v>175.6</v>
      </c>
    </row>
    <row r="1411" spans="1:21" ht="23.25" thickBot="1" x14ac:dyDescent="0.3">
      <c r="A1411" s="4" t="s">
        <v>408</v>
      </c>
      <c r="B1411" s="4" t="s">
        <v>334</v>
      </c>
      <c r="C1411" s="4" t="s">
        <v>335</v>
      </c>
      <c r="D1411" s="4" t="s">
        <v>430</v>
      </c>
      <c r="E1411" s="4" t="s">
        <v>431</v>
      </c>
      <c r="F1411" s="4" t="s">
        <v>150</v>
      </c>
      <c r="G1411" s="4" t="s">
        <v>151</v>
      </c>
      <c r="H1411" s="4" t="s">
        <v>213</v>
      </c>
      <c r="I1411" s="10">
        <v>627.5</v>
      </c>
      <c r="J1411" s="10">
        <v>701</v>
      </c>
      <c r="K1411" s="11"/>
      <c r="L1411" s="10">
        <v>652.36</v>
      </c>
      <c r="M1411" s="11"/>
      <c r="N1411" s="11"/>
      <c r="O1411" s="11"/>
      <c r="P1411" s="11"/>
      <c r="Q1411" s="11"/>
      <c r="R1411" s="10">
        <v>1389.47</v>
      </c>
      <c r="S1411" s="11"/>
      <c r="T1411" s="11"/>
      <c r="U1411" s="9">
        <v>3370.33</v>
      </c>
    </row>
    <row r="1412" spans="1:21" ht="23.25" thickBot="1" x14ac:dyDescent="0.3">
      <c r="A1412" s="4" t="s">
        <v>408</v>
      </c>
      <c r="B1412" s="4" t="s">
        <v>334</v>
      </c>
      <c r="C1412" s="4" t="s">
        <v>335</v>
      </c>
      <c r="D1412" s="4" t="s">
        <v>430</v>
      </c>
      <c r="E1412" s="4" t="s">
        <v>431</v>
      </c>
      <c r="F1412" s="4" t="s">
        <v>336</v>
      </c>
      <c r="G1412" s="4" t="s">
        <v>337</v>
      </c>
      <c r="H1412" s="4" t="s">
        <v>213</v>
      </c>
      <c r="I1412" s="7"/>
      <c r="J1412" s="7"/>
      <c r="K1412" s="7"/>
      <c r="L1412" s="7"/>
      <c r="M1412" s="7"/>
      <c r="N1412" s="7"/>
      <c r="O1412" s="7"/>
      <c r="P1412" s="7"/>
      <c r="Q1412" s="7"/>
      <c r="R1412" s="7"/>
      <c r="S1412" s="7"/>
      <c r="T1412" s="8">
        <v>208.45</v>
      </c>
      <c r="U1412" s="9">
        <v>208.45</v>
      </c>
    </row>
    <row r="1413" spans="1:21" ht="23.25" thickBot="1" x14ac:dyDescent="0.3">
      <c r="A1413" s="4" t="s">
        <v>408</v>
      </c>
      <c r="B1413" s="4" t="s">
        <v>334</v>
      </c>
      <c r="C1413" s="4" t="s">
        <v>335</v>
      </c>
      <c r="D1413" s="4" t="s">
        <v>430</v>
      </c>
      <c r="E1413" s="4" t="s">
        <v>431</v>
      </c>
      <c r="F1413" s="4" t="s">
        <v>154</v>
      </c>
      <c r="G1413" s="4" t="s">
        <v>155</v>
      </c>
      <c r="H1413" s="4" t="s">
        <v>213</v>
      </c>
      <c r="I1413" s="11"/>
      <c r="J1413" s="11"/>
      <c r="K1413" s="11"/>
      <c r="L1413" s="11"/>
      <c r="M1413" s="11"/>
      <c r="N1413" s="11"/>
      <c r="O1413" s="11"/>
      <c r="P1413" s="11"/>
      <c r="Q1413" s="11"/>
      <c r="R1413" s="10">
        <v>17.489999999999998</v>
      </c>
      <c r="S1413" s="11"/>
      <c r="T1413" s="10">
        <v>12</v>
      </c>
      <c r="U1413" s="9">
        <v>29.49</v>
      </c>
    </row>
    <row r="1414" spans="1:21" ht="23.25" thickBot="1" x14ac:dyDescent="0.3">
      <c r="A1414" s="4" t="s">
        <v>408</v>
      </c>
      <c r="B1414" s="4" t="s">
        <v>334</v>
      </c>
      <c r="C1414" s="4" t="s">
        <v>335</v>
      </c>
      <c r="D1414" s="4" t="s">
        <v>430</v>
      </c>
      <c r="E1414" s="4" t="s">
        <v>431</v>
      </c>
      <c r="F1414" s="4" t="s">
        <v>156</v>
      </c>
      <c r="G1414" s="4" t="s">
        <v>157</v>
      </c>
      <c r="H1414" s="4" t="s">
        <v>213</v>
      </c>
      <c r="I1414" s="8">
        <v>1080</v>
      </c>
      <c r="J1414" s="8">
        <v>135</v>
      </c>
      <c r="K1414" s="8">
        <v>1371.2</v>
      </c>
      <c r="L1414" s="8">
        <v>1348.7</v>
      </c>
      <c r="M1414" s="8">
        <v>754.5</v>
      </c>
      <c r="N1414" s="8">
        <v>137.4</v>
      </c>
      <c r="O1414" s="8">
        <v>1645.8</v>
      </c>
      <c r="P1414" s="8">
        <v>1216</v>
      </c>
      <c r="Q1414" s="8">
        <v>621.79999999999995</v>
      </c>
      <c r="R1414" s="8">
        <v>662.9</v>
      </c>
      <c r="S1414" s="8">
        <v>1924.7</v>
      </c>
      <c r="T1414" s="8">
        <v>22.9</v>
      </c>
      <c r="U1414" s="9">
        <v>10920.9</v>
      </c>
    </row>
    <row r="1415" spans="1:21" ht="23.25" thickBot="1" x14ac:dyDescent="0.3">
      <c r="A1415" s="4" t="s">
        <v>408</v>
      </c>
      <c r="B1415" s="4" t="s">
        <v>334</v>
      </c>
      <c r="C1415" s="4" t="s">
        <v>335</v>
      </c>
      <c r="D1415" s="4" t="s">
        <v>430</v>
      </c>
      <c r="E1415" s="4" t="s">
        <v>431</v>
      </c>
      <c r="F1415" s="4" t="s">
        <v>258</v>
      </c>
      <c r="G1415" s="4" t="s">
        <v>259</v>
      </c>
      <c r="H1415" s="4" t="s">
        <v>213</v>
      </c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0">
        <v>87.98</v>
      </c>
      <c r="T1415" s="10">
        <v>31.72</v>
      </c>
      <c r="U1415" s="9">
        <v>119.7</v>
      </c>
    </row>
    <row r="1416" spans="1:21" ht="23.25" thickBot="1" x14ac:dyDescent="0.3">
      <c r="A1416" s="4" t="s">
        <v>408</v>
      </c>
      <c r="B1416" s="4" t="s">
        <v>334</v>
      </c>
      <c r="C1416" s="4" t="s">
        <v>335</v>
      </c>
      <c r="D1416" s="4" t="s">
        <v>430</v>
      </c>
      <c r="E1416" s="4" t="s">
        <v>431</v>
      </c>
      <c r="F1416" s="4" t="s">
        <v>366</v>
      </c>
      <c r="G1416" s="4" t="s">
        <v>367</v>
      </c>
      <c r="H1416" s="4" t="s">
        <v>213</v>
      </c>
      <c r="I1416" s="7"/>
      <c r="J1416" s="7"/>
      <c r="K1416" s="7"/>
      <c r="L1416" s="7"/>
      <c r="M1416" s="7"/>
      <c r="N1416" s="7"/>
      <c r="O1416" s="7"/>
      <c r="P1416" s="7"/>
      <c r="Q1416" s="8">
        <v>45.02</v>
      </c>
      <c r="R1416" s="7"/>
      <c r="S1416" s="7"/>
      <c r="T1416" s="7"/>
      <c r="U1416" s="9">
        <v>45.02</v>
      </c>
    </row>
    <row r="1417" spans="1:21" ht="23.25" thickBot="1" x14ac:dyDescent="0.3">
      <c r="A1417" s="4" t="s">
        <v>408</v>
      </c>
      <c r="B1417" s="4" t="s">
        <v>334</v>
      </c>
      <c r="C1417" s="4" t="s">
        <v>335</v>
      </c>
      <c r="D1417" s="4" t="s">
        <v>430</v>
      </c>
      <c r="E1417" s="4" t="s">
        <v>431</v>
      </c>
      <c r="F1417" s="4" t="s">
        <v>106</v>
      </c>
      <c r="G1417" s="4" t="s">
        <v>107</v>
      </c>
      <c r="H1417" s="4" t="s">
        <v>213</v>
      </c>
      <c r="I1417" s="11"/>
      <c r="J1417" s="11"/>
      <c r="K1417" s="11"/>
      <c r="L1417" s="11"/>
      <c r="M1417" s="11"/>
      <c r="N1417" s="11"/>
      <c r="O1417" s="11"/>
      <c r="P1417" s="10">
        <v>81.790000000000006</v>
      </c>
      <c r="Q1417" s="11"/>
      <c r="R1417" s="11"/>
      <c r="S1417" s="11"/>
      <c r="T1417" s="11"/>
      <c r="U1417" s="9">
        <v>81.790000000000006</v>
      </c>
    </row>
    <row r="1418" spans="1:21" ht="23.25" thickBot="1" x14ac:dyDescent="0.3">
      <c r="A1418" s="4" t="s">
        <v>408</v>
      </c>
      <c r="B1418" s="4" t="s">
        <v>334</v>
      </c>
      <c r="C1418" s="4" t="s">
        <v>335</v>
      </c>
      <c r="D1418" s="4" t="s">
        <v>430</v>
      </c>
      <c r="E1418" s="4" t="s">
        <v>431</v>
      </c>
      <c r="F1418" s="4" t="s">
        <v>160</v>
      </c>
      <c r="G1418" s="4" t="s">
        <v>161</v>
      </c>
      <c r="H1418" s="4" t="s">
        <v>213</v>
      </c>
      <c r="I1418" s="8">
        <v>23.59</v>
      </c>
      <c r="J1418" s="8">
        <v>9.61</v>
      </c>
      <c r="K1418" s="8">
        <v>72.72</v>
      </c>
      <c r="L1418" s="8">
        <v>56.64</v>
      </c>
      <c r="M1418" s="8">
        <v>194.49</v>
      </c>
      <c r="N1418" s="8">
        <v>536.66</v>
      </c>
      <c r="O1418" s="8">
        <v>716.04</v>
      </c>
      <c r="P1418" s="8">
        <v>79.66</v>
      </c>
      <c r="Q1418" s="8">
        <v>227.82</v>
      </c>
      <c r="R1418" s="8">
        <v>521.77</v>
      </c>
      <c r="S1418" s="8">
        <v>177.87</v>
      </c>
      <c r="T1418" s="8">
        <v>371.03</v>
      </c>
      <c r="U1418" s="9">
        <v>2987.9</v>
      </c>
    </row>
    <row r="1419" spans="1:21" ht="23.25" thickBot="1" x14ac:dyDescent="0.3">
      <c r="A1419" s="4" t="s">
        <v>408</v>
      </c>
      <c r="B1419" s="4" t="s">
        <v>334</v>
      </c>
      <c r="C1419" s="4" t="s">
        <v>335</v>
      </c>
      <c r="D1419" s="4" t="s">
        <v>430</v>
      </c>
      <c r="E1419" s="4" t="s">
        <v>431</v>
      </c>
      <c r="F1419" s="4" t="s">
        <v>84</v>
      </c>
      <c r="G1419" s="4" t="s">
        <v>85</v>
      </c>
      <c r="H1419" s="4" t="s">
        <v>213</v>
      </c>
      <c r="I1419" s="10">
        <v>1933.44</v>
      </c>
      <c r="J1419" s="10">
        <v>2373.71</v>
      </c>
      <c r="K1419" s="10">
        <v>2697.01</v>
      </c>
      <c r="L1419" s="10">
        <v>1303.22</v>
      </c>
      <c r="M1419" s="10">
        <v>2901.14</v>
      </c>
      <c r="N1419" s="10">
        <v>2311.0500000000002</v>
      </c>
      <c r="O1419" s="10">
        <v>662.1</v>
      </c>
      <c r="P1419" s="10">
        <v>1224.24</v>
      </c>
      <c r="Q1419" s="10">
        <v>2306.06</v>
      </c>
      <c r="R1419" s="10">
        <v>1113.58</v>
      </c>
      <c r="S1419" s="10">
        <v>730.32</v>
      </c>
      <c r="T1419" s="10">
        <v>1581.95</v>
      </c>
      <c r="U1419" s="9">
        <v>21137.82</v>
      </c>
    </row>
    <row r="1420" spans="1:21" ht="23.25" thickBot="1" x14ac:dyDescent="0.3">
      <c r="A1420" s="4" t="s">
        <v>408</v>
      </c>
      <c r="B1420" s="4" t="s">
        <v>334</v>
      </c>
      <c r="C1420" s="4" t="s">
        <v>335</v>
      </c>
      <c r="D1420" s="4" t="s">
        <v>430</v>
      </c>
      <c r="E1420" s="4" t="s">
        <v>431</v>
      </c>
      <c r="F1420" s="4" t="s">
        <v>162</v>
      </c>
      <c r="G1420" s="4" t="s">
        <v>163</v>
      </c>
      <c r="H1420" s="4" t="s">
        <v>213</v>
      </c>
      <c r="I1420" s="8">
        <v>2083.69</v>
      </c>
      <c r="J1420" s="8">
        <v>3197.76</v>
      </c>
      <c r="K1420" s="8">
        <v>3007.16</v>
      </c>
      <c r="L1420" s="8">
        <v>1328.02</v>
      </c>
      <c r="M1420" s="8">
        <v>2458.65</v>
      </c>
      <c r="N1420" s="8">
        <v>4122.43</v>
      </c>
      <c r="O1420" s="8">
        <v>1976.19</v>
      </c>
      <c r="P1420" s="8">
        <v>1823.04</v>
      </c>
      <c r="Q1420" s="8">
        <v>2258.08</v>
      </c>
      <c r="R1420" s="8">
        <v>1186.3</v>
      </c>
      <c r="S1420" s="8">
        <v>899.38</v>
      </c>
      <c r="T1420" s="8">
        <v>5002.49</v>
      </c>
      <c r="U1420" s="9">
        <v>29343.19</v>
      </c>
    </row>
    <row r="1421" spans="1:21" ht="23.25" thickBot="1" x14ac:dyDescent="0.3">
      <c r="A1421" s="4" t="s">
        <v>408</v>
      </c>
      <c r="B1421" s="4" t="s">
        <v>334</v>
      </c>
      <c r="C1421" s="4" t="s">
        <v>335</v>
      </c>
      <c r="D1421" s="4" t="s">
        <v>430</v>
      </c>
      <c r="E1421" s="4" t="s">
        <v>431</v>
      </c>
      <c r="F1421" s="4" t="s">
        <v>164</v>
      </c>
      <c r="G1421" s="4" t="s">
        <v>165</v>
      </c>
      <c r="H1421" s="4" t="s">
        <v>213</v>
      </c>
      <c r="I1421" s="10">
        <v>1981.5</v>
      </c>
      <c r="J1421" s="11"/>
      <c r="K1421" s="11"/>
      <c r="L1421" s="10">
        <v>799</v>
      </c>
      <c r="M1421" s="10">
        <v>265.83</v>
      </c>
      <c r="N1421" s="11"/>
      <c r="O1421" s="11"/>
      <c r="P1421" s="10">
        <v>-799</v>
      </c>
      <c r="Q1421" s="11"/>
      <c r="R1421" s="11"/>
      <c r="S1421" s="11"/>
      <c r="T1421" s="11"/>
      <c r="U1421" s="9">
        <v>2247.33</v>
      </c>
    </row>
    <row r="1422" spans="1:21" ht="23.25" thickBot="1" x14ac:dyDescent="0.3">
      <c r="A1422" s="4" t="s">
        <v>408</v>
      </c>
      <c r="B1422" s="4" t="s">
        <v>334</v>
      </c>
      <c r="C1422" s="4" t="s">
        <v>335</v>
      </c>
      <c r="D1422" s="4" t="s">
        <v>430</v>
      </c>
      <c r="E1422" s="4" t="s">
        <v>431</v>
      </c>
      <c r="F1422" s="4" t="s">
        <v>86</v>
      </c>
      <c r="G1422" s="4" t="s">
        <v>87</v>
      </c>
      <c r="H1422" s="4" t="s">
        <v>213</v>
      </c>
      <c r="I1422" s="7"/>
      <c r="J1422" s="7"/>
      <c r="K1422" s="8">
        <v>10</v>
      </c>
      <c r="L1422" s="7"/>
      <c r="M1422" s="7"/>
      <c r="N1422" s="7"/>
      <c r="O1422" s="7"/>
      <c r="P1422" s="7"/>
      <c r="Q1422" s="7"/>
      <c r="R1422" s="8">
        <v>148.11000000000001</v>
      </c>
      <c r="S1422" s="8">
        <v>113.67</v>
      </c>
      <c r="T1422" s="8">
        <v>660.16</v>
      </c>
      <c r="U1422" s="9">
        <v>931.94</v>
      </c>
    </row>
    <row r="1423" spans="1:21" ht="23.25" thickBot="1" x14ac:dyDescent="0.3">
      <c r="A1423" s="4" t="s">
        <v>408</v>
      </c>
      <c r="B1423" s="4" t="s">
        <v>334</v>
      </c>
      <c r="C1423" s="4" t="s">
        <v>335</v>
      </c>
      <c r="D1423" s="4" t="s">
        <v>430</v>
      </c>
      <c r="E1423" s="4" t="s">
        <v>431</v>
      </c>
      <c r="F1423" s="4" t="s">
        <v>166</v>
      </c>
      <c r="G1423" s="4" t="s">
        <v>167</v>
      </c>
      <c r="H1423" s="4" t="s">
        <v>213</v>
      </c>
      <c r="I1423" s="10">
        <v>339.99</v>
      </c>
      <c r="J1423" s="10">
        <v>25</v>
      </c>
      <c r="K1423" s="10">
        <v>10247.049999999999</v>
      </c>
      <c r="L1423" s="10">
        <v>529.71</v>
      </c>
      <c r="M1423" s="10">
        <v>400</v>
      </c>
      <c r="N1423" s="10">
        <v>150</v>
      </c>
      <c r="O1423" s="10">
        <v>100</v>
      </c>
      <c r="P1423" s="10">
        <v>715</v>
      </c>
      <c r="Q1423" s="10">
        <v>1661</v>
      </c>
      <c r="R1423" s="10">
        <v>1241.76</v>
      </c>
      <c r="S1423" s="10">
        <v>124.9</v>
      </c>
      <c r="T1423" s="11"/>
      <c r="U1423" s="9">
        <v>15534.41</v>
      </c>
    </row>
    <row r="1424" spans="1:21" ht="23.25" thickBot="1" x14ac:dyDescent="0.3">
      <c r="A1424" s="4" t="s">
        <v>408</v>
      </c>
      <c r="B1424" s="4" t="s">
        <v>334</v>
      </c>
      <c r="C1424" s="4" t="s">
        <v>335</v>
      </c>
      <c r="D1424" s="4" t="s">
        <v>430</v>
      </c>
      <c r="E1424" s="4" t="s">
        <v>431</v>
      </c>
      <c r="F1424" s="4" t="s">
        <v>168</v>
      </c>
      <c r="G1424" s="4" t="s">
        <v>169</v>
      </c>
      <c r="H1424" s="4" t="s">
        <v>213</v>
      </c>
      <c r="I1424" s="7"/>
      <c r="J1424" s="8">
        <v>50</v>
      </c>
      <c r="K1424" s="8">
        <v>139.97999999999999</v>
      </c>
      <c r="L1424" s="7"/>
      <c r="M1424" s="8">
        <v>29</v>
      </c>
      <c r="N1424" s="7"/>
      <c r="O1424" s="7"/>
      <c r="P1424" s="7"/>
      <c r="Q1424" s="7"/>
      <c r="R1424" s="7"/>
      <c r="S1424" s="7"/>
      <c r="T1424" s="7"/>
      <c r="U1424" s="9">
        <v>218.98</v>
      </c>
    </row>
    <row r="1425" spans="1:21" ht="23.25" thickBot="1" x14ac:dyDescent="0.3">
      <c r="A1425" s="4" t="s">
        <v>408</v>
      </c>
      <c r="B1425" s="4" t="s">
        <v>334</v>
      </c>
      <c r="C1425" s="4" t="s">
        <v>335</v>
      </c>
      <c r="D1425" s="4" t="s">
        <v>430</v>
      </c>
      <c r="E1425" s="4" t="s">
        <v>431</v>
      </c>
      <c r="F1425" s="4" t="s">
        <v>308</v>
      </c>
      <c r="G1425" s="4" t="s">
        <v>309</v>
      </c>
      <c r="H1425" s="4" t="s">
        <v>213</v>
      </c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0">
        <v>25</v>
      </c>
      <c r="T1425" s="11"/>
      <c r="U1425" s="9">
        <v>25</v>
      </c>
    </row>
    <row r="1426" spans="1:21" ht="23.25" thickBot="1" x14ac:dyDescent="0.3">
      <c r="A1426" s="4" t="s">
        <v>408</v>
      </c>
      <c r="B1426" s="4" t="s">
        <v>334</v>
      </c>
      <c r="C1426" s="4" t="s">
        <v>335</v>
      </c>
      <c r="D1426" s="4" t="s">
        <v>430</v>
      </c>
      <c r="E1426" s="4" t="s">
        <v>431</v>
      </c>
      <c r="F1426" s="4" t="s">
        <v>192</v>
      </c>
      <c r="G1426" s="4" t="s">
        <v>193</v>
      </c>
      <c r="H1426" s="4" t="s">
        <v>213</v>
      </c>
      <c r="I1426" s="7"/>
      <c r="J1426" s="7"/>
      <c r="K1426" s="8">
        <v>-9088.56</v>
      </c>
      <c r="L1426" s="7"/>
      <c r="M1426" s="7"/>
      <c r="N1426" s="7"/>
      <c r="O1426" s="7"/>
      <c r="P1426" s="7"/>
      <c r="Q1426" s="7"/>
      <c r="R1426" s="7"/>
      <c r="S1426" s="7"/>
      <c r="T1426" s="7"/>
      <c r="U1426" s="9">
        <v>-9088.56</v>
      </c>
    </row>
    <row r="1427" spans="1:21" ht="23.25" thickBot="1" x14ac:dyDescent="0.3">
      <c r="A1427" s="4" t="s">
        <v>408</v>
      </c>
      <c r="B1427" s="4" t="s">
        <v>334</v>
      </c>
      <c r="C1427" s="4" t="s">
        <v>335</v>
      </c>
      <c r="D1427" s="4" t="s">
        <v>430</v>
      </c>
      <c r="E1427" s="4" t="s">
        <v>431</v>
      </c>
      <c r="F1427" s="4" t="s">
        <v>174</v>
      </c>
      <c r="G1427" s="4" t="s">
        <v>175</v>
      </c>
      <c r="H1427" s="4" t="s">
        <v>213</v>
      </c>
      <c r="I1427" s="10">
        <v>-2470.44</v>
      </c>
      <c r="J1427" s="10">
        <v>-2719.56</v>
      </c>
      <c r="K1427" s="10">
        <v>-3264.62</v>
      </c>
      <c r="L1427" s="10">
        <v>-3878.29</v>
      </c>
      <c r="M1427" s="10">
        <v>-2194.14</v>
      </c>
      <c r="N1427" s="10">
        <v>-2827.5</v>
      </c>
      <c r="O1427" s="10">
        <v>-2035.8</v>
      </c>
      <c r="P1427" s="10">
        <v>-904.8</v>
      </c>
      <c r="Q1427" s="10">
        <v>-1568.94</v>
      </c>
      <c r="R1427" s="10">
        <v>-1222.8499999999999</v>
      </c>
      <c r="S1427" s="10">
        <v>-2999.44</v>
      </c>
      <c r="T1427" s="10">
        <v>-1831.72</v>
      </c>
      <c r="U1427" s="9">
        <v>-27918.1</v>
      </c>
    </row>
    <row r="1428" spans="1:21" ht="23.25" thickBot="1" x14ac:dyDescent="0.3">
      <c r="A1428" s="4" t="s">
        <v>408</v>
      </c>
      <c r="B1428" s="4" t="s">
        <v>334</v>
      </c>
      <c r="C1428" s="4" t="s">
        <v>335</v>
      </c>
      <c r="D1428" s="4" t="s">
        <v>430</v>
      </c>
      <c r="E1428" s="4" t="s">
        <v>431</v>
      </c>
      <c r="F1428" s="4" t="s">
        <v>176</v>
      </c>
      <c r="G1428" s="4" t="s">
        <v>177</v>
      </c>
      <c r="H1428" s="4" t="s">
        <v>213</v>
      </c>
      <c r="I1428" s="8">
        <v>-66384.25</v>
      </c>
      <c r="J1428" s="8">
        <v>-54927</v>
      </c>
      <c r="K1428" s="8">
        <v>-61121.83</v>
      </c>
      <c r="L1428" s="8">
        <v>-66045.67</v>
      </c>
      <c r="M1428" s="8">
        <v>-60896.02</v>
      </c>
      <c r="N1428" s="8">
        <v>-59837.75</v>
      </c>
      <c r="O1428" s="8">
        <v>-64279.62</v>
      </c>
      <c r="P1428" s="8">
        <v>-50068.21</v>
      </c>
      <c r="Q1428" s="8">
        <v>-57014.64</v>
      </c>
      <c r="R1428" s="8">
        <v>-48088.2</v>
      </c>
      <c r="S1428" s="8">
        <v>-55741.95</v>
      </c>
      <c r="T1428" s="8">
        <v>-46406.83</v>
      </c>
      <c r="U1428" s="9">
        <v>-690811.97</v>
      </c>
    </row>
    <row r="1429" spans="1:21" ht="23.25" thickBot="1" x14ac:dyDescent="0.3">
      <c r="A1429" s="4" t="s">
        <v>408</v>
      </c>
      <c r="B1429" s="4" t="s">
        <v>334</v>
      </c>
      <c r="C1429" s="4" t="s">
        <v>335</v>
      </c>
      <c r="D1429" s="4" t="s">
        <v>430</v>
      </c>
      <c r="E1429" s="4" t="s">
        <v>431</v>
      </c>
      <c r="F1429" s="4" t="s">
        <v>178</v>
      </c>
      <c r="G1429" s="4" t="s">
        <v>179</v>
      </c>
      <c r="H1429" s="4" t="s">
        <v>213</v>
      </c>
      <c r="I1429" s="10">
        <v>-2460.06</v>
      </c>
      <c r="J1429" s="10">
        <v>-1913.57</v>
      </c>
      <c r="K1429" s="10">
        <v>-2410.37</v>
      </c>
      <c r="L1429" s="10">
        <v>-2588.16</v>
      </c>
      <c r="M1429" s="10">
        <v>-2439.2399999999998</v>
      </c>
      <c r="N1429" s="10">
        <v>-1967.96</v>
      </c>
      <c r="O1429" s="10">
        <v>-270.98</v>
      </c>
      <c r="P1429" s="10">
        <v>-282.44</v>
      </c>
      <c r="Q1429" s="10">
        <v>-1022.79</v>
      </c>
      <c r="R1429" s="10">
        <v>-2633.74</v>
      </c>
      <c r="S1429" s="10">
        <v>-3986.44</v>
      </c>
      <c r="T1429" s="10">
        <v>-3848</v>
      </c>
      <c r="U1429" s="9">
        <v>-25823.75</v>
      </c>
    </row>
    <row r="1430" spans="1:21" ht="23.25" thickBot="1" x14ac:dyDescent="0.3">
      <c r="A1430" s="4" t="s">
        <v>408</v>
      </c>
      <c r="B1430" s="4" t="s">
        <v>334</v>
      </c>
      <c r="C1430" s="4" t="s">
        <v>335</v>
      </c>
      <c r="D1430" s="4" t="s">
        <v>430</v>
      </c>
      <c r="E1430" s="4" t="s">
        <v>431</v>
      </c>
      <c r="F1430" s="4" t="s">
        <v>180</v>
      </c>
      <c r="G1430" s="4" t="s">
        <v>181</v>
      </c>
      <c r="H1430" s="4" t="s">
        <v>213</v>
      </c>
      <c r="I1430" s="8">
        <v>-394.4</v>
      </c>
      <c r="J1430" s="13">
        <v>0</v>
      </c>
      <c r="K1430" s="7"/>
      <c r="L1430" s="7"/>
      <c r="M1430" s="8">
        <v>-118.32</v>
      </c>
      <c r="N1430" s="8">
        <v>-74.239999999999995</v>
      </c>
      <c r="O1430" s="7"/>
      <c r="P1430" s="7"/>
      <c r="Q1430" s="7"/>
      <c r="R1430" s="7"/>
      <c r="S1430" s="7"/>
      <c r="T1430" s="7"/>
      <c r="U1430" s="9">
        <v>-586.96</v>
      </c>
    </row>
    <row r="1431" spans="1:21" ht="23.25" thickBot="1" x14ac:dyDescent="0.3">
      <c r="A1431" s="4" t="s">
        <v>408</v>
      </c>
      <c r="B1431" s="4" t="s">
        <v>334</v>
      </c>
      <c r="C1431" s="4" t="s">
        <v>335</v>
      </c>
      <c r="D1431" s="4" t="s">
        <v>430</v>
      </c>
      <c r="E1431" s="4" t="s">
        <v>431</v>
      </c>
      <c r="F1431" s="4" t="s">
        <v>182</v>
      </c>
      <c r="G1431" s="4" t="s">
        <v>183</v>
      </c>
      <c r="H1431" s="4" t="s">
        <v>213</v>
      </c>
      <c r="I1431" s="10">
        <v>-112.5</v>
      </c>
      <c r="J1431" s="10">
        <v>-112.5</v>
      </c>
      <c r="K1431" s="10">
        <v>-67.5</v>
      </c>
      <c r="L1431" s="10">
        <v>-45</v>
      </c>
      <c r="M1431" s="10">
        <v>-90</v>
      </c>
      <c r="N1431" s="10">
        <v>-112.5</v>
      </c>
      <c r="O1431" s="10">
        <v>-45</v>
      </c>
      <c r="P1431" s="11"/>
      <c r="Q1431" s="10">
        <v>-45</v>
      </c>
      <c r="R1431" s="10">
        <v>-22.5</v>
      </c>
      <c r="S1431" s="10">
        <v>-67.5</v>
      </c>
      <c r="T1431" s="10">
        <v>-22.5</v>
      </c>
      <c r="U1431" s="9">
        <v>-742.5</v>
      </c>
    </row>
    <row r="1432" spans="1:21" ht="23.25" thickBot="1" x14ac:dyDescent="0.3">
      <c r="A1432" s="4" t="s">
        <v>408</v>
      </c>
      <c r="B1432" s="4" t="s">
        <v>334</v>
      </c>
      <c r="C1432" s="4" t="s">
        <v>335</v>
      </c>
      <c r="D1432" s="4" t="s">
        <v>424</v>
      </c>
      <c r="E1432" s="4" t="s">
        <v>425</v>
      </c>
      <c r="F1432" s="4" t="s">
        <v>94</v>
      </c>
      <c r="G1432" s="4" t="s">
        <v>95</v>
      </c>
      <c r="H1432" s="4" t="s">
        <v>426</v>
      </c>
      <c r="I1432" s="7"/>
      <c r="J1432" s="7"/>
      <c r="K1432" s="7"/>
      <c r="L1432" s="7"/>
      <c r="M1432" s="7"/>
      <c r="N1432" s="7"/>
      <c r="O1432" s="7"/>
      <c r="P1432" s="7"/>
      <c r="Q1432" s="8">
        <v>23.66</v>
      </c>
      <c r="R1432" s="8">
        <v>18.93</v>
      </c>
      <c r="S1432" s="7"/>
      <c r="T1432" s="7"/>
      <c r="U1432" s="9">
        <v>42.59</v>
      </c>
    </row>
    <row r="1433" spans="1:21" ht="23.25" thickBot="1" x14ac:dyDescent="0.3">
      <c r="A1433" s="4" t="s">
        <v>408</v>
      </c>
      <c r="B1433" s="4" t="s">
        <v>334</v>
      </c>
      <c r="C1433" s="4" t="s">
        <v>335</v>
      </c>
      <c r="D1433" s="4" t="s">
        <v>424</v>
      </c>
      <c r="E1433" s="4" t="s">
        <v>425</v>
      </c>
      <c r="F1433" s="4" t="s">
        <v>42</v>
      </c>
      <c r="G1433" s="4" t="s">
        <v>43</v>
      </c>
      <c r="H1433" s="4" t="s">
        <v>426</v>
      </c>
      <c r="I1433" s="11"/>
      <c r="J1433" s="11"/>
      <c r="K1433" s="11"/>
      <c r="L1433" s="11"/>
      <c r="M1433" s="11"/>
      <c r="N1433" s="11"/>
      <c r="O1433" s="11"/>
      <c r="P1433" s="11"/>
      <c r="Q1433" s="10">
        <v>312.10000000000002</v>
      </c>
      <c r="R1433" s="10">
        <v>249.68</v>
      </c>
      <c r="S1433" s="11"/>
      <c r="T1433" s="11"/>
      <c r="U1433" s="9">
        <v>561.78</v>
      </c>
    </row>
    <row r="1434" spans="1:21" ht="23.25" thickBot="1" x14ac:dyDescent="0.3">
      <c r="A1434" s="4" t="s">
        <v>408</v>
      </c>
      <c r="B1434" s="4" t="s">
        <v>316</v>
      </c>
      <c r="C1434" s="4" t="s">
        <v>317</v>
      </c>
      <c r="D1434" s="4" t="s">
        <v>427</v>
      </c>
      <c r="E1434" s="4" t="s">
        <v>428</v>
      </c>
      <c r="F1434" s="4" t="s">
        <v>76</v>
      </c>
      <c r="G1434" s="4" t="s">
        <v>77</v>
      </c>
      <c r="H1434" s="4" t="s">
        <v>429</v>
      </c>
      <c r="I1434" s="8">
        <v>3874.5</v>
      </c>
      <c r="J1434" s="8">
        <v>393.75</v>
      </c>
      <c r="K1434" s="7"/>
      <c r="L1434" s="7"/>
      <c r="M1434" s="7"/>
      <c r="N1434" s="7"/>
      <c r="O1434" s="7"/>
      <c r="P1434" s="7"/>
      <c r="Q1434" s="7"/>
      <c r="R1434" s="7"/>
      <c r="S1434" s="7"/>
      <c r="T1434" s="7"/>
      <c r="U1434" s="9">
        <v>4268.25</v>
      </c>
    </row>
    <row r="1435" spans="1:21" ht="23.25" thickBot="1" x14ac:dyDescent="0.3">
      <c r="A1435" s="4" t="s">
        <v>408</v>
      </c>
      <c r="B1435" s="4" t="s">
        <v>316</v>
      </c>
      <c r="C1435" s="4" t="s">
        <v>317</v>
      </c>
      <c r="D1435" s="4" t="s">
        <v>427</v>
      </c>
      <c r="E1435" s="4" t="s">
        <v>428</v>
      </c>
      <c r="F1435" s="4" t="s">
        <v>1480</v>
      </c>
      <c r="G1435" s="4" t="s">
        <v>1481</v>
      </c>
      <c r="H1435" s="4" t="s">
        <v>429</v>
      </c>
      <c r="I1435" s="10">
        <v>330.45</v>
      </c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9">
        <v>330.45</v>
      </c>
    </row>
    <row r="1436" spans="1:21" ht="23.25" thickBot="1" x14ac:dyDescent="0.3">
      <c r="A1436" s="4" t="s">
        <v>408</v>
      </c>
      <c r="B1436" s="4" t="s">
        <v>316</v>
      </c>
      <c r="C1436" s="4" t="s">
        <v>317</v>
      </c>
      <c r="D1436" s="4" t="s">
        <v>430</v>
      </c>
      <c r="E1436" s="4" t="s">
        <v>431</v>
      </c>
      <c r="F1436" s="4" t="s">
        <v>192</v>
      </c>
      <c r="G1436" s="4" t="s">
        <v>193</v>
      </c>
      <c r="H1436" s="4" t="s">
        <v>213</v>
      </c>
      <c r="I1436" s="7"/>
      <c r="J1436" s="7"/>
      <c r="K1436" s="7"/>
      <c r="L1436" s="7"/>
      <c r="M1436" s="7"/>
      <c r="N1436" s="7"/>
      <c r="O1436" s="7"/>
      <c r="P1436" s="8">
        <v>-921.39</v>
      </c>
      <c r="Q1436" s="7"/>
      <c r="R1436" s="7"/>
      <c r="S1436" s="7"/>
      <c r="T1436" s="7"/>
      <c r="U1436" s="9">
        <v>-921.39</v>
      </c>
    </row>
    <row r="1437" spans="1:21" ht="23.25" thickBot="1" x14ac:dyDescent="0.3">
      <c r="A1437" s="4" t="s">
        <v>408</v>
      </c>
      <c r="B1437" s="4" t="s">
        <v>267</v>
      </c>
      <c r="C1437" s="4" t="s">
        <v>268</v>
      </c>
      <c r="D1437" s="4" t="s">
        <v>430</v>
      </c>
      <c r="E1437" s="4" t="s">
        <v>431</v>
      </c>
      <c r="F1437" s="4" t="s">
        <v>116</v>
      </c>
      <c r="G1437" s="4" t="s">
        <v>117</v>
      </c>
      <c r="H1437" s="4" t="s">
        <v>213</v>
      </c>
      <c r="I1437" s="10">
        <v>142.44999999999999</v>
      </c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9">
        <v>142.44999999999999</v>
      </c>
    </row>
    <row r="1438" spans="1:21" ht="23.25" thickBot="1" x14ac:dyDescent="0.3">
      <c r="A1438" s="4" t="s">
        <v>408</v>
      </c>
      <c r="B1438" s="4" t="s">
        <v>194</v>
      </c>
      <c r="C1438" s="4" t="s">
        <v>195</v>
      </c>
      <c r="D1438" s="4" t="s">
        <v>427</v>
      </c>
      <c r="E1438" s="4" t="s">
        <v>428</v>
      </c>
      <c r="F1438" s="4" t="s">
        <v>94</v>
      </c>
      <c r="G1438" s="4" t="s">
        <v>95</v>
      </c>
      <c r="H1438" s="4" t="s">
        <v>429</v>
      </c>
      <c r="I1438" s="7"/>
      <c r="J1438" s="8">
        <v>5.31</v>
      </c>
      <c r="K1438" s="7"/>
      <c r="L1438" s="7"/>
      <c r="M1438" s="7"/>
      <c r="N1438" s="7"/>
      <c r="O1438" s="7"/>
      <c r="P1438" s="7"/>
      <c r="Q1438" s="7"/>
      <c r="R1438" s="8">
        <v>101.98</v>
      </c>
      <c r="S1438" s="7"/>
      <c r="T1438" s="7"/>
      <c r="U1438" s="9">
        <v>107.29</v>
      </c>
    </row>
    <row r="1439" spans="1:21" ht="23.25" thickBot="1" x14ac:dyDescent="0.3">
      <c r="A1439" s="4" t="s">
        <v>408</v>
      </c>
      <c r="B1439" s="4" t="s">
        <v>194</v>
      </c>
      <c r="C1439" s="4" t="s">
        <v>195</v>
      </c>
      <c r="D1439" s="4" t="s">
        <v>427</v>
      </c>
      <c r="E1439" s="4" t="s">
        <v>428</v>
      </c>
      <c r="F1439" s="4" t="s">
        <v>42</v>
      </c>
      <c r="G1439" s="4" t="s">
        <v>43</v>
      </c>
      <c r="H1439" s="4" t="s">
        <v>429</v>
      </c>
      <c r="I1439" s="11"/>
      <c r="J1439" s="10">
        <v>70.06</v>
      </c>
      <c r="K1439" s="11"/>
      <c r="L1439" s="11"/>
      <c r="M1439" s="11"/>
      <c r="N1439" s="11"/>
      <c r="O1439" s="11"/>
      <c r="P1439" s="11"/>
      <c r="Q1439" s="11"/>
      <c r="R1439" s="10">
        <v>1345.31</v>
      </c>
      <c r="S1439" s="11"/>
      <c r="T1439" s="11"/>
      <c r="U1439" s="9">
        <v>1415.37</v>
      </c>
    </row>
    <row r="1440" spans="1:21" ht="23.25" thickBot="1" x14ac:dyDescent="0.3">
      <c r="A1440" s="4" t="s">
        <v>408</v>
      </c>
      <c r="B1440" s="4" t="s">
        <v>194</v>
      </c>
      <c r="C1440" s="4" t="s">
        <v>195</v>
      </c>
      <c r="D1440" s="4" t="s">
        <v>430</v>
      </c>
      <c r="E1440" s="4" t="s">
        <v>431</v>
      </c>
      <c r="F1440" s="4" t="s">
        <v>156</v>
      </c>
      <c r="G1440" s="4" t="s">
        <v>157</v>
      </c>
      <c r="H1440" s="4" t="s">
        <v>213</v>
      </c>
      <c r="I1440" s="7"/>
      <c r="J1440" s="7"/>
      <c r="K1440" s="7"/>
      <c r="L1440" s="7"/>
      <c r="M1440" s="7"/>
      <c r="N1440" s="8">
        <v>640</v>
      </c>
      <c r="O1440" s="7"/>
      <c r="P1440" s="7"/>
      <c r="Q1440" s="7"/>
      <c r="R1440" s="7"/>
      <c r="S1440" s="7"/>
      <c r="T1440" s="7"/>
      <c r="U1440" s="9">
        <v>640</v>
      </c>
    </row>
    <row r="1441" spans="1:21" ht="23.25" thickBot="1" x14ac:dyDescent="0.3">
      <c r="A1441" s="4" t="s">
        <v>408</v>
      </c>
      <c r="B1441" s="4" t="s">
        <v>298</v>
      </c>
      <c r="C1441" s="4" t="s">
        <v>299</v>
      </c>
      <c r="D1441" s="4" t="s">
        <v>427</v>
      </c>
      <c r="E1441" s="4" t="s">
        <v>428</v>
      </c>
      <c r="F1441" s="4" t="s">
        <v>53</v>
      </c>
      <c r="G1441" s="4" t="s">
        <v>54</v>
      </c>
      <c r="H1441" s="4" t="s">
        <v>429</v>
      </c>
      <c r="I1441" s="11"/>
      <c r="J1441" s="11"/>
      <c r="K1441" s="11"/>
      <c r="L1441" s="11"/>
      <c r="M1441" s="10">
        <v>38.47</v>
      </c>
      <c r="N1441" s="11"/>
      <c r="O1441" s="11"/>
      <c r="P1441" s="11"/>
      <c r="Q1441" s="11"/>
      <c r="R1441" s="11"/>
      <c r="S1441" s="11"/>
      <c r="T1441" s="11"/>
      <c r="U1441" s="9">
        <v>38.47</v>
      </c>
    </row>
    <row r="1442" spans="1:21" ht="23.25" thickBot="1" x14ac:dyDescent="0.3">
      <c r="A1442" s="4" t="s">
        <v>408</v>
      </c>
      <c r="B1442" s="4" t="s">
        <v>362</v>
      </c>
      <c r="C1442" s="4" t="s">
        <v>363</v>
      </c>
      <c r="D1442" s="4" t="s">
        <v>427</v>
      </c>
      <c r="E1442" s="4" t="s">
        <v>428</v>
      </c>
      <c r="F1442" s="4" t="s">
        <v>76</v>
      </c>
      <c r="G1442" s="4" t="s">
        <v>77</v>
      </c>
      <c r="H1442" s="4" t="s">
        <v>429</v>
      </c>
      <c r="I1442" s="7"/>
      <c r="J1442" s="7"/>
      <c r="K1442" s="7"/>
      <c r="L1442" s="7"/>
      <c r="M1442" s="7"/>
      <c r="N1442" s="7"/>
      <c r="O1442" s="7"/>
      <c r="P1442" s="7"/>
      <c r="Q1442" s="7"/>
      <c r="R1442" s="8">
        <v>584.08000000000004</v>
      </c>
      <c r="S1442" s="7"/>
      <c r="T1442" s="7"/>
      <c r="U1442" s="9">
        <v>584.08000000000004</v>
      </c>
    </row>
    <row r="1443" spans="1:21" ht="23.25" thickBot="1" x14ac:dyDescent="0.3">
      <c r="A1443" s="4" t="s">
        <v>408</v>
      </c>
      <c r="B1443" s="4" t="s">
        <v>463</v>
      </c>
      <c r="C1443" s="4" t="s">
        <v>464</v>
      </c>
      <c r="D1443" s="4" t="s">
        <v>430</v>
      </c>
      <c r="E1443" s="4" t="s">
        <v>431</v>
      </c>
      <c r="F1443" s="4" t="s">
        <v>192</v>
      </c>
      <c r="G1443" s="4" t="s">
        <v>193</v>
      </c>
      <c r="H1443" s="4" t="s">
        <v>213</v>
      </c>
      <c r="I1443" s="11"/>
      <c r="J1443" s="11"/>
      <c r="K1443" s="11"/>
      <c r="L1443" s="11"/>
      <c r="M1443" s="11"/>
      <c r="N1443" s="11"/>
      <c r="O1443" s="11"/>
      <c r="P1443" s="10">
        <v>-4968.7</v>
      </c>
      <c r="Q1443" s="11"/>
      <c r="R1443" s="11"/>
      <c r="S1443" s="11"/>
      <c r="T1443" s="11"/>
      <c r="U1443" s="9">
        <v>-4968.7</v>
      </c>
    </row>
    <row r="1444" spans="1:21" ht="23.25" thickBot="1" x14ac:dyDescent="0.3">
      <c r="A1444" s="4" t="s">
        <v>408</v>
      </c>
      <c r="B1444" s="4" t="s">
        <v>502</v>
      </c>
      <c r="C1444" s="4" t="s">
        <v>503</v>
      </c>
      <c r="D1444" s="4" t="s">
        <v>430</v>
      </c>
      <c r="E1444" s="4" t="s">
        <v>431</v>
      </c>
      <c r="F1444" s="4" t="s">
        <v>166</v>
      </c>
      <c r="G1444" s="4" t="s">
        <v>167</v>
      </c>
      <c r="H1444" s="4" t="s">
        <v>213</v>
      </c>
      <c r="I1444" s="7"/>
      <c r="J1444" s="7"/>
      <c r="K1444" s="7"/>
      <c r="L1444" s="7"/>
      <c r="M1444" s="7"/>
      <c r="N1444" s="7"/>
      <c r="O1444" s="7"/>
      <c r="P1444" s="7"/>
      <c r="Q1444" s="8">
        <v>180</v>
      </c>
      <c r="R1444" s="7"/>
      <c r="S1444" s="7"/>
      <c r="T1444" s="7"/>
      <c r="U1444" s="9">
        <v>180</v>
      </c>
    </row>
    <row r="1445" spans="1:21" ht="23.25" thickBot="1" x14ac:dyDescent="0.3">
      <c r="A1445" s="4" t="s">
        <v>408</v>
      </c>
      <c r="B1445" s="4" t="s">
        <v>502</v>
      </c>
      <c r="C1445" s="4" t="s">
        <v>503</v>
      </c>
      <c r="D1445" s="4" t="s">
        <v>430</v>
      </c>
      <c r="E1445" s="4" t="s">
        <v>431</v>
      </c>
      <c r="F1445" s="4" t="s">
        <v>168</v>
      </c>
      <c r="G1445" s="4" t="s">
        <v>169</v>
      </c>
      <c r="H1445" s="4" t="s">
        <v>213</v>
      </c>
      <c r="I1445" s="10">
        <v>180</v>
      </c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9">
        <v>180</v>
      </c>
    </row>
    <row r="1446" spans="1:21" ht="23.25" thickBot="1" x14ac:dyDescent="0.3">
      <c r="A1446" s="4" t="s">
        <v>408</v>
      </c>
      <c r="B1446" s="4" t="s">
        <v>7657</v>
      </c>
      <c r="C1446" s="4" t="s">
        <v>7658</v>
      </c>
      <c r="D1446" s="4" t="s">
        <v>430</v>
      </c>
      <c r="E1446" s="4" t="s">
        <v>431</v>
      </c>
      <c r="F1446" s="4" t="s">
        <v>116</v>
      </c>
      <c r="G1446" s="4" t="s">
        <v>117</v>
      </c>
      <c r="H1446" s="4" t="s">
        <v>213</v>
      </c>
      <c r="I1446" s="7"/>
      <c r="J1446" s="7"/>
      <c r="K1446" s="7"/>
      <c r="L1446" s="7"/>
      <c r="M1446" s="7"/>
      <c r="N1446" s="7"/>
      <c r="O1446" s="7"/>
      <c r="P1446" s="7"/>
      <c r="Q1446" s="7"/>
      <c r="R1446" s="8">
        <v>40.22</v>
      </c>
      <c r="S1446" s="7"/>
      <c r="T1446" s="7"/>
      <c r="U1446" s="9">
        <v>40.22</v>
      </c>
    </row>
    <row r="1447" spans="1:21" ht="23.25" thickBot="1" x14ac:dyDescent="0.3">
      <c r="A1447" s="4" t="s">
        <v>408</v>
      </c>
      <c r="B1447" s="4" t="s">
        <v>7653</v>
      </c>
      <c r="C1447" s="4" t="s">
        <v>7654</v>
      </c>
      <c r="D1447" s="4" t="s">
        <v>430</v>
      </c>
      <c r="E1447" s="4" t="s">
        <v>431</v>
      </c>
      <c r="F1447" s="4" t="s">
        <v>70</v>
      </c>
      <c r="G1447" s="4" t="s">
        <v>71</v>
      </c>
      <c r="H1447" s="4" t="s">
        <v>213</v>
      </c>
      <c r="I1447" s="11"/>
      <c r="J1447" s="11"/>
      <c r="K1447" s="11"/>
      <c r="L1447" s="11"/>
      <c r="M1447" s="11"/>
      <c r="N1447" s="11"/>
      <c r="O1447" s="10">
        <v>792.92</v>
      </c>
      <c r="P1447" s="11"/>
      <c r="Q1447" s="11"/>
      <c r="R1447" s="11"/>
      <c r="S1447" s="11"/>
      <c r="T1447" s="10">
        <v>-702.69</v>
      </c>
      <c r="U1447" s="9">
        <v>90.23</v>
      </c>
    </row>
    <row r="1448" spans="1:21" ht="23.25" thickBot="1" x14ac:dyDescent="0.3">
      <c r="A1448" s="4" t="s">
        <v>437</v>
      </c>
      <c r="B1448" s="4" t="s">
        <v>89</v>
      </c>
      <c r="C1448" s="4" t="s">
        <v>90</v>
      </c>
      <c r="D1448" s="4" t="s">
        <v>441</v>
      </c>
      <c r="E1448" s="4" t="s">
        <v>442</v>
      </c>
      <c r="F1448" s="4" t="s">
        <v>94</v>
      </c>
      <c r="G1448" s="4" t="s">
        <v>95</v>
      </c>
      <c r="H1448" s="4" t="s">
        <v>429</v>
      </c>
      <c r="I1448" s="7"/>
      <c r="J1448" s="7"/>
      <c r="K1448" s="7"/>
      <c r="L1448" s="7"/>
      <c r="M1448" s="7"/>
      <c r="N1448" s="8">
        <v>5.6</v>
      </c>
      <c r="O1448" s="7"/>
      <c r="P1448" s="7"/>
      <c r="Q1448" s="7"/>
      <c r="R1448" s="8">
        <v>10.45</v>
      </c>
      <c r="S1448" s="8">
        <v>30.69</v>
      </c>
      <c r="T1448" s="7"/>
      <c r="U1448" s="9">
        <v>46.74</v>
      </c>
    </row>
    <row r="1449" spans="1:21" ht="23.25" thickBot="1" x14ac:dyDescent="0.3">
      <c r="A1449" s="4" t="s">
        <v>437</v>
      </c>
      <c r="B1449" s="4" t="s">
        <v>89</v>
      </c>
      <c r="C1449" s="4" t="s">
        <v>90</v>
      </c>
      <c r="D1449" s="4" t="s">
        <v>441</v>
      </c>
      <c r="E1449" s="4" t="s">
        <v>442</v>
      </c>
      <c r="F1449" s="4" t="s">
        <v>42</v>
      </c>
      <c r="G1449" s="4" t="s">
        <v>43</v>
      </c>
      <c r="H1449" s="4" t="s">
        <v>429</v>
      </c>
      <c r="I1449" s="11"/>
      <c r="J1449" s="11"/>
      <c r="K1449" s="11"/>
      <c r="L1449" s="11"/>
      <c r="M1449" s="11"/>
      <c r="N1449" s="10">
        <v>38.549999999999997</v>
      </c>
      <c r="O1449" s="11"/>
      <c r="P1449" s="11"/>
      <c r="Q1449" s="11"/>
      <c r="R1449" s="10">
        <v>71.89</v>
      </c>
      <c r="S1449" s="11"/>
      <c r="T1449" s="11"/>
      <c r="U1449" s="9">
        <v>110.44</v>
      </c>
    </row>
    <row r="1450" spans="1:21" ht="23.25" thickBot="1" x14ac:dyDescent="0.3">
      <c r="A1450" s="4" t="s">
        <v>437</v>
      </c>
      <c r="B1450" s="4" t="s">
        <v>89</v>
      </c>
      <c r="C1450" s="4" t="s">
        <v>90</v>
      </c>
      <c r="D1450" s="4" t="s">
        <v>441</v>
      </c>
      <c r="E1450" s="4" t="s">
        <v>442</v>
      </c>
      <c r="F1450" s="4" t="s">
        <v>53</v>
      </c>
      <c r="G1450" s="4" t="s">
        <v>54</v>
      </c>
      <c r="H1450" s="4" t="s">
        <v>429</v>
      </c>
      <c r="I1450" s="7"/>
      <c r="J1450" s="7"/>
      <c r="K1450" s="7"/>
      <c r="L1450" s="7"/>
      <c r="M1450" s="7"/>
      <c r="N1450" s="7"/>
      <c r="O1450" s="7"/>
      <c r="P1450" s="7"/>
      <c r="Q1450" s="7"/>
      <c r="R1450" s="7"/>
      <c r="S1450" s="8">
        <v>211.16</v>
      </c>
      <c r="T1450" s="7"/>
      <c r="U1450" s="9">
        <v>211.16</v>
      </c>
    </row>
    <row r="1451" spans="1:21" ht="23.25" thickBot="1" x14ac:dyDescent="0.3">
      <c r="A1451" s="4" t="s">
        <v>437</v>
      </c>
      <c r="B1451" s="4" t="s">
        <v>406</v>
      </c>
      <c r="C1451" s="4" t="s">
        <v>407</v>
      </c>
      <c r="D1451" s="4" t="s">
        <v>441</v>
      </c>
      <c r="E1451" s="4" t="s">
        <v>442</v>
      </c>
      <c r="F1451" s="4" t="s">
        <v>51</v>
      </c>
      <c r="G1451" s="4" t="s">
        <v>52</v>
      </c>
      <c r="H1451" s="4" t="s">
        <v>429</v>
      </c>
      <c r="I1451" s="10">
        <v>233.3</v>
      </c>
      <c r="J1451" s="11"/>
      <c r="K1451" s="10">
        <v>231.03</v>
      </c>
      <c r="L1451" s="11"/>
      <c r="M1451" s="10">
        <v>820.73</v>
      </c>
      <c r="N1451" s="10">
        <v>897.66</v>
      </c>
      <c r="O1451" s="11"/>
      <c r="P1451" s="11"/>
      <c r="Q1451" s="11"/>
      <c r="R1451" s="11"/>
      <c r="S1451" s="10">
        <v>1464.82</v>
      </c>
      <c r="T1451" s="10">
        <v>156.94999999999999</v>
      </c>
      <c r="U1451" s="9">
        <v>3804.49</v>
      </c>
    </row>
    <row r="1452" spans="1:21" ht="23.25" thickBot="1" x14ac:dyDescent="0.3">
      <c r="A1452" s="4" t="s">
        <v>437</v>
      </c>
      <c r="B1452" s="4" t="s">
        <v>406</v>
      </c>
      <c r="C1452" s="4" t="s">
        <v>407</v>
      </c>
      <c r="D1452" s="4" t="s">
        <v>441</v>
      </c>
      <c r="E1452" s="4" t="s">
        <v>442</v>
      </c>
      <c r="F1452" s="4" t="s">
        <v>42</v>
      </c>
      <c r="G1452" s="4" t="s">
        <v>43</v>
      </c>
      <c r="H1452" s="4" t="s">
        <v>429</v>
      </c>
      <c r="I1452" s="8">
        <v>1646.48</v>
      </c>
      <c r="J1452" s="8">
        <v>1681.49</v>
      </c>
      <c r="K1452" s="8">
        <v>1541.6</v>
      </c>
      <c r="L1452" s="8">
        <v>1522.81</v>
      </c>
      <c r="M1452" s="8">
        <v>848.14</v>
      </c>
      <c r="N1452" s="8">
        <v>1156.58</v>
      </c>
      <c r="O1452" s="8">
        <v>1021.64</v>
      </c>
      <c r="P1452" s="8">
        <v>886.68</v>
      </c>
      <c r="Q1452" s="8">
        <v>1297.44</v>
      </c>
      <c r="R1452" s="8">
        <v>1022.24</v>
      </c>
      <c r="S1452" s="8">
        <v>1631.63</v>
      </c>
      <c r="T1452" s="8">
        <v>2634.21</v>
      </c>
      <c r="U1452" s="9">
        <v>16890.939999999999</v>
      </c>
    </row>
    <row r="1453" spans="1:21" ht="23.25" thickBot="1" x14ac:dyDescent="0.3">
      <c r="A1453" s="4" t="s">
        <v>437</v>
      </c>
      <c r="B1453" s="4" t="s">
        <v>406</v>
      </c>
      <c r="C1453" s="4" t="s">
        <v>407</v>
      </c>
      <c r="D1453" s="4" t="s">
        <v>441</v>
      </c>
      <c r="E1453" s="4" t="s">
        <v>442</v>
      </c>
      <c r="F1453" s="4" t="s">
        <v>53</v>
      </c>
      <c r="G1453" s="4" t="s">
        <v>54</v>
      </c>
      <c r="H1453" s="4" t="s">
        <v>429</v>
      </c>
      <c r="I1453" s="10">
        <v>279.95999999999998</v>
      </c>
      <c r="J1453" s="11"/>
      <c r="K1453" s="10">
        <v>115.52</v>
      </c>
      <c r="L1453" s="11"/>
      <c r="M1453" s="11"/>
      <c r="N1453" s="11"/>
      <c r="O1453" s="10">
        <v>19.239999999999998</v>
      </c>
      <c r="P1453" s="14">
        <v>0</v>
      </c>
      <c r="Q1453" s="10">
        <v>156.96</v>
      </c>
      <c r="R1453" s="11"/>
      <c r="S1453" s="11"/>
      <c r="T1453" s="10">
        <v>549.36</v>
      </c>
      <c r="U1453" s="9">
        <v>1121.04</v>
      </c>
    </row>
    <row r="1454" spans="1:21" ht="23.25" thickBot="1" x14ac:dyDescent="0.3">
      <c r="A1454" s="4" t="s">
        <v>437</v>
      </c>
      <c r="B1454" s="4" t="s">
        <v>406</v>
      </c>
      <c r="C1454" s="4" t="s">
        <v>407</v>
      </c>
      <c r="D1454" s="4" t="s">
        <v>441</v>
      </c>
      <c r="E1454" s="4" t="s">
        <v>442</v>
      </c>
      <c r="F1454" s="4" t="s">
        <v>172</v>
      </c>
      <c r="G1454" s="4" t="s">
        <v>173</v>
      </c>
      <c r="H1454" s="4" t="s">
        <v>429</v>
      </c>
      <c r="I1454" s="8">
        <v>22.5</v>
      </c>
      <c r="J1454" s="7"/>
      <c r="K1454" s="7"/>
      <c r="L1454" s="7"/>
      <c r="M1454" s="8">
        <v>22.5</v>
      </c>
      <c r="N1454" s="8">
        <v>22.5</v>
      </c>
      <c r="O1454" s="7"/>
      <c r="P1454" s="7"/>
      <c r="Q1454" s="7"/>
      <c r="R1454" s="7"/>
      <c r="S1454" s="7"/>
      <c r="T1454" s="8">
        <v>45</v>
      </c>
      <c r="U1454" s="9">
        <v>112.5</v>
      </c>
    </row>
    <row r="1455" spans="1:21" ht="23.25" thickBot="1" x14ac:dyDescent="0.3">
      <c r="A1455" s="4" t="s">
        <v>437</v>
      </c>
      <c r="B1455" s="4" t="s">
        <v>406</v>
      </c>
      <c r="C1455" s="4" t="s">
        <v>407</v>
      </c>
      <c r="D1455" s="4" t="s">
        <v>443</v>
      </c>
      <c r="E1455" s="4" t="s">
        <v>442</v>
      </c>
      <c r="F1455" s="4" t="s">
        <v>108</v>
      </c>
      <c r="G1455" s="4" t="s">
        <v>109</v>
      </c>
      <c r="H1455" s="4" t="s">
        <v>444</v>
      </c>
      <c r="I1455" s="10">
        <v>6962.28</v>
      </c>
      <c r="J1455" s="10">
        <v>6107.01</v>
      </c>
      <c r="K1455" s="10">
        <v>7386.38</v>
      </c>
      <c r="L1455" s="10">
        <v>9262.36</v>
      </c>
      <c r="M1455" s="10">
        <v>9703.42</v>
      </c>
      <c r="N1455" s="10">
        <v>6909.5</v>
      </c>
      <c r="O1455" s="10">
        <v>9970.34</v>
      </c>
      <c r="P1455" s="10">
        <v>8973.31</v>
      </c>
      <c r="Q1455" s="10">
        <v>5438.37</v>
      </c>
      <c r="R1455" s="10">
        <v>7439.99</v>
      </c>
      <c r="S1455" s="10">
        <v>7704.35</v>
      </c>
      <c r="T1455" s="10">
        <v>9063.9500000000007</v>
      </c>
      <c r="U1455" s="9">
        <v>94921.26</v>
      </c>
    </row>
    <row r="1456" spans="1:21" ht="23.25" thickBot="1" x14ac:dyDescent="0.3">
      <c r="A1456" s="4" t="s">
        <v>437</v>
      </c>
      <c r="B1456" s="4" t="s">
        <v>406</v>
      </c>
      <c r="C1456" s="4" t="s">
        <v>407</v>
      </c>
      <c r="D1456" s="4" t="s">
        <v>443</v>
      </c>
      <c r="E1456" s="4" t="s">
        <v>442</v>
      </c>
      <c r="F1456" s="4" t="s">
        <v>118</v>
      </c>
      <c r="G1456" s="4" t="s">
        <v>119</v>
      </c>
      <c r="H1456" s="4" t="s">
        <v>444</v>
      </c>
      <c r="I1456" s="8">
        <v>562.66</v>
      </c>
      <c r="J1456" s="13">
        <v>0</v>
      </c>
      <c r="K1456" s="8">
        <v>442.2</v>
      </c>
      <c r="L1456" s="7"/>
      <c r="M1456" s="8">
        <v>707.52</v>
      </c>
      <c r="N1456" s="8">
        <v>1171.83</v>
      </c>
      <c r="O1456" s="7"/>
      <c r="P1456" s="7"/>
      <c r="Q1456" s="7"/>
      <c r="R1456" s="7"/>
      <c r="S1456" s="8">
        <v>1646.15</v>
      </c>
      <c r="T1456" s="8">
        <v>180.4</v>
      </c>
      <c r="U1456" s="9">
        <v>4710.76</v>
      </c>
    </row>
    <row r="1457" spans="1:21" ht="23.25" thickBot="1" x14ac:dyDescent="0.3">
      <c r="A1457" s="4" t="s">
        <v>437</v>
      </c>
      <c r="B1457" s="4" t="s">
        <v>406</v>
      </c>
      <c r="C1457" s="4" t="s">
        <v>407</v>
      </c>
      <c r="D1457" s="4" t="s">
        <v>443</v>
      </c>
      <c r="E1457" s="4" t="s">
        <v>442</v>
      </c>
      <c r="F1457" s="4" t="s">
        <v>120</v>
      </c>
      <c r="G1457" s="4" t="s">
        <v>121</v>
      </c>
      <c r="H1457" s="4" t="s">
        <v>444</v>
      </c>
      <c r="I1457" s="10">
        <v>28414.53</v>
      </c>
      <c r="J1457" s="10">
        <v>20577.650000000001</v>
      </c>
      <c r="K1457" s="10">
        <v>21358.54</v>
      </c>
      <c r="L1457" s="10">
        <v>29937.23</v>
      </c>
      <c r="M1457" s="10">
        <v>27239.85</v>
      </c>
      <c r="N1457" s="10">
        <v>28654.92</v>
      </c>
      <c r="O1457" s="10">
        <v>30069.84</v>
      </c>
      <c r="P1457" s="10">
        <v>25802.799999999999</v>
      </c>
      <c r="Q1457" s="10">
        <v>25955.24</v>
      </c>
      <c r="R1457" s="10">
        <v>25977.87</v>
      </c>
      <c r="S1457" s="10">
        <v>24895.38</v>
      </c>
      <c r="T1457" s="10">
        <v>26338.61</v>
      </c>
      <c r="U1457" s="9">
        <v>315222.46000000002</v>
      </c>
    </row>
    <row r="1458" spans="1:21" ht="23.25" thickBot="1" x14ac:dyDescent="0.3">
      <c r="A1458" s="4" t="s">
        <v>437</v>
      </c>
      <c r="B1458" s="4" t="s">
        <v>406</v>
      </c>
      <c r="C1458" s="4" t="s">
        <v>407</v>
      </c>
      <c r="D1458" s="4" t="s">
        <v>443</v>
      </c>
      <c r="E1458" s="4" t="s">
        <v>442</v>
      </c>
      <c r="F1458" s="4" t="s">
        <v>122</v>
      </c>
      <c r="G1458" s="4" t="s">
        <v>123</v>
      </c>
      <c r="H1458" s="4" t="s">
        <v>444</v>
      </c>
      <c r="I1458" s="8">
        <v>4567.5200000000004</v>
      </c>
      <c r="J1458" s="8">
        <v>3087.84</v>
      </c>
      <c r="K1458" s="8">
        <v>2669.85</v>
      </c>
      <c r="L1458" s="8">
        <v>2006.54</v>
      </c>
      <c r="M1458" s="8">
        <v>2340.2800000000002</v>
      </c>
      <c r="N1458" s="8">
        <v>1956.72</v>
      </c>
      <c r="O1458" s="8">
        <v>2504.0300000000002</v>
      </c>
      <c r="P1458" s="8">
        <v>1790.93</v>
      </c>
      <c r="Q1458" s="8">
        <v>1133.19</v>
      </c>
      <c r="R1458" s="8">
        <v>1758.95</v>
      </c>
      <c r="S1458" s="8">
        <v>2773.72</v>
      </c>
      <c r="T1458" s="8">
        <v>3162.71</v>
      </c>
      <c r="U1458" s="9">
        <v>29752.28</v>
      </c>
    </row>
    <row r="1459" spans="1:21" ht="23.25" thickBot="1" x14ac:dyDescent="0.3">
      <c r="A1459" s="4" t="s">
        <v>437</v>
      </c>
      <c r="B1459" s="4" t="s">
        <v>406</v>
      </c>
      <c r="C1459" s="4" t="s">
        <v>407</v>
      </c>
      <c r="D1459" s="4" t="s">
        <v>443</v>
      </c>
      <c r="E1459" s="4" t="s">
        <v>442</v>
      </c>
      <c r="F1459" s="4" t="s">
        <v>112</v>
      </c>
      <c r="G1459" s="4" t="s">
        <v>113</v>
      </c>
      <c r="H1459" s="4" t="s">
        <v>444</v>
      </c>
      <c r="I1459" s="10">
        <v>5311.28</v>
      </c>
      <c r="J1459" s="10">
        <v>4960.01</v>
      </c>
      <c r="K1459" s="10">
        <v>5523.02</v>
      </c>
      <c r="L1459" s="10">
        <v>5767.26</v>
      </c>
      <c r="M1459" s="10">
        <v>5187.78</v>
      </c>
      <c r="N1459" s="10">
        <v>5610.56</v>
      </c>
      <c r="O1459" s="10">
        <v>5610.53</v>
      </c>
      <c r="P1459" s="10">
        <v>5417.38</v>
      </c>
      <c r="Q1459" s="10">
        <v>5694.86</v>
      </c>
      <c r="R1459" s="10">
        <v>5891.98</v>
      </c>
      <c r="S1459" s="10">
        <v>5498.03</v>
      </c>
      <c r="T1459" s="10">
        <v>5694.99</v>
      </c>
      <c r="U1459" s="9">
        <v>66167.679999999993</v>
      </c>
    </row>
    <row r="1460" spans="1:21" ht="23.25" thickBot="1" x14ac:dyDescent="0.3">
      <c r="A1460" s="4" t="s">
        <v>437</v>
      </c>
      <c r="B1460" s="4" t="s">
        <v>406</v>
      </c>
      <c r="C1460" s="4" t="s">
        <v>407</v>
      </c>
      <c r="D1460" s="4" t="s">
        <v>443</v>
      </c>
      <c r="E1460" s="4" t="s">
        <v>442</v>
      </c>
      <c r="F1460" s="4" t="s">
        <v>114</v>
      </c>
      <c r="G1460" s="4" t="s">
        <v>115</v>
      </c>
      <c r="H1460" s="4" t="s">
        <v>444</v>
      </c>
      <c r="I1460" s="8">
        <v>20480.66</v>
      </c>
      <c r="J1460" s="8">
        <v>18852.849999999999</v>
      </c>
      <c r="K1460" s="8">
        <v>20941.849999999999</v>
      </c>
      <c r="L1460" s="8">
        <v>21727.96</v>
      </c>
      <c r="M1460" s="8">
        <v>19734.72</v>
      </c>
      <c r="N1460" s="8">
        <v>21319.51</v>
      </c>
      <c r="O1460" s="8">
        <v>21222.17</v>
      </c>
      <c r="P1460" s="8">
        <v>20391.39</v>
      </c>
      <c r="Q1460" s="8">
        <v>21316.97</v>
      </c>
      <c r="R1460" s="8">
        <v>22148.17</v>
      </c>
      <c r="S1460" s="8">
        <v>21111.65</v>
      </c>
      <c r="T1460" s="8">
        <v>21670.54</v>
      </c>
      <c r="U1460" s="9">
        <v>250918.44</v>
      </c>
    </row>
    <row r="1461" spans="1:21" ht="23.25" thickBot="1" x14ac:dyDescent="0.3">
      <c r="A1461" s="4" t="s">
        <v>437</v>
      </c>
      <c r="B1461" s="4" t="s">
        <v>406</v>
      </c>
      <c r="C1461" s="4" t="s">
        <v>407</v>
      </c>
      <c r="D1461" s="4" t="s">
        <v>443</v>
      </c>
      <c r="E1461" s="4" t="s">
        <v>442</v>
      </c>
      <c r="F1461" s="4" t="s">
        <v>128</v>
      </c>
      <c r="G1461" s="4" t="s">
        <v>129</v>
      </c>
      <c r="H1461" s="4" t="s">
        <v>444</v>
      </c>
      <c r="I1461" s="11"/>
      <c r="J1461" s="10">
        <v>425</v>
      </c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9">
        <v>425</v>
      </c>
    </row>
    <row r="1462" spans="1:21" ht="23.25" thickBot="1" x14ac:dyDescent="0.3">
      <c r="A1462" s="4" t="s">
        <v>437</v>
      </c>
      <c r="B1462" s="4" t="s">
        <v>406</v>
      </c>
      <c r="C1462" s="4" t="s">
        <v>407</v>
      </c>
      <c r="D1462" s="4" t="s">
        <v>443</v>
      </c>
      <c r="E1462" s="4" t="s">
        <v>442</v>
      </c>
      <c r="F1462" s="4" t="s">
        <v>98</v>
      </c>
      <c r="G1462" s="4" t="s">
        <v>99</v>
      </c>
      <c r="H1462" s="4" t="s">
        <v>444</v>
      </c>
      <c r="I1462" s="7"/>
      <c r="J1462" s="7"/>
      <c r="K1462" s="7"/>
      <c r="L1462" s="7"/>
      <c r="M1462" s="7"/>
      <c r="N1462" s="7"/>
      <c r="O1462" s="8">
        <v>17.32</v>
      </c>
      <c r="P1462" s="7"/>
      <c r="Q1462" s="7"/>
      <c r="R1462" s="8">
        <v>50</v>
      </c>
      <c r="S1462" s="8">
        <v>-30</v>
      </c>
      <c r="T1462" s="13">
        <v>0</v>
      </c>
      <c r="U1462" s="9">
        <v>37.32</v>
      </c>
    </row>
    <row r="1463" spans="1:21" ht="23.25" thickBot="1" x14ac:dyDescent="0.3">
      <c r="A1463" s="4" t="s">
        <v>437</v>
      </c>
      <c r="B1463" s="4" t="s">
        <v>406</v>
      </c>
      <c r="C1463" s="4" t="s">
        <v>407</v>
      </c>
      <c r="D1463" s="4" t="s">
        <v>443</v>
      </c>
      <c r="E1463" s="4" t="s">
        <v>442</v>
      </c>
      <c r="F1463" s="4" t="s">
        <v>102</v>
      </c>
      <c r="G1463" s="4" t="s">
        <v>103</v>
      </c>
      <c r="H1463" s="4" t="s">
        <v>444</v>
      </c>
      <c r="I1463" s="11"/>
      <c r="J1463" s="11"/>
      <c r="K1463" s="11"/>
      <c r="L1463" s="10">
        <v>11.1</v>
      </c>
      <c r="M1463" s="11"/>
      <c r="N1463" s="11"/>
      <c r="O1463" s="11"/>
      <c r="P1463" s="10">
        <v>13.99</v>
      </c>
      <c r="Q1463" s="10">
        <v>30.36</v>
      </c>
      <c r="R1463" s="11"/>
      <c r="S1463" s="10">
        <v>18.7</v>
      </c>
      <c r="T1463" s="10">
        <v>50.43</v>
      </c>
      <c r="U1463" s="9">
        <v>124.58</v>
      </c>
    </row>
    <row r="1464" spans="1:21" ht="23.25" thickBot="1" x14ac:dyDescent="0.3">
      <c r="A1464" s="4" t="s">
        <v>437</v>
      </c>
      <c r="B1464" s="4" t="s">
        <v>406</v>
      </c>
      <c r="C1464" s="4" t="s">
        <v>407</v>
      </c>
      <c r="D1464" s="4" t="s">
        <v>443</v>
      </c>
      <c r="E1464" s="4" t="s">
        <v>442</v>
      </c>
      <c r="F1464" s="4" t="s">
        <v>445</v>
      </c>
      <c r="G1464" s="4" t="s">
        <v>446</v>
      </c>
      <c r="H1464" s="4" t="s">
        <v>444</v>
      </c>
      <c r="I1464" s="8">
        <v>85.96</v>
      </c>
      <c r="J1464" s="7"/>
      <c r="K1464" s="8">
        <v>68.59</v>
      </c>
      <c r="L1464" s="7"/>
      <c r="M1464" s="7"/>
      <c r="N1464" s="7"/>
      <c r="O1464" s="7"/>
      <c r="P1464" s="8">
        <v>130.63999999999999</v>
      </c>
      <c r="Q1464" s="7"/>
      <c r="R1464" s="7"/>
      <c r="S1464" s="7"/>
      <c r="T1464" s="7"/>
      <c r="U1464" s="9">
        <v>285.19</v>
      </c>
    </row>
    <row r="1465" spans="1:21" ht="23.25" thickBot="1" x14ac:dyDescent="0.3">
      <c r="A1465" s="4" t="s">
        <v>437</v>
      </c>
      <c r="B1465" s="4" t="s">
        <v>406</v>
      </c>
      <c r="C1465" s="4" t="s">
        <v>407</v>
      </c>
      <c r="D1465" s="4" t="s">
        <v>443</v>
      </c>
      <c r="E1465" s="4" t="s">
        <v>442</v>
      </c>
      <c r="F1465" s="4" t="s">
        <v>116</v>
      </c>
      <c r="G1465" s="4" t="s">
        <v>117</v>
      </c>
      <c r="H1465" s="4" t="s">
        <v>444</v>
      </c>
      <c r="I1465" s="10">
        <v>29.71</v>
      </c>
      <c r="J1465" s="10">
        <v>60.35</v>
      </c>
      <c r="K1465" s="10">
        <v>65.11</v>
      </c>
      <c r="L1465" s="10">
        <v>136.46</v>
      </c>
      <c r="M1465" s="10">
        <v>78.900000000000006</v>
      </c>
      <c r="N1465" s="10">
        <v>40.83</v>
      </c>
      <c r="O1465" s="10">
        <v>26.48</v>
      </c>
      <c r="P1465" s="10">
        <v>25.8</v>
      </c>
      <c r="Q1465" s="10">
        <v>11.45</v>
      </c>
      <c r="R1465" s="10">
        <v>35.5</v>
      </c>
      <c r="S1465" s="10">
        <v>13.28</v>
      </c>
      <c r="T1465" s="11"/>
      <c r="U1465" s="9">
        <v>523.87</v>
      </c>
    </row>
    <row r="1466" spans="1:21" ht="23.25" thickBot="1" x14ac:dyDescent="0.3">
      <c r="A1466" s="4" t="s">
        <v>437</v>
      </c>
      <c r="B1466" s="4" t="s">
        <v>406</v>
      </c>
      <c r="C1466" s="4" t="s">
        <v>407</v>
      </c>
      <c r="D1466" s="4" t="s">
        <v>443</v>
      </c>
      <c r="E1466" s="4" t="s">
        <v>442</v>
      </c>
      <c r="F1466" s="4" t="s">
        <v>148</v>
      </c>
      <c r="G1466" s="4" t="s">
        <v>149</v>
      </c>
      <c r="H1466" s="4" t="s">
        <v>444</v>
      </c>
      <c r="I1466" s="7"/>
      <c r="J1466" s="8">
        <v>38.380000000000003</v>
      </c>
      <c r="K1466" s="7"/>
      <c r="L1466" s="7"/>
      <c r="M1466" s="7"/>
      <c r="N1466" s="7"/>
      <c r="O1466" s="7"/>
      <c r="P1466" s="8">
        <v>118.99</v>
      </c>
      <c r="Q1466" s="7"/>
      <c r="R1466" s="7"/>
      <c r="S1466" s="7"/>
      <c r="T1466" s="7"/>
      <c r="U1466" s="9">
        <v>157.37</v>
      </c>
    </row>
    <row r="1467" spans="1:21" ht="23.25" thickBot="1" x14ac:dyDescent="0.3">
      <c r="A1467" s="4" t="s">
        <v>437</v>
      </c>
      <c r="B1467" s="4" t="s">
        <v>406</v>
      </c>
      <c r="C1467" s="4" t="s">
        <v>407</v>
      </c>
      <c r="D1467" s="4" t="s">
        <v>443</v>
      </c>
      <c r="E1467" s="4" t="s">
        <v>442</v>
      </c>
      <c r="F1467" s="4" t="s">
        <v>82</v>
      </c>
      <c r="G1467" s="4" t="s">
        <v>83</v>
      </c>
      <c r="H1467" s="4" t="s">
        <v>444</v>
      </c>
      <c r="I1467" s="10">
        <v>32</v>
      </c>
      <c r="J1467" s="10">
        <v>5.4</v>
      </c>
      <c r="K1467" s="10">
        <v>67.5</v>
      </c>
      <c r="L1467" s="10">
        <v>39.5</v>
      </c>
      <c r="M1467" s="10">
        <v>15</v>
      </c>
      <c r="N1467" s="10">
        <v>5.4</v>
      </c>
      <c r="O1467" s="11"/>
      <c r="P1467" s="11"/>
      <c r="Q1467" s="10">
        <v>59.7</v>
      </c>
      <c r="R1467" s="11"/>
      <c r="S1467" s="11"/>
      <c r="T1467" s="11"/>
      <c r="U1467" s="9">
        <v>224.5</v>
      </c>
    </row>
    <row r="1468" spans="1:21" ht="23.25" thickBot="1" x14ac:dyDescent="0.3">
      <c r="A1468" s="4" t="s">
        <v>437</v>
      </c>
      <c r="B1468" s="4" t="s">
        <v>406</v>
      </c>
      <c r="C1468" s="4" t="s">
        <v>407</v>
      </c>
      <c r="D1468" s="4" t="s">
        <v>443</v>
      </c>
      <c r="E1468" s="4" t="s">
        <v>442</v>
      </c>
      <c r="F1468" s="4" t="s">
        <v>156</v>
      </c>
      <c r="G1468" s="4" t="s">
        <v>157</v>
      </c>
      <c r="H1468" s="4" t="s">
        <v>444</v>
      </c>
      <c r="I1468" s="8">
        <v>67.5</v>
      </c>
      <c r="J1468" s="8">
        <v>67.5</v>
      </c>
      <c r="K1468" s="8">
        <v>22.9</v>
      </c>
      <c r="L1468" s="7"/>
      <c r="M1468" s="8">
        <v>68.7</v>
      </c>
      <c r="N1468" s="8">
        <v>114.5</v>
      </c>
      <c r="O1468" s="7"/>
      <c r="P1468" s="8">
        <v>45.8</v>
      </c>
      <c r="Q1468" s="7"/>
      <c r="R1468" s="7"/>
      <c r="S1468" s="8">
        <v>160.30000000000001</v>
      </c>
      <c r="T1468" s="8">
        <v>114.5</v>
      </c>
      <c r="U1468" s="9">
        <v>661.7</v>
      </c>
    </row>
    <row r="1469" spans="1:21" ht="23.25" thickBot="1" x14ac:dyDescent="0.3">
      <c r="A1469" s="4" t="s">
        <v>437</v>
      </c>
      <c r="B1469" s="4" t="s">
        <v>406</v>
      </c>
      <c r="C1469" s="4" t="s">
        <v>407</v>
      </c>
      <c r="D1469" s="4" t="s">
        <v>443</v>
      </c>
      <c r="E1469" s="4" t="s">
        <v>442</v>
      </c>
      <c r="F1469" s="4" t="s">
        <v>18</v>
      </c>
      <c r="G1469" s="4" t="s">
        <v>19</v>
      </c>
      <c r="H1469" s="4" t="s">
        <v>444</v>
      </c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0">
        <v>125.25</v>
      </c>
      <c r="T1469" s="11"/>
      <c r="U1469" s="9">
        <v>125.25</v>
      </c>
    </row>
    <row r="1470" spans="1:21" ht="23.25" thickBot="1" x14ac:dyDescent="0.3">
      <c r="A1470" s="4" t="s">
        <v>437</v>
      </c>
      <c r="B1470" s="4" t="s">
        <v>406</v>
      </c>
      <c r="C1470" s="4" t="s">
        <v>407</v>
      </c>
      <c r="D1470" s="4" t="s">
        <v>443</v>
      </c>
      <c r="E1470" s="4" t="s">
        <v>442</v>
      </c>
      <c r="F1470" s="4" t="s">
        <v>773</v>
      </c>
      <c r="G1470" s="4" t="s">
        <v>774</v>
      </c>
      <c r="H1470" s="4" t="s">
        <v>444</v>
      </c>
      <c r="I1470" s="7"/>
      <c r="J1470" s="7"/>
      <c r="K1470" s="8">
        <v>40</v>
      </c>
      <c r="L1470" s="7"/>
      <c r="M1470" s="7"/>
      <c r="N1470" s="8">
        <v>70</v>
      </c>
      <c r="O1470" s="7"/>
      <c r="P1470" s="7"/>
      <c r="Q1470" s="7"/>
      <c r="R1470" s="7"/>
      <c r="S1470" s="7"/>
      <c r="T1470" s="7"/>
      <c r="U1470" s="9">
        <v>110</v>
      </c>
    </row>
    <row r="1471" spans="1:21" ht="23.25" thickBot="1" x14ac:dyDescent="0.3">
      <c r="A1471" s="4" t="s">
        <v>437</v>
      </c>
      <c r="B1471" s="4" t="s">
        <v>406</v>
      </c>
      <c r="C1471" s="4" t="s">
        <v>407</v>
      </c>
      <c r="D1471" s="4" t="s">
        <v>443</v>
      </c>
      <c r="E1471" s="4" t="s">
        <v>442</v>
      </c>
      <c r="F1471" s="4" t="s">
        <v>160</v>
      </c>
      <c r="G1471" s="4" t="s">
        <v>161</v>
      </c>
      <c r="H1471" s="4" t="s">
        <v>444</v>
      </c>
      <c r="I1471" s="11"/>
      <c r="J1471" s="11"/>
      <c r="K1471" s="11"/>
      <c r="L1471" s="11"/>
      <c r="M1471" s="10">
        <v>3.02</v>
      </c>
      <c r="N1471" s="11"/>
      <c r="O1471" s="11"/>
      <c r="P1471" s="11"/>
      <c r="Q1471" s="11"/>
      <c r="R1471" s="11"/>
      <c r="S1471" s="11"/>
      <c r="T1471" s="11"/>
      <c r="U1471" s="9">
        <v>3.02</v>
      </c>
    </row>
    <row r="1472" spans="1:21" ht="23.25" thickBot="1" x14ac:dyDescent="0.3">
      <c r="A1472" s="4" t="s">
        <v>437</v>
      </c>
      <c r="B1472" s="4" t="s">
        <v>406</v>
      </c>
      <c r="C1472" s="4" t="s">
        <v>407</v>
      </c>
      <c r="D1472" s="4" t="s">
        <v>443</v>
      </c>
      <c r="E1472" s="4" t="s">
        <v>442</v>
      </c>
      <c r="F1472" s="4" t="s">
        <v>84</v>
      </c>
      <c r="G1472" s="4" t="s">
        <v>85</v>
      </c>
      <c r="H1472" s="4" t="s">
        <v>444</v>
      </c>
      <c r="I1472" s="8">
        <v>68.959999999999994</v>
      </c>
      <c r="J1472" s="7"/>
      <c r="K1472" s="7"/>
      <c r="L1472" s="7"/>
      <c r="M1472" s="7"/>
      <c r="N1472" s="7"/>
      <c r="O1472" s="7"/>
      <c r="P1472" s="7"/>
      <c r="Q1472" s="7"/>
      <c r="R1472" s="7"/>
      <c r="S1472" s="7"/>
      <c r="T1472" s="7"/>
      <c r="U1472" s="9">
        <v>68.959999999999994</v>
      </c>
    </row>
    <row r="1473" spans="1:21" ht="23.25" thickBot="1" x14ac:dyDescent="0.3">
      <c r="A1473" s="4" t="s">
        <v>437</v>
      </c>
      <c r="B1473" s="4" t="s">
        <v>406</v>
      </c>
      <c r="C1473" s="4" t="s">
        <v>407</v>
      </c>
      <c r="D1473" s="4" t="s">
        <v>443</v>
      </c>
      <c r="E1473" s="4" t="s">
        <v>442</v>
      </c>
      <c r="F1473" s="4" t="s">
        <v>166</v>
      </c>
      <c r="G1473" s="4" t="s">
        <v>167</v>
      </c>
      <c r="H1473" s="4" t="s">
        <v>444</v>
      </c>
      <c r="I1473" s="11"/>
      <c r="J1473" s="11"/>
      <c r="K1473" s="10">
        <v>400</v>
      </c>
      <c r="L1473" s="11"/>
      <c r="M1473" s="11"/>
      <c r="N1473" s="10">
        <v>76.5</v>
      </c>
      <c r="O1473" s="11"/>
      <c r="P1473" s="11"/>
      <c r="Q1473" s="11"/>
      <c r="R1473" s="11"/>
      <c r="S1473" s="11"/>
      <c r="T1473" s="11"/>
      <c r="U1473" s="9">
        <v>476.5</v>
      </c>
    </row>
    <row r="1474" spans="1:21" ht="23.25" thickBot="1" x14ac:dyDescent="0.3">
      <c r="A1474" s="4" t="s">
        <v>437</v>
      </c>
      <c r="B1474" s="4" t="s">
        <v>406</v>
      </c>
      <c r="C1474" s="4" t="s">
        <v>407</v>
      </c>
      <c r="D1474" s="4" t="s">
        <v>443</v>
      </c>
      <c r="E1474" s="4" t="s">
        <v>442</v>
      </c>
      <c r="F1474" s="4" t="s">
        <v>51</v>
      </c>
      <c r="G1474" s="4" t="s">
        <v>52</v>
      </c>
      <c r="H1474" s="4" t="s">
        <v>444</v>
      </c>
      <c r="I1474" s="8">
        <v>326.62</v>
      </c>
      <c r="J1474" s="7"/>
      <c r="K1474" s="8">
        <v>282.37</v>
      </c>
      <c r="L1474" s="7"/>
      <c r="M1474" s="7"/>
      <c r="N1474" s="7"/>
      <c r="O1474" s="7"/>
      <c r="P1474" s="7"/>
      <c r="Q1474" s="7"/>
      <c r="R1474" s="7"/>
      <c r="S1474" s="8">
        <v>52.32</v>
      </c>
      <c r="T1474" s="8">
        <v>52.32</v>
      </c>
      <c r="U1474" s="9">
        <v>713.63</v>
      </c>
    </row>
    <row r="1475" spans="1:21" ht="23.25" thickBot="1" x14ac:dyDescent="0.3">
      <c r="A1475" s="4" t="s">
        <v>437</v>
      </c>
      <c r="B1475" s="4" t="s">
        <v>406</v>
      </c>
      <c r="C1475" s="4" t="s">
        <v>407</v>
      </c>
      <c r="D1475" s="4" t="s">
        <v>443</v>
      </c>
      <c r="E1475" s="4" t="s">
        <v>442</v>
      </c>
      <c r="F1475" s="4" t="s">
        <v>42</v>
      </c>
      <c r="G1475" s="4" t="s">
        <v>43</v>
      </c>
      <c r="H1475" s="4" t="s">
        <v>444</v>
      </c>
      <c r="I1475" s="10">
        <v>37324.53</v>
      </c>
      <c r="J1475" s="10">
        <v>26780.51</v>
      </c>
      <c r="K1475" s="10">
        <v>25031.73</v>
      </c>
      <c r="L1475" s="10">
        <v>36488.120000000003</v>
      </c>
      <c r="M1475" s="10">
        <v>29702.880000000001</v>
      </c>
      <c r="N1475" s="10">
        <v>35986.54</v>
      </c>
      <c r="O1475" s="10">
        <v>37894.76</v>
      </c>
      <c r="P1475" s="10">
        <v>31283.4</v>
      </c>
      <c r="Q1475" s="10">
        <v>29918.83</v>
      </c>
      <c r="R1475" s="10">
        <v>33005.03</v>
      </c>
      <c r="S1475" s="10">
        <v>29938.46</v>
      </c>
      <c r="T1475" s="10">
        <v>32552.9</v>
      </c>
      <c r="U1475" s="9">
        <v>385907.69</v>
      </c>
    </row>
    <row r="1476" spans="1:21" ht="23.25" thickBot="1" x14ac:dyDescent="0.3">
      <c r="A1476" s="4" t="s">
        <v>437</v>
      </c>
      <c r="B1476" s="4" t="s">
        <v>406</v>
      </c>
      <c r="C1476" s="4" t="s">
        <v>407</v>
      </c>
      <c r="D1476" s="4" t="s">
        <v>443</v>
      </c>
      <c r="E1476" s="4" t="s">
        <v>442</v>
      </c>
      <c r="F1476" s="4" t="s">
        <v>53</v>
      </c>
      <c r="G1476" s="4" t="s">
        <v>54</v>
      </c>
      <c r="H1476" s="4" t="s">
        <v>444</v>
      </c>
      <c r="I1476" s="8">
        <v>3219.58</v>
      </c>
      <c r="J1476" s="8">
        <v>2624.68</v>
      </c>
      <c r="K1476" s="8">
        <v>2252.59</v>
      </c>
      <c r="L1476" s="8">
        <v>1788.8</v>
      </c>
      <c r="M1476" s="8">
        <v>1481.13</v>
      </c>
      <c r="N1476" s="8">
        <v>1096.4100000000001</v>
      </c>
      <c r="O1476" s="8">
        <v>1558.06</v>
      </c>
      <c r="P1476" s="8">
        <v>1211.8399999999999</v>
      </c>
      <c r="Q1476" s="8">
        <v>549.36</v>
      </c>
      <c r="R1476" s="8">
        <v>1334.16</v>
      </c>
      <c r="S1476" s="8">
        <v>1608.84</v>
      </c>
      <c r="T1476" s="8">
        <v>1667.7</v>
      </c>
      <c r="U1476" s="9">
        <v>20393.150000000001</v>
      </c>
    </row>
    <row r="1477" spans="1:21" ht="23.25" thickBot="1" x14ac:dyDescent="0.3">
      <c r="A1477" s="4" t="s">
        <v>437</v>
      </c>
      <c r="B1477" s="4" t="s">
        <v>406</v>
      </c>
      <c r="C1477" s="4" t="s">
        <v>407</v>
      </c>
      <c r="D1477" s="4" t="s">
        <v>443</v>
      </c>
      <c r="E1477" s="4" t="s">
        <v>442</v>
      </c>
      <c r="F1477" s="4" t="s">
        <v>172</v>
      </c>
      <c r="G1477" s="4" t="s">
        <v>173</v>
      </c>
      <c r="H1477" s="4" t="s">
        <v>444</v>
      </c>
      <c r="I1477" s="10">
        <v>45</v>
      </c>
      <c r="J1477" s="11"/>
      <c r="K1477" s="10">
        <v>22.5</v>
      </c>
      <c r="L1477" s="11"/>
      <c r="M1477" s="11"/>
      <c r="N1477" s="11"/>
      <c r="O1477" s="11"/>
      <c r="P1477" s="11"/>
      <c r="Q1477" s="11"/>
      <c r="R1477" s="11"/>
      <c r="S1477" s="10">
        <v>67.5</v>
      </c>
      <c r="T1477" s="10">
        <v>67.5</v>
      </c>
      <c r="U1477" s="9">
        <v>202.5</v>
      </c>
    </row>
    <row r="1478" spans="1:21" ht="23.25" thickBot="1" x14ac:dyDescent="0.3">
      <c r="A1478" s="4" t="s">
        <v>437</v>
      </c>
      <c r="B1478" s="4" t="s">
        <v>406</v>
      </c>
      <c r="C1478" s="4" t="s">
        <v>407</v>
      </c>
      <c r="D1478" s="4" t="s">
        <v>443</v>
      </c>
      <c r="E1478" s="4" t="s">
        <v>442</v>
      </c>
      <c r="F1478" s="4" t="s">
        <v>174</v>
      </c>
      <c r="G1478" s="4" t="s">
        <v>175</v>
      </c>
      <c r="H1478" s="4" t="s">
        <v>444</v>
      </c>
      <c r="I1478" s="8">
        <v>-653.24</v>
      </c>
      <c r="J1478" s="7"/>
      <c r="K1478" s="8">
        <v>-513.4</v>
      </c>
      <c r="L1478" s="7"/>
      <c r="M1478" s="8">
        <v>-820.73</v>
      </c>
      <c r="N1478" s="8">
        <v>-1359.32</v>
      </c>
      <c r="O1478" s="7"/>
      <c r="P1478" s="7"/>
      <c r="Q1478" s="7"/>
      <c r="R1478" s="7"/>
      <c r="S1478" s="8">
        <v>-1909.5</v>
      </c>
      <c r="T1478" s="8">
        <v>-209.27</v>
      </c>
      <c r="U1478" s="9">
        <v>-5465.46</v>
      </c>
    </row>
    <row r="1479" spans="1:21" ht="23.25" thickBot="1" x14ac:dyDescent="0.3">
      <c r="A1479" s="4" t="s">
        <v>437</v>
      </c>
      <c r="B1479" s="4" t="s">
        <v>406</v>
      </c>
      <c r="C1479" s="4" t="s">
        <v>407</v>
      </c>
      <c r="D1479" s="4" t="s">
        <v>443</v>
      </c>
      <c r="E1479" s="4" t="s">
        <v>442</v>
      </c>
      <c r="F1479" s="4" t="s">
        <v>176</v>
      </c>
      <c r="G1479" s="4" t="s">
        <v>177</v>
      </c>
      <c r="H1479" s="4" t="s">
        <v>444</v>
      </c>
      <c r="I1479" s="10">
        <v>-49532.62</v>
      </c>
      <c r="J1479" s="10">
        <v>-35870.959999999999</v>
      </c>
      <c r="K1479" s="10">
        <v>-37238.959999999999</v>
      </c>
      <c r="L1479" s="10">
        <v>-52101.37</v>
      </c>
      <c r="M1479" s="10">
        <v>-47108.39</v>
      </c>
      <c r="N1479" s="10">
        <v>-49961.13</v>
      </c>
      <c r="O1479" s="10">
        <v>-52428.37</v>
      </c>
      <c r="P1479" s="10">
        <v>-44988.1</v>
      </c>
      <c r="Q1479" s="10">
        <v>-45251.9</v>
      </c>
      <c r="R1479" s="10">
        <v>-45291.19</v>
      </c>
      <c r="S1479" s="10">
        <v>-43404.05</v>
      </c>
      <c r="T1479" s="10">
        <v>-45920.25</v>
      </c>
      <c r="U1479" s="9">
        <v>-549097.29</v>
      </c>
    </row>
    <row r="1480" spans="1:21" ht="23.25" thickBot="1" x14ac:dyDescent="0.3">
      <c r="A1480" s="4" t="s">
        <v>437</v>
      </c>
      <c r="B1480" s="4" t="s">
        <v>406</v>
      </c>
      <c r="C1480" s="4" t="s">
        <v>407</v>
      </c>
      <c r="D1480" s="4" t="s">
        <v>443</v>
      </c>
      <c r="E1480" s="4" t="s">
        <v>442</v>
      </c>
      <c r="F1480" s="4" t="s">
        <v>178</v>
      </c>
      <c r="G1480" s="4" t="s">
        <v>179</v>
      </c>
      <c r="H1480" s="4" t="s">
        <v>444</v>
      </c>
      <c r="I1480" s="8">
        <v>-5284.3</v>
      </c>
      <c r="J1480" s="8">
        <v>-3569.57</v>
      </c>
      <c r="K1480" s="8">
        <v>-3105.56</v>
      </c>
      <c r="L1480" s="8">
        <v>-2327.2399999999998</v>
      </c>
      <c r="M1480" s="8">
        <v>-2673.71</v>
      </c>
      <c r="N1480" s="8">
        <v>-2250.5100000000002</v>
      </c>
      <c r="O1480" s="8">
        <v>-2904.53</v>
      </c>
      <c r="P1480" s="8">
        <v>-2077.4299999999998</v>
      </c>
      <c r="Q1480" s="8">
        <v>-1314.54</v>
      </c>
      <c r="R1480" s="8">
        <v>-2040.48</v>
      </c>
      <c r="S1480" s="8">
        <v>-3217.68</v>
      </c>
      <c r="T1480" s="8">
        <v>-3668.94</v>
      </c>
      <c r="U1480" s="9">
        <v>-34434.49</v>
      </c>
    </row>
    <row r="1481" spans="1:21" ht="23.25" thickBot="1" x14ac:dyDescent="0.3">
      <c r="A1481" s="4" t="s">
        <v>437</v>
      </c>
      <c r="B1481" s="4" t="s">
        <v>406</v>
      </c>
      <c r="C1481" s="4" t="s">
        <v>407</v>
      </c>
      <c r="D1481" s="4" t="s">
        <v>443</v>
      </c>
      <c r="E1481" s="4" t="s">
        <v>442</v>
      </c>
      <c r="F1481" s="4" t="s">
        <v>182</v>
      </c>
      <c r="G1481" s="4" t="s">
        <v>183</v>
      </c>
      <c r="H1481" s="4" t="s">
        <v>444</v>
      </c>
      <c r="I1481" s="10">
        <v>-90</v>
      </c>
      <c r="J1481" s="11"/>
      <c r="K1481" s="10">
        <v>-22.5</v>
      </c>
      <c r="L1481" s="11"/>
      <c r="M1481" s="10">
        <v>-22.5</v>
      </c>
      <c r="N1481" s="10">
        <v>-67.5</v>
      </c>
      <c r="O1481" s="11"/>
      <c r="P1481" s="11"/>
      <c r="Q1481" s="11"/>
      <c r="R1481" s="11"/>
      <c r="S1481" s="10">
        <v>-67.5</v>
      </c>
      <c r="T1481" s="10">
        <v>-112.5</v>
      </c>
      <c r="U1481" s="9">
        <v>-382.5</v>
      </c>
    </row>
    <row r="1482" spans="1:21" ht="23.25" thickBot="1" x14ac:dyDescent="0.3">
      <c r="A1482" s="4" t="s">
        <v>437</v>
      </c>
      <c r="B1482" s="4" t="s">
        <v>334</v>
      </c>
      <c r="C1482" s="4" t="s">
        <v>335</v>
      </c>
      <c r="D1482" s="4" t="s">
        <v>449</v>
      </c>
      <c r="E1482" s="4" t="s">
        <v>450</v>
      </c>
      <c r="F1482" s="4" t="s">
        <v>94</v>
      </c>
      <c r="G1482" s="4" t="s">
        <v>95</v>
      </c>
      <c r="H1482" s="4" t="s">
        <v>323</v>
      </c>
      <c r="I1482" s="8">
        <v>4.53</v>
      </c>
      <c r="J1482" s="7"/>
      <c r="K1482" s="7"/>
      <c r="L1482" s="7"/>
      <c r="M1482" s="7"/>
      <c r="N1482" s="7"/>
      <c r="O1482" s="7"/>
      <c r="P1482" s="7"/>
      <c r="Q1482" s="7"/>
      <c r="R1482" s="7"/>
      <c r="S1482" s="7"/>
      <c r="T1482" s="7"/>
      <c r="U1482" s="9">
        <v>4.53</v>
      </c>
    </row>
    <row r="1483" spans="1:21" ht="23.25" thickBot="1" x14ac:dyDescent="0.3">
      <c r="A1483" s="4" t="s">
        <v>437</v>
      </c>
      <c r="B1483" s="4" t="s">
        <v>334</v>
      </c>
      <c r="C1483" s="4" t="s">
        <v>335</v>
      </c>
      <c r="D1483" s="4" t="s">
        <v>449</v>
      </c>
      <c r="E1483" s="4" t="s">
        <v>450</v>
      </c>
      <c r="F1483" s="4" t="s">
        <v>42</v>
      </c>
      <c r="G1483" s="4" t="s">
        <v>43</v>
      </c>
      <c r="H1483" s="4" t="s">
        <v>323</v>
      </c>
      <c r="I1483" s="10">
        <v>31.17</v>
      </c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9">
        <v>31.17</v>
      </c>
    </row>
    <row r="1484" spans="1:21" ht="23.25" thickBot="1" x14ac:dyDescent="0.3">
      <c r="A1484" s="4" t="s">
        <v>437</v>
      </c>
      <c r="B1484" s="4" t="s">
        <v>334</v>
      </c>
      <c r="C1484" s="4" t="s">
        <v>335</v>
      </c>
      <c r="D1484" s="4" t="s">
        <v>438</v>
      </c>
      <c r="E1484" s="4" t="s">
        <v>439</v>
      </c>
      <c r="F1484" s="4" t="s">
        <v>108</v>
      </c>
      <c r="G1484" s="4" t="s">
        <v>109</v>
      </c>
      <c r="H1484" s="4" t="s">
        <v>440</v>
      </c>
      <c r="I1484" s="8">
        <v>31034.78</v>
      </c>
      <c r="J1484" s="8">
        <v>24691.21</v>
      </c>
      <c r="K1484" s="8">
        <v>24383.18</v>
      </c>
      <c r="L1484" s="8">
        <v>31846.5</v>
      </c>
      <c r="M1484" s="8">
        <v>34283.160000000003</v>
      </c>
      <c r="N1484" s="8">
        <v>34299.269999999997</v>
      </c>
      <c r="O1484" s="8">
        <v>34397.39</v>
      </c>
      <c r="P1484" s="8">
        <v>33119.019999999997</v>
      </c>
      <c r="Q1484" s="8">
        <v>27657.439999999999</v>
      </c>
      <c r="R1484" s="8">
        <v>31863.47</v>
      </c>
      <c r="S1484" s="8">
        <v>27604.68</v>
      </c>
      <c r="T1484" s="8">
        <v>27346.18</v>
      </c>
      <c r="U1484" s="9">
        <v>362526.28</v>
      </c>
    </row>
    <row r="1485" spans="1:21" ht="23.25" thickBot="1" x14ac:dyDescent="0.3">
      <c r="A1485" s="4" t="s">
        <v>437</v>
      </c>
      <c r="B1485" s="4" t="s">
        <v>334</v>
      </c>
      <c r="C1485" s="4" t="s">
        <v>335</v>
      </c>
      <c r="D1485" s="4" t="s">
        <v>438</v>
      </c>
      <c r="E1485" s="4" t="s">
        <v>439</v>
      </c>
      <c r="F1485" s="4" t="s">
        <v>112</v>
      </c>
      <c r="G1485" s="4" t="s">
        <v>113</v>
      </c>
      <c r="H1485" s="4" t="s">
        <v>440</v>
      </c>
      <c r="I1485" s="10">
        <v>4679.67</v>
      </c>
      <c r="J1485" s="10">
        <v>4679.6899999999996</v>
      </c>
      <c r="K1485" s="10">
        <v>4679.63</v>
      </c>
      <c r="L1485" s="10">
        <v>4679.66</v>
      </c>
      <c r="M1485" s="10">
        <v>4679.66</v>
      </c>
      <c r="N1485" s="10">
        <v>4829.17</v>
      </c>
      <c r="O1485" s="10">
        <v>4829.16</v>
      </c>
      <c r="P1485" s="10">
        <v>4829.16</v>
      </c>
      <c r="Q1485" s="10">
        <v>4829.16</v>
      </c>
      <c r="R1485" s="10">
        <v>4829.18</v>
      </c>
      <c r="S1485" s="10">
        <v>4829.16</v>
      </c>
      <c r="T1485" s="10">
        <v>4829.17</v>
      </c>
      <c r="U1485" s="9">
        <v>57202.47</v>
      </c>
    </row>
    <row r="1486" spans="1:21" ht="23.25" thickBot="1" x14ac:dyDescent="0.3">
      <c r="A1486" s="4" t="s">
        <v>437</v>
      </c>
      <c r="B1486" s="4" t="s">
        <v>334</v>
      </c>
      <c r="C1486" s="4" t="s">
        <v>335</v>
      </c>
      <c r="D1486" s="4" t="s">
        <v>438</v>
      </c>
      <c r="E1486" s="4" t="s">
        <v>439</v>
      </c>
      <c r="F1486" s="4" t="s">
        <v>114</v>
      </c>
      <c r="G1486" s="4" t="s">
        <v>115</v>
      </c>
      <c r="H1486" s="4" t="s">
        <v>440</v>
      </c>
      <c r="I1486" s="8">
        <v>17319.87</v>
      </c>
      <c r="J1486" s="8">
        <v>17319.88</v>
      </c>
      <c r="K1486" s="8">
        <v>17319.900000000001</v>
      </c>
      <c r="L1486" s="8">
        <v>17367.86</v>
      </c>
      <c r="M1486" s="8">
        <v>17367.86</v>
      </c>
      <c r="N1486" s="8">
        <v>17922.759999999998</v>
      </c>
      <c r="O1486" s="8">
        <v>17922.77</v>
      </c>
      <c r="P1486" s="8">
        <v>17922.759999999998</v>
      </c>
      <c r="Q1486" s="8">
        <v>17922.8</v>
      </c>
      <c r="R1486" s="8">
        <v>17922.77</v>
      </c>
      <c r="S1486" s="8">
        <v>17922.77</v>
      </c>
      <c r="T1486" s="8">
        <v>17922.810000000001</v>
      </c>
      <c r="U1486" s="9">
        <v>212154.81</v>
      </c>
    </row>
    <row r="1487" spans="1:21" ht="23.25" thickBot="1" x14ac:dyDescent="0.3">
      <c r="A1487" s="4" t="s">
        <v>437</v>
      </c>
      <c r="B1487" s="4" t="s">
        <v>334</v>
      </c>
      <c r="C1487" s="4" t="s">
        <v>335</v>
      </c>
      <c r="D1487" s="4" t="s">
        <v>438</v>
      </c>
      <c r="E1487" s="4" t="s">
        <v>439</v>
      </c>
      <c r="F1487" s="4" t="s">
        <v>70</v>
      </c>
      <c r="G1487" s="4" t="s">
        <v>71</v>
      </c>
      <c r="H1487" s="4" t="s">
        <v>440</v>
      </c>
      <c r="I1487" s="10">
        <v>2.5</v>
      </c>
      <c r="J1487" s="11"/>
      <c r="K1487" s="11"/>
      <c r="L1487" s="11"/>
      <c r="M1487" s="10">
        <v>11.29</v>
      </c>
      <c r="N1487" s="11"/>
      <c r="O1487" s="10">
        <v>45.5</v>
      </c>
      <c r="P1487" s="11"/>
      <c r="Q1487" s="11"/>
      <c r="R1487" s="11"/>
      <c r="S1487" s="11"/>
      <c r="T1487" s="11"/>
      <c r="U1487" s="9">
        <v>59.29</v>
      </c>
    </row>
    <row r="1488" spans="1:21" ht="23.25" thickBot="1" x14ac:dyDescent="0.3">
      <c r="A1488" s="4" t="s">
        <v>437</v>
      </c>
      <c r="B1488" s="4" t="s">
        <v>334</v>
      </c>
      <c r="C1488" s="4" t="s">
        <v>335</v>
      </c>
      <c r="D1488" s="4" t="s">
        <v>438</v>
      </c>
      <c r="E1488" s="4" t="s">
        <v>439</v>
      </c>
      <c r="F1488" s="4" t="s">
        <v>47</v>
      </c>
      <c r="G1488" s="4" t="s">
        <v>48</v>
      </c>
      <c r="H1488" s="4" t="s">
        <v>440</v>
      </c>
      <c r="I1488" s="7"/>
      <c r="J1488" s="7"/>
      <c r="K1488" s="7"/>
      <c r="L1488" s="7"/>
      <c r="M1488" s="8">
        <v>6.46</v>
      </c>
      <c r="N1488" s="7"/>
      <c r="O1488" s="7"/>
      <c r="P1488" s="7"/>
      <c r="Q1488" s="7"/>
      <c r="R1488" s="7"/>
      <c r="S1488" s="7"/>
      <c r="T1488" s="7"/>
      <c r="U1488" s="9">
        <v>6.46</v>
      </c>
    </row>
    <row r="1489" spans="1:21" ht="23.25" thickBot="1" x14ac:dyDescent="0.3">
      <c r="A1489" s="4" t="s">
        <v>437</v>
      </c>
      <c r="B1489" s="4" t="s">
        <v>334</v>
      </c>
      <c r="C1489" s="4" t="s">
        <v>335</v>
      </c>
      <c r="D1489" s="4" t="s">
        <v>438</v>
      </c>
      <c r="E1489" s="4" t="s">
        <v>439</v>
      </c>
      <c r="F1489" s="4" t="s">
        <v>80</v>
      </c>
      <c r="G1489" s="4" t="s">
        <v>81</v>
      </c>
      <c r="H1489" s="4" t="s">
        <v>440</v>
      </c>
      <c r="I1489" s="10">
        <v>6</v>
      </c>
      <c r="J1489" s="10">
        <v>38.83</v>
      </c>
      <c r="K1489" s="11"/>
      <c r="L1489" s="10">
        <v>32.07</v>
      </c>
      <c r="M1489" s="10">
        <v>31</v>
      </c>
      <c r="N1489" s="10">
        <v>31</v>
      </c>
      <c r="O1489" s="10">
        <v>10</v>
      </c>
      <c r="P1489" s="10">
        <v>39.71</v>
      </c>
      <c r="Q1489" s="11"/>
      <c r="R1489" s="10">
        <v>14</v>
      </c>
      <c r="S1489" s="11"/>
      <c r="T1489" s="10">
        <v>12</v>
      </c>
      <c r="U1489" s="9">
        <v>214.61</v>
      </c>
    </row>
    <row r="1490" spans="1:21" ht="23.25" thickBot="1" x14ac:dyDescent="0.3">
      <c r="A1490" s="4" t="s">
        <v>437</v>
      </c>
      <c r="B1490" s="4" t="s">
        <v>334</v>
      </c>
      <c r="C1490" s="4" t="s">
        <v>335</v>
      </c>
      <c r="D1490" s="4" t="s">
        <v>438</v>
      </c>
      <c r="E1490" s="4" t="s">
        <v>439</v>
      </c>
      <c r="F1490" s="4" t="s">
        <v>94</v>
      </c>
      <c r="G1490" s="4" t="s">
        <v>95</v>
      </c>
      <c r="H1490" s="4" t="s">
        <v>440</v>
      </c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7"/>
      <c r="T1490" s="8">
        <v>-378.74</v>
      </c>
      <c r="U1490" s="9">
        <v>-378.74</v>
      </c>
    </row>
    <row r="1491" spans="1:21" ht="23.25" thickBot="1" x14ac:dyDescent="0.3">
      <c r="A1491" s="4" t="s">
        <v>437</v>
      </c>
      <c r="B1491" s="4" t="s">
        <v>334</v>
      </c>
      <c r="C1491" s="4" t="s">
        <v>335</v>
      </c>
      <c r="D1491" s="4" t="s">
        <v>438</v>
      </c>
      <c r="E1491" s="4" t="s">
        <v>439</v>
      </c>
      <c r="F1491" s="4" t="s">
        <v>38</v>
      </c>
      <c r="G1491" s="4" t="s">
        <v>39</v>
      </c>
      <c r="H1491" s="4" t="s">
        <v>440</v>
      </c>
      <c r="I1491" s="11"/>
      <c r="J1491" s="11"/>
      <c r="K1491" s="11"/>
      <c r="L1491" s="11"/>
      <c r="M1491" s="10">
        <v>246.35</v>
      </c>
      <c r="N1491" s="10">
        <v>104.12</v>
      </c>
      <c r="O1491" s="11"/>
      <c r="P1491" s="10">
        <v>88.12</v>
      </c>
      <c r="Q1491" s="10">
        <v>10.050000000000001</v>
      </c>
      <c r="R1491" s="11"/>
      <c r="S1491" s="10">
        <v>32.450000000000003</v>
      </c>
      <c r="T1491" s="11"/>
      <c r="U1491" s="9">
        <v>481.09</v>
      </c>
    </row>
    <row r="1492" spans="1:21" ht="23.25" thickBot="1" x14ac:dyDescent="0.3">
      <c r="A1492" s="4" t="s">
        <v>437</v>
      </c>
      <c r="B1492" s="4" t="s">
        <v>334</v>
      </c>
      <c r="C1492" s="4" t="s">
        <v>335</v>
      </c>
      <c r="D1492" s="4" t="s">
        <v>438</v>
      </c>
      <c r="E1492" s="4" t="s">
        <v>439</v>
      </c>
      <c r="F1492" s="4" t="s">
        <v>98</v>
      </c>
      <c r="G1492" s="4" t="s">
        <v>99</v>
      </c>
      <c r="H1492" s="4" t="s">
        <v>440</v>
      </c>
      <c r="I1492" s="7"/>
      <c r="J1492" s="7"/>
      <c r="K1492" s="8">
        <v>55.37</v>
      </c>
      <c r="L1492" s="7"/>
      <c r="M1492" s="7"/>
      <c r="N1492" s="7"/>
      <c r="O1492" s="7"/>
      <c r="P1492" s="7"/>
      <c r="Q1492" s="7"/>
      <c r="R1492" s="8">
        <v>276.52999999999997</v>
      </c>
      <c r="S1492" s="8">
        <v>-239.03</v>
      </c>
      <c r="T1492" s="8">
        <v>-37.5</v>
      </c>
      <c r="U1492" s="9">
        <v>55.37</v>
      </c>
    </row>
    <row r="1493" spans="1:21" ht="23.25" thickBot="1" x14ac:dyDescent="0.3">
      <c r="A1493" s="4" t="s">
        <v>437</v>
      </c>
      <c r="B1493" s="4" t="s">
        <v>334</v>
      </c>
      <c r="C1493" s="4" t="s">
        <v>335</v>
      </c>
      <c r="D1493" s="4" t="s">
        <v>438</v>
      </c>
      <c r="E1493" s="4" t="s">
        <v>439</v>
      </c>
      <c r="F1493" s="4" t="s">
        <v>364</v>
      </c>
      <c r="G1493" s="4" t="s">
        <v>365</v>
      </c>
      <c r="H1493" s="4" t="s">
        <v>440</v>
      </c>
      <c r="I1493" s="11"/>
      <c r="J1493" s="11"/>
      <c r="K1493" s="11"/>
      <c r="L1493" s="11"/>
      <c r="M1493" s="11"/>
      <c r="N1493" s="11"/>
      <c r="O1493" s="11"/>
      <c r="P1493" s="10">
        <v>27.49</v>
      </c>
      <c r="Q1493" s="11"/>
      <c r="R1493" s="11"/>
      <c r="S1493" s="11"/>
      <c r="T1493" s="11"/>
      <c r="U1493" s="9">
        <v>27.49</v>
      </c>
    </row>
    <row r="1494" spans="1:21" ht="23.25" thickBot="1" x14ac:dyDescent="0.3">
      <c r="A1494" s="4" t="s">
        <v>437</v>
      </c>
      <c r="B1494" s="4" t="s">
        <v>334</v>
      </c>
      <c r="C1494" s="4" t="s">
        <v>335</v>
      </c>
      <c r="D1494" s="4" t="s">
        <v>438</v>
      </c>
      <c r="E1494" s="4" t="s">
        <v>439</v>
      </c>
      <c r="F1494" s="4" t="s">
        <v>102</v>
      </c>
      <c r="G1494" s="4" t="s">
        <v>103</v>
      </c>
      <c r="H1494" s="4" t="s">
        <v>440</v>
      </c>
      <c r="I1494" s="8">
        <v>173.45</v>
      </c>
      <c r="J1494" s="8">
        <v>63.17</v>
      </c>
      <c r="K1494" s="8">
        <v>133.34</v>
      </c>
      <c r="L1494" s="8">
        <v>99</v>
      </c>
      <c r="M1494" s="8">
        <v>86.14</v>
      </c>
      <c r="N1494" s="8">
        <v>152.33000000000001</v>
      </c>
      <c r="O1494" s="8">
        <v>70.150000000000006</v>
      </c>
      <c r="P1494" s="8">
        <v>22.15</v>
      </c>
      <c r="Q1494" s="8">
        <v>132.55000000000001</v>
      </c>
      <c r="R1494" s="7"/>
      <c r="S1494" s="8">
        <v>141.75</v>
      </c>
      <c r="T1494" s="8">
        <v>55.47</v>
      </c>
      <c r="U1494" s="9">
        <v>1129.5</v>
      </c>
    </row>
    <row r="1495" spans="1:21" ht="23.25" thickBot="1" x14ac:dyDescent="0.3">
      <c r="A1495" s="4" t="s">
        <v>437</v>
      </c>
      <c r="B1495" s="4" t="s">
        <v>334</v>
      </c>
      <c r="C1495" s="4" t="s">
        <v>335</v>
      </c>
      <c r="D1495" s="4" t="s">
        <v>438</v>
      </c>
      <c r="E1495" s="4" t="s">
        <v>439</v>
      </c>
      <c r="F1495" s="4" t="s">
        <v>445</v>
      </c>
      <c r="G1495" s="4" t="s">
        <v>446</v>
      </c>
      <c r="H1495" s="4" t="s">
        <v>440</v>
      </c>
      <c r="I1495" s="11"/>
      <c r="J1495" s="11"/>
      <c r="K1495" s="10">
        <v>1346.83</v>
      </c>
      <c r="L1495" s="11"/>
      <c r="M1495" s="11"/>
      <c r="N1495" s="11"/>
      <c r="O1495" s="10">
        <v>3569.7</v>
      </c>
      <c r="P1495" s="11"/>
      <c r="Q1495" s="11"/>
      <c r="R1495" s="11"/>
      <c r="S1495" s="10">
        <v>861.8</v>
      </c>
      <c r="T1495" s="11"/>
      <c r="U1495" s="9">
        <v>5778.33</v>
      </c>
    </row>
    <row r="1496" spans="1:21" ht="23.25" thickBot="1" x14ac:dyDescent="0.3">
      <c r="A1496" s="4" t="s">
        <v>437</v>
      </c>
      <c r="B1496" s="4" t="s">
        <v>334</v>
      </c>
      <c r="C1496" s="4" t="s">
        <v>335</v>
      </c>
      <c r="D1496" s="4" t="s">
        <v>438</v>
      </c>
      <c r="E1496" s="4" t="s">
        <v>439</v>
      </c>
      <c r="F1496" s="4" t="s">
        <v>235</v>
      </c>
      <c r="G1496" s="4" t="s">
        <v>236</v>
      </c>
      <c r="H1496" s="4" t="s">
        <v>440</v>
      </c>
      <c r="I1496" s="8">
        <v>1.75</v>
      </c>
      <c r="J1496" s="8">
        <v>2.75</v>
      </c>
      <c r="K1496" s="7"/>
      <c r="L1496" s="7"/>
      <c r="M1496" s="8">
        <v>1.75</v>
      </c>
      <c r="N1496" s="7"/>
      <c r="O1496" s="7"/>
      <c r="P1496" s="7"/>
      <c r="Q1496" s="7"/>
      <c r="R1496" s="7"/>
      <c r="S1496" s="7"/>
      <c r="T1496" s="7"/>
      <c r="U1496" s="9">
        <v>6.25</v>
      </c>
    </row>
    <row r="1497" spans="1:21" ht="23.25" thickBot="1" x14ac:dyDescent="0.3">
      <c r="A1497" s="4" t="s">
        <v>437</v>
      </c>
      <c r="B1497" s="4" t="s">
        <v>334</v>
      </c>
      <c r="C1497" s="4" t="s">
        <v>335</v>
      </c>
      <c r="D1497" s="4" t="s">
        <v>438</v>
      </c>
      <c r="E1497" s="4" t="s">
        <v>439</v>
      </c>
      <c r="F1497" s="4" t="s">
        <v>116</v>
      </c>
      <c r="G1497" s="4" t="s">
        <v>117</v>
      </c>
      <c r="H1497" s="4" t="s">
        <v>440</v>
      </c>
      <c r="I1497" s="10">
        <v>69.86</v>
      </c>
      <c r="J1497" s="10">
        <v>539.63</v>
      </c>
      <c r="K1497" s="10">
        <v>221.6</v>
      </c>
      <c r="L1497" s="10">
        <v>21.43</v>
      </c>
      <c r="M1497" s="10">
        <v>236.85</v>
      </c>
      <c r="N1497" s="10">
        <v>167.5</v>
      </c>
      <c r="O1497" s="10">
        <v>28.58</v>
      </c>
      <c r="P1497" s="10">
        <v>288.06</v>
      </c>
      <c r="Q1497" s="10">
        <v>100.34</v>
      </c>
      <c r="R1497" s="10">
        <v>84.23</v>
      </c>
      <c r="S1497" s="10">
        <v>7</v>
      </c>
      <c r="T1497" s="11"/>
      <c r="U1497" s="9">
        <v>1765.08</v>
      </c>
    </row>
    <row r="1498" spans="1:21" ht="23.25" thickBot="1" x14ac:dyDescent="0.3">
      <c r="A1498" s="4" t="s">
        <v>437</v>
      </c>
      <c r="B1498" s="4" t="s">
        <v>334</v>
      </c>
      <c r="C1498" s="4" t="s">
        <v>335</v>
      </c>
      <c r="D1498" s="4" t="s">
        <v>438</v>
      </c>
      <c r="E1498" s="4" t="s">
        <v>439</v>
      </c>
      <c r="F1498" s="4" t="s">
        <v>82</v>
      </c>
      <c r="G1498" s="4" t="s">
        <v>83</v>
      </c>
      <c r="H1498" s="4" t="s">
        <v>440</v>
      </c>
      <c r="I1498" s="8">
        <v>34.75</v>
      </c>
      <c r="J1498" s="8">
        <v>8.4</v>
      </c>
      <c r="K1498" s="8">
        <v>3.5</v>
      </c>
      <c r="L1498" s="8">
        <v>13.55</v>
      </c>
      <c r="M1498" s="8">
        <v>3.8</v>
      </c>
      <c r="N1498" s="8">
        <v>8.5</v>
      </c>
      <c r="O1498" s="8">
        <v>8</v>
      </c>
      <c r="P1498" s="8">
        <v>9.25</v>
      </c>
      <c r="Q1498" s="8">
        <v>3</v>
      </c>
      <c r="R1498" s="8">
        <v>11</v>
      </c>
      <c r="S1498" s="8">
        <v>5</v>
      </c>
      <c r="T1498" s="8">
        <v>2</v>
      </c>
      <c r="U1498" s="9">
        <v>110.75</v>
      </c>
    </row>
    <row r="1499" spans="1:21" ht="23.25" thickBot="1" x14ac:dyDescent="0.3">
      <c r="A1499" s="4" t="s">
        <v>437</v>
      </c>
      <c r="B1499" s="4" t="s">
        <v>334</v>
      </c>
      <c r="C1499" s="4" t="s">
        <v>335</v>
      </c>
      <c r="D1499" s="4" t="s">
        <v>438</v>
      </c>
      <c r="E1499" s="4" t="s">
        <v>439</v>
      </c>
      <c r="F1499" s="4" t="s">
        <v>18</v>
      </c>
      <c r="G1499" s="4" t="s">
        <v>19</v>
      </c>
      <c r="H1499" s="4" t="s">
        <v>440</v>
      </c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0">
        <v>62.5</v>
      </c>
      <c r="U1499" s="9">
        <v>62.5</v>
      </c>
    </row>
    <row r="1500" spans="1:21" ht="23.25" thickBot="1" x14ac:dyDescent="0.3">
      <c r="A1500" s="4" t="s">
        <v>437</v>
      </c>
      <c r="B1500" s="4" t="s">
        <v>334</v>
      </c>
      <c r="C1500" s="4" t="s">
        <v>335</v>
      </c>
      <c r="D1500" s="4" t="s">
        <v>438</v>
      </c>
      <c r="E1500" s="4" t="s">
        <v>439</v>
      </c>
      <c r="F1500" s="4" t="s">
        <v>366</v>
      </c>
      <c r="G1500" s="4" t="s">
        <v>367</v>
      </c>
      <c r="H1500" s="4" t="s">
        <v>440</v>
      </c>
      <c r="I1500" s="7"/>
      <c r="J1500" s="7"/>
      <c r="K1500" s="7"/>
      <c r="L1500" s="7"/>
      <c r="M1500" s="7"/>
      <c r="N1500" s="7"/>
      <c r="O1500" s="7"/>
      <c r="P1500" s="7"/>
      <c r="Q1500" s="7"/>
      <c r="R1500" s="8">
        <v>9.9700000000000006</v>
      </c>
      <c r="S1500" s="7"/>
      <c r="T1500" s="7"/>
      <c r="U1500" s="9">
        <v>9.9700000000000006</v>
      </c>
    </row>
    <row r="1501" spans="1:21" ht="23.25" thickBot="1" x14ac:dyDescent="0.3">
      <c r="A1501" s="4" t="s">
        <v>437</v>
      </c>
      <c r="B1501" s="4" t="s">
        <v>334</v>
      </c>
      <c r="C1501" s="4" t="s">
        <v>335</v>
      </c>
      <c r="D1501" s="4" t="s">
        <v>438</v>
      </c>
      <c r="E1501" s="4" t="s">
        <v>439</v>
      </c>
      <c r="F1501" s="4" t="s">
        <v>84</v>
      </c>
      <c r="G1501" s="4" t="s">
        <v>85</v>
      </c>
      <c r="H1501" s="4" t="s">
        <v>440</v>
      </c>
      <c r="I1501" s="10">
        <v>488.97</v>
      </c>
      <c r="J1501" s="10">
        <v>347.75</v>
      </c>
      <c r="K1501" s="10">
        <v>380.95</v>
      </c>
      <c r="L1501" s="10">
        <v>457.91</v>
      </c>
      <c r="M1501" s="10">
        <v>584.79</v>
      </c>
      <c r="N1501" s="10">
        <v>575.28</v>
      </c>
      <c r="O1501" s="10">
        <v>65.28</v>
      </c>
      <c r="P1501" s="10">
        <v>8.3800000000000008</v>
      </c>
      <c r="Q1501" s="10">
        <v>57.4</v>
      </c>
      <c r="R1501" s="10">
        <v>67.42</v>
      </c>
      <c r="S1501" s="10">
        <v>351.6</v>
      </c>
      <c r="T1501" s="11"/>
      <c r="U1501" s="9">
        <v>3385.73</v>
      </c>
    </row>
    <row r="1502" spans="1:21" ht="23.25" thickBot="1" x14ac:dyDescent="0.3">
      <c r="A1502" s="4" t="s">
        <v>437</v>
      </c>
      <c r="B1502" s="4" t="s">
        <v>334</v>
      </c>
      <c r="C1502" s="4" t="s">
        <v>335</v>
      </c>
      <c r="D1502" s="4" t="s">
        <v>438</v>
      </c>
      <c r="E1502" s="4" t="s">
        <v>439</v>
      </c>
      <c r="F1502" s="4" t="s">
        <v>162</v>
      </c>
      <c r="G1502" s="4" t="s">
        <v>163</v>
      </c>
      <c r="H1502" s="4" t="s">
        <v>440</v>
      </c>
      <c r="I1502" s="7"/>
      <c r="J1502" s="7"/>
      <c r="K1502" s="7"/>
      <c r="L1502" s="7"/>
      <c r="M1502" s="7"/>
      <c r="N1502" s="7"/>
      <c r="O1502" s="8">
        <v>25</v>
      </c>
      <c r="P1502" s="7"/>
      <c r="Q1502" s="8">
        <v>106.94</v>
      </c>
      <c r="R1502" s="7"/>
      <c r="S1502" s="8">
        <v>2633.5</v>
      </c>
      <c r="T1502" s="7"/>
      <c r="U1502" s="9">
        <v>2765.44</v>
      </c>
    </row>
    <row r="1503" spans="1:21" ht="23.25" thickBot="1" x14ac:dyDescent="0.3">
      <c r="A1503" s="4" t="s">
        <v>437</v>
      </c>
      <c r="B1503" s="4" t="s">
        <v>334</v>
      </c>
      <c r="C1503" s="4" t="s">
        <v>335</v>
      </c>
      <c r="D1503" s="4" t="s">
        <v>438</v>
      </c>
      <c r="E1503" s="4" t="s">
        <v>439</v>
      </c>
      <c r="F1503" s="4" t="s">
        <v>164</v>
      </c>
      <c r="G1503" s="4" t="s">
        <v>165</v>
      </c>
      <c r="H1503" s="4" t="s">
        <v>440</v>
      </c>
      <c r="I1503" s="10">
        <v>1874.33</v>
      </c>
      <c r="J1503" s="11"/>
      <c r="K1503" s="11"/>
      <c r="L1503" s="10">
        <v>399.5</v>
      </c>
      <c r="M1503" s="11"/>
      <c r="N1503" s="11"/>
      <c r="O1503" s="10">
        <v>-399.5</v>
      </c>
      <c r="P1503" s="10">
        <v>495</v>
      </c>
      <c r="Q1503" s="11"/>
      <c r="R1503" s="11"/>
      <c r="S1503" s="11"/>
      <c r="T1503" s="11"/>
      <c r="U1503" s="9">
        <v>2369.33</v>
      </c>
    </row>
    <row r="1504" spans="1:21" ht="23.25" thickBot="1" x14ac:dyDescent="0.3">
      <c r="A1504" s="4" t="s">
        <v>437</v>
      </c>
      <c r="B1504" s="4" t="s">
        <v>334</v>
      </c>
      <c r="C1504" s="4" t="s">
        <v>335</v>
      </c>
      <c r="D1504" s="4" t="s">
        <v>438</v>
      </c>
      <c r="E1504" s="4" t="s">
        <v>439</v>
      </c>
      <c r="F1504" s="4" t="s">
        <v>86</v>
      </c>
      <c r="G1504" s="4" t="s">
        <v>87</v>
      </c>
      <c r="H1504" s="4" t="s">
        <v>440</v>
      </c>
      <c r="I1504" s="7"/>
      <c r="J1504" s="7"/>
      <c r="K1504" s="7"/>
      <c r="L1504" s="8">
        <v>605</v>
      </c>
      <c r="M1504" s="8">
        <v>29.05</v>
      </c>
      <c r="N1504" s="7"/>
      <c r="O1504" s="7"/>
      <c r="P1504" s="7"/>
      <c r="Q1504" s="7"/>
      <c r="R1504" s="7"/>
      <c r="S1504" s="8">
        <v>355.23</v>
      </c>
      <c r="T1504" s="7"/>
      <c r="U1504" s="9">
        <v>989.28</v>
      </c>
    </row>
    <row r="1505" spans="1:21" ht="23.25" thickBot="1" x14ac:dyDescent="0.3">
      <c r="A1505" s="4" t="s">
        <v>437</v>
      </c>
      <c r="B1505" s="4" t="s">
        <v>334</v>
      </c>
      <c r="C1505" s="4" t="s">
        <v>335</v>
      </c>
      <c r="D1505" s="4" t="s">
        <v>438</v>
      </c>
      <c r="E1505" s="4" t="s">
        <v>439</v>
      </c>
      <c r="F1505" s="4" t="s">
        <v>166</v>
      </c>
      <c r="G1505" s="4" t="s">
        <v>167</v>
      </c>
      <c r="H1505" s="4" t="s">
        <v>440</v>
      </c>
      <c r="I1505" s="11"/>
      <c r="J1505" s="11"/>
      <c r="K1505" s="10">
        <v>725.75</v>
      </c>
      <c r="L1505" s="10">
        <v>50</v>
      </c>
      <c r="M1505" s="11"/>
      <c r="N1505" s="11"/>
      <c r="O1505" s="11"/>
      <c r="P1505" s="10">
        <v>302.35000000000002</v>
      </c>
      <c r="Q1505" s="11"/>
      <c r="R1505" s="11"/>
      <c r="S1505" s="11"/>
      <c r="T1505" s="11"/>
      <c r="U1505" s="9">
        <v>1078.0999999999999</v>
      </c>
    </row>
    <row r="1506" spans="1:21" ht="23.25" thickBot="1" x14ac:dyDescent="0.3">
      <c r="A1506" s="4" t="s">
        <v>437</v>
      </c>
      <c r="B1506" s="4" t="s">
        <v>334</v>
      </c>
      <c r="C1506" s="4" t="s">
        <v>335</v>
      </c>
      <c r="D1506" s="4" t="s">
        <v>438</v>
      </c>
      <c r="E1506" s="4" t="s">
        <v>439</v>
      </c>
      <c r="F1506" s="4" t="s">
        <v>168</v>
      </c>
      <c r="G1506" s="4" t="s">
        <v>169</v>
      </c>
      <c r="H1506" s="4" t="s">
        <v>440</v>
      </c>
      <c r="I1506" s="7"/>
      <c r="J1506" s="7"/>
      <c r="K1506" s="8">
        <v>409.57</v>
      </c>
      <c r="L1506" s="8">
        <v>232.6</v>
      </c>
      <c r="M1506" s="8">
        <v>28.98</v>
      </c>
      <c r="N1506" s="7"/>
      <c r="O1506" s="7"/>
      <c r="P1506" s="7"/>
      <c r="Q1506" s="7"/>
      <c r="R1506" s="7"/>
      <c r="S1506" s="7"/>
      <c r="T1506" s="7"/>
      <c r="U1506" s="9">
        <v>671.15</v>
      </c>
    </row>
    <row r="1507" spans="1:21" ht="23.25" thickBot="1" x14ac:dyDescent="0.3">
      <c r="A1507" s="4" t="s">
        <v>437</v>
      </c>
      <c r="B1507" s="4" t="s">
        <v>334</v>
      </c>
      <c r="C1507" s="4" t="s">
        <v>335</v>
      </c>
      <c r="D1507" s="4" t="s">
        <v>438</v>
      </c>
      <c r="E1507" s="4" t="s">
        <v>439</v>
      </c>
      <c r="F1507" s="4" t="s">
        <v>76</v>
      </c>
      <c r="G1507" s="4" t="s">
        <v>77</v>
      </c>
      <c r="H1507" s="4" t="s">
        <v>440</v>
      </c>
      <c r="I1507" s="10">
        <v>2016</v>
      </c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9">
        <v>2016</v>
      </c>
    </row>
    <row r="1508" spans="1:21" ht="23.25" thickBot="1" x14ac:dyDescent="0.3">
      <c r="A1508" s="4" t="s">
        <v>437</v>
      </c>
      <c r="B1508" s="4" t="s">
        <v>334</v>
      </c>
      <c r="C1508" s="4" t="s">
        <v>335</v>
      </c>
      <c r="D1508" s="4" t="s">
        <v>438</v>
      </c>
      <c r="E1508" s="4" t="s">
        <v>439</v>
      </c>
      <c r="F1508" s="4" t="s">
        <v>192</v>
      </c>
      <c r="G1508" s="4" t="s">
        <v>193</v>
      </c>
      <c r="H1508" s="4" t="s">
        <v>440</v>
      </c>
      <c r="I1508" s="8">
        <v>-27108.2</v>
      </c>
      <c r="J1508" s="8">
        <v>-22447.68</v>
      </c>
      <c r="K1508" s="8">
        <v>-23097.32</v>
      </c>
      <c r="L1508" s="8">
        <v>-30151.919999999998</v>
      </c>
      <c r="M1508" s="8">
        <v>-28200</v>
      </c>
      <c r="N1508" s="8">
        <v>-30872.639999999999</v>
      </c>
      <c r="O1508" s="8">
        <v>-30872.639999999999</v>
      </c>
      <c r="P1508" s="8">
        <v>-25985.599999999999</v>
      </c>
      <c r="Q1508" s="8">
        <v>-25430.880000000001</v>
      </c>
      <c r="R1508" s="8">
        <v>-29984.32</v>
      </c>
      <c r="S1508" s="8">
        <v>-23320.639999999999</v>
      </c>
      <c r="T1508" s="8">
        <v>-25097.279999999999</v>
      </c>
      <c r="U1508" s="9">
        <v>-322569.12</v>
      </c>
    </row>
    <row r="1509" spans="1:21" ht="23.25" thickBot="1" x14ac:dyDescent="0.3">
      <c r="A1509" s="4" t="s">
        <v>437</v>
      </c>
      <c r="B1509" s="4" t="s">
        <v>334</v>
      </c>
      <c r="C1509" s="4" t="s">
        <v>335</v>
      </c>
      <c r="D1509" s="4" t="s">
        <v>438</v>
      </c>
      <c r="E1509" s="4" t="s">
        <v>439</v>
      </c>
      <c r="F1509" s="4" t="s">
        <v>176</v>
      </c>
      <c r="G1509" s="4" t="s">
        <v>177</v>
      </c>
      <c r="H1509" s="4" t="s">
        <v>440</v>
      </c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0">
        <v>-2605.6</v>
      </c>
      <c r="U1509" s="9">
        <v>-2605.6</v>
      </c>
    </row>
    <row r="1510" spans="1:21" ht="23.25" thickBot="1" x14ac:dyDescent="0.3">
      <c r="A1510" s="4" t="s">
        <v>437</v>
      </c>
      <c r="B1510" s="4" t="s">
        <v>334</v>
      </c>
      <c r="C1510" s="4" t="s">
        <v>335</v>
      </c>
      <c r="D1510" s="4" t="s">
        <v>7659</v>
      </c>
      <c r="E1510" s="4" t="s">
        <v>7660</v>
      </c>
      <c r="F1510" s="4" t="s">
        <v>47</v>
      </c>
      <c r="G1510" s="4" t="s">
        <v>48</v>
      </c>
      <c r="H1510" s="4" t="s">
        <v>680</v>
      </c>
      <c r="I1510" s="8">
        <v>25.45</v>
      </c>
      <c r="J1510" s="7"/>
      <c r="K1510" s="7"/>
      <c r="L1510" s="7"/>
      <c r="M1510" s="7"/>
      <c r="N1510" s="7"/>
      <c r="O1510" s="8">
        <v>46.12</v>
      </c>
      <c r="P1510" s="7"/>
      <c r="Q1510" s="7"/>
      <c r="R1510" s="7"/>
      <c r="S1510" s="7"/>
      <c r="T1510" s="7"/>
      <c r="U1510" s="9">
        <v>71.569999999999993</v>
      </c>
    </row>
    <row r="1511" spans="1:21" ht="23.25" thickBot="1" x14ac:dyDescent="0.3">
      <c r="A1511" s="4" t="s">
        <v>437</v>
      </c>
      <c r="B1511" s="4" t="s">
        <v>334</v>
      </c>
      <c r="C1511" s="4" t="s">
        <v>335</v>
      </c>
      <c r="D1511" s="4" t="s">
        <v>441</v>
      </c>
      <c r="E1511" s="4" t="s">
        <v>442</v>
      </c>
      <c r="F1511" s="4" t="s">
        <v>118</v>
      </c>
      <c r="G1511" s="4" t="s">
        <v>119</v>
      </c>
      <c r="H1511" s="4" t="s">
        <v>429</v>
      </c>
      <c r="I1511" s="10">
        <v>8813.2000000000007</v>
      </c>
      <c r="J1511" s="10">
        <v>25158.11</v>
      </c>
      <c r="K1511" s="10">
        <v>15402.78</v>
      </c>
      <c r="L1511" s="10">
        <v>16074.07</v>
      </c>
      <c r="M1511" s="10">
        <v>12638.91</v>
      </c>
      <c r="N1511" s="10">
        <v>10293.370000000001</v>
      </c>
      <c r="O1511" s="10">
        <v>11584.32</v>
      </c>
      <c r="P1511" s="10">
        <v>28571.71</v>
      </c>
      <c r="Q1511" s="10">
        <v>14334.18</v>
      </c>
      <c r="R1511" s="10">
        <v>26366.080000000002</v>
      </c>
      <c r="S1511" s="10">
        <v>23576.51</v>
      </c>
      <c r="T1511" s="10">
        <v>47782.17</v>
      </c>
      <c r="U1511" s="9">
        <v>240595.41</v>
      </c>
    </row>
    <row r="1512" spans="1:21" ht="23.25" thickBot="1" x14ac:dyDescent="0.3">
      <c r="A1512" s="4" t="s">
        <v>437</v>
      </c>
      <c r="B1512" s="4" t="s">
        <v>334</v>
      </c>
      <c r="C1512" s="4" t="s">
        <v>335</v>
      </c>
      <c r="D1512" s="4" t="s">
        <v>441</v>
      </c>
      <c r="E1512" s="4" t="s">
        <v>442</v>
      </c>
      <c r="F1512" s="4" t="s">
        <v>120</v>
      </c>
      <c r="G1512" s="4" t="s">
        <v>121</v>
      </c>
      <c r="H1512" s="4" t="s">
        <v>429</v>
      </c>
      <c r="I1512" s="8">
        <v>686972.22</v>
      </c>
      <c r="J1512" s="8">
        <v>616116.67000000004</v>
      </c>
      <c r="K1512" s="8">
        <v>672745.17</v>
      </c>
      <c r="L1512" s="8">
        <v>752199.49</v>
      </c>
      <c r="M1512" s="8">
        <v>723859.77</v>
      </c>
      <c r="N1512" s="8">
        <v>774513.15</v>
      </c>
      <c r="O1512" s="8">
        <v>768422.34</v>
      </c>
      <c r="P1512" s="8">
        <v>686804.98</v>
      </c>
      <c r="Q1512" s="8">
        <v>719886.88</v>
      </c>
      <c r="R1512" s="8">
        <v>669426.62</v>
      </c>
      <c r="S1512" s="8">
        <v>661195.49</v>
      </c>
      <c r="T1512" s="8">
        <v>700641.64</v>
      </c>
      <c r="U1512" s="9">
        <v>8432784.4199999999</v>
      </c>
    </row>
    <row r="1513" spans="1:21" ht="23.25" thickBot="1" x14ac:dyDescent="0.3">
      <c r="A1513" s="4" t="s">
        <v>437</v>
      </c>
      <c r="B1513" s="4" t="s">
        <v>334</v>
      </c>
      <c r="C1513" s="4" t="s">
        <v>335</v>
      </c>
      <c r="D1513" s="4" t="s">
        <v>441</v>
      </c>
      <c r="E1513" s="4" t="s">
        <v>442</v>
      </c>
      <c r="F1513" s="4" t="s">
        <v>122</v>
      </c>
      <c r="G1513" s="4" t="s">
        <v>123</v>
      </c>
      <c r="H1513" s="4" t="s">
        <v>429</v>
      </c>
      <c r="I1513" s="10">
        <v>69639.399999999994</v>
      </c>
      <c r="J1513" s="10">
        <v>53585.25</v>
      </c>
      <c r="K1513" s="10">
        <v>56316.02</v>
      </c>
      <c r="L1513" s="10">
        <v>47537.11</v>
      </c>
      <c r="M1513" s="10">
        <v>44699.14</v>
      </c>
      <c r="N1513" s="10">
        <v>33042.300000000003</v>
      </c>
      <c r="O1513" s="10">
        <v>20849.25</v>
      </c>
      <c r="P1513" s="10">
        <v>26519.89</v>
      </c>
      <c r="Q1513" s="10">
        <v>32891.81</v>
      </c>
      <c r="R1513" s="10">
        <v>26854.25</v>
      </c>
      <c r="S1513" s="10">
        <v>33121.300000000003</v>
      </c>
      <c r="T1513" s="10">
        <v>54843.360000000001</v>
      </c>
      <c r="U1513" s="9">
        <v>499899.08</v>
      </c>
    </row>
    <row r="1514" spans="1:21" ht="23.25" thickBot="1" x14ac:dyDescent="0.3">
      <c r="A1514" s="4" t="s">
        <v>437</v>
      </c>
      <c r="B1514" s="4" t="s">
        <v>334</v>
      </c>
      <c r="C1514" s="4" t="s">
        <v>335</v>
      </c>
      <c r="D1514" s="4" t="s">
        <v>441</v>
      </c>
      <c r="E1514" s="4" t="s">
        <v>442</v>
      </c>
      <c r="F1514" s="4" t="s">
        <v>124</v>
      </c>
      <c r="G1514" s="4" t="s">
        <v>125</v>
      </c>
      <c r="H1514" s="4" t="s">
        <v>429</v>
      </c>
      <c r="I1514" s="8">
        <v>3517.5</v>
      </c>
      <c r="J1514" s="8">
        <v>2757.7</v>
      </c>
      <c r="K1514" s="8">
        <v>3153.26</v>
      </c>
      <c r="L1514" s="8">
        <v>5781.17</v>
      </c>
      <c r="M1514" s="8">
        <v>2958</v>
      </c>
      <c r="N1514" s="8">
        <v>5452</v>
      </c>
      <c r="O1514" s="8">
        <v>11165</v>
      </c>
      <c r="P1514" s="8">
        <v>12026</v>
      </c>
      <c r="Q1514" s="8">
        <v>11358.72</v>
      </c>
      <c r="R1514" s="8">
        <v>10544.76</v>
      </c>
      <c r="S1514" s="8">
        <v>10678.38</v>
      </c>
      <c r="T1514" s="8">
        <v>14002.56</v>
      </c>
      <c r="U1514" s="9">
        <v>93395.05</v>
      </c>
    </row>
    <row r="1515" spans="1:21" ht="23.25" thickBot="1" x14ac:dyDescent="0.3">
      <c r="A1515" s="4" t="s">
        <v>437</v>
      </c>
      <c r="B1515" s="4" t="s">
        <v>334</v>
      </c>
      <c r="C1515" s="4" t="s">
        <v>335</v>
      </c>
      <c r="D1515" s="4" t="s">
        <v>441</v>
      </c>
      <c r="E1515" s="4" t="s">
        <v>442</v>
      </c>
      <c r="F1515" s="4" t="s">
        <v>110</v>
      </c>
      <c r="G1515" s="4" t="s">
        <v>111</v>
      </c>
      <c r="H1515" s="4" t="s">
        <v>429</v>
      </c>
      <c r="I1515" s="11"/>
      <c r="J1515" s="11"/>
      <c r="K1515" s="10">
        <v>4030.59</v>
      </c>
      <c r="L1515" s="10">
        <v>-4030.59</v>
      </c>
      <c r="M1515" s="11"/>
      <c r="N1515" s="11"/>
      <c r="O1515" s="11"/>
      <c r="P1515" s="11"/>
      <c r="Q1515" s="11"/>
      <c r="R1515" s="11"/>
      <c r="S1515" s="11"/>
      <c r="T1515" s="11"/>
      <c r="U1515" s="12">
        <v>0</v>
      </c>
    </row>
    <row r="1516" spans="1:21" ht="23.25" thickBot="1" x14ac:dyDescent="0.3">
      <c r="A1516" s="4" t="s">
        <v>437</v>
      </c>
      <c r="B1516" s="4" t="s">
        <v>334</v>
      </c>
      <c r="C1516" s="4" t="s">
        <v>335</v>
      </c>
      <c r="D1516" s="4" t="s">
        <v>441</v>
      </c>
      <c r="E1516" s="4" t="s">
        <v>442</v>
      </c>
      <c r="F1516" s="4" t="s">
        <v>112</v>
      </c>
      <c r="G1516" s="4" t="s">
        <v>113</v>
      </c>
      <c r="H1516" s="4" t="s">
        <v>429</v>
      </c>
      <c r="I1516" s="8">
        <v>103115.2</v>
      </c>
      <c r="J1516" s="8">
        <v>101793.73</v>
      </c>
      <c r="K1516" s="8">
        <v>112697.66</v>
      </c>
      <c r="L1516" s="8">
        <v>116404.55</v>
      </c>
      <c r="M1516" s="8">
        <v>105657.86</v>
      </c>
      <c r="N1516" s="8">
        <v>117778.22</v>
      </c>
      <c r="O1516" s="8">
        <v>114062.55</v>
      </c>
      <c r="P1516" s="8">
        <v>110769.79</v>
      </c>
      <c r="Q1516" s="8">
        <v>113401.14</v>
      </c>
      <c r="R1516" s="8">
        <v>114697.04</v>
      </c>
      <c r="S1516" s="8">
        <v>109872.77</v>
      </c>
      <c r="T1516" s="8">
        <v>115533.42</v>
      </c>
      <c r="U1516" s="9">
        <v>1335783.93</v>
      </c>
    </row>
    <row r="1517" spans="1:21" ht="23.25" thickBot="1" x14ac:dyDescent="0.3">
      <c r="A1517" s="4" t="s">
        <v>437</v>
      </c>
      <c r="B1517" s="4" t="s">
        <v>334</v>
      </c>
      <c r="C1517" s="4" t="s">
        <v>335</v>
      </c>
      <c r="D1517" s="4" t="s">
        <v>441</v>
      </c>
      <c r="E1517" s="4" t="s">
        <v>442</v>
      </c>
      <c r="F1517" s="4" t="s">
        <v>114</v>
      </c>
      <c r="G1517" s="4" t="s">
        <v>115</v>
      </c>
      <c r="H1517" s="4" t="s">
        <v>429</v>
      </c>
      <c r="I1517" s="10">
        <v>393706.16</v>
      </c>
      <c r="J1517" s="10">
        <v>388857.33</v>
      </c>
      <c r="K1517" s="10">
        <v>427542.49</v>
      </c>
      <c r="L1517" s="10">
        <v>441467.58</v>
      </c>
      <c r="M1517" s="10">
        <v>400344.74</v>
      </c>
      <c r="N1517" s="10">
        <v>443200.52</v>
      </c>
      <c r="O1517" s="10">
        <v>427731.09</v>
      </c>
      <c r="P1517" s="10">
        <v>418751.51</v>
      </c>
      <c r="Q1517" s="10">
        <v>427565.34</v>
      </c>
      <c r="R1517" s="10">
        <v>433315.73</v>
      </c>
      <c r="S1517" s="10">
        <v>416054.06</v>
      </c>
      <c r="T1517" s="10">
        <v>444436.12</v>
      </c>
      <c r="U1517" s="9">
        <v>5062972.67</v>
      </c>
    </row>
    <row r="1518" spans="1:21" ht="23.25" thickBot="1" x14ac:dyDescent="0.3">
      <c r="A1518" s="4" t="s">
        <v>437</v>
      </c>
      <c r="B1518" s="4" t="s">
        <v>334</v>
      </c>
      <c r="C1518" s="4" t="s">
        <v>335</v>
      </c>
      <c r="D1518" s="4" t="s">
        <v>441</v>
      </c>
      <c r="E1518" s="4" t="s">
        <v>442</v>
      </c>
      <c r="F1518" s="4" t="s">
        <v>70</v>
      </c>
      <c r="G1518" s="4" t="s">
        <v>71</v>
      </c>
      <c r="H1518" s="4" t="s">
        <v>429</v>
      </c>
      <c r="I1518" s="8">
        <v>79.89</v>
      </c>
      <c r="J1518" s="8">
        <v>54.34</v>
      </c>
      <c r="K1518" s="8">
        <v>10778.78</v>
      </c>
      <c r="L1518" s="8">
        <v>-10554.63</v>
      </c>
      <c r="M1518" s="8">
        <v>96.9</v>
      </c>
      <c r="N1518" s="7"/>
      <c r="O1518" s="8">
        <v>77.37</v>
      </c>
      <c r="P1518" s="8">
        <v>5.86</v>
      </c>
      <c r="Q1518" s="8">
        <v>154.55000000000001</v>
      </c>
      <c r="R1518" s="8">
        <v>11.98</v>
      </c>
      <c r="S1518" s="8">
        <v>17.97</v>
      </c>
      <c r="T1518" s="8">
        <v>93.84</v>
      </c>
      <c r="U1518" s="9">
        <v>816.85</v>
      </c>
    </row>
    <row r="1519" spans="1:21" ht="23.25" thickBot="1" x14ac:dyDescent="0.3">
      <c r="A1519" s="4" t="s">
        <v>437</v>
      </c>
      <c r="B1519" s="4" t="s">
        <v>334</v>
      </c>
      <c r="C1519" s="4" t="s">
        <v>335</v>
      </c>
      <c r="D1519" s="4" t="s">
        <v>441</v>
      </c>
      <c r="E1519" s="4" t="s">
        <v>442</v>
      </c>
      <c r="F1519" s="4" t="s">
        <v>47</v>
      </c>
      <c r="G1519" s="4" t="s">
        <v>48</v>
      </c>
      <c r="H1519" s="4" t="s">
        <v>429</v>
      </c>
      <c r="I1519" s="10">
        <v>2276.5500000000002</v>
      </c>
      <c r="J1519" s="10">
        <v>2129.96</v>
      </c>
      <c r="K1519" s="10">
        <v>2513.29</v>
      </c>
      <c r="L1519" s="10">
        <v>2116.58</v>
      </c>
      <c r="M1519" s="10">
        <v>1530.57</v>
      </c>
      <c r="N1519" s="10">
        <v>3293.35</v>
      </c>
      <c r="O1519" s="10">
        <v>4707.55</v>
      </c>
      <c r="P1519" s="10">
        <v>802.33</v>
      </c>
      <c r="Q1519" s="10">
        <v>983.13</v>
      </c>
      <c r="R1519" s="10">
        <v>1555.64</v>
      </c>
      <c r="S1519" s="10">
        <v>1570.29</v>
      </c>
      <c r="T1519" s="10">
        <v>1766.65</v>
      </c>
      <c r="U1519" s="9">
        <v>25245.89</v>
      </c>
    </row>
    <row r="1520" spans="1:21" ht="23.25" thickBot="1" x14ac:dyDescent="0.3">
      <c r="A1520" s="4" t="s">
        <v>437</v>
      </c>
      <c r="B1520" s="4" t="s">
        <v>334</v>
      </c>
      <c r="C1520" s="4" t="s">
        <v>335</v>
      </c>
      <c r="D1520" s="4" t="s">
        <v>441</v>
      </c>
      <c r="E1520" s="4" t="s">
        <v>442</v>
      </c>
      <c r="F1520" s="4" t="s">
        <v>130</v>
      </c>
      <c r="G1520" s="4" t="s">
        <v>131</v>
      </c>
      <c r="H1520" s="4" t="s">
        <v>429</v>
      </c>
      <c r="I1520" s="7"/>
      <c r="J1520" s="8">
        <v>0.89</v>
      </c>
      <c r="K1520" s="7"/>
      <c r="L1520" s="7"/>
      <c r="M1520" s="7"/>
      <c r="N1520" s="7"/>
      <c r="O1520" s="7"/>
      <c r="P1520" s="8">
        <v>633.55999999999995</v>
      </c>
      <c r="Q1520" s="7"/>
      <c r="R1520" s="8">
        <v>36</v>
      </c>
      <c r="S1520" s="7"/>
      <c r="T1520" s="7"/>
      <c r="U1520" s="9">
        <v>670.45</v>
      </c>
    </row>
    <row r="1521" spans="1:21" ht="23.25" thickBot="1" x14ac:dyDescent="0.3">
      <c r="A1521" s="4" t="s">
        <v>437</v>
      </c>
      <c r="B1521" s="4" t="s">
        <v>334</v>
      </c>
      <c r="C1521" s="4" t="s">
        <v>335</v>
      </c>
      <c r="D1521" s="4" t="s">
        <v>441</v>
      </c>
      <c r="E1521" s="4" t="s">
        <v>442</v>
      </c>
      <c r="F1521" s="4" t="s">
        <v>360</v>
      </c>
      <c r="G1521" s="4" t="s">
        <v>361</v>
      </c>
      <c r="H1521" s="4" t="s">
        <v>429</v>
      </c>
      <c r="I1521" s="11"/>
      <c r="J1521" s="11"/>
      <c r="K1521" s="10">
        <v>138.72</v>
      </c>
      <c r="L1521" s="11"/>
      <c r="M1521" s="11"/>
      <c r="N1521" s="11"/>
      <c r="O1521" s="10">
        <v>83.64</v>
      </c>
      <c r="P1521" s="11"/>
      <c r="Q1521" s="11"/>
      <c r="R1521" s="11"/>
      <c r="S1521" s="11"/>
      <c r="T1521" s="11"/>
      <c r="U1521" s="9">
        <v>222.36</v>
      </c>
    </row>
    <row r="1522" spans="1:21" ht="23.25" thickBot="1" x14ac:dyDescent="0.3">
      <c r="A1522" s="4" t="s">
        <v>437</v>
      </c>
      <c r="B1522" s="4" t="s">
        <v>334</v>
      </c>
      <c r="C1522" s="4" t="s">
        <v>335</v>
      </c>
      <c r="D1522" s="4" t="s">
        <v>441</v>
      </c>
      <c r="E1522" s="4" t="s">
        <v>442</v>
      </c>
      <c r="F1522" s="4" t="s">
        <v>286</v>
      </c>
      <c r="G1522" s="4" t="s">
        <v>287</v>
      </c>
      <c r="H1522" s="4" t="s">
        <v>429</v>
      </c>
      <c r="I1522" s="8">
        <v>175.28</v>
      </c>
      <c r="J1522" s="8">
        <v>50</v>
      </c>
      <c r="K1522" s="8">
        <v>195.46</v>
      </c>
      <c r="L1522" s="8">
        <v>5</v>
      </c>
      <c r="M1522" s="8">
        <v>10</v>
      </c>
      <c r="N1522" s="8">
        <v>236.39</v>
      </c>
      <c r="O1522" s="8">
        <v>2038.6</v>
      </c>
      <c r="P1522" s="8">
        <v>-1296.07</v>
      </c>
      <c r="Q1522" s="8">
        <v>1582.65</v>
      </c>
      <c r="R1522" s="7"/>
      <c r="S1522" s="8">
        <v>42.48</v>
      </c>
      <c r="T1522" s="7"/>
      <c r="U1522" s="9">
        <v>3039.79</v>
      </c>
    </row>
    <row r="1523" spans="1:21" ht="23.25" thickBot="1" x14ac:dyDescent="0.3">
      <c r="A1523" s="4" t="s">
        <v>437</v>
      </c>
      <c r="B1523" s="4" t="s">
        <v>334</v>
      </c>
      <c r="C1523" s="4" t="s">
        <v>335</v>
      </c>
      <c r="D1523" s="4" t="s">
        <v>441</v>
      </c>
      <c r="E1523" s="4" t="s">
        <v>442</v>
      </c>
      <c r="F1523" s="4" t="s">
        <v>132</v>
      </c>
      <c r="G1523" s="4" t="s">
        <v>133</v>
      </c>
      <c r="H1523" s="4" t="s">
        <v>429</v>
      </c>
      <c r="I1523" s="10">
        <v>1554.98</v>
      </c>
      <c r="J1523" s="10">
        <v>3652.84</v>
      </c>
      <c r="K1523" s="10">
        <v>4154.54</v>
      </c>
      <c r="L1523" s="10">
        <v>4022.41</v>
      </c>
      <c r="M1523" s="10">
        <v>3251.05</v>
      </c>
      <c r="N1523" s="10">
        <v>3464.95</v>
      </c>
      <c r="O1523" s="10">
        <v>1343.21</v>
      </c>
      <c r="P1523" s="10">
        <v>1759.51</v>
      </c>
      <c r="Q1523" s="10">
        <v>2071.15</v>
      </c>
      <c r="R1523" s="10">
        <v>905.63</v>
      </c>
      <c r="S1523" s="10">
        <v>1223.6099999999999</v>
      </c>
      <c r="T1523" s="10">
        <v>1048.8</v>
      </c>
      <c r="U1523" s="9">
        <v>28452.68</v>
      </c>
    </row>
    <row r="1524" spans="1:21" ht="23.25" thickBot="1" x14ac:dyDescent="0.3">
      <c r="A1524" s="4" t="s">
        <v>437</v>
      </c>
      <c r="B1524" s="4" t="s">
        <v>334</v>
      </c>
      <c r="C1524" s="4" t="s">
        <v>335</v>
      </c>
      <c r="D1524" s="4" t="s">
        <v>441</v>
      </c>
      <c r="E1524" s="4" t="s">
        <v>442</v>
      </c>
      <c r="F1524" s="4" t="s">
        <v>94</v>
      </c>
      <c r="G1524" s="4" t="s">
        <v>95</v>
      </c>
      <c r="H1524" s="4" t="s">
        <v>429</v>
      </c>
      <c r="I1524" s="8">
        <v>118522.07</v>
      </c>
      <c r="J1524" s="8">
        <v>106385.75</v>
      </c>
      <c r="K1524" s="8">
        <v>116134.02</v>
      </c>
      <c r="L1524" s="8">
        <v>116259.87</v>
      </c>
      <c r="M1524" s="8">
        <v>107395.24</v>
      </c>
      <c r="N1524" s="8">
        <v>105508.5</v>
      </c>
      <c r="O1524" s="8">
        <v>99155.72</v>
      </c>
      <c r="P1524" s="8">
        <v>93914.81</v>
      </c>
      <c r="Q1524" s="8">
        <v>91212.39</v>
      </c>
      <c r="R1524" s="8">
        <v>91566.65</v>
      </c>
      <c r="S1524" s="8">
        <v>97975.18</v>
      </c>
      <c r="T1524" s="8">
        <v>120491.68</v>
      </c>
      <c r="U1524" s="9">
        <v>1264521.8799999999</v>
      </c>
    </row>
    <row r="1525" spans="1:21" ht="23.25" thickBot="1" x14ac:dyDescent="0.3">
      <c r="A1525" s="4" t="s">
        <v>437</v>
      </c>
      <c r="B1525" s="4" t="s">
        <v>334</v>
      </c>
      <c r="C1525" s="4" t="s">
        <v>335</v>
      </c>
      <c r="D1525" s="4" t="s">
        <v>441</v>
      </c>
      <c r="E1525" s="4" t="s">
        <v>442</v>
      </c>
      <c r="F1525" s="4" t="s">
        <v>38</v>
      </c>
      <c r="G1525" s="4" t="s">
        <v>39</v>
      </c>
      <c r="H1525" s="4" t="s">
        <v>429</v>
      </c>
      <c r="I1525" s="10">
        <v>3023.29</v>
      </c>
      <c r="J1525" s="10">
        <v>-96.85</v>
      </c>
      <c r="K1525" s="10">
        <v>29.09</v>
      </c>
      <c r="L1525" s="10">
        <v>76808.2</v>
      </c>
      <c r="M1525" s="10">
        <v>-69538.100000000006</v>
      </c>
      <c r="N1525" s="10">
        <v>835</v>
      </c>
      <c r="O1525" s="10">
        <v>3282.05</v>
      </c>
      <c r="P1525" s="10">
        <v>689.35</v>
      </c>
      <c r="Q1525" s="10">
        <v>656</v>
      </c>
      <c r="R1525" s="11"/>
      <c r="S1525" s="10">
        <v>4761.5</v>
      </c>
      <c r="T1525" s="10">
        <v>-3469.28</v>
      </c>
      <c r="U1525" s="9">
        <v>16980.25</v>
      </c>
    </row>
    <row r="1526" spans="1:21" ht="23.25" thickBot="1" x14ac:dyDescent="0.3">
      <c r="A1526" s="4" t="s">
        <v>437</v>
      </c>
      <c r="B1526" s="4" t="s">
        <v>334</v>
      </c>
      <c r="C1526" s="4" t="s">
        <v>335</v>
      </c>
      <c r="D1526" s="4" t="s">
        <v>441</v>
      </c>
      <c r="E1526" s="4" t="s">
        <v>442</v>
      </c>
      <c r="F1526" s="4" t="s">
        <v>451</v>
      </c>
      <c r="G1526" s="4" t="s">
        <v>452</v>
      </c>
      <c r="H1526" s="4" t="s">
        <v>429</v>
      </c>
      <c r="I1526" s="7"/>
      <c r="J1526" s="7"/>
      <c r="K1526" s="8">
        <v>30</v>
      </c>
      <c r="L1526" s="7"/>
      <c r="M1526" s="7"/>
      <c r="N1526" s="7"/>
      <c r="O1526" s="7"/>
      <c r="P1526" s="7"/>
      <c r="Q1526" s="7"/>
      <c r="R1526" s="7"/>
      <c r="S1526" s="7"/>
      <c r="T1526" s="7"/>
      <c r="U1526" s="9">
        <v>30</v>
      </c>
    </row>
    <row r="1527" spans="1:21" ht="23.25" thickBot="1" x14ac:dyDescent="0.3">
      <c r="A1527" s="4" t="s">
        <v>437</v>
      </c>
      <c r="B1527" s="4" t="s">
        <v>334</v>
      </c>
      <c r="C1527" s="4" t="s">
        <v>335</v>
      </c>
      <c r="D1527" s="4" t="s">
        <v>441</v>
      </c>
      <c r="E1527" s="4" t="s">
        <v>442</v>
      </c>
      <c r="F1527" s="4" t="s">
        <v>288</v>
      </c>
      <c r="G1527" s="4" t="s">
        <v>289</v>
      </c>
      <c r="H1527" s="4" t="s">
        <v>429</v>
      </c>
      <c r="I1527" s="11"/>
      <c r="J1527" s="10">
        <v>1295</v>
      </c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9">
        <v>1295</v>
      </c>
    </row>
    <row r="1528" spans="1:21" ht="23.25" thickBot="1" x14ac:dyDescent="0.3">
      <c r="A1528" s="4" t="s">
        <v>437</v>
      </c>
      <c r="B1528" s="4" t="s">
        <v>334</v>
      </c>
      <c r="C1528" s="4" t="s">
        <v>335</v>
      </c>
      <c r="D1528" s="4" t="s">
        <v>441</v>
      </c>
      <c r="E1528" s="4" t="s">
        <v>442</v>
      </c>
      <c r="F1528" s="4" t="s">
        <v>453</v>
      </c>
      <c r="G1528" s="4" t="s">
        <v>454</v>
      </c>
      <c r="H1528" s="4" t="s">
        <v>429</v>
      </c>
      <c r="I1528" s="7"/>
      <c r="J1528" s="7"/>
      <c r="K1528" s="7"/>
      <c r="L1528" s="7"/>
      <c r="M1528" s="7"/>
      <c r="N1528" s="7"/>
      <c r="O1528" s="8">
        <v>1124.1199999999999</v>
      </c>
      <c r="P1528" s="7"/>
      <c r="Q1528" s="7"/>
      <c r="R1528" s="7"/>
      <c r="S1528" s="7"/>
      <c r="T1528" s="7"/>
      <c r="U1528" s="9">
        <v>1124.1199999999999</v>
      </c>
    </row>
    <row r="1529" spans="1:21" ht="23.25" thickBot="1" x14ac:dyDescent="0.3">
      <c r="A1529" s="4" t="s">
        <v>437</v>
      </c>
      <c r="B1529" s="4" t="s">
        <v>334</v>
      </c>
      <c r="C1529" s="4" t="s">
        <v>335</v>
      </c>
      <c r="D1529" s="4" t="s">
        <v>441</v>
      </c>
      <c r="E1529" s="4" t="s">
        <v>442</v>
      </c>
      <c r="F1529" s="4" t="s">
        <v>136</v>
      </c>
      <c r="G1529" s="4" t="s">
        <v>137</v>
      </c>
      <c r="H1529" s="4" t="s">
        <v>429</v>
      </c>
      <c r="I1529" s="11"/>
      <c r="J1529" s="11"/>
      <c r="K1529" s="11"/>
      <c r="L1529" s="10">
        <v>5080</v>
      </c>
      <c r="M1529" s="11"/>
      <c r="N1529" s="10">
        <v>1320</v>
      </c>
      <c r="O1529" s="11"/>
      <c r="P1529" s="11"/>
      <c r="Q1529" s="11"/>
      <c r="R1529" s="11"/>
      <c r="S1529" s="11"/>
      <c r="T1529" s="10">
        <v>3551.5</v>
      </c>
      <c r="U1529" s="9">
        <v>9951.5</v>
      </c>
    </row>
    <row r="1530" spans="1:21" ht="23.25" thickBot="1" x14ac:dyDescent="0.3">
      <c r="A1530" s="4" t="s">
        <v>437</v>
      </c>
      <c r="B1530" s="4" t="s">
        <v>334</v>
      </c>
      <c r="C1530" s="4" t="s">
        <v>335</v>
      </c>
      <c r="D1530" s="4" t="s">
        <v>441</v>
      </c>
      <c r="E1530" s="4" t="s">
        <v>442</v>
      </c>
      <c r="F1530" s="4" t="s">
        <v>292</v>
      </c>
      <c r="G1530" s="4" t="s">
        <v>293</v>
      </c>
      <c r="H1530" s="4" t="s">
        <v>429</v>
      </c>
      <c r="I1530" s="8">
        <v>915</v>
      </c>
      <c r="J1530" s="7"/>
      <c r="K1530" s="8">
        <v>2337.5</v>
      </c>
      <c r="L1530" s="7"/>
      <c r="M1530" s="7"/>
      <c r="N1530" s="7"/>
      <c r="O1530" s="8">
        <v>3437.5</v>
      </c>
      <c r="P1530" s="8">
        <v>8714.75</v>
      </c>
      <c r="Q1530" s="8">
        <v>1650</v>
      </c>
      <c r="R1530" s="8">
        <v>1925</v>
      </c>
      <c r="S1530" s="8">
        <v>825</v>
      </c>
      <c r="T1530" s="8">
        <v>3630</v>
      </c>
      <c r="U1530" s="9">
        <v>23434.75</v>
      </c>
    </row>
    <row r="1531" spans="1:21" ht="23.25" thickBot="1" x14ac:dyDescent="0.3">
      <c r="A1531" s="4" t="s">
        <v>437</v>
      </c>
      <c r="B1531" s="4" t="s">
        <v>334</v>
      </c>
      <c r="C1531" s="4" t="s">
        <v>335</v>
      </c>
      <c r="D1531" s="4" t="s">
        <v>441</v>
      </c>
      <c r="E1531" s="4" t="s">
        <v>442</v>
      </c>
      <c r="F1531" s="4" t="s">
        <v>138</v>
      </c>
      <c r="G1531" s="4" t="s">
        <v>139</v>
      </c>
      <c r="H1531" s="4" t="s">
        <v>429</v>
      </c>
      <c r="I1531" s="11"/>
      <c r="J1531" s="11"/>
      <c r="K1531" s="11"/>
      <c r="L1531" s="10">
        <v>744</v>
      </c>
      <c r="M1531" s="10">
        <v>-663</v>
      </c>
      <c r="N1531" s="10">
        <v>3736</v>
      </c>
      <c r="O1531" s="10">
        <v>822.5</v>
      </c>
      <c r="P1531" s="11"/>
      <c r="Q1531" s="10">
        <v>2959.5</v>
      </c>
      <c r="R1531" s="10">
        <v>135</v>
      </c>
      <c r="S1531" s="11"/>
      <c r="T1531" s="10">
        <v>10</v>
      </c>
      <c r="U1531" s="9">
        <v>7744</v>
      </c>
    </row>
    <row r="1532" spans="1:21" ht="23.25" thickBot="1" x14ac:dyDescent="0.3">
      <c r="A1532" s="4" t="s">
        <v>437</v>
      </c>
      <c r="B1532" s="4" t="s">
        <v>334</v>
      </c>
      <c r="C1532" s="4" t="s">
        <v>335</v>
      </c>
      <c r="D1532" s="4" t="s">
        <v>441</v>
      </c>
      <c r="E1532" s="4" t="s">
        <v>442</v>
      </c>
      <c r="F1532" s="4" t="s">
        <v>140</v>
      </c>
      <c r="G1532" s="4" t="s">
        <v>141</v>
      </c>
      <c r="H1532" s="4" t="s">
        <v>429</v>
      </c>
      <c r="I1532" s="7"/>
      <c r="J1532" s="8">
        <v>1882.38</v>
      </c>
      <c r="K1532" s="8">
        <v>910.95</v>
      </c>
      <c r="L1532" s="8">
        <v>230</v>
      </c>
      <c r="M1532" s="8">
        <v>2348.71</v>
      </c>
      <c r="N1532" s="8">
        <v>976.9</v>
      </c>
      <c r="O1532" s="8">
        <v>568.79999999999995</v>
      </c>
      <c r="P1532" s="8">
        <v>210</v>
      </c>
      <c r="Q1532" s="8">
        <v>1880.4</v>
      </c>
      <c r="R1532" s="8">
        <v>1108.6400000000001</v>
      </c>
      <c r="S1532" s="7"/>
      <c r="T1532" s="7"/>
      <c r="U1532" s="9">
        <v>10116.780000000001</v>
      </c>
    </row>
    <row r="1533" spans="1:21" ht="23.25" thickBot="1" x14ac:dyDescent="0.3">
      <c r="A1533" s="4" t="s">
        <v>437</v>
      </c>
      <c r="B1533" s="4" t="s">
        <v>334</v>
      </c>
      <c r="C1533" s="4" t="s">
        <v>335</v>
      </c>
      <c r="D1533" s="4" t="s">
        <v>441</v>
      </c>
      <c r="E1533" s="4" t="s">
        <v>442</v>
      </c>
      <c r="F1533" s="4" t="s">
        <v>40</v>
      </c>
      <c r="G1533" s="4" t="s">
        <v>41</v>
      </c>
      <c r="H1533" s="4" t="s">
        <v>429</v>
      </c>
      <c r="I1533" s="11"/>
      <c r="J1533" s="10">
        <v>2445.1999999999998</v>
      </c>
      <c r="K1533" s="10">
        <v>953.4</v>
      </c>
      <c r="L1533" s="11"/>
      <c r="M1533" s="10">
        <v>845.2</v>
      </c>
      <c r="N1533" s="10">
        <v>150</v>
      </c>
      <c r="O1533" s="10">
        <v>4106.18</v>
      </c>
      <c r="P1533" s="10">
        <v>10792.83</v>
      </c>
      <c r="Q1533" s="10">
        <v>12078.97</v>
      </c>
      <c r="R1533" s="11"/>
      <c r="S1533" s="10">
        <v>921.88</v>
      </c>
      <c r="T1533" s="10">
        <v>5308.98</v>
      </c>
      <c r="U1533" s="9">
        <v>37602.639999999999</v>
      </c>
    </row>
    <row r="1534" spans="1:21" ht="23.25" thickBot="1" x14ac:dyDescent="0.3">
      <c r="A1534" s="4" t="s">
        <v>437</v>
      </c>
      <c r="B1534" s="4" t="s">
        <v>334</v>
      </c>
      <c r="C1534" s="4" t="s">
        <v>335</v>
      </c>
      <c r="D1534" s="4" t="s">
        <v>441</v>
      </c>
      <c r="E1534" s="4" t="s">
        <v>442</v>
      </c>
      <c r="F1534" s="4" t="s">
        <v>49</v>
      </c>
      <c r="G1534" s="4" t="s">
        <v>50</v>
      </c>
      <c r="H1534" s="4" t="s">
        <v>429</v>
      </c>
      <c r="I1534" s="8">
        <v>1781.78</v>
      </c>
      <c r="J1534" s="8">
        <v>962</v>
      </c>
      <c r="K1534" s="8">
        <v>979</v>
      </c>
      <c r="L1534" s="8">
        <v>1115</v>
      </c>
      <c r="M1534" s="8">
        <v>695</v>
      </c>
      <c r="N1534" s="7"/>
      <c r="O1534" s="8">
        <v>1101</v>
      </c>
      <c r="P1534" s="8">
        <v>2485</v>
      </c>
      <c r="Q1534" s="8">
        <v>2396</v>
      </c>
      <c r="R1534" s="8">
        <v>575</v>
      </c>
      <c r="S1534" s="8">
        <v>500</v>
      </c>
      <c r="T1534" s="7"/>
      <c r="U1534" s="9">
        <v>12589.78</v>
      </c>
    </row>
    <row r="1535" spans="1:21" ht="23.25" thickBot="1" x14ac:dyDescent="0.3">
      <c r="A1535" s="4" t="s">
        <v>437</v>
      </c>
      <c r="B1535" s="4" t="s">
        <v>334</v>
      </c>
      <c r="C1535" s="4" t="s">
        <v>335</v>
      </c>
      <c r="D1535" s="4" t="s">
        <v>441</v>
      </c>
      <c r="E1535" s="4" t="s">
        <v>442</v>
      </c>
      <c r="F1535" s="4" t="s">
        <v>294</v>
      </c>
      <c r="G1535" s="4" t="s">
        <v>295</v>
      </c>
      <c r="H1535" s="4" t="s">
        <v>429</v>
      </c>
      <c r="I1535" s="8">
        <v>-359.63</v>
      </c>
      <c r="J1535" s="7"/>
      <c r="K1535" s="7"/>
      <c r="L1535" s="7"/>
      <c r="M1535" s="8">
        <v>1517.3</v>
      </c>
      <c r="N1535" s="7"/>
      <c r="O1535" s="8">
        <v>504.49</v>
      </c>
      <c r="P1535" s="7"/>
      <c r="Q1535" s="7"/>
      <c r="R1535" s="8">
        <v>330.56</v>
      </c>
      <c r="S1535" s="7"/>
      <c r="T1535" s="7"/>
      <c r="U1535" s="9">
        <v>1992.72</v>
      </c>
    </row>
    <row r="1536" spans="1:21" ht="23.25" thickBot="1" x14ac:dyDescent="0.3">
      <c r="A1536" s="4" t="s">
        <v>437</v>
      </c>
      <c r="B1536" s="4" t="s">
        <v>334</v>
      </c>
      <c r="C1536" s="4" t="s">
        <v>335</v>
      </c>
      <c r="D1536" s="4" t="s">
        <v>441</v>
      </c>
      <c r="E1536" s="4" t="s">
        <v>442</v>
      </c>
      <c r="F1536" s="4" t="s">
        <v>7661</v>
      </c>
      <c r="G1536" s="4" t="s">
        <v>7662</v>
      </c>
      <c r="H1536" s="4" t="s">
        <v>429</v>
      </c>
      <c r="I1536" s="11"/>
      <c r="J1536" s="11"/>
      <c r="K1536" s="11"/>
      <c r="L1536" s="11"/>
      <c r="M1536" s="10">
        <v>-796.26</v>
      </c>
      <c r="N1536" s="11"/>
      <c r="O1536" s="11"/>
      <c r="P1536" s="11"/>
      <c r="Q1536" s="10">
        <v>-545.09</v>
      </c>
      <c r="R1536" s="11"/>
      <c r="S1536" s="11"/>
      <c r="T1536" s="11"/>
      <c r="U1536" s="9">
        <v>-1341.35</v>
      </c>
    </row>
    <row r="1537" spans="1:21" ht="23.25" thickBot="1" x14ac:dyDescent="0.3">
      <c r="A1537" s="4" t="s">
        <v>437</v>
      </c>
      <c r="B1537" s="4" t="s">
        <v>334</v>
      </c>
      <c r="C1537" s="4" t="s">
        <v>335</v>
      </c>
      <c r="D1537" s="4" t="s">
        <v>441</v>
      </c>
      <c r="E1537" s="4" t="s">
        <v>442</v>
      </c>
      <c r="F1537" s="4" t="s">
        <v>98</v>
      </c>
      <c r="G1537" s="4" t="s">
        <v>99</v>
      </c>
      <c r="H1537" s="4" t="s">
        <v>429</v>
      </c>
      <c r="I1537" s="7"/>
      <c r="J1537" s="7"/>
      <c r="K1537" s="7"/>
      <c r="L1537" s="7"/>
      <c r="M1537" s="7"/>
      <c r="N1537" s="7"/>
      <c r="O1537" s="7"/>
      <c r="P1537" s="7"/>
      <c r="Q1537" s="7"/>
      <c r="R1537" s="8">
        <v>564.95000000000005</v>
      </c>
      <c r="S1537" s="8">
        <v>-94.95</v>
      </c>
      <c r="T1537" s="8">
        <v>-150</v>
      </c>
      <c r="U1537" s="9">
        <v>320</v>
      </c>
    </row>
    <row r="1538" spans="1:21" ht="23.25" thickBot="1" x14ac:dyDescent="0.3">
      <c r="A1538" s="4" t="s">
        <v>437</v>
      </c>
      <c r="B1538" s="4" t="s">
        <v>334</v>
      </c>
      <c r="C1538" s="4" t="s">
        <v>335</v>
      </c>
      <c r="D1538" s="4" t="s">
        <v>441</v>
      </c>
      <c r="E1538" s="4" t="s">
        <v>442</v>
      </c>
      <c r="F1538" s="4" t="s">
        <v>146</v>
      </c>
      <c r="G1538" s="4" t="s">
        <v>147</v>
      </c>
      <c r="H1538" s="4" t="s">
        <v>429</v>
      </c>
      <c r="I1538" s="11"/>
      <c r="J1538" s="11"/>
      <c r="K1538" s="11"/>
      <c r="L1538" s="11"/>
      <c r="M1538" s="11"/>
      <c r="N1538" s="10">
        <v>112.07</v>
      </c>
      <c r="O1538" s="11"/>
      <c r="P1538" s="11"/>
      <c r="Q1538" s="11"/>
      <c r="R1538" s="11"/>
      <c r="S1538" s="11"/>
      <c r="T1538" s="11"/>
      <c r="U1538" s="9">
        <v>112.07</v>
      </c>
    </row>
    <row r="1539" spans="1:21" ht="23.25" thickBot="1" x14ac:dyDescent="0.3">
      <c r="A1539" s="4" t="s">
        <v>437</v>
      </c>
      <c r="B1539" s="4" t="s">
        <v>334</v>
      </c>
      <c r="C1539" s="4" t="s">
        <v>335</v>
      </c>
      <c r="D1539" s="4" t="s">
        <v>441</v>
      </c>
      <c r="E1539" s="4" t="s">
        <v>442</v>
      </c>
      <c r="F1539" s="4" t="s">
        <v>102</v>
      </c>
      <c r="G1539" s="4" t="s">
        <v>103</v>
      </c>
      <c r="H1539" s="4" t="s">
        <v>429</v>
      </c>
      <c r="I1539" s="7"/>
      <c r="J1539" s="7"/>
      <c r="K1539" s="7"/>
      <c r="L1539" s="7"/>
      <c r="M1539" s="7"/>
      <c r="N1539" s="7"/>
      <c r="O1539" s="8">
        <v>3240.84</v>
      </c>
      <c r="P1539" s="7"/>
      <c r="Q1539" s="7"/>
      <c r="R1539" s="7"/>
      <c r="S1539" s="7"/>
      <c r="T1539" s="7"/>
      <c r="U1539" s="9">
        <v>3240.84</v>
      </c>
    </row>
    <row r="1540" spans="1:21" ht="23.25" thickBot="1" x14ac:dyDescent="0.3">
      <c r="A1540" s="4" t="s">
        <v>437</v>
      </c>
      <c r="B1540" s="4" t="s">
        <v>334</v>
      </c>
      <c r="C1540" s="4" t="s">
        <v>335</v>
      </c>
      <c r="D1540" s="4" t="s">
        <v>441</v>
      </c>
      <c r="E1540" s="4" t="s">
        <v>442</v>
      </c>
      <c r="F1540" s="4" t="s">
        <v>445</v>
      </c>
      <c r="G1540" s="4" t="s">
        <v>446</v>
      </c>
      <c r="H1540" s="4" t="s">
        <v>429</v>
      </c>
      <c r="I1540" s="10">
        <v>3821.09</v>
      </c>
      <c r="J1540" s="11"/>
      <c r="K1540" s="11"/>
      <c r="L1540" s="11"/>
      <c r="M1540" s="11"/>
      <c r="N1540" s="10">
        <v>3715.53</v>
      </c>
      <c r="O1540" s="11"/>
      <c r="P1540" s="10">
        <v>1623.54</v>
      </c>
      <c r="Q1540" s="11"/>
      <c r="R1540" s="11"/>
      <c r="S1540" s="11"/>
      <c r="T1540" s="11"/>
      <c r="U1540" s="9">
        <v>9160.16</v>
      </c>
    </row>
    <row r="1541" spans="1:21" ht="23.25" thickBot="1" x14ac:dyDescent="0.3">
      <c r="A1541" s="4" t="s">
        <v>437</v>
      </c>
      <c r="B1541" s="4" t="s">
        <v>334</v>
      </c>
      <c r="C1541" s="4" t="s">
        <v>335</v>
      </c>
      <c r="D1541" s="4" t="s">
        <v>441</v>
      </c>
      <c r="E1541" s="4" t="s">
        <v>442</v>
      </c>
      <c r="F1541" s="4" t="s">
        <v>82</v>
      </c>
      <c r="G1541" s="4" t="s">
        <v>83</v>
      </c>
      <c r="H1541" s="4" t="s">
        <v>429</v>
      </c>
      <c r="I1541" s="7"/>
      <c r="J1541" s="7"/>
      <c r="K1541" s="7"/>
      <c r="L1541" s="7"/>
      <c r="M1541" s="7"/>
      <c r="N1541" s="7"/>
      <c r="O1541" s="7"/>
      <c r="P1541" s="7"/>
      <c r="Q1541" s="8">
        <v>19320</v>
      </c>
      <c r="R1541" s="7"/>
      <c r="S1541" s="7"/>
      <c r="T1541" s="7"/>
      <c r="U1541" s="9">
        <v>19320</v>
      </c>
    </row>
    <row r="1542" spans="1:21" ht="23.25" thickBot="1" x14ac:dyDescent="0.3">
      <c r="A1542" s="4" t="s">
        <v>437</v>
      </c>
      <c r="B1542" s="4" t="s">
        <v>334</v>
      </c>
      <c r="C1542" s="4" t="s">
        <v>335</v>
      </c>
      <c r="D1542" s="4" t="s">
        <v>441</v>
      </c>
      <c r="E1542" s="4" t="s">
        <v>442</v>
      </c>
      <c r="F1542" s="4" t="s">
        <v>150</v>
      </c>
      <c r="G1542" s="4" t="s">
        <v>151</v>
      </c>
      <c r="H1542" s="4" t="s">
        <v>429</v>
      </c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0">
        <v>199.99</v>
      </c>
      <c r="T1542" s="10">
        <v>150</v>
      </c>
      <c r="U1542" s="9">
        <v>349.99</v>
      </c>
    </row>
    <row r="1543" spans="1:21" ht="23.25" thickBot="1" x14ac:dyDescent="0.3">
      <c r="A1543" s="4" t="s">
        <v>437</v>
      </c>
      <c r="B1543" s="4" t="s">
        <v>334</v>
      </c>
      <c r="C1543" s="4" t="s">
        <v>335</v>
      </c>
      <c r="D1543" s="4" t="s">
        <v>441</v>
      </c>
      <c r="E1543" s="4" t="s">
        <v>442</v>
      </c>
      <c r="F1543" s="4" t="s">
        <v>152</v>
      </c>
      <c r="G1543" s="4" t="s">
        <v>153</v>
      </c>
      <c r="H1543" s="4" t="s">
        <v>429</v>
      </c>
      <c r="I1543" s="7"/>
      <c r="J1543" s="7"/>
      <c r="K1543" s="7"/>
      <c r="L1543" s="7"/>
      <c r="M1543" s="7"/>
      <c r="N1543" s="7"/>
      <c r="O1543" s="7"/>
      <c r="P1543" s="8">
        <v>9679.7099999999991</v>
      </c>
      <c r="Q1543" s="7"/>
      <c r="R1543" s="7"/>
      <c r="S1543" s="7"/>
      <c r="T1543" s="7"/>
      <c r="U1543" s="9">
        <v>9679.7099999999991</v>
      </c>
    </row>
    <row r="1544" spans="1:21" ht="23.25" thickBot="1" x14ac:dyDescent="0.3">
      <c r="A1544" s="4" t="s">
        <v>437</v>
      </c>
      <c r="B1544" s="4" t="s">
        <v>334</v>
      </c>
      <c r="C1544" s="4" t="s">
        <v>335</v>
      </c>
      <c r="D1544" s="4" t="s">
        <v>441</v>
      </c>
      <c r="E1544" s="4" t="s">
        <v>442</v>
      </c>
      <c r="F1544" s="4" t="s">
        <v>455</v>
      </c>
      <c r="G1544" s="4" t="s">
        <v>456</v>
      </c>
      <c r="H1544" s="4" t="s">
        <v>429</v>
      </c>
      <c r="I1544" s="11"/>
      <c r="J1544" s="11"/>
      <c r="K1544" s="11"/>
      <c r="L1544" s="11"/>
      <c r="M1544" s="10">
        <v>10</v>
      </c>
      <c r="N1544" s="11"/>
      <c r="O1544" s="11"/>
      <c r="P1544" s="11"/>
      <c r="Q1544" s="11"/>
      <c r="R1544" s="11"/>
      <c r="S1544" s="11"/>
      <c r="T1544" s="11"/>
      <c r="U1544" s="9">
        <v>10</v>
      </c>
    </row>
    <row r="1545" spans="1:21" ht="23.25" thickBot="1" x14ac:dyDescent="0.3">
      <c r="A1545" s="4" t="s">
        <v>437</v>
      </c>
      <c r="B1545" s="4" t="s">
        <v>334</v>
      </c>
      <c r="C1545" s="4" t="s">
        <v>335</v>
      </c>
      <c r="D1545" s="4" t="s">
        <v>441</v>
      </c>
      <c r="E1545" s="4" t="s">
        <v>442</v>
      </c>
      <c r="F1545" s="4" t="s">
        <v>156</v>
      </c>
      <c r="G1545" s="4" t="s">
        <v>157</v>
      </c>
      <c r="H1545" s="4" t="s">
        <v>429</v>
      </c>
      <c r="I1545" s="8">
        <v>1710</v>
      </c>
      <c r="J1545" s="8">
        <v>2218.5</v>
      </c>
      <c r="K1545" s="8">
        <v>4772.7</v>
      </c>
      <c r="L1545" s="8">
        <v>1345.8</v>
      </c>
      <c r="M1545" s="8">
        <v>1647.6</v>
      </c>
      <c r="N1545" s="8">
        <v>1830.8</v>
      </c>
      <c r="O1545" s="8">
        <v>183.2</v>
      </c>
      <c r="P1545" s="8">
        <v>1145</v>
      </c>
      <c r="Q1545" s="8">
        <v>526.70000000000005</v>
      </c>
      <c r="R1545" s="8">
        <v>2912.9</v>
      </c>
      <c r="S1545" s="8">
        <v>618.29999999999995</v>
      </c>
      <c r="T1545" s="8">
        <v>3202.4</v>
      </c>
      <c r="U1545" s="9">
        <v>22113.9</v>
      </c>
    </row>
    <row r="1546" spans="1:21" ht="23.25" thickBot="1" x14ac:dyDescent="0.3">
      <c r="A1546" s="4" t="s">
        <v>437</v>
      </c>
      <c r="B1546" s="4" t="s">
        <v>334</v>
      </c>
      <c r="C1546" s="4" t="s">
        <v>335</v>
      </c>
      <c r="D1546" s="4" t="s">
        <v>441</v>
      </c>
      <c r="E1546" s="4" t="s">
        <v>442</v>
      </c>
      <c r="F1546" s="4" t="s">
        <v>106</v>
      </c>
      <c r="G1546" s="4" t="s">
        <v>107</v>
      </c>
      <c r="H1546" s="4" t="s">
        <v>429</v>
      </c>
      <c r="I1546" s="11"/>
      <c r="J1546" s="11"/>
      <c r="K1546" s="11"/>
      <c r="L1546" s="11"/>
      <c r="M1546" s="11"/>
      <c r="N1546" s="11"/>
      <c r="O1546" s="11"/>
      <c r="P1546" s="11"/>
      <c r="Q1546" s="11"/>
      <c r="R1546" s="10">
        <v>32.65</v>
      </c>
      <c r="S1546" s="11"/>
      <c r="T1546" s="11"/>
      <c r="U1546" s="9">
        <v>32.65</v>
      </c>
    </row>
    <row r="1547" spans="1:21" ht="23.25" thickBot="1" x14ac:dyDescent="0.3">
      <c r="A1547" s="4" t="s">
        <v>437</v>
      </c>
      <c r="B1547" s="4" t="s">
        <v>334</v>
      </c>
      <c r="C1547" s="4" t="s">
        <v>335</v>
      </c>
      <c r="D1547" s="4" t="s">
        <v>441</v>
      </c>
      <c r="E1547" s="4" t="s">
        <v>442</v>
      </c>
      <c r="F1547" s="4" t="s">
        <v>457</v>
      </c>
      <c r="G1547" s="4" t="s">
        <v>458</v>
      </c>
      <c r="H1547" s="4" t="s">
        <v>429</v>
      </c>
      <c r="I1547" s="8">
        <v>-3881.26</v>
      </c>
      <c r="J1547" s="7"/>
      <c r="K1547" s="7"/>
      <c r="L1547" s="7"/>
      <c r="M1547" s="7"/>
      <c r="N1547" s="7"/>
      <c r="O1547" s="7"/>
      <c r="P1547" s="7"/>
      <c r="Q1547" s="7"/>
      <c r="R1547" s="7"/>
      <c r="S1547" s="7"/>
      <c r="T1547" s="7"/>
      <c r="U1547" s="9">
        <v>-3881.26</v>
      </c>
    </row>
    <row r="1548" spans="1:21" ht="23.25" thickBot="1" x14ac:dyDescent="0.3">
      <c r="A1548" s="4" t="s">
        <v>437</v>
      </c>
      <c r="B1548" s="4" t="s">
        <v>334</v>
      </c>
      <c r="C1548" s="4" t="s">
        <v>335</v>
      </c>
      <c r="D1548" s="4" t="s">
        <v>441</v>
      </c>
      <c r="E1548" s="4" t="s">
        <v>442</v>
      </c>
      <c r="F1548" s="4" t="s">
        <v>166</v>
      </c>
      <c r="G1548" s="4" t="s">
        <v>167</v>
      </c>
      <c r="H1548" s="4" t="s">
        <v>429</v>
      </c>
      <c r="I1548" s="11"/>
      <c r="J1548" s="11"/>
      <c r="K1548" s="10">
        <v>11000</v>
      </c>
      <c r="L1548" s="10">
        <v>-11000</v>
      </c>
      <c r="M1548" s="11"/>
      <c r="N1548" s="11"/>
      <c r="O1548" s="11"/>
      <c r="P1548" s="11"/>
      <c r="Q1548" s="11"/>
      <c r="R1548" s="11"/>
      <c r="S1548" s="11"/>
      <c r="T1548" s="11"/>
      <c r="U1548" s="12">
        <v>0</v>
      </c>
    </row>
    <row r="1549" spans="1:21" ht="23.25" thickBot="1" x14ac:dyDescent="0.3">
      <c r="A1549" s="4" t="s">
        <v>437</v>
      </c>
      <c r="B1549" s="4" t="s">
        <v>334</v>
      </c>
      <c r="C1549" s="4" t="s">
        <v>335</v>
      </c>
      <c r="D1549" s="4" t="s">
        <v>441</v>
      </c>
      <c r="E1549" s="4" t="s">
        <v>442</v>
      </c>
      <c r="F1549" s="4" t="s">
        <v>51</v>
      </c>
      <c r="G1549" s="4" t="s">
        <v>52</v>
      </c>
      <c r="H1549" s="4" t="s">
        <v>429</v>
      </c>
      <c r="I1549" s="8">
        <v>23980.33</v>
      </c>
      <c r="J1549" s="8">
        <v>40890.21</v>
      </c>
      <c r="K1549" s="8">
        <v>43058.75</v>
      </c>
      <c r="L1549" s="8">
        <v>29897.63</v>
      </c>
      <c r="M1549" s="8">
        <v>35295</v>
      </c>
      <c r="N1549" s="8">
        <v>22365.43</v>
      </c>
      <c r="O1549" s="8">
        <v>17896.29</v>
      </c>
      <c r="P1549" s="8">
        <v>39394.69</v>
      </c>
      <c r="Q1549" s="8">
        <v>14888.62</v>
      </c>
      <c r="R1549" s="8">
        <v>33131.07</v>
      </c>
      <c r="S1549" s="8">
        <v>32046.99</v>
      </c>
      <c r="T1549" s="8">
        <v>58295.66</v>
      </c>
      <c r="U1549" s="9">
        <v>391140.67</v>
      </c>
    </row>
    <row r="1550" spans="1:21" ht="23.25" thickBot="1" x14ac:dyDescent="0.3">
      <c r="A1550" s="4" t="s">
        <v>437</v>
      </c>
      <c r="B1550" s="4" t="s">
        <v>334</v>
      </c>
      <c r="C1550" s="4" t="s">
        <v>335</v>
      </c>
      <c r="D1550" s="4" t="s">
        <v>441</v>
      </c>
      <c r="E1550" s="4" t="s">
        <v>442</v>
      </c>
      <c r="F1550" s="4" t="s">
        <v>42</v>
      </c>
      <c r="G1550" s="4" t="s">
        <v>43</v>
      </c>
      <c r="H1550" s="4" t="s">
        <v>429</v>
      </c>
      <c r="I1550" s="10">
        <v>494592.26</v>
      </c>
      <c r="J1550" s="10">
        <v>434335.43</v>
      </c>
      <c r="K1550" s="10">
        <v>475415.1</v>
      </c>
      <c r="L1550" s="10">
        <v>455966.65</v>
      </c>
      <c r="M1550" s="10">
        <v>423653.75</v>
      </c>
      <c r="N1550" s="10">
        <v>446071.69</v>
      </c>
      <c r="O1550" s="10">
        <v>392363.47</v>
      </c>
      <c r="P1550" s="10">
        <v>352189.23</v>
      </c>
      <c r="Q1550" s="10">
        <v>375689.84</v>
      </c>
      <c r="R1550" s="10">
        <v>364944.94</v>
      </c>
      <c r="S1550" s="10">
        <v>385244.53</v>
      </c>
      <c r="T1550" s="10">
        <v>478922.54</v>
      </c>
      <c r="U1550" s="9">
        <v>5079389.43</v>
      </c>
    </row>
    <row r="1551" spans="1:21" ht="23.25" thickBot="1" x14ac:dyDescent="0.3">
      <c r="A1551" s="4" t="s">
        <v>437</v>
      </c>
      <c r="B1551" s="4" t="s">
        <v>334</v>
      </c>
      <c r="C1551" s="4" t="s">
        <v>335</v>
      </c>
      <c r="D1551" s="4" t="s">
        <v>441</v>
      </c>
      <c r="E1551" s="4" t="s">
        <v>442</v>
      </c>
      <c r="F1551" s="4" t="s">
        <v>53</v>
      </c>
      <c r="G1551" s="4" t="s">
        <v>54</v>
      </c>
      <c r="H1551" s="4" t="s">
        <v>429</v>
      </c>
      <c r="I1551" s="8">
        <v>31796.73</v>
      </c>
      <c r="J1551" s="8">
        <v>30555.48</v>
      </c>
      <c r="K1551" s="8">
        <v>35518.800000000003</v>
      </c>
      <c r="L1551" s="8">
        <v>26013.34</v>
      </c>
      <c r="M1551" s="8">
        <v>23714.84</v>
      </c>
      <c r="N1551" s="8">
        <v>17997.43</v>
      </c>
      <c r="O1551" s="8">
        <v>11240.05</v>
      </c>
      <c r="P1551" s="8">
        <v>11096.18</v>
      </c>
      <c r="Q1551" s="8">
        <v>13190.4</v>
      </c>
      <c r="R1551" s="8">
        <v>12077.01</v>
      </c>
      <c r="S1551" s="8">
        <v>15157.83</v>
      </c>
      <c r="T1551" s="8">
        <v>17520.12</v>
      </c>
      <c r="U1551" s="9">
        <v>245878.21</v>
      </c>
    </row>
    <row r="1552" spans="1:21" ht="23.25" thickBot="1" x14ac:dyDescent="0.3">
      <c r="A1552" s="4" t="s">
        <v>437</v>
      </c>
      <c r="B1552" s="4" t="s">
        <v>334</v>
      </c>
      <c r="C1552" s="4" t="s">
        <v>335</v>
      </c>
      <c r="D1552" s="4" t="s">
        <v>441</v>
      </c>
      <c r="E1552" s="4" t="s">
        <v>442</v>
      </c>
      <c r="F1552" s="4" t="s">
        <v>170</v>
      </c>
      <c r="G1552" s="4" t="s">
        <v>171</v>
      </c>
      <c r="H1552" s="4" t="s">
        <v>429</v>
      </c>
      <c r="I1552" s="11"/>
      <c r="J1552" s="10">
        <v>118.32</v>
      </c>
      <c r="K1552" s="11"/>
      <c r="L1552" s="10">
        <v>118.32</v>
      </c>
      <c r="M1552" s="11"/>
      <c r="N1552" s="10">
        <v>118.32</v>
      </c>
      <c r="O1552" s="11"/>
      <c r="P1552" s="11"/>
      <c r="Q1552" s="11"/>
      <c r="R1552" s="11"/>
      <c r="S1552" s="10">
        <v>129.91999999999999</v>
      </c>
      <c r="T1552" s="11"/>
      <c r="U1552" s="9">
        <v>484.88</v>
      </c>
    </row>
    <row r="1553" spans="1:21" ht="23.25" thickBot="1" x14ac:dyDescent="0.3">
      <c r="A1553" s="4" t="s">
        <v>437</v>
      </c>
      <c r="B1553" s="4" t="s">
        <v>334</v>
      </c>
      <c r="C1553" s="4" t="s">
        <v>335</v>
      </c>
      <c r="D1553" s="4" t="s">
        <v>441</v>
      </c>
      <c r="E1553" s="4" t="s">
        <v>442</v>
      </c>
      <c r="F1553" s="4" t="s">
        <v>172</v>
      </c>
      <c r="G1553" s="4" t="s">
        <v>173</v>
      </c>
      <c r="H1553" s="4" t="s">
        <v>429</v>
      </c>
      <c r="I1553" s="8">
        <v>405</v>
      </c>
      <c r="J1553" s="8">
        <v>292.5</v>
      </c>
      <c r="K1553" s="8">
        <v>585</v>
      </c>
      <c r="L1553" s="8">
        <v>270</v>
      </c>
      <c r="M1553" s="8">
        <v>225</v>
      </c>
      <c r="N1553" s="8">
        <v>292.5</v>
      </c>
      <c r="O1553" s="8">
        <v>135</v>
      </c>
      <c r="P1553" s="8">
        <v>450</v>
      </c>
      <c r="Q1553" s="8">
        <v>67.5</v>
      </c>
      <c r="R1553" s="8">
        <v>135</v>
      </c>
      <c r="S1553" s="8">
        <v>90</v>
      </c>
      <c r="T1553" s="8">
        <v>517.5</v>
      </c>
      <c r="U1553" s="9">
        <v>3465</v>
      </c>
    </row>
    <row r="1554" spans="1:21" ht="23.25" thickBot="1" x14ac:dyDescent="0.3">
      <c r="A1554" s="4" t="s">
        <v>437</v>
      </c>
      <c r="B1554" s="4" t="s">
        <v>334</v>
      </c>
      <c r="C1554" s="4" t="s">
        <v>335</v>
      </c>
      <c r="D1554" s="4" t="s">
        <v>441</v>
      </c>
      <c r="E1554" s="4" t="s">
        <v>442</v>
      </c>
      <c r="F1554" s="4" t="s">
        <v>174</v>
      </c>
      <c r="G1554" s="4" t="s">
        <v>175</v>
      </c>
      <c r="H1554" s="4" t="s">
        <v>429</v>
      </c>
      <c r="I1554" s="10">
        <v>-9966.43</v>
      </c>
      <c r="J1554" s="10">
        <v>-29070.54</v>
      </c>
      <c r="K1554" s="10">
        <v>-18927.75</v>
      </c>
      <c r="L1554" s="10">
        <v>-18029.060000000001</v>
      </c>
      <c r="M1554" s="10">
        <v>-15323.18</v>
      </c>
      <c r="N1554" s="10">
        <v>-11885.85</v>
      </c>
      <c r="O1554" s="10">
        <v>-13009.85</v>
      </c>
      <c r="P1554" s="10">
        <v>-33251.57</v>
      </c>
      <c r="Q1554" s="10">
        <v>-15941.36</v>
      </c>
      <c r="R1554" s="10">
        <v>-31051.61</v>
      </c>
      <c r="S1554" s="10">
        <v>-27718.41</v>
      </c>
      <c r="T1554" s="10">
        <v>-55216.55</v>
      </c>
      <c r="U1554" s="9">
        <v>-279392.15999999997</v>
      </c>
    </row>
    <row r="1555" spans="1:21" ht="23.25" thickBot="1" x14ac:dyDescent="0.3">
      <c r="A1555" s="4" t="s">
        <v>437</v>
      </c>
      <c r="B1555" s="4" t="s">
        <v>334</v>
      </c>
      <c r="C1555" s="4" t="s">
        <v>335</v>
      </c>
      <c r="D1555" s="4" t="s">
        <v>441</v>
      </c>
      <c r="E1555" s="4" t="s">
        <v>442</v>
      </c>
      <c r="F1555" s="4" t="s">
        <v>176</v>
      </c>
      <c r="G1555" s="4" t="s">
        <v>177</v>
      </c>
      <c r="H1555" s="4" t="s">
        <v>429</v>
      </c>
      <c r="I1555" s="8">
        <v>-1178779.25</v>
      </c>
      <c r="J1555" s="8">
        <v>-1076665.19</v>
      </c>
      <c r="K1555" s="8">
        <v>-1166938.98</v>
      </c>
      <c r="L1555" s="8">
        <v>-1279010.26</v>
      </c>
      <c r="M1555" s="8">
        <v>-1245830.99</v>
      </c>
      <c r="N1555" s="8">
        <v>-1351393.9</v>
      </c>
      <c r="O1555" s="8">
        <v>-1309736.73</v>
      </c>
      <c r="P1555" s="8">
        <v>-1184851.99</v>
      </c>
      <c r="Q1555" s="8">
        <v>-1264123.69</v>
      </c>
      <c r="R1555" s="8">
        <v>-1168417.49</v>
      </c>
      <c r="S1555" s="8">
        <v>-1134246.95</v>
      </c>
      <c r="T1555" s="8">
        <v>-1217301.6399999999</v>
      </c>
      <c r="U1555" s="9">
        <v>-14577297.060000001</v>
      </c>
    </row>
    <row r="1556" spans="1:21" ht="23.25" thickBot="1" x14ac:dyDescent="0.3">
      <c r="A1556" s="4" t="s">
        <v>437</v>
      </c>
      <c r="B1556" s="4" t="s">
        <v>334</v>
      </c>
      <c r="C1556" s="4" t="s">
        <v>335</v>
      </c>
      <c r="D1556" s="4" t="s">
        <v>441</v>
      </c>
      <c r="E1556" s="4" t="s">
        <v>442</v>
      </c>
      <c r="F1556" s="4" t="s">
        <v>178</v>
      </c>
      <c r="G1556" s="4" t="s">
        <v>179</v>
      </c>
      <c r="H1556" s="4" t="s">
        <v>429</v>
      </c>
      <c r="I1556" s="10">
        <v>-77089.66</v>
      </c>
      <c r="J1556" s="10">
        <v>-57874.86</v>
      </c>
      <c r="K1556" s="10">
        <v>-58098.92</v>
      </c>
      <c r="L1556" s="10">
        <v>-46638.85</v>
      </c>
      <c r="M1556" s="10">
        <v>-45069.4</v>
      </c>
      <c r="N1556" s="10">
        <v>-32996.800000000003</v>
      </c>
      <c r="O1556" s="10">
        <v>-18313.900000000001</v>
      </c>
      <c r="P1556" s="10">
        <v>-22273.97</v>
      </c>
      <c r="Q1556" s="10">
        <v>-30425.42</v>
      </c>
      <c r="R1556" s="10">
        <v>-26036.44</v>
      </c>
      <c r="S1556" s="10">
        <v>-32241.05</v>
      </c>
      <c r="T1556" s="10">
        <v>-59820.7</v>
      </c>
      <c r="U1556" s="9">
        <v>-506879.97</v>
      </c>
    </row>
    <row r="1557" spans="1:21" ht="23.25" thickBot="1" x14ac:dyDescent="0.3">
      <c r="A1557" s="4" t="s">
        <v>437</v>
      </c>
      <c r="B1557" s="4" t="s">
        <v>334</v>
      </c>
      <c r="C1557" s="4" t="s">
        <v>335</v>
      </c>
      <c r="D1557" s="4" t="s">
        <v>441</v>
      </c>
      <c r="E1557" s="4" t="s">
        <v>442</v>
      </c>
      <c r="F1557" s="4" t="s">
        <v>180</v>
      </c>
      <c r="G1557" s="4" t="s">
        <v>181</v>
      </c>
      <c r="H1557" s="4" t="s">
        <v>429</v>
      </c>
      <c r="I1557" s="8">
        <v>-706.44</v>
      </c>
      <c r="J1557" s="8">
        <v>-680.92</v>
      </c>
      <c r="K1557" s="8">
        <v>-196.62</v>
      </c>
      <c r="L1557" s="8">
        <v>-118.32</v>
      </c>
      <c r="M1557" s="8">
        <v>-678.6</v>
      </c>
      <c r="N1557" s="8">
        <v>-474.44</v>
      </c>
      <c r="O1557" s="7"/>
      <c r="P1557" s="7"/>
      <c r="Q1557" s="8">
        <v>-187.92</v>
      </c>
      <c r="R1557" s="8">
        <v>-379.32</v>
      </c>
      <c r="S1557" s="8">
        <v>-276.08</v>
      </c>
      <c r="T1557" s="8">
        <v>-1328.2</v>
      </c>
      <c r="U1557" s="9">
        <v>-5026.8599999999997</v>
      </c>
    </row>
    <row r="1558" spans="1:21" ht="23.25" thickBot="1" x14ac:dyDescent="0.3">
      <c r="A1558" s="4" t="s">
        <v>437</v>
      </c>
      <c r="B1558" s="4" t="s">
        <v>334</v>
      </c>
      <c r="C1558" s="4" t="s">
        <v>335</v>
      </c>
      <c r="D1558" s="4" t="s">
        <v>441</v>
      </c>
      <c r="E1558" s="4" t="s">
        <v>442</v>
      </c>
      <c r="F1558" s="4" t="s">
        <v>182</v>
      </c>
      <c r="G1558" s="4" t="s">
        <v>183</v>
      </c>
      <c r="H1558" s="4" t="s">
        <v>429</v>
      </c>
      <c r="I1558" s="10">
        <v>-697.5</v>
      </c>
      <c r="J1558" s="10">
        <v>-292.5</v>
      </c>
      <c r="K1558" s="10">
        <v>-652.5</v>
      </c>
      <c r="L1558" s="10">
        <v>-292.5</v>
      </c>
      <c r="M1558" s="10">
        <v>-405</v>
      </c>
      <c r="N1558" s="10">
        <v>-540</v>
      </c>
      <c r="O1558" s="10">
        <v>-157.5</v>
      </c>
      <c r="P1558" s="10">
        <v>-450</v>
      </c>
      <c r="Q1558" s="10">
        <v>-202.5</v>
      </c>
      <c r="R1558" s="10">
        <v>-225</v>
      </c>
      <c r="S1558" s="10">
        <v>-292.5</v>
      </c>
      <c r="T1558" s="10">
        <v>-765</v>
      </c>
      <c r="U1558" s="9">
        <v>-4972.5</v>
      </c>
    </row>
    <row r="1559" spans="1:21" ht="23.25" thickBot="1" x14ac:dyDescent="0.3">
      <c r="A1559" s="4" t="s">
        <v>437</v>
      </c>
      <c r="B1559" s="4" t="s">
        <v>334</v>
      </c>
      <c r="C1559" s="4" t="s">
        <v>335</v>
      </c>
      <c r="D1559" s="4" t="s">
        <v>443</v>
      </c>
      <c r="E1559" s="4" t="s">
        <v>442</v>
      </c>
      <c r="F1559" s="4" t="s">
        <v>94</v>
      </c>
      <c r="G1559" s="4" t="s">
        <v>95</v>
      </c>
      <c r="H1559" s="4" t="s">
        <v>444</v>
      </c>
      <c r="I1559" s="8">
        <v>152.85</v>
      </c>
      <c r="J1559" s="7"/>
      <c r="K1559" s="8">
        <v>71.09</v>
      </c>
      <c r="L1559" s="8">
        <v>63.15</v>
      </c>
      <c r="M1559" s="8">
        <v>157.91</v>
      </c>
      <c r="N1559" s="8">
        <v>92.21</v>
      </c>
      <c r="O1559" s="8">
        <v>34.21</v>
      </c>
      <c r="P1559" s="8">
        <v>34.21</v>
      </c>
      <c r="Q1559" s="7"/>
      <c r="R1559" s="8">
        <v>30.25</v>
      </c>
      <c r="S1559" s="8">
        <v>81.8</v>
      </c>
      <c r="T1559" s="8">
        <v>52.27</v>
      </c>
      <c r="U1559" s="9">
        <v>769.95</v>
      </c>
    </row>
    <row r="1560" spans="1:21" ht="23.25" thickBot="1" x14ac:dyDescent="0.3">
      <c r="A1560" s="4" t="s">
        <v>437</v>
      </c>
      <c r="B1560" s="4" t="s">
        <v>334</v>
      </c>
      <c r="C1560" s="4" t="s">
        <v>335</v>
      </c>
      <c r="D1560" s="4" t="s">
        <v>443</v>
      </c>
      <c r="E1560" s="4" t="s">
        <v>442</v>
      </c>
      <c r="F1560" s="4" t="s">
        <v>51</v>
      </c>
      <c r="G1560" s="4" t="s">
        <v>52</v>
      </c>
      <c r="H1560" s="4" t="s">
        <v>444</v>
      </c>
      <c r="I1560" s="10">
        <v>44.02</v>
      </c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9">
        <v>44.02</v>
      </c>
    </row>
    <row r="1561" spans="1:21" ht="23.25" thickBot="1" x14ac:dyDescent="0.3">
      <c r="A1561" s="4" t="s">
        <v>437</v>
      </c>
      <c r="B1561" s="4" t="s">
        <v>334</v>
      </c>
      <c r="C1561" s="4" t="s">
        <v>335</v>
      </c>
      <c r="D1561" s="4" t="s">
        <v>443</v>
      </c>
      <c r="E1561" s="4" t="s">
        <v>442</v>
      </c>
      <c r="F1561" s="4" t="s">
        <v>42</v>
      </c>
      <c r="G1561" s="4" t="s">
        <v>43</v>
      </c>
      <c r="H1561" s="4" t="s">
        <v>444</v>
      </c>
      <c r="I1561" s="8">
        <v>726.88</v>
      </c>
      <c r="J1561" s="7"/>
      <c r="K1561" s="8">
        <v>489.09</v>
      </c>
      <c r="L1561" s="8">
        <v>434.46</v>
      </c>
      <c r="M1561" s="8">
        <v>1052.44</v>
      </c>
      <c r="N1561" s="8">
        <v>562.1</v>
      </c>
      <c r="O1561" s="8">
        <v>235.33</v>
      </c>
      <c r="P1561" s="8">
        <v>235.33</v>
      </c>
      <c r="Q1561" s="7"/>
      <c r="R1561" s="8">
        <v>208.08</v>
      </c>
      <c r="S1561" s="8">
        <v>562.73</v>
      </c>
      <c r="T1561" s="7"/>
      <c r="U1561" s="9">
        <v>4506.4399999999996</v>
      </c>
    </row>
    <row r="1562" spans="1:21" ht="23.25" thickBot="1" x14ac:dyDescent="0.3">
      <c r="A1562" s="4" t="s">
        <v>437</v>
      </c>
      <c r="B1562" s="4" t="s">
        <v>334</v>
      </c>
      <c r="C1562" s="4" t="s">
        <v>335</v>
      </c>
      <c r="D1562" s="4" t="s">
        <v>443</v>
      </c>
      <c r="E1562" s="4" t="s">
        <v>442</v>
      </c>
      <c r="F1562" s="4" t="s">
        <v>53</v>
      </c>
      <c r="G1562" s="4" t="s">
        <v>54</v>
      </c>
      <c r="H1562" s="4" t="s">
        <v>444</v>
      </c>
      <c r="I1562" s="10">
        <v>280.58999999999997</v>
      </c>
      <c r="J1562" s="11"/>
      <c r="K1562" s="11"/>
      <c r="L1562" s="11"/>
      <c r="M1562" s="10">
        <v>33.93</v>
      </c>
      <c r="N1562" s="10">
        <v>72.260000000000005</v>
      </c>
      <c r="O1562" s="11"/>
      <c r="P1562" s="11"/>
      <c r="Q1562" s="11"/>
      <c r="R1562" s="11"/>
      <c r="S1562" s="11"/>
      <c r="T1562" s="10">
        <v>359.57</v>
      </c>
      <c r="U1562" s="9">
        <v>746.35</v>
      </c>
    </row>
    <row r="1563" spans="1:21" ht="23.25" thickBot="1" x14ac:dyDescent="0.3">
      <c r="A1563" s="4" t="s">
        <v>437</v>
      </c>
      <c r="B1563" s="4" t="s">
        <v>334</v>
      </c>
      <c r="C1563" s="4" t="s">
        <v>335</v>
      </c>
      <c r="D1563" s="4" t="s">
        <v>443</v>
      </c>
      <c r="E1563" s="4" t="s">
        <v>442</v>
      </c>
      <c r="F1563" s="4" t="s">
        <v>172</v>
      </c>
      <c r="G1563" s="4" t="s">
        <v>173</v>
      </c>
      <c r="H1563" s="4" t="s">
        <v>444</v>
      </c>
      <c r="I1563" s="8">
        <v>22.5</v>
      </c>
      <c r="J1563" s="7"/>
      <c r="K1563" s="7"/>
      <c r="L1563" s="7"/>
      <c r="M1563" s="7"/>
      <c r="N1563" s="7"/>
      <c r="O1563" s="7"/>
      <c r="P1563" s="7"/>
      <c r="Q1563" s="7"/>
      <c r="R1563" s="7"/>
      <c r="S1563" s="7"/>
      <c r="T1563" s="7"/>
      <c r="U1563" s="9">
        <v>22.5</v>
      </c>
    </row>
    <row r="1564" spans="1:21" ht="23.25" thickBot="1" x14ac:dyDescent="0.3">
      <c r="A1564" s="4" t="s">
        <v>437</v>
      </c>
      <c r="B1564" s="4" t="s">
        <v>334</v>
      </c>
      <c r="C1564" s="4" t="s">
        <v>335</v>
      </c>
      <c r="D1564" s="4" t="s">
        <v>459</v>
      </c>
      <c r="E1564" s="4" t="s">
        <v>460</v>
      </c>
      <c r="F1564" s="4" t="s">
        <v>70</v>
      </c>
      <c r="G1564" s="4" t="s">
        <v>71</v>
      </c>
      <c r="H1564" s="4" t="s">
        <v>213</v>
      </c>
      <c r="I1564" s="11"/>
      <c r="J1564" s="11"/>
      <c r="K1564" s="11"/>
      <c r="L1564" s="11"/>
      <c r="M1564" s="10">
        <v>1035</v>
      </c>
      <c r="N1564" s="11"/>
      <c r="O1564" s="11"/>
      <c r="P1564" s="10">
        <v>99.92</v>
      </c>
      <c r="Q1564" s="11"/>
      <c r="R1564" s="11"/>
      <c r="S1564" s="11"/>
      <c r="T1564" s="11"/>
      <c r="U1564" s="9">
        <v>1134.92</v>
      </c>
    </row>
    <row r="1565" spans="1:21" ht="23.25" thickBot="1" x14ac:dyDescent="0.3">
      <c r="A1565" s="4" t="s">
        <v>437</v>
      </c>
      <c r="B1565" s="4" t="s">
        <v>334</v>
      </c>
      <c r="C1565" s="4" t="s">
        <v>335</v>
      </c>
      <c r="D1565" s="4" t="s">
        <v>459</v>
      </c>
      <c r="E1565" s="4" t="s">
        <v>460</v>
      </c>
      <c r="F1565" s="4" t="s">
        <v>80</v>
      </c>
      <c r="G1565" s="4" t="s">
        <v>81</v>
      </c>
      <c r="H1565" s="4" t="s">
        <v>213</v>
      </c>
      <c r="I1565" s="7"/>
      <c r="J1565" s="7"/>
      <c r="K1565" s="8">
        <v>10</v>
      </c>
      <c r="L1565" s="7"/>
      <c r="M1565" s="8">
        <v>10</v>
      </c>
      <c r="N1565" s="7"/>
      <c r="O1565" s="8">
        <v>10</v>
      </c>
      <c r="P1565" s="7"/>
      <c r="Q1565" s="7"/>
      <c r="R1565" s="7"/>
      <c r="S1565" s="7"/>
      <c r="T1565" s="7"/>
      <c r="U1565" s="9">
        <v>30</v>
      </c>
    </row>
    <row r="1566" spans="1:21" ht="23.25" thickBot="1" x14ac:dyDescent="0.3">
      <c r="A1566" s="4" t="s">
        <v>437</v>
      </c>
      <c r="B1566" s="4" t="s">
        <v>334</v>
      </c>
      <c r="C1566" s="4" t="s">
        <v>335</v>
      </c>
      <c r="D1566" s="4" t="s">
        <v>459</v>
      </c>
      <c r="E1566" s="4" t="s">
        <v>460</v>
      </c>
      <c r="F1566" s="4" t="s">
        <v>254</v>
      </c>
      <c r="G1566" s="4" t="s">
        <v>255</v>
      </c>
      <c r="H1566" s="4" t="s">
        <v>213</v>
      </c>
      <c r="I1566" s="11"/>
      <c r="J1566" s="11"/>
      <c r="K1566" s="11"/>
      <c r="L1566" s="11"/>
      <c r="M1566" s="10">
        <v>-15.85</v>
      </c>
      <c r="N1566" s="11"/>
      <c r="O1566" s="11"/>
      <c r="P1566" s="11"/>
      <c r="Q1566" s="11"/>
      <c r="R1566" s="11"/>
      <c r="S1566" s="11"/>
      <c r="T1566" s="11"/>
      <c r="U1566" s="9">
        <v>-15.85</v>
      </c>
    </row>
    <row r="1567" spans="1:21" ht="23.25" thickBot="1" x14ac:dyDescent="0.3">
      <c r="A1567" s="4" t="s">
        <v>437</v>
      </c>
      <c r="B1567" s="4" t="s">
        <v>334</v>
      </c>
      <c r="C1567" s="4" t="s">
        <v>335</v>
      </c>
      <c r="D1567" s="4" t="s">
        <v>459</v>
      </c>
      <c r="E1567" s="4" t="s">
        <v>460</v>
      </c>
      <c r="F1567" s="4" t="s">
        <v>102</v>
      </c>
      <c r="G1567" s="4" t="s">
        <v>103</v>
      </c>
      <c r="H1567" s="4" t="s">
        <v>213</v>
      </c>
      <c r="I1567" s="7"/>
      <c r="J1567" s="7"/>
      <c r="K1567" s="7"/>
      <c r="L1567" s="7"/>
      <c r="M1567" s="8">
        <v>31.98</v>
      </c>
      <c r="N1567" s="8">
        <v>84.92</v>
      </c>
      <c r="O1567" s="7"/>
      <c r="P1567" s="7"/>
      <c r="Q1567" s="7"/>
      <c r="R1567" s="7"/>
      <c r="S1567" s="7"/>
      <c r="T1567" s="7"/>
      <c r="U1567" s="9">
        <v>116.9</v>
      </c>
    </row>
    <row r="1568" spans="1:21" ht="23.25" thickBot="1" x14ac:dyDescent="0.3">
      <c r="A1568" s="4" t="s">
        <v>437</v>
      </c>
      <c r="B1568" s="4" t="s">
        <v>334</v>
      </c>
      <c r="C1568" s="4" t="s">
        <v>335</v>
      </c>
      <c r="D1568" s="4" t="s">
        <v>459</v>
      </c>
      <c r="E1568" s="4" t="s">
        <v>460</v>
      </c>
      <c r="F1568" s="4" t="s">
        <v>116</v>
      </c>
      <c r="G1568" s="4" t="s">
        <v>117</v>
      </c>
      <c r="H1568" s="4" t="s">
        <v>213</v>
      </c>
      <c r="I1568" s="10">
        <v>160.74</v>
      </c>
      <c r="J1568" s="10">
        <v>31.9</v>
      </c>
      <c r="K1568" s="10">
        <v>210.82</v>
      </c>
      <c r="L1568" s="10">
        <v>88.11</v>
      </c>
      <c r="M1568" s="10">
        <v>214.43</v>
      </c>
      <c r="N1568" s="11"/>
      <c r="O1568" s="11"/>
      <c r="P1568" s="11"/>
      <c r="Q1568" s="10">
        <v>133.97999999999999</v>
      </c>
      <c r="R1568" s="11"/>
      <c r="S1568" s="11"/>
      <c r="T1568" s="11"/>
      <c r="U1568" s="9">
        <v>839.98</v>
      </c>
    </row>
    <row r="1569" spans="1:21" ht="23.25" thickBot="1" x14ac:dyDescent="0.3">
      <c r="A1569" s="4" t="s">
        <v>437</v>
      </c>
      <c r="B1569" s="4" t="s">
        <v>334</v>
      </c>
      <c r="C1569" s="4" t="s">
        <v>335</v>
      </c>
      <c r="D1569" s="4" t="s">
        <v>459</v>
      </c>
      <c r="E1569" s="4" t="s">
        <v>460</v>
      </c>
      <c r="F1569" s="4" t="s">
        <v>148</v>
      </c>
      <c r="G1569" s="4" t="s">
        <v>149</v>
      </c>
      <c r="H1569" s="4" t="s">
        <v>213</v>
      </c>
      <c r="I1569" s="7"/>
      <c r="J1569" s="7"/>
      <c r="K1569" s="7"/>
      <c r="L1569" s="7"/>
      <c r="M1569" s="8">
        <v>14.99</v>
      </c>
      <c r="N1569" s="7"/>
      <c r="O1569" s="7"/>
      <c r="P1569" s="7"/>
      <c r="Q1569" s="7"/>
      <c r="R1569" s="7"/>
      <c r="S1569" s="7"/>
      <c r="T1569" s="7"/>
      <c r="U1569" s="9">
        <v>14.99</v>
      </c>
    </row>
    <row r="1570" spans="1:21" ht="23.25" thickBot="1" x14ac:dyDescent="0.3">
      <c r="A1570" s="4" t="s">
        <v>437</v>
      </c>
      <c r="B1570" s="4" t="s">
        <v>334</v>
      </c>
      <c r="C1570" s="4" t="s">
        <v>335</v>
      </c>
      <c r="D1570" s="4" t="s">
        <v>459</v>
      </c>
      <c r="E1570" s="4" t="s">
        <v>460</v>
      </c>
      <c r="F1570" s="4" t="s">
        <v>150</v>
      </c>
      <c r="G1570" s="4" t="s">
        <v>151</v>
      </c>
      <c r="H1570" s="4" t="s">
        <v>213</v>
      </c>
      <c r="I1570" s="11"/>
      <c r="J1570" s="11"/>
      <c r="K1570" s="11"/>
      <c r="L1570" s="10">
        <v>3869.34</v>
      </c>
      <c r="M1570" s="11"/>
      <c r="N1570" s="11"/>
      <c r="O1570" s="11"/>
      <c r="P1570" s="11"/>
      <c r="Q1570" s="11"/>
      <c r="R1570" s="11"/>
      <c r="S1570" s="11"/>
      <c r="T1570" s="11"/>
      <c r="U1570" s="9">
        <v>3869.34</v>
      </c>
    </row>
    <row r="1571" spans="1:21" ht="23.25" thickBot="1" x14ac:dyDescent="0.3">
      <c r="A1571" s="4" t="s">
        <v>437</v>
      </c>
      <c r="B1571" s="4" t="s">
        <v>334</v>
      </c>
      <c r="C1571" s="4" t="s">
        <v>335</v>
      </c>
      <c r="D1571" s="4" t="s">
        <v>459</v>
      </c>
      <c r="E1571" s="4" t="s">
        <v>460</v>
      </c>
      <c r="F1571" s="4" t="s">
        <v>106</v>
      </c>
      <c r="G1571" s="4" t="s">
        <v>107</v>
      </c>
      <c r="H1571" s="4" t="s">
        <v>213</v>
      </c>
      <c r="I1571" s="7"/>
      <c r="J1571" s="7"/>
      <c r="K1571" s="7"/>
      <c r="L1571" s="7"/>
      <c r="M1571" s="7"/>
      <c r="N1571" s="8">
        <v>95.63</v>
      </c>
      <c r="O1571" s="7"/>
      <c r="P1571" s="7"/>
      <c r="Q1571" s="7"/>
      <c r="R1571" s="7"/>
      <c r="S1571" s="7"/>
      <c r="T1571" s="7"/>
      <c r="U1571" s="9">
        <v>95.63</v>
      </c>
    </row>
    <row r="1572" spans="1:21" ht="23.25" thickBot="1" x14ac:dyDescent="0.3">
      <c r="A1572" s="4" t="s">
        <v>437</v>
      </c>
      <c r="B1572" s="4" t="s">
        <v>334</v>
      </c>
      <c r="C1572" s="4" t="s">
        <v>335</v>
      </c>
      <c r="D1572" s="4" t="s">
        <v>459</v>
      </c>
      <c r="E1572" s="4" t="s">
        <v>460</v>
      </c>
      <c r="F1572" s="4" t="s">
        <v>84</v>
      </c>
      <c r="G1572" s="4" t="s">
        <v>85</v>
      </c>
      <c r="H1572" s="4" t="s">
        <v>213</v>
      </c>
      <c r="I1572" s="10">
        <v>90.3</v>
      </c>
      <c r="J1572" s="10">
        <v>89.42</v>
      </c>
      <c r="K1572" s="10">
        <v>50.48</v>
      </c>
      <c r="L1572" s="10">
        <v>71.349999999999994</v>
      </c>
      <c r="M1572" s="10">
        <v>68.33</v>
      </c>
      <c r="N1572" s="10">
        <v>56.95</v>
      </c>
      <c r="O1572" s="10">
        <v>72</v>
      </c>
      <c r="P1572" s="10">
        <v>63.6</v>
      </c>
      <c r="Q1572" s="10">
        <v>84.7</v>
      </c>
      <c r="R1572" s="11"/>
      <c r="S1572" s="11"/>
      <c r="T1572" s="11"/>
      <c r="U1572" s="9">
        <v>647.13</v>
      </c>
    </row>
    <row r="1573" spans="1:21" ht="23.25" thickBot="1" x14ac:dyDescent="0.3">
      <c r="A1573" s="4" t="s">
        <v>437</v>
      </c>
      <c r="B1573" s="4" t="s">
        <v>334</v>
      </c>
      <c r="C1573" s="4" t="s">
        <v>335</v>
      </c>
      <c r="D1573" s="4" t="s">
        <v>459</v>
      </c>
      <c r="E1573" s="4" t="s">
        <v>460</v>
      </c>
      <c r="F1573" s="4" t="s">
        <v>162</v>
      </c>
      <c r="G1573" s="4" t="s">
        <v>163</v>
      </c>
      <c r="H1573" s="4" t="s">
        <v>213</v>
      </c>
      <c r="I1573" s="8">
        <v>110.19</v>
      </c>
      <c r="J1573" s="8">
        <v>220.38</v>
      </c>
      <c r="K1573" s="7"/>
      <c r="L1573" s="8">
        <v>231.5</v>
      </c>
      <c r="M1573" s="7"/>
      <c r="N1573" s="7"/>
      <c r="O1573" s="7"/>
      <c r="P1573" s="7"/>
      <c r="Q1573" s="8">
        <v>320.54000000000002</v>
      </c>
      <c r="R1573" s="7"/>
      <c r="S1573" s="7"/>
      <c r="T1573" s="7"/>
      <c r="U1573" s="9">
        <v>882.61</v>
      </c>
    </row>
    <row r="1574" spans="1:21" ht="23.25" thickBot="1" x14ac:dyDescent="0.3">
      <c r="A1574" s="4" t="s">
        <v>437</v>
      </c>
      <c r="B1574" s="4" t="s">
        <v>334</v>
      </c>
      <c r="C1574" s="4" t="s">
        <v>335</v>
      </c>
      <c r="D1574" s="4" t="s">
        <v>459</v>
      </c>
      <c r="E1574" s="4" t="s">
        <v>460</v>
      </c>
      <c r="F1574" s="4" t="s">
        <v>166</v>
      </c>
      <c r="G1574" s="4" t="s">
        <v>167</v>
      </c>
      <c r="H1574" s="4" t="s">
        <v>213</v>
      </c>
      <c r="I1574" s="10">
        <v>50</v>
      </c>
      <c r="J1574" s="11"/>
      <c r="K1574" s="10">
        <v>225</v>
      </c>
      <c r="L1574" s="11"/>
      <c r="M1574" s="11"/>
      <c r="N1574" s="11"/>
      <c r="O1574" s="11"/>
      <c r="P1574" s="10">
        <v>200</v>
      </c>
      <c r="Q1574" s="11"/>
      <c r="R1574" s="11"/>
      <c r="S1574" s="11"/>
      <c r="T1574" s="11"/>
      <c r="U1574" s="9">
        <v>475</v>
      </c>
    </row>
    <row r="1575" spans="1:21" ht="23.25" thickBot="1" x14ac:dyDescent="0.3">
      <c r="A1575" s="4" t="s">
        <v>437</v>
      </c>
      <c r="B1575" s="4" t="s">
        <v>334</v>
      </c>
      <c r="C1575" s="4" t="s">
        <v>335</v>
      </c>
      <c r="D1575" s="4" t="s">
        <v>459</v>
      </c>
      <c r="E1575" s="4" t="s">
        <v>460</v>
      </c>
      <c r="F1575" s="4" t="s">
        <v>308</v>
      </c>
      <c r="G1575" s="4" t="s">
        <v>309</v>
      </c>
      <c r="H1575" s="4" t="s">
        <v>213</v>
      </c>
      <c r="I1575" s="7"/>
      <c r="J1575" s="7"/>
      <c r="K1575" s="8">
        <v>459.8</v>
      </c>
      <c r="L1575" s="7"/>
      <c r="M1575" s="7"/>
      <c r="N1575" s="7"/>
      <c r="O1575" s="7"/>
      <c r="P1575" s="7"/>
      <c r="Q1575" s="7"/>
      <c r="R1575" s="7"/>
      <c r="S1575" s="7"/>
      <c r="T1575" s="7"/>
      <c r="U1575" s="9">
        <v>459.8</v>
      </c>
    </row>
    <row r="1576" spans="1:21" ht="23.25" thickBot="1" x14ac:dyDescent="0.3">
      <c r="A1576" s="4" t="s">
        <v>437</v>
      </c>
      <c r="B1576" s="4" t="s">
        <v>316</v>
      </c>
      <c r="C1576" s="4" t="s">
        <v>317</v>
      </c>
      <c r="D1576" s="4" t="s">
        <v>438</v>
      </c>
      <c r="E1576" s="4" t="s">
        <v>439</v>
      </c>
      <c r="F1576" s="4" t="s">
        <v>108</v>
      </c>
      <c r="G1576" s="4" t="s">
        <v>109</v>
      </c>
      <c r="H1576" s="4" t="s">
        <v>440</v>
      </c>
      <c r="I1576" s="10">
        <v>210831.03</v>
      </c>
      <c r="J1576" s="10">
        <v>183600.88</v>
      </c>
      <c r="K1576" s="10">
        <v>181059</v>
      </c>
      <c r="L1576" s="10">
        <v>188600.57</v>
      </c>
      <c r="M1576" s="10">
        <v>198932.68</v>
      </c>
      <c r="N1576" s="10">
        <v>209908.58</v>
      </c>
      <c r="O1576" s="10">
        <v>218762.55</v>
      </c>
      <c r="P1576" s="10">
        <v>196443.72</v>
      </c>
      <c r="Q1576" s="10">
        <v>206197.59</v>
      </c>
      <c r="R1576" s="10">
        <v>183473.35</v>
      </c>
      <c r="S1576" s="10">
        <v>176225.52</v>
      </c>
      <c r="T1576" s="10">
        <v>191560.11</v>
      </c>
      <c r="U1576" s="9">
        <v>2345595.58</v>
      </c>
    </row>
    <row r="1577" spans="1:21" ht="23.25" thickBot="1" x14ac:dyDescent="0.3">
      <c r="A1577" s="4" t="s">
        <v>437</v>
      </c>
      <c r="B1577" s="4" t="s">
        <v>316</v>
      </c>
      <c r="C1577" s="4" t="s">
        <v>317</v>
      </c>
      <c r="D1577" s="4" t="s">
        <v>438</v>
      </c>
      <c r="E1577" s="4" t="s">
        <v>439</v>
      </c>
      <c r="F1577" s="4" t="s">
        <v>7663</v>
      </c>
      <c r="G1577" s="4" t="s">
        <v>7664</v>
      </c>
      <c r="H1577" s="4" t="s">
        <v>440</v>
      </c>
      <c r="I1577" s="13">
        <v>0</v>
      </c>
      <c r="J1577" s="7"/>
      <c r="K1577" s="7"/>
      <c r="L1577" s="7"/>
      <c r="M1577" s="7"/>
      <c r="N1577" s="7"/>
      <c r="O1577" s="7"/>
      <c r="P1577" s="7"/>
      <c r="Q1577" s="7"/>
      <c r="R1577" s="7"/>
      <c r="S1577" s="7"/>
      <c r="T1577" s="7"/>
      <c r="U1577" s="12">
        <v>0</v>
      </c>
    </row>
    <row r="1578" spans="1:21" ht="23.25" thickBot="1" x14ac:dyDescent="0.3">
      <c r="A1578" s="4" t="s">
        <v>437</v>
      </c>
      <c r="B1578" s="4" t="s">
        <v>316</v>
      </c>
      <c r="C1578" s="4" t="s">
        <v>317</v>
      </c>
      <c r="D1578" s="4" t="s">
        <v>438</v>
      </c>
      <c r="E1578" s="4" t="s">
        <v>439</v>
      </c>
      <c r="F1578" s="4" t="s">
        <v>120</v>
      </c>
      <c r="G1578" s="4" t="s">
        <v>121</v>
      </c>
      <c r="H1578" s="4" t="s">
        <v>440</v>
      </c>
      <c r="I1578" s="10">
        <v>22712.6</v>
      </c>
      <c r="J1578" s="10">
        <v>16235.2</v>
      </c>
      <c r="K1578" s="10">
        <v>14520.11</v>
      </c>
      <c r="L1578" s="10">
        <v>18471.93</v>
      </c>
      <c r="M1578" s="10">
        <v>16841.39</v>
      </c>
      <c r="N1578" s="10">
        <v>21354.97</v>
      </c>
      <c r="O1578" s="10">
        <v>24175.98</v>
      </c>
      <c r="P1578" s="10">
        <v>24599.119999999999</v>
      </c>
      <c r="Q1578" s="10">
        <v>27619.27</v>
      </c>
      <c r="R1578" s="10">
        <v>26261.25</v>
      </c>
      <c r="S1578" s="10">
        <v>26692.82</v>
      </c>
      <c r="T1578" s="10">
        <v>25533.38</v>
      </c>
      <c r="U1578" s="9">
        <v>265018.02</v>
      </c>
    </row>
    <row r="1579" spans="1:21" ht="23.25" thickBot="1" x14ac:dyDescent="0.3">
      <c r="A1579" s="4" t="s">
        <v>437</v>
      </c>
      <c r="B1579" s="4" t="s">
        <v>316</v>
      </c>
      <c r="C1579" s="4" t="s">
        <v>317</v>
      </c>
      <c r="D1579" s="4" t="s">
        <v>438</v>
      </c>
      <c r="E1579" s="4" t="s">
        <v>439</v>
      </c>
      <c r="F1579" s="4" t="s">
        <v>122</v>
      </c>
      <c r="G1579" s="4" t="s">
        <v>123</v>
      </c>
      <c r="H1579" s="4" t="s">
        <v>440</v>
      </c>
      <c r="I1579" s="8">
        <v>34.61</v>
      </c>
      <c r="J1579" s="7"/>
      <c r="K1579" s="8">
        <v>169.26</v>
      </c>
      <c r="L1579" s="8">
        <v>719.37</v>
      </c>
      <c r="M1579" s="8">
        <v>433.74</v>
      </c>
      <c r="N1579" s="8">
        <v>1597.41</v>
      </c>
      <c r="O1579" s="8">
        <v>-560.66</v>
      </c>
      <c r="P1579" s="8">
        <v>1163.71</v>
      </c>
      <c r="Q1579" s="8">
        <v>873.95</v>
      </c>
      <c r="R1579" s="8">
        <v>64.739999999999995</v>
      </c>
      <c r="S1579" s="8">
        <v>64.73</v>
      </c>
      <c r="T1579" s="8">
        <v>21.58</v>
      </c>
      <c r="U1579" s="9">
        <v>4582.4399999999996</v>
      </c>
    </row>
    <row r="1580" spans="1:21" ht="23.25" thickBot="1" x14ac:dyDescent="0.3">
      <c r="A1580" s="4" t="s">
        <v>437</v>
      </c>
      <c r="B1580" s="4" t="s">
        <v>316</v>
      </c>
      <c r="C1580" s="4" t="s">
        <v>317</v>
      </c>
      <c r="D1580" s="4" t="s">
        <v>438</v>
      </c>
      <c r="E1580" s="4" t="s">
        <v>439</v>
      </c>
      <c r="F1580" s="4" t="s">
        <v>124</v>
      </c>
      <c r="G1580" s="4" t="s">
        <v>125</v>
      </c>
      <c r="H1580" s="4" t="s">
        <v>440</v>
      </c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0">
        <v>177.48</v>
      </c>
      <c r="T1580" s="10">
        <v>-177.48</v>
      </c>
      <c r="U1580" s="12">
        <v>0</v>
      </c>
    </row>
    <row r="1581" spans="1:21" ht="23.25" thickBot="1" x14ac:dyDescent="0.3">
      <c r="A1581" s="4" t="s">
        <v>437</v>
      </c>
      <c r="B1581" s="4" t="s">
        <v>316</v>
      </c>
      <c r="C1581" s="4" t="s">
        <v>317</v>
      </c>
      <c r="D1581" s="4" t="s">
        <v>438</v>
      </c>
      <c r="E1581" s="4" t="s">
        <v>439</v>
      </c>
      <c r="F1581" s="4" t="s">
        <v>112</v>
      </c>
      <c r="G1581" s="4" t="s">
        <v>113</v>
      </c>
      <c r="H1581" s="4" t="s">
        <v>440</v>
      </c>
      <c r="I1581" s="8">
        <v>35416.089999999997</v>
      </c>
      <c r="J1581" s="8">
        <v>33339.72</v>
      </c>
      <c r="K1581" s="8">
        <v>32774.019999999997</v>
      </c>
      <c r="L1581" s="8">
        <v>33009.480000000003</v>
      </c>
      <c r="M1581" s="8">
        <v>32582.91</v>
      </c>
      <c r="N1581" s="8">
        <v>34338.199999999997</v>
      </c>
      <c r="O1581" s="8">
        <v>35545.699999999997</v>
      </c>
      <c r="P1581" s="8">
        <v>35299.86</v>
      </c>
      <c r="Q1581" s="8">
        <v>35345.78</v>
      </c>
      <c r="R1581" s="8">
        <v>34523.42</v>
      </c>
      <c r="S1581" s="8">
        <v>33459.589999999997</v>
      </c>
      <c r="T1581" s="8">
        <v>33694.51</v>
      </c>
      <c r="U1581" s="9">
        <v>409329.28</v>
      </c>
    </row>
    <row r="1582" spans="1:21" ht="23.25" thickBot="1" x14ac:dyDescent="0.3">
      <c r="A1582" s="4" t="s">
        <v>437</v>
      </c>
      <c r="B1582" s="4" t="s">
        <v>316</v>
      </c>
      <c r="C1582" s="4" t="s">
        <v>317</v>
      </c>
      <c r="D1582" s="4" t="s">
        <v>438</v>
      </c>
      <c r="E1582" s="4" t="s">
        <v>439</v>
      </c>
      <c r="F1582" s="4" t="s">
        <v>114</v>
      </c>
      <c r="G1582" s="4" t="s">
        <v>115</v>
      </c>
      <c r="H1582" s="4" t="s">
        <v>440</v>
      </c>
      <c r="I1582" s="10">
        <v>131083.47</v>
      </c>
      <c r="J1582" s="10">
        <v>123393.11</v>
      </c>
      <c r="K1582" s="10">
        <v>121325.35</v>
      </c>
      <c r="L1582" s="10">
        <v>122625.5</v>
      </c>
      <c r="M1582" s="10">
        <v>120994.26</v>
      </c>
      <c r="N1582" s="10">
        <v>127694.93</v>
      </c>
      <c r="O1582" s="10">
        <v>131830.81</v>
      </c>
      <c r="P1582" s="10">
        <v>131194.93</v>
      </c>
      <c r="Q1582" s="10">
        <v>131319.09</v>
      </c>
      <c r="R1582" s="10">
        <v>128137.44</v>
      </c>
      <c r="S1582" s="10">
        <v>124189.68</v>
      </c>
      <c r="T1582" s="10">
        <v>125054.74</v>
      </c>
      <c r="U1582" s="9">
        <v>1518843.31</v>
      </c>
    </row>
    <row r="1583" spans="1:21" ht="23.25" thickBot="1" x14ac:dyDescent="0.3">
      <c r="A1583" s="4" t="s">
        <v>437</v>
      </c>
      <c r="B1583" s="4" t="s">
        <v>316</v>
      </c>
      <c r="C1583" s="4" t="s">
        <v>317</v>
      </c>
      <c r="D1583" s="4" t="s">
        <v>438</v>
      </c>
      <c r="E1583" s="4" t="s">
        <v>439</v>
      </c>
      <c r="F1583" s="4" t="s">
        <v>128</v>
      </c>
      <c r="G1583" s="4" t="s">
        <v>129</v>
      </c>
      <c r="H1583" s="4" t="s">
        <v>440</v>
      </c>
      <c r="I1583" s="7"/>
      <c r="J1583" s="7"/>
      <c r="K1583" s="7"/>
      <c r="L1583" s="7"/>
      <c r="M1583" s="7"/>
      <c r="N1583" s="8">
        <v>279.99</v>
      </c>
      <c r="O1583" s="7"/>
      <c r="P1583" s="7"/>
      <c r="Q1583" s="7"/>
      <c r="R1583" s="7"/>
      <c r="S1583" s="7"/>
      <c r="T1583" s="7"/>
      <c r="U1583" s="9">
        <v>279.99</v>
      </c>
    </row>
    <row r="1584" spans="1:21" ht="23.25" thickBot="1" x14ac:dyDescent="0.3">
      <c r="A1584" s="4" t="s">
        <v>437</v>
      </c>
      <c r="B1584" s="4" t="s">
        <v>316</v>
      </c>
      <c r="C1584" s="4" t="s">
        <v>317</v>
      </c>
      <c r="D1584" s="4" t="s">
        <v>438</v>
      </c>
      <c r="E1584" s="4" t="s">
        <v>439</v>
      </c>
      <c r="F1584" s="4" t="s">
        <v>70</v>
      </c>
      <c r="G1584" s="4" t="s">
        <v>71</v>
      </c>
      <c r="H1584" s="4" t="s">
        <v>440</v>
      </c>
      <c r="I1584" s="11"/>
      <c r="J1584" s="11"/>
      <c r="K1584" s="11"/>
      <c r="L1584" s="11"/>
      <c r="M1584" s="11"/>
      <c r="N1584" s="10">
        <v>61.08</v>
      </c>
      <c r="O1584" s="11"/>
      <c r="P1584" s="11"/>
      <c r="Q1584" s="11"/>
      <c r="R1584" s="11"/>
      <c r="S1584" s="11"/>
      <c r="T1584" s="11"/>
      <c r="U1584" s="9">
        <v>61.08</v>
      </c>
    </row>
    <row r="1585" spans="1:21" ht="23.25" thickBot="1" x14ac:dyDescent="0.3">
      <c r="A1585" s="4" t="s">
        <v>437</v>
      </c>
      <c r="B1585" s="4" t="s">
        <v>316</v>
      </c>
      <c r="C1585" s="4" t="s">
        <v>317</v>
      </c>
      <c r="D1585" s="4" t="s">
        <v>438</v>
      </c>
      <c r="E1585" s="4" t="s">
        <v>439</v>
      </c>
      <c r="F1585" s="4" t="s">
        <v>132</v>
      </c>
      <c r="G1585" s="4" t="s">
        <v>133</v>
      </c>
      <c r="H1585" s="4" t="s">
        <v>440</v>
      </c>
      <c r="I1585" s="8">
        <v>660</v>
      </c>
      <c r="J1585" s="8">
        <v>201.74</v>
      </c>
      <c r="K1585" s="8">
        <v>303.97000000000003</v>
      </c>
      <c r="L1585" s="8">
        <v>75.13</v>
      </c>
      <c r="M1585" s="8">
        <v>181.16</v>
      </c>
      <c r="N1585" s="8">
        <v>113.88</v>
      </c>
      <c r="O1585" s="7"/>
      <c r="P1585" s="7"/>
      <c r="Q1585" s="7"/>
      <c r="R1585" s="8">
        <v>200.1</v>
      </c>
      <c r="S1585" s="8">
        <v>90.85</v>
      </c>
      <c r="T1585" s="8">
        <v>87.4</v>
      </c>
      <c r="U1585" s="9">
        <v>1914.23</v>
      </c>
    </row>
    <row r="1586" spans="1:21" ht="23.25" thickBot="1" x14ac:dyDescent="0.3">
      <c r="A1586" s="4" t="s">
        <v>437</v>
      </c>
      <c r="B1586" s="4" t="s">
        <v>316</v>
      </c>
      <c r="C1586" s="4" t="s">
        <v>317</v>
      </c>
      <c r="D1586" s="4" t="s">
        <v>438</v>
      </c>
      <c r="E1586" s="4" t="s">
        <v>439</v>
      </c>
      <c r="F1586" s="4" t="s">
        <v>310</v>
      </c>
      <c r="G1586" s="4" t="s">
        <v>311</v>
      </c>
      <c r="H1586" s="4" t="s">
        <v>440</v>
      </c>
      <c r="I1586" s="10">
        <v>6909.97</v>
      </c>
      <c r="J1586" s="10">
        <v>2118.17</v>
      </c>
      <c r="K1586" s="10">
        <v>6951.71</v>
      </c>
      <c r="L1586" s="10">
        <v>3444.91</v>
      </c>
      <c r="M1586" s="10">
        <v>912.21</v>
      </c>
      <c r="N1586" s="10">
        <v>4449.67</v>
      </c>
      <c r="O1586" s="10">
        <v>-393.24</v>
      </c>
      <c r="P1586" s="11"/>
      <c r="Q1586" s="11"/>
      <c r="R1586" s="11"/>
      <c r="S1586" s="11"/>
      <c r="T1586" s="11"/>
      <c r="U1586" s="9">
        <v>24393.4</v>
      </c>
    </row>
    <row r="1587" spans="1:21" ht="23.25" thickBot="1" x14ac:dyDescent="0.3">
      <c r="A1587" s="4" t="s">
        <v>437</v>
      </c>
      <c r="B1587" s="4" t="s">
        <v>316</v>
      </c>
      <c r="C1587" s="4" t="s">
        <v>317</v>
      </c>
      <c r="D1587" s="4" t="s">
        <v>438</v>
      </c>
      <c r="E1587" s="4" t="s">
        <v>439</v>
      </c>
      <c r="F1587" s="4" t="s">
        <v>38</v>
      </c>
      <c r="G1587" s="4" t="s">
        <v>39</v>
      </c>
      <c r="H1587" s="4" t="s">
        <v>440</v>
      </c>
      <c r="I1587" s="8">
        <v>263.57</v>
      </c>
      <c r="J1587" s="7"/>
      <c r="K1587" s="8">
        <v>310.27</v>
      </c>
      <c r="L1587" s="7"/>
      <c r="M1587" s="8">
        <v>58.18</v>
      </c>
      <c r="N1587" s="7"/>
      <c r="O1587" s="7"/>
      <c r="P1587" s="8">
        <v>333.17</v>
      </c>
      <c r="Q1587" s="8">
        <v>29.09</v>
      </c>
      <c r="R1587" s="7"/>
      <c r="S1587" s="7"/>
      <c r="T1587" s="8">
        <v>57.96</v>
      </c>
      <c r="U1587" s="9">
        <v>1052.24</v>
      </c>
    </row>
    <row r="1588" spans="1:21" ht="23.25" thickBot="1" x14ac:dyDescent="0.3">
      <c r="A1588" s="4" t="s">
        <v>437</v>
      </c>
      <c r="B1588" s="4" t="s">
        <v>316</v>
      </c>
      <c r="C1588" s="4" t="s">
        <v>317</v>
      </c>
      <c r="D1588" s="4" t="s">
        <v>438</v>
      </c>
      <c r="E1588" s="4" t="s">
        <v>439</v>
      </c>
      <c r="F1588" s="4" t="s">
        <v>712</v>
      </c>
      <c r="G1588" s="4" t="s">
        <v>713</v>
      </c>
      <c r="H1588" s="4" t="s">
        <v>440</v>
      </c>
      <c r="I1588" s="10">
        <v>862.83</v>
      </c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9">
        <v>862.83</v>
      </c>
    </row>
    <row r="1589" spans="1:21" ht="23.25" thickBot="1" x14ac:dyDescent="0.3">
      <c r="A1589" s="4" t="s">
        <v>437</v>
      </c>
      <c r="B1589" s="4" t="s">
        <v>316</v>
      </c>
      <c r="C1589" s="4" t="s">
        <v>317</v>
      </c>
      <c r="D1589" s="4" t="s">
        <v>438</v>
      </c>
      <c r="E1589" s="4" t="s">
        <v>439</v>
      </c>
      <c r="F1589" s="4" t="s">
        <v>254</v>
      </c>
      <c r="G1589" s="4" t="s">
        <v>255</v>
      </c>
      <c r="H1589" s="4" t="s">
        <v>440</v>
      </c>
      <c r="I1589" s="7"/>
      <c r="J1589" s="7"/>
      <c r="K1589" s="7"/>
      <c r="L1589" s="8">
        <v>1.86</v>
      </c>
      <c r="M1589" s="7"/>
      <c r="N1589" s="7"/>
      <c r="O1589" s="7"/>
      <c r="P1589" s="7"/>
      <c r="Q1589" s="7"/>
      <c r="R1589" s="7"/>
      <c r="S1589" s="7"/>
      <c r="T1589" s="7"/>
      <c r="U1589" s="9">
        <v>1.86</v>
      </c>
    </row>
    <row r="1590" spans="1:21" ht="23.25" thickBot="1" x14ac:dyDescent="0.3">
      <c r="A1590" s="4" t="s">
        <v>437</v>
      </c>
      <c r="B1590" s="4" t="s">
        <v>316</v>
      </c>
      <c r="C1590" s="4" t="s">
        <v>317</v>
      </c>
      <c r="D1590" s="4" t="s">
        <v>438</v>
      </c>
      <c r="E1590" s="4" t="s">
        <v>439</v>
      </c>
      <c r="F1590" s="4" t="s">
        <v>98</v>
      </c>
      <c r="G1590" s="4" t="s">
        <v>99</v>
      </c>
      <c r="H1590" s="4" t="s">
        <v>440</v>
      </c>
      <c r="I1590" s="11"/>
      <c r="J1590" s="11"/>
      <c r="K1590" s="11"/>
      <c r="L1590" s="11"/>
      <c r="M1590" s="11"/>
      <c r="N1590" s="11"/>
      <c r="O1590" s="11"/>
      <c r="P1590" s="14">
        <v>0</v>
      </c>
      <c r="Q1590" s="11"/>
      <c r="R1590" s="10">
        <v>3404.34</v>
      </c>
      <c r="S1590" s="10">
        <v>-28.94</v>
      </c>
      <c r="T1590" s="10">
        <v>3242.65</v>
      </c>
      <c r="U1590" s="9">
        <v>6618.05</v>
      </c>
    </row>
    <row r="1591" spans="1:21" ht="23.25" thickBot="1" x14ac:dyDescent="0.3">
      <c r="A1591" s="4" t="s">
        <v>437</v>
      </c>
      <c r="B1591" s="4" t="s">
        <v>316</v>
      </c>
      <c r="C1591" s="4" t="s">
        <v>317</v>
      </c>
      <c r="D1591" s="4" t="s">
        <v>438</v>
      </c>
      <c r="E1591" s="4" t="s">
        <v>439</v>
      </c>
      <c r="F1591" s="4" t="s">
        <v>146</v>
      </c>
      <c r="G1591" s="4" t="s">
        <v>147</v>
      </c>
      <c r="H1591" s="4" t="s">
        <v>440</v>
      </c>
      <c r="I1591" s="7"/>
      <c r="J1591" s="7"/>
      <c r="K1591" s="7"/>
      <c r="L1591" s="7"/>
      <c r="M1591" s="7"/>
      <c r="N1591" s="7"/>
      <c r="O1591" s="7"/>
      <c r="P1591" s="7"/>
      <c r="Q1591" s="7"/>
      <c r="R1591" s="7"/>
      <c r="S1591" s="8">
        <v>93.41</v>
      </c>
      <c r="T1591" s="8">
        <v>75.400000000000006</v>
      </c>
      <c r="U1591" s="9">
        <v>168.81</v>
      </c>
    </row>
    <row r="1592" spans="1:21" ht="23.25" thickBot="1" x14ac:dyDescent="0.3">
      <c r="A1592" s="4" t="s">
        <v>437</v>
      </c>
      <c r="B1592" s="4" t="s">
        <v>316</v>
      </c>
      <c r="C1592" s="4" t="s">
        <v>317</v>
      </c>
      <c r="D1592" s="4" t="s">
        <v>438</v>
      </c>
      <c r="E1592" s="4" t="s">
        <v>439</v>
      </c>
      <c r="F1592" s="4" t="s">
        <v>102</v>
      </c>
      <c r="G1592" s="4" t="s">
        <v>103</v>
      </c>
      <c r="H1592" s="4" t="s">
        <v>440</v>
      </c>
      <c r="I1592" s="10">
        <v>37.729999999999997</v>
      </c>
      <c r="J1592" s="11"/>
      <c r="K1592" s="10">
        <v>775.05</v>
      </c>
      <c r="L1592" s="11"/>
      <c r="M1592" s="10">
        <v>239.81</v>
      </c>
      <c r="N1592" s="10">
        <v>60.15</v>
      </c>
      <c r="O1592" s="10">
        <v>213.04</v>
      </c>
      <c r="P1592" s="11"/>
      <c r="Q1592" s="11"/>
      <c r="R1592" s="11"/>
      <c r="S1592" s="10">
        <v>21.92</v>
      </c>
      <c r="T1592" s="11"/>
      <c r="U1592" s="9">
        <v>1347.7</v>
      </c>
    </row>
    <row r="1593" spans="1:21" ht="23.25" thickBot="1" x14ac:dyDescent="0.3">
      <c r="A1593" s="4" t="s">
        <v>437</v>
      </c>
      <c r="B1593" s="4" t="s">
        <v>316</v>
      </c>
      <c r="C1593" s="4" t="s">
        <v>317</v>
      </c>
      <c r="D1593" s="4" t="s">
        <v>438</v>
      </c>
      <c r="E1593" s="4" t="s">
        <v>439</v>
      </c>
      <c r="F1593" s="4" t="s">
        <v>445</v>
      </c>
      <c r="G1593" s="4" t="s">
        <v>446</v>
      </c>
      <c r="H1593" s="4" t="s">
        <v>440</v>
      </c>
      <c r="I1593" s="7"/>
      <c r="J1593" s="7"/>
      <c r="K1593" s="7"/>
      <c r="L1593" s="7"/>
      <c r="M1593" s="7"/>
      <c r="N1593" s="7"/>
      <c r="O1593" s="7"/>
      <c r="P1593" s="7"/>
      <c r="Q1593" s="7"/>
      <c r="R1593" s="7"/>
      <c r="S1593" s="7"/>
      <c r="T1593" s="8">
        <v>830.18</v>
      </c>
      <c r="U1593" s="9">
        <v>830.18</v>
      </c>
    </row>
    <row r="1594" spans="1:21" ht="23.25" thickBot="1" x14ac:dyDescent="0.3">
      <c r="A1594" s="4" t="s">
        <v>437</v>
      </c>
      <c r="B1594" s="4" t="s">
        <v>316</v>
      </c>
      <c r="C1594" s="4" t="s">
        <v>317</v>
      </c>
      <c r="D1594" s="4" t="s">
        <v>438</v>
      </c>
      <c r="E1594" s="4" t="s">
        <v>439</v>
      </c>
      <c r="F1594" s="4" t="s">
        <v>235</v>
      </c>
      <c r="G1594" s="4" t="s">
        <v>236</v>
      </c>
      <c r="H1594" s="4" t="s">
        <v>440</v>
      </c>
      <c r="I1594" s="11"/>
      <c r="J1594" s="11"/>
      <c r="K1594" s="10">
        <v>8.66</v>
      </c>
      <c r="L1594" s="11"/>
      <c r="M1594" s="11"/>
      <c r="N1594" s="11"/>
      <c r="O1594" s="11"/>
      <c r="P1594" s="11"/>
      <c r="Q1594" s="11"/>
      <c r="R1594" s="11"/>
      <c r="S1594" s="11"/>
      <c r="T1594" s="11"/>
      <c r="U1594" s="9">
        <v>8.66</v>
      </c>
    </row>
    <row r="1595" spans="1:21" ht="23.25" thickBot="1" x14ac:dyDescent="0.3">
      <c r="A1595" s="4" t="s">
        <v>437</v>
      </c>
      <c r="B1595" s="4" t="s">
        <v>316</v>
      </c>
      <c r="C1595" s="4" t="s">
        <v>317</v>
      </c>
      <c r="D1595" s="4" t="s">
        <v>438</v>
      </c>
      <c r="E1595" s="4" t="s">
        <v>439</v>
      </c>
      <c r="F1595" s="4" t="s">
        <v>116</v>
      </c>
      <c r="G1595" s="4" t="s">
        <v>117</v>
      </c>
      <c r="H1595" s="4" t="s">
        <v>440</v>
      </c>
      <c r="I1595" s="8">
        <v>122.55</v>
      </c>
      <c r="J1595" s="8">
        <v>41.59</v>
      </c>
      <c r="K1595" s="8">
        <v>102.83</v>
      </c>
      <c r="L1595" s="8">
        <v>8.9499999999999993</v>
      </c>
      <c r="M1595" s="8">
        <v>56.78</v>
      </c>
      <c r="N1595" s="8">
        <v>207.1</v>
      </c>
      <c r="O1595" s="8">
        <v>58.73</v>
      </c>
      <c r="P1595" s="7"/>
      <c r="Q1595" s="8">
        <v>29.85</v>
      </c>
      <c r="R1595" s="8">
        <v>55.7</v>
      </c>
      <c r="S1595" s="7"/>
      <c r="T1595" s="7"/>
      <c r="U1595" s="9">
        <v>684.08</v>
      </c>
    </row>
    <row r="1596" spans="1:21" ht="23.25" thickBot="1" x14ac:dyDescent="0.3">
      <c r="A1596" s="4" t="s">
        <v>437</v>
      </c>
      <c r="B1596" s="4" t="s">
        <v>316</v>
      </c>
      <c r="C1596" s="4" t="s">
        <v>317</v>
      </c>
      <c r="D1596" s="4" t="s">
        <v>438</v>
      </c>
      <c r="E1596" s="4" t="s">
        <v>439</v>
      </c>
      <c r="F1596" s="4" t="s">
        <v>82</v>
      </c>
      <c r="G1596" s="4" t="s">
        <v>83</v>
      </c>
      <c r="H1596" s="4" t="s">
        <v>440</v>
      </c>
      <c r="I1596" s="10">
        <v>607.54999999999995</v>
      </c>
      <c r="J1596" s="10">
        <v>647.84</v>
      </c>
      <c r="K1596" s="10">
        <v>605</v>
      </c>
      <c r="L1596" s="10">
        <v>605</v>
      </c>
      <c r="M1596" s="10">
        <v>605</v>
      </c>
      <c r="N1596" s="11"/>
      <c r="O1596" s="10">
        <v>9.18</v>
      </c>
      <c r="P1596" s="10">
        <v>1.53</v>
      </c>
      <c r="Q1596" s="11"/>
      <c r="R1596" s="11"/>
      <c r="S1596" s="11"/>
      <c r="T1596" s="11"/>
      <c r="U1596" s="9">
        <v>3081.1</v>
      </c>
    </row>
    <row r="1597" spans="1:21" ht="23.25" thickBot="1" x14ac:dyDescent="0.3">
      <c r="A1597" s="4" t="s">
        <v>437</v>
      </c>
      <c r="B1597" s="4" t="s">
        <v>316</v>
      </c>
      <c r="C1597" s="4" t="s">
        <v>317</v>
      </c>
      <c r="D1597" s="4" t="s">
        <v>438</v>
      </c>
      <c r="E1597" s="4" t="s">
        <v>439</v>
      </c>
      <c r="F1597" s="4" t="s">
        <v>239</v>
      </c>
      <c r="G1597" s="4" t="s">
        <v>240</v>
      </c>
      <c r="H1597" s="4" t="s">
        <v>440</v>
      </c>
      <c r="I1597" s="8">
        <v>10.199999999999999</v>
      </c>
      <c r="J1597" s="7"/>
      <c r="K1597" s="7"/>
      <c r="L1597" s="7"/>
      <c r="M1597" s="7"/>
      <c r="N1597" s="7"/>
      <c r="O1597" s="7"/>
      <c r="P1597" s="7"/>
      <c r="Q1597" s="7"/>
      <c r="R1597" s="7"/>
      <c r="S1597" s="7"/>
      <c r="T1597" s="7"/>
      <c r="U1597" s="9">
        <v>10.199999999999999</v>
      </c>
    </row>
    <row r="1598" spans="1:21" ht="23.25" thickBot="1" x14ac:dyDescent="0.3">
      <c r="A1598" s="4" t="s">
        <v>437</v>
      </c>
      <c r="B1598" s="4" t="s">
        <v>316</v>
      </c>
      <c r="C1598" s="4" t="s">
        <v>317</v>
      </c>
      <c r="D1598" s="4" t="s">
        <v>438</v>
      </c>
      <c r="E1598" s="4" t="s">
        <v>439</v>
      </c>
      <c r="F1598" s="4" t="s">
        <v>150</v>
      </c>
      <c r="G1598" s="4" t="s">
        <v>151</v>
      </c>
      <c r="H1598" s="4" t="s">
        <v>440</v>
      </c>
      <c r="I1598" s="10">
        <v>35.700000000000003</v>
      </c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9">
        <v>35.700000000000003</v>
      </c>
    </row>
    <row r="1599" spans="1:21" ht="23.25" thickBot="1" x14ac:dyDescent="0.3">
      <c r="A1599" s="4" t="s">
        <v>437</v>
      </c>
      <c r="B1599" s="4" t="s">
        <v>316</v>
      </c>
      <c r="C1599" s="4" t="s">
        <v>317</v>
      </c>
      <c r="D1599" s="4" t="s">
        <v>438</v>
      </c>
      <c r="E1599" s="4" t="s">
        <v>439</v>
      </c>
      <c r="F1599" s="4" t="s">
        <v>152</v>
      </c>
      <c r="G1599" s="4" t="s">
        <v>153</v>
      </c>
      <c r="H1599" s="4" t="s">
        <v>440</v>
      </c>
      <c r="I1599" s="7"/>
      <c r="J1599" s="7"/>
      <c r="K1599" s="7"/>
      <c r="L1599" s="7"/>
      <c r="M1599" s="8">
        <v>20.39</v>
      </c>
      <c r="N1599" s="7"/>
      <c r="O1599" s="7"/>
      <c r="P1599" s="7"/>
      <c r="Q1599" s="7"/>
      <c r="R1599" s="7"/>
      <c r="S1599" s="7"/>
      <c r="T1599" s="7"/>
      <c r="U1599" s="9">
        <v>20.39</v>
      </c>
    </row>
    <row r="1600" spans="1:21" ht="23.25" thickBot="1" x14ac:dyDescent="0.3">
      <c r="A1600" s="4" t="s">
        <v>437</v>
      </c>
      <c r="B1600" s="4" t="s">
        <v>316</v>
      </c>
      <c r="C1600" s="4" t="s">
        <v>317</v>
      </c>
      <c r="D1600" s="4" t="s">
        <v>438</v>
      </c>
      <c r="E1600" s="4" t="s">
        <v>439</v>
      </c>
      <c r="F1600" s="4" t="s">
        <v>773</v>
      </c>
      <c r="G1600" s="4" t="s">
        <v>774</v>
      </c>
      <c r="H1600" s="4" t="s">
        <v>440</v>
      </c>
      <c r="I1600" s="11"/>
      <c r="J1600" s="10">
        <v>33.18</v>
      </c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9">
        <v>33.18</v>
      </c>
    </row>
    <row r="1601" spans="1:21" ht="23.25" thickBot="1" x14ac:dyDescent="0.3">
      <c r="A1601" s="4" t="s">
        <v>437</v>
      </c>
      <c r="B1601" s="4" t="s">
        <v>316</v>
      </c>
      <c r="C1601" s="4" t="s">
        <v>317</v>
      </c>
      <c r="D1601" s="4" t="s">
        <v>438</v>
      </c>
      <c r="E1601" s="4" t="s">
        <v>439</v>
      </c>
      <c r="F1601" s="4" t="s">
        <v>84</v>
      </c>
      <c r="G1601" s="4" t="s">
        <v>85</v>
      </c>
      <c r="H1601" s="4" t="s">
        <v>440</v>
      </c>
      <c r="I1601" s="8">
        <v>866.24</v>
      </c>
      <c r="J1601" s="8">
        <v>1105.71</v>
      </c>
      <c r="K1601" s="8">
        <v>657.15</v>
      </c>
      <c r="L1601" s="8">
        <v>483.46</v>
      </c>
      <c r="M1601" s="8">
        <v>391.09</v>
      </c>
      <c r="N1601" s="8">
        <v>595.41999999999996</v>
      </c>
      <c r="O1601" s="8">
        <v>186.87</v>
      </c>
      <c r="P1601" s="8">
        <v>50.54</v>
      </c>
      <c r="Q1601" s="8">
        <v>139.25</v>
      </c>
      <c r="R1601" s="8">
        <v>97.32</v>
      </c>
      <c r="S1601" s="8">
        <v>56.04</v>
      </c>
      <c r="T1601" s="7"/>
      <c r="U1601" s="9">
        <v>4629.09</v>
      </c>
    </row>
    <row r="1602" spans="1:21" ht="23.25" thickBot="1" x14ac:dyDescent="0.3">
      <c r="A1602" s="4" t="s">
        <v>437</v>
      </c>
      <c r="B1602" s="4" t="s">
        <v>316</v>
      </c>
      <c r="C1602" s="4" t="s">
        <v>317</v>
      </c>
      <c r="D1602" s="4" t="s">
        <v>438</v>
      </c>
      <c r="E1602" s="4" t="s">
        <v>439</v>
      </c>
      <c r="F1602" s="4" t="s">
        <v>162</v>
      </c>
      <c r="G1602" s="4" t="s">
        <v>163</v>
      </c>
      <c r="H1602" s="4" t="s">
        <v>440</v>
      </c>
      <c r="I1602" s="10">
        <v>77.2</v>
      </c>
      <c r="J1602" s="11"/>
      <c r="K1602" s="11"/>
      <c r="L1602" s="11"/>
      <c r="M1602" s="11"/>
      <c r="N1602" s="11"/>
      <c r="O1602" s="11"/>
      <c r="P1602" s="10">
        <v>201.39</v>
      </c>
      <c r="Q1602" s="10">
        <v>1242</v>
      </c>
      <c r="R1602" s="11"/>
      <c r="S1602" s="11"/>
      <c r="T1602" s="11"/>
      <c r="U1602" s="9">
        <v>1520.59</v>
      </c>
    </row>
    <row r="1603" spans="1:21" ht="23.25" thickBot="1" x14ac:dyDescent="0.3">
      <c r="A1603" s="4" t="s">
        <v>437</v>
      </c>
      <c r="B1603" s="4" t="s">
        <v>316</v>
      </c>
      <c r="C1603" s="4" t="s">
        <v>317</v>
      </c>
      <c r="D1603" s="4" t="s">
        <v>438</v>
      </c>
      <c r="E1603" s="4" t="s">
        <v>439</v>
      </c>
      <c r="F1603" s="4" t="s">
        <v>164</v>
      </c>
      <c r="G1603" s="4" t="s">
        <v>165</v>
      </c>
      <c r="H1603" s="4" t="s">
        <v>440</v>
      </c>
      <c r="I1603" s="8">
        <v>8347.2099999999991</v>
      </c>
      <c r="J1603" s="8">
        <v>2988.78</v>
      </c>
      <c r="K1603" s="7"/>
      <c r="L1603" s="7"/>
      <c r="M1603" s="7"/>
      <c r="N1603" s="8">
        <v>574.9</v>
      </c>
      <c r="O1603" s="7"/>
      <c r="P1603" s="7"/>
      <c r="Q1603" s="7"/>
      <c r="R1603" s="7"/>
      <c r="S1603" s="7"/>
      <c r="T1603" s="7"/>
      <c r="U1603" s="9">
        <v>11910.89</v>
      </c>
    </row>
    <row r="1604" spans="1:21" ht="23.25" thickBot="1" x14ac:dyDescent="0.3">
      <c r="A1604" s="4" t="s">
        <v>437</v>
      </c>
      <c r="B1604" s="4" t="s">
        <v>316</v>
      </c>
      <c r="C1604" s="4" t="s">
        <v>317</v>
      </c>
      <c r="D1604" s="4" t="s">
        <v>438</v>
      </c>
      <c r="E1604" s="4" t="s">
        <v>439</v>
      </c>
      <c r="F1604" s="4" t="s">
        <v>86</v>
      </c>
      <c r="G1604" s="4" t="s">
        <v>87</v>
      </c>
      <c r="H1604" s="4" t="s">
        <v>440</v>
      </c>
      <c r="I1604" s="11"/>
      <c r="J1604" s="11"/>
      <c r="K1604" s="11"/>
      <c r="L1604" s="11"/>
      <c r="M1604" s="10">
        <v>338.38</v>
      </c>
      <c r="N1604" s="11"/>
      <c r="O1604" s="11"/>
      <c r="P1604" s="11"/>
      <c r="Q1604" s="11"/>
      <c r="R1604" s="11"/>
      <c r="S1604" s="11"/>
      <c r="T1604" s="11"/>
      <c r="U1604" s="9">
        <v>338.38</v>
      </c>
    </row>
    <row r="1605" spans="1:21" ht="23.25" thickBot="1" x14ac:dyDescent="0.3">
      <c r="A1605" s="4" t="s">
        <v>437</v>
      </c>
      <c r="B1605" s="4" t="s">
        <v>316</v>
      </c>
      <c r="C1605" s="4" t="s">
        <v>317</v>
      </c>
      <c r="D1605" s="4" t="s">
        <v>438</v>
      </c>
      <c r="E1605" s="4" t="s">
        <v>439</v>
      </c>
      <c r="F1605" s="4" t="s">
        <v>166</v>
      </c>
      <c r="G1605" s="4" t="s">
        <v>167</v>
      </c>
      <c r="H1605" s="4" t="s">
        <v>440</v>
      </c>
      <c r="I1605" s="8">
        <v>45.81</v>
      </c>
      <c r="J1605" s="8">
        <v>185.62</v>
      </c>
      <c r="K1605" s="8">
        <v>1064.02</v>
      </c>
      <c r="L1605" s="8">
        <v>57.09</v>
      </c>
      <c r="M1605" s="7"/>
      <c r="N1605" s="8">
        <v>55.05</v>
      </c>
      <c r="O1605" s="7"/>
      <c r="P1605" s="8">
        <v>101.22</v>
      </c>
      <c r="Q1605" s="8">
        <v>367.02</v>
      </c>
      <c r="R1605" s="8">
        <v>69.97</v>
      </c>
      <c r="S1605" s="8">
        <v>275.02999999999997</v>
      </c>
      <c r="T1605" s="8">
        <v>30.99</v>
      </c>
      <c r="U1605" s="9">
        <v>2251.8200000000002</v>
      </c>
    </row>
    <row r="1606" spans="1:21" ht="23.25" thickBot="1" x14ac:dyDescent="0.3">
      <c r="A1606" s="4" t="s">
        <v>437</v>
      </c>
      <c r="B1606" s="4" t="s">
        <v>316</v>
      </c>
      <c r="C1606" s="4" t="s">
        <v>317</v>
      </c>
      <c r="D1606" s="4" t="s">
        <v>438</v>
      </c>
      <c r="E1606" s="4" t="s">
        <v>439</v>
      </c>
      <c r="F1606" s="4" t="s">
        <v>168</v>
      </c>
      <c r="G1606" s="4" t="s">
        <v>169</v>
      </c>
      <c r="H1606" s="4" t="s">
        <v>440</v>
      </c>
      <c r="I1606" s="10">
        <v>58.46</v>
      </c>
      <c r="J1606" s="10">
        <v>124.82</v>
      </c>
      <c r="K1606" s="10">
        <v>1144.03</v>
      </c>
      <c r="L1606" s="10">
        <v>44.71</v>
      </c>
      <c r="M1606" s="10">
        <v>109.91</v>
      </c>
      <c r="N1606" s="10">
        <v>373.27</v>
      </c>
      <c r="O1606" s="10">
        <v>-44.86</v>
      </c>
      <c r="P1606" s="10">
        <v>278.89</v>
      </c>
      <c r="Q1606" s="10">
        <v>46.4</v>
      </c>
      <c r="R1606" s="11"/>
      <c r="S1606" s="11"/>
      <c r="T1606" s="11"/>
      <c r="U1606" s="9">
        <v>2135.63</v>
      </c>
    </row>
    <row r="1607" spans="1:21" ht="23.25" thickBot="1" x14ac:dyDescent="0.3">
      <c r="A1607" s="4" t="s">
        <v>437</v>
      </c>
      <c r="B1607" s="4" t="s">
        <v>316</v>
      </c>
      <c r="C1607" s="4" t="s">
        <v>317</v>
      </c>
      <c r="D1607" s="4" t="s">
        <v>438</v>
      </c>
      <c r="E1607" s="4" t="s">
        <v>439</v>
      </c>
      <c r="F1607" s="4" t="s">
        <v>76</v>
      </c>
      <c r="G1607" s="4" t="s">
        <v>77</v>
      </c>
      <c r="H1607" s="4" t="s">
        <v>440</v>
      </c>
      <c r="I1607" s="8">
        <v>191725.29</v>
      </c>
      <c r="J1607" s="8">
        <v>151502.79999999999</v>
      </c>
      <c r="K1607" s="8">
        <v>142400.57</v>
      </c>
      <c r="L1607" s="8">
        <v>171797.66</v>
      </c>
      <c r="M1607" s="8">
        <v>158176.42000000001</v>
      </c>
      <c r="N1607" s="8">
        <v>183801.8</v>
      </c>
      <c r="O1607" s="8">
        <v>190365.33</v>
      </c>
      <c r="P1607" s="8">
        <v>170014.07999999999</v>
      </c>
      <c r="Q1607" s="8">
        <v>185366.18</v>
      </c>
      <c r="R1607" s="8">
        <v>186172.46</v>
      </c>
      <c r="S1607" s="8">
        <v>149169.79</v>
      </c>
      <c r="T1607" s="8">
        <v>164012.20000000001</v>
      </c>
      <c r="U1607" s="9">
        <v>2044504.58</v>
      </c>
    </row>
    <row r="1608" spans="1:21" ht="23.25" thickBot="1" x14ac:dyDescent="0.3">
      <c r="A1608" s="4" t="s">
        <v>437</v>
      </c>
      <c r="B1608" s="4" t="s">
        <v>316</v>
      </c>
      <c r="C1608" s="4" t="s">
        <v>317</v>
      </c>
      <c r="D1608" s="4" t="s">
        <v>438</v>
      </c>
      <c r="E1608" s="4" t="s">
        <v>439</v>
      </c>
      <c r="F1608" s="4" t="s">
        <v>42</v>
      </c>
      <c r="G1608" s="4" t="s">
        <v>43</v>
      </c>
      <c r="H1608" s="4" t="s">
        <v>440</v>
      </c>
      <c r="I1608" s="10">
        <v>20191.830000000002</v>
      </c>
      <c r="J1608" s="10">
        <v>14433.33</v>
      </c>
      <c r="K1608" s="10">
        <v>12800.14</v>
      </c>
      <c r="L1608" s="10">
        <v>16256.32</v>
      </c>
      <c r="M1608" s="10">
        <v>14976.89</v>
      </c>
      <c r="N1608" s="10">
        <v>18990.78</v>
      </c>
      <c r="O1608" s="10">
        <v>21499.48</v>
      </c>
      <c r="P1608" s="10">
        <v>21399.13</v>
      </c>
      <c r="Q1608" s="10">
        <v>23292.05</v>
      </c>
      <c r="R1608" s="10">
        <v>22921.11</v>
      </c>
      <c r="S1608" s="10">
        <v>22281.57</v>
      </c>
      <c r="T1608" s="10">
        <v>22703.67</v>
      </c>
      <c r="U1608" s="9">
        <v>231746.3</v>
      </c>
    </row>
    <row r="1609" spans="1:21" ht="23.25" thickBot="1" x14ac:dyDescent="0.3">
      <c r="A1609" s="4" t="s">
        <v>437</v>
      </c>
      <c r="B1609" s="4" t="s">
        <v>316</v>
      </c>
      <c r="C1609" s="4" t="s">
        <v>317</v>
      </c>
      <c r="D1609" s="4" t="s">
        <v>438</v>
      </c>
      <c r="E1609" s="4" t="s">
        <v>439</v>
      </c>
      <c r="F1609" s="4" t="s">
        <v>53</v>
      </c>
      <c r="G1609" s="4" t="s">
        <v>54</v>
      </c>
      <c r="H1609" s="4" t="s">
        <v>440</v>
      </c>
      <c r="I1609" s="7"/>
      <c r="J1609" s="7"/>
      <c r="K1609" s="7"/>
      <c r="L1609" s="8">
        <v>137.69999999999999</v>
      </c>
      <c r="M1609" s="8">
        <v>112.66</v>
      </c>
      <c r="N1609" s="8">
        <v>62.59</v>
      </c>
      <c r="O1609" s="8">
        <v>6.26</v>
      </c>
      <c r="P1609" s="8">
        <v>62.59</v>
      </c>
      <c r="Q1609" s="8">
        <v>70.209999999999994</v>
      </c>
      <c r="R1609" s="7"/>
      <c r="S1609" s="7"/>
      <c r="T1609" s="7"/>
      <c r="U1609" s="9">
        <v>452.01</v>
      </c>
    </row>
    <row r="1610" spans="1:21" ht="23.25" thickBot="1" x14ac:dyDescent="0.3">
      <c r="A1610" s="4" t="s">
        <v>437</v>
      </c>
      <c r="B1610" s="4" t="s">
        <v>316</v>
      </c>
      <c r="C1610" s="4" t="s">
        <v>317</v>
      </c>
      <c r="D1610" s="4" t="s">
        <v>438</v>
      </c>
      <c r="E1610" s="4" t="s">
        <v>439</v>
      </c>
      <c r="F1610" s="4" t="s">
        <v>192</v>
      </c>
      <c r="G1610" s="4" t="s">
        <v>193</v>
      </c>
      <c r="H1610" s="4" t="s">
        <v>440</v>
      </c>
      <c r="I1610" s="10">
        <v>-395083.95</v>
      </c>
      <c r="J1610" s="10">
        <v>-305128.32000000001</v>
      </c>
      <c r="K1610" s="10">
        <v>-289800.8</v>
      </c>
      <c r="L1610" s="10">
        <v>-347947.91</v>
      </c>
      <c r="M1610" s="10">
        <v>-319727.35999999999</v>
      </c>
      <c r="N1610" s="10">
        <v>-371856.81</v>
      </c>
      <c r="O1610" s="10">
        <v>-384726.47</v>
      </c>
      <c r="P1610" s="10">
        <v>-341295.86</v>
      </c>
      <c r="Q1610" s="10">
        <v>-363463.1</v>
      </c>
      <c r="R1610" s="10">
        <v>-365044.03</v>
      </c>
      <c r="S1610" s="10">
        <v>-292489.78000000003</v>
      </c>
      <c r="T1610" s="10">
        <v>-321592.53000000003</v>
      </c>
      <c r="U1610" s="9">
        <v>-4098156.92</v>
      </c>
    </row>
    <row r="1611" spans="1:21" ht="23.25" thickBot="1" x14ac:dyDescent="0.3">
      <c r="A1611" s="4" t="s">
        <v>437</v>
      </c>
      <c r="B1611" s="4" t="s">
        <v>316</v>
      </c>
      <c r="C1611" s="4" t="s">
        <v>317</v>
      </c>
      <c r="D1611" s="4" t="s">
        <v>438</v>
      </c>
      <c r="E1611" s="4" t="s">
        <v>439</v>
      </c>
      <c r="F1611" s="4" t="s">
        <v>676</v>
      </c>
      <c r="G1611" s="4" t="s">
        <v>677</v>
      </c>
      <c r="H1611" s="4" t="s">
        <v>440</v>
      </c>
      <c r="I1611" s="8">
        <v>-456.33</v>
      </c>
      <c r="J1611" s="7"/>
      <c r="K1611" s="7"/>
      <c r="L1611" s="7"/>
      <c r="M1611" s="7"/>
      <c r="N1611" s="7"/>
      <c r="O1611" s="7"/>
      <c r="P1611" s="7"/>
      <c r="Q1611" s="7"/>
      <c r="R1611" s="7"/>
      <c r="S1611" s="7"/>
      <c r="T1611" s="7"/>
      <c r="U1611" s="9">
        <v>-456.33</v>
      </c>
    </row>
    <row r="1612" spans="1:21" ht="23.25" thickBot="1" x14ac:dyDescent="0.3">
      <c r="A1612" s="4" t="s">
        <v>437</v>
      </c>
      <c r="B1612" s="4" t="s">
        <v>316</v>
      </c>
      <c r="C1612" s="4" t="s">
        <v>317</v>
      </c>
      <c r="D1612" s="4" t="s">
        <v>438</v>
      </c>
      <c r="E1612" s="4" t="s">
        <v>439</v>
      </c>
      <c r="F1612" s="4" t="s">
        <v>176</v>
      </c>
      <c r="G1612" s="4" t="s">
        <v>177</v>
      </c>
      <c r="H1612" s="4" t="s">
        <v>440</v>
      </c>
      <c r="I1612" s="10">
        <v>-39591.82</v>
      </c>
      <c r="J1612" s="10">
        <v>-28300.639999999999</v>
      </c>
      <c r="K1612" s="10">
        <v>-25098.31</v>
      </c>
      <c r="L1612" s="10">
        <v>-31875.14</v>
      </c>
      <c r="M1612" s="10">
        <v>-29366.45</v>
      </c>
      <c r="N1612" s="10">
        <v>-37236.83</v>
      </c>
      <c r="O1612" s="10">
        <v>-42155.839999999997</v>
      </c>
      <c r="P1612" s="10">
        <v>-42893.68</v>
      </c>
      <c r="Q1612" s="10">
        <v>-48153.599999999999</v>
      </c>
      <c r="R1612" s="10">
        <v>-44943.360000000001</v>
      </c>
      <c r="S1612" s="10">
        <v>-43689.36</v>
      </c>
      <c r="T1612" s="10">
        <v>-44517</v>
      </c>
      <c r="U1612" s="9">
        <v>-457822.03</v>
      </c>
    </row>
    <row r="1613" spans="1:21" ht="23.25" thickBot="1" x14ac:dyDescent="0.3">
      <c r="A1613" s="4" t="s">
        <v>437</v>
      </c>
      <c r="B1613" s="4" t="s">
        <v>316</v>
      </c>
      <c r="C1613" s="4" t="s">
        <v>317</v>
      </c>
      <c r="D1613" s="4" t="s">
        <v>438</v>
      </c>
      <c r="E1613" s="4" t="s">
        <v>439</v>
      </c>
      <c r="F1613" s="4" t="s">
        <v>178</v>
      </c>
      <c r="G1613" s="4" t="s">
        <v>179</v>
      </c>
      <c r="H1613" s="4" t="s">
        <v>440</v>
      </c>
      <c r="I1613" s="7"/>
      <c r="J1613" s="7"/>
      <c r="K1613" s="7"/>
      <c r="L1613" s="8">
        <v>-270</v>
      </c>
      <c r="M1613" s="8">
        <v>-220.91</v>
      </c>
      <c r="N1613" s="8">
        <v>-122.73</v>
      </c>
      <c r="O1613" s="8">
        <v>-12.27</v>
      </c>
      <c r="P1613" s="8">
        <v>-417.28</v>
      </c>
      <c r="Q1613" s="8">
        <v>-262.82</v>
      </c>
      <c r="R1613" s="13">
        <v>0</v>
      </c>
      <c r="S1613" s="7"/>
      <c r="T1613" s="7"/>
      <c r="U1613" s="9">
        <v>-1306.01</v>
      </c>
    </row>
    <row r="1614" spans="1:21" ht="23.25" thickBot="1" x14ac:dyDescent="0.3">
      <c r="A1614" s="4" t="s">
        <v>437</v>
      </c>
      <c r="B1614" s="4" t="s">
        <v>316</v>
      </c>
      <c r="C1614" s="4" t="s">
        <v>317</v>
      </c>
      <c r="D1614" s="4" t="s">
        <v>441</v>
      </c>
      <c r="E1614" s="4" t="s">
        <v>442</v>
      </c>
      <c r="F1614" s="4" t="s">
        <v>76</v>
      </c>
      <c r="G1614" s="4" t="s">
        <v>77</v>
      </c>
      <c r="H1614" s="4" t="s">
        <v>429</v>
      </c>
      <c r="I1614" s="10">
        <v>2236.5</v>
      </c>
      <c r="J1614" s="10">
        <v>63</v>
      </c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9">
        <v>2299.5</v>
      </c>
    </row>
    <row r="1615" spans="1:21" ht="23.25" thickBot="1" x14ac:dyDescent="0.3">
      <c r="A1615" s="4" t="s">
        <v>437</v>
      </c>
      <c r="B1615" s="4" t="s">
        <v>316</v>
      </c>
      <c r="C1615" s="4" t="s">
        <v>317</v>
      </c>
      <c r="D1615" s="4" t="s">
        <v>441</v>
      </c>
      <c r="E1615" s="4" t="s">
        <v>442</v>
      </c>
      <c r="F1615" s="4" t="s">
        <v>192</v>
      </c>
      <c r="G1615" s="4" t="s">
        <v>193</v>
      </c>
      <c r="H1615" s="4" t="s">
        <v>429</v>
      </c>
      <c r="I1615" s="7"/>
      <c r="J1615" s="8">
        <v>-504</v>
      </c>
      <c r="K1615" s="7"/>
      <c r="L1615" s="7"/>
      <c r="M1615" s="7"/>
      <c r="N1615" s="7"/>
      <c r="O1615" s="7"/>
      <c r="P1615" s="7"/>
      <c r="Q1615" s="7"/>
      <c r="R1615" s="7"/>
      <c r="S1615" s="7"/>
      <c r="T1615" s="7"/>
      <c r="U1615" s="9">
        <v>-504</v>
      </c>
    </row>
    <row r="1616" spans="1:21" ht="23.25" thickBot="1" x14ac:dyDescent="0.3">
      <c r="A1616" s="4" t="s">
        <v>437</v>
      </c>
      <c r="B1616" s="4" t="s">
        <v>461</v>
      </c>
      <c r="C1616" s="4" t="s">
        <v>462</v>
      </c>
      <c r="D1616" s="4" t="s">
        <v>438</v>
      </c>
      <c r="E1616" s="4" t="s">
        <v>439</v>
      </c>
      <c r="F1616" s="4" t="s">
        <v>192</v>
      </c>
      <c r="G1616" s="4" t="s">
        <v>193</v>
      </c>
      <c r="H1616" s="4" t="s">
        <v>440</v>
      </c>
      <c r="I1616" s="11"/>
      <c r="J1616" s="11"/>
      <c r="K1616" s="11"/>
      <c r="L1616" s="11"/>
      <c r="M1616" s="11"/>
      <c r="N1616" s="10">
        <v>-4380.6000000000004</v>
      </c>
      <c r="O1616" s="11"/>
      <c r="P1616" s="11"/>
      <c r="Q1616" s="11"/>
      <c r="R1616" s="11"/>
      <c r="S1616" s="11"/>
      <c r="T1616" s="11"/>
      <c r="U1616" s="9">
        <v>-4380.6000000000004</v>
      </c>
    </row>
    <row r="1617" spans="1:21" ht="23.25" thickBot="1" x14ac:dyDescent="0.3">
      <c r="A1617" s="4" t="s">
        <v>437</v>
      </c>
      <c r="B1617" s="4" t="s">
        <v>349</v>
      </c>
      <c r="C1617" s="4" t="s">
        <v>350</v>
      </c>
      <c r="D1617" s="4" t="s">
        <v>438</v>
      </c>
      <c r="E1617" s="4" t="s">
        <v>439</v>
      </c>
      <c r="F1617" s="4" t="s">
        <v>94</v>
      </c>
      <c r="G1617" s="4" t="s">
        <v>95</v>
      </c>
      <c r="H1617" s="4" t="s">
        <v>440</v>
      </c>
      <c r="I1617" s="7"/>
      <c r="J1617" s="7"/>
      <c r="K1617" s="7"/>
      <c r="L1617" s="7"/>
      <c r="M1617" s="7"/>
      <c r="N1617" s="8">
        <v>-665.83</v>
      </c>
      <c r="O1617" s="7"/>
      <c r="P1617" s="7"/>
      <c r="Q1617" s="7"/>
      <c r="R1617" s="7"/>
      <c r="S1617" s="7"/>
      <c r="T1617" s="7"/>
      <c r="U1617" s="9">
        <v>-665.83</v>
      </c>
    </row>
    <row r="1618" spans="1:21" ht="23.25" thickBot="1" x14ac:dyDescent="0.3">
      <c r="A1618" s="4" t="s">
        <v>437</v>
      </c>
      <c r="B1618" s="4" t="s">
        <v>349</v>
      </c>
      <c r="C1618" s="4" t="s">
        <v>350</v>
      </c>
      <c r="D1618" s="4" t="s">
        <v>438</v>
      </c>
      <c r="E1618" s="4" t="s">
        <v>439</v>
      </c>
      <c r="F1618" s="4" t="s">
        <v>176</v>
      </c>
      <c r="G1618" s="4" t="s">
        <v>177</v>
      </c>
      <c r="H1618" s="4" t="s">
        <v>440</v>
      </c>
      <c r="I1618" s="11"/>
      <c r="J1618" s="11"/>
      <c r="K1618" s="11"/>
      <c r="L1618" s="11"/>
      <c r="M1618" s="11"/>
      <c r="N1618" s="10">
        <v>-3576.72</v>
      </c>
      <c r="O1618" s="11"/>
      <c r="P1618" s="11"/>
      <c r="Q1618" s="11"/>
      <c r="R1618" s="11"/>
      <c r="S1618" s="11"/>
      <c r="T1618" s="11"/>
      <c r="U1618" s="9">
        <v>-3576.72</v>
      </c>
    </row>
    <row r="1619" spans="1:21" ht="23.25" thickBot="1" x14ac:dyDescent="0.3">
      <c r="A1619" s="4" t="s">
        <v>437</v>
      </c>
      <c r="B1619" s="4" t="s">
        <v>349</v>
      </c>
      <c r="C1619" s="4" t="s">
        <v>350</v>
      </c>
      <c r="D1619" s="4" t="s">
        <v>438</v>
      </c>
      <c r="E1619" s="4" t="s">
        <v>439</v>
      </c>
      <c r="F1619" s="4" t="s">
        <v>178</v>
      </c>
      <c r="G1619" s="4" t="s">
        <v>179</v>
      </c>
      <c r="H1619" s="4" t="s">
        <v>440</v>
      </c>
      <c r="I1619" s="7"/>
      <c r="J1619" s="7"/>
      <c r="K1619" s="7"/>
      <c r="L1619" s="7"/>
      <c r="M1619" s="7"/>
      <c r="N1619" s="8">
        <v>-1003.94</v>
      </c>
      <c r="O1619" s="7"/>
      <c r="P1619" s="7"/>
      <c r="Q1619" s="7"/>
      <c r="R1619" s="7"/>
      <c r="S1619" s="7"/>
      <c r="T1619" s="7"/>
      <c r="U1619" s="9">
        <v>-1003.94</v>
      </c>
    </row>
    <row r="1620" spans="1:21" ht="23.25" thickBot="1" x14ac:dyDescent="0.3">
      <c r="A1620" s="4" t="s">
        <v>437</v>
      </c>
      <c r="B1620" s="4" t="s">
        <v>349</v>
      </c>
      <c r="C1620" s="4" t="s">
        <v>350</v>
      </c>
      <c r="D1620" s="4" t="s">
        <v>438</v>
      </c>
      <c r="E1620" s="4" t="s">
        <v>439</v>
      </c>
      <c r="F1620" s="4" t="s">
        <v>180</v>
      </c>
      <c r="G1620" s="4" t="s">
        <v>181</v>
      </c>
      <c r="H1620" s="4" t="s">
        <v>440</v>
      </c>
      <c r="I1620" s="11"/>
      <c r="J1620" s="11"/>
      <c r="K1620" s="11"/>
      <c r="L1620" s="11"/>
      <c r="M1620" s="11"/>
      <c r="N1620" s="10">
        <v>-251.72</v>
      </c>
      <c r="O1620" s="11"/>
      <c r="P1620" s="11"/>
      <c r="Q1620" s="11"/>
      <c r="R1620" s="11"/>
      <c r="S1620" s="11"/>
      <c r="T1620" s="11"/>
      <c r="U1620" s="9">
        <v>-251.72</v>
      </c>
    </row>
    <row r="1621" spans="1:21" ht="23.25" thickBot="1" x14ac:dyDescent="0.3">
      <c r="A1621" s="4" t="s">
        <v>437</v>
      </c>
      <c r="B1621" s="4" t="s">
        <v>349</v>
      </c>
      <c r="C1621" s="4" t="s">
        <v>350</v>
      </c>
      <c r="D1621" s="4" t="s">
        <v>441</v>
      </c>
      <c r="E1621" s="4" t="s">
        <v>442</v>
      </c>
      <c r="F1621" s="4" t="s">
        <v>94</v>
      </c>
      <c r="G1621" s="4" t="s">
        <v>95</v>
      </c>
      <c r="H1621" s="4" t="s">
        <v>429</v>
      </c>
      <c r="I1621" s="8">
        <v>251</v>
      </c>
      <c r="J1621" s="8">
        <v>551.33000000000004</v>
      </c>
      <c r="K1621" s="8">
        <v>462.13</v>
      </c>
      <c r="L1621" s="8">
        <v>551.44000000000005</v>
      </c>
      <c r="M1621" s="8">
        <v>477.85</v>
      </c>
      <c r="N1621" s="8">
        <v>252.8</v>
      </c>
      <c r="O1621" s="8">
        <v>74.650000000000006</v>
      </c>
      <c r="P1621" s="8">
        <v>244.36</v>
      </c>
      <c r="Q1621" s="8">
        <v>229.31</v>
      </c>
      <c r="R1621" s="8">
        <v>171.49</v>
      </c>
      <c r="S1621" s="8">
        <v>305.76</v>
      </c>
      <c r="T1621" s="8">
        <v>152.09</v>
      </c>
      <c r="U1621" s="9">
        <v>3724.21</v>
      </c>
    </row>
    <row r="1622" spans="1:21" ht="23.25" thickBot="1" x14ac:dyDescent="0.3">
      <c r="A1622" s="4" t="s">
        <v>437</v>
      </c>
      <c r="B1622" s="4" t="s">
        <v>349</v>
      </c>
      <c r="C1622" s="4" t="s">
        <v>350</v>
      </c>
      <c r="D1622" s="4" t="s">
        <v>441</v>
      </c>
      <c r="E1622" s="4" t="s">
        <v>442</v>
      </c>
      <c r="F1622" s="4" t="s">
        <v>51</v>
      </c>
      <c r="G1622" s="4" t="s">
        <v>52</v>
      </c>
      <c r="H1622" s="4" t="s">
        <v>429</v>
      </c>
      <c r="I1622" s="10">
        <v>1353.14</v>
      </c>
      <c r="J1622" s="10">
        <v>3582.94</v>
      </c>
      <c r="K1622" s="10">
        <v>2651.3</v>
      </c>
      <c r="L1622" s="10">
        <v>3076.2</v>
      </c>
      <c r="M1622" s="10">
        <v>2979.33</v>
      </c>
      <c r="N1622" s="10">
        <v>1392.24</v>
      </c>
      <c r="O1622" s="10">
        <v>205.18</v>
      </c>
      <c r="P1622" s="10">
        <v>1102.8399999999999</v>
      </c>
      <c r="Q1622" s="10">
        <v>949.11</v>
      </c>
      <c r="R1622" s="10">
        <v>1140.43</v>
      </c>
      <c r="S1622" s="10">
        <v>209.26</v>
      </c>
      <c r="T1622" s="10">
        <v>1046.3</v>
      </c>
      <c r="U1622" s="9">
        <v>19688.27</v>
      </c>
    </row>
    <row r="1623" spans="1:21" ht="23.25" thickBot="1" x14ac:dyDescent="0.3">
      <c r="A1623" s="4" t="s">
        <v>437</v>
      </c>
      <c r="B1623" s="4" t="s">
        <v>349</v>
      </c>
      <c r="C1623" s="4" t="s">
        <v>350</v>
      </c>
      <c r="D1623" s="4" t="s">
        <v>441</v>
      </c>
      <c r="E1623" s="4" t="s">
        <v>442</v>
      </c>
      <c r="F1623" s="4" t="s">
        <v>42</v>
      </c>
      <c r="G1623" s="4" t="s">
        <v>43</v>
      </c>
      <c r="H1623" s="4" t="s">
        <v>429</v>
      </c>
      <c r="I1623" s="8">
        <v>233.63</v>
      </c>
      <c r="J1623" s="7"/>
      <c r="K1623" s="8">
        <v>462.48</v>
      </c>
      <c r="L1623" s="8">
        <v>410.83</v>
      </c>
      <c r="M1623" s="8">
        <v>154.19999999999999</v>
      </c>
      <c r="N1623" s="8">
        <v>346.95</v>
      </c>
      <c r="O1623" s="8">
        <v>308.39999999999998</v>
      </c>
      <c r="P1623" s="8">
        <v>578.25</v>
      </c>
      <c r="Q1623" s="8">
        <v>314.52</v>
      </c>
      <c r="R1623" s="8">
        <v>39.32</v>
      </c>
      <c r="S1623" s="8">
        <v>980.46</v>
      </c>
      <c r="T1623" s="7"/>
      <c r="U1623" s="9">
        <v>3829.04</v>
      </c>
    </row>
    <row r="1624" spans="1:21" ht="23.25" thickBot="1" x14ac:dyDescent="0.3">
      <c r="A1624" s="4" t="s">
        <v>437</v>
      </c>
      <c r="B1624" s="4" t="s">
        <v>349</v>
      </c>
      <c r="C1624" s="4" t="s">
        <v>350</v>
      </c>
      <c r="D1624" s="4" t="s">
        <v>441</v>
      </c>
      <c r="E1624" s="4" t="s">
        <v>442</v>
      </c>
      <c r="F1624" s="4" t="s">
        <v>53</v>
      </c>
      <c r="G1624" s="4" t="s">
        <v>54</v>
      </c>
      <c r="H1624" s="4" t="s">
        <v>429</v>
      </c>
      <c r="I1624" s="10">
        <v>139.97999999999999</v>
      </c>
      <c r="J1624" s="10">
        <v>209.97</v>
      </c>
      <c r="K1624" s="10">
        <v>65.459999999999994</v>
      </c>
      <c r="L1624" s="10">
        <v>306.63</v>
      </c>
      <c r="M1624" s="10">
        <v>153.88</v>
      </c>
      <c r="N1624" s="11"/>
      <c r="O1624" s="11"/>
      <c r="P1624" s="11"/>
      <c r="Q1624" s="10">
        <v>313.92</v>
      </c>
      <c r="R1624" s="11"/>
      <c r="S1624" s="10">
        <v>913.78</v>
      </c>
      <c r="T1624" s="11"/>
      <c r="U1624" s="9">
        <v>2103.62</v>
      </c>
    </row>
    <row r="1625" spans="1:21" ht="23.25" thickBot="1" x14ac:dyDescent="0.3">
      <c r="A1625" s="4" t="s">
        <v>437</v>
      </c>
      <c r="B1625" s="4" t="s">
        <v>349</v>
      </c>
      <c r="C1625" s="4" t="s">
        <v>350</v>
      </c>
      <c r="D1625" s="4" t="s">
        <v>441</v>
      </c>
      <c r="E1625" s="4" t="s">
        <v>442</v>
      </c>
      <c r="F1625" s="4" t="s">
        <v>172</v>
      </c>
      <c r="G1625" s="4" t="s">
        <v>173</v>
      </c>
      <c r="H1625" s="4" t="s">
        <v>429</v>
      </c>
      <c r="I1625" s="7"/>
      <c r="J1625" s="8">
        <v>22.5</v>
      </c>
      <c r="K1625" s="8">
        <v>22.5</v>
      </c>
      <c r="L1625" s="7"/>
      <c r="M1625" s="8">
        <v>45</v>
      </c>
      <c r="N1625" s="7"/>
      <c r="O1625" s="7"/>
      <c r="P1625" s="7"/>
      <c r="Q1625" s="8">
        <v>22.5</v>
      </c>
      <c r="R1625" s="7"/>
      <c r="S1625" s="8">
        <v>67.5</v>
      </c>
      <c r="T1625" s="7"/>
      <c r="U1625" s="9">
        <v>180</v>
      </c>
    </row>
    <row r="1626" spans="1:21" ht="23.25" thickBot="1" x14ac:dyDescent="0.3">
      <c r="A1626" s="4" t="s">
        <v>437</v>
      </c>
      <c r="B1626" s="4" t="s">
        <v>190</v>
      </c>
      <c r="C1626" s="4" t="s">
        <v>191</v>
      </c>
      <c r="D1626" s="4" t="s">
        <v>438</v>
      </c>
      <c r="E1626" s="4" t="s">
        <v>439</v>
      </c>
      <c r="F1626" s="4" t="s">
        <v>94</v>
      </c>
      <c r="G1626" s="4" t="s">
        <v>95</v>
      </c>
      <c r="H1626" s="4" t="s">
        <v>440</v>
      </c>
      <c r="I1626" s="10">
        <v>81.47</v>
      </c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9">
        <v>81.47</v>
      </c>
    </row>
    <row r="1627" spans="1:21" ht="23.25" thickBot="1" x14ac:dyDescent="0.3">
      <c r="A1627" s="4" t="s">
        <v>437</v>
      </c>
      <c r="B1627" s="4" t="s">
        <v>190</v>
      </c>
      <c r="C1627" s="4" t="s">
        <v>191</v>
      </c>
      <c r="D1627" s="4" t="s">
        <v>438</v>
      </c>
      <c r="E1627" s="4" t="s">
        <v>439</v>
      </c>
      <c r="F1627" s="4" t="s">
        <v>176</v>
      </c>
      <c r="G1627" s="4" t="s">
        <v>177</v>
      </c>
      <c r="H1627" s="4" t="s">
        <v>440</v>
      </c>
      <c r="I1627" s="8">
        <v>560.48</v>
      </c>
      <c r="J1627" s="7"/>
      <c r="K1627" s="7"/>
      <c r="L1627" s="7"/>
      <c r="M1627" s="7"/>
      <c r="N1627" s="7"/>
      <c r="O1627" s="7"/>
      <c r="P1627" s="7"/>
      <c r="Q1627" s="7"/>
      <c r="R1627" s="7"/>
      <c r="S1627" s="7"/>
      <c r="T1627" s="7"/>
      <c r="U1627" s="9">
        <v>560.48</v>
      </c>
    </row>
    <row r="1628" spans="1:21" ht="23.25" thickBot="1" x14ac:dyDescent="0.3">
      <c r="A1628" s="4" t="s">
        <v>437</v>
      </c>
      <c r="B1628" s="4" t="s">
        <v>190</v>
      </c>
      <c r="C1628" s="4" t="s">
        <v>191</v>
      </c>
      <c r="D1628" s="4" t="s">
        <v>441</v>
      </c>
      <c r="E1628" s="4" t="s">
        <v>442</v>
      </c>
      <c r="F1628" s="4" t="s">
        <v>94</v>
      </c>
      <c r="G1628" s="4" t="s">
        <v>95</v>
      </c>
      <c r="H1628" s="4" t="s">
        <v>429</v>
      </c>
      <c r="I1628" s="10">
        <v>22.91</v>
      </c>
      <c r="J1628" s="11"/>
      <c r="K1628" s="10">
        <v>12.35</v>
      </c>
      <c r="L1628" s="10">
        <v>10.53</v>
      </c>
      <c r="M1628" s="10">
        <v>20.41</v>
      </c>
      <c r="N1628" s="10">
        <v>34.21</v>
      </c>
      <c r="O1628" s="11"/>
      <c r="P1628" s="10">
        <v>31.51</v>
      </c>
      <c r="Q1628" s="10">
        <v>41.64</v>
      </c>
      <c r="R1628" s="10">
        <v>15.76</v>
      </c>
      <c r="S1628" s="10">
        <v>121.67</v>
      </c>
      <c r="T1628" s="10">
        <v>39.89</v>
      </c>
      <c r="U1628" s="9">
        <v>350.88</v>
      </c>
    </row>
    <row r="1629" spans="1:21" ht="23.25" thickBot="1" x14ac:dyDescent="0.3">
      <c r="A1629" s="4" t="s">
        <v>437</v>
      </c>
      <c r="B1629" s="4" t="s">
        <v>190</v>
      </c>
      <c r="C1629" s="4" t="s">
        <v>191</v>
      </c>
      <c r="D1629" s="4" t="s">
        <v>441</v>
      </c>
      <c r="E1629" s="4" t="s">
        <v>442</v>
      </c>
      <c r="F1629" s="4" t="s">
        <v>42</v>
      </c>
      <c r="G1629" s="4" t="s">
        <v>43</v>
      </c>
      <c r="H1629" s="4" t="s">
        <v>429</v>
      </c>
      <c r="I1629" s="8">
        <v>157.63999999999999</v>
      </c>
      <c r="J1629" s="7"/>
      <c r="K1629" s="8">
        <v>84.98</v>
      </c>
      <c r="L1629" s="8">
        <v>72.41</v>
      </c>
      <c r="M1629" s="8">
        <v>140.41</v>
      </c>
      <c r="N1629" s="8">
        <v>235.34</v>
      </c>
      <c r="O1629" s="7"/>
      <c r="P1629" s="7"/>
      <c r="Q1629" s="8">
        <v>286.44</v>
      </c>
      <c r="R1629" s="8">
        <v>39.18</v>
      </c>
      <c r="S1629" s="8">
        <v>837.02</v>
      </c>
      <c r="T1629" s="8">
        <v>108.54</v>
      </c>
      <c r="U1629" s="9">
        <v>1961.96</v>
      </c>
    </row>
    <row r="1630" spans="1:21" ht="23.25" thickBot="1" x14ac:dyDescent="0.3">
      <c r="A1630" s="4" t="s">
        <v>437</v>
      </c>
      <c r="B1630" s="4" t="s">
        <v>190</v>
      </c>
      <c r="C1630" s="4" t="s">
        <v>191</v>
      </c>
      <c r="D1630" s="4" t="s">
        <v>441</v>
      </c>
      <c r="E1630" s="4" t="s">
        <v>442</v>
      </c>
      <c r="F1630" s="4" t="s">
        <v>53</v>
      </c>
      <c r="G1630" s="4" t="s">
        <v>54</v>
      </c>
      <c r="H1630" s="4" t="s">
        <v>429</v>
      </c>
      <c r="I1630" s="11"/>
      <c r="J1630" s="11"/>
      <c r="K1630" s="11"/>
      <c r="L1630" s="11"/>
      <c r="M1630" s="11"/>
      <c r="N1630" s="11"/>
      <c r="O1630" s="11"/>
      <c r="P1630" s="10">
        <v>216.78</v>
      </c>
      <c r="Q1630" s="11"/>
      <c r="R1630" s="10">
        <v>69.22</v>
      </c>
      <c r="S1630" s="11"/>
      <c r="T1630" s="10">
        <v>165.85</v>
      </c>
      <c r="U1630" s="9">
        <v>451.85</v>
      </c>
    </row>
    <row r="1631" spans="1:21" ht="23.25" thickBot="1" x14ac:dyDescent="0.3">
      <c r="A1631" s="4" t="s">
        <v>437</v>
      </c>
      <c r="B1631" s="4" t="s">
        <v>970</v>
      </c>
      <c r="C1631" s="4" t="s">
        <v>971</v>
      </c>
      <c r="D1631" s="4" t="s">
        <v>441</v>
      </c>
      <c r="E1631" s="4" t="s">
        <v>442</v>
      </c>
      <c r="F1631" s="4" t="s">
        <v>98</v>
      </c>
      <c r="G1631" s="4" t="s">
        <v>99</v>
      </c>
      <c r="H1631" s="4" t="s">
        <v>429</v>
      </c>
      <c r="I1631" s="7"/>
      <c r="J1631" s="7"/>
      <c r="K1631" s="7"/>
      <c r="L1631" s="7"/>
      <c r="M1631" s="7"/>
      <c r="N1631" s="7"/>
      <c r="O1631" s="7"/>
      <c r="P1631" s="7"/>
      <c r="Q1631" s="7"/>
      <c r="R1631" s="7"/>
      <c r="S1631" s="8">
        <v>132.47999999999999</v>
      </c>
      <c r="T1631" s="8">
        <v>480.5</v>
      </c>
      <c r="U1631" s="9">
        <v>612.98</v>
      </c>
    </row>
    <row r="1632" spans="1:21" ht="23.25" thickBot="1" x14ac:dyDescent="0.3">
      <c r="A1632" s="4" t="s">
        <v>437</v>
      </c>
      <c r="B1632" s="4" t="s">
        <v>970</v>
      </c>
      <c r="C1632" s="4" t="s">
        <v>971</v>
      </c>
      <c r="D1632" s="4" t="s">
        <v>441</v>
      </c>
      <c r="E1632" s="4" t="s">
        <v>442</v>
      </c>
      <c r="F1632" s="4" t="s">
        <v>336</v>
      </c>
      <c r="G1632" s="4" t="s">
        <v>337</v>
      </c>
      <c r="H1632" s="4" t="s">
        <v>429</v>
      </c>
      <c r="I1632" s="11"/>
      <c r="J1632" s="11"/>
      <c r="K1632" s="11"/>
      <c r="L1632" s="11"/>
      <c r="M1632" s="11"/>
      <c r="N1632" s="11"/>
      <c r="O1632" s="11"/>
      <c r="P1632" s="11"/>
      <c r="Q1632" s="11"/>
      <c r="R1632" s="10">
        <v>354.95</v>
      </c>
      <c r="S1632" s="10">
        <v>-354.95</v>
      </c>
      <c r="T1632" s="10">
        <v>2287.44</v>
      </c>
      <c r="U1632" s="9">
        <v>2287.44</v>
      </c>
    </row>
    <row r="1633" spans="1:21" ht="23.25" thickBot="1" x14ac:dyDescent="0.3">
      <c r="A1633" s="4" t="s">
        <v>437</v>
      </c>
      <c r="B1633" s="4" t="s">
        <v>970</v>
      </c>
      <c r="C1633" s="4" t="s">
        <v>971</v>
      </c>
      <c r="D1633" s="4" t="s">
        <v>443</v>
      </c>
      <c r="E1633" s="4" t="s">
        <v>442</v>
      </c>
      <c r="F1633" s="4" t="s">
        <v>336</v>
      </c>
      <c r="G1633" s="4" t="s">
        <v>337</v>
      </c>
      <c r="H1633" s="4" t="s">
        <v>444</v>
      </c>
      <c r="I1633" s="7"/>
      <c r="J1633" s="7"/>
      <c r="K1633" s="7"/>
      <c r="L1633" s="7"/>
      <c r="M1633" s="7"/>
      <c r="N1633" s="7"/>
      <c r="O1633" s="7"/>
      <c r="P1633" s="7"/>
      <c r="Q1633" s="7"/>
      <c r="R1633" s="7"/>
      <c r="S1633" s="13">
        <v>0</v>
      </c>
      <c r="T1633" s="7"/>
      <c r="U1633" s="12">
        <v>0</v>
      </c>
    </row>
    <row r="1634" spans="1:21" ht="23.25" thickBot="1" x14ac:dyDescent="0.3">
      <c r="A1634" s="4" t="s">
        <v>437</v>
      </c>
      <c r="B1634" s="4" t="s">
        <v>194</v>
      </c>
      <c r="C1634" s="4" t="s">
        <v>195</v>
      </c>
      <c r="D1634" s="4" t="s">
        <v>438</v>
      </c>
      <c r="E1634" s="4" t="s">
        <v>439</v>
      </c>
      <c r="F1634" s="4" t="s">
        <v>94</v>
      </c>
      <c r="G1634" s="4" t="s">
        <v>95</v>
      </c>
      <c r="H1634" s="4" t="s">
        <v>440</v>
      </c>
      <c r="I1634" s="11"/>
      <c r="J1634" s="11"/>
      <c r="K1634" s="10">
        <v>-1.08</v>
      </c>
      <c r="L1634" s="11"/>
      <c r="M1634" s="11"/>
      <c r="N1634" s="11"/>
      <c r="O1634" s="11"/>
      <c r="P1634" s="11"/>
      <c r="Q1634" s="11"/>
      <c r="R1634" s="11"/>
      <c r="S1634" s="11"/>
      <c r="T1634" s="11"/>
      <c r="U1634" s="9">
        <v>-1.08</v>
      </c>
    </row>
    <row r="1635" spans="1:21" ht="23.25" thickBot="1" x14ac:dyDescent="0.3">
      <c r="A1635" s="4" t="s">
        <v>437</v>
      </c>
      <c r="B1635" s="4" t="s">
        <v>194</v>
      </c>
      <c r="C1635" s="4" t="s">
        <v>195</v>
      </c>
      <c r="D1635" s="4" t="s">
        <v>438</v>
      </c>
      <c r="E1635" s="4" t="s">
        <v>439</v>
      </c>
      <c r="F1635" s="4" t="s">
        <v>174</v>
      </c>
      <c r="G1635" s="4" t="s">
        <v>175</v>
      </c>
      <c r="H1635" s="4" t="s">
        <v>440</v>
      </c>
      <c r="I1635" s="7"/>
      <c r="J1635" s="7"/>
      <c r="K1635" s="8">
        <v>-1.35</v>
      </c>
      <c r="L1635" s="7"/>
      <c r="M1635" s="7"/>
      <c r="N1635" s="7"/>
      <c r="O1635" s="7"/>
      <c r="P1635" s="7"/>
      <c r="Q1635" s="7"/>
      <c r="R1635" s="7"/>
      <c r="S1635" s="7"/>
      <c r="T1635" s="7"/>
      <c r="U1635" s="9">
        <v>-1.35</v>
      </c>
    </row>
    <row r="1636" spans="1:21" ht="23.25" thickBot="1" x14ac:dyDescent="0.3">
      <c r="A1636" s="4" t="s">
        <v>437</v>
      </c>
      <c r="B1636" s="4" t="s">
        <v>194</v>
      </c>
      <c r="C1636" s="4" t="s">
        <v>195</v>
      </c>
      <c r="D1636" s="4" t="s">
        <v>438</v>
      </c>
      <c r="E1636" s="4" t="s">
        <v>439</v>
      </c>
      <c r="F1636" s="4" t="s">
        <v>176</v>
      </c>
      <c r="G1636" s="4" t="s">
        <v>177</v>
      </c>
      <c r="H1636" s="4" t="s">
        <v>440</v>
      </c>
      <c r="I1636" s="11"/>
      <c r="J1636" s="11"/>
      <c r="K1636" s="10">
        <v>-2.02</v>
      </c>
      <c r="L1636" s="11"/>
      <c r="M1636" s="11"/>
      <c r="N1636" s="11"/>
      <c r="O1636" s="11"/>
      <c r="P1636" s="11"/>
      <c r="Q1636" s="11"/>
      <c r="R1636" s="11"/>
      <c r="S1636" s="11"/>
      <c r="T1636" s="11"/>
      <c r="U1636" s="9">
        <v>-2.02</v>
      </c>
    </row>
    <row r="1637" spans="1:21" ht="23.25" thickBot="1" x14ac:dyDescent="0.3">
      <c r="A1637" s="4" t="s">
        <v>437</v>
      </c>
      <c r="B1637" s="4" t="s">
        <v>194</v>
      </c>
      <c r="C1637" s="4" t="s">
        <v>195</v>
      </c>
      <c r="D1637" s="4" t="s">
        <v>438</v>
      </c>
      <c r="E1637" s="4" t="s">
        <v>439</v>
      </c>
      <c r="F1637" s="4" t="s">
        <v>178</v>
      </c>
      <c r="G1637" s="4" t="s">
        <v>179</v>
      </c>
      <c r="H1637" s="4" t="s">
        <v>440</v>
      </c>
      <c r="I1637" s="7"/>
      <c r="J1637" s="7"/>
      <c r="K1637" s="8">
        <v>-4.04</v>
      </c>
      <c r="L1637" s="7"/>
      <c r="M1637" s="7"/>
      <c r="N1637" s="7"/>
      <c r="O1637" s="7"/>
      <c r="P1637" s="7"/>
      <c r="Q1637" s="7"/>
      <c r="R1637" s="7"/>
      <c r="S1637" s="7"/>
      <c r="T1637" s="7"/>
      <c r="U1637" s="9">
        <v>-4.04</v>
      </c>
    </row>
    <row r="1638" spans="1:21" ht="23.25" thickBot="1" x14ac:dyDescent="0.3">
      <c r="A1638" s="4" t="s">
        <v>437</v>
      </c>
      <c r="B1638" s="4" t="s">
        <v>194</v>
      </c>
      <c r="C1638" s="4" t="s">
        <v>195</v>
      </c>
      <c r="D1638" s="4" t="s">
        <v>441</v>
      </c>
      <c r="E1638" s="4" t="s">
        <v>442</v>
      </c>
      <c r="F1638" s="4" t="s">
        <v>94</v>
      </c>
      <c r="G1638" s="4" t="s">
        <v>95</v>
      </c>
      <c r="H1638" s="4" t="s">
        <v>429</v>
      </c>
      <c r="I1638" s="10">
        <v>2127.4499999999998</v>
      </c>
      <c r="J1638" s="10">
        <v>3166.49</v>
      </c>
      <c r="K1638" s="10">
        <v>3683.1</v>
      </c>
      <c r="L1638" s="10">
        <v>2953.94</v>
      </c>
      <c r="M1638" s="10">
        <v>2921.71</v>
      </c>
      <c r="N1638" s="10">
        <v>3193.74</v>
      </c>
      <c r="O1638" s="10">
        <v>1408.15</v>
      </c>
      <c r="P1638" s="10">
        <v>1541.7</v>
      </c>
      <c r="Q1638" s="10">
        <v>622.72</v>
      </c>
      <c r="R1638" s="10">
        <v>900.85</v>
      </c>
      <c r="S1638" s="10">
        <v>3244.73</v>
      </c>
      <c r="T1638" s="10">
        <v>2654.7</v>
      </c>
      <c r="U1638" s="9">
        <v>28419.279999999999</v>
      </c>
    </row>
    <row r="1639" spans="1:21" ht="23.25" thickBot="1" x14ac:dyDescent="0.3">
      <c r="A1639" s="4" t="s">
        <v>437</v>
      </c>
      <c r="B1639" s="4" t="s">
        <v>194</v>
      </c>
      <c r="C1639" s="4" t="s">
        <v>195</v>
      </c>
      <c r="D1639" s="4" t="s">
        <v>441</v>
      </c>
      <c r="E1639" s="4" t="s">
        <v>442</v>
      </c>
      <c r="F1639" s="4" t="s">
        <v>51</v>
      </c>
      <c r="G1639" s="4" t="s">
        <v>52</v>
      </c>
      <c r="H1639" s="4" t="s">
        <v>429</v>
      </c>
      <c r="I1639" s="8">
        <v>7837.57</v>
      </c>
      <c r="J1639" s="8">
        <v>15307.56</v>
      </c>
      <c r="K1639" s="8">
        <v>15948.5</v>
      </c>
      <c r="L1639" s="8">
        <v>10359.450000000001</v>
      </c>
      <c r="M1639" s="8">
        <v>14762.25</v>
      </c>
      <c r="N1639" s="8">
        <v>10285.98</v>
      </c>
      <c r="O1639" s="8">
        <v>3070.12</v>
      </c>
      <c r="P1639" s="8">
        <v>5191.09</v>
      </c>
      <c r="Q1639" s="8">
        <v>1312.25</v>
      </c>
      <c r="R1639" s="8">
        <v>3396.13</v>
      </c>
      <c r="S1639" s="8">
        <v>13823.02</v>
      </c>
      <c r="T1639" s="8">
        <v>9111.0300000000007</v>
      </c>
      <c r="U1639" s="9">
        <v>110404.95</v>
      </c>
    </row>
    <row r="1640" spans="1:21" ht="23.25" thickBot="1" x14ac:dyDescent="0.3">
      <c r="A1640" s="4" t="s">
        <v>437</v>
      </c>
      <c r="B1640" s="4" t="s">
        <v>194</v>
      </c>
      <c r="C1640" s="4" t="s">
        <v>195</v>
      </c>
      <c r="D1640" s="4" t="s">
        <v>441</v>
      </c>
      <c r="E1640" s="4" t="s">
        <v>442</v>
      </c>
      <c r="F1640" s="4" t="s">
        <v>42</v>
      </c>
      <c r="G1640" s="4" t="s">
        <v>43</v>
      </c>
      <c r="H1640" s="4" t="s">
        <v>429</v>
      </c>
      <c r="I1640" s="10">
        <v>3358.32</v>
      </c>
      <c r="J1640" s="10">
        <v>5047.1899999999996</v>
      </c>
      <c r="K1640" s="10">
        <v>7493.73</v>
      </c>
      <c r="L1640" s="10">
        <v>7699.36</v>
      </c>
      <c r="M1640" s="10">
        <v>3729.4</v>
      </c>
      <c r="N1640" s="10">
        <v>10201.92</v>
      </c>
      <c r="O1640" s="10">
        <v>6054.65</v>
      </c>
      <c r="P1640" s="10">
        <v>3651.2</v>
      </c>
      <c r="Q1640" s="10">
        <v>2736.38</v>
      </c>
      <c r="R1640" s="10">
        <v>4443.8500000000004</v>
      </c>
      <c r="S1640" s="10">
        <v>7632.93</v>
      </c>
      <c r="T1640" s="10">
        <v>6205.07</v>
      </c>
      <c r="U1640" s="9">
        <v>68254</v>
      </c>
    </row>
    <row r="1641" spans="1:21" ht="23.25" thickBot="1" x14ac:dyDescent="0.3">
      <c r="A1641" s="4" t="s">
        <v>437</v>
      </c>
      <c r="B1641" s="4" t="s">
        <v>194</v>
      </c>
      <c r="C1641" s="4" t="s">
        <v>195</v>
      </c>
      <c r="D1641" s="4" t="s">
        <v>441</v>
      </c>
      <c r="E1641" s="4" t="s">
        <v>442</v>
      </c>
      <c r="F1641" s="4" t="s">
        <v>53</v>
      </c>
      <c r="G1641" s="4" t="s">
        <v>54</v>
      </c>
      <c r="H1641" s="4" t="s">
        <v>429</v>
      </c>
      <c r="I1641" s="8">
        <v>3440.05</v>
      </c>
      <c r="J1641" s="8">
        <v>1429.35</v>
      </c>
      <c r="K1641" s="8">
        <v>1896</v>
      </c>
      <c r="L1641" s="8">
        <v>2263.14</v>
      </c>
      <c r="M1641" s="8">
        <v>1608.5</v>
      </c>
      <c r="N1641" s="8">
        <v>1483.79</v>
      </c>
      <c r="O1641" s="8">
        <v>562.74</v>
      </c>
      <c r="P1641" s="8">
        <v>1764.01</v>
      </c>
      <c r="Q1641" s="8">
        <v>235.44</v>
      </c>
      <c r="R1641" s="8">
        <v>864.54</v>
      </c>
      <c r="S1641" s="8">
        <v>866.47</v>
      </c>
      <c r="T1641" s="8">
        <v>2947.15</v>
      </c>
      <c r="U1641" s="9">
        <v>19361.18</v>
      </c>
    </row>
    <row r="1642" spans="1:21" ht="23.25" thickBot="1" x14ac:dyDescent="0.3">
      <c r="A1642" s="4" t="s">
        <v>437</v>
      </c>
      <c r="B1642" s="4" t="s">
        <v>194</v>
      </c>
      <c r="C1642" s="4" t="s">
        <v>195</v>
      </c>
      <c r="D1642" s="4" t="s">
        <v>441</v>
      </c>
      <c r="E1642" s="4" t="s">
        <v>442</v>
      </c>
      <c r="F1642" s="4" t="s">
        <v>170</v>
      </c>
      <c r="G1642" s="4" t="s">
        <v>171</v>
      </c>
      <c r="H1642" s="4" t="s">
        <v>429</v>
      </c>
      <c r="I1642" s="11"/>
      <c r="J1642" s="11"/>
      <c r="K1642" s="11"/>
      <c r="L1642" s="11"/>
      <c r="M1642" s="11"/>
      <c r="N1642" s="10">
        <v>83.52</v>
      </c>
      <c r="O1642" s="11"/>
      <c r="P1642" s="11"/>
      <c r="Q1642" s="11"/>
      <c r="R1642" s="11"/>
      <c r="S1642" s="11"/>
      <c r="T1642" s="11"/>
      <c r="U1642" s="9">
        <v>83.52</v>
      </c>
    </row>
    <row r="1643" spans="1:21" ht="23.25" thickBot="1" x14ac:dyDescent="0.3">
      <c r="A1643" s="4" t="s">
        <v>437</v>
      </c>
      <c r="B1643" s="4" t="s">
        <v>194</v>
      </c>
      <c r="C1643" s="4" t="s">
        <v>195</v>
      </c>
      <c r="D1643" s="4" t="s">
        <v>441</v>
      </c>
      <c r="E1643" s="4" t="s">
        <v>442</v>
      </c>
      <c r="F1643" s="4" t="s">
        <v>172</v>
      </c>
      <c r="G1643" s="4" t="s">
        <v>173</v>
      </c>
      <c r="H1643" s="4" t="s">
        <v>429</v>
      </c>
      <c r="I1643" s="8">
        <v>-22.5</v>
      </c>
      <c r="J1643" s="8">
        <v>90</v>
      </c>
      <c r="K1643" s="8">
        <v>225</v>
      </c>
      <c r="L1643" s="8">
        <v>112.5</v>
      </c>
      <c r="M1643" s="8">
        <v>67.5</v>
      </c>
      <c r="N1643" s="8">
        <v>135</v>
      </c>
      <c r="O1643" s="8">
        <v>22.5</v>
      </c>
      <c r="P1643" s="8">
        <v>67.5</v>
      </c>
      <c r="Q1643" s="7"/>
      <c r="R1643" s="8">
        <v>112.5</v>
      </c>
      <c r="S1643" s="8">
        <v>225</v>
      </c>
      <c r="T1643" s="8">
        <v>495</v>
      </c>
      <c r="U1643" s="9">
        <v>1530</v>
      </c>
    </row>
    <row r="1644" spans="1:21" ht="23.25" thickBot="1" x14ac:dyDescent="0.3">
      <c r="A1644" s="4" t="s">
        <v>437</v>
      </c>
      <c r="B1644" s="4" t="s">
        <v>194</v>
      </c>
      <c r="C1644" s="4" t="s">
        <v>195</v>
      </c>
      <c r="D1644" s="4" t="s">
        <v>441</v>
      </c>
      <c r="E1644" s="4" t="s">
        <v>442</v>
      </c>
      <c r="F1644" s="4" t="s">
        <v>176</v>
      </c>
      <c r="G1644" s="4" t="s">
        <v>177</v>
      </c>
      <c r="H1644" s="4" t="s">
        <v>429</v>
      </c>
      <c r="I1644" s="11"/>
      <c r="J1644" s="11"/>
      <c r="K1644" s="11"/>
      <c r="L1644" s="11"/>
      <c r="M1644" s="11"/>
      <c r="N1644" s="11"/>
      <c r="O1644" s="11"/>
      <c r="P1644" s="11"/>
      <c r="Q1644" s="11"/>
      <c r="R1644" s="10">
        <v>-2446.04</v>
      </c>
      <c r="S1644" s="11"/>
      <c r="T1644" s="11"/>
      <c r="U1644" s="9">
        <v>-2446.04</v>
      </c>
    </row>
    <row r="1645" spans="1:21" ht="23.25" thickBot="1" x14ac:dyDescent="0.3">
      <c r="A1645" s="4" t="s">
        <v>437</v>
      </c>
      <c r="B1645" s="4" t="s">
        <v>194</v>
      </c>
      <c r="C1645" s="4" t="s">
        <v>195</v>
      </c>
      <c r="D1645" s="4" t="s">
        <v>441</v>
      </c>
      <c r="E1645" s="4" t="s">
        <v>442</v>
      </c>
      <c r="F1645" s="4" t="s">
        <v>178</v>
      </c>
      <c r="G1645" s="4" t="s">
        <v>179</v>
      </c>
      <c r="H1645" s="4" t="s">
        <v>429</v>
      </c>
      <c r="I1645" s="7"/>
      <c r="J1645" s="7"/>
      <c r="K1645" s="7"/>
      <c r="L1645" s="7"/>
      <c r="M1645" s="7"/>
      <c r="N1645" s="7"/>
      <c r="O1645" s="7"/>
      <c r="P1645" s="7"/>
      <c r="Q1645" s="7"/>
      <c r="R1645" s="8">
        <v>-61.02</v>
      </c>
      <c r="S1645" s="7"/>
      <c r="T1645" s="7"/>
      <c r="U1645" s="9">
        <v>-61.02</v>
      </c>
    </row>
    <row r="1646" spans="1:21" ht="23.25" thickBot="1" x14ac:dyDescent="0.3">
      <c r="A1646" s="4" t="s">
        <v>437</v>
      </c>
      <c r="B1646" s="4" t="s">
        <v>194</v>
      </c>
      <c r="C1646" s="4" t="s">
        <v>195</v>
      </c>
      <c r="D1646" s="4" t="s">
        <v>443</v>
      </c>
      <c r="E1646" s="4" t="s">
        <v>442</v>
      </c>
      <c r="F1646" s="4" t="s">
        <v>94</v>
      </c>
      <c r="G1646" s="4" t="s">
        <v>95</v>
      </c>
      <c r="H1646" s="4" t="s">
        <v>444</v>
      </c>
      <c r="I1646" s="11"/>
      <c r="J1646" s="10">
        <v>10.18</v>
      </c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9">
        <v>10.18</v>
      </c>
    </row>
    <row r="1647" spans="1:21" ht="23.25" thickBot="1" x14ac:dyDescent="0.3">
      <c r="A1647" s="4" t="s">
        <v>437</v>
      </c>
      <c r="B1647" s="4" t="s">
        <v>194</v>
      </c>
      <c r="C1647" s="4" t="s">
        <v>195</v>
      </c>
      <c r="D1647" s="4" t="s">
        <v>443</v>
      </c>
      <c r="E1647" s="4" t="s">
        <v>442</v>
      </c>
      <c r="F1647" s="4" t="s">
        <v>42</v>
      </c>
      <c r="G1647" s="4" t="s">
        <v>43</v>
      </c>
      <c r="H1647" s="4" t="s">
        <v>444</v>
      </c>
      <c r="I1647" s="7"/>
      <c r="J1647" s="8">
        <v>70.06</v>
      </c>
      <c r="K1647" s="7"/>
      <c r="L1647" s="7"/>
      <c r="M1647" s="7"/>
      <c r="N1647" s="7"/>
      <c r="O1647" s="7"/>
      <c r="P1647" s="7"/>
      <c r="Q1647" s="7"/>
      <c r="R1647" s="7"/>
      <c r="S1647" s="7"/>
      <c r="T1647" s="7"/>
      <c r="U1647" s="9">
        <v>70.06</v>
      </c>
    </row>
    <row r="1648" spans="1:21" ht="23.25" thickBot="1" x14ac:dyDescent="0.3">
      <c r="A1648" s="4" t="s">
        <v>437</v>
      </c>
      <c r="B1648" s="4" t="s">
        <v>298</v>
      </c>
      <c r="C1648" s="4" t="s">
        <v>299</v>
      </c>
      <c r="D1648" s="4" t="s">
        <v>441</v>
      </c>
      <c r="E1648" s="4" t="s">
        <v>442</v>
      </c>
      <c r="F1648" s="4" t="s">
        <v>51</v>
      </c>
      <c r="G1648" s="4" t="s">
        <v>52</v>
      </c>
      <c r="H1648" s="4" t="s">
        <v>429</v>
      </c>
      <c r="I1648" s="10">
        <v>4170.3100000000004</v>
      </c>
      <c r="J1648" s="10">
        <v>2531.0700000000002</v>
      </c>
      <c r="K1648" s="10">
        <v>3786.87</v>
      </c>
      <c r="L1648" s="10">
        <v>3330.78</v>
      </c>
      <c r="M1648" s="10">
        <v>2118.96</v>
      </c>
      <c r="N1648" s="10">
        <v>3821.16</v>
      </c>
      <c r="O1648" s="10">
        <v>2217.92</v>
      </c>
      <c r="P1648" s="10">
        <v>3352.9</v>
      </c>
      <c r="Q1648" s="10">
        <v>3425.64</v>
      </c>
      <c r="R1648" s="10">
        <v>5047.82</v>
      </c>
      <c r="S1648" s="10">
        <v>3135.38</v>
      </c>
      <c r="T1648" s="10">
        <v>3032.68</v>
      </c>
      <c r="U1648" s="9">
        <v>39971.49</v>
      </c>
    </row>
    <row r="1649" spans="1:21" ht="23.25" thickBot="1" x14ac:dyDescent="0.3">
      <c r="A1649" s="4" t="s">
        <v>437</v>
      </c>
      <c r="B1649" s="4" t="s">
        <v>298</v>
      </c>
      <c r="C1649" s="4" t="s">
        <v>299</v>
      </c>
      <c r="D1649" s="4" t="s">
        <v>441</v>
      </c>
      <c r="E1649" s="4" t="s">
        <v>442</v>
      </c>
      <c r="F1649" s="4" t="s">
        <v>42</v>
      </c>
      <c r="G1649" s="4" t="s">
        <v>43</v>
      </c>
      <c r="H1649" s="4" t="s">
        <v>429</v>
      </c>
      <c r="I1649" s="8">
        <v>933.8</v>
      </c>
      <c r="J1649" s="8">
        <v>772.14</v>
      </c>
      <c r="K1649" s="8">
        <v>2100.54</v>
      </c>
      <c r="L1649" s="8">
        <v>913.4</v>
      </c>
      <c r="M1649" s="8">
        <v>1576.33</v>
      </c>
      <c r="N1649" s="8">
        <v>1072.93</v>
      </c>
      <c r="O1649" s="8">
        <v>266.55</v>
      </c>
      <c r="P1649" s="8">
        <v>881.2</v>
      </c>
      <c r="Q1649" s="8">
        <v>534.4</v>
      </c>
      <c r="R1649" s="8">
        <v>607.89</v>
      </c>
      <c r="S1649" s="8">
        <v>1101.8900000000001</v>
      </c>
      <c r="T1649" s="8">
        <v>836.39</v>
      </c>
      <c r="U1649" s="9">
        <v>11597.46</v>
      </c>
    </row>
    <row r="1650" spans="1:21" ht="23.25" thickBot="1" x14ac:dyDescent="0.3">
      <c r="A1650" s="4" t="s">
        <v>437</v>
      </c>
      <c r="B1650" s="4" t="s">
        <v>298</v>
      </c>
      <c r="C1650" s="4" t="s">
        <v>299</v>
      </c>
      <c r="D1650" s="4" t="s">
        <v>441</v>
      </c>
      <c r="E1650" s="4" t="s">
        <v>442</v>
      </c>
      <c r="F1650" s="4" t="s">
        <v>53</v>
      </c>
      <c r="G1650" s="4" t="s">
        <v>54</v>
      </c>
      <c r="H1650" s="4" t="s">
        <v>429</v>
      </c>
      <c r="I1650" s="10">
        <v>99.03</v>
      </c>
      <c r="J1650" s="10">
        <v>909.83</v>
      </c>
      <c r="K1650" s="10">
        <v>33.96</v>
      </c>
      <c r="L1650" s="10">
        <v>67.86</v>
      </c>
      <c r="M1650" s="10">
        <v>67.86</v>
      </c>
      <c r="N1650" s="11"/>
      <c r="O1650" s="10">
        <v>108.81</v>
      </c>
      <c r="P1650" s="11"/>
      <c r="Q1650" s="11"/>
      <c r="R1650" s="11"/>
      <c r="S1650" s="10">
        <v>27.46</v>
      </c>
      <c r="T1650" s="10">
        <v>117.72</v>
      </c>
      <c r="U1650" s="9">
        <v>1432.53</v>
      </c>
    </row>
    <row r="1651" spans="1:21" ht="23.25" thickBot="1" x14ac:dyDescent="0.3">
      <c r="A1651" s="4" t="s">
        <v>437</v>
      </c>
      <c r="B1651" s="4" t="s">
        <v>298</v>
      </c>
      <c r="C1651" s="4" t="s">
        <v>299</v>
      </c>
      <c r="D1651" s="4" t="s">
        <v>441</v>
      </c>
      <c r="E1651" s="4" t="s">
        <v>442</v>
      </c>
      <c r="F1651" s="4" t="s">
        <v>172</v>
      </c>
      <c r="G1651" s="4" t="s">
        <v>173</v>
      </c>
      <c r="H1651" s="4" t="s">
        <v>429</v>
      </c>
      <c r="I1651" s="8">
        <v>22.5</v>
      </c>
      <c r="J1651" s="7"/>
      <c r="K1651" s="8">
        <v>22.5</v>
      </c>
      <c r="L1651" s="7"/>
      <c r="M1651" s="8">
        <v>45</v>
      </c>
      <c r="N1651" s="8">
        <v>22.5</v>
      </c>
      <c r="O1651" s="7"/>
      <c r="P1651" s="7"/>
      <c r="Q1651" s="7"/>
      <c r="R1651" s="7"/>
      <c r="S1651" s="7"/>
      <c r="T1651" s="7"/>
      <c r="U1651" s="9">
        <v>112.5</v>
      </c>
    </row>
    <row r="1652" spans="1:21" ht="23.25" thickBot="1" x14ac:dyDescent="0.3">
      <c r="A1652" s="4" t="s">
        <v>437</v>
      </c>
      <c r="B1652" s="4" t="s">
        <v>362</v>
      </c>
      <c r="C1652" s="4" t="s">
        <v>363</v>
      </c>
      <c r="D1652" s="4" t="s">
        <v>438</v>
      </c>
      <c r="E1652" s="4" t="s">
        <v>439</v>
      </c>
      <c r="F1652" s="4" t="s">
        <v>108</v>
      </c>
      <c r="G1652" s="4" t="s">
        <v>109</v>
      </c>
      <c r="H1652" s="4" t="s">
        <v>440</v>
      </c>
      <c r="I1652" s="10">
        <v>80915.17</v>
      </c>
      <c r="J1652" s="10">
        <v>68670.47</v>
      </c>
      <c r="K1652" s="10">
        <v>79999.199999999997</v>
      </c>
      <c r="L1652" s="10">
        <v>78129.03</v>
      </c>
      <c r="M1652" s="10">
        <v>78617.97</v>
      </c>
      <c r="N1652" s="10">
        <v>85017.68</v>
      </c>
      <c r="O1652" s="10">
        <v>86020.3</v>
      </c>
      <c r="P1652" s="10">
        <v>80089.14</v>
      </c>
      <c r="Q1652" s="10">
        <v>89238.79</v>
      </c>
      <c r="R1652" s="10">
        <v>80577.16</v>
      </c>
      <c r="S1652" s="10">
        <v>84637.41</v>
      </c>
      <c r="T1652" s="10">
        <v>75908.44</v>
      </c>
      <c r="U1652" s="9">
        <v>967820.76</v>
      </c>
    </row>
    <row r="1653" spans="1:21" ht="23.25" thickBot="1" x14ac:dyDescent="0.3">
      <c r="A1653" s="4" t="s">
        <v>437</v>
      </c>
      <c r="B1653" s="4" t="s">
        <v>362</v>
      </c>
      <c r="C1653" s="4" t="s">
        <v>363</v>
      </c>
      <c r="D1653" s="4" t="s">
        <v>438</v>
      </c>
      <c r="E1653" s="4" t="s">
        <v>439</v>
      </c>
      <c r="F1653" s="4" t="s">
        <v>110</v>
      </c>
      <c r="G1653" s="4" t="s">
        <v>111</v>
      </c>
      <c r="H1653" s="4" t="s">
        <v>440</v>
      </c>
      <c r="I1653" s="8">
        <v>833.33</v>
      </c>
      <c r="J1653" s="7"/>
      <c r="K1653" s="7"/>
      <c r="L1653" s="7"/>
      <c r="M1653" s="7"/>
      <c r="N1653" s="7"/>
      <c r="O1653" s="7"/>
      <c r="P1653" s="8">
        <v>833.33</v>
      </c>
      <c r="Q1653" s="8">
        <v>833.33</v>
      </c>
      <c r="R1653" s="8">
        <v>833.33</v>
      </c>
      <c r="S1653" s="8">
        <v>833.33</v>
      </c>
      <c r="T1653" s="8">
        <v>833.33</v>
      </c>
      <c r="U1653" s="9">
        <v>4999.9799999999996</v>
      </c>
    </row>
    <row r="1654" spans="1:21" ht="23.25" thickBot="1" x14ac:dyDescent="0.3">
      <c r="A1654" s="4" t="s">
        <v>437</v>
      </c>
      <c r="B1654" s="4" t="s">
        <v>362</v>
      </c>
      <c r="C1654" s="4" t="s">
        <v>363</v>
      </c>
      <c r="D1654" s="4" t="s">
        <v>438</v>
      </c>
      <c r="E1654" s="4" t="s">
        <v>439</v>
      </c>
      <c r="F1654" s="4" t="s">
        <v>112</v>
      </c>
      <c r="G1654" s="4" t="s">
        <v>113</v>
      </c>
      <c r="H1654" s="4" t="s">
        <v>440</v>
      </c>
      <c r="I1654" s="10">
        <v>12740.02</v>
      </c>
      <c r="J1654" s="10">
        <v>12652.39</v>
      </c>
      <c r="K1654" s="10">
        <v>12724.07</v>
      </c>
      <c r="L1654" s="10">
        <v>12184.01</v>
      </c>
      <c r="M1654" s="10">
        <v>11266.22</v>
      </c>
      <c r="N1654" s="10">
        <v>11762.25</v>
      </c>
      <c r="O1654" s="10">
        <v>12084.9</v>
      </c>
      <c r="P1654" s="10">
        <v>13118.25</v>
      </c>
      <c r="Q1654" s="10">
        <v>13184.04</v>
      </c>
      <c r="R1654" s="10">
        <v>13241.32</v>
      </c>
      <c r="S1654" s="10">
        <v>13241.21</v>
      </c>
      <c r="T1654" s="10">
        <v>12627.1</v>
      </c>
      <c r="U1654" s="9">
        <v>150825.78</v>
      </c>
    </row>
    <row r="1655" spans="1:21" ht="23.25" thickBot="1" x14ac:dyDescent="0.3">
      <c r="A1655" s="4" t="s">
        <v>437</v>
      </c>
      <c r="B1655" s="4" t="s">
        <v>362</v>
      </c>
      <c r="C1655" s="4" t="s">
        <v>363</v>
      </c>
      <c r="D1655" s="4" t="s">
        <v>438</v>
      </c>
      <c r="E1655" s="4" t="s">
        <v>439</v>
      </c>
      <c r="F1655" s="4" t="s">
        <v>114</v>
      </c>
      <c r="G1655" s="4" t="s">
        <v>115</v>
      </c>
      <c r="H1655" s="4" t="s">
        <v>440</v>
      </c>
      <c r="I1655" s="8">
        <v>47235.34</v>
      </c>
      <c r="J1655" s="8">
        <v>46827.07</v>
      </c>
      <c r="K1655" s="8">
        <v>47092.65</v>
      </c>
      <c r="L1655" s="8">
        <v>45219.13</v>
      </c>
      <c r="M1655" s="8">
        <v>41812.92</v>
      </c>
      <c r="N1655" s="8">
        <v>43653.78</v>
      </c>
      <c r="O1655" s="8">
        <v>44851.24</v>
      </c>
      <c r="P1655" s="8">
        <v>48769.71</v>
      </c>
      <c r="Q1655" s="8">
        <v>49013.9</v>
      </c>
      <c r="R1655" s="8">
        <v>49226.34</v>
      </c>
      <c r="S1655" s="8">
        <v>49226.42</v>
      </c>
      <c r="T1655" s="8">
        <v>46946.97</v>
      </c>
      <c r="U1655" s="9">
        <v>559875.47</v>
      </c>
    </row>
    <row r="1656" spans="1:21" ht="23.25" thickBot="1" x14ac:dyDescent="0.3">
      <c r="A1656" s="4" t="s">
        <v>437</v>
      </c>
      <c r="B1656" s="4" t="s">
        <v>362</v>
      </c>
      <c r="C1656" s="4" t="s">
        <v>363</v>
      </c>
      <c r="D1656" s="4" t="s">
        <v>438</v>
      </c>
      <c r="E1656" s="4" t="s">
        <v>439</v>
      </c>
      <c r="F1656" s="4" t="s">
        <v>70</v>
      </c>
      <c r="G1656" s="4" t="s">
        <v>71</v>
      </c>
      <c r="H1656" s="4" t="s">
        <v>440</v>
      </c>
      <c r="I1656" s="11"/>
      <c r="J1656" s="11"/>
      <c r="K1656" s="11"/>
      <c r="L1656" s="11"/>
      <c r="M1656" s="11"/>
      <c r="N1656" s="11"/>
      <c r="O1656" s="11"/>
      <c r="P1656" s="11"/>
      <c r="Q1656" s="11"/>
      <c r="R1656" s="10">
        <v>36</v>
      </c>
      <c r="S1656" s="11"/>
      <c r="T1656" s="11"/>
      <c r="U1656" s="9">
        <v>36</v>
      </c>
    </row>
    <row r="1657" spans="1:21" ht="23.25" thickBot="1" x14ac:dyDescent="0.3">
      <c r="A1657" s="4" t="s">
        <v>437</v>
      </c>
      <c r="B1657" s="4" t="s">
        <v>362</v>
      </c>
      <c r="C1657" s="4" t="s">
        <v>363</v>
      </c>
      <c r="D1657" s="4" t="s">
        <v>438</v>
      </c>
      <c r="E1657" s="4" t="s">
        <v>439</v>
      </c>
      <c r="F1657" s="4" t="s">
        <v>98</v>
      </c>
      <c r="G1657" s="4" t="s">
        <v>99</v>
      </c>
      <c r="H1657" s="4" t="s">
        <v>440</v>
      </c>
      <c r="I1657" s="7"/>
      <c r="J1657" s="7"/>
      <c r="K1657" s="7"/>
      <c r="L1657" s="7"/>
      <c r="M1657" s="7"/>
      <c r="N1657" s="7"/>
      <c r="O1657" s="7"/>
      <c r="P1657" s="7"/>
      <c r="Q1657" s="7"/>
      <c r="R1657" s="8">
        <v>82.1</v>
      </c>
      <c r="S1657" s="8">
        <v>232</v>
      </c>
      <c r="T1657" s="8">
        <v>-57.99</v>
      </c>
      <c r="U1657" s="9">
        <v>256.11</v>
      </c>
    </row>
    <row r="1658" spans="1:21" ht="23.25" thickBot="1" x14ac:dyDescent="0.3">
      <c r="A1658" s="4" t="s">
        <v>437</v>
      </c>
      <c r="B1658" s="4" t="s">
        <v>362</v>
      </c>
      <c r="C1658" s="4" t="s">
        <v>363</v>
      </c>
      <c r="D1658" s="4" t="s">
        <v>438</v>
      </c>
      <c r="E1658" s="4" t="s">
        <v>439</v>
      </c>
      <c r="F1658" s="4" t="s">
        <v>364</v>
      </c>
      <c r="G1658" s="4" t="s">
        <v>365</v>
      </c>
      <c r="H1658" s="4" t="s">
        <v>440</v>
      </c>
      <c r="I1658" s="11"/>
      <c r="J1658" s="10">
        <v>76.94</v>
      </c>
      <c r="K1658" s="11"/>
      <c r="L1658" s="10">
        <v>-12.99</v>
      </c>
      <c r="M1658" s="11"/>
      <c r="N1658" s="11"/>
      <c r="O1658" s="11"/>
      <c r="P1658" s="11"/>
      <c r="Q1658" s="11"/>
      <c r="R1658" s="11"/>
      <c r="S1658" s="11"/>
      <c r="T1658" s="11"/>
      <c r="U1658" s="9">
        <v>63.95</v>
      </c>
    </row>
    <row r="1659" spans="1:21" ht="23.25" thickBot="1" x14ac:dyDescent="0.3">
      <c r="A1659" s="4" t="s">
        <v>437</v>
      </c>
      <c r="B1659" s="4" t="s">
        <v>362</v>
      </c>
      <c r="C1659" s="4" t="s">
        <v>363</v>
      </c>
      <c r="D1659" s="4" t="s">
        <v>438</v>
      </c>
      <c r="E1659" s="4" t="s">
        <v>439</v>
      </c>
      <c r="F1659" s="4" t="s">
        <v>146</v>
      </c>
      <c r="G1659" s="4" t="s">
        <v>147</v>
      </c>
      <c r="H1659" s="4" t="s">
        <v>440</v>
      </c>
      <c r="I1659" s="7"/>
      <c r="J1659" s="7"/>
      <c r="K1659" s="7"/>
      <c r="L1659" s="7"/>
      <c r="M1659" s="7"/>
      <c r="N1659" s="7"/>
      <c r="O1659" s="7"/>
      <c r="P1659" s="7"/>
      <c r="Q1659" s="7"/>
      <c r="R1659" s="8">
        <v>25.22</v>
      </c>
      <c r="S1659" s="7"/>
      <c r="T1659" s="7"/>
      <c r="U1659" s="9">
        <v>25.22</v>
      </c>
    </row>
    <row r="1660" spans="1:21" ht="23.25" thickBot="1" x14ac:dyDescent="0.3">
      <c r="A1660" s="4" t="s">
        <v>437</v>
      </c>
      <c r="B1660" s="4" t="s">
        <v>362</v>
      </c>
      <c r="C1660" s="4" t="s">
        <v>363</v>
      </c>
      <c r="D1660" s="4" t="s">
        <v>438</v>
      </c>
      <c r="E1660" s="4" t="s">
        <v>439</v>
      </c>
      <c r="F1660" s="4" t="s">
        <v>102</v>
      </c>
      <c r="G1660" s="4" t="s">
        <v>103</v>
      </c>
      <c r="H1660" s="4" t="s">
        <v>440</v>
      </c>
      <c r="I1660" s="10">
        <v>246.53</v>
      </c>
      <c r="J1660" s="10">
        <v>26.99</v>
      </c>
      <c r="K1660" s="10">
        <v>93.83</v>
      </c>
      <c r="L1660" s="11"/>
      <c r="M1660" s="10">
        <v>109.33</v>
      </c>
      <c r="N1660" s="11"/>
      <c r="O1660" s="11"/>
      <c r="P1660" s="10">
        <v>95.75</v>
      </c>
      <c r="Q1660" s="11"/>
      <c r="R1660" s="10">
        <v>284.83</v>
      </c>
      <c r="S1660" s="11"/>
      <c r="T1660" s="11"/>
      <c r="U1660" s="9">
        <v>857.26</v>
      </c>
    </row>
    <row r="1661" spans="1:21" ht="23.25" thickBot="1" x14ac:dyDescent="0.3">
      <c r="A1661" s="4" t="s">
        <v>437</v>
      </c>
      <c r="B1661" s="4" t="s">
        <v>362</v>
      </c>
      <c r="C1661" s="4" t="s">
        <v>363</v>
      </c>
      <c r="D1661" s="4" t="s">
        <v>438</v>
      </c>
      <c r="E1661" s="4" t="s">
        <v>439</v>
      </c>
      <c r="F1661" s="4" t="s">
        <v>116</v>
      </c>
      <c r="G1661" s="4" t="s">
        <v>117</v>
      </c>
      <c r="H1661" s="4" t="s">
        <v>440</v>
      </c>
      <c r="I1661" s="7"/>
      <c r="J1661" s="8">
        <v>46.99</v>
      </c>
      <c r="K1661" s="7"/>
      <c r="L1661" s="7"/>
      <c r="M1661" s="8">
        <v>8.9</v>
      </c>
      <c r="N1661" s="7"/>
      <c r="O1661" s="8">
        <v>16.100000000000001</v>
      </c>
      <c r="P1661" s="7"/>
      <c r="Q1661" s="7"/>
      <c r="R1661" s="7"/>
      <c r="S1661" s="7"/>
      <c r="T1661" s="8">
        <v>20.25</v>
      </c>
      <c r="U1661" s="9">
        <v>92.24</v>
      </c>
    </row>
    <row r="1662" spans="1:21" ht="23.25" thickBot="1" x14ac:dyDescent="0.3">
      <c r="A1662" s="4" t="s">
        <v>437</v>
      </c>
      <c r="B1662" s="4" t="s">
        <v>362</v>
      </c>
      <c r="C1662" s="4" t="s">
        <v>363</v>
      </c>
      <c r="D1662" s="4" t="s">
        <v>438</v>
      </c>
      <c r="E1662" s="4" t="s">
        <v>439</v>
      </c>
      <c r="F1662" s="4" t="s">
        <v>84</v>
      </c>
      <c r="G1662" s="4" t="s">
        <v>85</v>
      </c>
      <c r="H1662" s="4" t="s">
        <v>440</v>
      </c>
      <c r="I1662" s="11"/>
      <c r="J1662" s="11"/>
      <c r="K1662" s="11"/>
      <c r="L1662" s="11"/>
      <c r="M1662" s="11"/>
      <c r="N1662" s="11"/>
      <c r="O1662" s="11"/>
      <c r="P1662" s="11"/>
      <c r="Q1662" s="11"/>
      <c r="R1662" s="10">
        <v>311.33</v>
      </c>
      <c r="S1662" s="10">
        <v>22.5</v>
      </c>
      <c r="T1662" s="10">
        <v>93.85</v>
      </c>
      <c r="U1662" s="9">
        <v>427.68</v>
      </c>
    </row>
    <row r="1663" spans="1:21" ht="23.25" thickBot="1" x14ac:dyDescent="0.3">
      <c r="A1663" s="4" t="s">
        <v>437</v>
      </c>
      <c r="B1663" s="4" t="s">
        <v>362</v>
      </c>
      <c r="C1663" s="4" t="s">
        <v>363</v>
      </c>
      <c r="D1663" s="4" t="s">
        <v>438</v>
      </c>
      <c r="E1663" s="4" t="s">
        <v>439</v>
      </c>
      <c r="F1663" s="4" t="s">
        <v>162</v>
      </c>
      <c r="G1663" s="4" t="s">
        <v>163</v>
      </c>
      <c r="H1663" s="4" t="s">
        <v>440</v>
      </c>
      <c r="I1663" s="7"/>
      <c r="J1663" s="7"/>
      <c r="K1663" s="7"/>
      <c r="L1663" s="7"/>
      <c r="M1663" s="7"/>
      <c r="N1663" s="7"/>
      <c r="O1663" s="7"/>
      <c r="P1663" s="7"/>
      <c r="Q1663" s="7"/>
      <c r="R1663" s="8">
        <v>242.1</v>
      </c>
      <c r="S1663" s="7"/>
      <c r="T1663" s="7"/>
      <c r="U1663" s="9">
        <v>242.1</v>
      </c>
    </row>
    <row r="1664" spans="1:21" ht="23.25" thickBot="1" x14ac:dyDescent="0.3">
      <c r="A1664" s="4" t="s">
        <v>437</v>
      </c>
      <c r="B1664" s="4" t="s">
        <v>362</v>
      </c>
      <c r="C1664" s="4" t="s">
        <v>363</v>
      </c>
      <c r="D1664" s="4" t="s">
        <v>438</v>
      </c>
      <c r="E1664" s="4" t="s">
        <v>439</v>
      </c>
      <c r="F1664" s="4" t="s">
        <v>86</v>
      </c>
      <c r="G1664" s="4" t="s">
        <v>87</v>
      </c>
      <c r="H1664" s="4" t="s">
        <v>440</v>
      </c>
      <c r="I1664" s="11"/>
      <c r="J1664" s="11"/>
      <c r="K1664" s="11"/>
      <c r="L1664" s="11"/>
      <c r="M1664" s="11"/>
      <c r="N1664" s="11"/>
      <c r="O1664" s="11"/>
      <c r="P1664" s="11"/>
      <c r="Q1664" s="11"/>
      <c r="R1664" s="10">
        <v>23</v>
      </c>
      <c r="S1664" s="11"/>
      <c r="T1664" s="11"/>
      <c r="U1664" s="9">
        <v>23</v>
      </c>
    </row>
    <row r="1665" spans="1:21" ht="23.25" thickBot="1" x14ac:dyDescent="0.3">
      <c r="A1665" s="4" t="s">
        <v>437</v>
      </c>
      <c r="B1665" s="4" t="s">
        <v>362</v>
      </c>
      <c r="C1665" s="4" t="s">
        <v>363</v>
      </c>
      <c r="D1665" s="4" t="s">
        <v>438</v>
      </c>
      <c r="E1665" s="4" t="s">
        <v>439</v>
      </c>
      <c r="F1665" s="4" t="s">
        <v>308</v>
      </c>
      <c r="G1665" s="4" t="s">
        <v>309</v>
      </c>
      <c r="H1665" s="4" t="s">
        <v>440</v>
      </c>
      <c r="I1665" s="7"/>
      <c r="J1665" s="7"/>
      <c r="K1665" s="7"/>
      <c r="L1665" s="7"/>
      <c r="M1665" s="7"/>
      <c r="N1665" s="7"/>
      <c r="O1665" s="7"/>
      <c r="P1665" s="7"/>
      <c r="Q1665" s="7"/>
      <c r="R1665" s="7"/>
      <c r="S1665" s="7"/>
      <c r="T1665" s="8">
        <v>200</v>
      </c>
      <c r="U1665" s="9">
        <v>200</v>
      </c>
    </row>
    <row r="1666" spans="1:21" ht="23.25" thickBot="1" x14ac:dyDescent="0.3">
      <c r="A1666" s="4" t="s">
        <v>437</v>
      </c>
      <c r="B1666" s="4" t="s">
        <v>362</v>
      </c>
      <c r="C1666" s="4" t="s">
        <v>363</v>
      </c>
      <c r="D1666" s="4" t="s">
        <v>438</v>
      </c>
      <c r="E1666" s="4" t="s">
        <v>439</v>
      </c>
      <c r="F1666" s="4" t="s">
        <v>192</v>
      </c>
      <c r="G1666" s="4" t="s">
        <v>193</v>
      </c>
      <c r="H1666" s="4" t="s">
        <v>440</v>
      </c>
      <c r="I1666" s="10">
        <v>-154740.07999999999</v>
      </c>
      <c r="J1666" s="10">
        <v>-101046.16</v>
      </c>
      <c r="K1666" s="10">
        <v>-137697.35999999999</v>
      </c>
      <c r="L1666" s="10">
        <v>-124924.6</v>
      </c>
      <c r="M1666" s="10">
        <v>-120701.04</v>
      </c>
      <c r="N1666" s="10">
        <v>-149309.76000000001</v>
      </c>
      <c r="O1666" s="10">
        <v>-135656.95999999999</v>
      </c>
      <c r="P1666" s="10">
        <v>-130773.28</v>
      </c>
      <c r="Q1666" s="10">
        <v>-157992.72</v>
      </c>
      <c r="R1666" s="10">
        <v>-167014.72</v>
      </c>
      <c r="S1666" s="10">
        <v>-149263.20000000001</v>
      </c>
      <c r="T1666" s="10">
        <v>-133957.44</v>
      </c>
      <c r="U1666" s="9">
        <v>-1663077.32</v>
      </c>
    </row>
    <row r="1667" spans="1:21" ht="23.25" thickBot="1" x14ac:dyDescent="0.3">
      <c r="A1667" s="4" t="s">
        <v>437</v>
      </c>
      <c r="B1667" s="4" t="s">
        <v>362</v>
      </c>
      <c r="C1667" s="4" t="s">
        <v>363</v>
      </c>
      <c r="D1667" s="4" t="s">
        <v>438</v>
      </c>
      <c r="E1667" s="4" t="s">
        <v>439</v>
      </c>
      <c r="F1667" s="4" t="s">
        <v>676</v>
      </c>
      <c r="G1667" s="4" t="s">
        <v>677</v>
      </c>
      <c r="H1667" s="4" t="s">
        <v>440</v>
      </c>
      <c r="I1667" s="7"/>
      <c r="J1667" s="7"/>
      <c r="K1667" s="7"/>
      <c r="L1667" s="8">
        <v>-510.38</v>
      </c>
      <c r="M1667" s="7"/>
      <c r="N1667" s="7"/>
      <c r="O1667" s="7"/>
      <c r="P1667" s="7"/>
      <c r="Q1667" s="7"/>
      <c r="R1667" s="7"/>
      <c r="S1667" s="7"/>
      <c r="T1667" s="7"/>
      <c r="U1667" s="9">
        <v>-510.38</v>
      </c>
    </row>
    <row r="1668" spans="1:21" ht="23.25" thickBot="1" x14ac:dyDescent="0.3">
      <c r="A1668" s="4" t="s">
        <v>437</v>
      </c>
      <c r="B1668" s="4" t="s">
        <v>362</v>
      </c>
      <c r="C1668" s="4" t="s">
        <v>363</v>
      </c>
      <c r="D1668" s="4" t="s">
        <v>441</v>
      </c>
      <c r="E1668" s="4" t="s">
        <v>442</v>
      </c>
      <c r="F1668" s="4" t="s">
        <v>94</v>
      </c>
      <c r="G1668" s="4" t="s">
        <v>95</v>
      </c>
      <c r="H1668" s="4" t="s">
        <v>429</v>
      </c>
      <c r="I1668" s="11"/>
      <c r="J1668" s="11"/>
      <c r="K1668" s="11"/>
      <c r="L1668" s="11"/>
      <c r="M1668" s="11"/>
      <c r="N1668" s="10">
        <v>37.14</v>
      </c>
      <c r="O1668" s="10">
        <v>55.69</v>
      </c>
      <c r="P1668" s="10">
        <v>88.19</v>
      </c>
      <c r="Q1668" s="10">
        <v>59.16</v>
      </c>
      <c r="R1668" s="10">
        <v>196.47</v>
      </c>
      <c r="S1668" s="10">
        <v>97.54</v>
      </c>
      <c r="T1668" s="10">
        <v>199.61</v>
      </c>
      <c r="U1668" s="9">
        <v>733.8</v>
      </c>
    </row>
    <row r="1669" spans="1:21" ht="23.25" thickBot="1" x14ac:dyDescent="0.3">
      <c r="A1669" s="4" t="s">
        <v>437</v>
      </c>
      <c r="B1669" s="4" t="s">
        <v>362</v>
      </c>
      <c r="C1669" s="4" t="s">
        <v>363</v>
      </c>
      <c r="D1669" s="4" t="s">
        <v>441</v>
      </c>
      <c r="E1669" s="4" t="s">
        <v>442</v>
      </c>
      <c r="F1669" s="4" t="s">
        <v>42</v>
      </c>
      <c r="G1669" s="4" t="s">
        <v>43</v>
      </c>
      <c r="H1669" s="4" t="s">
        <v>429</v>
      </c>
      <c r="I1669" s="7"/>
      <c r="J1669" s="7"/>
      <c r="K1669" s="7"/>
      <c r="L1669" s="7"/>
      <c r="M1669" s="7"/>
      <c r="N1669" s="8">
        <v>255.48</v>
      </c>
      <c r="O1669" s="8">
        <v>351.29</v>
      </c>
      <c r="P1669" s="8">
        <v>542.91999999999996</v>
      </c>
      <c r="Q1669" s="8">
        <v>341.99</v>
      </c>
      <c r="R1669" s="8">
        <v>1351.66</v>
      </c>
      <c r="S1669" s="8">
        <v>671.02</v>
      </c>
      <c r="T1669" s="8">
        <v>1373.24</v>
      </c>
      <c r="U1669" s="9">
        <v>4887.6000000000004</v>
      </c>
    </row>
    <row r="1670" spans="1:21" ht="23.25" thickBot="1" x14ac:dyDescent="0.3">
      <c r="A1670" s="4" t="s">
        <v>437</v>
      </c>
      <c r="B1670" s="4" t="s">
        <v>362</v>
      </c>
      <c r="C1670" s="4" t="s">
        <v>363</v>
      </c>
      <c r="D1670" s="4" t="s">
        <v>441</v>
      </c>
      <c r="E1670" s="4" t="s">
        <v>442</v>
      </c>
      <c r="F1670" s="4" t="s">
        <v>53</v>
      </c>
      <c r="G1670" s="4" t="s">
        <v>54</v>
      </c>
      <c r="H1670" s="4" t="s">
        <v>429</v>
      </c>
      <c r="I1670" s="11"/>
      <c r="J1670" s="11"/>
      <c r="K1670" s="11"/>
      <c r="L1670" s="11"/>
      <c r="M1670" s="11"/>
      <c r="N1670" s="11"/>
      <c r="O1670" s="10">
        <v>31.87</v>
      </c>
      <c r="P1670" s="10">
        <v>63.74</v>
      </c>
      <c r="Q1670" s="10">
        <v>65.010000000000005</v>
      </c>
      <c r="R1670" s="11"/>
      <c r="S1670" s="11"/>
      <c r="T1670" s="11"/>
      <c r="U1670" s="9">
        <v>160.62</v>
      </c>
    </row>
    <row r="1671" spans="1:21" ht="23.25" thickBot="1" x14ac:dyDescent="0.3">
      <c r="A1671" s="4" t="s">
        <v>437</v>
      </c>
      <c r="B1671" s="4" t="s">
        <v>196</v>
      </c>
      <c r="C1671" s="4" t="s">
        <v>197</v>
      </c>
      <c r="D1671" s="4" t="s">
        <v>441</v>
      </c>
      <c r="E1671" s="4" t="s">
        <v>442</v>
      </c>
      <c r="F1671" s="4" t="s">
        <v>94</v>
      </c>
      <c r="G1671" s="4" t="s">
        <v>95</v>
      </c>
      <c r="H1671" s="4" t="s">
        <v>429</v>
      </c>
      <c r="I1671" s="8">
        <v>1967.98</v>
      </c>
      <c r="J1671" s="8">
        <v>1612.28</v>
      </c>
      <c r="K1671" s="8">
        <v>1361.71</v>
      </c>
      <c r="L1671" s="8">
        <v>1132.98</v>
      </c>
      <c r="M1671" s="8">
        <v>1800.7</v>
      </c>
      <c r="N1671" s="8">
        <v>1778.73</v>
      </c>
      <c r="O1671" s="8">
        <v>1049.8599999999999</v>
      </c>
      <c r="P1671" s="8">
        <v>984.05</v>
      </c>
      <c r="Q1671" s="8">
        <v>1138.03</v>
      </c>
      <c r="R1671" s="8">
        <v>1136.1400000000001</v>
      </c>
      <c r="S1671" s="8">
        <v>724.57</v>
      </c>
      <c r="T1671" s="8">
        <v>979.61</v>
      </c>
      <c r="U1671" s="9">
        <v>15666.64</v>
      </c>
    </row>
    <row r="1672" spans="1:21" ht="23.25" thickBot="1" x14ac:dyDescent="0.3">
      <c r="A1672" s="4" t="s">
        <v>437</v>
      </c>
      <c r="B1672" s="4" t="s">
        <v>196</v>
      </c>
      <c r="C1672" s="4" t="s">
        <v>197</v>
      </c>
      <c r="D1672" s="4" t="s">
        <v>441</v>
      </c>
      <c r="E1672" s="4" t="s">
        <v>442</v>
      </c>
      <c r="F1672" s="4" t="s">
        <v>156</v>
      </c>
      <c r="G1672" s="4" t="s">
        <v>157</v>
      </c>
      <c r="H1672" s="4" t="s">
        <v>429</v>
      </c>
      <c r="I1672" s="11"/>
      <c r="J1672" s="10">
        <v>126</v>
      </c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9">
        <v>126</v>
      </c>
    </row>
    <row r="1673" spans="1:21" ht="23.25" thickBot="1" x14ac:dyDescent="0.3">
      <c r="A1673" s="4" t="s">
        <v>437</v>
      </c>
      <c r="B1673" s="4" t="s">
        <v>196</v>
      </c>
      <c r="C1673" s="4" t="s">
        <v>197</v>
      </c>
      <c r="D1673" s="4" t="s">
        <v>441</v>
      </c>
      <c r="E1673" s="4" t="s">
        <v>442</v>
      </c>
      <c r="F1673" s="4" t="s">
        <v>51</v>
      </c>
      <c r="G1673" s="4" t="s">
        <v>52</v>
      </c>
      <c r="H1673" s="4" t="s">
        <v>429</v>
      </c>
      <c r="I1673" s="7"/>
      <c r="J1673" s="8">
        <v>20.76</v>
      </c>
      <c r="K1673" s="8">
        <v>747.41</v>
      </c>
      <c r="L1673" s="7"/>
      <c r="M1673" s="7"/>
      <c r="N1673" s="7"/>
      <c r="O1673" s="7"/>
      <c r="P1673" s="8">
        <v>289.05</v>
      </c>
      <c r="Q1673" s="7"/>
      <c r="R1673" s="8">
        <v>171.99</v>
      </c>
      <c r="S1673" s="7"/>
      <c r="T1673" s="7"/>
      <c r="U1673" s="9">
        <v>1229.21</v>
      </c>
    </row>
    <row r="1674" spans="1:21" ht="23.25" thickBot="1" x14ac:dyDescent="0.3">
      <c r="A1674" s="4" t="s">
        <v>437</v>
      </c>
      <c r="B1674" s="4" t="s">
        <v>196</v>
      </c>
      <c r="C1674" s="4" t="s">
        <v>197</v>
      </c>
      <c r="D1674" s="4" t="s">
        <v>441</v>
      </c>
      <c r="E1674" s="4" t="s">
        <v>442</v>
      </c>
      <c r="F1674" s="4" t="s">
        <v>42</v>
      </c>
      <c r="G1674" s="4" t="s">
        <v>43</v>
      </c>
      <c r="H1674" s="4" t="s">
        <v>429</v>
      </c>
      <c r="I1674" s="10">
        <v>12845.71</v>
      </c>
      <c r="J1674" s="10">
        <v>10251.44</v>
      </c>
      <c r="K1674" s="10">
        <v>8331.2900000000009</v>
      </c>
      <c r="L1674" s="10">
        <v>7613.76</v>
      </c>
      <c r="M1674" s="10">
        <v>12236.14</v>
      </c>
      <c r="N1674" s="10">
        <v>12056.27</v>
      </c>
      <c r="O1674" s="10">
        <v>7096.19</v>
      </c>
      <c r="P1674" s="10">
        <v>6480.75</v>
      </c>
      <c r="Q1674" s="10">
        <v>7755.48</v>
      </c>
      <c r="R1674" s="10">
        <v>7459.92</v>
      </c>
      <c r="S1674" s="10">
        <v>4542.45</v>
      </c>
      <c r="T1674" s="10">
        <v>6499.79</v>
      </c>
      <c r="U1674" s="9">
        <v>103169.19</v>
      </c>
    </row>
    <row r="1675" spans="1:21" ht="23.25" thickBot="1" x14ac:dyDescent="0.3">
      <c r="A1675" s="4" t="s">
        <v>437</v>
      </c>
      <c r="B1675" s="4" t="s">
        <v>196</v>
      </c>
      <c r="C1675" s="4" t="s">
        <v>197</v>
      </c>
      <c r="D1675" s="4" t="s">
        <v>441</v>
      </c>
      <c r="E1675" s="4" t="s">
        <v>442</v>
      </c>
      <c r="F1675" s="4" t="s">
        <v>53</v>
      </c>
      <c r="G1675" s="4" t="s">
        <v>54</v>
      </c>
      <c r="H1675" s="4" t="s">
        <v>429</v>
      </c>
      <c r="I1675" s="8">
        <v>693.21</v>
      </c>
      <c r="J1675" s="8">
        <v>819.64</v>
      </c>
      <c r="K1675" s="8">
        <v>289.33</v>
      </c>
      <c r="L1675" s="8">
        <v>180.65</v>
      </c>
      <c r="M1675" s="8">
        <v>151.94</v>
      </c>
      <c r="N1675" s="8">
        <v>180.65</v>
      </c>
      <c r="O1675" s="8">
        <v>126.46</v>
      </c>
      <c r="P1675" s="7"/>
      <c r="Q1675" s="8">
        <v>73.709999999999994</v>
      </c>
      <c r="R1675" s="8">
        <v>184.28</v>
      </c>
      <c r="S1675" s="8">
        <v>442.26</v>
      </c>
      <c r="T1675" s="8">
        <v>239.57</v>
      </c>
      <c r="U1675" s="9">
        <v>3381.7</v>
      </c>
    </row>
    <row r="1676" spans="1:21" ht="23.25" thickBot="1" x14ac:dyDescent="0.3">
      <c r="A1676" s="4" t="s">
        <v>437</v>
      </c>
      <c r="B1676" s="4" t="s">
        <v>196</v>
      </c>
      <c r="C1676" s="4" t="s">
        <v>197</v>
      </c>
      <c r="D1676" s="4" t="s">
        <v>441</v>
      </c>
      <c r="E1676" s="4" t="s">
        <v>442</v>
      </c>
      <c r="F1676" s="4" t="s">
        <v>170</v>
      </c>
      <c r="G1676" s="4" t="s">
        <v>171</v>
      </c>
      <c r="H1676" s="4" t="s">
        <v>429</v>
      </c>
      <c r="I1676" s="10">
        <v>6.38</v>
      </c>
      <c r="J1676" s="11"/>
      <c r="K1676" s="11"/>
      <c r="L1676" s="11"/>
      <c r="M1676" s="11"/>
      <c r="N1676" s="10">
        <v>12.76</v>
      </c>
      <c r="O1676" s="11"/>
      <c r="P1676" s="11"/>
      <c r="Q1676" s="11"/>
      <c r="R1676" s="11"/>
      <c r="S1676" s="11"/>
      <c r="T1676" s="11"/>
      <c r="U1676" s="9">
        <v>19.14</v>
      </c>
    </row>
    <row r="1677" spans="1:21" ht="23.25" thickBot="1" x14ac:dyDescent="0.3">
      <c r="A1677" s="4" t="s">
        <v>437</v>
      </c>
      <c r="B1677" s="4" t="s">
        <v>196</v>
      </c>
      <c r="C1677" s="4" t="s">
        <v>197</v>
      </c>
      <c r="D1677" s="4" t="s">
        <v>441</v>
      </c>
      <c r="E1677" s="4" t="s">
        <v>442</v>
      </c>
      <c r="F1677" s="4" t="s">
        <v>172</v>
      </c>
      <c r="G1677" s="4" t="s">
        <v>173</v>
      </c>
      <c r="H1677" s="4" t="s">
        <v>429</v>
      </c>
      <c r="I1677" s="7"/>
      <c r="J1677" s="8">
        <v>22.5</v>
      </c>
      <c r="K1677" s="7"/>
      <c r="L1677" s="7"/>
      <c r="M1677" s="7"/>
      <c r="N1677" s="7"/>
      <c r="O1677" s="7"/>
      <c r="P1677" s="13">
        <v>0</v>
      </c>
      <c r="Q1677" s="7"/>
      <c r="R1677" s="7"/>
      <c r="S1677" s="7"/>
      <c r="T1677" s="7"/>
      <c r="U1677" s="9">
        <v>22.5</v>
      </c>
    </row>
    <row r="1678" spans="1:21" ht="23.25" thickBot="1" x14ac:dyDescent="0.3">
      <c r="A1678" s="4" t="s">
        <v>437</v>
      </c>
      <c r="B1678" s="4" t="s">
        <v>368</v>
      </c>
      <c r="C1678" s="4" t="s">
        <v>369</v>
      </c>
      <c r="D1678" s="4" t="s">
        <v>465</v>
      </c>
      <c r="E1678" s="4" t="s">
        <v>466</v>
      </c>
      <c r="F1678" s="4" t="s">
        <v>128</v>
      </c>
      <c r="G1678" s="4" t="s">
        <v>129</v>
      </c>
      <c r="H1678" s="4" t="s">
        <v>372</v>
      </c>
      <c r="I1678" s="11"/>
      <c r="J1678" s="11"/>
      <c r="K1678" s="11"/>
      <c r="L1678" s="11"/>
      <c r="M1678" s="11"/>
      <c r="N1678" s="11"/>
      <c r="O1678" s="11"/>
      <c r="P1678" s="11"/>
      <c r="Q1678" s="10">
        <v>4.5</v>
      </c>
      <c r="R1678" s="11"/>
      <c r="S1678" s="11"/>
      <c r="T1678" s="11"/>
      <c r="U1678" s="9">
        <v>4.5</v>
      </c>
    </row>
    <row r="1679" spans="1:21" ht="23.25" thickBot="1" x14ac:dyDescent="0.3">
      <c r="A1679" s="4" t="s">
        <v>437</v>
      </c>
      <c r="B1679" s="4" t="s">
        <v>368</v>
      </c>
      <c r="C1679" s="4" t="s">
        <v>369</v>
      </c>
      <c r="D1679" s="4" t="s">
        <v>465</v>
      </c>
      <c r="E1679" s="4" t="s">
        <v>466</v>
      </c>
      <c r="F1679" s="4" t="s">
        <v>70</v>
      </c>
      <c r="G1679" s="4" t="s">
        <v>71</v>
      </c>
      <c r="H1679" s="4" t="s">
        <v>372</v>
      </c>
      <c r="I1679" s="8">
        <v>43.8</v>
      </c>
      <c r="J1679" s="8">
        <v>47.23</v>
      </c>
      <c r="K1679" s="8">
        <v>155.88</v>
      </c>
      <c r="L1679" s="8">
        <v>203.64</v>
      </c>
      <c r="M1679" s="8">
        <v>739.42</v>
      </c>
      <c r="N1679" s="8">
        <v>91.48</v>
      </c>
      <c r="O1679" s="8">
        <v>1168.3599999999999</v>
      </c>
      <c r="P1679" s="8">
        <v>828.91</v>
      </c>
      <c r="Q1679" s="8">
        <v>1275.3800000000001</v>
      </c>
      <c r="R1679" s="8">
        <v>71.540000000000006</v>
      </c>
      <c r="S1679" s="8">
        <v>427.69</v>
      </c>
      <c r="T1679" s="8">
        <v>999.97</v>
      </c>
      <c r="U1679" s="9">
        <v>6053.3</v>
      </c>
    </row>
    <row r="1680" spans="1:21" ht="23.25" thickBot="1" x14ac:dyDescent="0.3">
      <c r="A1680" s="4" t="s">
        <v>437</v>
      </c>
      <c r="B1680" s="4" t="s">
        <v>368</v>
      </c>
      <c r="C1680" s="4" t="s">
        <v>369</v>
      </c>
      <c r="D1680" s="4" t="s">
        <v>465</v>
      </c>
      <c r="E1680" s="4" t="s">
        <v>466</v>
      </c>
      <c r="F1680" s="4" t="s">
        <v>47</v>
      </c>
      <c r="G1680" s="4" t="s">
        <v>48</v>
      </c>
      <c r="H1680" s="4" t="s">
        <v>372</v>
      </c>
      <c r="I1680" s="10">
        <v>894.55</v>
      </c>
      <c r="J1680" s="10">
        <v>320.60000000000002</v>
      </c>
      <c r="K1680" s="10">
        <v>139.55000000000001</v>
      </c>
      <c r="L1680" s="10">
        <v>453.32</v>
      </c>
      <c r="M1680" s="10">
        <v>339.69</v>
      </c>
      <c r="N1680" s="10">
        <v>486.84</v>
      </c>
      <c r="O1680" s="10">
        <v>-3.38</v>
      </c>
      <c r="P1680" s="10">
        <v>7.47</v>
      </c>
      <c r="Q1680" s="10">
        <v>3.49</v>
      </c>
      <c r="R1680" s="10">
        <v>6.09</v>
      </c>
      <c r="S1680" s="10">
        <v>524.42999999999995</v>
      </c>
      <c r="T1680" s="10">
        <v>63.46</v>
      </c>
      <c r="U1680" s="9">
        <v>3236.11</v>
      </c>
    </row>
    <row r="1681" spans="1:21" ht="23.25" thickBot="1" x14ac:dyDescent="0.3">
      <c r="A1681" s="4" t="s">
        <v>437</v>
      </c>
      <c r="B1681" s="4" t="s">
        <v>368</v>
      </c>
      <c r="C1681" s="4" t="s">
        <v>369</v>
      </c>
      <c r="D1681" s="4" t="s">
        <v>465</v>
      </c>
      <c r="E1681" s="4" t="s">
        <v>466</v>
      </c>
      <c r="F1681" s="4" t="s">
        <v>130</v>
      </c>
      <c r="G1681" s="4" t="s">
        <v>131</v>
      </c>
      <c r="H1681" s="4" t="s">
        <v>372</v>
      </c>
      <c r="I1681" s="7"/>
      <c r="J1681" s="7"/>
      <c r="K1681" s="7"/>
      <c r="L1681" s="7"/>
      <c r="M1681" s="7"/>
      <c r="N1681" s="7"/>
      <c r="O1681" s="7"/>
      <c r="P1681" s="7"/>
      <c r="Q1681" s="7"/>
      <c r="R1681" s="7"/>
      <c r="S1681" s="7"/>
      <c r="T1681" s="8">
        <v>18.600000000000001</v>
      </c>
      <c r="U1681" s="9">
        <v>18.600000000000001</v>
      </c>
    </row>
    <row r="1682" spans="1:21" ht="23.25" thickBot="1" x14ac:dyDescent="0.3">
      <c r="A1682" s="4" t="s">
        <v>437</v>
      </c>
      <c r="B1682" s="4" t="s">
        <v>368</v>
      </c>
      <c r="C1682" s="4" t="s">
        <v>369</v>
      </c>
      <c r="D1682" s="4" t="s">
        <v>465</v>
      </c>
      <c r="E1682" s="4" t="s">
        <v>466</v>
      </c>
      <c r="F1682" s="4" t="s">
        <v>80</v>
      </c>
      <c r="G1682" s="4" t="s">
        <v>81</v>
      </c>
      <c r="H1682" s="4" t="s">
        <v>372</v>
      </c>
      <c r="I1682" s="10">
        <v>232.9</v>
      </c>
      <c r="J1682" s="10">
        <v>232.9</v>
      </c>
      <c r="K1682" s="10">
        <v>232.9</v>
      </c>
      <c r="L1682" s="10">
        <v>232.9</v>
      </c>
      <c r="M1682" s="10">
        <v>232.9</v>
      </c>
      <c r="N1682" s="10">
        <v>232.9</v>
      </c>
      <c r="O1682" s="10">
        <v>232.9</v>
      </c>
      <c r="P1682" s="10">
        <v>232.9</v>
      </c>
      <c r="Q1682" s="10">
        <v>232.9</v>
      </c>
      <c r="R1682" s="10">
        <v>232.9</v>
      </c>
      <c r="S1682" s="10">
        <v>232.9</v>
      </c>
      <c r="T1682" s="10">
        <v>232.9</v>
      </c>
      <c r="U1682" s="9">
        <v>2794.8</v>
      </c>
    </row>
    <row r="1683" spans="1:21" ht="23.25" thickBot="1" x14ac:dyDescent="0.3">
      <c r="A1683" s="4" t="s">
        <v>437</v>
      </c>
      <c r="B1683" s="4" t="s">
        <v>368</v>
      </c>
      <c r="C1683" s="4" t="s">
        <v>369</v>
      </c>
      <c r="D1683" s="4" t="s">
        <v>465</v>
      </c>
      <c r="E1683" s="4" t="s">
        <v>466</v>
      </c>
      <c r="F1683" s="4" t="s">
        <v>94</v>
      </c>
      <c r="G1683" s="4" t="s">
        <v>95</v>
      </c>
      <c r="H1683" s="4" t="s">
        <v>372</v>
      </c>
      <c r="I1683" s="8">
        <v>760.69</v>
      </c>
      <c r="J1683" s="8">
        <v>594.13</v>
      </c>
      <c r="K1683" s="8">
        <v>697.32</v>
      </c>
      <c r="L1683" s="8">
        <v>784.5</v>
      </c>
      <c r="M1683" s="8">
        <v>687.62</v>
      </c>
      <c r="N1683" s="8">
        <v>860.4</v>
      </c>
      <c r="O1683" s="8">
        <v>813.89</v>
      </c>
      <c r="P1683" s="8">
        <v>737.33</v>
      </c>
      <c r="Q1683" s="8">
        <v>811.16</v>
      </c>
      <c r="R1683" s="8">
        <v>721.8</v>
      </c>
      <c r="S1683" s="8">
        <v>694.01</v>
      </c>
      <c r="T1683" s="8">
        <v>710.51</v>
      </c>
      <c r="U1683" s="9">
        <v>8873.36</v>
      </c>
    </row>
    <row r="1684" spans="1:21" ht="23.25" thickBot="1" x14ac:dyDescent="0.3">
      <c r="A1684" s="4" t="s">
        <v>437</v>
      </c>
      <c r="B1684" s="4" t="s">
        <v>368</v>
      </c>
      <c r="C1684" s="4" t="s">
        <v>369</v>
      </c>
      <c r="D1684" s="4" t="s">
        <v>465</v>
      </c>
      <c r="E1684" s="4" t="s">
        <v>466</v>
      </c>
      <c r="F1684" s="4" t="s">
        <v>310</v>
      </c>
      <c r="G1684" s="4" t="s">
        <v>311</v>
      </c>
      <c r="H1684" s="4" t="s">
        <v>372</v>
      </c>
      <c r="I1684" s="11"/>
      <c r="J1684" s="11"/>
      <c r="K1684" s="11"/>
      <c r="L1684" s="11"/>
      <c r="M1684" s="11"/>
      <c r="N1684" s="11"/>
      <c r="O1684" s="11"/>
      <c r="P1684" s="10">
        <v>553.76</v>
      </c>
      <c r="Q1684" s="10">
        <v>3.75</v>
      </c>
      <c r="R1684" s="10">
        <v>-142.19</v>
      </c>
      <c r="S1684" s="11"/>
      <c r="T1684" s="11"/>
      <c r="U1684" s="9">
        <v>415.32</v>
      </c>
    </row>
    <row r="1685" spans="1:21" ht="23.25" thickBot="1" x14ac:dyDescent="0.3">
      <c r="A1685" s="4" t="s">
        <v>437</v>
      </c>
      <c r="B1685" s="4" t="s">
        <v>368</v>
      </c>
      <c r="C1685" s="4" t="s">
        <v>369</v>
      </c>
      <c r="D1685" s="4" t="s">
        <v>465</v>
      </c>
      <c r="E1685" s="4" t="s">
        <v>466</v>
      </c>
      <c r="F1685" s="4" t="s">
        <v>38</v>
      </c>
      <c r="G1685" s="4" t="s">
        <v>39</v>
      </c>
      <c r="H1685" s="4" t="s">
        <v>372</v>
      </c>
      <c r="I1685" s="8">
        <v>48.44</v>
      </c>
      <c r="J1685" s="7"/>
      <c r="K1685" s="7"/>
      <c r="L1685" s="7"/>
      <c r="M1685" s="7"/>
      <c r="N1685" s="8">
        <v>21.25</v>
      </c>
      <c r="O1685" s="7"/>
      <c r="P1685" s="7"/>
      <c r="Q1685" s="7"/>
      <c r="R1685" s="7"/>
      <c r="S1685" s="8">
        <v>203.28</v>
      </c>
      <c r="T1685" s="7"/>
      <c r="U1685" s="9">
        <v>272.97000000000003</v>
      </c>
    </row>
    <row r="1686" spans="1:21" ht="23.25" thickBot="1" x14ac:dyDescent="0.3">
      <c r="A1686" s="4" t="s">
        <v>437</v>
      </c>
      <c r="B1686" s="4" t="s">
        <v>368</v>
      </c>
      <c r="C1686" s="4" t="s">
        <v>369</v>
      </c>
      <c r="D1686" s="4" t="s">
        <v>465</v>
      </c>
      <c r="E1686" s="4" t="s">
        <v>466</v>
      </c>
      <c r="F1686" s="4" t="s">
        <v>98</v>
      </c>
      <c r="G1686" s="4" t="s">
        <v>99</v>
      </c>
      <c r="H1686" s="4" t="s">
        <v>372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8">
        <v>9.41</v>
      </c>
      <c r="S1686" s="8">
        <v>-9.41</v>
      </c>
      <c r="T1686" s="7"/>
      <c r="U1686" s="12">
        <v>0</v>
      </c>
    </row>
    <row r="1687" spans="1:21" ht="23.25" thickBot="1" x14ac:dyDescent="0.3">
      <c r="A1687" s="4" t="s">
        <v>437</v>
      </c>
      <c r="B1687" s="4" t="s">
        <v>368</v>
      </c>
      <c r="C1687" s="4" t="s">
        <v>369</v>
      </c>
      <c r="D1687" s="4" t="s">
        <v>465</v>
      </c>
      <c r="E1687" s="4" t="s">
        <v>466</v>
      </c>
      <c r="F1687" s="4" t="s">
        <v>146</v>
      </c>
      <c r="G1687" s="4" t="s">
        <v>147</v>
      </c>
      <c r="H1687" s="4" t="s">
        <v>372</v>
      </c>
      <c r="I1687" s="10">
        <v>7.92</v>
      </c>
      <c r="J1687" s="10">
        <v>3.88</v>
      </c>
      <c r="K1687" s="10">
        <v>7.34</v>
      </c>
      <c r="L1687" s="10">
        <v>9.06</v>
      </c>
      <c r="M1687" s="10">
        <v>3.28</v>
      </c>
      <c r="N1687" s="10">
        <v>6.05</v>
      </c>
      <c r="O1687" s="10">
        <v>6.93</v>
      </c>
      <c r="P1687" s="11"/>
      <c r="Q1687" s="11"/>
      <c r="R1687" s="11"/>
      <c r="S1687" s="10">
        <v>0.72</v>
      </c>
      <c r="T1687" s="11"/>
      <c r="U1687" s="9">
        <v>45.18</v>
      </c>
    </row>
    <row r="1688" spans="1:21" ht="23.25" thickBot="1" x14ac:dyDescent="0.3">
      <c r="A1688" s="4" t="s">
        <v>437</v>
      </c>
      <c r="B1688" s="4" t="s">
        <v>368</v>
      </c>
      <c r="C1688" s="4" t="s">
        <v>369</v>
      </c>
      <c r="D1688" s="4" t="s">
        <v>465</v>
      </c>
      <c r="E1688" s="4" t="s">
        <v>466</v>
      </c>
      <c r="F1688" s="4" t="s">
        <v>102</v>
      </c>
      <c r="G1688" s="4" t="s">
        <v>103</v>
      </c>
      <c r="H1688" s="4" t="s">
        <v>372</v>
      </c>
      <c r="I1688" s="7"/>
      <c r="J1688" s="8">
        <v>3.58</v>
      </c>
      <c r="K1688" s="7"/>
      <c r="L1688" s="8">
        <v>8.24</v>
      </c>
      <c r="M1688" s="7"/>
      <c r="N1688" s="8">
        <v>14.69</v>
      </c>
      <c r="O1688" s="8">
        <v>15</v>
      </c>
      <c r="P1688" s="8">
        <v>1.75</v>
      </c>
      <c r="Q1688" s="8">
        <v>3.79</v>
      </c>
      <c r="R1688" s="8">
        <v>7.47</v>
      </c>
      <c r="S1688" s="8">
        <v>4.78</v>
      </c>
      <c r="T1688" s="8">
        <v>7.12</v>
      </c>
      <c r="U1688" s="9">
        <v>66.42</v>
      </c>
    </row>
    <row r="1689" spans="1:21" ht="23.25" thickBot="1" x14ac:dyDescent="0.3">
      <c r="A1689" s="4" t="s">
        <v>437</v>
      </c>
      <c r="B1689" s="4" t="s">
        <v>368</v>
      </c>
      <c r="C1689" s="4" t="s">
        <v>369</v>
      </c>
      <c r="D1689" s="4" t="s">
        <v>465</v>
      </c>
      <c r="E1689" s="4" t="s">
        <v>466</v>
      </c>
      <c r="F1689" s="4" t="s">
        <v>116</v>
      </c>
      <c r="G1689" s="4" t="s">
        <v>117</v>
      </c>
      <c r="H1689" s="4" t="s">
        <v>372</v>
      </c>
      <c r="I1689" s="10">
        <v>3.71</v>
      </c>
      <c r="J1689" s="10">
        <v>7.54</v>
      </c>
      <c r="K1689" s="10">
        <v>19.850000000000001</v>
      </c>
      <c r="L1689" s="10">
        <v>18.46</v>
      </c>
      <c r="M1689" s="10">
        <v>9.86</v>
      </c>
      <c r="N1689" s="10">
        <v>5.0999999999999996</v>
      </c>
      <c r="O1689" s="10">
        <v>3.31</v>
      </c>
      <c r="P1689" s="10">
        <v>4.55</v>
      </c>
      <c r="Q1689" s="10">
        <v>1.43</v>
      </c>
      <c r="R1689" s="10">
        <v>4.4400000000000004</v>
      </c>
      <c r="S1689" s="10">
        <v>1.66</v>
      </c>
      <c r="T1689" s="11"/>
      <c r="U1689" s="9">
        <v>79.91</v>
      </c>
    </row>
    <row r="1690" spans="1:21" ht="23.25" thickBot="1" x14ac:dyDescent="0.3">
      <c r="A1690" s="4" t="s">
        <v>437</v>
      </c>
      <c r="B1690" s="4" t="s">
        <v>368</v>
      </c>
      <c r="C1690" s="4" t="s">
        <v>369</v>
      </c>
      <c r="D1690" s="4" t="s">
        <v>465</v>
      </c>
      <c r="E1690" s="4" t="s">
        <v>466</v>
      </c>
      <c r="F1690" s="4" t="s">
        <v>148</v>
      </c>
      <c r="G1690" s="4" t="s">
        <v>149</v>
      </c>
      <c r="H1690" s="4" t="s">
        <v>372</v>
      </c>
      <c r="I1690" s="7"/>
      <c r="J1690" s="7"/>
      <c r="K1690" s="7"/>
      <c r="L1690" s="7"/>
      <c r="M1690" s="7"/>
      <c r="N1690" s="7"/>
      <c r="O1690" s="7"/>
      <c r="P1690" s="7"/>
      <c r="Q1690" s="7"/>
      <c r="R1690" s="7"/>
      <c r="S1690" s="8">
        <v>458.87</v>
      </c>
      <c r="T1690" s="7"/>
      <c r="U1690" s="9">
        <v>458.87</v>
      </c>
    </row>
    <row r="1691" spans="1:21" ht="23.25" thickBot="1" x14ac:dyDescent="0.3">
      <c r="A1691" s="4" t="s">
        <v>437</v>
      </c>
      <c r="B1691" s="4" t="s">
        <v>368</v>
      </c>
      <c r="C1691" s="4" t="s">
        <v>369</v>
      </c>
      <c r="D1691" s="4" t="s">
        <v>465</v>
      </c>
      <c r="E1691" s="4" t="s">
        <v>466</v>
      </c>
      <c r="F1691" s="4" t="s">
        <v>152</v>
      </c>
      <c r="G1691" s="4" t="s">
        <v>153</v>
      </c>
      <c r="H1691" s="4" t="s">
        <v>372</v>
      </c>
      <c r="I1691" s="11"/>
      <c r="J1691" s="11"/>
      <c r="K1691" s="11"/>
      <c r="L1691" s="11"/>
      <c r="M1691" s="11"/>
      <c r="N1691" s="11"/>
      <c r="O1691" s="11"/>
      <c r="P1691" s="11"/>
      <c r="Q1691" s="10">
        <v>415.32</v>
      </c>
      <c r="R1691" s="10">
        <v>969.08</v>
      </c>
      <c r="S1691" s="10">
        <v>415.32</v>
      </c>
      <c r="T1691" s="10">
        <v>526.07000000000005</v>
      </c>
      <c r="U1691" s="9">
        <v>2325.79</v>
      </c>
    </row>
    <row r="1692" spans="1:21" ht="23.25" thickBot="1" x14ac:dyDescent="0.3">
      <c r="A1692" s="4" t="s">
        <v>437</v>
      </c>
      <c r="B1692" s="4" t="s">
        <v>368</v>
      </c>
      <c r="C1692" s="4" t="s">
        <v>369</v>
      </c>
      <c r="D1692" s="4" t="s">
        <v>465</v>
      </c>
      <c r="E1692" s="4" t="s">
        <v>466</v>
      </c>
      <c r="F1692" s="4" t="s">
        <v>160</v>
      </c>
      <c r="G1692" s="4" t="s">
        <v>161</v>
      </c>
      <c r="H1692" s="4" t="s">
        <v>372</v>
      </c>
      <c r="I1692" s="7"/>
      <c r="J1692" s="7"/>
      <c r="K1692" s="7"/>
      <c r="L1692" s="7"/>
      <c r="M1692" s="7"/>
      <c r="N1692" s="7"/>
      <c r="O1692" s="7"/>
      <c r="P1692" s="7"/>
      <c r="Q1692" s="7"/>
      <c r="R1692" s="7"/>
      <c r="S1692" s="8">
        <v>9.41</v>
      </c>
      <c r="T1692" s="7"/>
      <c r="U1692" s="9">
        <v>9.41</v>
      </c>
    </row>
    <row r="1693" spans="1:21" ht="23.25" thickBot="1" x14ac:dyDescent="0.3">
      <c r="A1693" s="4" t="s">
        <v>437</v>
      </c>
      <c r="B1693" s="4" t="s">
        <v>368</v>
      </c>
      <c r="C1693" s="4" t="s">
        <v>369</v>
      </c>
      <c r="D1693" s="4" t="s">
        <v>465</v>
      </c>
      <c r="E1693" s="4" t="s">
        <v>466</v>
      </c>
      <c r="F1693" s="4" t="s">
        <v>84</v>
      </c>
      <c r="G1693" s="4" t="s">
        <v>85</v>
      </c>
      <c r="H1693" s="4" t="s">
        <v>372</v>
      </c>
      <c r="I1693" s="11"/>
      <c r="J1693" s="11"/>
      <c r="K1693" s="10">
        <v>50.47</v>
      </c>
      <c r="L1693" s="11"/>
      <c r="M1693" s="10">
        <v>2.37</v>
      </c>
      <c r="N1693" s="10">
        <v>4.3</v>
      </c>
      <c r="O1693" s="11"/>
      <c r="P1693" s="10">
        <v>3.28</v>
      </c>
      <c r="Q1693" s="11"/>
      <c r="R1693" s="10">
        <v>4.07</v>
      </c>
      <c r="S1693" s="11"/>
      <c r="T1693" s="11"/>
      <c r="U1693" s="9">
        <v>64.489999999999995</v>
      </c>
    </row>
    <row r="1694" spans="1:21" ht="23.25" thickBot="1" x14ac:dyDescent="0.3">
      <c r="A1694" s="4" t="s">
        <v>437</v>
      </c>
      <c r="B1694" s="4" t="s">
        <v>368</v>
      </c>
      <c r="C1694" s="4" t="s">
        <v>369</v>
      </c>
      <c r="D1694" s="4" t="s">
        <v>465</v>
      </c>
      <c r="E1694" s="4" t="s">
        <v>466</v>
      </c>
      <c r="F1694" s="4" t="s">
        <v>162</v>
      </c>
      <c r="G1694" s="4" t="s">
        <v>163</v>
      </c>
      <c r="H1694" s="4" t="s">
        <v>372</v>
      </c>
      <c r="I1694" s="7"/>
      <c r="J1694" s="8">
        <v>15.03</v>
      </c>
      <c r="K1694" s="7"/>
      <c r="L1694" s="7"/>
      <c r="M1694" s="7"/>
      <c r="N1694" s="7"/>
      <c r="O1694" s="7"/>
      <c r="P1694" s="7"/>
      <c r="Q1694" s="7"/>
      <c r="R1694" s="7"/>
      <c r="S1694" s="7"/>
      <c r="T1694" s="7"/>
      <c r="U1694" s="9">
        <v>15.03</v>
      </c>
    </row>
    <row r="1695" spans="1:21" ht="23.25" thickBot="1" x14ac:dyDescent="0.3">
      <c r="A1695" s="4" t="s">
        <v>437</v>
      </c>
      <c r="B1695" s="4" t="s">
        <v>368</v>
      </c>
      <c r="C1695" s="4" t="s">
        <v>369</v>
      </c>
      <c r="D1695" s="4" t="s">
        <v>465</v>
      </c>
      <c r="E1695" s="4" t="s">
        <v>466</v>
      </c>
      <c r="F1695" s="4" t="s">
        <v>76</v>
      </c>
      <c r="G1695" s="4" t="s">
        <v>77</v>
      </c>
      <c r="H1695" s="4" t="s">
        <v>372</v>
      </c>
      <c r="I1695" s="10">
        <v>1846.04</v>
      </c>
      <c r="J1695" s="10">
        <v>1617.05</v>
      </c>
      <c r="K1695" s="10">
        <v>1540.38</v>
      </c>
      <c r="L1695" s="10">
        <v>1723.35</v>
      </c>
      <c r="M1695" s="10">
        <v>1438.88</v>
      </c>
      <c r="N1695" s="10">
        <v>1772.83</v>
      </c>
      <c r="O1695" s="10">
        <v>1866.28</v>
      </c>
      <c r="P1695" s="10">
        <v>1637.93</v>
      </c>
      <c r="Q1695" s="10">
        <v>1827.96</v>
      </c>
      <c r="R1695" s="10">
        <v>1541.14</v>
      </c>
      <c r="S1695" s="10">
        <v>1716.93</v>
      </c>
      <c r="T1695" s="10">
        <v>1715.54</v>
      </c>
      <c r="U1695" s="9">
        <v>20244.310000000001</v>
      </c>
    </row>
    <row r="1696" spans="1:21" ht="23.25" thickBot="1" x14ac:dyDescent="0.3">
      <c r="A1696" s="4" t="s">
        <v>437</v>
      </c>
      <c r="B1696" s="4" t="s">
        <v>368</v>
      </c>
      <c r="C1696" s="4" t="s">
        <v>369</v>
      </c>
      <c r="D1696" s="4" t="s">
        <v>465</v>
      </c>
      <c r="E1696" s="4" t="s">
        <v>466</v>
      </c>
      <c r="F1696" s="4" t="s">
        <v>51</v>
      </c>
      <c r="G1696" s="4" t="s">
        <v>52</v>
      </c>
      <c r="H1696" s="4" t="s">
        <v>372</v>
      </c>
      <c r="I1696" s="7"/>
      <c r="J1696" s="8">
        <v>30.45</v>
      </c>
      <c r="K1696" s="7"/>
      <c r="L1696" s="7"/>
      <c r="M1696" s="7"/>
      <c r="N1696" s="7"/>
      <c r="O1696" s="7"/>
      <c r="P1696" s="7"/>
      <c r="Q1696" s="7"/>
      <c r="R1696" s="7"/>
      <c r="S1696" s="7"/>
      <c r="T1696" s="7"/>
      <c r="U1696" s="9">
        <v>30.45</v>
      </c>
    </row>
    <row r="1697" spans="1:21" ht="23.25" thickBot="1" x14ac:dyDescent="0.3">
      <c r="A1697" s="4" t="s">
        <v>437</v>
      </c>
      <c r="B1697" s="4" t="s">
        <v>368</v>
      </c>
      <c r="C1697" s="4" t="s">
        <v>369</v>
      </c>
      <c r="D1697" s="4" t="s">
        <v>465</v>
      </c>
      <c r="E1697" s="4" t="s">
        <v>466</v>
      </c>
      <c r="F1697" s="4" t="s">
        <v>42</v>
      </c>
      <c r="G1697" s="4" t="s">
        <v>43</v>
      </c>
      <c r="H1697" s="4" t="s">
        <v>372</v>
      </c>
      <c r="I1697" s="10">
        <v>5194.88</v>
      </c>
      <c r="J1697" s="10">
        <v>3981.33</v>
      </c>
      <c r="K1697" s="10">
        <v>4582.3100000000004</v>
      </c>
      <c r="L1697" s="10">
        <v>5326.83</v>
      </c>
      <c r="M1697" s="10">
        <v>4692.67</v>
      </c>
      <c r="N1697" s="10">
        <v>5829.83</v>
      </c>
      <c r="O1697" s="10">
        <v>5500.43</v>
      </c>
      <c r="P1697" s="10">
        <v>4964.97</v>
      </c>
      <c r="Q1697" s="10">
        <v>5465.64</v>
      </c>
      <c r="R1697" s="10">
        <v>4872.67</v>
      </c>
      <c r="S1697" s="10">
        <v>4669.17</v>
      </c>
      <c r="T1697" s="10">
        <v>4770.82</v>
      </c>
      <c r="U1697" s="9">
        <v>59851.55</v>
      </c>
    </row>
    <row r="1698" spans="1:21" ht="23.25" thickBot="1" x14ac:dyDescent="0.3">
      <c r="A1698" s="4" t="s">
        <v>437</v>
      </c>
      <c r="B1698" s="4" t="s">
        <v>368</v>
      </c>
      <c r="C1698" s="4" t="s">
        <v>369</v>
      </c>
      <c r="D1698" s="4" t="s">
        <v>465</v>
      </c>
      <c r="E1698" s="4" t="s">
        <v>466</v>
      </c>
      <c r="F1698" s="4" t="s">
        <v>53</v>
      </c>
      <c r="G1698" s="4" t="s">
        <v>54</v>
      </c>
      <c r="H1698" s="4" t="s">
        <v>372</v>
      </c>
      <c r="I1698" s="8">
        <v>38.39</v>
      </c>
      <c r="J1698" s="8">
        <v>75.52</v>
      </c>
      <c r="K1698" s="8">
        <v>214.97</v>
      </c>
      <c r="L1698" s="8">
        <v>70.22</v>
      </c>
      <c r="M1698" s="8">
        <v>37.880000000000003</v>
      </c>
      <c r="N1698" s="8">
        <v>89.37</v>
      </c>
      <c r="O1698" s="8">
        <v>98.78</v>
      </c>
      <c r="P1698" s="8">
        <v>107.52</v>
      </c>
      <c r="Q1698" s="8">
        <v>114.8</v>
      </c>
      <c r="R1698" s="8">
        <v>92.98</v>
      </c>
      <c r="S1698" s="8">
        <v>105.31</v>
      </c>
      <c r="T1698" s="8">
        <v>117.24</v>
      </c>
      <c r="U1698" s="9">
        <v>1162.98</v>
      </c>
    </row>
    <row r="1699" spans="1:21" ht="23.25" thickBot="1" x14ac:dyDescent="0.3">
      <c r="A1699" s="4" t="s">
        <v>437</v>
      </c>
      <c r="B1699" s="4" t="s">
        <v>368</v>
      </c>
      <c r="C1699" s="4" t="s">
        <v>369</v>
      </c>
      <c r="D1699" s="4" t="s">
        <v>465</v>
      </c>
      <c r="E1699" s="4" t="s">
        <v>466</v>
      </c>
      <c r="F1699" s="4" t="s">
        <v>170</v>
      </c>
      <c r="G1699" s="4" t="s">
        <v>171</v>
      </c>
      <c r="H1699" s="4" t="s">
        <v>372</v>
      </c>
      <c r="I1699" s="11"/>
      <c r="J1699" s="10">
        <v>24.36</v>
      </c>
      <c r="K1699" s="10">
        <v>2.15</v>
      </c>
      <c r="L1699" s="10">
        <v>3.57</v>
      </c>
      <c r="M1699" s="11"/>
      <c r="N1699" s="11"/>
      <c r="O1699" s="11"/>
      <c r="P1699" s="11"/>
      <c r="Q1699" s="11"/>
      <c r="R1699" s="11"/>
      <c r="S1699" s="11"/>
      <c r="T1699" s="10">
        <v>12.7</v>
      </c>
      <c r="U1699" s="9">
        <v>42.78</v>
      </c>
    </row>
    <row r="1700" spans="1:21" ht="23.25" thickBot="1" x14ac:dyDescent="0.3">
      <c r="A1700" s="4" t="s">
        <v>437</v>
      </c>
      <c r="B1700" s="4" t="s">
        <v>502</v>
      </c>
      <c r="C1700" s="4" t="s">
        <v>503</v>
      </c>
      <c r="D1700" s="4" t="s">
        <v>459</v>
      </c>
      <c r="E1700" s="4" t="s">
        <v>460</v>
      </c>
      <c r="F1700" s="4" t="s">
        <v>166</v>
      </c>
      <c r="G1700" s="4" t="s">
        <v>167</v>
      </c>
      <c r="H1700" s="4" t="s">
        <v>213</v>
      </c>
      <c r="I1700" s="7"/>
      <c r="J1700" s="7"/>
      <c r="K1700" s="7"/>
      <c r="L1700" s="7"/>
      <c r="M1700" s="7"/>
      <c r="N1700" s="7"/>
      <c r="O1700" s="7"/>
      <c r="P1700" s="7"/>
      <c r="Q1700" s="8">
        <v>80</v>
      </c>
      <c r="R1700" s="7"/>
      <c r="S1700" s="7"/>
      <c r="T1700" s="7"/>
      <c r="U1700" s="9">
        <v>80</v>
      </c>
    </row>
    <row r="1701" spans="1:21" ht="23.25" thickBot="1" x14ac:dyDescent="0.3">
      <c r="A1701" s="4" t="s">
        <v>437</v>
      </c>
      <c r="B1701" s="4" t="s">
        <v>7653</v>
      </c>
      <c r="C1701" s="4" t="s">
        <v>7654</v>
      </c>
      <c r="D1701" s="4" t="s">
        <v>438</v>
      </c>
      <c r="E1701" s="4" t="s">
        <v>439</v>
      </c>
      <c r="F1701" s="4" t="s">
        <v>70</v>
      </c>
      <c r="G1701" s="4" t="s">
        <v>71</v>
      </c>
      <c r="H1701" s="4" t="s">
        <v>440</v>
      </c>
      <c r="I1701" s="11"/>
      <c r="J1701" s="11"/>
      <c r="K1701" s="11"/>
      <c r="L1701" s="11"/>
      <c r="M1701" s="11"/>
      <c r="N1701" s="11"/>
      <c r="O1701" s="11"/>
      <c r="P1701" s="10">
        <v>1428.85</v>
      </c>
      <c r="Q1701" s="11"/>
      <c r="R1701" s="11"/>
      <c r="S1701" s="11"/>
      <c r="T1701" s="10">
        <v>-1266.25</v>
      </c>
      <c r="U1701" s="9">
        <v>162.6</v>
      </c>
    </row>
    <row r="1702" spans="1:21" ht="23.25" thickBot="1" x14ac:dyDescent="0.3">
      <c r="A1702" s="4" t="s">
        <v>467</v>
      </c>
      <c r="B1702" s="4" t="s">
        <v>89</v>
      </c>
      <c r="C1702" s="4" t="s">
        <v>90</v>
      </c>
      <c r="D1702" s="4" t="s">
        <v>468</v>
      </c>
      <c r="E1702" s="4" t="s">
        <v>469</v>
      </c>
      <c r="F1702" s="4" t="s">
        <v>94</v>
      </c>
      <c r="G1702" s="4" t="s">
        <v>95</v>
      </c>
      <c r="H1702" s="4" t="s">
        <v>470</v>
      </c>
      <c r="I1702" s="8">
        <v>4.43</v>
      </c>
      <c r="J1702" s="7"/>
      <c r="K1702" s="7"/>
      <c r="L1702" s="8">
        <v>29.49</v>
      </c>
      <c r="M1702" s="8">
        <v>15.65</v>
      </c>
      <c r="N1702" s="7"/>
      <c r="O1702" s="8">
        <v>112.1</v>
      </c>
      <c r="P1702" s="8">
        <v>26.59</v>
      </c>
      <c r="Q1702" s="8">
        <v>16.170000000000002</v>
      </c>
      <c r="R1702" s="8">
        <v>65.88</v>
      </c>
      <c r="S1702" s="8">
        <v>19.13</v>
      </c>
      <c r="T1702" s="8">
        <v>6.79</v>
      </c>
      <c r="U1702" s="9">
        <v>296.23</v>
      </c>
    </row>
    <row r="1703" spans="1:21" ht="23.25" thickBot="1" x14ac:dyDescent="0.3">
      <c r="A1703" s="4" t="s">
        <v>467</v>
      </c>
      <c r="B1703" s="4" t="s">
        <v>89</v>
      </c>
      <c r="C1703" s="4" t="s">
        <v>90</v>
      </c>
      <c r="D1703" s="4" t="s">
        <v>468</v>
      </c>
      <c r="E1703" s="4" t="s">
        <v>469</v>
      </c>
      <c r="F1703" s="4" t="s">
        <v>42</v>
      </c>
      <c r="G1703" s="4" t="s">
        <v>43</v>
      </c>
      <c r="H1703" s="4" t="s">
        <v>470</v>
      </c>
      <c r="I1703" s="10">
        <v>148.52000000000001</v>
      </c>
      <c r="J1703" s="11"/>
      <c r="K1703" s="11"/>
      <c r="L1703" s="10">
        <v>925.2</v>
      </c>
      <c r="M1703" s="10">
        <v>281.94</v>
      </c>
      <c r="N1703" s="11"/>
      <c r="O1703" s="10">
        <v>3681.87</v>
      </c>
      <c r="P1703" s="10">
        <v>712.61</v>
      </c>
      <c r="Q1703" s="10">
        <v>412.23</v>
      </c>
      <c r="R1703" s="10">
        <v>2026.27</v>
      </c>
      <c r="S1703" s="10">
        <v>516.78</v>
      </c>
      <c r="T1703" s="10">
        <v>157.26</v>
      </c>
      <c r="U1703" s="9">
        <v>8862.68</v>
      </c>
    </row>
    <row r="1704" spans="1:21" ht="23.25" thickBot="1" x14ac:dyDescent="0.3">
      <c r="A1704" s="4" t="s">
        <v>467</v>
      </c>
      <c r="B1704" s="4" t="s">
        <v>89</v>
      </c>
      <c r="C1704" s="4" t="s">
        <v>90</v>
      </c>
      <c r="D1704" s="4" t="s">
        <v>468</v>
      </c>
      <c r="E1704" s="4" t="s">
        <v>469</v>
      </c>
      <c r="F1704" s="4" t="s">
        <v>53</v>
      </c>
      <c r="G1704" s="4" t="s">
        <v>54</v>
      </c>
      <c r="H1704" s="4" t="s">
        <v>470</v>
      </c>
      <c r="I1704" s="7"/>
      <c r="J1704" s="7"/>
      <c r="K1704" s="7"/>
      <c r="L1704" s="8">
        <v>63.74</v>
      </c>
      <c r="M1704" s="8">
        <v>242.89</v>
      </c>
      <c r="N1704" s="7"/>
      <c r="O1704" s="8">
        <v>76.94</v>
      </c>
      <c r="P1704" s="8">
        <v>179.15</v>
      </c>
      <c r="Q1704" s="8">
        <v>130.02000000000001</v>
      </c>
      <c r="R1704" s="8">
        <v>182.73</v>
      </c>
      <c r="S1704" s="8">
        <v>124.59</v>
      </c>
      <c r="T1704" s="8">
        <v>70.39</v>
      </c>
      <c r="U1704" s="9">
        <v>1070.45</v>
      </c>
    </row>
    <row r="1705" spans="1:21" ht="23.25" thickBot="1" x14ac:dyDescent="0.3">
      <c r="A1705" s="4" t="s">
        <v>467</v>
      </c>
      <c r="B1705" s="4" t="s">
        <v>89</v>
      </c>
      <c r="C1705" s="4" t="s">
        <v>90</v>
      </c>
      <c r="D1705" s="4" t="s">
        <v>471</v>
      </c>
      <c r="E1705" s="4" t="s">
        <v>472</v>
      </c>
      <c r="F1705" s="4" t="s">
        <v>94</v>
      </c>
      <c r="G1705" s="4" t="s">
        <v>95</v>
      </c>
      <c r="H1705" s="4" t="s">
        <v>473</v>
      </c>
      <c r="I1705" s="10">
        <v>106.31</v>
      </c>
      <c r="J1705" s="10">
        <v>4.43</v>
      </c>
      <c r="K1705" s="11"/>
      <c r="L1705" s="10">
        <v>6.9</v>
      </c>
      <c r="M1705" s="11"/>
      <c r="N1705" s="11"/>
      <c r="O1705" s="11"/>
      <c r="P1705" s="11"/>
      <c r="Q1705" s="10">
        <v>6.63</v>
      </c>
      <c r="R1705" s="10">
        <v>7.04</v>
      </c>
      <c r="S1705" s="10">
        <v>1.17</v>
      </c>
      <c r="T1705" s="11"/>
      <c r="U1705" s="9">
        <v>132.47999999999999</v>
      </c>
    </row>
    <row r="1706" spans="1:21" ht="23.25" thickBot="1" x14ac:dyDescent="0.3">
      <c r="A1706" s="4" t="s">
        <v>467</v>
      </c>
      <c r="B1706" s="4" t="s">
        <v>89</v>
      </c>
      <c r="C1706" s="4" t="s">
        <v>90</v>
      </c>
      <c r="D1706" s="4" t="s">
        <v>471</v>
      </c>
      <c r="E1706" s="4" t="s">
        <v>472</v>
      </c>
      <c r="F1706" s="4" t="s">
        <v>42</v>
      </c>
      <c r="G1706" s="4" t="s">
        <v>43</v>
      </c>
      <c r="H1706" s="4" t="s">
        <v>473</v>
      </c>
      <c r="I1706" s="8">
        <v>3564.48</v>
      </c>
      <c r="J1706" s="7"/>
      <c r="K1706" s="7"/>
      <c r="L1706" s="8">
        <v>231.3</v>
      </c>
      <c r="M1706" s="7"/>
      <c r="N1706" s="7"/>
      <c r="O1706" s="7"/>
      <c r="P1706" s="7"/>
      <c r="Q1706" s="8">
        <v>222.4</v>
      </c>
      <c r="R1706" s="8">
        <v>235.89</v>
      </c>
      <c r="S1706" s="8">
        <v>39.32</v>
      </c>
      <c r="T1706" s="7"/>
      <c r="U1706" s="9">
        <v>4293.3900000000003</v>
      </c>
    </row>
    <row r="1707" spans="1:21" ht="23.25" thickBot="1" x14ac:dyDescent="0.3">
      <c r="A1707" s="4" t="s">
        <v>467</v>
      </c>
      <c r="B1707" s="4" t="s">
        <v>89</v>
      </c>
      <c r="C1707" s="4" t="s">
        <v>90</v>
      </c>
      <c r="D1707" s="4" t="s">
        <v>471</v>
      </c>
      <c r="E1707" s="4" t="s">
        <v>472</v>
      </c>
      <c r="F1707" s="4" t="s">
        <v>53</v>
      </c>
      <c r="G1707" s="4" t="s">
        <v>54</v>
      </c>
      <c r="H1707" s="4" t="s">
        <v>473</v>
      </c>
      <c r="I1707" s="11"/>
      <c r="J1707" s="10">
        <v>148.38</v>
      </c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9">
        <v>148.38</v>
      </c>
    </row>
    <row r="1708" spans="1:21" ht="23.25" thickBot="1" x14ac:dyDescent="0.3">
      <c r="A1708" s="4" t="s">
        <v>467</v>
      </c>
      <c r="B1708" s="4" t="s">
        <v>89</v>
      </c>
      <c r="C1708" s="4" t="s">
        <v>90</v>
      </c>
      <c r="D1708" s="4" t="s">
        <v>474</v>
      </c>
      <c r="E1708" s="4" t="s">
        <v>475</v>
      </c>
      <c r="F1708" s="4" t="s">
        <v>94</v>
      </c>
      <c r="G1708" s="4" t="s">
        <v>95</v>
      </c>
      <c r="H1708" s="4" t="s">
        <v>476</v>
      </c>
      <c r="I1708" s="8">
        <v>109.81</v>
      </c>
      <c r="J1708" s="8">
        <v>467.38</v>
      </c>
      <c r="K1708" s="8">
        <v>13</v>
      </c>
      <c r="L1708" s="8">
        <v>8.41</v>
      </c>
      <c r="M1708" s="8">
        <v>469.51</v>
      </c>
      <c r="N1708" s="8">
        <v>517.67999999999995</v>
      </c>
      <c r="O1708" s="8">
        <v>231.24</v>
      </c>
      <c r="P1708" s="8">
        <v>9.1999999999999993</v>
      </c>
      <c r="Q1708" s="8">
        <v>143.80000000000001</v>
      </c>
      <c r="R1708" s="8">
        <v>199.57</v>
      </c>
      <c r="S1708" s="8">
        <v>342.72</v>
      </c>
      <c r="T1708" s="8">
        <v>413.63</v>
      </c>
      <c r="U1708" s="9">
        <v>2925.95</v>
      </c>
    </row>
    <row r="1709" spans="1:21" ht="23.25" thickBot="1" x14ac:dyDescent="0.3">
      <c r="A1709" s="4" t="s">
        <v>467</v>
      </c>
      <c r="B1709" s="4" t="s">
        <v>89</v>
      </c>
      <c r="C1709" s="4" t="s">
        <v>90</v>
      </c>
      <c r="D1709" s="4" t="s">
        <v>474</v>
      </c>
      <c r="E1709" s="4" t="s">
        <v>475</v>
      </c>
      <c r="F1709" s="4" t="s">
        <v>51</v>
      </c>
      <c r="G1709" s="4" t="s">
        <v>52</v>
      </c>
      <c r="H1709" s="4" t="s">
        <v>476</v>
      </c>
      <c r="I1709" s="11"/>
      <c r="J1709" s="11"/>
      <c r="K1709" s="11"/>
      <c r="L1709" s="11"/>
      <c r="M1709" s="11"/>
      <c r="N1709" s="11"/>
      <c r="O1709" s="10">
        <v>212.45</v>
      </c>
      <c r="P1709" s="11"/>
      <c r="Q1709" s="11"/>
      <c r="R1709" s="11"/>
      <c r="S1709" s="10">
        <v>290.72000000000003</v>
      </c>
      <c r="T1709" s="10">
        <v>436.08</v>
      </c>
      <c r="U1709" s="9">
        <v>939.25</v>
      </c>
    </row>
    <row r="1710" spans="1:21" ht="23.25" thickBot="1" x14ac:dyDescent="0.3">
      <c r="A1710" s="4" t="s">
        <v>467</v>
      </c>
      <c r="B1710" s="4" t="s">
        <v>89</v>
      </c>
      <c r="C1710" s="4" t="s">
        <v>90</v>
      </c>
      <c r="D1710" s="4" t="s">
        <v>474</v>
      </c>
      <c r="E1710" s="4" t="s">
        <v>475</v>
      </c>
      <c r="F1710" s="4" t="s">
        <v>42</v>
      </c>
      <c r="G1710" s="4" t="s">
        <v>43</v>
      </c>
      <c r="H1710" s="4" t="s">
        <v>476</v>
      </c>
      <c r="I1710" s="8">
        <v>3681.76</v>
      </c>
      <c r="J1710" s="8">
        <v>14767.6</v>
      </c>
      <c r="K1710" s="8">
        <v>436.02</v>
      </c>
      <c r="L1710" s="8">
        <v>281.94</v>
      </c>
      <c r="M1710" s="8">
        <v>15473.3</v>
      </c>
      <c r="N1710" s="8">
        <v>16717.03</v>
      </c>
      <c r="O1710" s="8">
        <v>6266.1</v>
      </c>
      <c r="P1710" s="8">
        <v>308.39999999999998</v>
      </c>
      <c r="Q1710" s="8">
        <v>4703.9399999999996</v>
      </c>
      <c r="R1710" s="8">
        <v>6691.68</v>
      </c>
      <c r="S1710" s="8">
        <v>10954.23</v>
      </c>
      <c r="T1710" s="8">
        <v>11984.64</v>
      </c>
      <c r="U1710" s="9">
        <v>92266.64</v>
      </c>
    </row>
    <row r="1711" spans="1:21" ht="23.25" thickBot="1" x14ac:dyDescent="0.3">
      <c r="A1711" s="4" t="s">
        <v>467</v>
      </c>
      <c r="B1711" s="4" t="s">
        <v>89</v>
      </c>
      <c r="C1711" s="4" t="s">
        <v>90</v>
      </c>
      <c r="D1711" s="4" t="s">
        <v>474</v>
      </c>
      <c r="E1711" s="4" t="s">
        <v>475</v>
      </c>
      <c r="F1711" s="4" t="s">
        <v>53</v>
      </c>
      <c r="G1711" s="4" t="s">
        <v>54</v>
      </c>
      <c r="H1711" s="4" t="s">
        <v>476</v>
      </c>
      <c r="I1711" s="11"/>
      <c r="J1711" s="10">
        <v>903.56</v>
      </c>
      <c r="K1711" s="11"/>
      <c r="L1711" s="11"/>
      <c r="M1711" s="10">
        <v>269.29000000000002</v>
      </c>
      <c r="N1711" s="10">
        <v>640.79</v>
      </c>
      <c r="O1711" s="10">
        <v>1274.8</v>
      </c>
      <c r="P1711" s="11"/>
      <c r="Q1711" s="10">
        <v>117.72</v>
      </c>
      <c r="R1711" s="11"/>
      <c r="S1711" s="10">
        <v>246.35</v>
      </c>
      <c r="T1711" s="10">
        <v>1448.31</v>
      </c>
      <c r="U1711" s="9">
        <v>4900.82</v>
      </c>
    </row>
    <row r="1712" spans="1:21" ht="23.25" thickBot="1" x14ac:dyDescent="0.3">
      <c r="A1712" s="4" t="s">
        <v>467</v>
      </c>
      <c r="B1712" s="4" t="s">
        <v>89</v>
      </c>
      <c r="C1712" s="4" t="s">
        <v>90</v>
      </c>
      <c r="D1712" s="4" t="s">
        <v>474</v>
      </c>
      <c r="E1712" s="4" t="s">
        <v>475</v>
      </c>
      <c r="F1712" s="4" t="s">
        <v>170</v>
      </c>
      <c r="G1712" s="4" t="s">
        <v>171</v>
      </c>
      <c r="H1712" s="4" t="s">
        <v>476</v>
      </c>
      <c r="I1712" s="7"/>
      <c r="J1712" s="7"/>
      <c r="K1712" s="7"/>
      <c r="L1712" s="7"/>
      <c r="M1712" s="8">
        <v>81.2</v>
      </c>
      <c r="N1712" s="8">
        <v>116</v>
      </c>
      <c r="O1712" s="8">
        <v>582.9</v>
      </c>
      <c r="P1712" s="7"/>
      <c r="Q1712" s="7"/>
      <c r="R1712" s="7"/>
      <c r="S1712" s="8">
        <v>234.32</v>
      </c>
      <c r="T1712" s="8">
        <v>855.5</v>
      </c>
      <c r="U1712" s="9">
        <v>1869.92</v>
      </c>
    </row>
    <row r="1713" spans="1:21" ht="23.25" thickBot="1" x14ac:dyDescent="0.3">
      <c r="A1713" s="4" t="s">
        <v>467</v>
      </c>
      <c r="B1713" s="4" t="s">
        <v>89</v>
      </c>
      <c r="C1713" s="4" t="s">
        <v>90</v>
      </c>
      <c r="D1713" s="4" t="s">
        <v>477</v>
      </c>
      <c r="E1713" s="4" t="s">
        <v>478</v>
      </c>
      <c r="F1713" s="4" t="s">
        <v>118</v>
      </c>
      <c r="G1713" s="4" t="s">
        <v>119</v>
      </c>
      <c r="H1713" s="4" t="s">
        <v>479</v>
      </c>
      <c r="I1713" s="10">
        <v>781.3</v>
      </c>
      <c r="J1713" s="10">
        <v>255.6</v>
      </c>
      <c r="K1713" s="10">
        <v>1768.8</v>
      </c>
      <c r="L1713" s="10">
        <v>1171.83</v>
      </c>
      <c r="M1713" s="10">
        <v>309.54000000000002</v>
      </c>
      <c r="N1713" s="10">
        <v>508.53</v>
      </c>
      <c r="O1713" s="10">
        <v>795.96</v>
      </c>
      <c r="P1713" s="10">
        <v>707.52</v>
      </c>
      <c r="Q1713" s="10">
        <v>676.5</v>
      </c>
      <c r="R1713" s="10">
        <v>1398.1</v>
      </c>
      <c r="S1713" s="10">
        <v>676.5</v>
      </c>
      <c r="T1713" s="10">
        <v>2074.6</v>
      </c>
      <c r="U1713" s="9">
        <v>11124.78</v>
      </c>
    </row>
    <row r="1714" spans="1:21" ht="23.25" thickBot="1" x14ac:dyDescent="0.3">
      <c r="A1714" s="4" t="s">
        <v>467</v>
      </c>
      <c r="B1714" s="4" t="s">
        <v>89</v>
      </c>
      <c r="C1714" s="4" t="s">
        <v>90</v>
      </c>
      <c r="D1714" s="4" t="s">
        <v>477</v>
      </c>
      <c r="E1714" s="4" t="s">
        <v>478</v>
      </c>
      <c r="F1714" s="4" t="s">
        <v>120</v>
      </c>
      <c r="G1714" s="4" t="s">
        <v>121</v>
      </c>
      <c r="H1714" s="4" t="s">
        <v>479</v>
      </c>
      <c r="I1714" s="8">
        <v>34189.599999999999</v>
      </c>
      <c r="J1714" s="8">
        <v>26923.200000000001</v>
      </c>
      <c r="K1714" s="8">
        <v>27593.3</v>
      </c>
      <c r="L1714" s="8">
        <v>35729.769999999997</v>
      </c>
      <c r="M1714" s="8">
        <v>31374.11</v>
      </c>
      <c r="N1714" s="8">
        <v>32192.17</v>
      </c>
      <c r="O1714" s="8">
        <v>39046.26</v>
      </c>
      <c r="P1714" s="8">
        <v>30357.03</v>
      </c>
      <c r="Q1714" s="8">
        <v>36282.949999999997</v>
      </c>
      <c r="R1714" s="8">
        <v>29608.18</v>
      </c>
      <c r="S1714" s="8">
        <v>33193.599999999999</v>
      </c>
      <c r="T1714" s="8">
        <v>33554.400000000001</v>
      </c>
      <c r="U1714" s="9">
        <v>390044.57</v>
      </c>
    </row>
    <row r="1715" spans="1:21" ht="23.25" thickBot="1" x14ac:dyDescent="0.3">
      <c r="A1715" s="4" t="s">
        <v>467</v>
      </c>
      <c r="B1715" s="4" t="s">
        <v>89</v>
      </c>
      <c r="C1715" s="4" t="s">
        <v>90</v>
      </c>
      <c r="D1715" s="4" t="s">
        <v>477</v>
      </c>
      <c r="E1715" s="4" t="s">
        <v>478</v>
      </c>
      <c r="F1715" s="4" t="s">
        <v>122</v>
      </c>
      <c r="G1715" s="4" t="s">
        <v>123</v>
      </c>
      <c r="H1715" s="4" t="s">
        <v>479</v>
      </c>
      <c r="I1715" s="10">
        <v>12327.25</v>
      </c>
      <c r="J1715" s="10">
        <v>8545.0400000000009</v>
      </c>
      <c r="K1715" s="10">
        <v>10703.87</v>
      </c>
      <c r="L1715" s="10">
        <v>11889.85</v>
      </c>
      <c r="M1715" s="10">
        <v>7926.56</v>
      </c>
      <c r="N1715" s="10">
        <v>9402.41</v>
      </c>
      <c r="O1715" s="10">
        <v>13233</v>
      </c>
      <c r="P1715" s="10">
        <v>9441.75</v>
      </c>
      <c r="Q1715" s="10">
        <v>10589.96</v>
      </c>
      <c r="R1715" s="10">
        <v>7493.06</v>
      </c>
      <c r="S1715" s="10">
        <v>7717.33</v>
      </c>
      <c r="T1715" s="10">
        <v>5919.73</v>
      </c>
      <c r="U1715" s="9">
        <v>115189.81</v>
      </c>
    </row>
    <row r="1716" spans="1:21" ht="23.25" thickBot="1" x14ac:dyDescent="0.3">
      <c r="A1716" s="4" t="s">
        <v>467</v>
      </c>
      <c r="B1716" s="4" t="s">
        <v>89</v>
      </c>
      <c r="C1716" s="4" t="s">
        <v>90</v>
      </c>
      <c r="D1716" s="4" t="s">
        <v>477</v>
      </c>
      <c r="E1716" s="4" t="s">
        <v>478</v>
      </c>
      <c r="F1716" s="4" t="s">
        <v>124</v>
      </c>
      <c r="G1716" s="4" t="s">
        <v>125</v>
      </c>
      <c r="H1716" s="4" t="s">
        <v>479</v>
      </c>
      <c r="I1716" s="7"/>
      <c r="J1716" s="8">
        <v>506.49</v>
      </c>
      <c r="K1716" s="8">
        <v>171</v>
      </c>
      <c r="L1716" s="8">
        <v>171</v>
      </c>
      <c r="M1716" s="7"/>
      <c r="N1716" s="7"/>
      <c r="O1716" s="7"/>
      <c r="P1716" s="8">
        <v>345</v>
      </c>
      <c r="Q1716" s="8">
        <v>59.16</v>
      </c>
      <c r="R1716" s="8">
        <v>88.74</v>
      </c>
      <c r="S1716" s="7"/>
      <c r="T1716" s="8">
        <v>529.38</v>
      </c>
      <c r="U1716" s="9">
        <v>1870.77</v>
      </c>
    </row>
    <row r="1717" spans="1:21" ht="23.25" thickBot="1" x14ac:dyDescent="0.3">
      <c r="A1717" s="4" t="s">
        <v>467</v>
      </c>
      <c r="B1717" s="4" t="s">
        <v>89</v>
      </c>
      <c r="C1717" s="4" t="s">
        <v>90</v>
      </c>
      <c r="D1717" s="4" t="s">
        <v>477</v>
      </c>
      <c r="E1717" s="4" t="s">
        <v>478</v>
      </c>
      <c r="F1717" s="4" t="s">
        <v>112</v>
      </c>
      <c r="G1717" s="4" t="s">
        <v>113</v>
      </c>
      <c r="H1717" s="4" t="s">
        <v>479</v>
      </c>
      <c r="I1717" s="10">
        <v>5314.29</v>
      </c>
      <c r="J1717" s="10">
        <v>4953.46</v>
      </c>
      <c r="K1717" s="10">
        <v>5335.07</v>
      </c>
      <c r="L1717" s="10">
        <v>5576.68</v>
      </c>
      <c r="M1717" s="10">
        <v>4732.3500000000004</v>
      </c>
      <c r="N1717" s="10">
        <v>5408.46</v>
      </c>
      <c r="O1717" s="10">
        <v>5311.94</v>
      </c>
      <c r="P1717" s="10">
        <v>5069.2299999999996</v>
      </c>
      <c r="Q1717" s="10">
        <v>5413.22</v>
      </c>
      <c r="R1717" s="10">
        <v>5638.85</v>
      </c>
      <c r="S1717" s="10">
        <v>5121.9399999999996</v>
      </c>
      <c r="T1717" s="10">
        <v>5588.18</v>
      </c>
      <c r="U1717" s="9">
        <v>63463.67</v>
      </c>
    </row>
    <row r="1718" spans="1:21" ht="23.25" thickBot="1" x14ac:dyDescent="0.3">
      <c r="A1718" s="4" t="s">
        <v>467</v>
      </c>
      <c r="B1718" s="4" t="s">
        <v>89</v>
      </c>
      <c r="C1718" s="4" t="s">
        <v>90</v>
      </c>
      <c r="D1718" s="4" t="s">
        <v>477</v>
      </c>
      <c r="E1718" s="4" t="s">
        <v>478</v>
      </c>
      <c r="F1718" s="4" t="s">
        <v>114</v>
      </c>
      <c r="G1718" s="4" t="s">
        <v>115</v>
      </c>
      <c r="H1718" s="4" t="s">
        <v>479</v>
      </c>
      <c r="I1718" s="8">
        <v>21765.45</v>
      </c>
      <c r="J1718" s="8">
        <v>19743.28</v>
      </c>
      <c r="K1718" s="8">
        <v>21752.53</v>
      </c>
      <c r="L1718" s="8">
        <v>22790.61</v>
      </c>
      <c r="M1718" s="8">
        <v>18880.580000000002</v>
      </c>
      <c r="N1718" s="8">
        <v>21657.4</v>
      </c>
      <c r="O1718" s="8">
        <v>21957.919999999998</v>
      </c>
      <c r="P1718" s="8">
        <v>20427.95</v>
      </c>
      <c r="Q1718" s="8">
        <v>21887.11</v>
      </c>
      <c r="R1718" s="8">
        <v>22347.47</v>
      </c>
      <c r="S1718" s="8">
        <v>20340.57</v>
      </c>
      <c r="T1718" s="8">
        <v>22010.62</v>
      </c>
      <c r="U1718" s="9">
        <v>255561.49</v>
      </c>
    </row>
    <row r="1719" spans="1:21" ht="23.25" thickBot="1" x14ac:dyDescent="0.3">
      <c r="A1719" s="4" t="s">
        <v>467</v>
      </c>
      <c r="B1719" s="4" t="s">
        <v>89</v>
      </c>
      <c r="C1719" s="4" t="s">
        <v>90</v>
      </c>
      <c r="D1719" s="4" t="s">
        <v>477</v>
      </c>
      <c r="E1719" s="4" t="s">
        <v>478</v>
      </c>
      <c r="F1719" s="4" t="s">
        <v>70</v>
      </c>
      <c r="G1719" s="4" t="s">
        <v>71</v>
      </c>
      <c r="H1719" s="4" t="s">
        <v>479</v>
      </c>
      <c r="I1719" s="11"/>
      <c r="J1719" s="11"/>
      <c r="K1719" s="11"/>
      <c r="L1719" s="10">
        <v>89.95</v>
      </c>
      <c r="M1719" s="11"/>
      <c r="N1719" s="11"/>
      <c r="O1719" s="11"/>
      <c r="P1719" s="11"/>
      <c r="Q1719" s="11"/>
      <c r="R1719" s="11"/>
      <c r="S1719" s="11"/>
      <c r="T1719" s="11"/>
      <c r="U1719" s="9">
        <v>89.95</v>
      </c>
    </row>
    <row r="1720" spans="1:21" ht="23.25" thickBot="1" x14ac:dyDescent="0.3">
      <c r="A1720" s="4" t="s">
        <v>467</v>
      </c>
      <c r="B1720" s="4" t="s">
        <v>89</v>
      </c>
      <c r="C1720" s="4" t="s">
        <v>90</v>
      </c>
      <c r="D1720" s="4" t="s">
        <v>477</v>
      </c>
      <c r="E1720" s="4" t="s">
        <v>478</v>
      </c>
      <c r="F1720" s="4" t="s">
        <v>94</v>
      </c>
      <c r="G1720" s="4" t="s">
        <v>95</v>
      </c>
      <c r="H1720" s="4" t="s">
        <v>479</v>
      </c>
      <c r="I1720" s="8">
        <v>704.26</v>
      </c>
      <c r="J1720" s="8">
        <v>596.86</v>
      </c>
      <c r="K1720" s="8">
        <v>609.16</v>
      </c>
      <c r="L1720" s="8">
        <v>683.63</v>
      </c>
      <c r="M1720" s="8">
        <v>617.17999999999995</v>
      </c>
      <c r="N1720" s="8">
        <v>623.16</v>
      </c>
      <c r="O1720" s="8">
        <v>872.67</v>
      </c>
      <c r="P1720" s="8">
        <v>493.55</v>
      </c>
      <c r="Q1720" s="8">
        <v>633.20000000000005</v>
      </c>
      <c r="R1720" s="8">
        <v>496.61</v>
      </c>
      <c r="S1720" s="8">
        <v>937.45</v>
      </c>
      <c r="T1720" s="8">
        <v>905.87</v>
      </c>
      <c r="U1720" s="9">
        <v>8173.6</v>
      </c>
    </row>
    <row r="1721" spans="1:21" ht="23.25" thickBot="1" x14ac:dyDescent="0.3">
      <c r="A1721" s="4" t="s">
        <v>467</v>
      </c>
      <c r="B1721" s="4" t="s">
        <v>89</v>
      </c>
      <c r="C1721" s="4" t="s">
        <v>90</v>
      </c>
      <c r="D1721" s="4" t="s">
        <v>477</v>
      </c>
      <c r="E1721" s="4" t="s">
        <v>478</v>
      </c>
      <c r="F1721" s="4" t="s">
        <v>98</v>
      </c>
      <c r="G1721" s="4" t="s">
        <v>99</v>
      </c>
      <c r="H1721" s="4" t="s">
        <v>479</v>
      </c>
      <c r="I1721" s="11"/>
      <c r="J1721" s="11"/>
      <c r="K1721" s="11"/>
      <c r="L1721" s="11"/>
      <c r="M1721" s="11"/>
      <c r="N1721" s="11"/>
      <c r="O1721" s="11"/>
      <c r="P1721" s="11"/>
      <c r="Q1721" s="11"/>
      <c r="R1721" s="10">
        <v>754.13</v>
      </c>
      <c r="S1721" s="10">
        <v>-384.35</v>
      </c>
      <c r="T1721" s="10">
        <v>-229.93</v>
      </c>
      <c r="U1721" s="9">
        <v>139.85</v>
      </c>
    </row>
    <row r="1722" spans="1:21" ht="23.25" thickBot="1" x14ac:dyDescent="0.3">
      <c r="A1722" s="4" t="s">
        <v>467</v>
      </c>
      <c r="B1722" s="4" t="s">
        <v>89</v>
      </c>
      <c r="C1722" s="4" t="s">
        <v>90</v>
      </c>
      <c r="D1722" s="4" t="s">
        <v>477</v>
      </c>
      <c r="E1722" s="4" t="s">
        <v>478</v>
      </c>
      <c r="F1722" s="4" t="s">
        <v>156</v>
      </c>
      <c r="G1722" s="4" t="s">
        <v>157</v>
      </c>
      <c r="H1722" s="4" t="s">
        <v>479</v>
      </c>
      <c r="I1722" s="8">
        <v>360</v>
      </c>
      <c r="J1722" s="8">
        <v>292.5</v>
      </c>
      <c r="K1722" s="8">
        <v>547.20000000000005</v>
      </c>
      <c r="L1722" s="8">
        <v>389.3</v>
      </c>
      <c r="M1722" s="8">
        <v>137.4</v>
      </c>
      <c r="N1722" s="8">
        <v>229</v>
      </c>
      <c r="O1722" s="8">
        <v>435.1</v>
      </c>
      <c r="P1722" s="8">
        <v>618.29999999999995</v>
      </c>
      <c r="Q1722" s="8">
        <v>206.1</v>
      </c>
      <c r="R1722" s="8">
        <v>320.60000000000002</v>
      </c>
      <c r="S1722" s="8">
        <v>686.4</v>
      </c>
      <c r="T1722" s="8">
        <v>160.30000000000001</v>
      </c>
      <c r="U1722" s="9">
        <v>4382.2</v>
      </c>
    </row>
    <row r="1723" spans="1:21" ht="23.25" thickBot="1" x14ac:dyDescent="0.3">
      <c r="A1723" s="4" t="s">
        <v>467</v>
      </c>
      <c r="B1723" s="4" t="s">
        <v>89</v>
      </c>
      <c r="C1723" s="4" t="s">
        <v>90</v>
      </c>
      <c r="D1723" s="4" t="s">
        <v>477</v>
      </c>
      <c r="E1723" s="4" t="s">
        <v>478</v>
      </c>
      <c r="F1723" s="4" t="s">
        <v>42</v>
      </c>
      <c r="G1723" s="4" t="s">
        <v>43</v>
      </c>
      <c r="H1723" s="4" t="s">
        <v>479</v>
      </c>
      <c r="I1723" s="10">
        <v>4253.4399999999996</v>
      </c>
      <c r="J1723" s="10">
        <v>6118.64</v>
      </c>
      <c r="K1723" s="10">
        <v>3080.91</v>
      </c>
      <c r="L1723" s="10">
        <v>2748</v>
      </c>
      <c r="M1723" s="10">
        <v>5729.47</v>
      </c>
      <c r="N1723" s="10">
        <v>3008.96</v>
      </c>
      <c r="O1723" s="10">
        <v>2527.65</v>
      </c>
      <c r="P1723" s="10">
        <v>565.02</v>
      </c>
      <c r="Q1723" s="10">
        <v>2413.84</v>
      </c>
      <c r="R1723" s="10">
        <v>1418.54</v>
      </c>
      <c r="S1723" s="10">
        <v>2572.5300000000002</v>
      </c>
      <c r="T1723" s="10">
        <v>1137.74</v>
      </c>
      <c r="U1723" s="9">
        <v>35574.74</v>
      </c>
    </row>
    <row r="1724" spans="1:21" ht="23.25" thickBot="1" x14ac:dyDescent="0.3">
      <c r="A1724" s="4" t="s">
        <v>467</v>
      </c>
      <c r="B1724" s="4" t="s">
        <v>89</v>
      </c>
      <c r="C1724" s="4" t="s">
        <v>90</v>
      </c>
      <c r="D1724" s="4" t="s">
        <v>477</v>
      </c>
      <c r="E1724" s="4" t="s">
        <v>478</v>
      </c>
      <c r="F1724" s="4" t="s">
        <v>53</v>
      </c>
      <c r="G1724" s="4" t="s">
        <v>54</v>
      </c>
      <c r="H1724" s="4" t="s">
        <v>479</v>
      </c>
      <c r="I1724" s="8">
        <v>37.1</v>
      </c>
      <c r="J1724" s="7"/>
      <c r="K1724" s="7"/>
      <c r="L1724" s="8">
        <v>38.47</v>
      </c>
      <c r="M1724" s="7"/>
      <c r="N1724" s="8">
        <v>70.34</v>
      </c>
      <c r="O1724" s="7"/>
      <c r="P1724" s="7"/>
      <c r="Q1724" s="8">
        <v>364.88</v>
      </c>
      <c r="R1724" s="8">
        <v>16.25</v>
      </c>
      <c r="S1724" s="7"/>
      <c r="T1724" s="7"/>
      <c r="U1724" s="9">
        <v>527.04</v>
      </c>
    </row>
    <row r="1725" spans="1:21" ht="23.25" thickBot="1" x14ac:dyDescent="0.3">
      <c r="A1725" s="4" t="s">
        <v>467</v>
      </c>
      <c r="B1725" s="4" t="s">
        <v>89</v>
      </c>
      <c r="C1725" s="4" t="s">
        <v>90</v>
      </c>
      <c r="D1725" s="4" t="s">
        <v>477</v>
      </c>
      <c r="E1725" s="4" t="s">
        <v>478</v>
      </c>
      <c r="F1725" s="4" t="s">
        <v>174</v>
      </c>
      <c r="G1725" s="4" t="s">
        <v>175</v>
      </c>
      <c r="H1725" s="4" t="s">
        <v>479</v>
      </c>
      <c r="I1725" s="10">
        <v>-915.01</v>
      </c>
      <c r="J1725" s="10">
        <v>-296.76</v>
      </c>
      <c r="K1725" s="10">
        <v>-2053.6</v>
      </c>
      <c r="L1725" s="10">
        <v>-1359.35</v>
      </c>
      <c r="M1725" s="10">
        <v>-359.08</v>
      </c>
      <c r="N1725" s="10">
        <v>-589.91</v>
      </c>
      <c r="O1725" s="10">
        <v>-923.37</v>
      </c>
      <c r="P1725" s="10">
        <v>-820.72</v>
      </c>
      <c r="Q1725" s="10">
        <v>-791.87</v>
      </c>
      <c r="R1725" s="10">
        <v>-1621.77</v>
      </c>
      <c r="S1725" s="10">
        <v>-784.73</v>
      </c>
      <c r="T1725" s="10">
        <v>-2406.52</v>
      </c>
      <c r="U1725" s="9">
        <v>-12922.69</v>
      </c>
    </row>
    <row r="1726" spans="1:21" ht="23.25" thickBot="1" x14ac:dyDescent="0.3">
      <c r="A1726" s="4" t="s">
        <v>467</v>
      </c>
      <c r="B1726" s="4" t="s">
        <v>89</v>
      </c>
      <c r="C1726" s="4" t="s">
        <v>90</v>
      </c>
      <c r="D1726" s="4" t="s">
        <v>477</v>
      </c>
      <c r="E1726" s="4" t="s">
        <v>478</v>
      </c>
      <c r="F1726" s="4" t="s">
        <v>176</v>
      </c>
      <c r="G1726" s="4" t="s">
        <v>177</v>
      </c>
      <c r="H1726" s="4" t="s">
        <v>479</v>
      </c>
      <c r="I1726" s="8">
        <v>-60002.080000000002</v>
      </c>
      <c r="J1726" s="8">
        <v>-47389.7</v>
      </c>
      <c r="K1726" s="8">
        <v>-48316.5</v>
      </c>
      <c r="L1726" s="8">
        <v>-62296.81</v>
      </c>
      <c r="M1726" s="8">
        <v>-54702.47</v>
      </c>
      <c r="N1726" s="8">
        <v>-54895.21</v>
      </c>
      <c r="O1726" s="8">
        <v>-63144.9</v>
      </c>
      <c r="P1726" s="8">
        <v>-53320.86</v>
      </c>
      <c r="Q1726" s="8">
        <v>-63517.78</v>
      </c>
      <c r="R1726" s="8">
        <v>-51723.56</v>
      </c>
      <c r="S1726" s="8">
        <v>-44661.87</v>
      </c>
      <c r="T1726" s="8">
        <v>-44646.96</v>
      </c>
      <c r="U1726" s="9">
        <v>-648618.69999999995</v>
      </c>
    </row>
    <row r="1727" spans="1:21" ht="23.25" thickBot="1" x14ac:dyDescent="0.3">
      <c r="A1727" s="4" t="s">
        <v>467</v>
      </c>
      <c r="B1727" s="4" t="s">
        <v>89</v>
      </c>
      <c r="C1727" s="4" t="s">
        <v>90</v>
      </c>
      <c r="D1727" s="4" t="s">
        <v>477</v>
      </c>
      <c r="E1727" s="4" t="s">
        <v>478</v>
      </c>
      <c r="F1727" s="4" t="s">
        <v>178</v>
      </c>
      <c r="G1727" s="4" t="s">
        <v>179</v>
      </c>
      <c r="H1727" s="4" t="s">
        <v>479</v>
      </c>
      <c r="I1727" s="10">
        <v>-14355.93</v>
      </c>
      <c r="J1727" s="10">
        <v>-9867.39</v>
      </c>
      <c r="K1727" s="10">
        <v>-12418.02</v>
      </c>
      <c r="L1727" s="10">
        <v>-13791.54</v>
      </c>
      <c r="M1727" s="10">
        <v>-9194.3799999999992</v>
      </c>
      <c r="N1727" s="10">
        <v>-10906.28</v>
      </c>
      <c r="O1727" s="10">
        <v>-15349.56</v>
      </c>
      <c r="P1727" s="10">
        <v>-10887.07</v>
      </c>
      <c r="Q1727" s="10">
        <v>-12336.82</v>
      </c>
      <c r="R1727" s="10">
        <v>-8436.6</v>
      </c>
      <c r="S1727" s="10">
        <v>-8868.24</v>
      </c>
      <c r="T1727" s="10">
        <v>-6808.14</v>
      </c>
      <c r="U1727" s="9">
        <v>-133219.97</v>
      </c>
    </row>
    <row r="1728" spans="1:21" ht="23.25" thickBot="1" x14ac:dyDescent="0.3">
      <c r="A1728" s="4" t="s">
        <v>467</v>
      </c>
      <c r="B1728" s="4" t="s">
        <v>89</v>
      </c>
      <c r="C1728" s="4" t="s">
        <v>90</v>
      </c>
      <c r="D1728" s="4" t="s">
        <v>477</v>
      </c>
      <c r="E1728" s="4" t="s">
        <v>478</v>
      </c>
      <c r="F1728" s="4" t="s">
        <v>182</v>
      </c>
      <c r="G1728" s="4" t="s">
        <v>183</v>
      </c>
      <c r="H1728" s="4" t="s">
        <v>479</v>
      </c>
      <c r="I1728" s="8">
        <v>-247.5</v>
      </c>
      <c r="J1728" s="8">
        <v>-202.5</v>
      </c>
      <c r="K1728" s="8">
        <v>-360</v>
      </c>
      <c r="L1728" s="8">
        <v>-360</v>
      </c>
      <c r="M1728" s="8">
        <v>-112.5</v>
      </c>
      <c r="N1728" s="8">
        <v>-202.5</v>
      </c>
      <c r="O1728" s="8">
        <v>-630</v>
      </c>
      <c r="P1728" s="8">
        <v>-225</v>
      </c>
      <c r="Q1728" s="8">
        <v>-270</v>
      </c>
      <c r="R1728" s="8">
        <v>-202.5</v>
      </c>
      <c r="S1728" s="8">
        <v>-382.5</v>
      </c>
      <c r="T1728" s="8">
        <v>-247.5</v>
      </c>
      <c r="U1728" s="9">
        <v>-3442.5</v>
      </c>
    </row>
    <row r="1729" spans="1:21" ht="23.25" thickBot="1" x14ac:dyDescent="0.3">
      <c r="A1729" s="4" t="s">
        <v>467</v>
      </c>
      <c r="B1729" s="4" t="s">
        <v>89</v>
      </c>
      <c r="C1729" s="4" t="s">
        <v>90</v>
      </c>
      <c r="D1729" s="4" t="s">
        <v>480</v>
      </c>
      <c r="E1729" s="4" t="s">
        <v>481</v>
      </c>
      <c r="F1729" s="4" t="s">
        <v>94</v>
      </c>
      <c r="G1729" s="4" t="s">
        <v>95</v>
      </c>
      <c r="H1729" s="4" t="s">
        <v>482</v>
      </c>
      <c r="I1729" s="11"/>
      <c r="J1729" s="10">
        <v>32.590000000000003</v>
      </c>
      <c r="K1729" s="11"/>
      <c r="L1729" s="10">
        <v>36.79</v>
      </c>
      <c r="M1729" s="10">
        <v>2.2999999999999998</v>
      </c>
      <c r="N1729" s="10">
        <v>55.47</v>
      </c>
      <c r="O1729" s="10">
        <v>39.92</v>
      </c>
      <c r="P1729" s="10">
        <v>6.9</v>
      </c>
      <c r="Q1729" s="10">
        <v>73.3</v>
      </c>
      <c r="R1729" s="10">
        <v>18.53</v>
      </c>
      <c r="S1729" s="10">
        <v>17.7</v>
      </c>
      <c r="T1729" s="11"/>
      <c r="U1729" s="9">
        <v>283.5</v>
      </c>
    </row>
    <row r="1730" spans="1:21" ht="23.25" thickBot="1" x14ac:dyDescent="0.3">
      <c r="A1730" s="4" t="s">
        <v>467</v>
      </c>
      <c r="B1730" s="4" t="s">
        <v>89</v>
      </c>
      <c r="C1730" s="4" t="s">
        <v>90</v>
      </c>
      <c r="D1730" s="4" t="s">
        <v>480</v>
      </c>
      <c r="E1730" s="4" t="s">
        <v>481</v>
      </c>
      <c r="F1730" s="4" t="s">
        <v>42</v>
      </c>
      <c r="G1730" s="4" t="s">
        <v>43</v>
      </c>
      <c r="H1730" s="4" t="s">
        <v>482</v>
      </c>
      <c r="I1730" s="7"/>
      <c r="J1730" s="8">
        <v>1092.8</v>
      </c>
      <c r="K1730" s="7"/>
      <c r="L1730" s="8">
        <v>1233.5999999999999</v>
      </c>
      <c r="M1730" s="8">
        <v>77.099999999999994</v>
      </c>
      <c r="N1730" s="8">
        <v>1744.56</v>
      </c>
      <c r="O1730" s="8">
        <v>1127.76</v>
      </c>
      <c r="P1730" s="8">
        <v>231.3</v>
      </c>
      <c r="Q1730" s="8">
        <v>2457.58</v>
      </c>
      <c r="R1730" s="8">
        <v>621.14</v>
      </c>
      <c r="S1730" s="8">
        <v>577.99</v>
      </c>
      <c r="T1730" s="7"/>
      <c r="U1730" s="9">
        <v>9163.83</v>
      </c>
    </row>
    <row r="1731" spans="1:21" ht="23.25" thickBot="1" x14ac:dyDescent="0.3">
      <c r="A1731" s="4" t="s">
        <v>467</v>
      </c>
      <c r="B1731" s="4" t="s">
        <v>89</v>
      </c>
      <c r="C1731" s="4" t="s">
        <v>90</v>
      </c>
      <c r="D1731" s="4" t="s">
        <v>480</v>
      </c>
      <c r="E1731" s="4" t="s">
        <v>481</v>
      </c>
      <c r="F1731" s="4" t="s">
        <v>53</v>
      </c>
      <c r="G1731" s="4" t="s">
        <v>54</v>
      </c>
      <c r="H1731" s="4" t="s">
        <v>482</v>
      </c>
      <c r="I1731" s="11"/>
      <c r="J1731" s="11"/>
      <c r="K1731" s="11"/>
      <c r="L1731" s="11"/>
      <c r="M1731" s="11"/>
      <c r="N1731" s="10">
        <v>115.41</v>
      </c>
      <c r="O1731" s="10">
        <v>211.02</v>
      </c>
      <c r="P1731" s="11"/>
      <c r="Q1731" s="11"/>
      <c r="R1731" s="11"/>
      <c r="S1731" s="10">
        <v>15.57</v>
      </c>
      <c r="T1731" s="11"/>
      <c r="U1731" s="9">
        <v>342</v>
      </c>
    </row>
    <row r="1732" spans="1:21" ht="23.25" thickBot="1" x14ac:dyDescent="0.3">
      <c r="A1732" s="4" t="s">
        <v>467</v>
      </c>
      <c r="B1732" s="4" t="s">
        <v>89</v>
      </c>
      <c r="C1732" s="4" t="s">
        <v>90</v>
      </c>
      <c r="D1732" s="4" t="s">
        <v>483</v>
      </c>
      <c r="E1732" s="4" t="s">
        <v>484</v>
      </c>
      <c r="F1732" s="4" t="s">
        <v>94</v>
      </c>
      <c r="G1732" s="4" t="s">
        <v>95</v>
      </c>
      <c r="H1732" s="4" t="s">
        <v>485</v>
      </c>
      <c r="I1732" s="8">
        <v>21.83</v>
      </c>
      <c r="J1732" s="8">
        <v>35.869999999999997</v>
      </c>
      <c r="K1732" s="8">
        <v>32.18</v>
      </c>
      <c r="L1732" s="8">
        <v>40.24</v>
      </c>
      <c r="M1732" s="8">
        <v>113.97</v>
      </c>
      <c r="N1732" s="8">
        <v>37.119999999999997</v>
      </c>
      <c r="O1732" s="8">
        <v>13.8</v>
      </c>
      <c r="P1732" s="7"/>
      <c r="Q1732" s="7"/>
      <c r="R1732" s="8">
        <v>1.76</v>
      </c>
      <c r="S1732" s="8">
        <v>3.72</v>
      </c>
      <c r="T1732" s="7"/>
      <c r="U1732" s="9">
        <v>300.49</v>
      </c>
    </row>
    <row r="1733" spans="1:21" ht="23.25" thickBot="1" x14ac:dyDescent="0.3">
      <c r="A1733" s="4" t="s">
        <v>467</v>
      </c>
      <c r="B1733" s="4" t="s">
        <v>89</v>
      </c>
      <c r="C1733" s="4" t="s">
        <v>90</v>
      </c>
      <c r="D1733" s="4" t="s">
        <v>483</v>
      </c>
      <c r="E1733" s="4" t="s">
        <v>484</v>
      </c>
      <c r="F1733" s="4" t="s">
        <v>42</v>
      </c>
      <c r="G1733" s="4" t="s">
        <v>43</v>
      </c>
      <c r="H1733" s="4" t="s">
        <v>485</v>
      </c>
      <c r="I1733" s="10">
        <v>732.05</v>
      </c>
      <c r="J1733" s="10">
        <v>1202.82</v>
      </c>
      <c r="K1733" s="10">
        <v>1079.1199999999999</v>
      </c>
      <c r="L1733" s="10">
        <v>1349.25</v>
      </c>
      <c r="M1733" s="10">
        <v>3603.63</v>
      </c>
      <c r="N1733" s="10">
        <v>1244.55</v>
      </c>
      <c r="O1733" s="10">
        <v>462.6</v>
      </c>
      <c r="P1733" s="11"/>
      <c r="Q1733" s="11"/>
      <c r="R1733" s="10">
        <v>58.97</v>
      </c>
      <c r="S1733" s="10">
        <v>124.84</v>
      </c>
      <c r="T1733" s="11"/>
      <c r="U1733" s="9">
        <v>9857.83</v>
      </c>
    </row>
    <row r="1734" spans="1:21" ht="23.25" thickBot="1" x14ac:dyDescent="0.3">
      <c r="A1734" s="4" t="s">
        <v>467</v>
      </c>
      <c r="B1734" s="4" t="s">
        <v>89</v>
      </c>
      <c r="C1734" s="4" t="s">
        <v>90</v>
      </c>
      <c r="D1734" s="4" t="s">
        <v>483</v>
      </c>
      <c r="E1734" s="4" t="s">
        <v>484</v>
      </c>
      <c r="F1734" s="4" t="s">
        <v>53</v>
      </c>
      <c r="G1734" s="4" t="s">
        <v>54</v>
      </c>
      <c r="H1734" s="4" t="s">
        <v>485</v>
      </c>
      <c r="I1734" s="7"/>
      <c r="J1734" s="7"/>
      <c r="K1734" s="7"/>
      <c r="L1734" s="7"/>
      <c r="M1734" s="8">
        <v>217.62</v>
      </c>
      <c r="N1734" s="7"/>
      <c r="O1734" s="7"/>
      <c r="P1734" s="7"/>
      <c r="Q1734" s="7"/>
      <c r="R1734" s="7"/>
      <c r="S1734" s="7"/>
      <c r="T1734" s="7"/>
      <c r="U1734" s="9">
        <v>217.62</v>
      </c>
    </row>
    <row r="1735" spans="1:21" ht="23.25" thickBot="1" x14ac:dyDescent="0.3">
      <c r="A1735" s="4" t="s">
        <v>467</v>
      </c>
      <c r="B1735" s="4" t="s">
        <v>89</v>
      </c>
      <c r="C1735" s="4" t="s">
        <v>90</v>
      </c>
      <c r="D1735" s="4" t="s">
        <v>486</v>
      </c>
      <c r="E1735" s="4" t="s">
        <v>487</v>
      </c>
      <c r="F1735" s="4" t="s">
        <v>47</v>
      </c>
      <c r="G1735" s="4" t="s">
        <v>48</v>
      </c>
      <c r="H1735" s="4" t="s">
        <v>277</v>
      </c>
      <c r="I1735" s="11"/>
      <c r="J1735" s="11"/>
      <c r="K1735" s="10">
        <v>8.7899999999999991</v>
      </c>
      <c r="L1735" s="11"/>
      <c r="M1735" s="11"/>
      <c r="N1735" s="10">
        <v>326.57</v>
      </c>
      <c r="O1735" s="11"/>
      <c r="P1735" s="11"/>
      <c r="Q1735" s="11"/>
      <c r="R1735" s="10">
        <v>117.03</v>
      </c>
      <c r="S1735" s="11"/>
      <c r="T1735" s="11"/>
      <c r="U1735" s="9">
        <v>452.39</v>
      </c>
    </row>
    <row r="1736" spans="1:21" ht="23.25" thickBot="1" x14ac:dyDescent="0.3">
      <c r="A1736" s="4" t="s">
        <v>467</v>
      </c>
      <c r="B1736" s="4" t="s">
        <v>89</v>
      </c>
      <c r="C1736" s="4" t="s">
        <v>90</v>
      </c>
      <c r="D1736" s="4" t="s">
        <v>486</v>
      </c>
      <c r="E1736" s="4" t="s">
        <v>487</v>
      </c>
      <c r="F1736" s="4" t="s">
        <v>94</v>
      </c>
      <c r="G1736" s="4" t="s">
        <v>95</v>
      </c>
      <c r="H1736" s="4" t="s">
        <v>277</v>
      </c>
      <c r="I1736" s="8">
        <v>13.29</v>
      </c>
      <c r="J1736" s="8">
        <v>224.04</v>
      </c>
      <c r="K1736" s="7"/>
      <c r="L1736" s="7"/>
      <c r="M1736" s="8">
        <v>93.13</v>
      </c>
      <c r="N1736" s="8">
        <v>93.41</v>
      </c>
      <c r="O1736" s="8">
        <v>6.9</v>
      </c>
      <c r="P1736" s="8">
        <v>24.44</v>
      </c>
      <c r="Q1736" s="8">
        <v>233.74</v>
      </c>
      <c r="R1736" s="8">
        <v>40.200000000000003</v>
      </c>
      <c r="S1736" s="8">
        <v>64.14</v>
      </c>
      <c r="T1736" s="8">
        <v>15.24</v>
      </c>
      <c r="U1736" s="9">
        <v>808.53</v>
      </c>
    </row>
    <row r="1737" spans="1:21" ht="23.25" thickBot="1" x14ac:dyDescent="0.3">
      <c r="A1737" s="4" t="s">
        <v>467</v>
      </c>
      <c r="B1737" s="4" t="s">
        <v>89</v>
      </c>
      <c r="C1737" s="4" t="s">
        <v>90</v>
      </c>
      <c r="D1737" s="4" t="s">
        <v>486</v>
      </c>
      <c r="E1737" s="4" t="s">
        <v>487</v>
      </c>
      <c r="F1737" s="4" t="s">
        <v>42</v>
      </c>
      <c r="G1737" s="4" t="s">
        <v>43</v>
      </c>
      <c r="H1737" s="4" t="s">
        <v>277</v>
      </c>
      <c r="I1737" s="10">
        <v>445.56</v>
      </c>
      <c r="J1737" s="10">
        <v>7363.52</v>
      </c>
      <c r="K1737" s="11"/>
      <c r="L1737" s="11"/>
      <c r="M1737" s="10">
        <v>3084</v>
      </c>
      <c r="N1737" s="10">
        <v>2978.16</v>
      </c>
      <c r="O1737" s="10">
        <v>231.3</v>
      </c>
      <c r="P1737" s="10">
        <v>819.36</v>
      </c>
      <c r="Q1737" s="10">
        <v>7641.01</v>
      </c>
      <c r="R1737" s="10">
        <v>1347.89</v>
      </c>
      <c r="S1737" s="10">
        <v>2150.59</v>
      </c>
      <c r="T1737" s="10">
        <v>393.16</v>
      </c>
      <c r="U1737" s="9">
        <v>26454.55</v>
      </c>
    </row>
    <row r="1738" spans="1:21" ht="23.25" thickBot="1" x14ac:dyDescent="0.3">
      <c r="A1738" s="4" t="s">
        <v>467</v>
      </c>
      <c r="B1738" s="4" t="s">
        <v>89</v>
      </c>
      <c r="C1738" s="4" t="s">
        <v>90</v>
      </c>
      <c r="D1738" s="4" t="s">
        <v>486</v>
      </c>
      <c r="E1738" s="4" t="s">
        <v>487</v>
      </c>
      <c r="F1738" s="4" t="s">
        <v>53</v>
      </c>
      <c r="G1738" s="4" t="s">
        <v>54</v>
      </c>
      <c r="H1738" s="4" t="s">
        <v>277</v>
      </c>
      <c r="I1738" s="7"/>
      <c r="J1738" s="8">
        <v>148.38</v>
      </c>
      <c r="K1738" s="7"/>
      <c r="L1738" s="7"/>
      <c r="M1738" s="8">
        <v>38.47</v>
      </c>
      <c r="N1738" s="8">
        <v>153.88</v>
      </c>
      <c r="O1738" s="7"/>
      <c r="P1738" s="7"/>
      <c r="Q1738" s="8">
        <v>196.2</v>
      </c>
      <c r="R1738" s="7"/>
      <c r="S1738" s="7"/>
      <c r="T1738" s="8">
        <v>117.72</v>
      </c>
      <c r="U1738" s="9">
        <v>654.65</v>
      </c>
    </row>
    <row r="1739" spans="1:21" ht="23.25" thickBot="1" x14ac:dyDescent="0.3">
      <c r="A1739" s="4" t="s">
        <v>467</v>
      </c>
      <c r="B1739" s="4" t="s">
        <v>89</v>
      </c>
      <c r="C1739" s="4" t="s">
        <v>90</v>
      </c>
      <c r="D1739" s="4" t="s">
        <v>488</v>
      </c>
      <c r="E1739" s="4" t="s">
        <v>489</v>
      </c>
      <c r="F1739" s="4" t="s">
        <v>94</v>
      </c>
      <c r="G1739" s="4" t="s">
        <v>95</v>
      </c>
      <c r="H1739" s="4" t="s">
        <v>490</v>
      </c>
      <c r="I1739" s="10">
        <v>15.44</v>
      </c>
      <c r="J1739" s="11"/>
      <c r="K1739" s="11"/>
      <c r="L1739" s="10">
        <v>19.5</v>
      </c>
      <c r="M1739" s="10">
        <v>8.59</v>
      </c>
      <c r="N1739" s="10">
        <v>47.64</v>
      </c>
      <c r="O1739" s="10">
        <v>23.01</v>
      </c>
      <c r="P1739" s="10">
        <v>4.2</v>
      </c>
      <c r="Q1739" s="10">
        <v>63.98</v>
      </c>
      <c r="R1739" s="10">
        <v>72.66</v>
      </c>
      <c r="S1739" s="10">
        <v>38.119999999999997</v>
      </c>
      <c r="T1739" s="10">
        <v>62.15</v>
      </c>
      <c r="U1739" s="9">
        <v>355.29</v>
      </c>
    </row>
    <row r="1740" spans="1:21" ht="23.25" thickBot="1" x14ac:dyDescent="0.3">
      <c r="A1740" s="4" t="s">
        <v>467</v>
      </c>
      <c r="B1740" s="4" t="s">
        <v>89</v>
      </c>
      <c r="C1740" s="4" t="s">
        <v>90</v>
      </c>
      <c r="D1740" s="4" t="s">
        <v>488</v>
      </c>
      <c r="E1740" s="4" t="s">
        <v>489</v>
      </c>
      <c r="F1740" s="4" t="s">
        <v>162</v>
      </c>
      <c r="G1740" s="4" t="s">
        <v>163</v>
      </c>
      <c r="H1740" s="4" t="s">
        <v>490</v>
      </c>
      <c r="I1740" s="7"/>
      <c r="J1740" s="8">
        <v>147.29</v>
      </c>
      <c r="K1740" s="7"/>
      <c r="L1740" s="7"/>
      <c r="M1740" s="7"/>
      <c r="N1740" s="7"/>
      <c r="O1740" s="7"/>
      <c r="P1740" s="7"/>
      <c r="Q1740" s="7"/>
      <c r="R1740" s="7"/>
      <c r="S1740" s="7"/>
      <c r="T1740" s="7"/>
      <c r="U1740" s="9">
        <v>147.29</v>
      </c>
    </row>
    <row r="1741" spans="1:21" ht="23.25" thickBot="1" x14ac:dyDescent="0.3">
      <c r="A1741" s="4" t="s">
        <v>467</v>
      </c>
      <c r="B1741" s="4" t="s">
        <v>89</v>
      </c>
      <c r="C1741" s="4" t="s">
        <v>90</v>
      </c>
      <c r="D1741" s="4" t="s">
        <v>488</v>
      </c>
      <c r="E1741" s="4" t="s">
        <v>489</v>
      </c>
      <c r="F1741" s="4" t="s">
        <v>51</v>
      </c>
      <c r="G1741" s="4" t="s">
        <v>52</v>
      </c>
      <c r="H1741" s="4" t="s">
        <v>490</v>
      </c>
      <c r="I1741" s="10">
        <v>332.16</v>
      </c>
      <c r="J1741" s="11"/>
      <c r="K1741" s="11"/>
      <c r="L1741" s="11"/>
      <c r="M1741" s="11"/>
      <c r="N1741" s="10">
        <v>84.98</v>
      </c>
      <c r="O1741" s="11"/>
      <c r="P1741" s="11"/>
      <c r="Q1741" s="10">
        <v>151.69</v>
      </c>
      <c r="R1741" s="10">
        <v>151.69</v>
      </c>
      <c r="S1741" s="11"/>
      <c r="T1741" s="11"/>
      <c r="U1741" s="9">
        <v>720.52</v>
      </c>
    </row>
    <row r="1742" spans="1:21" ht="23.25" thickBot="1" x14ac:dyDescent="0.3">
      <c r="A1742" s="4" t="s">
        <v>467</v>
      </c>
      <c r="B1742" s="4" t="s">
        <v>89</v>
      </c>
      <c r="C1742" s="4" t="s">
        <v>90</v>
      </c>
      <c r="D1742" s="4" t="s">
        <v>488</v>
      </c>
      <c r="E1742" s="4" t="s">
        <v>489</v>
      </c>
      <c r="F1742" s="4" t="s">
        <v>42</v>
      </c>
      <c r="G1742" s="4" t="s">
        <v>43</v>
      </c>
      <c r="H1742" s="4" t="s">
        <v>490</v>
      </c>
      <c r="I1742" s="7"/>
      <c r="J1742" s="7"/>
      <c r="K1742" s="7"/>
      <c r="L1742" s="7"/>
      <c r="M1742" s="7"/>
      <c r="N1742" s="8">
        <v>115.65</v>
      </c>
      <c r="O1742" s="7"/>
      <c r="P1742" s="8">
        <v>140.97</v>
      </c>
      <c r="Q1742" s="7"/>
      <c r="R1742" s="8">
        <v>596.97</v>
      </c>
      <c r="S1742" s="8">
        <v>561.78</v>
      </c>
      <c r="T1742" s="8">
        <v>749.04</v>
      </c>
      <c r="U1742" s="9">
        <v>2164.41</v>
      </c>
    </row>
    <row r="1743" spans="1:21" ht="23.25" thickBot="1" x14ac:dyDescent="0.3">
      <c r="A1743" s="4" t="s">
        <v>467</v>
      </c>
      <c r="B1743" s="4" t="s">
        <v>89</v>
      </c>
      <c r="C1743" s="4" t="s">
        <v>90</v>
      </c>
      <c r="D1743" s="4" t="s">
        <v>488</v>
      </c>
      <c r="E1743" s="4" t="s">
        <v>489</v>
      </c>
      <c r="F1743" s="4" t="s">
        <v>53</v>
      </c>
      <c r="G1743" s="4" t="s">
        <v>54</v>
      </c>
      <c r="H1743" s="4" t="s">
        <v>490</v>
      </c>
      <c r="I1743" s="10">
        <v>185.48</v>
      </c>
      <c r="J1743" s="11"/>
      <c r="K1743" s="11"/>
      <c r="L1743" s="10">
        <v>653.99</v>
      </c>
      <c r="M1743" s="10">
        <v>287.95999999999998</v>
      </c>
      <c r="N1743" s="10">
        <v>1396.81</v>
      </c>
      <c r="O1743" s="10">
        <v>771.48</v>
      </c>
      <c r="P1743" s="11"/>
      <c r="Q1743" s="10">
        <v>1993.8</v>
      </c>
      <c r="R1743" s="10">
        <v>1687.78</v>
      </c>
      <c r="S1743" s="10">
        <v>716.37</v>
      </c>
      <c r="T1743" s="10">
        <v>1334.86</v>
      </c>
      <c r="U1743" s="9">
        <v>9028.5300000000007</v>
      </c>
    </row>
    <row r="1744" spans="1:21" ht="23.25" thickBot="1" x14ac:dyDescent="0.3">
      <c r="A1744" s="4" t="s">
        <v>467</v>
      </c>
      <c r="B1744" s="4" t="s">
        <v>89</v>
      </c>
      <c r="C1744" s="4" t="s">
        <v>90</v>
      </c>
      <c r="D1744" s="4" t="s">
        <v>488</v>
      </c>
      <c r="E1744" s="4" t="s">
        <v>489</v>
      </c>
      <c r="F1744" s="4" t="s">
        <v>170</v>
      </c>
      <c r="G1744" s="4" t="s">
        <v>171</v>
      </c>
      <c r="H1744" s="4" t="s">
        <v>490</v>
      </c>
      <c r="I1744" s="8">
        <v>236.64</v>
      </c>
      <c r="J1744" s="7"/>
      <c r="K1744" s="7"/>
      <c r="L1744" s="7"/>
      <c r="M1744" s="7"/>
      <c r="N1744" s="7"/>
      <c r="O1744" s="7"/>
      <c r="P1744" s="7"/>
      <c r="Q1744" s="7"/>
      <c r="R1744" s="7"/>
      <c r="S1744" s="7"/>
      <c r="T1744" s="7"/>
      <c r="U1744" s="9">
        <v>236.64</v>
      </c>
    </row>
    <row r="1745" spans="1:21" ht="23.25" thickBot="1" x14ac:dyDescent="0.3">
      <c r="A1745" s="4" t="s">
        <v>467</v>
      </c>
      <c r="B1745" s="4" t="s">
        <v>406</v>
      </c>
      <c r="C1745" s="4" t="s">
        <v>407</v>
      </c>
      <c r="D1745" s="4" t="s">
        <v>468</v>
      </c>
      <c r="E1745" s="4" t="s">
        <v>469</v>
      </c>
      <c r="F1745" s="4" t="s">
        <v>42</v>
      </c>
      <c r="G1745" s="4" t="s">
        <v>43</v>
      </c>
      <c r="H1745" s="4" t="s">
        <v>470</v>
      </c>
      <c r="I1745" s="11"/>
      <c r="J1745" s="11"/>
      <c r="K1745" s="11"/>
      <c r="L1745" s="10">
        <v>231.3</v>
      </c>
      <c r="M1745" s="10">
        <v>77.099999999999994</v>
      </c>
      <c r="N1745" s="10">
        <v>77.099999999999994</v>
      </c>
      <c r="O1745" s="10">
        <v>38.549999999999997</v>
      </c>
      <c r="P1745" s="10">
        <v>250.58</v>
      </c>
      <c r="Q1745" s="10">
        <v>275.20999999999998</v>
      </c>
      <c r="R1745" s="10">
        <v>432.47</v>
      </c>
      <c r="S1745" s="10">
        <v>275.22000000000003</v>
      </c>
      <c r="T1745" s="10">
        <v>19.66</v>
      </c>
      <c r="U1745" s="9">
        <v>1677.19</v>
      </c>
    </row>
    <row r="1746" spans="1:21" ht="23.25" thickBot="1" x14ac:dyDescent="0.3">
      <c r="A1746" s="4" t="s">
        <v>467</v>
      </c>
      <c r="B1746" s="4" t="s">
        <v>406</v>
      </c>
      <c r="C1746" s="4" t="s">
        <v>407</v>
      </c>
      <c r="D1746" s="4" t="s">
        <v>468</v>
      </c>
      <c r="E1746" s="4" t="s">
        <v>469</v>
      </c>
      <c r="F1746" s="4" t="s">
        <v>53</v>
      </c>
      <c r="G1746" s="4" t="s">
        <v>54</v>
      </c>
      <c r="H1746" s="4" t="s">
        <v>470</v>
      </c>
      <c r="I1746" s="7"/>
      <c r="J1746" s="7"/>
      <c r="K1746" s="7"/>
      <c r="L1746" s="7"/>
      <c r="M1746" s="7"/>
      <c r="N1746" s="8">
        <v>153.88</v>
      </c>
      <c r="O1746" s="8">
        <v>76.94</v>
      </c>
      <c r="P1746" s="7"/>
      <c r="Q1746" s="7"/>
      <c r="R1746" s="7"/>
      <c r="S1746" s="7"/>
      <c r="T1746" s="7"/>
      <c r="U1746" s="9">
        <v>230.82</v>
      </c>
    </row>
    <row r="1747" spans="1:21" ht="23.25" thickBot="1" x14ac:dyDescent="0.3">
      <c r="A1747" s="4" t="s">
        <v>467</v>
      </c>
      <c r="B1747" s="4" t="s">
        <v>406</v>
      </c>
      <c r="C1747" s="4" t="s">
        <v>407</v>
      </c>
      <c r="D1747" s="4" t="s">
        <v>471</v>
      </c>
      <c r="E1747" s="4" t="s">
        <v>472</v>
      </c>
      <c r="F1747" s="4" t="s">
        <v>132</v>
      </c>
      <c r="G1747" s="4" t="s">
        <v>133</v>
      </c>
      <c r="H1747" s="4" t="s">
        <v>473</v>
      </c>
      <c r="I1747" s="10">
        <v>589.49</v>
      </c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9">
        <v>589.49</v>
      </c>
    </row>
    <row r="1748" spans="1:21" ht="23.25" thickBot="1" x14ac:dyDescent="0.3">
      <c r="A1748" s="4" t="s">
        <v>467</v>
      </c>
      <c r="B1748" s="4" t="s">
        <v>406</v>
      </c>
      <c r="C1748" s="4" t="s">
        <v>407</v>
      </c>
      <c r="D1748" s="4" t="s">
        <v>471</v>
      </c>
      <c r="E1748" s="4" t="s">
        <v>472</v>
      </c>
      <c r="F1748" s="4" t="s">
        <v>42</v>
      </c>
      <c r="G1748" s="4" t="s">
        <v>43</v>
      </c>
      <c r="H1748" s="4" t="s">
        <v>473</v>
      </c>
      <c r="I1748" s="8">
        <v>3012.58</v>
      </c>
      <c r="J1748" s="8">
        <v>17.52</v>
      </c>
      <c r="K1748" s="8">
        <v>539.55999999999995</v>
      </c>
      <c r="L1748" s="8">
        <v>867.38</v>
      </c>
      <c r="M1748" s="8">
        <v>1117.95</v>
      </c>
      <c r="N1748" s="8">
        <v>578.26</v>
      </c>
      <c r="O1748" s="8">
        <v>790.28</v>
      </c>
      <c r="P1748" s="8">
        <v>1079.4000000000001</v>
      </c>
      <c r="Q1748" s="8">
        <v>747.01</v>
      </c>
      <c r="R1748" s="8">
        <v>1199.1300000000001</v>
      </c>
      <c r="S1748" s="8">
        <v>589.73</v>
      </c>
      <c r="T1748" s="8">
        <v>235.89</v>
      </c>
      <c r="U1748" s="9">
        <v>10774.69</v>
      </c>
    </row>
    <row r="1749" spans="1:21" ht="23.25" thickBot="1" x14ac:dyDescent="0.3">
      <c r="A1749" s="4" t="s">
        <v>467</v>
      </c>
      <c r="B1749" s="4" t="s">
        <v>406</v>
      </c>
      <c r="C1749" s="4" t="s">
        <v>407</v>
      </c>
      <c r="D1749" s="4" t="s">
        <v>471</v>
      </c>
      <c r="E1749" s="4" t="s">
        <v>472</v>
      </c>
      <c r="F1749" s="4" t="s">
        <v>53</v>
      </c>
      <c r="G1749" s="4" t="s">
        <v>54</v>
      </c>
      <c r="H1749" s="4" t="s">
        <v>473</v>
      </c>
      <c r="I1749" s="10">
        <v>35</v>
      </c>
      <c r="J1749" s="11"/>
      <c r="K1749" s="10">
        <v>19.25</v>
      </c>
      <c r="L1749" s="10">
        <v>57.7</v>
      </c>
      <c r="M1749" s="10">
        <v>403.94</v>
      </c>
      <c r="N1749" s="10">
        <v>115.41</v>
      </c>
      <c r="O1749" s="10">
        <v>269.3</v>
      </c>
      <c r="P1749" s="10">
        <v>19.239999999999998</v>
      </c>
      <c r="Q1749" s="10">
        <v>156.96</v>
      </c>
      <c r="R1749" s="10">
        <v>78.48</v>
      </c>
      <c r="S1749" s="10">
        <v>78.48</v>
      </c>
      <c r="T1749" s="14">
        <v>0</v>
      </c>
      <c r="U1749" s="9">
        <v>1233.76</v>
      </c>
    </row>
    <row r="1750" spans="1:21" ht="23.25" thickBot="1" x14ac:dyDescent="0.3">
      <c r="A1750" s="4" t="s">
        <v>467</v>
      </c>
      <c r="B1750" s="4" t="s">
        <v>406</v>
      </c>
      <c r="C1750" s="4" t="s">
        <v>407</v>
      </c>
      <c r="D1750" s="4" t="s">
        <v>474</v>
      </c>
      <c r="E1750" s="4" t="s">
        <v>475</v>
      </c>
      <c r="F1750" s="4" t="s">
        <v>42</v>
      </c>
      <c r="G1750" s="4" t="s">
        <v>43</v>
      </c>
      <c r="H1750" s="4" t="s">
        <v>476</v>
      </c>
      <c r="I1750" s="7"/>
      <c r="J1750" s="8">
        <v>1120.96</v>
      </c>
      <c r="K1750" s="7"/>
      <c r="L1750" s="7"/>
      <c r="M1750" s="8">
        <v>1233.5999999999999</v>
      </c>
      <c r="N1750" s="13">
        <v>0</v>
      </c>
      <c r="O1750" s="7"/>
      <c r="P1750" s="7"/>
      <c r="Q1750" s="7"/>
      <c r="R1750" s="7"/>
      <c r="S1750" s="7"/>
      <c r="T1750" s="8">
        <v>117.95</v>
      </c>
      <c r="U1750" s="9">
        <v>2472.5100000000002</v>
      </c>
    </row>
    <row r="1751" spans="1:21" ht="23.25" thickBot="1" x14ac:dyDescent="0.3">
      <c r="A1751" s="4" t="s">
        <v>467</v>
      </c>
      <c r="B1751" s="4" t="s">
        <v>406</v>
      </c>
      <c r="C1751" s="4" t="s">
        <v>407</v>
      </c>
      <c r="D1751" s="4" t="s">
        <v>474</v>
      </c>
      <c r="E1751" s="4" t="s">
        <v>475</v>
      </c>
      <c r="F1751" s="4" t="s">
        <v>53</v>
      </c>
      <c r="G1751" s="4" t="s">
        <v>54</v>
      </c>
      <c r="H1751" s="4" t="s">
        <v>476</v>
      </c>
      <c r="I1751" s="11"/>
      <c r="J1751" s="10">
        <v>244.97</v>
      </c>
      <c r="K1751" s="11"/>
      <c r="L1751" s="11"/>
      <c r="M1751" s="10">
        <v>153.88</v>
      </c>
      <c r="N1751" s="14">
        <v>0</v>
      </c>
      <c r="O1751" s="11"/>
      <c r="P1751" s="11"/>
      <c r="Q1751" s="11"/>
      <c r="R1751" s="11"/>
      <c r="S1751" s="11"/>
      <c r="T1751" s="11"/>
      <c r="U1751" s="9">
        <v>398.85</v>
      </c>
    </row>
    <row r="1752" spans="1:21" ht="23.25" thickBot="1" x14ac:dyDescent="0.3">
      <c r="A1752" s="4" t="s">
        <v>467</v>
      </c>
      <c r="B1752" s="4" t="s">
        <v>406</v>
      </c>
      <c r="C1752" s="4" t="s">
        <v>407</v>
      </c>
      <c r="D1752" s="4" t="s">
        <v>480</v>
      </c>
      <c r="E1752" s="4" t="s">
        <v>481</v>
      </c>
      <c r="F1752" s="4" t="s">
        <v>42</v>
      </c>
      <c r="G1752" s="4" t="s">
        <v>43</v>
      </c>
      <c r="H1752" s="4" t="s">
        <v>482</v>
      </c>
      <c r="I1752" s="7"/>
      <c r="J1752" s="8">
        <v>578</v>
      </c>
      <c r="K1752" s="7"/>
      <c r="L1752" s="7"/>
      <c r="M1752" s="8">
        <v>1233.5999999999999</v>
      </c>
      <c r="N1752" s="8">
        <v>616.79999999999995</v>
      </c>
      <c r="O1752" s="7"/>
      <c r="P1752" s="8">
        <v>77.099999999999994</v>
      </c>
      <c r="Q1752" s="7"/>
      <c r="R1752" s="7"/>
      <c r="S1752" s="7"/>
      <c r="T1752" s="7"/>
      <c r="U1752" s="9">
        <v>2505.5</v>
      </c>
    </row>
    <row r="1753" spans="1:21" ht="23.25" thickBot="1" x14ac:dyDescent="0.3">
      <c r="A1753" s="4" t="s">
        <v>467</v>
      </c>
      <c r="B1753" s="4" t="s">
        <v>406</v>
      </c>
      <c r="C1753" s="4" t="s">
        <v>407</v>
      </c>
      <c r="D1753" s="4" t="s">
        <v>480</v>
      </c>
      <c r="E1753" s="4" t="s">
        <v>481</v>
      </c>
      <c r="F1753" s="4" t="s">
        <v>53</v>
      </c>
      <c r="G1753" s="4" t="s">
        <v>54</v>
      </c>
      <c r="H1753" s="4" t="s">
        <v>482</v>
      </c>
      <c r="I1753" s="11"/>
      <c r="J1753" s="10">
        <v>139.97999999999999</v>
      </c>
      <c r="K1753" s="11"/>
      <c r="L1753" s="11"/>
      <c r="M1753" s="10">
        <v>384.7</v>
      </c>
      <c r="N1753" s="10">
        <v>115.41</v>
      </c>
      <c r="O1753" s="11"/>
      <c r="P1753" s="11"/>
      <c r="Q1753" s="11"/>
      <c r="R1753" s="11"/>
      <c r="S1753" s="11"/>
      <c r="T1753" s="11"/>
      <c r="U1753" s="9">
        <v>640.09</v>
      </c>
    </row>
    <row r="1754" spans="1:21" ht="23.25" thickBot="1" x14ac:dyDescent="0.3">
      <c r="A1754" s="4" t="s">
        <v>467</v>
      </c>
      <c r="B1754" s="4" t="s">
        <v>406</v>
      </c>
      <c r="C1754" s="4" t="s">
        <v>407</v>
      </c>
      <c r="D1754" s="4" t="s">
        <v>483</v>
      </c>
      <c r="E1754" s="4" t="s">
        <v>484</v>
      </c>
      <c r="F1754" s="4" t="s">
        <v>42</v>
      </c>
      <c r="G1754" s="4" t="s">
        <v>43</v>
      </c>
      <c r="H1754" s="4" t="s">
        <v>485</v>
      </c>
      <c r="I1754" s="8">
        <v>140.12</v>
      </c>
      <c r="J1754" s="8">
        <v>192.67</v>
      </c>
      <c r="K1754" s="8">
        <v>77.08</v>
      </c>
      <c r="L1754" s="8">
        <v>154.19999999999999</v>
      </c>
      <c r="M1754" s="7"/>
      <c r="N1754" s="8">
        <v>77.099999999999994</v>
      </c>
      <c r="O1754" s="7"/>
      <c r="P1754" s="8">
        <v>77.099999999999994</v>
      </c>
      <c r="Q1754" s="8">
        <v>117.95</v>
      </c>
      <c r="R1754" s="7"/>
      <c r="S1754" s="8">
        <v>78.63</v>
      </c>
      <c r="T1754" s="7"/>
      <c r="U1754" s="9">
        <v>914.85</v>
      </c>
    </row>
    <row r="1755" spans="1:21" ht="23.25" thickBot="1" x14ac:dyDescent="0.3">
      <c r="A1755" s="4" t="s">
        <v>467</v>
      </c>
      <c r="B1755" s="4" t="s">
        <v>491</v>
      </c>
      <c r="C1755" s="4" t="s">
        <v>492</v>
      </c>
      <c r="D1755" s="4" t="s">
        <v>471</v>
      </c>
      <c r="E1755" s="4" t="s">
        <v>472</v>
      </c>
      <c r="F1755" s="4" t="s">
        <v>42</v>
      </c>
      <c r="G1755" s="4" t="s">
        <v>43</v>
      </c>
      <c r="H1755" s="4" t="s">
        <v>473</v>
      </c>
      <c r="I1755" s="10">
        <v>2219.6</v>
      </c>
      <c r="J1755" s="10">
        <v>27.75</v>
      </c>
      <c r="K1755" s="10">
        <v>89.93</v>
      </c>
      <c r="L1755" s="10">
        <v>329.78</v>
      </c>
      <c r="M1755" s="10">
        <v>89.94</v>
      </c>
      <c r="N1755" s="11"/>
      <c r="O1755" s="10">
        <v>494.67</v>
      </c>
      <c r="P1755" s="10">
        <v>224.85</v>
      </c>
      <c r="Q1755" s="11"/>
      <c r="R1755" s="10">
        <v>122.3</v>
      </c>
      <c r="S1755" s="10">
        <v>290.45999999999998</v>
      </c>
      <c r="T1755" s="10">
        <v>61.15</v>
      </c>
      <c r="U1755" s="9">
        <v>3950.43</v>
      </c>
    </row>
    <row r="1756" spans="1:21" ht="23.25" thickBot="1" x14ac:dyDescent="0.3">
      <c r="A1756" s="4" t="s">
        <v>467</v>
      </c>
      <c r="B1756" s="4" t="s">
        <v>237</v>
      </c>
      <c r="C1756" s="4" t="s">
        <v>238</v>
      </c>
      <c r="D1756" s="4" t="s">
        <v>474</v>
      </c>
      <c r="E1756" s="4" t="s">
        <v>475</v>
      </c>
      <c r="F1756" s="4" t="s">
        <v>42</v>
      </c>
      <c r="G1756" s="4" t="s">
        <v>43</v>
      </c>
      <c r="H1756" s="4" t="s">
        <v>476</v>
      </c>
      <c r="I1756" s="7"/>
      <c r="J1756" s="8">
        <v>1591.52</v>
      </c>
      <c r="K1756" s="7"/>
      <c r="L1756" s="7"/>
      <c r="M1756" s="7"/>
      <c r="N1756" s="7"/>
      <c r="O1756" s="7"/>
      <c r="P1756" s="7"/>
      <c r="Q1756" s="7"/>
      <c r="R1756" s="7"/>
      <c r="S1756" s="7"/>
      <c r="T1756" s="7"/>
      <c r="U1756" s="9">
        <v>1591.52</v>
      </c>
    </row>
    <row r="1757" spans="1:21" ht="23.25" thickBot="1" x14ac:dyDescent="0.3">
      <c r="A1757" s="4" t="s">
        <v>467</v>
      </c>
      <c r="B1757" s="4" t="s">
        <v>36</v>
      </c>
      <c r="C1757" s="4" t="s">
        <v>37</v>
      </c>
      <c r="D1757" s="4" t="s">
        <v>471</v>
      </c>
      <c r="E1757" s="4" t="s">
        <v>472</v>
      </c>
      <c r="F1757" s="4" t="s">
        <v>42</v>
      </c>
      <c r="G1757" s="4" t="s">
        <v>43</v>
      </c>
      <c r="H1757" s="4" t="s">
        <v>473</v>
      </c>
      <c r="I1757" s="10">
        <v>2524.8000000000002</v>
      </c>
      <c r="J1757" s="11"/>
      <c r="K1757" s="11"/>
      <c r="L1757" s="10">
        <v>612</v>
      </c>
      <c r="M1757" s="11"/>
      <c r="N1757" s="11"/>
      <c r="O1757" s="11"/>
      <c r="P1757" s="11"/>
      <c r="Q1757" s="11"/>
      <c r="R1757" s="11"/>
      <c r="S1757" s="11"/>
      <c r="T1757" s="11"/>
      <c r="U1757" s="9">
        <v>3136.8</v>
      </c>
    </row>
    <row r="1758" spans="1:21" ht="23.25" thickBot="1" x14ac:dyDescent="0.3">
      <c r="A1758" s="4" t="s">
        <v>467</v>
      </c>
      <c r="B1758" s="4" t="s">
        <v>36</v>
      </c>
      <c r="C1758" s="4" t="s">
        <v>37</v>
      </c>
      <c r="D1758" s="4" t="s">
        <v>471</v>
      </c>
      <c r="E1758" s="4" t="s">
        <v>472</v>
      </c>
      <c r="F1758" s="4" t="s">
        <v>53</v>
      </c>
      <c r="G1758" s="4" t="s">
        <v>54</v>
      </c>
      <c r="H1758" s="4" t="s">
        <v>473</v>
      </c>
      <c r="I1758" s="8">
        <v>186.84</v>
      </c>
      <c r="J1758" s="7"/>
      <c r="K1758" s="7"/>
      <c r="L1758" s="7"/>
      <c r="M1758" s="7"/>
      <c r="N1758" s="7"/>
      <c r="O1758" s="7"/>
      <c r="P1758" s="7"/>
      <c r="Q1758" s="7"/>
      <c r="R1758" s="7"/>
      <c r="S1758" s="7"/>
      <c r="T1758" s="7"/>
      <c r="U1758" s="9">
        <v>186.84</v>
      </c>
    </row>
    <row r="1759" spans="1:21" ht="23.25" thickBot="1" x14ac:dyDescent="0.3">
      <c r="A1759" s="4" t="s">
        <v>467</v>
      </c>
      <c r="B1759" s="4" t="s">
        <v>493</v>
      </c>
      <c r="C1759" s="4" t="s">
        <v>494</v>
      </c>
      <c r="D1759" s="4" t="s">
        <v>474</v>
      </c>
      <c r="E1759" s="4" t="s">
        <v>475</v>
      </c>
      <c r="F1759" s="4" t="s">
        <v>42</v>
      </c>
      <c r="G1759" s="4" t="s">
        <v>43</v>
      </c>
      <c r="H1759" s="4" t="s">
        <v>476</v>
      </c>
      <c r="I1759" s="11"/>
      <c r="J1759" s="11"/>
      <c r="K1759" s="11"/>
      <c r="L1759" s="11"/>
      <c r="M1759" s="11"/>
      <c r="N1759" s="11"/>
      <c r="O1759" s="11"/>
      <c r="P1759" s="11"/>
      <c r="Q1759" s="11"/>
      <c r="R1759" s="10">
        <v>3614.8</v>
      </c>
      <c r="S1759" s="10">
        <v>12306.8</v>
      </c>
      <c r="T1759" s="10">
        <v>11817.6</v>
      </c>
      <c r="U1759" s="9">
        <v>27739.200000000001</v>
      </c>
    </row>
    <row r="1760" spans="1:21" ht="23.25" thickBot="1" x14ac:dyDescent="0.3">
      <c r="A1760" s="4" t="s">
        <v>467</v>
      </c>
      <c r="B1760" s="4" t="s">
        <v>678</v>
      </c>
      <c r="C1760" s="4" t="s">
        <v>679</v>
      </c>
      <c r="D1760" s="4" t="s">
        <v>500</v>
      </c>
      <c r="E1760" s="4" t="s">
        <v>501</v>
      </c>
      <c r="F1760" s="4" t="s">
        <v>176</v>
      </c>
      <c r="G1760" s="4" t="s">
        <v>177</v>
      </c>
      <c r="H1760" s="4" t="s">
        <v>440</v>
      </c>
      <c r="I1760" s="7"/>
      <c r="J1760" s="7"/>
      <c r="K1760" s="7"/>
      <c r="L1760" s="7"/>
      <c r="M1760" s="7"/>
      <c r="N1760" s="7"/>
      <c r="O1760" s="7"/>
      <c r="P1760" s="7"/>
      <c r="Q1760" s="7"/>
      <c r="R1760" s="7"/>
      <c r="S1760" s="8">
        <v>-2496.8000000000002</v>
      </c>
      <c r="T1760" s="7"/>
      <c r="U1760" s="9">
        <v>-2496.8000000000002</v>
      </c>
    </row>
    <row r="1761" spans="1:21" ht="23.25" thickBot="1" x14ac:dyDescent="0.3">
      <c r="A1761" s="4" t="s">
        <v>467</v>
      </c>
      <c r="B1761" s="4" t="s">
        <v>518</v>
      </c>
      <c r="C1761" s="4" t="s">
        <v>81</v>
      </c>
      <c r="D1761" s="4" t="s">
        <v>500</v>
      </c>
      <c r="E1761" s="4" t="s">
        <v>501</v>
      </c>
      <c r="F1761" s="4" t="s">
        <v>176</v>
      </c>
      <c r="G1761" s="4" t="s">
        <v>177</v>
      </c>
      <c r="H1761" s="4" t="s">
        <v>440</v>
      </c>
      <c r="I1761" s="11"/>
      <c r="J1761" s="11"/>
      <c r="K1761" s="10">
        <v>-5787.6</v>
      </c>
      <c r="L1761" s="11"/>
      <c r="M1761" s="11"/>
      <c r="N1761" s="11"/>
      <c r="O1761" s="11"/>
      <c r="P1761" s="11"/>
      <c r="Q1761" s="11"/>
      <c r="R1761" s="11"/>
      <c r="S1761" s="11"/>
      <c r="T1761" s="11"/>
      <c r="U1761" s="9">
        <v>-5787.6</v>
      </c>
    </row>
    <row r="1762" spans="1:21" ht="23.25" thickBot="1" x14ac:dyDescent="0.3">
      <c r="A1762" s="4" t="s">
        <v>467</v>
      </c>
      <c r="B1762" s="4" t="s">
        <v>495</v>
      </c>
      <c r="C1762" s="4" t="s">
        <v>496</v>
      </c>
      <c r="D1762" s="4" t="s">
        <v>474</v>
      </c>
      <c r="E1762" s="4" t="s">
        <v>475</v>
      </c>
      <c r="F1762" s="4" t="s">
        <v>94</v>
      </c>
      <c r="G1762" s="4" t="s">
        <v>95</v>
      </c>
      <c r="H1762" s="4" t="s">
        <v>476</v>
      </c>
      <c r="I1762" s="7"/>
      <c r="J1762" s="7"/>
      <c r="K1762" s="8">
        <v>20.27</v>
      </c>
      <c r="L1762" s="7"/>
      <c r="M1762" s="7"/>
      <c r="N1762" s="7"/>
      <c r="O1762" s="7"/>
      <c r="P1762" s="7"/>
      <c r="Q1762" s="7"/>
      <c r="R1762" s="7"/>
      <c r="S1762" s="7"/>
      <c r="T1762" s="7"/>
      <c r="U1762" s="9">
        <v>20.27</v>
      </c>
    </row>
    <row r="1763" spans="1:21" ht="23.25" thickBot="1" x14ac:dyDescent="0.3">
      <c r="A1763" s="4" t="s">
        <v>467</v>
      </c>
      <c r="B1763" s="4" t="s">
        <v>495</v>
      </c>
      <c r="C1763" s="4" t="s">
        <v>496</v>
      </c>
      <c r="D1763" s="4" t="s">
        <v>474</v>
      </c>
      <c r="E1763" s="4" t="s">
        <v>475</v>
      </c>
      <c r="F1763" s="4" t="s">
        <v>42</v>
      </c>
      <c r="G1763" s="4" t="s">
        <v>43</v>
      </c>
      <c r="H1763" s="4" t="s">
        <v>476</v>
      </c>
      <c r="I1763" s="11"/>
      <c r="J1763" s="11"/>
      <c r="K1763" s="10">
        <v>543.84</v>
      </c>
      <c r="L1763" s="11"/>
      <c r="M1763" s="11"/>
      <c r="N1763" s="11"/>
      <c r="O1763" s="11"/>
      <c r="P1763" s="11"/>
      <c r="Q1763" s="11"/>
      <c r="R1763" s="11"/>
      <c r="S1763" s="11"/>
      <c r="T1763" s="11"/>
      <c r="U1763" s="9">
        <v>543.84</v>
      </c>
    </row>
    <row r="1764" spans="1:21" ht="23.25" thickBot="1" x14ac:dyDescent="0.3">
      <c r="A1764" s="4" t="s">
        <v>467</v>
      </c>
      <c r="B1764" s="4" t="s">
        <v>495</v>
      </c>
      <c r="C1764" s="4" t="s">
        <v>496</v>
      </c>
      <c r="D1764" s="4" t="s">
        <v>474</v>
      </c>
      <c r="E1764" s="4" t="s">
        <v>475</v>
      </c>
      <c r="F1764" s="4" t="s">
        <v>53</v>
      </c>
      <c r="G1764" s="4" t="s">
        <v>54</v>
      </c>
      <c r="H1764" s="4" t="s">
        <v>476</v>
      </c>
      <c r="I1764" s="7"/>
      <c r="J1764" s="7"/>
      <c r="K1764" s="8">
        <v>135.84</v>
      </c>
      <c r="L1764" s="7"/>
      <c r="M1764" s="7"/>
      <c r="N1764" s="7"/>
      <c r="O1764" s="7"/>
      <c r="P1764" s="7"/>
      <c r="Q1764" s="7"/>
      <c r="R1764" s="7"/>
      <c r="S1764" s="7"/>
      <c r="T1764" s="7"/>
      <c r="U1764" s="9">
        <v>135.84</v>
      </c>
    </row>
    <row r="1765" spans="1:21" ht="23.25" thickBot="1" x14ac:dyDescent="0.3">
      <c r="A1765" s="4" t="s">
        <v>467</v>
      </c>
      <c r="B1765" s="4" t="s">
        <v>495</v>
      </c>
      <c r="C1765" s="4" t="s">
        <v>496</v>
      </c>
      <c r="D1765" s="4" t="s">
        <v>480</v>
      </c>
      <c r="E1765" s="4" t="s">
        <v>481</v>
      </c>
      <c r="F1765" s="4" t="s">
        <v>94</v>
      </c>
      <c r="G1765" s="4" t="s">
        <v>95</v>
      </c>
      <c r="H1765" s="4" t="s">
        <v>482</v>
      </c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0">
        <v>34.130000000000003</v>
      </c>
      <c r="T1765" s="11"/>
      <c r="U1765" s="9">
        <v>34.130000000000003</v>
      </c>
    </row>
    <row r="1766" spans="1:21" ht="23.25" thickBot="1" x14ac:dyDescent="0.3">
      <c r="A1766" s="4" t="s">
        <v>467</v>
      </c>
      <c r="B1766" s="4" t="s">
        <v>495</v>
      </c>
      <c r="C1766" s="4" t="s">
        <v>496</v>
      </c>
      <c r="D1766" s="4" t="s">
        <v>480</v>
      </c>
      <c r="E1766" s="4" t="s">
        <v>481</v>
      </c>
      <c r="F1766" s="4" t="s">
        <v>42</v>
      </c>
      <c r="G1766" s="4" t="s">
        <v>43</v>
      </c>
      <c r="H1766" s="4" t="s">
        <v>482</v>
      </c>
      <c r="I1766" s="7"/>
      <c r="J1766" s="7"/>
      <c r="K1766" s="7"/>
      <c r="L1766" s="7"/>
      <c r="M1766" s="7"/>
      <c r="N1766" s="7"/>
      <c r="O1766" s="7"/>
      <c r="P1766" s="7"/>
      <c r="Q1766" s="7"/>
      <c r="R1766" s="7"/>
      <c r="S1766" s="8">
        <v>1109.76</v>
      </c>
      <c r="T1766" s="7"/>
      <c r="U1766" s="9">
        <v>1109.76</v>
      </c>
    </row>
    <row r="1767" spans="1:21" ht="23.25" thickBot="1" x14ac:dyDescent="0.3">
      <c r="A1767" s="4" t="s">
        <v>467</v>
      </c>
      <c r="B1767" s="4" t="s">
        <v>495</v>
      </c>
      <c r="C1767" s="4" t="s">
        <v>496</v>
      </c>
      <c r="D1767" s="4" t="s">
        <v>480</v>
      </c>
      <c r="E1767" s="4" t="s">
        <v>481</v>
      </c>
      <c r="F1767" s="4" t="s">
        <v>53</v>
      </c>
      <c r="G1767" s="4" t="s">
        <v>54</v>
      </c>
      <c r="H1767" s="4" t="s">
        <v>482</v>
      </c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0">
        <v>34.61</v>
      </c>
      <c r="T1767" s="11"/>
      <c r="U1767" s="9">
        <v>34.61</v>
      </c>
    </row>
    <row r="1768" spans="1:21" ht="23.25" thickBot="1" x14ac:dyDescent="0.3">
      <c r="A1768" s="4" t="s">
        <v>467</v>
      </c>
      <c r="B1768" s="4" t="s">
        <v>334</v>
      </c>
      <c r="C1768" s="4" t="s">
        <v>335</v>
      </c>
      <c r="D1768" s="4" t="s">
        <v>468</v>
      </c>
      <c r="E1768" s="4" t="s">
        <v>469</v>
      </c>
      <c r="F1768" s="4" t="s">
        <v>94</v>
      </c>
      <c r="G1768" s="4" t="s">
        <v>95</v>
      </c>
      <c r="H1768" s="4" t="s">
        <v>470</v>
      </c>
      <c r="I1768" s="7"/>
      <c r="J1768" s="7"/>
      <c r="K1768" s="7"/>
      <c r="L1768" s="7"/>
      <c r="M1768" s="7"/>
      <c r="N1768" s="7"/>
      <c r="O1768" s="7"/>
      <c r="P1768" s="7"/>
      <c r="Q1768" s="7"/>
      <c r="R1768" s="7"/>
      <c r="S1768" s="8">
        <v>3.89</v>
      </c>
      <c r="T1768" s="7"/>
      <c r="U1768" s="9">
        <v>3.89</v>
      </c>
    </row>
    <row r="1769" spans="1:21" ht="23.25" thickBot="1" x14ac:dyDescent="0.3">
      <c r="A1769" s="4" t="s">
        <v>467</v>
      </c>
      <c r="B1769" s="4" t="s">
        <v>334</v>
      </c>
      <c r="C1769" s="4" t="s">
        <v>335</v>
      </c>
      <c r="D1769" s="4" t="s">
        <v>468</v>
      </c>
      <c r="E1769" s="4" t="s">
        <v>469</v>
      </c>
      <c r="F1769" s="4" t="s">
        <v>42</v>
      </c>
      <c r="G1769" s="4" t="s">
        <v>43</v>
      </c>
      <c r="H1769" s="4" t="s">
        <v>470</v>
      </c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0">
        <v>130.28</v>
      </c>
      <c r="T1769" s="11"/>
      <c r="U1769" s="9">
        <v>130.28</v>
      </c>
    </row>
    <row r="1770" spans="1:21" ht="23.25" thickBot="1" x14ac:dyDescent="0.3">
      <c r="A1770" s="4" t="s">
        <v>467</v>
      </c>
      <c r="B1770" s="4" t="s">
        <v>334</v>
      </c>
      <c r="C1770" s="4" t="s">
        <v>335</v>
      </c>
      <c r="D1770" s="4" t="s">
        <v>471</v>
      </c>
      <c r="E1770" s="4" t="s">
        <v>472</v>
      </c>
      <c r="F1770" s="4" t="s">
        <v>94</v>
      </c>
      <c r="G1770" s="4" t="s">
        <v>95</v>
      </c>
      <c r="H1770" s="4" t="s">
        <v>473</v>
      </c>
      <c r="I1770" s="8">
        <v>100.49</v>
      </c>
      <c r="J1770" s="8">
        <v>-12.55</v>
      </c>
      <c r="K1770" s="8">
        <v>3.55</v>
      </c>
      <c r="L1770" s="8">
        <v>8.11</v>
      </c>
      <c r="M1770" s="8">
        <v>8.11</v>
      </c>
      <c r="N1770" s="7"/>
      <c r="O1770" s="7"/>
      <c r="P1770" s="8">
        <v>33.46</v>
      </c>
      <c r="Q1770" s="8">
        <v>28.96</v>
      </c>
      <c r="R1770" s="8">
        <v>6.72</v>
      </c>
      <c r="S1770" s="8">
        <v>3.1</v>
      </c>
      <c r="T1770" s="8">
        <v>8.41</v>
      </c>
      <c r="U1770" s="9">
        <v>188.36</v>
      </c>
    </row>
    <row r="1771" spans="1:21" ht="23.25" thickBot="1" x14ac:dyDescent="0.3">
      <c r="A1771" s="4" t="s">
        <v>467</v>
      </c>
      <c r="B1771" s="4" t="s">
        <v>334</v>
      </c>
      <c r="C1771" s="4" t="s">
        <v>335</v>
      </c>
      <c r="D1771" s="4" t="s">
        <v>471</v>
      </c>
      <c r="E1771" s="4" t="s">
        <v>472</v>
      </c>
      <c r="F1771" s="4" t="s">
        <v>42</v>
      </c>
      <c r="G1771" s="4" t="s">
        <v>43</v>
      </c>
      <c r="H1771" s="4" t="s">
        <v>473</v>
      </c>
      <c r="I1771" s="10">
        <v>3166.92</v>
      </c>
      <c r="J1771" s="10">
        <v>-218.18</v>
      </c>
      <c r="K1771" s="10">
        <v>118.97</v>
      </c>
      <c r="L1771" s="10">
        <v>272</v>
      </c>
      <c r="M1771" s="10">
        <v>272</v>
      </c>
      <c r="N1771" s="14">
        <v>0</v>
      </c>
      <c r="O1771" s="11"/>
      <c r="P1771" s="10">
        <v>1122</v>
      </c>
      <c r="Q1771" s="10">
        <v>971.04</v>
      </c>
      <c r="R1771" s="10">
        <v>225.42</v>
      </c>
      <c r="S1771" s="10">
        <v>104.04</v>
      </c>
      <c r="T1771" s="10">
        <v>281.94</v>
      </c>
      <c r="U1771" s="9">
        <v>6316.15</v>
      </c>
    </row>
    <row r="1772" spans="1:21" ht="23.25" thickBot="1" x14ac:dyDescent="0.3">
      <c r="A1772" s="4" t="s">
        <v>467</v>
      </c>
      <c r="B1772" s="4" t="s">
        <v>334</v>
      </c>
      <c r="C1772" s="4" t="s">
        <v>335</v>
      </c>
      <c r="D1772" s="4" t="s">
        <v>471</v>
      </c>
      <c r="E1772" s="4" t="s">
        <v>472</v>
      </c>
      <c r="F1772" s="4" t="s">
        <v>53</v>
      </c>
      <c r="G1772" s="4" t="s">
        <v>54</v>
      </c>
      <c r="H1772" s="4" t="s">
        <v>473</v>
      </c>
      <c r="I1772" s="8">
        <v>202.41</v>
      </c>
      <c r="J1772" s="8">
        <v>-202.41</v>
      </c>
      <c r="K1772" s="7"/>
      <c r="L1772" s="7"/>
      <c r="M1772" s="7"/>
      <c r="N1772" s="13">
        <v>0</v>
      </c>
      <c r="O1772" s="7"/>
      <c r="P1772" s="7"/>
      <c r="Q1772" s="7"/>
      <c r="R1772" s="7"/>
      <c r="S1772" s="7"/>
      <c r="T1772" s="7"/>
      <c r="U1772" s="12">
        <v>0</v>
      </c>
    </row>
    <row r="1773" spans="1:21" ht="23.25" thickBot="1" x14ac:dyDescent="0.3">
      <c r="A1773" s="4" t="s">
        <v>467</v>
      </c>
      <c r="B1773" s="4" t="s">
        <v>334</v>
      </c>
      <c r="C1773" s="4" t="s">
        <v>335</v>
      </c>
      <c r="D1773" s="4" t="s">
        <v>474</v>
      </c>
      <c r="E1773" s="4" t="s">
        <v>475</v>
      </c>
      <c r="F1773" s="4" t="s">
        <v>94</v>
      </c>
      <c r="G1773" s="4" t="s">
        <v>95</v>
      </c>
      <c r="H1773" s="4" t="s">
        <v>476</v>
      </c>
      <c r="I1773" s="10">
        <v>1885.15</v>
      </c>
      <c r="J1773" s="10">
        <v>2040.38</v>
      </c>
      <c r="K1773" s="10">
        <v>1297.5899999999999</v>
      </c>
      <c r="L1773" s="10">
        <v>3057.11</v>
      </c>
      <c r="M1773" s="10">
        <v>2158.25</v>
      </c>
      <c r="N1773" s="10">
        <v>1009.74</v>
      </c>
      <c r="O1773" s="10">
        <v>1221.93</v>
      </c>
      <c r="P1773" s="10">
        <v>2587.46</v>
      </c>
      <c r="Q1773" s="10">
        <v>2038.94</v>
      </c>
      <c r="R1773" s="10">
        <v>228.81</v>
      </c>
      <c r="S1773" s="10">
        <v>1230.6099999999999</v>
      </c>
      <c r="T1773" s="10">
        <v>2018.42</v>
      </c>
      <c r="U1773" s="9">
        <v>20774.39</v>
      </c>
    </row>
    <row r="1774" spans="1:21" ht="23.25" thickBot="1" x14ac:dyDescent="0.3">
      <c r="A1774" s="4" t="s">
        <v>467</v>
      </c>
      <c r="B1774" s="4" t="s">
        <v>334</v>
      </c>
      <c r="C1774" s="4" t="s">
        <v>335</v>
      </c>
      <c r="D1774" s="4" t="s">
        <v>474</v>
      </c>
      <c r="E1774" s="4" t="s">
        <v>475</v>
      </c>
      <c r="F1774" s="4" t="s">
        <v>51</v>
      </c>
      <c r="G1774" s="4" t="s">
        <v>52</v>
      </c>
      <c r="H1774" s="4" t="s">
        <v>476</v>
      </c>
      <c r="I1774" s="7"/>
      <c r="J1774" s="8">
        <v>41.52</v>
      </c>
      <c r="K1774" s="7"/>
      <c r="L1774" s="7"/>
      <c r="M1774" s="7"/>
      <c r="N1774" s="8">
        <v>327.33999999999997</v>
      </c>
      <c r="O1774" s="13">
        <v>0</v>
      </c>
      <c r="P1774" s="7"/>
      <c r="Q1774" s="7"/>
      <c r="R1774" s="7"/>
      <c r="S1774" s="7"/>
      <c r="T1774" s="8">
        <v>173.36</v>
      </c>
      <c r="U1774" s="9">
        <v>542.22</v>
      </c>
    </row>
    <row r="1775" spans="1:21" ht="23.25" thickBot="1" x14ac:dyDescent="0.3">
      <c r="A1775" s="4" t="s">
        <v>467</v>
      </c>
      <c r="B1775" s="4" t="s">
        <v>334</v>
      </c>
      <c r="C1775" s="4" t="s">
        <v>335</v>
      </c>
      <c r="D1775" s="4" t="s">
        <v>474</v>
      </c>
      <c r="E1775" s="4" t="s">
        <v>475</v>
      </c>
      <c r="F1775" s="4" t="s">
        <v>42</v>
      </c>
      <c r="G1775" s="4" t="s">
        <v>43</v>
      </c>
      <c r="H1775" s="4" t="s">
        <v>476</v>
      </c>
      <c r="I1775" s="10">
        <v>61851.94</v>
      </c>
      <c r="J1775" s="10">
        <v>67085.02</v>
      </c>
      <c r="K1775" s="10">
        <v>41911.339999999997</v>
      </c>
      <c r="L1775" s="10">
        <v>98100.12</v>
      </c>
      <c r="M1775" s="10">
        <v>71259.789999999994</v>
      </c>
      <c r="N1775" s="10">
        <v>31737.52</v>
      </c>
      <c r="O1775" s="10">
        <v>40971.1</v>
      </c>
      <c r="P1775" s="10">
        <v>86756.71</v>
      </c>
      <c r="Q1775" s="10">
        <v>67034.649999999994</v>
      </c>
      <c r="R1775" s="10">
        <v>7308.53</v>
      </c>
      <c r="S1775" s="10">
        <v>40703.589999999997</v>
      </c>
      <c r="T1775" s="10">
        <v>64854.51</v>
      </c>
      <c r="U1775" s="9">
        <v>679574.82</v>
      </c>
    </row>
    <row r="1776" spans="1:21" ht="23.25" thickBot="1" x14ac:dyDescent="0.3">
      <c r="A1776" s="4" t="s">
        <v>467</v>
      </c>
      <c r="B1776" s="4" t="s">
        <v>334</v>
      </c>
      <c r="C1776" s="4" t="s">
        <v>335</v>
      </c>
      <c r="D1776" s="4" t="s">
        <v>474</v>
      </c>
      <c r="E1776" s="4" t="s">
        <v>475</v>
      </c>
      <c r="F1776" s="4" t="s">
        <v>53</v>
      </c>
      <c r="G1776" s="4" t="s">
        <v>54</v>
      </c>
      <c r="H1776" s="4" t="s">
        <v>476</v>
      </c>
      <c r="I1776" s="8">
        <v>1356.5</v>
      </c>
      <c r="J1776" s="8">
        <v>1286.99</v>
      </c>
      <c r="K1776" s="8">
        <v>1596.45</v>
      </c>
      <c r="L1776" s="8">
        <v>4403.91</v>
      </c>
      <c r="M1776" s="8">
        <v>1105.8699999999999</v>
      </c>
      <c r="N1776" s="8">
        <v>1791.51</v>
      </c>
      <c r="O1776" s="13">
        <v>0</v>
      </c>
      <c r="P1776" s="7"/>
      <c r="Q1776" s="8">
        <v>1330.59</v>
      </c>
      <c r="R1776" s="8">
        <v>363.41</v>
      </c>
      <c r="S1776" s="8">
        <v>558.26</v>
      </c>
      <c r="T1776" s="8">
        <v>2649.04</v>
      </c>
      <c r="U1776" s="9">
        <v>16442.53</v>
      </c>
    </row>
    <row r="1777" spans="1:21" ht="23.25" thickBot="1" x14ac:dyDescent="0.3">
      <c r="A1777" s="4" t="s">
        <v>467</v>
      </c>
      <c r="B1777" s="4" t="s">
        <v>334</v>
      </c>
      <c r="C1777" s="4" t="s">
        <v>335</v>
      </c>
      <c r="D1777" s="4" t="s">
        <v>474</v>
      </c>
      <c r="E1777" s="4" t="s">
        <v>475</v>
      </c>
      <c r="F1777" s="4" t="s">
        <v>170</v>
      </c>
      <c r="G1777" s="4" t="s">
        <v>171</v>
      </c>
      <c r="H1777" s="4" t="s">
        <v>476</v>
      </c>
      <c r="I1777" s="10">
        <v>926.84</v>
      </c>
      <c r="J1777" s="10">
        <v>252.88</v>
      </c>
      <c r="K1777" s="10">
        <v>121.8</v>
      </c>
      <c r="L1777" s="11"/>
      <c r="M1777" s="10">
        <v>276.08</v>
      </c>
      <c r="N1777" s="10">
        <v>170.52</v>
      </c>
      <c r="O1777" s="11"/>
      <c r="P1777" s="11"/>
      <c r="Q1777" s="11"/>
      <c r="R1777" s="11"/>
      <c r="S1777" s="10">
        <v>146.16</v>
      </c>
      <c r="T1777" s="10">
        <v>1110.1199999999999</v>
      </c>
      <c r="U1777" s="9">
        <v>3004.4</v>
      </c>
    </row>
    <row r="1778" spans="1:21" ht="23.25" thickBot="1" x14ac:dyDescent="0.3">
      <c r="A1778" s="4" t="s">
        <v>467</v>
      </c>
      <c r="B1778" s="4" t="s">
        <v>334</v>
      </c>
      <c r="C1778" s="4" t="s">
        <v>335</v>
      </c>
      <c r="D1778" s="4" t="s">
        <v>474</v>
      </c>
      <c r="E1778" s="4" t="s">
        <v>475</v>
      </c>
      <c r="F1778" s="4" t="s">
        <v>172</v>
      </c>
      <c r="G1778" s="4" t="s">
        <v>173</v>
      </c>
      <c r="H1778" s="4" t="s">
        <v>476</v>
      </c>
      <c r="I1778" s="7"/>
      <c r="J1778" s="7"/>
      <c r="K1778" s="7"/>
      <c r="L1778" s="7"/>
      <c r="M1778" s="7"/>
      <c r="N1778" s="7"/>
      <c r="O1778" s="7"/>
      <c r="P1778" s="7"/>
      <c r="Q1778" s="7"/>
      <c r="R1778" s="7"/>
      <c r="S1778" s="8">
        <v>45</v>
      </c>
      <c r="T1778" s="7"/>
      <c r="U1778" s="9">
        <v>45</v>
      </c>
    </row>
    <row r="1779" spans="1:21" ht="23.25" thickBot="1" x14ac:dyDescent="0.3">
      <c r="A1779" s="4" t="s">
        <v>467</v>
      </c>
      <c r="B1779" s="4" t="s">
        <v>334</v>
      </c>
      <c r="C1779" s="4" t="s">
        <v>335</v>
      </c>
      <c r="D1779" s="4" t="s">
        <v>477</v>
      </c>
      <c r="E1779" s="4" t="s">
        <v>478</v>
      </c>
      <c r="F1779" s="4" t="s">
        <v>94</v>
      </c>
      <c r="G1779" s="4" t="s">
        <v>95</v>
      </c>
      <c r="H1779" s="4" t="s">
        <v>479</v>
      </c>
      <c r="I1779" s="11"/>
      <c r="J1779" s="11"/>
      <c r="K1779" s="10">
        <v>1.57</v>
      </c>
      <c r="L1779" s="11"/>
      <c r="M1779" s="11"/>
      <c r="N1779" s="10">
        <v>4.0599999999999996</v>
      </c>
      <c r="O1779" s="11"/>
      <c r="P1779" s="11"/>
      <c r="Q1779" s="10">
        <v>13.22</v>
      </c>
      <c r="R1779" s="11"/>
      <c r="S1779" s="10">
        <v>1.6</v>
      </c>
      <c r="T1779" s="10">
        <v>0.8</v>
      </c>
      <c r="U1779" s="9">
        <v>21.25</v>
      </c>
    </row>
    <row r="1780" spans="1:21" ht="23.25" thickBot="1" x14ac:dyDescent="0.3">
      <c r="A1780" s="4" t="s">
        <v>467</v>
      </c>
      <c r="B1780" s="4" t="s">
        <v>334</v>
      </c>
      <c r="C1780" s="4" t="s">
        <v>335</v>
      </c>
      <c r="D1780" s="4" t="s">
        <v>477</v>
      </c>
      <c r="E1780" s="4" t="s">
        <v>478</v>
      </c>
      <c r="F1780" s="4" t="s">
        <v>42</v>
      </c>
      <c r="G1780" s="4" t="s">
        <v>43</v>
      </c>
      <c r="H1780" s="4" t="s">
        <v>479</v>
      </c>
      <c r="I1780" s="7"/>
      <c r="J1780" s="7"/>
      <c r="K1780" s="8">
        <v>52.63</v>
      </c>
      <c r="L1780" s="7"/>
      <c r="M1780" s="7"/>
      <c r="N1780" s="8">
        <v>136</v>
      </c>
      <c r="O1780" s="7"/>
      <c r="P1780" s="7"/>
      <c r="Q1780" s="8">
        <v>443.16</v>
      </c>
      <c r="R1780" s="7"/>
      <c r="S1780" s="8">
        <v>53.68</v>
      </c>
      <c r="T1780" s="8">
        <v>26.84</v>
      </c>
      <c r="U1780" s="9">
        <v>712.31</v>
      </c>
    </row>
    <row r="1781" spans="1:21" ht="23.25" thickBot="1" x14ac:dyDescent="0.3">
      <c r="A1781" s="4" t="s">
        <v>467</v>
      </c>
      <c r="B1781" s="4" t="s">
        <v>334</v>
      </c>
      <c r="C1781" s="4" t="s">
        <v>335</v>
      </c>
      <c r="D1781" s="4" t="s">
        <v>480</v>
      </c>
      <c r="E1781" s="4" t="s">
        <v>481</v>
      </c>
      <c r="F1781" s="4" t="s">
        <v>94</v>
      </c>
      <c r="G1781" s="4" t="s">
        <v>95</v>
      </c>
      <c r="H1781" s="4" t="s">
        <v>482</v>
      </c>
      <c r="I1781" s="10">
        <v>345.19</v>
      </c>
      <c r="J1781" s="10">
        <v>603.88</v>
      </c>
      <c r="K1781" s="10">
        <v>71.849999999999994</v>
      </c>
      <c r="L1781" s="10">
        <v>36.5</v>
      </c>
      <c r="M1781" s="10">
        <v>572.46</v>
      </c>
      <c r="N1781" s="10">
        <v>386.92</v>
      </c>
      <c r="O1781" s="10">
        <v>22.82</v>
      </c>
      <c r="P1781" s="10">
        <v>104.68</v>
      </c>
      <c r="Q1781" s="10">
        <v>116.63</v>
      </c>
      <c r="R1781" s="10">
        <v>74.89</v>
      </c>
      <c r="S1781" s="10">
        <v>225.46</v>
      </c>
      <c r="T1781" s="10">
        <v>41.36</v>
      </c>
      <c r="U1781" s="9">
        <v>2602.64</v>
      </c>
    </row>
    <row r="1782" spans="1:21" ht="23.25" thickBot="1" x14ac:dyDescent="0.3">
      <c r="A1782" s="4" t="s">
        <v>467</v>
      </c>
      <c r="B1782" s="4" t="s">
        <v>334</v>
      </c>
      <c r="C1782" s="4" t="s">
        <v>335</v>
      </c>
      <c r="D1782" s="4" t="s">
        <v>480</v>
      </c>
      <c r="E1782" s="4" t="s">
        <v>481</v>
      </c>
      <c r="F1782" s="4" t="s">
        <v>51</v>
      </c>
      <c r="G1782" s="4" t="s">
        <v>52</v>
      </c>
      <c r="H1782" s="4" t="s">
        <v>482</v>
      </c>
      <c r="I1782" s="7"/>
      <c r="J1782" s="7"/>
      <c r="K1782" s="7"/>
      <c r="L1782" s="7"/>
      <c r="M1782" s="8">
        <v>45.24</v>
      </c>
      <c r="N1782" s="7"/>
      <c r="O1782" s="7"/>
      <c r="P1782" s="8">
        <v>183.22</v>
      </c>
      <c r="Q1782" s="7"/>
      <c r="R1782" s="7"/>
      <c r="S1782" s="7"/>
      <c r="T1782" s="7"/>
      <c r="U1782" s="9">
        <v>228.46</v>
      </c>
    </row>
    <row r="1783" spans="1:21" ht="23.25" thickBot="1" x14ac:dyDescent="0.3">
      <c r="A1783" s="4" t="s">
        <v>467</v>
      </c>
      <c r="B1783" s="4" t="s">
        <v>334</v>
      </c>
      <c r="C1783" s="4" t="s">
        <v>335</v>
      </c>
      <c r="D1783" s="4" t="s">
        <v>480</v>
      </c>
      <c r="E1783" s="4" t="s">
        <v>481</v>
      </c>
      <c r="F1783" s="4" t="s">
        <v>42</v>
      </c>
      <c r="G1783" s="4" t="s">
        <v>43</v>
      </c>
      <c r="H1783" s="4" t="s">
        <v>482</v>
      </c>
      <c r="I1783" s="10">
        <v>10064.16</v>
      </c>
      <c r="J1783" s="10">
        <v>17765.490000000002</v>
      </c>
      <c r="K1783" s="10">
        <v>2052.56</v>
      </c>
      <c r="L1783" s="10">
        <v>1088</v>
      </c>
      <c r="M1783" s="10">
        <v>16822.080000000002</v>
      </c>
      <c r="N1783" s="10">
        <v>11462.66</v>
      </c>
      <c r="O1783" s="10">
        <v>765</v>
      </c>
      <c r="P1783" s="10">
        <v>120.64</v>
      </c>
      <c r="Q1783" s="10">
        <v>3329.28</v>
      </c>
      <c r="R1783" s="10">
        <v>2363.52</v>
      </c>
      <c r="S1783" s="10">
        <v>7144.08</v>
      </c>
      <c r="T1783" s="10">
        <v>1109.76</v>
      </c>
      <c r="U1783" s="9">
        <v>74087.23</v>
      </c>
    </row>
    <row r="1784" spans="1:21" ht="23.25" thickBot="1" x14ac:dyDescent="0.3">
      <c r="A1784" s="4" t="s">
        <v>467</v>
      </c>
      <c r="B1784" s="4" t="s">
        <v>334</v>
      </c>
      <c r="C1784" s="4" t="s">
        <v>335</v>
      </c>
      <c r="D1784" s="4" t="s">
        <v>480</v>
      </c>
      <c r="E1784" s="4" t="s">
        <v>481</v>
      </c>
      <c r="F1784" s="4" t="s">
        <v>53</v>
      </c>
      <c r="G1784" s="4" t="s">
        <v>54</v>
      </c>
      <c r="H1784" s="4" t="s">
        <v>482</v>
      </c>
      <c r="I1784" s="8">
        <v>1509.68</v>
      </c>
      <c r="J1784" s="8">
        <v>2482.5</v>
      </c>
      <c r="K1784" s="8">
        <v>356.58</v>
      </c>
      <c r="L1784" s="8">
        <v>135.72</v>
      </c>
      <c r="M1784" s="8">
        <v>2327.04</v>
      </c>
      <c r="N1784" s="8">
        <v>1510.52</v>
      </c>
      <c r="O1784" s="7"/>
      <c r="P1784" s="8">
        <v>3206.18</v>
      </c>
      <c r="Q1784" s="8">
        <v>581.4</v>
      </c>
      <c r="R1784" s="8">
        <v>147.41999999999999</v>
      </c>
      <c r="S1784" s="8">
        <v>415.32</v>
      </c>
      <c r="T1784" s="8">
        <v>276.88</v>
      </c>
      <c r="U1784" s="9">
        <v>12949.24</v>
      </c>
    </row>
    <row r="1785" spans="1:21" ht="23.25" thickBot="1" x14ac:dyDescent="0.3">
      <c r="A1785" s="4" t="s">
        <v>467</v>
      </c>
      <c r="B1785" s="4" t="s">
        <v>334</v>
      </c>
      <c r="C1785" s="4" t="s">
        <v>335</v>
      </c>
      <c r="D1785" s="4" t="s">
        <v>480</v>
      </c>
      <c r="E1785" s="4" t="s">
        <v>481</v>
      </c>
      <c r="F1785" s="4" t="s">
        <v>170</v>
      </c>
      <c r="G1785" s="4" t="s">
        <v>171</v>
      </c>
      <c r="H1785" s="4" t="s">
        <v>482</v>
      </c>
      <c r="I1785" s="10">
        <v>138.04</v>
      </c>
      <c r="J1785" s="10">
        <v>272.60000000000002</v>
      </c>
      <c r="K1785" s="10">
        <v>74.819999999999993</v>
      </c>
      <c r="L1785" s="11"/>
      <c r="M1785" s="10">
        <v>520.84</v>
      </c>
      <c r="N1785" s="10">
        <v>241.28</v>
      </c>
      <c r="O1785" s="11"/>
      <c r="P1785" s="11"/>
      <c r="Q1785" s="11"/>
      <c r="R1785" s="10">
        <v>118.32</v>
      </c>
      <c r="S1785" s="14">
        <v>0</v>
      </c>
      <c r="T1785" s="10">
        <v>148.47999999999999</v>
      </c>
      <c r="U1785" s="9">
        <v>1514.38</v>
      </c>
    </row>
    <row r="1786" spans="1:21" ht="23.25" thickBot="1" x14ac:dyDescent="0.3">
      <c r="A1786" s="4" t="s">
        <v>467</v>
      </c>
      <c r="B1786" s="4" t="s">
        <v>334</v>
      </c>
      <c r="C1786" s="4" t="s">
        <v>335</v>
      </c>
      <c r="D1786" s="4" t="s">
        <v>480</v>
      </c>
      <c r="E1786" s="4" t="s">
        <v>481</v>
      </c>
      <c r="F1786" s="4" t="s">
        <v>172</v>
      </c>
      <c r="G1786" s="4" t="s">
        <v>173</v>
      </c>
      <c r="H1786" s="4" t="s">
        <v>482</v>
      </c>
      <c r="I1786" s="8">
        <v>22.5</v>
      </c>
      <c r="J1786" s="8">
        <v>22.5</v>
      </c>
      <c r="K1786" s="7"/>
      <c r="L1786" s="7"/>
      <c r="M1786" s="8">
        <v>45</v>
      </c>
      <c r="N1786" s="8">
        <v>22.5</v>
      </c>
      <c r="O1786" s="7"/>
      <c r="P1786" s="7"/>
      <c r="Q1786" s="7"/>
      <c r="R1786" s="7"/>
      <c r="S1786" s="7"/>
      <c r="T1786" s="7"/>
      <c r="U1786" s="9">
        <v>112.5</v>
      </c>
    </row>
    <row r="1787" spans="1:21" ht="23.25" thickBot="1" x14ac:dyDescent="0.3">
      <c r="A1787" s="4" t="s">
        <v>467</v>
      </c>
      <c r="B1787" s="4" t="s">
        <v>334</v>
      </c>
      <c r="C1787" s="4" t="s">
        <v>335</v>
      </c>
      <c r="D1787" s="4" t="s">
        <v>483</v>
      </c>
      <c r="E1787" s="4" t="s">
        <v>484</v>
      </c>
      <c r="F1787" s="4" t="s">
        <v>94</v>
      </c>
      <c r="G1787" s="4" t="s">
        <v>95</v>
      </c>
      <c r="H1787" s="4" t="s">
        <v>485</v>
      </c>
      <c r="I1787" s="10">
        <v>115.92</v>
      </c>
      <c r="J1787" s="10">
        <v>84.87</v>
      </c>
      <c r="K1787" s="10">
        <v>78.88</v>
      </c>
      <c r="L1787" s="10">
        <v>67.260000000000005</v>
      </c>
      <c r="M1787" s="10">
        <v>91.91</v>
      </c>
      <c r="N1787" s="10">
        <v>49.88</v>
      </c>
      <c r="O1787" s="10">
        <v>17.91</v>
      </c>
      <c r="P1787" s="10">
        <v>76.45</v>
      </c>
      <c r="Q1787" s="10">
        <v>82.81</v>
      </c>
      <c r="R1787" s="10">
        <v>97.87</v>
      </c>
      <c r="S1787" s="10">
        <v>97.79</v>
      </c>
      <c r="T1787" s="10">
        <v>88.81</v>
      </c>
      <c r="U1787" s="9">
        <v>950.36</v>
      </c>
    </row>
    <row r="1788" spans="1:21" ht="23.25" thickBot="1" x14ac:dyDescent="0.3">
      <c r="A1788" s="4" t="s">
        <v>467</v>
      </c>
      <c r="B1788" s="4" t="s">
        <v>334</v>
      </c>
      <c r="C1788" s="4" t="s">
        <v>335</v>
      </c>
      <c r="D1788" s="4" t="s">
        <v>483</v>
      </c>
      <c r="E1788" s="4" t="s">
        <v>484</v>
      </c>
      <c r="F1788" s="4" t="s">
        <v>42</v>
      </c>
      <c r="G1788" s="4" t="s">
        <v>43</v>
      </c>
      <c r="H1788" s="4" t="s">
        <v>485</v>
      </c>
      <c r="I1788" s="8">
        <v>3791.48</v>
      </c>
      <c r="J1788" s="8">
        <v>2845.68</v>
      </c>
      <c r="K1788" s="8">
        <v>2644.89</v>
      </c>
      <c r="L1788" s="8">
        <v>2185.12</v>
      </c>
      <c r="M1788" s="8">
        <v>3081.85</v>
      </c>
      <c r="N1788" s="8">
        <v>1672.56</v>
      </c>
      <c r="O1788" s="8">
        <v>600.65</v>
      </c>
      <c r="P1788" s="8">
        <v>2563.34</v>
      </c>
      <c r="Q1788" s="8">
        <v>2745.3</v>
      </c>
      <c r="R1788" s="8">
        <v>3213.5</v>
      </c>
      <c r="S1788" s="8">
        <v>3001.78</v>
      </c>
      <c r="T1788" s="8">
        <v>2945.18</v>
      </c>
      <c r="U1788" s="9">
        <v>31291.33</v>
      </c>
    </row>
    <row r="1789" spans="1:21" ht="23.25" thickBot="1" x14ac:dyDescent="0.3">
      <c r="A1789" s="4" t="s">
        <v>467</v>
      </c>
      <c r="B1789" s="4" t="s">
        <v>334</v>
      </c>
      <c r="C1789" s="4" t="s">
        <v>335</v>
      </c>
      <c r="D1789" s="4" t="s">
        <v>483</v>
      </c>
      <c r="E1789" s="4" t="s">
        <v>484</v>
      </c>
      <c r="F1789" s="4" t="s">
        <v>53</v>
      </c>
      <c r="G1789" s="4" t="s">
        <v>54</v>
      </c>
      <c r="H1789" s="4" t="s">
        <v>485</v>
      </c>
      <c r="I1789" s="10">
        <v>95.29</v>
      </c>
      <c r="J1789" s="11"/>
      <c r="K1789" s="11"/>
      <c r="L1789" s="10">
        <v>70.06</v>
      </c>
      <c r="M1789" s="11"/>
      <c r="N1789" s="11"/>
      <c r="O1789" s="11"/>
      <c r="P1789" s="11"/>
      <c r="Q1789" s="10">
        <v>31.15</v>
      </c>
      <c r="R1789" s="10">
        <v>68.010000000000005</v>
      </c>
      <c r="S1789" s="10">
        <v>276.88</v>
      </c>
      <c r="T1789" s="10">
        <v>32.51</v>
      </c>
      <c r="U1789" s="9">
        <v>573.9</v>
      </c>
    </row>
    <row r="1790" spans="1:21" ht="23.25" thickBot="1" x14ac:dyDescent="0.3">
      <c r="A1790" s="4" t="s">
        <v>467</v>
      </c>
      <c r="B1790" s="4" t="s">
        <v>334</v>
      </c>
      <c r="C1790" s="4" t="s">
        <v>335</v>
      </c>
      <c r="D1790" s="4" t="s">
        <v>486</v>
      </c>
      <c r="E1790" s="4" t="s">
        <v>487</v>
      </c>
      <c r="F1790" s="4" t="s">
        <v>94</v>
      </c>
      <c r="G1790" s="4" t="s">
        <v>95</v>
      </c>
      <c r="H1790" s="4" t="s">
        <v>277</v>
      </c>
      <c r="I1790" s="7"/>
      <c r="J1790" s="7"/>
      <c r="K1790" s="7"/>
      <c r="L1790" s="7"/>
      <c r="M1790" s="7"/>
      <c r="N1790" s="7"/>
      <c r="O1790" s="7"/>
      <c r="P1790" s="7"/>
      <c r="Q1790" s="8">
        <v>211.47</v>
      </c>
      <c r="R1790" s="7"/>
      <c r="S1790" s="7"/>
      <c r="T1790" s="7"/>
      <c r="U1790" s="9">
        <v>211.47</v>
      </c>
    </row>
    <row r="1791" spans="1:21" ht="23.25" thickBot="1" x14ac:dyDescent="0.3">
      <c r="A1791" s="4" t="s">
        <v>467</v>
      </c>
      <c r="B1791" s="4" t="s">
        <v>334</v>
      </c>
      <c r="C1791" s="4" t="s">
        <v>335</v>
      </c>
      <c r="D1791" s="4" t="s">
        <v>486</v>
      </c>
      <c r="E1791" s="4" t="s">
        <v>487</v>
      </c>
      <c r="F1791" s="4" t="s">
        <v>42</v>
      </c>
      <c r="G1791" s="4" t="s">
        <v>43</v>
      </c>
      <c r="H1791" s="4" t="s">
        <v>277</v>
      </c>
      <c r="I1791" s="11"/>
      <c r="J1791" s="11"/>
      <c r="K1791" s="11"/>
      <c r="L1791" s="11"/>
      <c r="M1791" s="11"/>
      <c r="N1791" s="11"/>
      <c r="O1791" s="11"/>
      <c r="P1791" s="11"/>
      <c r="Q1791" s="10">
        <v>7090.56</v>
      </c>
      <c r="R1791" s="11"/>
      <c r="S1791" s="11"/>
      <c r="T1791" s="11"/>
      <c r="U1791" s="9">
        <v>7090.56</v>
      </c>
    </row>
    <row r="1792" spans="1:21" ht="23.25" thickBot="1" x14ac:dyDescent="0.3">
      <c r="A1792" s="4" t="s">
        <v>467</v>
      </c>
      <c r="B1792" s="4" t="s">
        <v>334</v>
      </c>
      <c r="C1792" s="4" t="s">
        <v>335</v>
      </c>
      <c r="D1792" s="4" t="s">
        <v>497</v>
      </c>
      <c r="E1792" s="4" t="s">
        <v>498</v>
      </c>
      <c r="F1792" s="4" t="s">
        <v>120</v>
      </c>
      <c r="G1792" s="4" t="s">
        <v>121</v>
      </c>
      <c r="H1792" s="4" t="s">
        <v>499</v>
      </c>
      <c r="I1792" s="8">
        <v>4291.2</v>
      </c>
      <c r="J1792" s="8">
        <v>4005.12</v>
      </c>
      <c r="K1792" s="8">
        <v>6552</v>
      </c>
      <c r="L1792" s="8">
        <v>6552</v>
      </c>
      <c r="M1792" s="8">
        <v>6240</v>
      </c>
      <c r="N1792" s="8">
        <v>6552</v>
      </c>
      <c r="O1792" s="8">
        <v>1872</v>
      </c>
      <c r="P1792" s="7"/>
      <c r="Q1792" s="7"/>
      <c r="R1792" s="7"/>
      <c r="S1792" s="7"/>
      <c r="T1792" s="7"/>
      <c r="U1792" s="9">
        <v>36064.32</v>
      </c>
    </row>
    <row r="1793" spans="1:21" ht="23.25" thickBot="1" x14ac:dyDescent="0.3">
      <c r="A1793" s="4" t="s">
        <v>467</v>
      </c>
      <c r="B1793" s="4" t="s">
        <v>334</v>
      </c>
      <c r="C1793" s="4" t="s">
        <v>335</v>
      </c>
      <c r="D1793" s="4" t="s">
        <v>497</v>
      </c>
      <c r="E1793" s="4" t="s">
        <v>498</v>
      </c>
      <c r="F1793" s="4" t="s">
        <v>122</v>
      </c>
      <c r="G1793" s="4" t="s">
        <v>123</v>
      </c>
      <c r="H1793" s="4" t="s">
        <v>499</v>
      </c>
      <c r="I1793" s="10">
        <v>174.33</v>
      </c>
      <c r="J1793" s="10">
        <v>253.13</v>
      </c>
      <c r="K1793" s="10">
        <v>277.89</v>
      </c>
      <c r="L1793" s="10">
        <v>559.5</v>
      </c>
      <c r="M1793" s="10">
        <v>29.25</v>
      </c>
      <c r="N1793" s="10">
        <v>193.13</v>
      </c>
      <c r="O1793" s="10">
        <v>58.5</v>
      </c>
      <c r="P1793" s="11"/>
      <c r="Q1793" s="11"/>
      <c r="R1793" s="11"/>
      <c r="S1793" s="11"/>
      <c r="T1793" s="11"/>
      <c r="U1793" s="9">
        <v>1545.73</v>
      </c>
    </row>
    <row r="1794" spans="1:21" ht="23.25" thickBot="1" x14ac:dyDescent="0.3">
      <c r="A1794" s="4" t="s">
        <v>467</v>
      </c>
      <c r="B1794" s="4" t="s">
        <v>334</v>
      </c>
      <c r="C1794" s="4" t="s">
        <v>335</v>
      </c>
      <c r="D1794" s="4" t="s">
        <v>497</v>
      </c>
      <c r="E1794" s="4" t="s">
        <v>498</v>
      </c>
      <c r="F1794" s="4" t="s">
        <v>112</v>
      </c>
      <c r="G1794" s="4" t="s">
        <v>113</v>
      </c>
      <c r="H1794" s="4" t="s">
        <v>499</v>
      </c>
      <c r="I1794" s="8">
        <v>1796.26</v>
      </c>
      <c r="J1794" s="8">
        <v>1561.96</v>
      </c>
      <c r="K1794" s="8">
        <v>1831.24</v>
      </c>
      <c r="L1794" s="8">
        <v>1916.42</v>
      </c>
      <c r="M1794" s="8">
        <v>1703.53</v>
      </c>
      <c r="N1794" s="8">
        <v>1873.85</v>
      </c>
      <c r="O1794" s="8">
        <v>1192.45</v>
      </c>
      <c r="P1794" s="8">
        <v>851.8</v>
      </c>
      <c r="Q1794" s="8">
        <v>955.68</v>
      </c>
      <c r="R1794" s="8">
        <v>912.24</v>
      </c>
      <c r="S1794" s="7"/>
      <c r="T1794" s="7"/>
      <c r="U1794" s="9">
        <v>14595.43</v>
      </c>
    </row>
    <row r="1795" spans="1:21" ht="23.25" thickBot="1" x14ac:dyDescent="0.3">
      <c r="A1795" s="4" t="s">
        <v>467</v>
      </c>
      <c r="B1795" s="4" t="s">
        <v>334</v>
      </c>
      <c r="C1795" s="4" t="s">
        <v>335</v>
      </c>
      <c r="D1795" s="4" t="s">
        <v>497</v>
      </c>
      <c r="E1795" s="4" t="s">
        <v>498</v>
      </c>
      <c r="F1795" s="4" t="s">
        <v>114</v>
      </c>
      <c r="G1795" s="4" t="s">
        <v>115</v>
      </c>
      <c r="H1795" s="4" t="s">
        <v>499</v>
      </c>
      <c r="I1795" s="10">
        <v>6676.45</v>
      </c>
      <c r="J1795" s="10">
        <v>5820.03</v>
      </c>
      <c r="K1795" s="10">
        <v>6822.45</v>
      </c>
      <c r="L1795" s="10">
        <v>7198.66</v>
      </c>
      <c r="M1795" s="10">
        <v>6327.07</v>
      </c>
      <c r="N1795" s="10">
        <v>6982.72</v>
      </c>
      <c r="O1795" s="10">
        <v>4435.01</v>
      </c>
      <c r="P1795" s="10">
        <v>3161.2</v>
      </c>
      <c r="Q1795" s="10">
        <v>3546.84</v>
      </c>
      <c r="R1795" s="10">
        <v>3385.62</v>
      </c>
      <c r="S1795" s="11"/>
      <c r="T1795" s="11"/>
      <c r="U1795" s="9">
        <v>54356.05</v>
      </c>
    </row>
    <row r="1796" spans="1:21" ht="23.25" thickBot="1" x14ac:dyDescent="0.3">
      <c r="A1796" s="4" t="s">
        <v>467</v>
      </c>
      <c r="B1796" s="4" t="s">
        <v>334</v>
      </c>
      <c r="C1796" s="4" t="s">
        <v>335</v>
      </c>
      <c r="D1796" s="4" t="s">
        <v>497</v>
      </c>
      <c r="E1796" s="4" t="s">
        <v>498</v>
      </c>
      <c r="F1796" s="4" t="s">
        <v>132</v>
      </c>
      <c r="G1796" s="4" t="s">
        <v>133</v>
      </c>
      <c r="H1796" s="4" t="s">
        <v>499</v>
      </c>
      <c r="I1796" s="7"/>
      <c r="J1796" s="8">
        <v>35.96</v>
      </c>
      <c r="K1796" s="7"/>
      <c r="L1796" s="7"/>
      <c r="M1796" s="7"/>
      <c r="N1796" s="8">
        <v>35.65</v>
      </c>
      <c r="O1796" s="7"/>
      <c r="P1796" s="7"/>
      <c r="Q1796" s="7"/>
      <c r="R1796" s="7"/>
      <c r="S1796" s="7"/>
      <c r="T1796" s="7"/>
      <c r="U1796" s="9">
        <v>71.61</v>
      </c>
    </row>
    <row r="1797" spans="1:21" ht="23.25" thickBot="1" x14ac:dyDescent="0.3">
      <c r="A1797" s="4" t="s">
        <v>467</v>
      </c>
      <c r="B1797" s="4" t="s">
        <v>334</v>
      </c>
      <c r="C1797" s="4" t="s">
        <v>335</v>
      </c>
      <c r="D1797" s="4" t="s">
        <v>497</v>
      </c>
      <c r="E1797" s="4" t="s">
        <v>498</v>
      </c>
      <c r="F1797" s="4" t="s">
        <v>94</v>
      </c>
      <c r="G1797" s="4" t="s">
        <v>95</v>
      </c>
      <c r="H1797" s="4" t="s">
        <v>499</v>
      </c>
      <c r="I1797" s="10">
        <v>37.21</v>
      </c>
      <c r="J1797" s="10">
        <v>37.4</v>
      </c>
      <c r="K1797" s="10">
        <v>57.17</v>
      </c>
      <c r="L1797" s="10">
        <v>65.27</v>
      </c>
      <c r="M1797" s="10">
        <v>48.45</v>
      </c>
      <c r="N1797" s="10">
        <v>55.56</v>
      </c>
      <c r="O1797" s="10">
        <v>15.78</v>
      </c>
      <c r="P1797" s="11"/>
      <c r="Q1797" s="11"/>
      <c r="R1797" s="11"/>
      <c r="S1797" s="11"/>
      <c r="T1797" s="11"/>
      <c r="U1797" s="9">
        <v>316.83999999999997</v>
      </c>
    </row>
    <row r="1798" spans="1:21" ht="23.25" thickBot="1" x14ac:dyDescent="0.3">
      <c r="A1798" s="4" t="s">
        <v>467</v>
      </c>
      <c r="B1798" s="4" t="s">
        <v>334</v>
      </c>
      <c r="C1798" s="4" t="s">
        <v>335</v>
      </c>
      <c r="D1798" s="4" t="s">
        <v>497</v>
      </c>
      <c r="E1798" s="4" t="s">
        <v>498</v>
      </c>
      <c r="F1798" s="4" t="s">
        <v>176</v>
      </c>
      <c r="G1798" s="4" t="s">
        <v>177</v>
      </c>
      <c r="H1798" s="4" t="s">
        <v>499</v>
      </c>
      <c r="I1798" s="8">
        <v>-7480.8</v>
      </c>
      <c r="J1798" s="8">
        <v>-6982.1</v>
      </c>
      <c r="K1798" s="8">
        <v>-11420.65</v>
      </c>
      <c r="L1798" s="8">
        <v>-11424</v>
      </c>
      <c r="M1798" s="8">
        <v>-10880</v>
      </c>
      <c r="N1798" s="8">
        <v>-11424</v>
      </c>
      <c r="O1798" s="8">
        <v>-3264</v>
      </c>
      <c r="P1798" s="7"/>
      <c r="Q1798" s="7"/>
      <c r="R1798" s="7"/>
      <c r="S1798" s="7"/>
      <c r="T1798" s="7"/>
      <c r="U1798" s="9">
        <v>-62875.55</v>
      </c>
    </row>
    <row r="1799" spans="1:21" ht="23.25" thickBot="1" x14ac:dyDescent="0.3">
      <c r="A1799" s="4" t="s">
        <v>467</v>
      </c>
      <c r="B1799" s="4" t="s">
        <v>334</v>
      </c>
      <c r="C1799" s="4" t="s">
        <v>335</v>
      </c>
      <c r="D1799" s="4" t="s">
        <v>497</v>
      </c>
      <c r="E1799" s="4" t="s">
        <v>498</v>
      </c>
      <c r="F1799" s="4" t="s">
        <v>178</v>
      </c>
      <c r="G1799" s="4" t="s">
        <v>179</v>
      </c>
      <c r="H1799" s="4" t="s">
        <v>499</v>
      </c>
      <c r="I1799" s="10">
        <v>-202.41</v>
      </c>
      <c r="J1799" s="10">
        <v>-280.26</v>
      </c>
      <c r="K1799" s="10">
        <v>-322.62</v>
      </c>
      <c r="L1799" s="10">
        <v>-610.74</v>
      </c>
      <c r="M1799" s="10">
        <v>-33.93</v>
      </c>
      <c r="N1799" s="10">
        <v>-203.58</v>
      </c>
      <c r="O1799" s="10">
        <v>-67.86</v>
      </c>
      <c r="P1799" s="11"/>
      <c r="Q1799" s="11"/>
      <c r="R1799" s="11"/>
      <c r="S1799" s="11"/>
      <c r="T1799" s="11"/>
      <c r="U1799" s="9">
        <v>-1721.4</v>
      </c>
    </row>
    <row r="1800" spans="1:21" ht="23.25" thickBot="1" x14ac:dyDescent="0.3">
      <c r="A1800" s="4" t="s">
        <v>467</v>
      </c>
      <c r="B1800" s="4" t="s">
        <v>316</v>
      </c>
      <c r="C1800" s="4" t="s">
        <v>317</v>
      </c>
      <c r="D1800" s="4" t="s">
        <v>474</v>
      </c>
      <c r="E1800" s="4" t="s">
        <v>475</v>
      </c>
      <c r="F1800" s="4" t="s">
        <v>76</v>
      </c>
      <c r="G1800" s="4" t="s">
        <v>77</v>
      </c>
      <c r="H1800" s="4" t="s">
        <v>476</v>
      </c>
      <c r="I1800" s="8">
        <v>504</v>
      </c>
      <c r="J1800" s="7"/>
      <c r="K1800" s="7"/>
      <c r="L1800" s="7"/>
      <c r="M1800" s="7"/>
      <c r="N1800" s="7"/>
      <c r="O1800" s="7"/>
      <c r="P1800" s="7"/>
      <c r="Q1800" s="7"/>
      <c r="R1800" s="7"/>
      <c r="S1800" s="7"/>
      <c r="T1800" s="7"/>
      <c r="U1800" s="9">
        <v>504</v>
      </c>
    </row>
    <row r="1801" spans="1:21" ht="23.25" thickBot="1" x14ac:dyDescent="0.3">
      <c r="A1801" s="4" t="s">
        <v>467</v>
      </c>
      <c r="B1801" s="4" t="s">
        <v>267</v>
      </c>
      <c r="C1801" s="4" t="s">
        <v>268</v>
      </c>
      <c r="D1801" s="4" t="s">
        <v>474</v>
      </c>
      <c r="E1801" s="4" t="s">
        <v>475</v>
      </c>
      <c r="F1801" s="4" t="s">
        <v>94</v>
      </c>
      <c r="G1801" s="4" t="s">
        <v>95</v>
      </c>
      <c r="H1801" s="4" t="s">
        <v>476</v>
      </c>
      <c r="I1801" s="10">
        <v>-29.77</v>
      </c>
      <c r="J1801" s="11"/>
      <c r="K1801" s="10">
        <v>9.1999999999999993</v>
      </c>
      <c r="L1801" s="11"/>
      <c r="M1801" s="10">
        <v>19.59</v>
      </c>
      <c r="N1801" s="10">
        <v>-19.59</v>
      </c>
      <c r="O1801" s="11"/>
      <c r="P1801" s="11"/>
      <c r="Q1801" s="11"/>
      <c r="R1801" s="11"/>
      <c r="S1801" s="11"/>
      <c r="T1801" s="11"/>
      <c r="U1801" s="9">
        <v>-20.57</v>
      </c>
    </row>
    <row r="1802" spans="1:21" ht="23.25" thickBot="1" x14ac:dyDescent="0.3">
      <c r="A1802" s="4" t="s">
        <v>467</v>
      </c>
      <c r="B1802" s="4" t="s">
        <v>267</v>
      </c>
      <c r="C1802" s="4" t="s">
        <v>268</v>
      </c>
      <c r="D1802" s="4" t="s">
        <v>474</v>
      </c>
      <c r="E1802" s="4" t="s">
        <v>475</v>
      </c>
      <c r="F1802" s="4" t="s">
        <v>42</v>
      </c>
      <c r="G1802" s="4" t="s">
        <v>43</v>
      </c>
      <c r="H1802" s="4" t="s">
        <v>476</v>
      </c>
      <c r="I1802" s="8">
        <v>-998.16</v>
      </c>
      <c r="J1802" s="13">
        <v>0</v>
      </c>
      <c r="K1802" s="8">
        <v>308.32</v>
      </c>
      <c r="L1802" s="7"/>
      <c r="M1802" s="8">
        <v>656.8</v>
      </c>
      <c r="N1802" s="8">
        <v>-656.8</v>
      </c>
      <c r="O1802" s="7"/>
      <c r="P1802" s="7"/>
      <c r="Q1802" s="13">
        <v>0</v>
      </c>
      <c r="R1802" s="7"/>
      <c r="S1802" s="7"/>
      <c r="T1802" s="13">
        <v>0</v>
      </c>
      <c r="U1802" s="9">
        <v>-689.84</v>
      </c>
    </row>
    <row r="1803" spans="1:21" ht="23.25" thickBot="1" x14ac:dyDescent="0.3">
      <c r="A1803" s="4" t="s">
        <v>467</v>
      </c>
      <c r="B1803" s="4" t="s">
        <v>267</v>
      </c>
      <c r="C1803" s="4" t="s">
        <v>268</v>
      </c>
      <c r="D1803" s="4" t="s">
        <v>477</v>
      </c>
      <c r="E1803" s="4" t="s">
        <v>478</v>
      </c>
      <c r="F1803" s="4" t="s">
        <v>94</v>
      </c>
      <c r="G1803" s="4" t="s">
        <v>95</v>
      </c>
      <c r="H1803" s="4" t="s">
        <v>479</v>
      </c>
      <c r="I1803" s="11"/>
      <c r="J1803" s="11"/>
      <c r="K1803" s="11"/>
      <c r="L1803" s="11"/>
      <c r="M1803" s="11"/>
      <c r="N1803" s="11"/>
      <c r="O1803" s="11"/>
      <c r="P1803" s="10">
        <v>18.399999999999999</v>
      </c>
      <c r="Q1803" s="11"/>
      <c r="R1803" s="11"/>
      <c r="S1803" s="11"/>
      <c r="T1803" s="11"/>
      <c r="U1803" s="9">
        <v>18.399999999999999</v>
      </c>
    </row>
    <row r="1804" spans="1:21" ht="23.25" thickBot="1" x14ac:dyDescent="0.3">
      <c r="A1804" s="4" t="s">
        <v>467</v>
      </c>
      <c r="B1804" s="4" t="s">
        <v>267</v>
      </c>
      <c r="C1804" s="4" t="s">
        <v>268</v>
      </c>
      <c r="D1804" s="4" t="s">
        <v>477</v>
      </c>
      <c r="E1804" s="4" t="s">
        <v>478</v>
      </c>
      <c r="F1804" s="4" t="s">
        <v>42</v>
      </c>
      <c r="G1804" s="4" t="s">
        <v>43</v>
      </c>
      <c r="H1804" s="4" t="s">
        <v>479</v>
      </c>
      <c r="I1804" s="7"/>
      <c r="J1804" s="7"/>
      <c r="K1804" s="7"/>
      <c r="L1804" s="7"/>
      <c r="M1804" s="7"/>
      <c r="N1804" s="7"/>
      <c r="O1804" s="7"/>
      <c r="P1804" s="8">
        <v>616.79999999999995</v>
      </c>
      <c r="Q1804" s="7"/>
      <c r="R1804" s="7"/>
      <c r="S1804" s="7"/>
      <c r="T1804" s="7"/>
      <c r="U1804" s="9">
        <v>616.79999999999995</v>
      </c>
    </row>
    <row r="1805" spans="1:21" ht="23.25" thickBot="1" x14ac:dyDescent="0.3">
      <c r="A1805" s="4" t="s">
        <v>467</v>
      </c>
      <c r="B1805" s="4" t="s">
        <v>267</v>
      </c>
      <c r="C1805" s="4" t="s">
        <v>268</v>
      </c>
      <c r="D1805" s="4" t="s">
        <v>480</v>
      </c>
      <c r="E1805" s="4" t="s">
        <v>481</v>
      </c>
      <c r="F1805" s="4" t="s">
        <v>94</v>
      </c>
      <c r="G1805" s="4" t="s">
        <v>95</v>
      </c>
      <c r="H1805" s="4" t="s">
        <v>482</v>
      </c>
      <c r="I1805" s="11"/>
      <c r="J1805" s="10">
        <v>6.4</v>
      </c>
      <c r="K1805" s="10">
        <v>-6.4</v>
      </c>
      <c r="L1805" s="11"/>
      <c r="M1805" s="11"/>
      <c r="N1805" s="11"/>
      <c r="O1805" s="11"/>
      <c r="P1805" s="11"/>
      <c r="Q1805" s="11"/>
      <c r="R1805" s="11"/>
      <c r="S1805" s="11"/>
      <c r="T1805" s="11"/>
      <c r="U1805" s="12">
        <v>0</v>
      </c>
    </row>
    <row r="1806" spans="1:21" ht="23.25" thickBot="1" x14ac:dyDescent="0.3">
      <c r="A1806" s="4" t="s">
        <v>467</v>
      </c>
      <c r="B1806" s="4" t="s">
        <v>267</v>
      </c>
      <c r="C1806" s="4" t="s">
        <v>268</v>
      </c>
      <c r="D1806" s="4" t="s">
        <v>480</v>
      </c>
      <c r="E1806" s="4" t="s">
        <v>481</v>
      </c>
      <c r="F1806" s="4" t="s">
        <v>42</v>
      </c>
      <c r="G1806" s="4" t="s">
        <v>43</v>
      </c>
      <c r="H1806" s="4" t="s">
        <v>482</v>
      </c>
      <c r="I1806" s="7"/>
      <c r="J1806" s="8">
        <v>214.6</v>
      </c>
      <c r="K1806" s="8">
        <v>-214.6</v>
      </c>
      <c r="L1806" s="7"/>
      <c r="M1806" s="7"/>
      <c r="N1806" s="7"/>
      <c r="O1806" s="7"/>
      <c r="P1806" s="7"/>
      <c r="Q1806" s="7"/>
      <c r="R1806" s="7"/>
      <c r="S1806" s="7"/>
      <c r="T1806" s="13">
        <v>0</v>
      </c>
      <c r="U1806" s="12">
        <v>0</v>
      </c>
    </row>
    <row r="1807" spans="1:21" ht="23.25" thickBot="1" x14ac:dyDescent="0.3">
      <c r="A1807" s="4" t="s">
        <v>467</v>
      </c>
      <c r="B1807" s="4" t="s">
        <v>267</v>
      </c>
      <c r="C1807" s="4" t="s">
        <v>268</v>
      </c>
      <c r="D1807" s="4" t="s">
        <v>483</v>
      </c>
      <c r="E1807" s="4" t="s">
        <v>484</v>
      </c>
      <c r="F1807" s="4" t="s">
        <v>94</v>
      </c>
      <c r="G1807" s="4" t="s">
        <v>95</v>
      </c>
      <c r="H1807" s="4" t="s">
        <v>485</v>
      </c>
      <c r="I1807" s="10">
        <v>-1.97</v>
      </c>
      <c r="J1807" s="10">
        <v>9.39</v>
      </c>
      <c r="K1807" s="10">
        <v>-9.39</v>
      </c>
      <c r="L1807" s="10">
        <v>36.5</v>
      </c>
      <c r="M1807" s="10">
        <v>-36.5</v>
      </c>
      <c r="N1807" s="11"/>
      <c r="O1807" s="11"/>
      <c r="P1807" s="11"/>
      <c r="Q1807" s="11"/>
      <c r="R1807" s="11"/>
      <c r="S1807" s="11"/>
      <c r="T1807" s="11"/>
      <c r="U1807" s="9">
        <v>-1.97</v>
      </c>
    </row>
    <row r="1808" spans="1:21" ht="23.25" thickBot="1" x14ac:dyDescent="0.3">
      <c r="A1808" s="4" t="s">
        <v>467</v>
      </c>
      <c r="B1808" s="4" t="s">
        <v>267</v>
      </c>
      <c r="C1808" s="4" t="s">
        <v>268</v>
      </c>
      <c r="D1808" s="4" t="s">
        <v>483</v>
      </c>
      <c r="E1808" s="4" t="s">
        <v>484</v>
      </c>
      <c r="F1808" s="4" t="s">
        <v>42</v>
      </c>
      <c r="G1808" s="4" t="s">
        <v>43</v>
      </c>
      <c r="H1808" s="4" t="s">
        <v>485</v>
      </c>
      <c r="I1808" s="8">
        <v>-66.08</v>
      </c>
      <c r="J1808" s="8">
        <v>314.88</v>
      </c>
      <c r="K1808" s="8">
        <v>-314.88</v>
      </c>
      <c r="L1808" s="8">
        <v>1059.8399999999999</v>
      </c>
      <c r="M1808" s="8">
        <v>-1059.8399999999999</v>
      </c>
      <c r="N1808" s="13">
        <v>0</v>
      </c>
      <c r="O1808" s="7"/>
      <c r="P1808" s="7"/>
      <c r="Q1808" s="13">
        <v>0</v>
      </c>
      <c r="R1808" s="7"/>
      <c r="S1808" s="7"/>
      <c r="T1808" s="13">
        <v>0</v>
      </c>
      <c r="U1808" s="9">
        <v>-66.08</v>
      </c>
    </row>
    <row r="1809" spans="1:21" ht="23.25" thickBot="1" x14ac:dyDescent="0.3">
      <c r="A1809" s="4" t="s">
        <v>467</v>
      </c>
      <c r="B1809" s="4" t="s">
        <v>267</v>
      </c>
      <c r="C1809" s="4" t="s">
        <v>268</v>
      </c>
      <c r="D1809" s="4" t="s">
        <v>483</v>
      </c>
      <c r="E1809" s="4" t="s">
        <v>484</v>
      </c>
      <c r="F1809" s="4" t="s">
        <v>53</v>
      </c>
      <c r="G1809" s="4" t="s">
        <v>54</v>
      </c>
      <c r="H1809" s="4" t="s">
        <v>485</v>
      </c>
      <c r="I1809" s="11"/>
      <c r="J1809" s="11"/>
      <c r="K1809" s="11"/>
      <c r="L1809" s="10">
        <v>163.88</v>
      </c>
      <c r="M1809" s="10">
        <v>-163.88</v>
      </c>
      <c r="N1809" s="11"/>
      <c r="O1809" s="11"/>
      <c r="P1809" s="11"/>
      <c r="Q1809" s="11"/>
      <c r="R1809" s="11"/>
      <c r="S1809" s="11"/>
      <c r="T1809" s="11"/>
      <c r="U1809" s="12">
        <v>0</v>
      </c>
    </row>
    <row r="1810" spans="1:21" ht="23.25" thickBot="1" x14ac:dyDescent="0.3">
      <c r="A1810" s="4" t="s">
        <v>467</v>
      </c>
      <c r="B1810" s="4" t="s">
        <v>267</v>
      </c>
      <c r="C1810" s="4" t="s">
        <v>268</v>
      </c>
      <c r="D1810" s="4" t="s">
        <v>488</v>
      </c>
      <c r="E1810" s="4" t="s">
        <v>489</v>
      </c>
      <c r="F1810" s="4" t="s">
        <v>94</v>
      </c>
      <c r="G1810" s="4" t="s">
        <v>95</v>
      </c>
      <c r="H1810" s="4" t="s">
        <v>490</v>
      </c>
      <c r="I1810" s="8">
        <v>8.35</v>
      </c>
      <c r="J1810" s="8">
        <v>-8.35</v>
      </c>
      <c r="K1810" s="7"/>
      <c r="L1810" s="7"/>
      <c r="M1810" s="7"/>
      <c r="N1810" s="7"/>
      <c r="O1810" s="7"/>
      <c r="P1810" s="7"/>
      <c r="Q1810" s="7"/>
      <c r="R1810" s="7"/>
      <c r="S1810" s="7"/>
      <c r="T1810" s="7"/>
      <c r="U1810" s="12">
        <v>0</v>
      </c>
    </row>
    <row r="1811" spans="1:21" ht="23.25" thickBot="1" x14ac:dyDescent="0.3">
      <c r="A1811" s="4" t="s">
        <v>467</v>
      </c>
      <c r="B1811" s="4" t="s">
        <v>267</v>
      </c>
      <c r="C1811" s="4" t="s">
        <v>268</v>
      </c>
      <c r="D1811" s="4" t="s">
        <v>488</v>
      </c>
      <c r="E1811" s="4" t="s">
        <v>489</v>
      </c>
      <c r="F1811" s="4" t="s">
        <v>42</v>
      </c>
      <c r="G1811" s="4" t="s">
        <v>43</v>
      </c>
      <c r="H1811" s="4" t="s">
        <v>490</v>
      </c>
      <c r="I1811" s="10">
        <v>245.21</v>
      </c>
      <c r="J1811" s="10">
        <v>-245.21</v>
      </c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2">
        <v>0</v>
      </c>
    </row>
    <row r="1812" spans="1:21" ht="23.25" thickBot="1" x14ac:dyDescent="0.3">
      <c r="A1812" s="4" t="s">
        <v>467</v>
      </c>
      <c r="B1812" s="4" t="s">
        <v>267</v>
      </c>
      <c r="C1812" s="4" t="s">
        <v>268</v>
      </c>
      <c r="D1812" s="4" t="s">
        <v>488</v>
      </c>
      <c r="E1812" s="4" t="s">
        <v>489</v>
      </c>
      <c r="F1812" s="4" t="s">
        <v>53</v>
      </c>
      <c r="G1812" s="4" t="s">
        <v>54</v>
      </c>
      <c r="H1812" s="4" t="s">
        <v>490</v>
      </c>
      <c r="I1812" s="8">
        <v>35</v>
      </c>
      <c r="J1812" s="8">
        <v>-35</v>
      </c>
      <c r="K1812" s="7"/>
      <c r="L1812" s="7"/>
      <c r="M1812" s="7"/>
      <c r="N1812" s="7"/>
      <c r="O1812" s="7"/>
      <c r="P1812" s="7"/>
      <c r="Q1812" s="7"/>
      <c r="R1812" s="7"/>
      <c r="S1812" s="7"/>
      <c r="T1812" s="7"/>
      <c r="U1812" s="12">
        <v>0</v>
      </c>
    </row>
    <row r="1813" spans="1:21" ht="23.25" thickBot="1" x14ac:dyDescent="0.3">
      <c r="A1813" s="4" t="s">
        <v>467</v>
      </c>
      <c r="B1813" s="4" t="s">
        <v>349</v>
      </c>
      <c r="C1813" s="4" t="s">
        <v>350</v>
      </c>
      <c r="D1813" s="4" t="s">
        <v>471</v>
      </c>
      <c r="E1813" s="4" t="s">
        <v>472</v>
      </c>
      <c r="F1813" s="4" t="s">
        <v>94</v>
      </c>
      <c r="G1813" s="4" t="s">
        <v>95</v>
      </c>
      <c r="H1813" s="4" t="s">
        <v>473</v>
      </c>
      <c r="I1813" s="11"/>
      <c r="J1813" s="11"/>
      <c r="K1813" s="11"/>
      <c r="L1813" s="10">
        <v>8.41</v>
      </c>
      <c r="M1813" s="10">
        <v>-8.41</v>
      </c>
      <c r="N1813" s="11"/>
      <c r="O1813" s="11"/>
      <c r="P1813" s="11"/>
      <c r="Q1813" s="11"/>
      <c r="R1813" s="11"/>
      <c r="S1813" s="11"/>
      <c r="T1813" s="10">
        <v>3.72</v>
      </c>
      <c r="U1813" s="9">
        <v>3.72</v>
      </c>
    </row>
    <row r="1814" spans="1:21" ht="23.25" thickBot="1" x14ac:dyDescent="0.3">
      <c r="A1814" s="4" t="s">
        <v>467</v>
      </c>
      <c r="B1814" s="4" t="s">
        <v>349</v>
      </c>
      <c r="C1814" s="4" t="s">
        <v>350</v>
      </c>
      <c r="D1814" s="4" t="s">
        <v>471</v>
      </c>
      <c r="E1814" s="4" t="s">
        <v>472</v>
      </c>
      <c r="F1814" s="4" t="s">
        <v>42</v>
      </c>
      <c r="G1814" s="4" t="s">
        <v>43</v>
      </c>
      <c r="H1814" s="4" t="s">
        <v>473</v>
      </c>
      <c r="I1814" s="7"/>
      <c r="J1814" s="7"/>
      <c r="K1814" s="7"/>
      <c r="L1814" s="8">
        <v>281.94</v>
      </c>
      <c r="M1814" s="8">
        <v>-281.94</v>
      </c>
      <c r="N1814" s="7"/>
      <c r="O1814" s="7"/>
      <c r="P1814" s="7"/>
      <c r="Q1814" s="7"/>
      <c r="R1814" s="7"/>
      <c r="S1814" s="7"/>
      <c r="T1814" s="13">
        <v>0</v>
      </c>
      <c r="U1814" s="12">
        <v>0</v>
      </c>
    </row>
    <row r="1815" spans="1:21" ht="23.25" thickBot="1" x14ac:dyDescent="0.3">
      <c r="A1815" s="4" t="s">
        <v>467</v>
      </c>
      <c r="B1815" s="4" t="s">
        <v>349</v>
      </c>
      <c r="C1815" s="4" t="s">
        <v>350</v>
      </c>
      <c r="D1815" s="4" t="s">
        <v>471</v>
      </c>
      <c r="E1815" s="4" t="s">
        <v>472</v>
      </c>
      <c r="F1815" s="4" t="s">
        <v>53</v>
      </c>
      <c r="G1815" s="4" t="s">
        <v>54</v>
      </c>
      <c r="H1815" s="4" t="s">
        <v>473</v>
      </c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0">
        <v>124.58</v>
      </c>
      <c r="U1815" s="9">
        <v>124.58</v>
      </c>
    </row>
    <row r="1816" spans="1:21" ht="23.25" thickBot="1" x14ac:dyDescent="0.3">
      <c r="A1816" s="4" t="s">
        <v>467</v>
      </c>
      <c r="B1816" s="4" t="s">
        <v>349</v>
      </c>
      <c r="C1816" s="4" t="s">
        <v>350</v>
      </c>
      <c r="D1816" s="4" t="s">
        <v>474</v>
      </c>
      <c r="E1816" s="4" t="s">
        <v>475</v>
      </c>
      <c r="F1816" s="4" t="s">
        <v>94</v>
      </c>
      <c r="G1816" s="4" t="s">
        <v>95</v>
      </c>
      <c r="H1816" s="4" t="s">
        <v>476</v>
      </c>
      <c r="I1816" s="7"/>
      <c r="J1816" s="7"/>
      <c r="K1816" s="8">
        <v>3.91</v>
      </c>
      <c r="L1816" s="8">
        <v>7.71</v>
      </c>
      <c r="M1816" s="8">
        <v>-11.62</v>
      </c>
      <c r="N1816" s="7"/>
      <c r="O1816" s="7"/>
      <c r="P1816" s="7"/>
      <c r="Q1816" s="8">
        <v>6.23</v>
      </c>
      <c r="R1816" s="8">
        <v>-6.23</v>
      </c>
      <c r="S1816" s="7"/>
      <c r="T1816" s="7"/>
      <c r="U1816" s="12">
        <v>0</v>
      </c>
    </row>
    <row r="1817" spans="1:21" ht="23.25" thickBot="1" x14ac:dyDescent="0.3">
      <c r="A1817" s="4" t="s">
        <v>467</v>
      </c>
      <c r="B1817" s="4" t="s">
        <v>349</v>
      </c>
      <c r="C1817" s="4" t="s">
        <v>350</v>
      </c>
      <c r="D1817" s="4" t="s">
        <v>474</v>
      </c>
      <c r="E1817" s="4" t="s">
        <v>475</v>
      </c>
      <c r="F1817" s="4" t="s">
        <v>42</v>
      </c>
      <c r="G1817" s="4" t="s">
        <v>43</v>
      </c>
      <c r="H1817" s="4" t="s">
        <v>476</v>
      </c>
      <c r="I1817" s="11"/>
      <c r="J1817" s="11"/>
      <c r="K1817" s="10">
        <v>131.03</v>
      </c>
      <c r="L1817" s="10">
        <v>104.63</v>
      </c>
      <c r="M1817" s="10">
        <v>-235.66</v>
      </c>
      <c r="N1817" s="11"/>
      <c r="O1817" s="11"/>
      <c r="P1817" s="11"/>
      <c r="Q1817" s="10">
        <v>208.91</v>
      </c>
      <c r="R1817" s="10">
        <v>-208.91</v>
      </c>
      <c r="S1817" s="11"/>
      <c r="T1817" s="11"/>
      <c r="U1817" s="12">
        <v>0</v>
      </c>
    </row>
    <row r="1818" spans="1:21" ht="23.25" thickBot="1" x14ac:dyDescent="0.3">
      <c r="A1818" s="4" t="s">
        <v>467</v>
      </c>
      <c r="B1818" s="4" t="s">
        <v>349</v>
      </c>
      <c r="C1818" s="4" t="s">
        <v>350</v>
      </c>
      <c r="D1818" s="4" t="s">
        <v>474</v>
      </c>
      <c r="E1818" s="4" t="s">
        <v>475</v>
      </c>
      <c r="F1818" s="4" t="s">
        <v>53</v>
      </c>
      <c r="G1818" s="4" t="s">
        <v>54</v>
      </c>
      <c r="H1818" s="4" t="s">
        <v>476</v>
      </c>
      <c r="I1818" s="7"/>
      <c r="J1818" s="7"/>
      <c r="K1818" s="13">
        <v>0</v>
      </c>
      <c r="L1818" s="8">
        <v>153.88</v>
      </c>
      <c r="M1818" s="8">
        <v>-153.88</v>
      </c>
      <c r="N1818" s="7"/>
      <c r="O1818" s="7"/>
      <c r="P1818" s="7"/>
      <c r="Q1818" s="7"/>
      <c r="R1818" s="7"/>
      <c r="S1818" s="7"/>
      <c r="T1818" s="7"/>
      <c r="U1818" s="12">
        <v>0</v>
      </c>
    </row>
    <row r="1819" spans="1:21" ht="23.25" thickBot="1" x14ac:dyDescent="0.3">
      <c r="A1819" s="4" t="s">
        <v>467</v>
      </c>
      <c r="B1819" s="4" t="s">
        <v>349</v>
      </c>
      <c r="C1819" s="4" t="s">
        <v>350</v>
      </c>
      <c r="D1819" s="4" t="s">
        <v>474</v>
      </c>
      <c r="E1819" s="4" t="s">
        <v>475</v>
      </c>
      <c r="F1819" s="4" t="s">
        <v>170</v>
      </c>
      <c r="G1819" s="4" t="s">
        <v>171</v>
      </c>
      <c r="H1819" s="4" t="s">
        <v>476</v>
      </c>
      <c r="I1819" s="11"/>
      <c r="J1819" s="11"/>
      <c r="K1819" s="14">
        <v>0</v>
      </c>
      <c r="L1819" s="11"/>
      <c r="M1819" s="11"/>
      <c r="N1819" s="11"/>
      <c r="O1819" s="11"/>
      <c r="P1819" s="11"/>
      <c r="Q1819" s="11"/>
      <c r="R1819" s="11"/>
      <c r="S1819" s="11"/>
      <c r="T1819" s="11"/>
      <c r="U1819" s="12">
        <v>0</v>
      </c>
    </row>
    <row r="1820" spans="1:21" ht="23.25" thickBot="1" x14ac:dyDescent="0.3">
      <c r="A1820" s="4" t="s">
        <v>467</v>
      </c>
      <c r="B1820" s="4" t="s">
        <v>349</v>
      </c>
      <c r="C1820" s="4" t="s">
        <v>350</v>
      </c>
      <c r="D1820" s="4" t="s">
        <v>500</v>
      </c>
      <c r="E1820" s="4" t="s">
        <v>501</v>
      </c>
      <c r="F1820" s="4" t="s">
        <v>120</v>
      </c>
      <c r="G1820" s="4" t="s">
        <v>121</v>
      </c>
      <c r="H1820" s="4" t="s">
        <v>440</v>
      </c>
      <c r="I1820" s="8">
        <v>5128.4799999999996</v>
      </c>
      <c r="J1820" s="8">
        <v>5128.4799999999996</v>
      </c>
      <c r="K1820" s="8">
        <v>4126.8</v>
      </c>
      <c r="L1820" s="8">
        <v>6052.64</v>
      </c>
      <c r="M1820" s="8">
        <v>5502.4</v>
      </c>
      <c r="N1820" s="8">
        <v>6052.64</v>
      </c>
      <c r="O1820" s="8">
        <v>6052.64</v>
      </c>
      <c r="P1820" s="8">
        <v>4952.16</v>
      </c>
      <c r="Q1820" s="8">
        <v>5891.76</v>
      </c>
      <c r="R1820" s="8">
        <v>4769.5200000000004</v>
      </c>
      <c r="S1820" s="8">
        <v>3647.28</v>
      </c>
      <c r="T1820" s="8">
        <v>4488.96</v>
      </c>
      <c r="U1820" s="9">
        <v>61793.760000000002</v>
      </c>
    </row>
    <row r="1821" spans="1:21" ht="23.25" thickBot="1" x14ac:dyDescent="0.3">
      <c r="A1821" s="4" t="s">
        <v>467</v>
      </c>
      <c r="B1821" s="4" t="s">
        <v>349</v>
      </c>
      <c r="C1821" s="4" t="s">
        <v>350</v>
      </c>
      <c r="D1821" s="4" t="s">
        <v>500</v>
      </c>
      <c r="E1821" s="4" t="s">
        <v>501</v>
      </c>
      <c r="F1821" s="4" t="s">
        <v>112</v>
      </c>
      <c r="G1821" s="4" t="s">
        <v>113</v>
      </c>
      <c r="H1821" s="4" t="s">
        <v>440</v>
      </c>
      <c r="I1821" s="10">
        <v>847.32</v>
      </c>
      <c r="J1821" s="10">
        <v>773.64</v>
      </c>
      <c r="K1821" s="10">
        <v>826.26</v>
      </c>
      <c r="L1821" s="10">
        <v>863.82</v>
      </c>
      <c r="M1821" s="10">
        <v>751.2</v>
      </c>
      <c r="N1821" s="10">
        <v>826.3</v>
      </c>
      <c r="O1821" s="10">
        <v>826.3</v>
      </c>
      <c r="P1821" s="10">
        <v>788.82</v>
      </c>
      <c r="Q1821" s="10">
        <v>842.6</v>
      </c>
      <c r="R1821" s="10">
        <v>880.9</v>
      </c>
      <c r="S1821" s="10">
        <v>804.3</v>
      </c>
      <c r="T1821" s="10">
        <v>842.6</v>
      </c>
      <c r="U1821" s="9">
        <v>9874.06</v>
      </c>
    </row>
    <row r="1822" spans="1:21" ht="23.25" thickBot="1" x14ac:dyDescent="0.3">
      <c r="A1822" s="4" t="s">
        <v>467</v>
      </c>
      <c r="B1822" s="4" t="s">
        <v>349</v>
      </c>
      <c r="C1822" s="4" t="s">
        <v>350</v>
      </c>
      <c r="D1822" s="4" t="s">
        <v>500</v>
      </c>
      <c r="E1822" s="4" t="s">
        <v>501</v>
      </c>
      <c r="F1822" s="4" t="s">
        <v>114</v>
      </c>
      <c r="G1822" s="4" t="s">
        <v>115</v>
      </c>
      <c r="H1822" s="4" t="s">
        <v>440</v>
      </c>
      <c r="I1822" s="8">
        <v>3136.28</v>
      </c>
      <c r="J1822" s="8">
        <v>2863.56</v>
      </c>
      <c r="K1822" s="8">
        <v>3057.94</v>
      </c>
      <c r="L1822" s="8">
        <v>3206.52</v>
      </c>
      <c r="M1822" s="8">
        <v>2787.6</v>
      </c>
      <c r="N1822" s="8">
        <v>3066.36</v>
      </c>
      <c r="O1822" s="8">
        <v>3066.36</v>
      </c>
      <c r="P1822" s="8">
        <v>2926.98</v>
      </c>
      <c r="Q1822" s="8">
        <v>3127.05</v>
      </c>
      <c r="R1822" s="8">
        <v>3269.13</v>
      </c>
      <c r="S1822" s="8">
        <v>2984.86</v>
      </c>
      <c r="T1822" s="8">
        <v>3126.99</v>
      </c>
      <c r="U1822" s="9">
        <v>36619.629999999997</v>
      </c>
    </row>
    <row r="1823" spans="1:21" ht="23.25" thickBot="1" x14ac:dyDescent="0.3">
      <c r="A1823" s="4" t="s">
        <v>467</v>
      </c>
      <c r="B1823" s="4" t="s">
        <v>349</v>
      </c>
      <c r="C1823" s="4" t="s">
        <v>350</v>
      </c>
      <c r="D1823" s="4" t="s">
        <v>500</v>
      </c>
      <c r="E1823" s="4" t="s">
        <v>501</v>
      </c>
      <c r="F1823" s="4" t="s">
        <v>132</v>
      </c>
      <c r="G1823" s="4" t="s">
        <v>133</v>
      </c>
      <c r="H1823" s="4" t="s">
        <v>440</v>
      </c>
      <c r="I1823" s="10">
        <v>35.96</v>
      </c>
      <c r="J1823" s="11"/>
      <c r="K1823" s="11"/>
      <c r="L1823" s="11"/>
      <c r="M1823" s="10">
        <v>35.65</v>
      </c>
      <c r="N1823" s="11"/>
      <c r="O1823" s="11"/>
      <c r="P1823" s="11"/>
      <c r="Q1823" s="11"/>
      <c r="R1823" s="11"/>
      <c r="S1823" s="11"/>
      <c r="T1823" s="11"/>
      <c r="U1823" s="9">
        <v>71.61</v>
      </c>
    </row>
    <row r="1824" spans="1:21" ht="23.25" thickBot="1" x14ac:dyDescent="0.3">
      <c r="A1824" s="4" t="s">
        <v>467</v>
      </c>
      <c r="B1824" s="4" t="s">
        <v>349</v>
      </c>
      <c r="C1824" s="4" t="s">
        <v>350</v>
      </c>
      <c r="D1824" s="4" t="s">
        <v>500</v>
      </c>
      <c r="E1824" s="4" t="s">
        <v>501</v>
      </c>
      <c r="F1824" s="4" t="s">
        <v>94</v>
      </c>
      <c r="G1824" s="4" t="s">
        <v>95</v>
      </c>
      <c r="H1824" s="4" t="s">
        <v>440</v>
      </c>
      <c r="I1824" s="8">
        <v>39.31</v>
      </c>
      <c r="J1824" s="8">
        <v>39.31</v>
      </c>
      <c r="K1824" s="8">
        <v>31.6</v>
      </c>
      <c r="L1824" s="8">
        <v>74.91</v>
      </c>
      <c r="M1824" s="8">
        <v>42.09</v>
      </c>
      <c r="N1824" s="8">
        <v>46.3</v>
      </c>
      <c r="O1824" s="8">
        <v>46.3</v>
      </c>
      <c r="P1824" s="8">
        <v>37.880000000000003</v>
      </c>
      <c r="Q1824" s="8">
        <v>45.05</v>
      </c>
      <c r="R1824" s="8">
        <v>51.06</v>
      </c>
      <c r="S1824" s="8">
        <v>27.89</v>
      </c>
      <c r="T1824" s="8">
        <v>34.32</v>
      </c>
      <c r="U1824" s="9">
        <v>516.02</v>
      </c>
    </row>
    <row r="1825" spans="1:21" ht="23.25" thickBot="1" x14ac:dyDescent="0.3">
      <c r="A1825" s="4" t="s">
        <v>467</v>
      </c>
      <c r="B1825" s="4" t="s">
        <v>349</v>
      </c>
      <c r="C1825" s="4" t="s">
        <v>350</v>
      </c>
      <c r="D1825" s="4" t="s">
        <v>500</v>
      </c>
      <c r="E1825" s="4" t="s">
        <v>501</v>
      </c>
      <c r="F1825" s="4" t="s">
        <v>98</v>
      </c>
      <c r="G1825" s="4" t="s">
        <v>99</v>
      </c>
      <c r="H1825" s="4" t="s">
        <v>440</v>
      </c>
      <c r="I1825" s="11"/>
      <c r="J1825" s="11"/>
      <c r="K1825" s="11"/>
      <c r="L1825" s="11"/>
      <c r="M1825" s="11"/>
      <c r="N1825" s="11"/>
      <c r="O1825" s="11"/>
      <c r="P1825" s="11"/>
      <c r="Q1825" s="11"/>
      <c r="R1825" s="10">
        <v>52.67</v>
      </c>
      <c r="S1825" s="10">
        <v>30.31</v>
      </c>
      <c r="T1825" s="10">
        <v>14.42</v>
      </c>
      <c r="U1825" s="9">
        <v>97.4</v>
      </c>
    </row>
    <row r="1826" spans="1:21" ht="23.25" thickBot="1" x14ac:dyDescent="0.3">
      <c r="A1826" s="4" t="s">
        <v>467</v>
      </c>
      <c r="B1826" s="4" t="s">
        <v>349</v>
      </c>
      <c r="C1826" s="4" t="s">
        <v>350</v>
      </c>
      <c r="D1826" s="4" t="s">
        <v>500</v>
      </c>
      <c r="E1826" s="4" t="s">
        <v>501</v>
      </c>
      <c r="F1826" s="4" t="s">
        <v>176</v>
      </c>
      <c r="G1826" s="4" t="s">
        <v>177</v>
      </c>
      <c r="H1826" s="4" t="s">
        <v>440</v>
      </c>
      <c r="I1826" s="8">
        <v>-8939.1200000000008</v>
      </c>
      <c r="J1826" s="8">
        <v>-8939.1200000000008</v>
      </c>
      <c r="K1826" s="8">
        <v>-7194</v>
      </c>
      <c r="L1826" s="8">
        <v>-9593.6</v>
      </c>
      <c r="M1826" s="8">
        <v>-9593.6</v>
      </c>
      <c r="N1826" s="8">
        <v>-10552.96</v>
      </c>
      <c r="O1826" s="8">
        <v>-10552.96</v>
      </c>
      <c r="P1826" s="8">
        <v>-8634.24</v>
      </c>
      <c r="Q1826" s="8">
        <v>-10273.200000000001</v>
      </c>
      <c r="R1826" s="8">
        <v>-7827.2</v>
      </c>
      <c r="S1826" s="8">
        <v>-6359.6</v>
      </c>
      <c r="T1826" s="8">
        <v>-7827.2</v>
      </c>
      <c r="U1826" s="9">
        <v>-106286.8</v>
      </c>
    </row>
    <row r="1827" spans="1:21" ht="23.25" thickBot="1" x14ac:dyDescent="0.3">
      <c r="A1827" s="4" t="s">
        <v>467</v>
      </c>
      <c r="B1827" s="4" t="s">
        <v>349</v>
      </c>
      <c r="C1827" s="4" t="s">
        <v>350</v>
      </c>
      <c r="D1827" s="4" t="s">
        <v>480</v>
      </c>
      <c r="E1827" s="4" t="s">
        <v>481</v>
      </c>
      <c r="F1827" s="4" t="s">
        <v>94</v>
      </c>
      <c r="G1827" s="4" t="s">
        <v>95</v>
      </c>
      <c r="H1827" s="4" t="s">
        <v>482</v>
      </c>
      <c r="I1827" s="10">
        <v>-40.89</v>
      </c>
      <c r="J1827" s="11"/>
      <c r="K1827" s="11"/>
      <c r="L1827" s="11"/>
      <c r="M1827" s="11"/>
      <c r="N1827" s="11"/>
      <c r="O1827" s="11"/>
      <c r="P1827" s="10">
        <v>18.399999999999999</v>
      </c>
      <c r="Q1827" s="10">
        <v>18.760000000000002</v>
      </c>
      <c r="R1827" s="10">
        <v>-37.159999999999997</v>
      </c>
      <c r="S1827" s="10">
        <v>12.14</v>
      </c>
      <c r="T1827" s="10">
        <v>-12.14</v>
      </c>
      <c r="U1827" s="9">
        <v>-40.89</v>
      </c>
    </row>
    <row r="1828" spans="1:21" ht="23.25" thickBot="1" x14ac:dyDescent="0.3">
      <c r="A1828" s="4" t="s">
        <v>467</v>
      </c>
      <c r="B1828" s="4" t="s">
        <v>349</v>
      </c>
      <c r="C1828" s="4" t="s">
        <v>350</v>
      </c>
      <c r="D1828" s="4" t="s">
        <v>480</v>
      </c>
      <c r="E1828" s="4" t="s">
        <v>481</v>
      </c>
      <c r="F1828" s="4" t="s">
        <v>42</v>
      </c>
      <c r="G1828" s="4" t="s">
        <v>43</v>
      </c>
      <c r="H1828" s="4" t="s">
        <v>482</v>
      </c>
      <c r="I1828" s="8">
        <v>-997.44</v>
      </c>
      <c r="J1828" s="13">
        <v>0</v>
      </c>
      <c r="K1828" s="7"/>
      <c r="L1828" s="7"/>
      <c r="M1828" s="7"/>
      <c r="N1828" s="7"/>
      <c r="O1828" s="7"/>
      <c r="P1828" s="8">
        <v>616.79999999999995</v>
      </c>
      <c r="Q1828" s="8">
        <v>629.04</v>
      </c>
      <c r="R1828" s="8">
        <v>-1245.8399999999999</v>
      </c>
      <c r="S1828" s="8">
        <v>406.94</v>
      </c>
      <c r="T1828" s="8">
        <v>-406.94</v>
      </c>
      <c r="U1828" s="9">
        <v>-997.44</v>
      </c>
    </row>
    <row r="1829" spans="1:21" ht="23.25" thickBot="1" x14ac:dyDescent="0.3">
      <c r="A1829" s="4" t="s">
        <v>467</v>
      </c>
      <c r="B1829" s="4" t="s">
        <v>349</v>
      </c>
      <c r="C1829" s="4" t="s">
        <v>350</v>
      </c>
      <c r="D1829" s="4" t="s">
        <v>480</v>
      </c>
      <c r="E1829" s="4" t="s">
        <v>481</v>
      </c>
      <c r="F1829" s="4" t="s">
        <v>53</v>
      </c>
      <c r="G1829" s="4" t="s">
        <v>54</v>
      </c>
      <c r="H1829" s="4" t="s">
        <v>482</v>
      </c>
      <c r="I1829" s="10">
        <v>-373.68</v>
      </c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9">
        <v>-373.68</v>
      </c>
    </row>
    <row r="1830" spans="1:21" ht="23.25" thickBot="1" x14ac:dyDescent="0.3">
      <c r="A1830" s="4" t="s">
        <v>467</v>
      </c>
      <c r="B1830" s="4" t="s">
        <v>349</v>
      </c>
      <c r="C1830" s="4" t="s">
        <v>350</v>
      </c>
      <c r="D1830" s="4" t="s">
        <v>480</v>
      </c>
      <c r="E1830" s="4" t="s">
        <v>481</v>
      </c>
      <c r="F1830" s="4" t="s">
        <v>170</v>
      </c>
      <c r="G1830" s="4" t="s">
        <v>171</v>
      </c>
      <c r="H1830" s="4" t="s">
        <v>482</v>
      </c>
      <c r="I1830" s="7"/>
      <c r="J1830" s="7"/>
      <c r="K1830" s="7"/>
      <c r="L1830" s="7"/>
      <c r="M1830" s="7"/>
      <c r="N1830" s="7"/>
      <c r="O1830" s="7"/>
      <c r="P1830" s="8">
        <v>35.96</v>
      </c>
      <c r="Q1830" s="8">
        <v>35.96</v>
      </c>
      <c r="R1830" s="8">
        <v>-71.92</v>
      </c>
      <c r="S1830" s="7"/>
      <c r="T1830" s="7"/>
      <c r="U1830" s="12">
        <v>0</v>
      </c>
    </row>
    <row r="1831" spans="1:21" ht="23.25" thickBot="1" x14ac:dyDescent="0.3">
      <c r="A1831" s="4" t="s">
        <v>467</v>
      </c>
      <c r="B1831" s="4" t="s">
        <v>349</v>
      </c>
      <c r="C1831" s="4" t="s">
        <v>350</v>
      </c>
      <c r="D1831" s="4" t="s">
        <v>483</v>
      </c>
      <c r="E1831" s="4" t="s">
        <v>484</v>
      </c>
      <c r="F1831" s="4" t="s">
        <v>94</v>
      </c>
      <c r="G1831" s="4" t="s">
        <v>95</v>
      </c>
      <c r="H1831" s="4" t="s">
        <v>485</v>
      </c>
      <c r="I1831" s="10">
        <v>13.36</v>
      </c>
      <c r="J1831" s="10">
        <v>-10.57</v>
      </c>
      <c r="K1831" s="11"/>
      <c r="L1831" s="11"/>
      <c r="M1831" s="10">
        <v>9.52</v>
      </c>
      <c r="N1831" s="10">
        <v>-3.22</v>
      </c>
      <c r="O1831" s="10">
        <v>-6.31</v>
      </c>
      <c r="P1831" s="11"/>
      <c r="Q1831" s="10">
        <v>6.23</v>
      </c>
      <c r="R1831" s="10">
        <v>-6.23</v>
      </c>
      <c r="S1831" s="11"/>
      <c r="T1831" s="11"/>
      <c r="U1831" s="9">
        <v>2.78</v>
      </c>
    </row>
    <row r="1832" spans="1:21" ht="23.25" thickBot="1" x14ac:dyDescent="0.3">
      <c r="A1832" s="4" t="s">
        <v>467</v>
      </c>
      <c r="B1832" s="4" t="s">
        <v>349</v>
      </c>
      <c r="C1832" s="4" t="s">
        <v>350</v>
      </c>
      <c r="D1832" s="4" t="s">
        <v>483</v>
      </c>
      <c r="E1832" s="4" t="s">
        <v>484</v>
      </c>
      <c r="F1832" s="4" t="s">
        <v>42</v>
      </c>
      <c r="G1832" s="4" t="s">
        <v>43</v>
      </c>
      <c r="H1832" s="4" t="s">
        <v>485</v>
      </c>
      <c r="I1832" s="8">
        <v>447.96</v>
      </c>
      <c r="J1832" s="8">
        <v>-354.45</v>
      </c>
      <c r="K1832" s="13">
        <v>0</v>
      </c>
      <c r="L1832" s="13">
        <v>0</v>
      </c>
      <c r="M1832" s="8">
        <v>319.35000000000002</v>
      </c>
      <c r="N1832" s="8">
        <v>-107.89</v>
      </c>
      <c r="O1832" s="8">
        <v>-211.46</v>
      </c>
      <c r="P1832" s="7"/>
      <c r="Q1832" s="8">
        <v>208.91</v>
      </c>
      <c r="R1832" s="8">
        <v>-208.91</v>
      </c>
      <c r="S1832" s="7"/>
      <c r="T1832" s="7"/>
      <c r="U1832" s="9">
        <v>93.51</v>
      </c>
    </row>
    <row r="1833" spans="1:21" ht="23.25" thickBot="1" x14ac:dyDescent="0.3">
      <c r="A1833" s="4" t="s">
        <v>467</v>
      </c>
      <c r="B1833" s="4" t="s">
        <v>190</v>
      </c>
      <c r="C1833" s="4" t="s">
        <v>191</v>
      </c>
      <c r="D1833" s="4" t="s">
        <v>471</v>
      </c>
      <c r="E1833" s="4" t="s">
        <v>472</v>
      </c>
      <c r="F1833" s="4" t="s">
        <v>94</v>
      </c>
      <c r="G1833" s="4" t="s">
        <v>95</v>
      </c>
      <c r="H1833" s="4" t="s">
        <v>473</v>
      </c>
      <c r="I1833" s="10">
        <v>160.80000000000001</v>
      </c>
      <c r="J1833" s="10">
        <v>12.85</v>
      </c>
      <c r="K1833" s="10">
        <v>-2.09</v>
      </c>
      <c r="L1833" s="10">
        <v>6.72</v>
      </c>
      <c r="M1833" s="10">
        <v>2.52</v>
      </c>
      <c r="N1833" s="10">
        <v>3.78</v>
      </c>
      <c r="O1833" s="10">
        <v>3.78</v>
      </c>
      <c r="P1833" s="10">
        <v>0.84</v>
      </c>
      <c r="Q1833" s="10">
        <v>8.56</v>
      </c>
      <c r="R1833" s="10">
        <v>4.7699999999999996</v>
      </c>
      <c r="S1833" s="11"/>
      <c r="T1833" s="10">
        <v>3.43</v>
      </c>
      <c r="U1833" s="9">
        <v>205.96</v>
      </c>
    </row>
    <row r="1834" spans="1:21" ht="23.25" thickBot="1" x14ac:dyDescent="0.3">
      <c r="A1834" s="4" t="s">
        <v>467</v>
      </c>
      <c r="B1834" s="4" t="s">
        <v>190</v>
      </c>
      <c r="C1834" s="4" t="s">
        <v>191</v>
      </c>
      <c r="D1834" s="4" t="s">
        <v>471</v>
      </c>
      <c r="E1834" s="4" t="s">
        <v>472</v>
      </c>
      <c r="F1834" s="4" t="s">
        <v>42</v>
      </c>
      <c r="G1834" s="4" t="s">
        <v>43</v>
      </c>
      <c r="H1834" s="4" t="s">
        <v>473</v>
      </c>
      <c r="I1834" s="8">
        <v>5391.44</v>
      </c>
      <c r="J1834" s="8">
        <v>430.75</v>
      </c>
      <c r="K1834" s="8">
        <v>-70.06</v>
      </c>
      <c r="L1834" s="8">
        <v>225.28</v>
      </c>
      <c r="M1834" s="8">
        <v>84.48</v>
      </c>
      <c r="N1834" s="8">
        <v>126.72</v>
      </c>
      <c r="O1834" s="8">
        <v>126.72</v>
      </c>
      <c r="P1834" s="8">
        <v>28.16</v>
      </c>
      <c r="Q1834" s="8">
        <v>287.14999999999998</v>
      </c>
      <c r="R1834" s="8">
        <v>160.01</v>
      </c>
      <c r="S1834" s="13">
        <v>0</v>
      </c>
      <c r="T1834" s="8">
        <v>114.86</v>
      </c>
      <c r="U1834" s="9">
        <v>6905.51</v>
      </c>
    </row>
    <row r="1835" spans="1:21" ht="23.25" thickBot="1" x14ac:dyDescent="0.3">
      <c r="A1835" s="4" t="s">
        <v>467</v>
      </c>
      <c r="B1835" s="4" t="s">
        <v>190</v>
      </c>
      <c r="C1835" s="4" t="s">
        <v>191</v>
      </c>
      <c r="D1835" s="4" t="s">
        <v>474</v>
      </c>
      <c r="E1835" s="4" t="s">
        <v>475</v>
      </c>
      <c r="F1835" s="4" t="s">
        <v>94</v>
      </c>
      <c r="G1835" s="4" t="s">
        <v>95</v>
      </c>
      <c r="H1835" s="4" t="s">
        <v>476</v>
      </c>
      <c r="I1835" s="10">
        <v>50.57</v>
      </c>
      <c r="J1835" s="10">
        <v>5.17</v>
      </c>
      <c r="K1835" s="10">
        <v>241.72</v>
      </c>
      <c r="L1835" s="11"/>
      <c r="M1835" s="10">
        <v>21.43</v>
      </c>
      <c r="N1835" s="10">
        <v>19.46</v>
      </c>
      <c r="O1835" s="11"/>
      <c r="P1835" s="10">
        <v>6.35</v>
      </c>
      <c r="Q1835" s="11"/>
      <c r="R1835" s="10">
        <v>11.17</v>
      </c>
      <c r="S1835" s="10">
        <v>3.1</v>
      </c>
      <c r="T1835" s="10">
        <v>4.41</v>
      </c>
      <c r="U1835" s="9">
        <v>363.38</v>
      </c>
    </row>
    <row r="1836" spans="1:21" ht="23.25" thickBot="1" x14ac:dyDescent="0.3">
      <c r="A1836" s="4" t="s">
        <v>467</v>
      </c>
      <c r="B1836" s="4" t="s">
        <v>190</v>
      </c>
      <c r="C1836" s="4" t="s">
        <v>191</v>
      </c>
      <c r="D1836" s="4" t="s">
        <v>474</v>
      </c>
      <c r="E1836" s="4" t="s">
        <v>475</v>
      </c>
      <c r="F1836" s="4" t="s">
        <v>42</v>
      </c>
      <c r="G1836" s="4" t="s">
        <v>43</v>
      </c>
      <c r="H1836" s="4" t="s">
        <v>476</v>
      </c>
      <c r="I1836" s="8">
        <v>1555.66</v>
      </c>
      <c r="J1836" s="8">
        <v>173.38</v>
      </c>
      <c r="K1836" s="8">
        <v>7433.29</v>
      </c>
      <c r="L1836" s="7"/>
      <c r="M1836" s="8">
        <v>718.41</v>
      </c>
      <c r="N1836" s="8">
        <v>652.62</v>
      </c>
      <c r="O1836" s="7"/>
      <c r="P1836" s="8">
        <v>212.82</v>
      </c>
      <c r="Q1836" s="7"/>
      <c r="R1836" s="8">
        <v>374.61</v>
      </c>
      <c r="S1836" s="8">
        <v>104.04</v>
      </c>
      <c r="T1836" s="8">
        <v>147.72</v>
      </c>
      <c r="U1836" s="9">
        <v>11372.55</v>
      </c>
    </row>
    <row r="1837" spans="1:21" ht="23.25" thickBot="1" x14ac:dyDescent="0.3">
      <c r="A1837" s="4" t="s">
        <v>467</v>
      </c>
      <c r="B1837" s="4" t="s">
        <v>190</v>
      </c>
      <c r="C1837" s="4" t="s">
        <v>191</v>
      </c>
      <c r="D1837" s="4" t="s">
        <v>474</v>
      </c>
      <c r="E1837" s="4" t="s">
        <v>475</v>
      </c>
      <c r="F1837" s="4" t="s">
        <v>53</v>
      </c>
      <c r="G1837" s="4" t="s">
        <v>54</v>
      </c>
      <c r="H1837" s="4" t="s">
        <v>476</v>
      </c>
      <c r="I1837" s="10">
        <v>139.97999999999999</v>
      </c>
      <c r="J1837" s="11"/>
      <c r="K1837" s="10">
        <v>671.71</v>
      </c>
      <c r="L1837" s="11"/>
      <c r="M1837" s="11"/>
      <c r="N1837" s="11"/>
      <c r="O1837" s="11"/>
      <c r="P1837" s="11"/>
      <c r="Q1837" s="11"/>
      <c r="R1837" s="11"/>
      <c r="S1837" s="11"/>
      <c r="T1837" s="11"/>
      <c r="U1837" s="9">
        <v>811.69</v>
      </c>
    </row>
    <row r="1838" spans="1:21" ht="23.25" thickBot="1" x14ac:dyDescent="0.3">
      <c r="A1838" s="4" t="s">
        <v>467</v>
      </c>
      <c r="B1838" s="4" t="s">
        <v>190</v>
      </c>
      <c r="C1838" s="4" t="s">
        <v>191</v>
      </c>
      <c r="D1838" s="4" t="s">
        <v>477</v>
      </c>
      <c r="E1838" s="4" t="s">
        <v>478</v>
      </c>
      <c r="F1838" s="4" t="s">
        <v>94</v>
      </c>
      <c r="G1838" s="4" t="s">
        <v>95</v>
      </c>
      <c r="H1838" s="4" t="s">
        <v>479</v>
      </c>
      <c r="I1838" s="7"/>
      <c r="J1838" s="7"/>
      <c r="K1838" s="7"/>
      <c r="L1838" s="7"/>
      <c r="M1838" s="7"/>
      <c r="N1838" s="7"/>
      <c r="O1838" s="7"/>
      <c r="P1838" s="7"/>
      <c r="Q1838" s="7"/>
      <c r="R1838" s="8">
        <v>2.2000000000000002</v>
      </c>
      <c r="S1838" s="8">
        <v>2.2000000000000002</v>
      </c>
      <c r="T1838" s="7"/>
      <c r="U1838" s="9">
        <v>4.4000000000000004</v>
      </c>
    </row>
    <row r="1839" spans="1:21" ht="23.25" thickBot="1" x14ac:dyDescent="0.3">
      <c r="A1839" s="4" t="s">
        <v>467</v>
      </c>
      <c r="B1839" s="4" t="s">
        <v>190</v>
      </c>
      <c r="C1839" s="4" t="s">
        <v>191</v>
      </c>
      <c r="D1839" s="4" t="s">
        <v>477</v>
      </c>
      <c r="E1839" s="4" t="s">
        <v>478</v>
      </c>
      <c r="F1839" s="4" t="s">
        <v>42</v>
      </c>
      <c r="G1839" s="4" t="s">
        <v>43</v>
      </c>
      <c r="H1839" s="4" t="s">
        <v>479</v>
      </c>
      <c r="I1839" s="11"/>
      <c r="J1839" s="11"/>
      <c r="K1839" s="11"/>
      <c r="L1839" s="11"/>
      <c r="M1839" s="11"/>
      <c r="N1839" s="11"/>
      <c r="O1839" s="11"/>
      <c r="P1839" s="11"/>
      <c r="Q1839" s="11"/>
      <c r="R1839" s="10">
        <v>73.86</v>
      </c>
      <c r="S1839" s="10">
        <v>73.86</v>
      </c>
      <c r="T1839" s="11"/>
      <c r="U1839" s="9">
        <v>147.72</v>
      </c>
    </row>
    <row r="1840" spans="1:21" ht="23.25" thickBot="1" x14ac:dyDescent="0.3">
      <c r="A1840" s="4" t="s">
        <v>467</v>
      </c>
      <c r="B1840" s="4" t="s">
        <v>190</v>
      </c>
      <c r="C1840" s="4" t="s">
        <v>191</v>
      </c>
      <c r="D1840" s="4" t="s">
        <v>480</v>
      </c>
      <c r="E1840" s="4" t="s">
        <v>481</v>
      </c>
      <c r="F1840" s="4" t="s">
        <v>94</v>
      </c>
      <c r="G1840" s="4" t="s">
        <v>95</v>
      </c>
      <c r="H1840" s="4" t="s">
        <v>482</v>
      </c>
      <c r="I1840" s="8">
        <v>37.6</v>
      </c>
      <c r="J1840" s="7"/>
      <c r="K1840" s="8">
        <v>39.93</v>
      </c>
      <c r="L1840" s="7"/>
      <c r="M1840" s="8">
        <v>44.59</v>
      </c>
      <c r="N1840" s="8">
        <v>19.440000000000001</v>
      </c>
      <c r="O1840" s="7"/>
      <c r="P1840" s="8">
        <v>6.35</v>
      </c>
      <c r="Q1840" s="8">
        <v>35.25</v>
      </c>
      <c r="R1840" s="8">
        <v>12.68</v>
      </c>
      <c r="S1840" s="7"/>
      <c r="T1840" s="7"/>
      <c r="U1840" s="9">
        <v>195.84</v>
      </c>
    </row>
    <row r="1841" spans="1:21" ht="23.25" thickBot="1" x14ac:dyDescent="0.3">
      <c r="A1841" s="4" t="s">
        <v>467</v>
      </c>
      <c r="B1841" s="4" t="s">
        <v>190</v>
      </c>
      <c r="C1841" s="4" t="s">
        <v>191</v>
      </c>
      <c r="D1841" s="4" t="s">
        <v>480</v>
      </c>
      <c r="E1841" s="4" t="s">
        <v>481</v>
      </c>
      <c r="F1841" s="4" t="s">
        <v>156</v>
      </c>
      <c r="G1841" s="4" t="s">
        <v>157</v>
      </c>
      <c r="H1841" s="4" t="s">
        <v>482</v>
      </c>
      <c r="I1841" s="10">
        <v>189</v>
      </c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9">
        <v>189</v>
      </c>
    </row>
    <row r="1842" spans="1:21" ht="23.25" thickBot="1" x14ac:dyDescent="0.3">
      <c r="A1842" s="4" t="s">
        <v>467</v>
      </c>
      <c r="B1842" s="4" t="s">
        <v>190</v>
      </c>
      <c r="C1842" s="4" t="s">
        <v>191</v>
      </c>
      <c r="D1842" s="4" t="s">
        <v>480</v>
      </c>
      <c r="E1842" s="4" t="s">
        <v>481</v>
      </c>
      <c r="F1842" s="4" t="s">
        <v>162</v>
      </c>
      <c r="G1842" s="4" t="s">
        <v>163</v>
      </c>
      <c r="H1842" s="4" t="s">
        <v>482</v>
      </c>
      <c r="I1842" s="8">
        <v>294.58</v>
      </c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9">
        <v>294.58</v>
      </c>
    </row>
    <row r="1843" spans="1:21" ht="23.25" thickBot="1" x14ac:dyDescent="0.3">
      <c r="A1843" s="4" t="s">
        <v>467</v>
      </c>
      <c r="B1843" s="4" t="s">
        <v>190</v>
      </c>
      <c r="C1843" s="4" t="s">
        <v>191</v>
      </c>
      <c r="D1843" s="4" t="s">
        <v>480</v>
      </c>
      <c r="E1843" s="4" t="s">
        <v>481</v>
      </c>
      <c r="F1843" s="4" t="s">
        <v>42</v>
      </c>
      <c r="G1843" s="4" t="s">
        <v>43</v>
      </c>
      <c r="H1843" s="4" t="s">
        <v>482</v>
      </c>
      <c r="I1843" s="10">
        <v>1120.96</v>
      </c>
      <c r="J1843" s="11"/>
      <c r="K1843" s="10">
        <v>1158.24</v>
      </c>
      <c r="L1843" s="11"/>
      <c r="M1843" s="10">
        <v>1088</v>
      </c>
      <c r="N1843" s="10">
        <v>579.28</v>
      </c>
      <c r="O1843" s="11"/>
      <c r="P1843" s="10">
        <v>212.82</v>
      </c>
      <c r="Q1843" s="10">
        <v>1181.76</v>
      </c>
      <c r="R1843" s="10">
        <v>425.16</v>
      </c>
      <c r="S1843" s="11"/>
      <c r="T1843" s="11"/>
      <c r="U1843" s="9">
        <v>5766.22</v>
      </c>
    </row>
    <row r="1844" spans="1:21" ht="23.25" thickBot="1" x14ac:dyDescent="0.3">
      <c r="A1844" s="4" t="s">
        <v>467</v>
      </c>
      <c r="B1844" s="4" t="s">
        <v>190</v>
      </c>
      <c r="C1844" s="4" t="s">
        <v>191</v>
      </c>
      <c r="D1844" s="4" t="s">
        <v>480</v>
      </c>
      <c r="E1844" s="4" t="s">
        <v>481</v>
      </c>
      <c r="F1844" s="4" t="s">
        <v>53</v>
      </c>
      <c r="G1844" s="4" t="s">
        <v>54</v>
      </c>
      <c r="H1844" s="4" t="s">
        <v>482</v>
      </c>
      <c r="I1844" s="8">
        <v>139.97999999999999</v>
      </c>
      <c r="J1844" s="7"/>
      <c r="K1844" s="8">
        <v>180.83</v>
      </c>
      <c r="L1844" s="7"/>
      <c r="M1844" s="8">
        <v>407.16</v>
      </c>
      <c r="N1844" s="8">
        <v>72.260000000000005</v>
      </c>
      <c r="O1844" s="7"/>
      <c r="P1844" s="7"/>
      <c r="Q1844" s="7"/>
      <c r="R1844" s="7"/>
      <c r="S1844" s="7"/>
      <c r="T1844" s="7"/>
      <c r="U1844" s="9">
        <v>800.23</v>
      </c>
    </row>
    <row r="1845" spans="1:21" ht="23.25" thickBot="1" x14ac:dyDescent="0.3">
      <c r="A1845" s="4" t="s">
        <v>467</v>
      </c>
      <c r="B1845" s="4" t="s">
        <v>190</v>
      </c>
      <c r="C1845" s="4" t="s">
        <v>191</v>
      </c>
      <c r="D1845" s="4" t="s">
        <v>483</v>
      </c>
      <c r="E1845" s="4" t="s">
        <v>484</v>
      </c>
      <c r="F1845" s="4" t="s">
        <v>94</v>
      </c>
      <c r="G1845" s="4" t="s">
        <v>95</v>
      </c>
      <c r="H1845" s="4" t="s">
        <v>485</v>
      </c>
      <c r="I1845" s="10">
        <v>18.59</v>
      </c>
      <c r="J1845" s="10">
        <v>8.61</v>
      </c>
      <c r="K1845" s="10">
        <v>10.8</v>
      </c>
      <c r="L1845" s="10">
        <v>8.7899999999999991</v>
      </c>
      <c r="M1845" s="10">
        <v>46.61</v>
      </c>
      <c r="N1845" s="11"/>
      <c r="O1845" s="11"/>
      <c r="P1845" s="10">
        <v>2.16</v>
      </c>
      <c r="Q1845" s="10">
        <v>4.41</v>
      </c>
      <c r="R1845" s="10">
        <v>8.86</v>
      </c>
      <c r="S1845" s="11"/>
      <c r="T1845" s="11"/>
      <c r="U1845" s="9">
        <v>108.83</v>
      </c>
    </row>
    <row r="1846" spans="1:21" ht="23.25" thickBot="1" x14ac:dyDescent="0.3">
      <c r="A1846" s="4" t="s">
        <v>467</v>
      </c>
      <c r="B1846" s="4" t="s">
        <v>190</v>
      </c>
      <c r="C1846" s="4" t="s">
        <v>191</v>
      </c>
      <c r="D1846" s="4" t="s">
        <v>483</v>
      </c>
      <c r="E1846" s="4" t="s">
        <v>484</v>
      </c>
      <c r="F1846" s="4" t="s">
        <v>42</v>
      </c>
      <c r="G1846" s="4" t="s">
        <v>43</v>
      </c>
      <c r="H1846" s="4" t="s">
        <v>485</v>
      </c>
      <c r="I1846" s="8">
        <v>623.24</v>
      </c>
      <c r="J1846" s="8">
        <v>288.64</v>
      </c>
      <c r="K1846" s="8">
        <v>362.23</v>
      </c>
      <c r="L1846" s="8">
        <v>294.61</v>
      </c>
      <c r="M1846" s="8">
        <v>1426.99</v>
      </c>
      <c r="N1846" s="7"/>
      <c r="O1846" s="7"/>
      <c r="P1846" s="8">
        <v>72.41</v>
      </c>
      <c r="Q1846" s="8">
        <v>147.72</v>
      </c>
      <c r="R1846" s="8">
        <v>297.12</v>
      </c>
      <c r="S1846" s="7"/>
      <c r="T1846" s="7"/>
      <c r="U1846" s="9">
        <v>3512.96</v>
      </c>
    </row>
    <row r="1847" spans="1:21" ht="23.25" thickBot="1" x14ac:dyDescent="0.3">
      <c r="A1847" s="4" t="s">
        <v>467</v>
      </c>
      <c r="B1847" s="4" t="s">
        <v>190</v>
      </c>
      <c r="C1847" s="4" t="s">
        <v>191</v>
      </c>
      <c r="D1847" s="4" t="s">
        <v>483</v>
      </c>
      <c r="E1847" s="4" t="s">
        <v>484</v>
      </c>
      <c r="F1847" s="4" t="s">
        <v>53</v>
      </c>
      <c r="G1847" s="4" t="s">
        <v>54</v>
      </c>
      <c r="H1847" s="4" t="s">
        <v>485</v>
      </c>
      <c r="I1847" s="11"/>
      <c r="J1847" s="11"/>
      <c r="K1847" s="11"/>
      <c r="L1847" s="11"/>
      <c r="M1847" s="10">
        <v>135.72</v>
      </c>
      <c r="N1847" s="11"/>
      <c r="O1847" s="11"/>
      <c r="P1847" s="11"/>
      <c r="Q1847" s="11"/>
      <c r="R1847" s="11"/>
      <c r="S1847" s="11"/>
      <c r="T1847" s="11"/>
      <c r="U1847" s="9">
        <v>135.72</v>
      </c>
    </row>
    <row r="1848" spans="1:21" ht="23.25" thickBot="1" x14ac:dyDescent="0.3">
      <c r="A1848" s="4" t="s">
        <v>467</v>
      </c>
      <c r="B1848" s="4" t="s">
        <v>190</v>
      </c>
      <c r="C1848" s="4" t="s">
        <v>191</v>
      </c>
      <c r="D1848" s="4" t="s">
        <v>488</v>
      </c>
      <c r="E1848" s="4" t="s">
        <v>489</v>
      </c>
      <c r="F1848" s="4" t="s">
        <v>94</v>
      </c>
      <c r="G1848" s="4" t="s">
        <v>95</v>
      </c>
      <c r="H1848" s="4" t="s">
        <v>490</v>
      </c>
      <c r="I1848" s="7"/>
      <c r="J1848" s="7"/>
      <c r="K1848" s="8">
        <v>6.48</v>
      </c>
      <c r="L1848" s="7"/>
      <c r="M1848" s="7"/>
      <c r="N1848" s="8">
        <v>8.08</v>
      </c>
      <c r="O1848" s="7"/>
      <c r="P1848" s="7"/>
      <c r="Q1848" s="8">
        <v>6.05</v>
      </c>
      <c r="R1848" s="7"/>
      <c r="S1848" s="7"/>
      <c r="T1848" s="7"/>
      <c r="U1848" s="9">
        <v>20.61</v>
      </c>
    </row>
    <row r="1849" spans="1:21" ht="23.25" thickBot="1" x14ac:dyDescent="0.3">
      <c r="A1849" s="4" t="s">
        <v>467</v>
      </c>
      <c r="B1849" s="4" t="s">
        <v>190</v>
      </c>
      <c r="C1849" s="4" t="s">
        <v>191</v>
      </c>
      <c r="D1849" s="4" t="s">
        <v>488</v>
      </c>
      <c r="E1849" s="4" t="s">
        <v>489</v>
      </c>
      <c r="F1849" s="4" t="s">
        <v>42</v>
      </c>
      <c r="G1849" s="4" t="s">
        <v>43</v>
      </c>
      <c r="H1849" s="4" t="s">
        <v>490</v>
      </c>
      <c r="I1849" s="11"/>
      <c r="J1849" s="11"/>
      <c r="K1849" s="10">
        <v>108.59</v>
      </c>
      <c r="L1849" s="11"/>
      <c r="M1849" s="11"/>
      <c r="N1849" s="11"/>
      <c r="O1849" s="11"/>
      <c r="P1849" s="11"/>
      <c r="Q1849" s="11"/>
      <c r="R1849" s="11"/>
      <c r="S1849" s="11"/>
      <c r="T1849" s="11"/>
      <c r="U1849" s="9">
        <v>108.59</v>
      </c>
    </row>
    <row r="1850" spans="1:21" ht="23.25" thickBot="1" x14ac:dyDescent="0.3">
      <c r="A1850" s="4" t="s">
        <v>467</v>
      </c>
      <c r="B1850" s="4" t="s">
        <v>190</v>
      </c>
      <c r="C1850" s="4" t="s">
        <v>191</v>
      </c>
      <c r="D1850" s="4" t="s">
        <v>488</v>
      </c>
      <c r="E1850" s="4" t="s">
        <v>489</v>
      </c>
      <c r="F1850" s="4" t="s">
        <v>53</v>
      </c>
      <c r="G1850" s="4" t="s">
        <v>54</v>
      </c>
      <c r="H1850" s="4" t="s">
        <v>490</v>
      </c>
      <c r="I1850" s="7"/>
      <c r="J1850" s="7"/>
      <c r="K1850" s="8">
        <v>108.5</v>
      </c>
      <c r="L1850" s="7"/>
      <c r="M1850" s="7"/>
      <c r="N1850" s="8">
        <v>270.98</v>
      </c>
      <c r="O1850" s="7"/>
      <c r="P1850" s="7"/>
      <c r="Q1850" s="8">
        <v>202.7</v>
      </c>
      <c r="R1850" s="7"/>
      <c r="S1850" s="7"/>
      <c r="T1850" s="7"/>
      <c r="U1850" s="9">
        <v>582.17999999999995</v>
      </c>
    </row>
    <row r="1851" spans="1:21" ht="23.25" thickBot="1" x14ac:dyDescent="0.3">
      <c r="A1851" s="4" t="s">
        <v>467</v>
      </c>
      <c r="B1851" s="4" t="s">
        <v>194</v>
      </c>
      <c r="C1851" s="4" t="s">
        <v>195</v>
      </c>
      <c r="D1851" s="4" t="s">
        <v>468</v>
      </c>
      <c r="E1851" s="4" t="s">
        <v>469</v>
      </c>
      <c r="F1851" s="4" t="s">
        <v>94</v>
      </c>
      <c r="G1851" s="4" t="s">
        <v>95</v>
      </c>
      <c r="H1851" s="4" t="s">
        <v>470</v>
      </c>
      <c r="I1851" s="11"/>
      <c r="J1851" s="11"/>
      <c r="K1851" s="11"/>
      <c r="L1851" s="11"/>
      <c r="M1851" s="11"/>
      <c r="N1851" s="10">
        <v>18.920000000000002</v>
      </c>
      <c r="O1851" s="11"/>
      <c r="P1851" s="11"/>
      <c r="Q1851" s="11"/>
      <c r="R1851" s="11"/>
      <c r="S1851" s="10">
        <v>10.28</v>
      </c>
      <c r="T1851" s="11"/>
      <c r="U1851" s="9">
        <v>29.2</v>
      </c>
    </row>
    <row r="1852" spans="1:21" ht="23.25" thickBot="1" x14ac:dyDescent="0.3">
      <c r="A1852" s="4" t="s">
        <v>467</v>
      </c>
      <c r="B1852" s="4" t="s">
        <v>194</v>
      </c>
      <c r="C1852" s="4" t="s">
        <v>195</v>
      </c>
      <c r="D1852" s="4" t="s">
        <v>468</v>
      </c>
      <c r="E1852" s="4" t="s">
        <v>469</v>
      </c>
      <c r="F1852" s="4" t="s">
        <v>42</v>
      </c>
      <c r="G1852" s="4" t="s">
        <v>43</v>
      </c>
      <c r="H1852" s="4" t="s">
        <v>470</v>
      </c>
      <c r="I1852" s="7"/>
      <c r="J1852" s="7"/>
      <c r="K1852" s="7"/>
      <c r="L1852" s="7"/>
      <c r="M1852" s="7"/>
      <c r="N1852" s="8">
        <v>634.37</v>
      </c>
      <c r="O1852" s="7"/>
      <c r="P1852" s="7"/>
      <c r="Q1852" s="7"/>
      <c r="R1852" s="7"/>
      <c r="S1852" s="8">
        <v>344.52</v>
      </c>
      <c r="T1852" s="7"/>
      <c r="U1852" s="9">
        <v>978.89</v>
      </c>
    </row>
    <row r="1853" spans="1:21" ht="23.25" thickBot="1" x14ac:dyDescent="0.3">
      <c r="A1853" s="4" t="s">
        <v>467</v>
      </c>
      <c r="B1853" s="4" t="s">
        <v>194</v>
      </c>
      <c r="C1853" s="4" t="s">
        <v>195</v>
      </c>
      <c r="D1853" s="4" t="s">
        <v>471</v>
      </c>
      <c r="E1853" s="4" t="s">
        <v>472</v>
      </c>
      <c r="F1853" s="4" t="s">
        <v>94</v>
      </c>
      <c r="G1853" s="4" t="s">
        <v>95</v>
      </c>
      <c r="H1853" s="4" t="s">
        <v>473</v>
      </c>
      <c r="I1853" s="10">
        <v>90.82</v>
      </c>
      <c r="J1853" s="10">
        <v>21.94</v>
      </c>
      <c r="K1853" s="10">
        <v>3.97</v>
      </c>
      <c r="L1853" s="10">
        <v>19.84</v>
      </c>
      <c r="M1853" s="10">
        <v>20.7</v>
      </c>
      <c r="N1853" s="10">
        <v>16.03</v>
      </c>
      <c r="O1853" s="11"/>
      <c r="P1853" s="11"/>
      <c r="Q1853" s="10">
        <v>36.01</v>
      </c>
      <c r="R1853" s="10">
        <v>38.89</v>
      </c>
      <c r="S1853" s="10">
        <v>18.760000000000002</v>
      </c>
      <c r="T1853" s="10">
        <v>7.04</v>
      </c>
      <c r="U1853" s="9">
        <v>274</v>
      </c>
    </row>
    <row r="1854" spans="1:21" ht="23.25" thickBot="1" x14ac:dyDescent="0.3">
      <c r="A1854" s="4" t="s">
        <v>467</v>
      </c>
      <c r="B1854" s="4" t="s">
        <v>194</v>
      </c>
      <c r="C1854" s="4" t="s">
        <v>195</v>
      </c>
      <c r="D1854" s="4" t="s">
        <v>471</v>
      </c>
      <c r="E1854" s="4" t="s">
        <v>472</v>
      </c>
      <c r="F1854" s="4" t="s">
        <v>42</v>
      </c>
      <c r="G1854" s="4" t="s">
        <v>43</v>
      </c>
      <c r="H1854" s="4" t="s">
        <v>473</v>
      </c>
      <c r="I1854" s="8">
        <v>2975.08</v>
      </c>
      <c r="J1854" s="8">
        <v>665.57</v>
      </c>
      <c r="K1854" s="8">
        <v>133.16999999999999</v>
      </c>
      <c r="L1854" s="8">
        <v>665.16</v>
      </c>
      <c r="M1854" s="8">
        <v>693.9</v>
      </c>
      <c r="N1854" s="8">
        <v>537.41999999999996</v>
      </c>
      <c r="O1854" s="7"/>
      <c r="P1854" s="7"/>
      <c r="Q1854" s="8">
        <v>1207.5</v>
      </c>
      <c r="R1854" s="8">
        <v>1225.44</v>
      </c>
      <c r="S1854" s="8">
        <v>629.04</v>
      </c>
      <c r="T1854" s="8">
        <v>235.89</v>
      </c>
      <c r="U1854" s="9">
        <v>8968.17</v>
      </c>
    </row>
    <row r="1855" spans="1:21" ht="23.25" thickBot="1" x14ac:dyDescent="0.3">
      <c r="A1855" s="4" t="s">
        <v>467</v>
      </c>
      <c r="B1855" s="4" t="s">
        <v>194</v>
      </c>
      <c r="C1855" s="4" t="s">
        <v>195</v>
      </c>
      <c r="D1855" s="4" t="s">
        <v>471</v>
      </c>
      <c r="E1855" s="4" t="s">
        <v>472</v>
      </c>
      <c r="F1855" s="4" t="s">
        <v>53</v>
      </c>
      <c r="G1855" s="4" t="s">
        <v>54</v>
      </c>
      <c r="H1855" s="4" t="s">
        <v>473</v>
      </c>
      <c r="I1855" s="10">
        <v>70</v>
      </c>
      <c r="J1855" s="10">
        <v>69.989999999999995</v>
      </c>
      <c r="K1855" s="11"/>
      <c r="L1855" s="11"/>
      <c r="M1855" s="11"/>
      <c r="N1855" s="11"/>
      <c r="O1855" s="11"/>
      <c r="P1855" s="11"/>
      <c r="Q1855" s="11"/>
      <c r="R1855" s="10">
        <v>78.48</v>
      </c>
      <c r="S1855" s="11"/>
      <c r="T1855" s="11"/>
      <c r="U1855" s="9">
        <v>218.47</v>
      </c>
    </row>
    <row r="1856" spans="1:21" ht="23.25" thickBot="1" x14ac:dyDescent="0.3">
      <c r="A1856" s="4" t="s">
        <v>467</v>
      </c>
      <c r="B1856" s="4" t="s">
        <v>194</v>
      </c>
      <c r="C1856" s="4" t="s">
        <v>195</v>
      </c>
      <c r="D1856" s="4" t="s">
        <v>474</v>
      </c>
      <c r="E1856" s="4" t="s">
        <v>475</v>
      </c>
      <c r="F1856" s="4" t="s">
        <v>94</v>
      </c>
      <c r="G1856" s="4" t="s">
        <v>95</v>
      </c>
      <c r="H1856" s="4" t="s">
        <v>476</v>
      </c>
      <c r="I1856" s="8">
        <v>2.74</v>
      </c>
      <c r="J1856" s="8">
        <v>-5.28</v>
      </c>
      <c r="K1856" s="8">
        <v>19.82</v>
      </c>
      <c r="L1856" s="8">
        <v>-30.79</v>
      </c>
      <c r="M1856" s="8">
        <v>-5.99</v>
      </c>
      <c r="N1856" s="8">
        <v>2.2999999999999998</v>
      </c>
      <c r="O1856" s="8">
        <v>-2.2999999999999998</v>
      </c>
      <c r="P1856" s="8">
        <v>1.79</v>
      </c>
      <c r="Q1856" s="8">
        <v>17.600000000000001</v>
      </c>
      <c r="R1856" s="8">
        <v>-19.39</v>
      </c>
      <c r="S1856" s="8">
        <v>11.7</v>
      </c>
      <c r="T1856" s="8">
        <v>9.4</v>
      </c>
      <c r="U1856" s="9">
        <v>1.6</v>
      </c>
    </row>
    <row r="1857" spans="1:21" ht="23.25" thickBot="1" x14ac:dyDescent="0.3">
      <c r="A1857" s="4" t="s">
        <v>467</v>
      </c>
      <c r="B1857" s="4" t="s">
        <v>194</v>
      </c>
      <c r="C1857" s="4" t="s">
        <v>195</v>
      </c>
      <c r="D1857" s="4" t="s">
        <v>474</v>
      </c>
      <c r="E1857" s="4" t="s">
        <v>475</v>
      </c>
      <c r="F1857" s="4" t="s">
        <v>156</v>
      </c>
      <c r="G1857" s="4" t="s">
        <v>157</v>
      </c>
      <c r="H1857" s="4" t="s">
        <v>476</v>
      </c>
      <c r="I1857" s="10">
        <v>1449</v>
      </c>
      <c r="J1857" s="10">
        <v>2104</v>
      </c>
      <c r="K1857" s="10">
        <v>1024</v>
      </c>
      <c r="L1857" s="10">
        <v>3175</v>
      </c>
      <c r="M1857" s="10">
        <v>2752</v>
      </c>
      <c r="N1857" s="10">
        <v>1344</v>
      </c>
      <c r="O1857" s="11"/>
      <c r="P1857" s="10">
        <v>704</v>
      </c>
      <c r="Q1857" s="10">
        <v>1088</v>
      </c>
      <c r="R1857" s="10">
        <v>192</v>
      </c>
      <c r="S1857" s="11"/>
      <c r="T1857" s="11"/>
      <c r="U1857" s="9">
        <v>13832</v>
      </c>
    </row>
    <row r="1858" spans="1:21" ht="23.25" thickBot="1" x14ac:dyDescent="0.3">
      <c r="A1858" s="4" t="s">
        <v>467</v>
      </c>
      <c r="B1858" s="4" t="s">
        <v>194</v>
      </c>
      <c r="C1858" s="4" t="s">
        <v>195</v>
      </c>
      <c r="D1858" s="4" t="s">
        <v>474</v>
      </c>
      <c r="E1858" s="4" t="s">
        <v>475</v>
      </c>
      <c r="F1858" s="4" t="s">
        <v>42</v>
      </c>
      <c r="G1858" s="4" t="s">
        <v>43</v>
      </c>
      <c r="H1858" s="4" t="s">
        <v>476</v>
      </c>
      <c r="I1858" s="8">
        <v>91.72</v>
      </c>
      <c r="J1858" s="8">
        <v>-177.18</v>
      </c>
      <c r="K1858" s="8">
        <v>664.46</v>
      </c>
      <c r="L1858" s="8">
        <v>-1032.3499999999999</v>
      </c>
      <c r="M1858" s="8">
        <v>-200.93</v>
      </c>
      <c r="N1858" s="8">
        <v>77.099999999999994</v>
      </c>
      <c r="O1858" s="8">
        <v>-77.099999999999994</v>
      </c>
      <c r="P1858" s="8">
        <v>59.96</v>
      </c>
      <c r="Q1858" s="8">
        <v>590.13</v>
      </c>
      <c r="R1858" s="8">
        <v>-650.09</v>
      </c>
      <c r="S1858" s="8">
        <v>392.16</v>
      </c>
      <c r="T1858" s="8">
        <v>236.88</v>
      </c>
      <c r="U1858" s="9">
        <v>-25.24</v>
      </c>
    </row>
    <row r="1859" spans="1:21" ht="23.25" thickBot="1" x14ac:dyDescent="0.3">
      <c r="A1859" s="4" t="s">
        <v>467</v>
      </c>
      <c r="B1859" s="4" t="s">
        <v>194</v>
      </c>
      <c r="C1859" s="4" t="s">
        <v>195</v>
      </c>
      <c r="D1859" s="4" t="s">
        <v>474</v>
      </c>
      <c r="E1859" s="4" t="s">
        <v>475</v>
      </c>
      <c r="F1859" s="4" t="s">
        <v>53</v>
      </c>
      <c r="G1859" s="4" t="s">
        <v>54</v>
      </c>
      <c r="H1859" s="4" t="s">
        <v>476</v>
      </c>
      <c r="I1859" s="11"/>
      <c r="J1859" s="11"/>
      <c r="K1859" s="11"/>
      <c r="L1859" s="11"/>
      <c r="M1859" s="11"/>
      <c r="N1859" s="14">
        <v>0</v>
      </c>
      <c r="O1859" s="11"/>
      <c r="P1859" s="11"/>
      <c r="Q1859" s="11"/>
      <c r="R1859" s="11"/>
      <c r="S1859" s="11"/>
      <c r="T1859" s="10">
        <v>78.48</v>
      </c>
      <c r="U1859" s="9">
        <v>78.48</v>
      </c>
    </row>
    <row r="1860" spans="1:21" ht="23.25" thickBot="1" x14ac:dyDescent="0.3">
      <c r="A1860" s="4" t="s">
        <v>467</v>
      </c>
      <c r="B1860" s="4" t="s">
        <v>194</v>
      </c>
      <c r="C1860" s="4" t="s">
        <v>195</v>
      </c>
      <c r="D1860" s="4" t="s">
        <v>474</v>
      </c>
      <c r="E1860" s="4" t="s">
        <v>475</v>
      </c>
      <c r="F1860" s="4" t="s">
        <v>170</v>
      </c>
      <c r="G1860" s="4" t="s">
        <v>171</v>
      </c>
      <c r="H1860" s="4" t="s">
        <v>476</v>
      </c>
      <c r="I1860" s="7"/>
      <c r="J1860" s="7"/>
      <c r="K1860" s="13">
        <v>0</v>
      </c>
      <c r="L1860" s="7"/>
      <c r="M1860" s="7"/>
      <c r="N1860" s="7"/>
      <c r="O1860" s="7"/>
      <c r="P1860" s="7"/>
      <c r="Q1860" s="8">
        <v>42.34</v>
      </c>
      <c r="R1860" s="8">
        <v>-42.34</v>
      </c>
      <c r="S1860" s="7"/>
      <c r="T1860" s="7"/>
      <c r="U1860" s="12">
        <v>0</v>
      </c>
    </row>
    <row r="1861" spans="1:21" ht="23.25" thickBot="1" x14ac:dyDescent="0.3">
      <c r="A1861" s="4" t="s">
        <v>467</v>
      </c>
      <c r="B1861" s="4" t="s">
        <v>194</v>
      </c>
      <c r="C1861" s="4" t="s">
        <v>195</v>
      </c>
      <c r="D1861" s="4" t="s">
        <v>477</v>
      </c>
      <c r="E1861" s="4" t="s">
        <v>478</v>
      </c>
      <c r="F1861" s="4" t="s">
        <v>94</v>
      </c>
      <c r="G1861" s="4" t="s">
        <v>95</v>
      </c>
      <c r="H1861" s="4" t="s">
        <v>479</v>
      </c>
      <c r="I1861" s="11"/>
      <c r="J1861" s="10">
        <v>12.54</v>
      </c>
      <c r="K1861" s="11"/>
      <c r="L1861" s="11"/>
      <c r="M1861" s="11"/>
      <c r="N1861" s="11"/>
      <c r="O1861" s="11"/>
      <c r="P1861" s="11"/>
      <c r="Q1861" s="10">
        <v>34.299999999999997</v>
      </c>
      <c r="R1861" s="10">
        <v>10.92</v>
      </c>
      <c r="S1861" s="11"/>
      <c r="T1861" s="11"/>
      <c r="U1861" s="9">
        <v>57.76</v>
      </c>
    </row>
    <row r="1862" spans="1:21" ht="23.25" thickBot="1" x14ac:dyDescent="0.3">
      <c r="A1862" s="4" t="s">
        <v>467</v>
      </c>
      <c r="B1862" s="4" t="s">
        <v>194</v>
      </c>
      <c r="C1862" s="4" t="s">
        <v>195</v>
      </c>
      <c r="D1862" s="4" t="s">
        <v>477</v>
      </c>
      <c r="E1862" s="4" t="s">
        <v>478</v>
      </c>
      <c r="F1862" s="4" t="s">
        <v>42</v>
      </c>
      <c r="G1862" s="4" t="s">
        <v>43</v>
      </c>
      <c r="H1862" s="4" t="s">
        <v>479</v>
      </c>
      <c r="I1862" s="7"/>
      <c r="J1862" s="8">
        <v>420.36</v>
      </c>
      <c r="K1862" s="7"/>
      <c r="L1862" s="7"/>
      <c r="M1862" s="7"/>
      <c r="N1862" s="7"/>
      <c r="O1862" s="7"/>
      <c r="P1862" s="7"/>
      <c r="Q1862" s="8">
        <v>1150.1600000000001</v>
      </c>
      <c r="R1862" s="8">
        <v>366.17</v>
      </c>
      <c r="S1862" s="7"/>
      <c r="T1862" s="7"/>
      <c r="U1862" s="9">
        <v>1936.69</v>
      </c>
    </row>
    <row r="1863" spans="1:21" ht="23.25" thickBot="1" x14ac:dyDescent="0.3">
      <c r="A1863" s="4" t="s">
        <v>467</v>
      </c>
      <c r="B1863" s="4" t="s">
        <v>194</v>
      </c>
      <c r="C1863" s="4" t="s">
        <v>195</v>
      </c>
      <c r="D1863" s="4" t="s">
        <v>500</v>
      </c>
      <c r="E1863" s="4" t="s">
        <v>501</v>
      </c>
      <c r="F1863" s="4" t="s">
        <v>120</v>
      </c>
      <c r="G1863" s="4" t="s">
        <v>121</v>
      </c>
      <c r="H1863" s="4" t="s">
        <v>440</v>
      </c>
      <c r="I1863" s="10">
        <v>28241.62</v>
      </c>
      <c r="J1863" s="10">
        <v>21155.599999999999</v>
      </c>
      <c r="K1863" s="10">
        <v>22772.84</v>
      </c>
      <c r="L1863" s="10">
        <v>26642.18</v>
      </c>
      <c r="M1863" s="10">
        <v>25129.02</v>
      </c>
      <c r="N1863" s="10">
        <v>25799.15</v>
      </c>
      <c r="O1863" s="10">
        <v>21141.68</v>
      </c>
      <c r="P1863" s="10">
        <v>23359.360000000001</v>
      </c>
      <c r="Q1863" s="10">
        <v>28591.95</v>
      </c>
      <c r="R1863" s="10">
        <v>19780.59</v>
      </c>
      <c r="S1863" s="10">
        <v>23192.35</v>
      </c>
      <c r="T1863" s="10">
        <v>25258.32</v>
      </c>
      <c r="U1863" s="9">
        <v>291064.65999999997</v>
      </c>
    </row>
    <row r="1864" spans="1:21" ht="23.25" thickBot="1" x14ac:dyDescent="0.3">
      <c r="A1864" s="4" t="s">
        <v>467</v>
      </c>
      <c r="B1864" s="4" t="s">
        <v>194</v>
      </c>
      <c r="C1864" s="4" t="s">
        <v>195</v>
      </c>
      <c r="D1864" s="4" t="s">
        <v>500</v>
      </c>
      <c r="E1864" s="4" t="s">
        <v>501</v>
      </c>
      <c r="F1864" s="4" t="s">
        <v>122</v>
      </c>
      <c r="G1864" s="4" t="s">
        <v>123</v>
      </c>
      <c r="H1864" s="4" t="s">
        <v>440</v>
      </c>
      <c r="I1864" s="8">
        <v>207.57</v>
      </c>
      <c r="J1864" s="8">
        <v>225.73</v>
      </c>
      <c r="K1864" s="8">
        <v>436.7</v>
      </c>
      <c r="L1864" s="8">
        <v>303.26</v>
      </c>
      <c r="M1864" s="8">
        <v>150.06</v>
      </c>
      <c r="N1864" s="8">
        <v>259.64999999999998</v>
      </c>
      <c r="O1864" s="8">
        <v>218.03</v>
      </c>
      <c r="P1864" s="8">
        <v>799.68</v>
      </c>
      <c r="Q1864" s="8">
        <v>388.98</v>
      </c>
      <c r="R1864" s="8">
        <v>622.97</v>
      </c>
      <c r="S1864" s="8">
        <v>823.07</v>
      </c>
      <c r="T1864" s="8">
        <v>157.82</v>
      </c>
      <c r="U1864" s="9">
        <v>4593.5200000000004</v>
      </c>
    </row>
    <row r="1865" spans="1:21" ht="23.25" thickBot="1" x14ac:dyDescent="0.3">
      <c r="A1865" s="4" t="s">
        <v>467</v>
      </c>
      <c r="B1865" s="4" t="s">
        <v>194</v>
      </c>
      <c r="C1865" s="4" t="s">
        <v>195</v>
      </c>
      <c r="D1865" s="4" t="s">
        <v>500</v>
      </c>
      <c r="E1865" s="4" t="s">
        <v>501</v>
      </c>
      <c r="F1865" s="4" t="s">
        <v>112</v>
      </c>
      <c r="G1865" s="4" t="s">
        <v>113</v>
      </c>
      <c r="H1865" s="4" t="s">
        <v>440</v>
      </c>
      <c r="I1865" s="10">
        <v>4188.78</v>
      </c>
      <c r="J1865" s="10">
        <v>3824.53</v>
      </c>
      <c r="K1865" s="10">
        <v>4081.16</v>
      </c>
      <c r="L1865" s="10">
        <v>4196.09</v>
      </c>
      <c r="M1865" s="10">
        <v>3780.86</v>
      </c>
      <c r="N1865" s="10">
        <v>4045.92</v>
      </c>
      <c r="O1865" s="10">
        <v>4116.3500000000004</v>
      </c>
      <c r="P1865" s="10">
        <v>3896</v>
      </c>
      <c r="Q1865" s="10">
        <v>4161.8900000000003</v>
      </c>
      <c r="R1865" s="10">
        <v>3585.01</v>
      </c>
      <c r="S1865" s="10">
        <v>3551.43</v>
      </c>
      <c r="T1865" s="10">
        <v>4200.18</v>
      </c>
      <c r="U1865" s="9">
        <v>47628.2</v>
      </c>
    </row>
    <row r="1866" spans="1:21" ht="23.25" thickBot="1" x14ac:dyDescent="0.3">
      <c r="A1866" s="4" t="s">
        <v>467</v>
      </c>
      <c r="B1866" s="4" t="s">
        <v>194</v>
      </c>
      <c r="C1866" s="4" t="s">
        <v>195</v>
      </c>
      <c r="D1866" s="4" t="s">
        <v>500</v>
      </c>
      <c r="E1866" s="4" t="s">
        <v>501</v>
      </c>
      <c r="F1866" s="4" t="s">
        <v>114</v>
      </c>
      <c r="G1866" s="4" t="s">
        <v>115</v>
      </c>
      <c r="H1866" s="4" t="s">
        <v>440</v>
      </c>
      <c r="I1866" s="8">
        <v>15535.99</v>
      </c>
      <c r="J1866" s="8">
        <v>14190.75</v>
      </c>
      <c r="K1866" s="8">
        <v>15158.29</v>
      </c>
      <c r="L1866" s="8">
        <v>15624.3</v>
      </c>
      <c r="M1866" s="8">
        <v>14054.27</v>
      </c>
      <c r="N1866" s="8">
        <v>15053.69</v>
      </c>
      <c r="O1866" s="8">
        <v>15311.07</v>
      </c>
      <c r="P1866" s="8">
        <v>14579.46</v>
      </c>
      <c r="Q1866" s="8">
        <v>15505.35</v>
      </c>
      <c r="R1866" s="8">
        <v>13393.2</v>
      </c>
      <c r="S1866" s="8">
        <v>13286.16</v>
      </c>
      <c r="T1866" s="8">
        <v>15612.46</v>
      </c>
      <c r="U1866" s="9">
        <v>177304.99</v>
      </c>
    </row>
    <row r="1867" spans="1:21" ht="23.25" thickBot="1" x14ac:dyDescent="0.3">
      <c r="A1867" s="4" t="s">
        <v>467</v>
      </c>
      <c r="B1867" s="4" t="s">
        <v>194</v>
      </c>
      <c r="C1867" s="4" t="s">
        <v>195</v>
      </c>
      <c r="D1867" s="4" t="s">
        <v>500</v>
      </c>
      <c r="E1867" s="4" t="s">
        <v>501</v>
      </c>
      <c r="F1867" s="4" t="s">
        <v>132</v>
      </c>
      <c r="G1867" s="4" t="s">
        <v>133</v>
      </c>
      <c r="H1867" s="4" t="s">
        <v>440</v>
      </c>
      <c r="I1867" s="10">
        <v>142.68</v>
      </c>
      <c r="J1867" s="11"/>
      <c r="K1867" s="11"/>
      <c r="L1867" s="11"/>
      <c r="M1867" s="10">
        <v>48.3</v>
      </c>
      <c r="N1867" s="11"/>
      <c r="O1867" s="11"/>
      <c r="P1867" s="11"/>
      <c r="Q1867" s="11"/>
      <c r="R1867" s="11"/>
      <c r="S1867" s="11"/>
      <c r="T1867" s="11"/>
      <c r="U1867" s="9">
        <v>190.98</v>
      </c>
    </row>
    <row r="1868" spans="1:21" ht="23.25" thickBot="1" x14ac:dyDescent="0.3">
      <c r="A1868" s="4" t="s">
        <v>467</v>
      </c>
      <c r="B1868" s="4" t="s">
        <v>194</v>
      </c>
      <c r="C1868" s="4" t="s">
        <v>195</v>
      </c>
      <c r="D1868" s="4" t="s">
        <v>500</v>
      </c>
      <c r="E1868" s="4" t="s">
        <v>501</v>
      </c>
      <c r="F1868" s="4" t="s">
        <v>94</v>
      </c>
      <c r="G1868" s="4" t="s">
        <v>95</v>
      </c>
      <c r="H1868" s="4" t="s">
        <v>440</v>
      </c>
      <c r="I1868" s="8">
        <v>221.86</v>
      </c>
      <c r="J1868" s="8">
        <v>168.03</v>
      </c>
      <c r="K1868" s="8">
        <v>188.72</v>
      </c>
      <c r="L1868" s="8">
        <v>211.37</v>
      </c>
      <c r="M1868" s="8">
        <v>195.96</v>
      </c>
      <c r="N1868" s="8">
        <v>204.32</v>
      </c>
      <c r="O1868" s="8">
        <v>167.16</v>
      </c>
      <c r="P1868" s="8">
        <v>271.37</v>
      </c>
      <c r="Q1868" s="8">
        <v>447.63</v>
      </c>
      <c r="R1868" s="8">
        <v>169.21</v>
      </c>
      <c r="S1868" s="8">
        <v>253.36</v>
      </c>
      <c r="T1868" s="8">
        <v>197.08</v>
      </c>
      <c r="U1868" s="9">
        <v>2696.07</v>
      </c>
    </row>
    <row r="1869" spans="1:21" ht="23.25" thickBot="1" x14ac:dyDescent="0.3">
      <c r="A1869" s="4" t="s">
        <v>467</v>
      </c>
      <c r="B1869" s="4" t="s">
        <v>194</v>
      </c>
      <c r="C1869" s="4" t="s">
        <v>195</v>
      </c>
      <c r="D1869" s="4" t="s">
        <v>500</v>
      </c>
      <c r="E1869" s="4" t="s">
        <v>501</v>
      </c>
      <c r="F1869" s="4" t="s">
        <v>98</v>
      </c>
      <c r="G1869" s="4" t="s">
        <v>99</v>
      </c>
      <c r="H1869" s="4" t="s">
        <v>440</v>
      </c>
      <c r="I1869" s="11"/>
      <c r="J1869" s="11"/>
      <c r="K1869" s="11"/>
      <c r="L1869" s="11"/>
      <c r="M1869" s="11"/>
      <c r="N1869" s="11"/>
      <c r="O1869" s="11"/>
      <c r="P1869" s="11"/>
      <c r="Q1869" s="11"/>
      <c r="R1869" s="10">
        <v>264.77</v>
      </c>
      <c r="S1869" s="10">
        <v>85.48</v>
      </c>
      <c r="T1869" s="14">
        <v>0</v>
      </c>
      <c r="U1869" s="9">
        <v>350.25</v>
      </c>
    </row>
    <row r="1870" spans="1:21" ht="23.25" thickBot="1" x14ac:dyDescent="0.3">
      <c r="A1870" s="4" t="s">
        <v>467</v>
      </c>
      <c r="B1870" s="4" t="s">
        <v>194</v>
      </c>
      <c r="C1870" s="4" t="s">
        <v>195</v>
      </c>
      <c r="D1870" s="4" t="s">
        <v>500</v>
      </c>
      <c r="E1870" s="4" t="s">
        <v>501</v>
      </c>
      <c r="F1870" s="4" t="s">
        <v>156</v>
      </c>
      <c r="G1870" s="4" t="s">
        <v>157</v>
      </c>
      <c r="H1870" s="4" t="s">
        <v>440</v>
      </c>
      <c r="I1870" s="7"/>
      <c r="J1870" s="7"/>
      <c r="K1870" s="7"/>
      <c r="L1870" s="7"/>
      <c r="M1870" s="7"/>
      <c r="N1870" s="7"/>
      <c r="O1870" s="7"/>
      <c r="P1870" s="7"/>
      <c r="Q1870" s="7"/>
      <c r="R1870" s="8">
        <v>45.8</v>
      </c>
      <c r="S1870" s="7"/>
      <c r="T1870" s="7"/>
      <c r="U1870" s="9">
        <v>45.8</v>
      </c>
    </row>
    <row r="1871" spans="1:21" ht="23.25" thickBot="1" x14ac:dyDescent="0.3">
      <c r="A1871" s="4" t="s">
        <v>467</v>
      </c>
      <c r="B1871" s="4" t="s">
        <v>194</v>
      </c>
      <c r="C1871" s="4" t="s">
        <v>195</v>
      </c>
      <c r="D1871" s="4" t="s">
        <v>500</v>
      </c>
      <c r="E1871" s="4" t="s">
        <v>501</v>
      </c>
      <c r="F1871" s="4" t="s">
        <v>176</v>
      </c>
      <c r="G1871" s="4" t="s">
        <v>177</v>
      </c>
      <c r="H1871" s="4" t="s">
        <v>440</v>
      </c>
      <c r="I1871" s="10">
        <v>-49227.75</v>
      </c>
      <c r="J1871" s="10">
        <v>-36875.760000000002</v>
      </c>
      <c r="K1871" s="10">
        <v>-39697.760000000002</v>
      </c>
      <c r="L1871" s="10">
        <v>-46451.92</v>
      </c>
      <c r="M1871" s="10">
        <v>-43813.68</v>
      </c>
      <c r="N1871" s="10">
        <v>-44982.04</v>
      </c>
      <c r="O1871" s="10">
        <v>-36861.760000000002</v>
      </c>
      <c r="P1871" s="10">
        <v>-38329.919999999998</v>
      </c>
      <c r="Q1871" s="10">
        <v>-42515.55</v>
      </c>
      <c r="R1871" s="10">
        <v>-34489.9</v>
      </c>
      <c r="S1871" s="10">
        <v>-38876.31</v>
      </c>
      <c r="T1871" s="10">
        <v>-44041.04</v>
      </c>
      <c r="U1871" s="9">
        <v>-496163.39</v>
      </c>
    </row>
    <row r="1872" spans="1:21" ht="23.25" thickBot="1" x14ac:dyDescent="0.3">
      <c r="A1872" s="4" t="s">
        <v>467</v>
      </c>
      <c r="B1872" s="4" t="s">
        <v>194</v>
      </c>
      <c r="C1872" s="4" t="s">
        <v>195</v>
      </c>
      <c r="D1872" s="4" t="s">
        <v>500</v>
      </c>
      <c r="E1872" s="4" t="s">
        <v>501</v>
      </c>
      <c r="F1872" s="4" t="s">
        <v>178</v>
      </c>
      <c r="G1872" s="4" t="s">
        <v>179</v>
      </c>
      <c r="H1872" s="4" t="s">
        <v>440</v>
      </c>
      <c r="I1872" s="8">
        <v>-231.72</v>
      </c>
      <c r="J1872" s="8">
        <v>-252.77</v>
      </c>
      <c r="K1872" s="8">
        <v>-393.8</v>
      </c>
      <c r="L1872" s="8">
        <v>-351.76</v>
      </c>
      <c r="M1872" s="8">
        <v>-174.06</v>
      </c>
      <c r="N1872" s="8">
        <v>-284.64</v>
      </c>
      <c r="O1872" s="8">
        <v>-252.9</v>
      </c>
      <c r="P1872" s="8">
        <v>-889.3</v>
      </c>
      <c r="Q1872" s="8">
        <v>-437.3</v>
      </c>
      <c r="R1872" s="8">
        <v>-643.47</v>
      </c>
      <c r="S1872" s="8">
        <v>-659.18</v>
      </c>
      <c r="T1872" s="8">
        <v>-183.06</v>
      </c>
      <c r="U1872" s="9">
        <v>-4753.96</v>
      </c>
    </row>
    <row r="1873" spans="1:21" ht="23.25" thickBot="1" x14ac:dyDescent="0.3">
      <c r="A1873" s="4" t="s">
        <v>467</v>
      </c>
      <c r="B1873" s="4" t="s">
        <v>194</v>
      </c>
      <c r="C1873" s="4" t="s">
        <v>195</v>
      </c>
      <c r="D1873" s="4" t="s">
        <v>500</v>
      </c>
      <c r="E1873" s="4" t="s">
        <v>501</v>
      </c>
      <c r="F1873" s="4" t="s">
        <v>180</v>
      </c>
      <c r="G1873" s="4" t="s">
        <v>181</v>
      </c>
      <c r="H1873" s="4" t="s">
        <v>440</v>
      </c>
      <c r="I1873" s="10">
        <v>-142.68</v>
      </c>
      <c r="J1873" s="11"/>
      <c r="K1873" s="11"/>
      <c r="L1873" s="11"/>
      <c r="M1873" s="10">
        <v>-48.72</v>
      </c>
      <c r="N1873" s="11"/>
      <c r="O1873" s="11"/>
      <c r="P1873" s="11"/>
      <c r="Q1873" s="11"/>
      <c r="R1873" s="11"/>
      <c r="S1873" s="11"/>
      <c r="T1873" s="11"/>
      <c r="U1873" s="9">
        <v>-191.4</v>
      </c>
    </row>
    <row r="1874" spans="1:21" ht="23.25" thickBot="1" x14ac:dyDescent="0.3">
      <c r="A1874" s="4" t="s">
        <v>467</v>
      </c>
      <c r="B1874" s="4" t="s">
        <v>194</v>
      </c>
      <c r="C1874" s="4" t="s">
        <v>195</v>
      </c>
      <c r="D1874" s="4" t="s">
        <v>500</v>
      </c>
      <c r="E1874" s="4" t="s">
        <v>501</v>
      </c>
      <c r="F1874" s="4" t="s">
        <v>182</v>
      </c>
      <c r="G1874" s="4" t="s">
        <v>183</v>
      </c>
      <c r="H1874" s="4" t="s">
        <v>440</v>
      </c>
      <c r="I1874" s="7"/>
      <c r="J1874" s="7"/>
      <c r="K1874" s="7"/>
      <c r="L1874" s="7"/>
      <c r="M1874" s="7"/>
      <c r="N1874" s="7"/>
      <c r="O1874" s="7"/>
      <c r="P1874" s="7"/>
      <c r="Q1874" s="8">
        <v>-22.5</v>
      </c>
      <c r="R1874" s="8">
        <v>-22.5</v>
      </c>
      <c r="S1874" s="7"/>
      <c r="T1874" s="7"/>
      <c r="U1874" s="9">
        <v>-45</v>
      </c>
    </row>
    <row r="1875" spans="1:21" ht="23.25" thickBot="1" x14ac:dyDescent="0.3">
      <c r="A1875" s="4" t="s">
        <v>467</v>
      </c>
      <c r="B1875" s="4" t="s">
        <v>194</v>
      </c>
      <c r="C1875" s="4" t="s">
        <v>195</v>
      </c>
      <c r="D1875" s="4" t="s">
        <v>480</v>
      </c>
      <c r="E1875" s="4" t="s">
        <v>481</v>
      </c>
      <c r="F1875" s="4" t="s">
        <v>94</v>
      </c>
      <c r="G1875" s="4" t="s">
        <v>95</v>
      </c>
      <c r="H1875" s="4" t="s">
        <v>482</v>
      </c>
      <c r="I1875" s="10">
        <v>-7.62</v>
      </c>
      <c r="J1875" s="10">
        <v>42.88</v>
      </c>
      <c r="K1875" s="10">
        <v>-38.700000000000003</v>
      </c>
      <c r="L1875" s="10">
        <v>18.57</v>
      </c>
      <c r="M1875" s="10">
        <v>-3.33</v>
      </c>
      <c r="N1875" s="10">
        <v>-15.24</v>
      </c>
      <c r="O1875" s="11"/>
      <c r="P1875" s="11"/>
      <c r="Q1875" s="10">
        <v>481.61</v>
      </c>
      <c r="R1875" s="10">
        <v>-481.61</v>
      </c>
      <c r="S1875" s="10">
        <v>105.36</v>
      </c>
      <c r="T1875" s="10">
        <v>-101.37</v>
      </c>
      <c r="U1875" s="9">
        <v>0.55000000000000004</v>
      </c>
    </row>
    <row r="1876" spans="1:21" ht="23.25" thickBot="1" x14ac:dyDescent="0.3">
      <c r="A1876" s="4" t="s">
        <v>467</v>
      </c>
      <c r="B1876" s="4" t="s">
        <v>194</v>
      </c>
      <c r="C1876" s="4" t="s">
        <v>195</v>
      </c>
      <c r="D1876" s="4" t="s">
        <v>480</v>
      </c>
      <c r="E1876" s="4" t="s">
        <v>481</v>
      </c>
      <c r="F1876" s="4" t="s">
        <v>156</v>
      </c>
      <c r="G1876" s="4" t="s">
        <v>157</v>
      </c>
      <c r="H1876" s="4" t="s">
        <v>482</v>
      </c>
      <c r="I1876" s="8">
        <v>252</v>
      </c>
      <c r="J1876" s="7"/>
      <c r="K1876" s="7"/>
      <c r="L1876" s="7"/>
      <c r="M1876" s="7"/>
      <c r="N1876" s="7"/>
      <c r="O1876" s="7"/>
      <c r="P1876" s="7"/>
      <c r="Q1876" s="7"/>
      <c r="R1876" s="7"/>
      <c r="S1876" s="7"/>
      <c r="T1876" s="7"/>
      <c r="U1876" s="9">
        <v>252</v>
      </c>
    </row>
    <row r="1877" spans="1:21" ht="23.25" thickBot="1" x14ac:dyDescent="0.3">
      <c r="A1877" s="4" t="s">
        <v>467</v>
      </c>
      <c r="B1877" s="4" t="s">
        <v>194</v>
      </c>
      <c r="C1877" s="4" t="s">
        <v>195</v>
      </c>
      <c r="D1877" s="4" t="s">
        <v>480</v>
      </c>
      <c r="E1877" s="4" t="s">
        <v>481</v>
      </c>
      <c r="F1877" s="4" t="s">
        <v>42</v>
      </c>
      <c r="G1877" s="4" t="s">
        <v>43</v>
      </c>
      <c r="H1877" s="4" t="s">
        <v>482</v>
      </c>
      <c r="I1877" s="10">
        <v>-255.4</v>
      </c>
      <c r="J1877" s="10">
        <v>1305.58</v>
      </c>
      <c r="K1877" s="10">
        <v>-1165.46</v>
      </c>
      <c r="L1877" s="10">
        <v>510.96</v>
      </c>
      <c r="M1877" s="14">
        <v>0</v>
      </c>
      <c r="N1877" s="10">
        <v>-510.96</v>
      </c>
      <c r="O1877" s="14">
        <v>0</v>
      </c>
      <c r="P1877" s="14">
        <v>0</v>
      </c>
      <c r="Q1877" s="10">
        <v>14947.1</v>
      </c>
      <c r="R1877" s="10">
        <v>-14947.1</v>
      </c>
      <c r="S1877" s="10">
        <v>3532.69</v>
      </c>
      <c r="T1877" s="10">
        <v>-3399.03</v>
      </c>
      <c r="U1877" s="9">
        <v>18.38</v>
      </c>
    </row>
    <row r="1878" spans="1:21" ht="23.25" thickBot="1" x14ac:dyDescent="0.3">
      <c r="A1878" s="4" t="s">
        <v>467</v>
      </c>
      <c r="B1878" s="4" t="s">
        <v>194</v>
      </c>
      <c r="C1878" s="4" t="s">
        <v>195</v>
      </c>
      <c r="D1878" s="4" t="s">
        <v>480</v>
      </c>
      <c r="E1878" s="4" t="s">
        <v>481</v>
      </c>
      <c r="F1878" s="4" t="s">
        <v>53</v>
      </c>
      <c r="G1878" s="4" t="s">
        <v>54</v>
      </c>
      <c r="H1878" s="4" t="s">
        <v>482</v>
      </c>
      <c r="I1878" s="7"/>
      <c r="J1878" s="8">
        <v>132.27000000000001</v>
      </c>
      <c r="K1878" s="8">
        <v>-132.27000000000001</v>
      </c>
      <c r="L1878" s="8">
        <v>111.55</v>
      </c>
      <c r="M1878" s="8">
        <v>-111.55</v>
      </c>
      <c r="N1878" s="7"/>
      <c r="O1878" s="7"/>
      <c r="P1878" s="13">
        <v>0</v>
      </c>
      <c r="Q1878" s="8">
        <v>1201.01</v>
      </c>
      <c r="R1878" s="8">
        <v>-1201.01</v>
      </c>
      <c r="S1878" s="7"/>
      <c r="T1878" s="7"/>
      <c r="U1878" s="12">
        <v>0</v>
      </c>
    </row>
    <row r="1879" spans="1:21" ht="23.25" thickBot="1" x14ac:dyDescent="0.3">
      <c r="A1879" s="4" t="s">
        <v>467</v>
      </c>
      <c r="B1879" s="4" t="s">
        <v>194</v>
      </c>
      <c r="C1879" s="4" t="s">
        <v>195</v>
      </c>
      <c r="D1879" s="4" t="s">
        <v>480</v>
      </c>
      <c r="E1879" s="4" t="s">
        <v>481</v>
      </c>
      <c r="F1879" s="4" t="s">
        <v>170</v>
      </c>
      <c r="G1879" s="4" t="s">
        <v>171</v>
      </c>
      <c r="H1879" s="4" t="s">
        <v>482</v>
      </c>
      <c r="I1879" s="11"/>
      <c r="J1879" s="11"/>
      <c r="K1879" s="11"/>
      <c r="L1879" s="10">
        <v>87.58</v>
      </c>
      <c r="M1879" s="10">
        <v>-87.58</v>
      </c>
      <c r="N1879" s="11"/>
      <c r="O1879" s="11"/>
      <c r="P1879" s="14">
        <v>0</v>
      </c>
      <c r="Q1879" s="10">
        <v>885.08</v>
      </c>
      <c r="R1879" s="10">
        <v>-885.08</v>
      </c>
      <c r="S1879" s="11"/>
      <c r="T1879" s="11"/>
      <c r="U1879" s="12">
        <v>0</v>
      </c>
    </row>
    <row r="1880" spans="1:21" ht="23.25" thickBot="1" x14ac:dyDescent="0.3">
      <c r="A1880" s="4" t="s">
        <v>467</v>
      </c>
      <c r="B1880" s="4" t="s">
        <v>194</v>
      </c>
      <c r="C1880" s="4" t="s">
        <v>195</v>
      </c>
      <c r="D1880" s="4" t="s">
        <v>480</v>
      </c>
      <c r="E1880" s="4" t="s">
        <v>481</v>
      </c>
      <c r="F1880" s="4" t="s">
        <v>172</v>
      </c>
      <c r="G1880" s="4" t="s">
        <v>173</v>
      </c>
      <c r="H1880" s="4" t="s">
        <v>482</v>
      </c>
      <c r="I1880" s="7"/>
      <c r="J1880" s="7"/>
      <c r="K1880" s="13">
        <v>0</v>
      </c>
      <c r="L1880" s="7"/>
      <c r="M1880" s="7"/>
      <c r="N1880" s="7"/>
      <c r="O1880" s="7"/>
      <c r="P1880" s="7"/>
      <c r="Q1880" s="8">
        <v>45</v>
      </c>
      <c r="R1880" s="8">
        <v>-45</v>
      </c>
      <c r="S1880" s="7"/>
      <c r="T1880" s="7"/>
      <c r="U1880" s="12">
        <v>0</v>
      </c>
    </row>
    <row r="1881" spans="1:21" ht="23.25" thickBot="1" x14ac:dyDescent="0.3">
      <c r="A1881" s="4" t="s">
        <v>467</v>
      </c>
      <c r="B1881" s="4" t="s">
        <v>194</v>
      </c>
      <c r="C1881" s="4" t="s">
        <v>195</v>
      </c>
      <c r="D1881" s="4" t="s">
        <v>483</v>
      </c>
      <c r="E1881" s="4" t="s">
        <v>484</v>
      </c>
      <c r="F1881" s="4" t="s">
        <v>94</v>
      </c>
      <c r="G1881" s="4" t="s">
        <v>95</v>
      </c>
      <c r="H1881" s="4" t="s">
        <v>485</v>
      </c>
      <c r="I1881" s="10">
        <v>35.93</v>
      </c>
      <c r="J1881" s="10">
        <v>43.5</v>
      </c>
      <c r="K1881" s="10">
        <v>-65.81</v>
      </c>
      <c r="L1881" s="10">
        <v>-12.28</v>
      </c>
      <c r="M1881" s="10">
        <v>101.13</v>
      </c>
      <c r="N1881" s="10">
        <v>-124.96</v>
      </c>
      <c r="O1881" s="10">
        <v>8.39</v>
      </c>
      <c r="P1881" s="10">
        <v>-9.1999999999999993</v>
      </c>
      <c r="Q1881" s="10">
        <v>57.58</v>
      </c>
      <c r="R1881" s="10">
        <v>-57.58</v>
      </c>
      <c r="S1881" s="10">
        <v>26.22</v>
      </c>
      <c r="T1881" s="10">
        <v>-20.37</v>
      </c>
      <c r="U1881" s="9">
        <v>-17.45</v>
      </c>
    </row>
    <row r="1882" spans="1:21" ht="23.25" thickBot="1" x14ac:dyDescent="0.3">
      <c r="A1882" s="4" t="s">
        <v>467</v>
      </c>
      <c r="B1882" s="4" t="s">
        <v>194</v>
      </c>
      <c r="C1882" s="4" t="s">
        <v>195</v>
      </c>
      <c r="D1882" s="4" t="s">
        <v>483</v>
      </c>
      <c r="E1882" s="4" t="s">
        <v>484</v>
      </c>
      <c r="F1882" s="4" t="s">
        <v>42</v>
      </c>
      <c r="G1882" s="4" t="s">
        <v>43</v>
      </c>
      <c r="H1882" s="4" t="s">
        <v>485</v>
      </c>
      <c r="I1882" s="8">
        <v>1204.8</v>
      </c>
      <c r="J1882" s="8">
        <v>1427.24</v>
      </c>
      <c r="K1882" s="8">
        <v>-2175.25</v>
      </c>
      <c r="L1882" s="8">
        <v>-411.64</v>
      </c>
      <c r="M1882" s="8">
        <v>3198.31</v>
      </c>
      <c r="N1882" s="8">
        <v>-3997.33</v>
      </c>
      <c r="O1882" s="8">
        <v>281.42</v>
      </c>
      <c r="P1882" s="8">
        <v>-308.39999999999998</v>
      </c>
      <c r="Q1882" s="8">
        <v>1930.67</v>
      </c>
      <c r="R1882" s="8">
        <v>-1930.67</v>
      </c>
      <c r="S1882" s="8">
        <v>879.11</v>
      </c>
      <c r="T1882" s="8">
        <v>-683.03</v>
      </c>
      <c r="U1882" s="9">
        <v>-584.77</v>
      </c>
    </row>
    <row r="1883" spans="1:21" ht="23.25" thickBot="1" x14ac:dyDescent="0.3">
      <c r="A1883" s="4" t="s">
        <v>467</v>
      </c>
      <c r="B1883" s="4" t="s">
        <v>194</v>
      </c>
      <c r="C1883" s="4" t="s">
        <v>195</v>
      </c>
      <c r="D1883" s="4" t="s">
        <v>483</v>
      </c>
      <c r="E1883" s="4" t="s">
        <v>484</v>
      </c>
      <c r="F1883" s="4" t="s">
        <v>53</v>
      </c>
      <c r="G1883" s="4" t="s">
        <v>54</v>
      </c>
      <c r="H1883" s="4" t="s">
        <v>485</v>
      </c>
      <c r="I1883" s="11"/>
      <c r="J1883" s="10">
        <v>31.14</v>
      </c>
      <c r="K1883" s="10">
        <v>-31.14</v>
      </c>
      <c r="L1883" s="11"/>
      <c r="M1883" s="10">
        <v>192.35</v>
      </c>
      <c r="N1883" s="10">
        <v>-192.35</v>
      </c>
      <c r="O1883" s="11"/>
      <c r="P1883" s="11"/>
      <c r="Q1883" s="11"/>
      <c r="R1883" s="11"/>
      <c r="S1883" s="11"/>
      <c r="T1883" s="11"/>
      <c r="U1883" s="12">
        <v>0</v>
      </c>
    </row>
    <row r="1884" spans="1:21" ht="23.25" thickBot="1" x14ac:dyDescent="0.3">
      <c r="A1884" s="4" t="s">
        <v>467</v>
      </c>
      <c r="B1884" s="4" t="s">
        <v>194</v>
      </c>
      <c r="C1884" s="4" t="s">
        <v>195</v>
      </c>
      <c r="D1884" s="4" t="s">
        <v>483</v>
      </c>
      <c r="E1884" s="4" t="s">
        <v>484</v>
      </c>
      <c r="F1884" s="4" t="s">
        <v>170</v>
      </c>
      <c r="G1884" s="4" t="s">
        <v>171</v>
      </c>
      <c r="H1884" s="4" t="s">
        <v>485</v>
      </c>
      <c r="I1884" s="7"/>
      <c r="J1884" s="7"/>
      <c r="K1884" s="7"/>
      <c r="L1884" s="7"/>
      <c r="M1884" s="8">
        <v>168.2</v>
      </c>
      <c r="N1884" s="8">
        <v>-168.2</v>
      </c>
      <c r="O1884" s="7"/>
      <c r="P1884" s="7"/>
      <c r="Q1884" s="8">
        <v>17.399999999999999</v>
      </c>
      <c r="R1884" s="8">
        <v>-17.399999999999999</v>
      </c>
      <c r="S1884" s="7"/>
      <c r="T1884" s="7"/>
      <c r="U1884" s="12">
        <v>0</v>
      </c>
    </row>
    <row r="1885" spans="1:21" ht="23.25" thickBot="1" x14ac:dyDescent="0.3">
      <c r="A1885" s="4" t="s">
        <v>467</v>
      </c>
      <c r="B1885" s="4" t="s">
        <v>194</v>
      </c>
      <c r="C1885" s="4" t="s">
        <v>195</v>
      </c>
      <c r="D1885" s="4" t="s">
        <v>488</v>
      </c>
      <c r="E1885" s="4" t="s">
        <v>489</v>
      </c>
      <c r="F1885" s="4" t="s">
        <v>94</v>
      </c>
      <c r="G1885" s="4" t="s">
        <v>95</v>
      </c>
      <c r="H1885" s="4" t="s">
        <v>490</v>
      </c>
      <c r="I1885" s="11"/>
      <c r="J1885" s="11"/>
      <c r="K1885" s="10">
        <v>9.19</v>
      </c>
      <c r="L1885" s="10">
        <v>-9.19</v>
      </c>
      <c r="M1885" s="11"/>
      <c r="N1885" s="11"/>
      <c r="O1885" s="10">
        <v>31.36</v>
      </c>
      <c r="P1885" s="10">
        <v>-31.36</v>
      </c>
      <c r="Q1885" s="10">
        <v>9.36</v>
      </c>
      <c r="R1885" s="10">
        <v>-9.36</v>
      </c>
      <c r="S1885" s="10">
        <v>7.43</v>
      </c>
      <c r="T1885" s="10">
        <v>-7.43</v>
      </c>
      <c r="U1885" s="12">
        <v>0</v>
      </c>
    </row>
    <row r="1886" spans="1:21" ht="23.25" thickBot="1" x14ac:dyDescent="0.3">
      <c r="A1886" s="4" t="s">
        <v>467</v>
      </c>
      <c r="B1886" s="4" t="s">
        <v>194</v>
      </c>
      <c r="C1886" s="4" t="s">
        <v>195</v>
      </c>
      <c r="D1886" s="4" t="s">
        <v>488</v>
      </c>
      <c r="E1886" s="4" t="s">
        <v>489</v>
      </c>
      <c r="F1886" s="4" t="s">
        <v>51</v>
      </c>
      <c r="G1886" s="4" t="s">
        <v>52</v>
      </c>
      <c r="H1886" s="4" t="s">
        <v>490</v>
      </c>
      <c r="I1886" s="7"/>
      <c r="J1886" s="7"/>
      <c r="K1886" s="7"/>
      <c r="L1886" s="7"/>
      <c r="M1886" s="13">
        <v>0</v>
      </c>
      <c r="N1886" s="7"/>
      <c r="O1886" s="8">
        <v>254.94</v>
      </c>
      <c r="P1886" s="8">
        <v>-254.94</v>
      </c>
      <c r="Q1886" s="7"/>
      <c r="R1886" s="7"/>
      <c r="S1886" s="7"/>
      <c r="T1886" s="7"/>
      <c r="U1886" s="12">
        <v>0</v>
      </c>
    </row>
    <row r="1887" spans="1:21" ht="23.25" thickBot="1" x14ac:dyDescent="0.3">
      <c r="A1887" s="4" t="s">
        <v>467</v>
      </c>
      <c r="B1887" s="4" t="s">
        <v>194</v>
      </c>
      <c r="C1887" s="4" t="s">
        <v>195</v>
      </c>
      <c r="D1887" s="4" t="s">
        <v>488</v>
      </c>
      <c r="E1887" s="4" t="s">
        <v>489</v>
      </c>
      <c r="F1887" s="4" t="s">
        <v>42</v>
      </c>
      <c r="G1887" s="4" t="s">
        <v>43</v>
      </c>
      <c r="H1887" s="4" t="s">
        <v>490</v>
      </c>
      <c r="I1887" s="11"/>
      <c r="J1887" s="11"/>
      <c r="K1887" s="11"/>
      <c r="L1887" s="11"/>
      <c r="M1887" s="11"/>
      <c r="N1887" s="11"/>
      <c r="O1887" s="11"/>
      <c r="P1887" s="14">
        <v>0</v>
      </c>
      <c r="Q1887" s="11"/>
      <c r="R1887" s="11"/>
      <c r="S1887" s="11"/>
      <c r="T1887" s="11"/>
      <c r="U1887" s="12">
        <v>0</v>
      </c>
    </row>
    <row r="1888" spans="1:21" ht="23.25" thickBot="1" x14ac:dyDescent="0.3">
      <c r="A1888" s="4" t="s">
        <v>467</v>
      </c>
      <c r="B1888" s="4" t="s">
        <v>194</v>
      </c>
      <c r="C1888" s="4" t="s">
        <v>195</v>
      </c>
      <c r="D1888" s="4" t="s">
        <v>488</v>
      </c>
      <c r="E1888" s="4" t="s">
        <v>489</v>
      </c>
      <c r="F1888" s="4" t="s">
        <v>53</v>
      </c>
      <c r="G1888" s="4" t="s">
        <v>54</v>
      </c>
      <c r="H1888" s="4" t="s">
        <v>490</v>
      </c>
      <c r="I1888" s="7"/>
      <c r="J1888" s="7"/>
      <c r="K1888" s="8">
        <v>308.04000000000002</v>
      </c>
      <c r="L1888" s="8">
        <v>-308.04000000000002</v>
      </c>
      <c r="M1888" s="13">
        <v>0</v>
      </c>
      <c r="N1888" s="13">
        <v>0</v>
      </c>
      <c r="O1888" s="8">
        <v>796.75</v>
      </c>
      <c r="P1888" s="8">
        <v>-796.75</v>
      </c>
      <c r="Q1888" s="8">
        <v>313.92</v>
      </c>
      <c r="R1888" s="8">
        <v>-313.92</v>
      </c>
      <c r="S1888" s="8">
        <v>249.16</v>
      </c>
      <c r="T1888" s="8">
        <v>-249.16</v>
      </c>
      <c r="U1888" s="12">
        <v>0</v>
      </c>
    </row>
    <row r="1889" spans="1:21" ht="23.25" thickBot="1" x14ac:dyDescent="0.3">
      <c r="A1889" s="4" t="s">
        <v>467</v>
      </c>
      <c r="B1889" s="4" t="s">
        <v>194</v>
      </c>
      <c r="C1889" s="4" t="s">
        <v>195</v>
      </c>
      <c r="D1889" s="4" t="s">
        <v>488</v>
      </c>
      <c r="E1889" s="4" t="s">
        <v>489</v>
      </c>
      <c r="F1889" s="4" t="s">
        <v>170</v>
      </c>
      <c r="G1889" s="4" t="s">
        <v>171</v>
      </c>
      <c r="H1889" s="4" t="s">
        <v>490</v>
      </c>
      <c r="I1889" s="11"/>
      <c r="J1889" s="11"/>
      <c r="K1889" s="14">
        <v>0</v>
      </c>
      <c r="L1889" s="14">
        <v>0</v>
      </c>
      <c r="M1889" s="11"/>
      <c r="N1889" s="14">
        <v>0</v>
      </c>
      <c r="O1889" s="11"/>
      <c r="P1889" s="14">
        <v>0</v>
      </c>
      <c r="Q1889" s="11"/>
      <c r="R1889" s="11"/>
      <c r="S1889" s="11"/>
      <c r="T1889" s="11"/>
      <c r="U1889" s="12">
        <v>0</v>
      </c>
    </row>
    <row r="1890" spans="1:21" ht="23.25" thickBot="1" x14ac:dyDescent="0.3">
      <c r="A1890" s="4" t="s">
        <v>467</v>
      </c>
      <c r="B1890" s="4" t="s">
        <v>298</v>
      </c>
      <c r="C1890" s="4" t="s">
        <v>299</v>
      </c>
      <c r="D1890" s="4" t="s">
        <v>468</v>
      </c>
      <c r="E1890" s="4" t="s">
        <v>469</v>
      </c>
      <c r="F1890" s="4" t="s">
        <v>42</v>
      </c>
      <c r="G1890" s="4" t="s">
        <v>43</v>
      </c>
      <c r="H1890" s="4" t="s">
        <v>470</v>
      </c>
      <c r="I1890" s="7"/>
      <c r="J1890" s="7"/>
      <c r="K1890" s="7"/>
      <c r="L1890" s="7"/>
      <c r="M1890" s="8">
        <v>422.91</v>
      </c>
      <c r="N1890" s="7"/>
      <c r="O1890" s="7"/>
      <c r="P1890" s="7"/>
      <c r="Q1890" s="7"/>
      <c r="R1890" s="7"/>
      <c r="S1890" s="8">
        <v>235.89</v>
      </c>
      <c r="T1890" s="7"/>
      <c r="U1890" s="9">
        <v>658.8</v>
      </c>
    </row>
    <row r="1891" spans="1:21" ht="23.25" thickBot="1" x14ac:dyDescent="0.3">
      <c r="A1891" s="4" t="s">
        <v>467</v>
      </c>
      <c r="B1891" s="4" t="s">
        <v>298</v>
      </c>
      <c r="C1891" s="4" t="s">
        <v>299</v>
      </c>
      <c r="D1891" s="4" t="s">
        <v>471</v>
      </c>
      <c r="E1891" s="4" t="s">
        <v>472</v>
      </c>
      <c r="F1891" s="4" t="s">
        <v>42</v>
      </c>
      <c r="G1891" s="4" t="s">
        <v>43</v>
      </c>
      <c r="H1891" s="4" t="s">
        <v>473</v>
      </c>
      <c r="I1891" s="10">
        <v>264.8</v>
      </c>
      <c r="J1891" s="10">
        <v>338.72</v>
      </c>
      <c r="K1891" s="10">
        <v>-73.64</v>
      </c>
      <c r="L1891" s="10">
        <v>-389.76</v>
      </c>
      <c r="M1891" s="11"/>
      <c r="N1891" s="11"/>
      <c r="O1891" s="11"/>
      <c r="P1891" s="11"/>
      <c r="Q1891" s="10">
        <v>282.49</v>
      </c>
      <c r="R1891" s="10">
        <v>314.52</v>
      </c>
      <c r="S1891" s="11"/>
      <c r="T1891" s="10">
        <v>157.26</v>
      </c>
      <c r="U1891" s="9">
        <v>894.39</v>
      </c>
    </row>
    <row r="1892" spans="1:21" ht="23.25" thickBot="1" x14ac:dyDescent="0.3">
      <c r="A1892" s="4" t="s">
        <v>467</v>
      </c>
      <c r="B1892" s="4" t="s">
        <v>298</v>
      </c>
      <c r="C1892" s="4" t="s">
        <v>299</v>
      </c>
      <c r="D1892" s="4" t="s">
        <v>474</v>
      </c>
      <c r="E1892" s="4" t="s">
        <v>475</v>
      </c>
      <c r="F1892" s="4" t="s">
        <v>156</v>
      </c>
      <c r="G1892" s="4" t="s">
        <v>157</v>
      </c>
      <c r="H1892" s="4" t="s">
        <v>476</v>
      </c>
      <c r="I1892" s="8">
        <v>63</v>
      </c>
      <c r="J1892" s="8">
        <v>758</v>
      </c>
      <c r="K1892" s="8">
        <v>256</v>
      </c>
      <c r="L1892" s="8">
        <v>896</v>
      </c>
      <c r="M1892" s="8">
        <v>1408</v>
      </c>
      <c r="N1892" s="8">
        <v>384</v>
      </c>
      <c r="O1892" s="7"/>
      <c r="P1892" s="8">
        <v>192</v>
      </c>
      <c r="Q1892" s="8">
        <v>768</v>
      </c>
      <c r="R1892" s="7"/>
      <c r="S1892" s="7"/>
      <c r="T1892" s="7"/>
      <c r="U1892" s="9">
        <v>4725</v>
      </c>
    </row>
    <row r="1893" spans="1:21" ht="23.25" thickBot="1" x14ac:dyDescent="0.3">
      <c r="A1893" s="4" t="s">
        <v>467</v>
      </c>
      <c r="B1893" s="4" t="s">
        <v>298</v>
      </c>
      <c r="C1893" s="4" t="s">
        <v>299</v>
      </c>
      <c r="D1893" s="4" t="s">
        <v>474</v>
      </c>
      <c r="E1893" s="4" t="s">
        <v>475</v>
      </c>
      <c r="F1893" s="4" t="s">
        <v>42</v>
      </c>
      <c r="G1893" s="4" t="s">
        <v>43</v>
      </c>
      <c r="H1893" s="4" t="s">
        <v>476</v>
      </c>
      <c r="I1893" s="10">
        <v>-66.08</v>
      </c>
      <c r="J1893" s="14">
        <v>0</v>
      </c>
      <c r="K1893" s="11"/>
      <c r="L1893" s="11"/>
      <c r="M1893" s="14">
        <v>0</v>
      </c>
      <c r="N1893" s="14">
        <v>0</v>
      </c>
      <c r="O1893" s="11"/>
      <c r="P1893" s="11"/>
      <c r="Q1893" s="11"/>
      <c r="R1893" s="11"/>
      <c r="S1893" s="14">
        <v>0</v>
      </c>
      <c r="T1893" s="11"/>
      <c r="U1893" s="9">
        <v>-66.08</v>
      </c>
    </row>
    <row r="1894" spans="1:21" ht="23.25" thickBot="1" x14ac:dyDescent="0.3">
      <c r="A1894" s="4" t="s">
        <v>467</v>
      </c>
      <c r="B1894" s="4" t="s">
        <v>298</v>
      </c>
      <c r="C1894" s="4" t="s">
        <v>299</v>
      </c>
      <c r="D1894" s="4" t="s">
        <v>474</v>
      </c>
      <c r="E1894" s="4" t="s">
        <v>475</v>
      </c>
      <c r="F1894" s="4" t="s">
        <v>53</v>
      </c>
      <c r="G1894" s="4" t="s">
        <v>54</v>
      </c>
      <c r="H1894" s="4" t="s">
        <v>476</v>
      </c>
      <c r="I1894" s="7"/>
      <c r="J1894" s="7"/>
      <c r="K1894" s="7"/>
      <c r="L1894" s="7"/>
      <c r="M1894" s="7"/>
      <c r="N1894" s="7"/>
      <c r="O1894" s="7"/>
      <c r="P1894" s="7"/>
      <c r="Q1894" s="8">
        <v>117.72</v>
      </c>
      <c r="R1894" s="8">
        <v>-117.72</v>
      </c>
      <c r="S1894" s="7"/>
      <c r="T1894" s="7"/>
      <c r="U1894" s="12">
        <v>0</v>
      </c>
    </row>
    <row r="1895" spans="1:21" ht="23.25" thickBot="1" x14ac:dyDescent="0.3">
      <c r="A1895" s="4" t="s">
        <v>467</v>
      </c>
      <c r="B1895" s="4" t="s">
        <v>298</v>
      </c>
      <c r="C1895" s="4" t="s">
        <v>299</v>
      </c>
      <c r="D1895" s="4" t="s">
        <v>477</v>
      </c>
      <c r="E1895" s="4" t="s">
        <v>478</v>
      </c>
      <c r="F1895" s="4" t="s">
        <v>42</v>
      </c>
      <c r="G1895" s="4" t="s">
        <v>43</v>
      </c>
      <c r="H1895" s="4" t="s">
        <v>479</v>
      </c>
      <c r="I1895" s="11"/>
      <c r="J1895" s="11"/>
      <c r="K1895" s="11"/>
      <c r="L1895" s="11"/>
      <c r="M1895" s="11"/>
      <c r="N1895" s="11"/>
      <c r="O1895" s="11"/>
      <c r="P1895" s="11"/>
      <c r="Q1895" s="10">
        <v>157.26</v>
      </c>
      <c r="R1895" s="10">
        <v>287.54000000000002</v>
      </c>
      <c r="S1895" s="11"/>
      <c r="T1895" s="11"/>
      <c r="U1895" s="9">
        <v>444.8</v>
      </c>
    </row>
    <row r="1896" spans="1:21" ht="23.25" thickBot="1" x14ac:dyDescent="0.3">
      <c r="A1896" s="4" t="s">
        <v>467</v>
      </c>
      <c r="B1896" s="4" t="s">
        <v>298</v>
      </c>
      <c r="C1896" s="4" t="s">
        <v>299</v>
      </c>
      <c r="D1896" s="4" t="s">
        <v>480</v>
      </c>
      <c r="E1896" s="4" t="s">
        <v>481</v>
      </c>
      <c r="F1896" s="4" t="s">
        <v>42</v>
      </c>
      <c r="G1896" s="4" t="s">
        <v>43</v>
      </c>
      <c r="H1896" s="4" t="s">
        <v>482</v>
      </c>
      <c r="I1896" s="7"/>
      <c r="J1896" s="8">
        <v>463.28</v>
      </c>
      <c r="K1896" s="8">
        <v>230.44</v>
      </c>
      <c r="L1896" s="8">
        <v>-693.72</v>
      </c>
      <c r="M1896" s="7"/>
      <c r="N1896" s="13">
        <v>0</v>
      </c>
      <c r="O1896" s="7"/>
      <c r="P1896" s="7"/>
      <c r="Q1896" s="8">
        <v>1179.45</v>
      </c>
      <c r="R1896" s="8">
        <v>-1179.45</v>
      </c>
      <c r="S1896" s="13">
        <v>0</v>
      </c>
      <c r="T1896" s="7"/>
      <c r="U1896" s="12">
        <v>0</v>
      </c>
    </row>
    <row r="1897" spans="1:21" ht="23.25" thickBot="1" x14ac:dyDescent="0.3">
      <c r="A1897" s="4" t="s">
        <v>467</v>
      </c>
      <c r="B1897" s="4" t="s">
        <v>298</v>
      </c>
      <c r="C1897" s="4" t="s">
        <v>299</v>
      </c>
      <c r="D1897" s="4" t="s">
        <v>480</v>
      </c>
      <c r="E1897" s="4" t="s">
        <v>481</v>
      </c>
      <c r="F1897" s="4" t="s">
        <v>170</v>
      </c>
      <c r="G1897" s="4" t="s">
        <v>171</v>
      </c>
      <c r="H1897" s="4" t="s">
        <v>482</v>
      </c>
      <c r="I1897" s="11"/>
      <c r="J1897" s="11"/>
      <c r="K1897" s="11"/>
      <c r="L1897" s="11"/>
      <c r="M1897" s="11"/>
      <c r="N1897" s="11"/>
      <c r="O1897" s="11"/>
      <c r="P1897" s="11"/>
      <c r="Q1897" s="10">
        <v>280.14</v>
      </c>
      <c r="R1897" s="10">
        <v>-280.14</v>
      </c>
      <c r="S1897" s="11"/>
      <c r="T1897" s="11"/>
      <c r="U1897" s="12">
        <v>0</v>
      </c>
    </row>
    <row r="1898" spans="1:21" ht="23.25" thickBot="1" x14ac:dyDescent="0.3">
      <c r="A1898" s="4" t="s">
        <v>467</v>
      </c>
      <c r="B1898" s="4" t="s">
        <v>298</v>
      </c>
      <c r="C1898" s="4" t="s">
        <v>299</v>
      </c>
      <c r="D1898" s="4" t="s">
        <v>483</v>
      </c>
      <c r="E1898" s="4" t="s">
        <v>484</v>
      </c>
      <c r="F1898" s="4" t="s">
        <v>42</v>
      </c>
      <c r="G1898" s="4" t="s">
        <v>43</v>
      </c>
      <c r="H1898" s="4" t="s">
        <v>485</v>
      </c>
      <c r="I1898" s="8">
        <v>399.38</v>
      </c>
      <c r="J1898" s="8">
        <v>-60.78</v>
      </c>
      <c r="K1898" s="8">
        <v>35.340000000000003</v>
      </c>
      <c r="L1898" s="8">
        <v>-1013.48</v>
      </c>
      <c r="M1898" s="8">
        <v>1275.8399999999999</v>
      </c>
      <c r="N1898" s="8">
        <v>-845.82</v>
      </c>
      <c r="O1898" s="13">
        <v>0</v>
      </c>
      <c r="P1898" s="8">
        <v>-510.96</v>
      </c>
      <c r="Q1898" s="8">
        <v>808.66</v>
      </c>
      <c r="R1898" s="8">
        <v>-287.54000000000002</v>
      </c>
      <c r="S1898" s="8">
        <v>-21.76</v>
      </c>
      <c r="T1898" s="8">
        <v>157.26</v>
      </c>
      <c r="U1898" s="9">
        <v>-63.86</v>
      </c>
    </row>
    <row r="1899" spans="1:21" ht="23.25" thickBot="1" x14ac:dyDescent="0.3">
      <c r="A1899" s="4" t="s">
        <v>467</v>
      </c>
      <c r="B1899" s="4" t="s">
        <v>298</v>
      </c>
      <c r="C1899" s="4" t="s">
        <v>299</v>
      </c>
      <c r="D1899" s="4" t="s">
        <v>488</v>
      </c>
      <c r="E1899" s="4" t="s">
        <v>489</v>
      </c>
      <c r="F1899" s="4" t="s">
        <v>42</v>
      </c>
      <c r="G1899" s="4" t="s">
        <v>43</v>
      </c>
      <c r="H1899" s="4" t="s">
        <v>490</v>
      </c>
      <c r="I1899" s="11"/>
      <c r="J1899" s="11"/>
      <c r="K1899" s="11"/>
      <c r="L1899" s="14">
        <v>0</v>
      </c>
      <c r="M1899" s="11"/>
      <c r="N1899" s="14">
        <v>0</v>
      </c>
      <c r="O1899" s="11"/>
      <c r="P1899" s="11"/>
      <c r="Q1899" s="10">
        <v>196.58</v>
      </c>
      <c r="R1899" s="10">
        <v>-196.58</v>
      </c>
      <c r="S1899" s="11"/>
      <c r="T1899" s="11"/>
      <c r="U1899" s="12">
        <v>0</v>
      </c>
    </row>
    <row r="1900" spans="1:21" ht="23.25" thickBot="1" x14ac:dyDescent="0.3">
      <c r="A1900" s="4" t="s">
        <v>467</v>
      </c>
      <c r="B1900" s="4" t="s">
        <v>298</v>
      </c>
      <c r="C1900" s="4" t="s">
        <v>299</v>
      </c>
      <c r="D1900" s="4" t="s">
        <v>488</v>
      </c>
      <c r="E1900" s="4" t="s">
        <v>489</v>
      </c>
      <c r="F1900" s="4" t="s">
        <v>53</v>
      </c>
      <c r="G1900" s="4" t="s">
        <v>54</v>
      </c>
      <c r="H1900" s="4" t="s">
        <v>490</v>
      </c>
      <c r="I1900" s="7"/>
      <c r="J1900" s="7"/>
      <c r="K1900" s="7"/>
      <c r="L1900" s="8">
        <v>302.77</v>
      </c>
      <c r="M1900" s="8">
        <v>-302.77</v>
      </c>
      <c r="N1900" s="13">
        <v>0</v>
      </c>
      <c r="O1900" s="7"/>
      <c r="P1900" s="13">
        <v>0</v>
      </c>
      <c r="Q1900" s="8">
        <v>162.53</v>
      </c>
      <c r="R1900" s="8">
        <v>-162.53</v>
      </c>
      <c r="S1900" s="7"/>
      <c r="T1900" s="7"/>
      <c r="U1900" s="12">
        <v>0</v>
      </c>
    </row>
    <row r="1901" spans="1:21" ht="23.25" thickBot="1" x14ac:dyDescent="0.3">
      <c r="A1901" s="4" t="s">
        <v>467</v>
      </c>
      <c r="B1901" s="4" t="s">
        <v>362</v>
      </c>
      <c r="C1901" s="4" t="s">
        <v>363</v>
      </c>
      <c r="D1901" s="4" t="s">
        <v>474</v>
      </c>
      <c r="E1901" s="4" t="s">
        <v>475</v>
      </c>
      <c r="F1901" s="4" t="s">
        <v>94</v>
      </c>
      <c r="G1901" s="4" t="s">
        <v>95</v>
      </c>
      <c r="H1901" s="4" t="s">
        <v>476</v>
      </c>
      <c r="I1901" s="11"/>
      <c r="J1901" s="11"/>
      <c r="K1901" s="11"/>
      <c r="L1901" s="11"/>
      <c r="M1901" s="11"/>
      <c r="N1901" s="10">
        <v>15.24</v>
      </c>
      <c r="O1901" s="11"/>
      <c r="P1901" s="11"/>
      <c r="Q1901" s="11"/>
      <c r="R1901" s="11"/>
      <c r="S1901" s="11"/>
      <c r="T1901" s="11"/>
      <c r="U1901" s="9">
        <v>15.24</v>
      </c>
    </row>
    <row r="1902" spans="1:21" ht="23.25" thickBot="1" x14ac:dyDescent="0.3">
      <c r="A1902" s="4" t="s">
        <v>467</v>
      </c>
      <c r="B1902" s="4" t="s">
        <v>362</v>
      </c>
      <c r="C1902" s="4" t="s">
        <v>363</v>
      </c>
      <c r="D1902" s="4" t="s">
        <v>474</v>
      </c>
      <c r="E1902" s="4" t="s">
        <v>475</v>
      </c>
      <c r="F1902" s="4" t="s">
        <v>42</v>
      </c>
      <c r="G1902" s="4" t="s">
        <v>43</v>
      </c>
      <c r="H1902" s="4" t="s">
        <v>476</v>
      </c>
      <c r="I1902" s="7"/>
      <c r="J1902" s="7"/>
      <c r="K1902" s="7"/>
      <c r="L1902" s="7"/>
      <c r="M1902" s="7"/>
      <c r="N1902" s="8">
        <v>510.96</v>
      </c>
      <c r="O1902" s="7"/>
      <c r="P1902" s="7"/>
      <c r="Q1902" s="7"/>
      <c r="R1902" s="7"/>
      <c r="S1902" s="7"/>
      <c r="T1902" s="7"/>
      <c r="U1902" s="9">
        <v>510.96</v>
      </c>
    </row>
    <row r="1903" spans="1:21" ht="23.25" thickBot="1" x14ac:dyDescent="0.3">
      <c r="A1903" s="4" t="s">
        <v>467</v>
      </c>
      <c r="B1903" s="4" t="s">
        <v>362</v>
      </c>
      <c r="C1903" s="4" t="s">
        <v>363</v>
      </c>
      <c r="D1903" s="4" t="s">
        <v>477</v>
      </c>
      <c r="E1903" s="4" t="s">
        <v>478</v>
      </c>
      <c r="F1903" s="4" t="s">
        <v>94</v>
      </c>
      <c r="G1903" s="4" t="s">
        <v>95</v>
      </c>
      <c r="H1903" s="4" t="s">
        <v>479</v>
      </c>
      <c r="I1903" s="11"/>
      <c r="J1903" s="11"/>
      <c r="K1903" s="11"/>
      <c r="L1903" s="11"/>
      <c r="M1903" s="11"/>
      <c r="N1903" s="11"/>
      <c r="O1903" s="11"/>
      <c r="P1903" s="11"/>
      <c r="Q1903" s="10">
        <v>1.94</v>
      </c>
      <c r="R1903" s="11"/>
      <c r="S1903" s="11"/>
      <c r="T1903" s="11"/>
      <c r="U1903" s="9">
        <v>1.94</v>
      </c>
    </row>
    <row r="1904" spans="1:21" ht="23.25" thickBot="1" x14ac:dyDescent="0.3">
      <c r="A1904" s="4" t="s">
        <v>467</v>
      </c>
      <c r="B1904" s="4" t="s">
        <v>362</v>
      </c>
      <c r="C1904" s="4" t="s">
        <v>363</v>
      </c>
      <c r="D1904" s="4" t="s">
        <v>477</v>
      </c>
      <c r="E1904" s="4" t="s">
        <v>478</v>
      </c>
      <c r="F1904" s="4" t="s">
        <v>42</v>
      </c>
      <c r="G1904" s="4" t="s">
        <v>43</v>
      </c>
      <c r="H1904" s="4" t="s">
        <v>479</v>
      </c>
      <c r="I1904" s="7"/>
      <c r="J1904" s="7"/>
      <c r="K1904" s="7"/>
      <c r="L1904" s="7"/>
      <c r="M1904" s="7"/>
      <c r="N1904" s="7"/>
      <c r="O1904" s="7"/>
      <c r="P1904" s="7"/>
      <c r="Q1904" s="8">
        <v>65.14</v>
      </c>
      <c r="R1904" s="7"/>
      <c r="S1904" s="7"/>
      <c r="T1904" s="7"/>
      <c r="U1904" s="9">
        <v>65.14</v>
      </c>
    </row>
    <row r="1905" spans="1:21" ht="23.25" thickBot="1" x14ac:dyDescent="0.3">
      <c r="A1905" s="4" t="s">
        <v>467</v>
      </c>
      <c r="B1905" s="4" t="s">
        <v>362</v>
      </c>
      <c r="C1905" s="4" t="s">
        <v>363</v>
      </c>
      <c r="D1905" s="4" t="s">
        <v>480</v>
      </c>
      <c r="E1905" s="4" t="s">
        <v>481</v>
      </c>
      <c r="F1905" s="4" t="s">
        <v>94</v>
      </c>
      <c r="G1905" s="4" t="s">
        <v>95</v>
      </c>
      <c r="H1905" s="4" t="s">
        <v>482</v>
      </c>
      <c r="I1905" s="11"/>
      <c r="J1905" s="11"/>
      <c r="K1905" s="11"/>
      <c r="L1905" s="11"/>
      <c r="M1905" s="11"/>
      <c r="N1905" s="10">
        <v>31.43</v>
      </c>
      <c r="O1905" s="11"/>
      <c r="P1905" s="10">
        <v>2.86</v>
      </c>
      <c r="Q1905" s="10">
        <v>28.17</v>
      </c>
      <c r="R1905" s="10">
        <v>3.89</v>
      </c>
      <c r="S1905" s="11"/>
      <c r="T1905" s="11"/>
      <c r="U1905" s="9">
        <v>66.349999999999994</v>
      </c>
    </row>
    <row r="1906" spans="1:21" ht="23.25" thickBot="1" x14ac:dyDescent="0.3">
      <c r="A1906" s="4" t="s">
        <v>467</v>
      </c>
      <c r="B1906" s="4" t="s">
        <v>362</v>
      </c>
      <c r="C1906" s="4" t="s">
        <v>363</v>
      </c>
      <c r="D1906" s="4" t="s">
        <v>480</v>
      </c>
      <c r="E1906" s="4" t="s">
        <v>481</v>
      </c>
      <c r="F1906" s="4" t="s">
        <v>42</v>
      </c>
      <c r="G1906" s="4" t="s">
        <v>43</v>
      </c>
      <c r="H1906" s="4" t="s">
        <v>482</v>
      </c>
      <c r="I1906" s="7"/>
      <c r="J1906" s="7"/>
      <c r="K1906" s="7"/>
      <c r="L1906" s="7"/>
      <c r="M1906" s="7"/>
      <c r="N1906" s="8">
        <v>1021.92</v>
      </c>
      <c r="O1906" s="7"/>
      <c r="P1906" s="8">
        <v>95.81</v>
      </c>
      <c r="Q1906" s="8">
        <v>911.96</v>
      </c>
      <c r="R1906" s="8">
        <v>130.28</v>
      </c>
      <c r="S1906" s="7"/>
      <c r="T1906" s="7"/>
      <c r="U1906" s="9">
        <v>2159.9699999999998</v>
      </c>
    </row>
    <row r="1907" spans="1:21" ht="23.25" thickBot="1" x14ac:dyDescent="0.3">
      <c r="A1907" s="4" t="s">
        <v>467</v>
      </c>
      <c r="B1907" s="4" t="s">
        <v>362</v>
      </c>
      <c r="C1907" s="4" t="s">
        <v>363</v>
      </c>
      <c r="D1907" s="4" t="s">
        <v>480</v>
      </c>
      <c r="E1907" s="4" t="s">
        <v>481</v>
      </c>
      <c r="F1907" s="4" t="s">
        <v>53</v>
      </c>
      <c r="G1907" s="4" t="s">
        <v>54</v>
      </c>
      <c r="H1907" s="4" t="s">
        <v>482</v>
      </c>
      <c r="I1907" s="11"/>
      <c r="J1907" s="11"/>
      <c r="K1907" s="11"/>
      <c r="L1907" s="11"/>
      <c r="M1907" s="11"/>
      <c r="N1907" s="10">
        <v>31.87</v>
      </c>
      <c r="O1907" s="11"/>
      <c r="P1907" s="11"/>
      <c r="Q1907" s="10">
        <v>32.51</v>
      </c>
      <c r="R1907" s="11"/>
      <c r="S1907" s="11"/>
      <c r="T1907" s="11"/>
      <c r="U1907" s="9">
        <v>64.38</v>
      </c>
    </row>
    <row r="1908" spans="1:21" ht="23.25" thickBot="1" x14ac:dyDescent="0.3">
      <c r="A1908" s="4" t="s">
        <v>467</v>
      </c>
      <c r="B1908" s="4" t="s">
        <v>362</v>
      </c>
      <c r="C1908" s="4" t="s">
        <v>363</v>
      </c>
      <c r="D1908" s="4" t="s">
        <v>483</v>
      </c>
      <c r="E1908" s="4" t="s">
        <v>484</v>
      </c>
      <c r="F1908" s="4" t="s">
        <v>94</v>
      </c>
      <c r="G1908" s="4" t="s">
        <v>95</v>
      </c>
      <c r="H1908" s="4" t="s">
        <v>485</v>
      </c>
      <c r="I1908" s="7"/>
      <c r="J1908" s="7"/>
      <c r="K1908" s="7"/>
      <c r="L1908" s="7"/>
      <c r="M1908" s="7"/>
      <c r="N1908" s="7"/>
      <c r="O1908" s="7"/>
      <c r="P1908" s="7"/>
      <c r="Q1908" s="7"/>
      <c r="R1908" s="8">
        <v>4.37</v>
      </c>
      <c r="S1908" s="7"/>
      <c r="T1908" s="7"/>
      <c r="U1908" s="9">
        <v>4.37</v>
      </c>
    </row>
    <row r="1909" spans="1:21" ht="23.25" thickBot="1" x14ac:dyDescent="0.3">
      <c r="A1909" s="4" t="s">
        <v>467</v>
      </c>
      <c r="B1909" s="4" t="s">
        <v>362</v>
      </c>
      <c r="C1909" s="4" t="s">
        <v>363</v>
      </c>
      <c r="D1909" s="4" t="s">
        <v>483</v>
      </c>
      <c r="E1909" s="4" t="s">
        <v>484</v>
      </c>
      <c r="F1909" s="4" t="s">
        <v>42</v>
      </c>
      <c r="G1909" s="4" t="s">
        <v>43</v>
      </c>
      <c r="H1909" s="4" t="s">
        <v>485</v>
      </c>
      <c r="I1909" s="11"/>
      <c r="J1909" s="11"/>
      <c r="K1909" s="11"/>
      <c r="L1909" s="11"/>
      <c r="M1909" s="11"/>
      <c r="N1909" s="11"/>
      <c r="O1909" s="11"/>
      <c r="P1909" s="11"/>
      <c r="Q1909" s="11"/>
      <c r="R1909" s="10">
        <v>146.57</v>
      </c>
      <c r="S1909" s="11"/>
      <c r="T1909" s="11"/>
      <c r="U1909" s="9">
        <v>146.57</v>
      </c>
    </row>
    <row r="1910" spans="1:21" ht="23.25" thickBot="1" x14ac:dyDescent="0.3">
      <c r="A1910" s="4" t="s">
        <v>467</v>
      </c>
      <c r="B1910" s="4" t="s">
        <v>196</v>
      </c>
      <c r="C1910" s="4" t="s">
        <v>197</v>
      </c>
      <c r="D1910" s="4" t="s">
        <v>468</v>
      </c>
      <c r="E1910" s="4" t="s">
        <v>469</v>
      </c>
      <c r="F1910" s="4" t="s">
        <v>94</v>
      </c>
      <c r="G1910" s="4" t="s">
        <v>95</v>
      </c>
      <c r="H1910" s="4" t="s">
        <v>470</v>
      </c>
      <c r="I1910" s="7"/>
      <c r="J1910" s="7"/>
      <c r="K1910" s="7"/>
      <c r="L1910" s="8">
        <v>1.9</v>
      </c>
      <c r="M1910" s="8">
        <v>0.95</v>
      </c>
      <c r="N1910" s="7"/>
      <c r="O1910" s="7"/>
      <c r="P1910" s="7"/>
      <c r="Q1910" s="7"/>
      <c r="R1910" s="7"/>
      <c r="S1910" s="7"/>
      <c r="T1910" s="7"/>
      <c r="U1910" s="9">
        <v>2.85</v>
      </c>
    </row>
    <row r="1911" spans="1:21" ht="23.25" thickBot="1" x14ac:dyDescent="0.3">
      <c r="A1911" s="4" t="s">
        <v>467</v>
      </c>
      <c r="B1911" s="4" t="s">
        <v>196</v>
      </c>
      <c r="C1911" s="4" t="s">
        <v>197</v>
      </c>
      <c r="D1911" s="4" t="s">
        <v>468</v>
      </c>
      <c r="E1911" s="4" t="s">
        <v>469</v>
      </c>
      <c r="F1911" s="4" t="s">
        <v>53</v>
      </c>
      <c r="G1911" s="4" t="s">
        <v>54</v>
      </c>
      <c r="H1911" s="4" t="s">
        <v>470</v>
      </c>
      <c r="I1911" s="11"/>
      <c r="J1911" s="11"/>
      <c r="K1911" s="11"/>
      <c r="L1911" s="10">
        <v>63.74</v>
      </c>
      <c r="M1911" s="10">
        <v>31.87</v>
      </c>
      <c r="N1911" s="11"/>
      <c r="O1911" s="11"/>
      <c r="P1911" s="11"/>
      <c r="Q1911" s="11"/>
      <c r="R1911" s="11"/>
      <c r="S1911" s="11"/>
      <c r="T1911" s="11"/>
      <c r="U1911" s="9">
        <v>95.61</v>
      </c>
    </row>
    <row r="1912" spans="1:21" ht="23.25" thickBot="1" x14ac:dyDescent="0.3">
      <c r="A1912" s="4" t="s">
        <v>467</v>
      </c>
      <c r="B1912" s="4" t="s">
        <v>196</v>
      </c>
      <c r="C1912" s="4" t="s">
        <v>197</v>
      </c>
      <c r="D1912" s="4" t="s">
        <v>471</v>
      </c>
      <c r="E1912" s="4" t="s">
        <v>472</v>
      </c>
      <c r="F1912" s="4" t="s">
        <v>94</v>
      </c>
      <c r="G1912" s="4" t="s">
        <v>95</v>
      </c>
      <c r="H1912" s="4" t="s">
        <v>473</v>
      </c>
      <c r="I1912" s="8">
        <v>-1.86</v>
      </c>
      <c r="J1912" s="7"/>
      <c r="K1912" s="7"/>
      <c r="L1912" s="7"/>
      <c r="M1912" s="7"/>
      <c r="N1912" s="7"/>
      <c r="O1912" s="7"/>
      <c r="P1912" s="7"/>
      <c r="Q1912" s="7"/>
      <c r="R1912" s="7"/>
      <c r="S1912" s="7"/>
      <c r="T1912" s="7"/>
      <c r="U1912" s="9">
        <v>-1.86</v>
      </c>
    </row>
    <row r="1913" spans="1:21" ht="23.25" thickBot="1" x14ac:dyDescent="0.3">
      <c r="A1913" s="4" t="s">
        <v>467</v>
      </c>
      <c r="B1913" s="4" t="s">
        <v>196</v>
      </c>
      <c r="C1913" s="4" t="s">
        <v>197</v>
      </c>
      <c r="D1913" s="4" t="s">
        <v>471</v>
      </c>
      <c r="E1913" s="4" t="s">
        <v>472</v>
      </c>
      <c r="F1913" s="4" t="s">
        <v>42</v>
      </c>
      <c r="G1913" s="4" t="s">
        <v>43</v>
      </c>
      <c r="H1913" s="4" t="s">
        <v>473</v>
      </c>
      <c r="I1913" s="10">
        <v>-62.34</v>
      </c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9">
        <v>-62.34</v>
      </c>
    </row>
    <row r="1914" spans="1:21" ht="23.25" thickBot="1" x14ac:dyDescent="0.3">
      <c r="A1914" s="4" t="s">
        <v>467</v>
      </c>
      <c r="B1914" s="4" t="s">
        <v>196</v>
      </c>
      <c r="C1914" s="4" t="s">
        <v>197</v>
      </c>
      <c r="D1914" s="4" t="s">
        <v>474</v>
      </c>
      <c r="E1914" s="4" t="s">
        <v>475</v>
      </c>
      <c r="F1914" s="4" t="s">
        <v>94</v>
      </c>
      <c r="G1914" s="4" t="s">
        <v>95</v>
      </c>
      <c r="H1914" s="4" t="s">
        <v>476</v>
      </c>
      <c r="I1914" s="8">
        <v>113.2</v>
      </c>
      <c r="J1914" s="8">
        <v>48.28</v>
      </c>
      <c r="K1914" s="8">
        <v>198.79</v>
      </c>
      <c r="L1914" s="8">
        <v>4.32</v>
      </c>
      <c r="M1914" s="8">
        <v>17.28</v>
      </c>
      <c r="N1914" s="8">
        <v>115.51</v>
      </c>
      <c r="O1914" s="7"/>
      <c r="P1914" s="7"/>
      <c r="Q1914" s="7"/>
      <c r="R1914" s="7"/>
      <c r="S1914" s="7"/>
      <c r="T1914" s="7"/>
      <c r="U1914" s="9">
        <v>497.38</v>
      </c>
    </row>
    <row r="1915" spans="1:21" ht="23.25" thickBot="1" x14ac:dyDescent="0.3">
      <c r="A1915" s="4" t="s">
        <v>467</v>
      </c>
      <c r="B1915" s="4" t="s">
        <v>196</v>
      </c>
      <c r="C1915" s="4" t="s">
        <v>197</v>
      </c>
      <c r="D1915" s="4" t="s">
        <v>474</v>
      </c>
      <c r="E1915" s="4" t="s">
        <v>475</v>
      </c>
      <c r="F1915" s="4" t="s">
        <v>42</v>
      </c>
      <c r="G1915" s="4" t="s">
        <v>43</v>
      </c>
      <c r="H1915" s="4" t="s">
        <v>476</v>
      </c>
      <c r="I1915" s="10">
        <v>3234.18</v>
      </c>
      <c r="J1915" s="10">
        <v>1453.76</v>
      </c>
      <c r="K1915" s="10">
        <v>5918.5</v>
      </c>
      <c r="L1915" s="10">
        <v>144.82</v>
      </c>
      <c r="M1915" s="10">
        <v>579.28</v>
      </c>
      <c r="N1915" s="10">
        <v>3475.68</v>
      </c>
      <c r="O1915" s="11"/>
      <c r="P1915" s="11"/>
      <c r="Q1915" s="11"/>
      <c r="R1915" s="11"/>
      <c r="S1915" s="11"/>
      <c r="T1915" s="11"/>
      <c r="U1915" s="9">
        <v>14806.22</v>
      </c>
    </row>
    <row r="1916" spans="1:21" ht="23.25" thickBot="1" x14ac:dyDescent="0.3">
      <c r="A1916" s="4" t="s">
        <v>467</v>
      </c>
      <c r="B1916" s="4" t="s">
        <v>196</v>
      </c>
      <c r="C1916" s="4" t="s">
        <v>197</v>
      </c>
      <c r="D1916" s="4" t="s">
        <v>474</v>
      </c>
      <c r="E1916" s="4" t="s">
        <v>475</v>
      </c>
      <c r="F1916" s="4" t="s">
        <v>53</v>
      </c>
      <c r="G1916" s="4" t="s">
        <v>54</v>
      </c>
      <c r="H1916" s="4" t="s">
        <v>476</v>
      </c>
      <c r="I1916" s="8">
        <v>561.16999999999996</v>
      </c>
      <c r="J1916" s="8">
        <v>165.05</v>
      </c>
      <c r="K1916" s="8">
        <v>746.68</v>
      </c>
      <c r="L1916" s="7"/>
      <c r="M1916" s="7"/>
      <c r="N1916" s="8">
        <v>397.43</v>
      </c>
      <c r="O1916" s="7"/>
      <c r="P1916" s="7"/>
      <c r="Q1916" s="7"/>
      <c r="R1916" s="7"/>
      <c r="S1916" s="7"/>
      <c r="T1916" s="7"/>
      <c r="U1916" s="9">
        <v>1870.33</v>
      </c>
    </row>
    <row r="1917" spans="1:21" ht="23.25" thickBot="1" x14ac:dyDescent="0.3">
      <c r="A1917" s="4" t="s">
        <v>467</v>
      </c>
      <c r="B1917" s="4" t="s">
        <v>196</v>
      </c>
      <c r="C1917" s="4" t="s">
        <v>197</v>
      </c>
      <c r="D1917" s="4" t="s">
        <v>474</v>
      </c>
      <c r="E1917" s="4" t="s">
        <v>475</v>
      </c>
      <c r="F1917" s="4" t="s">
        <v>172</v>
      </c>
      <c r="G1917" s="4" t="s">
        <v>173</v>
      </c>
      <c r="H1917" s="4" t="s">
        <v>476</v>
      </c>
      <c r="I1917" s="11"/>
      <c r="J1917" s="11"/>
      <c r="K1917" s="10">
        <v>22.5</v>
      </c>
      <c r="L1917" s="11"/>
      <c r="M1917" s="11"/>
      <c r="N1917" s="11"/>
      <c r="O1917" s="11"/>
      <c r="P1917" s="11"/>
      <c r="Q1917" s="11"/>
      <c r="R1917" s="11"/>
      <c r="S1917" s="11"/>
      <c r="T1917" s="11"/>
      <c r="U1917" s="9">
        <v>22.5</v>
      </c>
    </row>
    <row r="1918" spans="1:21" ht="23.25" thickBot="1" x14ac:dyDescent="0.3">
      <c r="A1918" s="4" t="s">
        <v>467</v>
      </c>
      <c r="B1918" s="4" t="s">
        <v>196</v>
      </c>
      <c r="C1918" s="4" t="s">
        <v>197</v>
      </c>
      <c r="D1918" s="4" t="s">
        <v>477</v>
      </c>
      <c r="E1918" s="4" t="s">
        <v>478</v>
      </c>
      <c r="F1918" s="4" t="s">
        <v>94</v>
      </c>
      <c r="G1918" s="4" t="s">
        <v>95</v>
      </c>
      <c r="H1918" s="4" t="s">
        <v>479</v>
      </c>
      <c r="I1918" s="7"/>
      <c r="J1918" s="8">
        <v>6.41</v>
      </c>
      <c r="K1918" s="7"/>
      <c r="L1918" s="8">
        <v>7.56</v>
      </c>
      <c r="M1918" s="8">
        <v>5.7</v>
      </c>
      <c r="N1918" s="8">
        <v>4.32</v>
      </c>
      <c r="O1918" s="7"/>
      <c r="P1918" s="7"/>
      <c r="Q1918" s="7"/>
      <c r="R1918" s="7"/>
      <c r="S1918" s="7"/>
      <c r="T1918" s="7"/>
      <c r="U1918" s="9">
        <v>23.99</v>
      </c>
    </row>
    <row r="1919" spans="1:21" ht="23.25" thickBot="1" x14ac:dyDescent="0.3">
      <c r="A1919" s="4" t="s">
        <v>467</v>
      </c>
      <c r="B1919" s="4" t="s">
        <v>196</v>
      </c>
      <c r="C1919" s="4" t="s">
        <v>197</v>
      </c>
      <c r="D1919" s="4" t="s">
        <v>477</v>
      </c>
      <c r="E1919" s="4" t="s">
        <v>478</v>
      </c>
      <c r="F1919" s="4" t="s">
        <v>42</v>
      </c>
      <c r="G1919" s="4" t="s">
        <v>43</v>
      </c>
      <c r="H1919" s="4" t="s">
        <v>479</v>
      </c>
      <c r="I1919" s="11"/>
      <c r="J1919" s="10">
        <v>214.76</v>
      </c>
      <c r="K1919" s="11"/>
      <c r="L1919" s="10">
        <v>253.44</v>
      </c>
      <c r="M1919" s="11"/>
      <c r="N1919" s="10">
        <v>144.82</v>
      </c>
      <c r="O1919" s="11"/>
      <c r="P1919" s="11"/>
      <c r="Q1919" s="11"/>
      <c r="R1919" s="11"/>
      <c r="S1919" s="11"/>
      <c r="T1919" s="11"/>
      <c r="U1919" s="9">
        <v>613.02</v>
      </c>
    </row>
    <row r="1920" spans="1:21" ht="23.25" thickBot="1" x14ac:dyDescent="0.3">
      <c r="A1920" s="4" t="s">
        <v>467</v>
      </c>
      <c r="B1920" s="4" t="s">
        <v>196</v>
      </c>
      <c r="C1920" s="4" t="s">
        <v>197</v>
      </c>
      <c r="D1920" s="4" t="s">
        <v>477</v>
      </c>
      <c r="E1920" s="4" t="s">
        <v>478</v>
      </c>
      <c r="F1920" s="4" t="s">
        <v>53</v>
      </c>
      <c r="G1920" s="4" t="s">
        <v>54</v>
      </c>
      <c r="H1920" s="4" t="s">
        <v>479</v>
      </c>
      <c r="I1920" s="7"/>
      <c r="J1920" s="7"/>
      <c r="K1920" s="7"/>
      <c r="L1920" s="7"/>
      <c r="M1920" s="8">
        <v>191.22</v>
      </c>
      <c r="N1920" s="7"/>
      <c r="O1920" s="7"/>
      <c r="P1920" s="7"/>
      <c r="Q1920" s="7"/>
      <c r="R1920" s="7"/>
      <c r="S1920" s="7"/>
      <c r="T1920" s="7"/>
      <c r="U1920" s="9">
        <v>191.22</v>
      </c>
    </row>
    <row r="1921" spans="1:21" ht="23.25" thickBot="1" x14ac:dyDescent="0.3">
      <c r="A1921" s="4" t="s">
        <v>467</v>
      </c>
      <c r="B1921" s="4" t="s">
        <v>196</v>
      </c>
      <c r="C1921" s="4" t="s">
        <v>197</v>
      </c>
      <c r="D1921" s="4" t="s">
        <v>480</v>
      </c>
      <c r="E1921" s="4" t="s">
        <v>481</v>
      </c>
      <c r="F1921" s="4" t="s">
        <v>94</v>
      </c>
      <c r="G1921" s="4" t="s">
        <v>95</v>
      </c>
      <c r="H1921" s="4" t="s">
        <v>482</v>
      </c>
      <c r="I1921" s="10">
        <v>33.5</v>
      </c>
      <c r="J1921" s="11"/>
      <c r="K1921" s="10">
        <v>59.83</v>
      </c>
      <c r="L1921" s="10">
        <v>3.17</v>
      </c>
      <c r="M1921" s="11"/>
      <c r="N1921" s="10">
        <v>4.3099999999999996</v>
      </c>
      <c r="O1921" s="11"/>
      <c r="P1921" s="11"/>
      <c r="Q1921" s="11"/>
      <c r="R1921" s="10">
        <v>4.4000000000000004</v>
      </c>
      <c r="S1921" s="11"/>
      <c r="T1921" s="11"/>
      <c r="U1921" s="9">
        <v>105.21</v>
      </c>
    </row>
    <row r="1922" spans="1:21" ht="23.25" thickBot="1" x14ac:dyDescent="0.3">
      <c r="A1922" s="4" t="s">
        <v>467</v>
      </c>
      <c r="B1922" s="4" t="s">
        <v>196</v>
      </c>
      <c r="C1922" s="4" t="s">
        <v>197</v>
      </c>
      <c r="D1922" s="4" t="s">
        <v>480</v>
      </c>
      <c r="E1922" s="4" t="s">
        <v>481</v>
      </c>
      <c r="F1922" s="4" t="s">
        <v>51</v>
      </c>
      <c r="G1922" s="4" t="s">
        <v>52</v>
      </c>
      <c r="H1922" s="4" t="s">
        <v>482</v>
      </c>
      <c r="I1922" s="7"/>
      <c r="J1922" s="7"/>
      <c r="K1922" s="7"/>
      <c r="L1922" s="8">
        <v>42.49</v>
      </c>
      <c r="M1922" s="7"/>
      <c r="N1922" s="7"/>
      <c r="O1922" s="7"/>
      <c r="P1922" s="7"/>
      <c r="Q1922" s="7"/>
      <c r="R1922" s="7"/>
      <c r="S1922" s="7"/>
      <c r="T1922" s="7"/>
      <c r="U1922" s="9">
        <v>42.49</v>
      </c>
    </row>
    <row r="1923" spans="1:21" ht="23.25" thickBot="1" x14ac:dyDescent="0.3">
      <c r="A1923" s="4" t="s">
        <v>467</v>
      </c>
      <c r="B1923" s="4" t="s">
        <v>196</v>
      </c>
      <c r="C1923" s="4" t="s">
        <v>197</v>
      </c>
      <c r="D1923" s="4" t="s">
        <v>480</v>
      </c>
      <c r="E1923" s="4" t="s">
        <v>481</v>
      </c>
      <c r="F1923" s="4" t="s">
        <v>42</v>
      </c>
      <c r="G1923" s="4" t="s">
        <v>43</v>
      </c>
      <c r="H1923" s="4" t="s">
        <v>482</v>
      </c>
      <c r="I1923" s="10">
        <v>1123.3599999999999</v>
      </c>
      <c r="J1923" s="11"/>
      <c r="K1923" s="10">
        <v>1878.39</v>
      </c>
      <c r="L1923" s="11"/>
      <c r="M1923" s="11"/>
      <c r="N1923" s="11"/>
      <c r="O1923" s="11"/>
      <c r="P1923" s="11"/>
      <c r="Q1923" s="11"/>
      <c r="R1923" s="10">
        <v>73.86</v>
      </c>
      <c r="S1923" s="11"/>
      <c r="T1923" s="11"/>
      <c r="U1923" s="9">
        <v>3075.61</v>
      </c>
    </row>
    <row r="1924" spans="1:21" ht="23.25" thickBot="1" x14ac:dyDescent="0.3">
      <c r="A1924" s="4" t="s">
        <v>467</v>
      </c>
      <c r="B1924" s="4" t="s">
        <v>196</v>
      </c>
      <c r="C1924" s="4" t="s">
        <v>197</v>
      </c>
      <c r="D1924" s="4" t="s">
        <v>480</v>
      </c>
      <c r="E1924" s="4" t="s">
        <v>481</v>
      </c>
      <c r="F1924" s="4" t="s">
        <v>53</v>
      </c>
      <c r="G1924" s="4" t="s">
        <v>54</v>
      </c>
      <c r="H1924" s="4" t="s">
        <v>482</v>
      </c>
      <c r="I1924" s="7"/>
      <c r="J1924" s="7"/>
      <c r="K1924" s="8">
        <v>127.59</v>
      </c>
      <c r="L1924" s="8">
        <v>63.74</v>
      </c>
      <c r="M1924" s="7"/>
      <c r="N1924" s="8">
        <v>144.52000000000001</v>
      </c>
      <c r="O1924" s="7"/>
      <c r="P1924" s="7"/>
      <c r="Q1924" s="7"/>
      <c r="R1924" s="8">
        <v>73.709999999999994</v>
      </c>
      <c r="S1924" s="7"/>
      <c r="T1924" s="7"/>
      <c r="U1924" s="9">
        <v>409.56</v>
      </c>
    </row>
    <row r="1925" spans="1:21" ht="23.25" thickBot="1" x14ac:dyDescent="0.3">
      <c r="A1925" s="4" t="s">
        <v>467</v>
      </c>
      <c r="B1925" s="4" t="s">
        <v>196</v>
      </c>
      <c r="C1925" s="4" t="s">
        <v>197</v>
      </c>
      <c r="D1925" s="4" t="s">
        <v>483</v>
      </c>
      <c r="E1925" s="4" t="s">
        <v>484</v>
      </c>
      <c r="F1925" s="4" t="s">
        <v>94</v>
      </c>
      <c r="G1925" s="4" t="s">
        <v>95</v>
      </c>
      <c r="H1925" s="4" t="s">
        <v>485</v>
      </c>
      <c r="I1925" s="10">
        <v>8.65</v>
      </c>
      <c r="J1925" s="10">
        <v>3.83</v>
      </c>
      <c r="K1925" s="10">
        <v>17.27</v>
      </c>
      <c r="L1925" s="10">
        <v>4.0599999999999996</v>
      </c>
      <c r="M1925" s="10">
        <v>24.83</v>
      </c>
      <c r="N1925" s="11"/>
      <c r="O1925" s="11"/>
      <c r="P1925" s="11"/>
      <c r="Q1925" s="11"/>
      <c r="R1925" s="10">
        <v>3.3</v>
      </c>
      <c r="S1925" s="10">
        <v>2.2000000000000002</v>
      </c>
      <c r="T1925" s="10">
        <v>2.2000000000000002</v>
      </c>
      <c r="U1925" s="9">
        <v>66.34</v>
      </c>
    </row>
    <row r="1926" spans="1:21" ht="23.25" thickBot="1" x14ac:dyDescent="0.3">
      <c r="A1926" s="4" t="s">
        <v>467</v>
      </c>
      <c r="B1926" s="4" t="s">
        <v>196</v>
      </c>
      <c r="C1926" s="4" t="s">
        <v>197</v>
      </c>
      <c r="D1926" s="4" t="s">
        <v>483</v>
      </c>
      <c r="E1926" s="4" t="s">
        <v>484</v>
      </c>
      <c r="F1926" s="4" t="s">
        <v>42</v>
      </c>
      <c r="G1926" s="4" t="s">
        <v>43</v>
      </c>
      <c r="H1926" s="4" t="s">
        <v>485</v>
      </c>
      <c r="I1926" s="8">
        <v>289.88</v>
      </c>
      <c r="J1926" s="8">
        <v>128.41999999999999</v>
      </c>
      <c r="K1926" s="8">
        <v>579.12</v>
      </c>
      <c r="L1926" s="8">
        <v>136.28</v>
      </c>
      <c r="M1926" s="8">
        <v>724.1</v>
      </c>
      <c r="N1926" s="7"/>
      <c r="O1926" s="7"/>
      <c r="P1926" s="7"/>
      <c r="Q1926" s="7"/>
      <c r="R1926" s="8">
        <v>110.79</v>
      </c>
      <c r="S1926" s="8">
        <v>73.86</v>
      </c>
      <c r="T1926" s="8">
        <v>73.86</v>
      </c>
      <c r="U1926" s="9">
        <v>2116.31</v>
      </c>
    </row>
    <row r="1927" spans="1:21" ht="23.25" thickBot="1" x14ac:dyDescent="0.3">
      <c r="A1927" s="4" t="s">
        <v>467</v>
      </c>
      <c r="B1927" s="4" t="s">
        <v>196</v>
      </c>
      <c r="C1927" s="4" t="s">
        <v>197</v>
      </c>
      <c r="D1927" s="4" t="s">
        <v>483</v>
      </c>
      <c r="E1927" s="4" t="s">
        <v>484</v>
      </c>
      <c r="F1927" s="4" t="s">
        <v>53</v>
      </c>
      <c r="G1927" s="4" t="s">
        <v>54</v>
      </c>
      <c r="H1927" s="4" t="s">
        <v>485</v>
      </c>
      <c r="I1927" s="11"/>
      <c r="J1927" s="11"/>
      <c r="K1927" s="11"/>
      <c r="L1927" s="11"/>
      <c r="M1927" s="10">
        <v>108.39</v>
      </c>
      <c r="N1927" s="11"/>
      <c r="O1927" s="11"/>
      <c r="P1927" s="11"/>
      <c r="Q1927" s="11"/>
      <c r="R1927" s="11"/>
      <c r="S1927" s="11"/>
      <c r="T1927" s="11"/>
      <c r="U1927" s="9">
        <v>108.39</v>
      </c>
    </row>
    <row r="1928" spans="1:21" ht="23.25" thickBot="1" x14ac:dyDescent="0.3">
      <c r="A1928" s="4" t="s">
        <v>467</v>
      </c>
      <c r="B1928" s="4" t="s">
        <v>368</v>
      </c>
      <c r="C1928" s="4" t="s">
        <v>369</v>
      </c>
      <c r="D1928" s="4" t="s">
        <v>500</v>
      </c>
      <c r="E1928" s="4" t="s">
        <v>501</v>
      </c>
      <c r="F1928" s="4" t="s">
        <v>108</v>
      </c>
      <c r="G1928" s="4" t="s">
        <v>109</v>
      </c>
      <c r="H1928" s="4" t="s">
        <v>440</v>
      </c>
      <c r="I1928" s="8">
        <v>7500</v>
      </c>
      <c r="J1928" s="8">
        <v>6750</v>
      </c>
      <c r="K1928" s="8">
        <v>6562.5</v>
      </c>
      <c r="L1928" s="8">
        <v>6477.27</v>
      </c>
      <c r="M1928" s="8">
        <v>5953.13</v>
      </c>
      <c r="N1928" s="8">
        <v>7762.5</v>
      </c>
      <c r="O1928" s="8">
        <v>7762.5</v>
      </c>
      <c r="P1928" s="8">
        <v>6633.41</v>
      </c>
      <c r="Q1928" s="8">
        <v>7299.4</v>
      </c>
      <c r="R1928" s="8">
        <v>5072.09</v>
      </c>
      <c r="S1928" s="8">
        <v>7056.82</v>
      </c>
      <c r="T1928" s="8">
        <v>6880.4</v>
      </c>
      <c r="U1928" s="9">
        <v>81710.02</v>
      </c>
    </row>
    <row r="1929" spans="1:21" ht="23.25" thickBot="1" x14ac:dyDescent="0.3">
      <c r="A1929" s="4" t="s">
        <v>467</v>
      </c>
      <c r="B1929" s="4" t="s">
        <v>368</v>
      </c>
      <c r="C1929" s="4" t="s">
        <v>369</v>
      </c>
      <c r="D1929" s="4" t="s">
        <v>500</v>
      </c>
      <c r="E1929" s="4" t="s">
        <v>501</v>
      </c>
      <c r="F1929" s="4" t="s">
        <v>118</v>
      </c>
      <c r="G1929" s="4" t="s">
        <v>119</v>
      </c>
      <c r="H1929" s="4" t="s">
        <v>440</v>
      </c>
      <c r="I1929" s="10">
        <v>107.28</v>
      </c>
      <c r="J1929" s="14">
        <v>0</v>
      </c>
      <c r="K1929" s="10">
        <v>513.76</v>
      </c>
      <c r="L1929" s="11"/>
      <c r="M1929" s="11"/>
      <c r="N1929" s="11"/>
      <c r="O1929" s="11"/>
      <c r="P1929" s="11"/>
      <c r="Q1929" s="11"/>
      <c r="R1929" s="11"/>
      <c r="S1929" s="11"/>
      <c r="T1929" s="11"/>
      <c r="U1929" s="9">
        <v>621.04</v>
      </c>
    </row>
    <row r="1930" spans="1:21" ht="23.25" thickBot="1" x14ac:dyDescent="0.3">
      <c r="A1930" s="4" t="s">
        <v>467</v>
      </c>
      <c r="B1930" s="4" t="s">
        <v>368</v>
      </c>
      <c r="C1930" s="4" t="s">
        <v>369</v>
      </c>
      <c r="D1930" s="4" t="s">
        <v>500</v>
      </c>
      <c r="E1930" s="4" t="s">
        <v>501</v>
      </c>
      <c r="F1930" s="4" t="s">
        <v>120</v>
      </c>
      <c r="G1930" s="4" t="s">
        <v>121</v>
      </c>
      <c r="H1930" s="4" t="s">
        <v>440</v>
      </c>
      <c r="I1930" s="8">
        <v>45428.66</v>
      </c>
      <c r="J1930" s="8">
        <v>35240.39</v>
      </c>
      <c r="K1930" s="8">
        <v>35282.959999999999</v>
      </c>
      <c r="L1930" s="8">
        <v>48138.79</v>
      </c>
      <c r="M1930" s="8">
        <v>42397.07</v>
      </c>
      <c r="N1930" s="8">
        <v>50089.75</v>
      </c>
      <c r="O1930" s="8">
        <v>48311.46</v>
      </c>
      <c r="P1930" s="8">
        <v>43435.06</v>
      </c>
      <c r="Q1930" s="8">
        <v>48116.32</v>
      </c>
      <c r="R1930" s="8">
        <v>45155.9</v>
      </c>
      <c r="S1930" s="8">
        <v>44787.94</v>
      </c>
      <c r="T1930" s="8">
        <v>42351.3</v>
      </c>
      <c r="U1930" s="9">
        <v>528735.6</v>
      </c>
    </row>
    <row r="1931" spans="1:21" ht="23.25" thickBot="1" x14ac:dyDescent="0.3">
      <c r="A1931" s="4" t="s">
        <v>467</v>
      </c>
      <c r="B1931" s="4" t="s">
        <v>368</v>
      </c>
      <c r="C1931" s="4" t="s">
        <v>369</v>
      </c>
      <c r="D1931" s="4" t="s">
        <v>500</v>
      </c>
      <c r="E1931" s="4" t="s">
        <v>501</v>
      </c>
      <c r="F1931" s="4" t="s">
        <v>122</v>
      </c>
      <c r="G1931" s="4" t="s">
        <v>123</v>
      </c>
      <c r="H1931" s="4" t="s">
        <v>440</v>
      </c>
      <c r="I1931" s="10">
        <v>1105.1400000000001</v>
      </c>
      <c r="J1931" s="10">
        <v>1692.53</v>
      </c>
      <c r="K1931" s="10">
        <v>3958.32</v>
      </c>
      <c r="L1931" s="10">
        <v>1085.99</v>
      </c>
      <c r="M1931" s="10">
        <v>997.12</v>
      </c>
      <c r="N1931" s="10">
        <v>1488.62</v>
      </c>
      <c r="O1931" s="10">
        <v>1517.62</v>
      </c>
      <c r="P1931" s="10">
        <v>1856.68</v>
      </c>
      <c r="Q1931" s="10">
        <v>1969.63</v>
      </c>
      <c r="R1931" s="10">
        <v>1866.03</v>
      </c>
      <c r="S1931" s="10">
        <v>1489.9</v>
      </c>
      <c r="T1931" s="10">
        <v>2966.86</v>
      </c>
      <c r="U1931" s="9">
        <v>21994.44</v>
      </c>
    </row>
    <row r="1932" spans="1:21" ht="23.25" thickBot="1" x14ac:dyDescent="0.3">
      <c r="A1932" s="4" t="s">
        <v>467</v>
      </c>
      <c r="B1932" s="4" t="s">
        <v>368</v>
      </c>
      <c r="C1932" s="4" t="s">
        <v>369</v>
      </c>
      <c r="D1932" s="4" t="s">
        <v>500</v>
      </c>
      <c r="E1932" s="4" t="s">
        <v>501</v>
      </c>
      <c r="F1932" s="4" t="s">
        <v>112</v>
      </c>
      <c r="G1932" s="4" t="s">
        <v>113</v>
      </c>
      <c r="H1932" s="4" t="s">
        <v>440</v>
      </c>
      <c r="I1932" s="8">
        <v>7924.81</v>
      </c>
      <c r="J1932" s="8">
        <v>6937.42</v>
      </c>
      <c r="K1932" s="8">
        <v>7485.99</v>
      </c>
      <c r="L1932" s="8">
        <v>8460.8700000000008</v>
      </c>
      <c r="M1932" s="8">
        <v>7504.27</v>
      </c>
      <c r="N1932" s="8">
        <v>8405.56</v>
      </c>
      <c r="O1932" s="8">
        <v>8239.26</v>
      </c>
      <c r="P1932" s="8">
        <v>7917.87</v>
      </c>
      <c r="Q1932" s="8">
        <v>8380.74</v>
      </c>
      <c r="R1932" s="8">
        <v>8739.2199999999993</v>
      </c>
      <c r="S1932" s="8">
        <v>8086.55</v>
      </c>
      <c r="T1932" s="8">
        <v>8412.64</v>
      </c>
      <c r="U1932" s="9">
        <v>96495.2</v>
      </c>
    </row>
    <row r="1933" spans="1:21" ht="23.25" thickBot="1" x14ac:dyDescent="0.3">
      <c r="A1933" s="4" t="s">
        <v>467</v>
      </c>
      <c r="B1933" s="4" t="s">
        <v>368</v>
      </c>
      <c r="C1933" s="4" t="s">
        <v>369</v>
      </c>
      <c r="D1933" s="4" t="s">
        <v>500</v>
      </c>
      <c r="E1933" s="4" t="s">
        <v>501</v>
      </c>
      <c r="F1933" s="4" t="s">
        <v>114</v>
      </c>
      <c r="G1933" s="4" t="s">
        <v>115</v>
      </c>
      <c r="H1933" s="4" t="s">
        <v>440</v>
      </c>
      <c r="I1933" s="10">
        <v>29520.15</v>
      </c>
      <c r="J1933" s="10">
        <v>25943.54</v>
      </c>
      <c r="K1933" s="10">
        <v>28387.51</v>
      </c>
      <c r="L1933" s="10">
        <v>31573.66</v>
      </c>
      <c r="M1933" s="10">
        <v>28007.15</v>
      </c>
      <c r="N1933" s="10">
        <v>31432.5</v>
      </c>
      <c r="O1933" s="10">
        <v>30823.14</v>
      </c>
      <c r="P1933" s="10">
        <v>29682.58</v>
      </c>
      <c r="Q1933" s="10">
        <v>31418.03</v>
      </c>
      <c r="R1933" s="10">
        <v>32730.26</v>
      </c>
      <c r="S1933" s="10">
        <v>30247.17</v>
      </c>
      <c r="T1933" s="10">
        <v>31696.53</v>
      </c>
      <c r="U1933" s="9">
        <v>361462.22</v>
      </c>
    </row>
    <row r="1934" spans="1:21" ht="23.25" thickBot="1" x14ac:dyDescent="0.3">
      <c r="A1934" s="4" t="s">
        <v>467</v>
      </c>
      <c r="B1934" s="4" t="s">
        <v>368</v>
      </c>
      <c r="C1934" s="4" t="s">
        <v>369</v>
      </c>
      <c r="D1934" s="4" t="s">
        <v>500</v>
      </c>
      <c r="E1934" s="4" t="s">
        <v>501</v>
      </c>
      <c r="F1934" s="4" t="s">
        <v>47</v>
      </c>
      <c r="G1934" s="4" t="s">
        <v>48</v>
      </c>
      <c r="H1934" s="4" t="s">
        <v>440</v>
      </c>
      <c r="I1934" s="7"/>
      <c r="J1934" s="7"/>
      <c r="K1934" s="7"/>
      <c r="L1934" s="8">
        <v>792.51</v>
      </c>
      <c r="M1934" s="7"/>
      <c r="N1934" s="7"/>
      <c r="O1934" s="7"/>
      <c r="P1934" s="8">
        <v>4530.62</v>
      </c>
      <c r="Q1934" s="8">
        <v>556.89</v>
      </c>
      <c r="R1934" s="7"/>
      <c r="S1934" s="7"/>
      <c r="T1934" s="7"/>
      <c r="U1934" s="9">
        <v>5880.02</v>
      </c>
    </row>
    <row r="1935" spans="1:21" ht="23.25" thickBot="1" x14ac:dyDescent="0.3">
      <c r="A1935" s="4" t="s">
        <v>467</v>
      </c>
      <c r="B1935" s="4" t="s">
        <v>368</v>
      </c>
      <c r="C1935" s="4" t="s">
        <v>369</v>
      </c>
      <c r="D1935" s="4" t="s">
        <v>500</v>
      </c>
      <c r="E1935" s="4" t="s">
        <v>501</v>
      </c>
      <c r="F1935" s="4" t="s">
        <v>130</v>
      </c>
      <c r="G1935" s="4" t="s">
        <v>131</v>
      </c>
      <c r="H1935" s="4" t="s">
        <v>440</v>
      </c>
      <c r="I1935" s="10">
        <v>6339.09</v>
      </c>
      <c r="J1935" s="11"/>
      <c r="K1935" s="11"/>
      <c r="L1935" s="11"/>
      <c r="M1935" s="11"/>
      <c r="N1935" s="11"/>
      <c r="O1935" s="11"/>
      <c r="P1935" s="10">
        <v>14787.35</v>
      </c>
      <c r="Q1935" s="11"/>
      <c r="R1935" s="11"/>
      <c r="S1935" s="10">
        <v>-17011.82</v>
      </c>
      <c r="T1935" s="10">
        <v>-31031.94</v>
      </c>
      <c r="U1935" s="9">
        <v>-26917.32</v>
      </c>
    </row>
    <row r="1936" spans="1:21" ht="23.25" thickBot="1" x14ac:dyDescent="0.3">
      <c r="A1936" s="4" t="s">
        <v>467</v>
      </c>
      <c r="B1936" s="4" t="s">
        <v>368</v>
      </c>
      <c r="C1936" s="4" t="s">
        <v>369</v>
      </c>
      <c r="D1936" s="4" t="s">
        <v>500</v>
      </c>
      <c r="E1936" s="4" t="s">
        <v>501</v>
      </c>
      <c r="F1936" s="4" t="s">
        <v>132</v>
      </c>
      <c r="G1936" s="4" t="s">
        <v>133</v>
      </c>
      <c r="H1936" s="4" t="s">
        <v>440</v>
      </c>
      <c r="I1936" s="8">
        <v>25.52</v>
      </c>
      <c r="J1936" s="8">
        <v>243.6</v>
      </c>
      <c r="K1936" s="8">
        <v>530.12</v>
      </c>
      <c r="L1936" s="8">
        <v>175.71</v>
      </c>
      <c r="M1936" s="8">
        <v>235.75</v>
      </c>
      <c r="N1936" s="8">
        <v>17.829999999999998</v>
      </c>
      <c r="O1936" s="7"/>
      <c r="P1936" s="8">
        <v>43.7</v>
      </c>
      <c r="Q1936" s="7"/>
      <c r="R1936" s="8">
        <v>60.38</v>
      </c>
      <c r="S1936" s="7"/>
      <c r="T1936" s="7"/>
      <c r="U1936" s="9">
        <v>1332.61</v>
      </c>
    </row>
    <row r="1937" spans="1:21" ht="23.25" thickBot="1" x14ac:dyDescent="0.3">
      <c r="A1937" s="4" t="s">
        <v>467</v>
      </c>
      <c r="B1937" s="4" t="s">
        <v>368</v>
      </c>
      <c r="C1937" s="4" t="s">
        <v>369</v>
      </c>
      <c r="D1937" s="4" t="s">
        <v>500</v>
      </c>
      <c r="E1937" s="4" t="s">
        <v>501</v>
      </c>
      <c r="F1937" s="4" t="s">
        <v>94</v>
      </c>
      <c r="G1937" s="4" t="s">
        <v>95</v>
      </c>
      <c r="H1937" s="4" t="s">
        <v>440</v>
      </c>
      <c r="I1937" s="10">
        <v>430.53</v>
      </c>
      <c r="J1937" s="10">
        <v>262.54000000000002</v>
      </c>
      <c r="K1937" s="10">
        <v>411.3</v>
      </c>
      <c r="L1937" s="10">
        <v>389.43</v>
      </c>
      <c r="M1937" s="10">
        <v>308.12</v>
      </c>
      <c r="N1937" s="10">
        <v>451.63</v>
      </c>
      <c r="O1937" s="10">
        <v>380.73</v>
      </c>
      <c r="P1937" s="10">
        <v>442.62</v>
      </c>
      <c r="Q1937" s="10">
        <v>475.73</v>
      </c>
      <c r="R1937" s="10">
        <v>365.49</v>
      </c>
      <c r="S1937" s="10">
        <v>531.54</v>
      </c>
      <c r="T1937" s="10">
        <v>417.05</v>
      </c>
      <c r="U1937" s="9">
        <v>4866.71</v>
      </c>
    </row>
    <row r="1938" spans="1:21" ht="23.25" thickBot="1" x14ac:dyDescent="0.3">
      <c r="A1938" s="4" t="s">
        <v>467</v>
      </c>
      <c r="B1938" s="4" t="s">
        <v>368</v>
      </c>
      <c r="C1938" s="4" t="s">
        <v>369</v>
      </c>
      <c r="D1938" s="4" t="s">
        <v>500</v>
      </c>
      <c r="E1938" s="4" t="s">
        <v>501</v>
      </c>
      <c r="F1938" s="4" t="s">
        <v>38</v>
      </c>
      <c r="G1938" s="4" t="s">
        <v>39</v>
      </c>
      <c r="H1938" s="4" t="s">
        <v>440</v>
      </c>
      <c r="I1938" s="7"/>
      <c r="J1938" s="7"/>
      <c r="K1938" s="7"/>
      <c r="L1938" s="7"/>
      <c r="M1938" s="7"/>
      <c r="N1938" s="7"/>
      <c r="O1938" s="7"/>
      <c r="P1938" s="8">
        <v>1184</v>
      </c>
      <c r="Q1938" s="8">
        <v>-1184</v>
      </c>
      <c r="R1938" s="7"/>
      <c r="S1938" s="7"/>
      <c r="T1938" s="7"/>
      <c r="U1938" s="12">
        <v>0</v>
      </c>
    </row>
    <row r="1939" spans="1:21" ht="23.25" thickBot="1" x14ac:dyDescent="0.3">
      <c r="A1939" s="4" t="s">
        <v>467</v>
      </c>
      <c r="B1939" s="4" t="s">
        <v>368</v>
      </c>
      <c r="C1939" s="4" t="s">
        <v>369</v>
      </c>
      <c r="D1939" s="4" t="s">
        <v>500</v>
      </c>
      <c r="E1939" s="4" t="s">
        <v>501</v>
      </c>
      <c r="F1939" s="4" t="s">
        <v>136</v>
      </c>
      <c r="G1939" s="4" t="s">
        <v>137</v>
      </c>
      <c r="H1939" s="4" t="s">
        <v>440</v>
      </c>
      <c r="I1939" s="11"/>
      <c r="J1939" s="11"/>
      <c r="K1939" s="11"/>
      <c r="L1939" s="11"/>
      <c r="M1939" s="11"/>
      <c r="N1939" s="11"/>
      <c r="O1939" s="11"/>
      <c r="P1939" s="10">
        <v>2368</v>
      </c>
      <c r="Q1939" s="10">
        <v>3552</v>
      </c>
      <c r="R1939" s="11"/>
      <c r="S1939" s="11"/>
      <c r="T1939" s="11"/>
      <c r="U1939" s="9">
        <v>5920</v>
      </c>
    </row>
    <row r="1940" spans="1:21" ht="23.25" thickBot="1" x14ac:dyDescent="0.3">
      <c r="A1940" s="4" t="s">
        <v>467</v>
      </c>
      <c r="B1940" s="4" t="s">
        <v>368</v>
      </c>
      <c r="C1940" s="4" t="s">
        <v>369</v>
      </c>
      <c r="D1940" s="4" t="s">
        <v>500</v>
      </c>
      <c r="E1940" s="4" t="s">
        <v>501</v>
      </c>
      <c r="F1940" s="4" t="s">
        <v>98</v>
      </c>
      <c r="G1940" s="4" t="s">
        <v>99</v>
      </c>
      <c r="H1940" s="4" t="s">
        <v>440</v>
      </c>
      <c r="I1940" s="7"/>
      <c r="J1940" s="7"/>
      <c r="K1940" s="7"/>
      <c r="L1940" s="7"/>
      <c r="M1940" s="7"/>
      <c r="N1940" s="7"/>
      <c r="O1940" s="7"/>
      <c r="P1940" s="7"/>
      <c r="Q1940" s="7"/>
      <c r="R1940" s="8">
        <v>136.68</v>
      </c>
      <c r="S1940" s="8">
        <v>116.79</v>
      </c>
      <c r="T1940" s="8">
        <v>1054.5</v>
      </c>
      <c r="U1940" s="9">
        <v>1307.97</v>
      </c>
    </row>
    <row r="1941" spans="1:21" ht="23.25" thickBot="1" x14ac:dyDescent="0.3">
      <c r="A1941" s="4" t="s">
        <v>467</v>
      </c>
      <c r="B1941" s="4" t="s">
        <v>368</v>
      </c>
      <c r="C1941" s="4" t="s">
        <v>369</v>
      </c>
      <c r="D1941" s="4" t="s">
        <v>500</v>
      </c>
      <c r="E1941" s="4" t="s">
        <v>501</v>
      </c>
      <c r="F1941" s="4" t="s">
        <v>156</v>
      </c>
      <c r="G1941" s="4" t="s">
        <v>157</v>
      </c>
      <c r="H1941" s="4" t="s">
        <v>440</v>
      </c>
      <c r="I1941" s="10">
        <v>22.5</v>
      </c>
      <c r="J1941" s="10">
        <v>297</v>
      </c>
      <c r="K1941" s="11"/>
      <c r="L1941" s="11"/>
      <c r="M1941" s="11"/>
      <c r="N1941" s="11"/>
      <c r="O1941" s="11"/>
      <c r="P1941" s="11"/>
      <c r="Q1941" s="11"/>
      <c r="R1941" s="11"/>
      <c r="S1941" s="11"/>
      <c r="T1941" s="10">
        <v>22.9</v>
      </c>
      <c r="U1941" s="9">
        <v>342.4</v>
      </c>
    </row>
    <row r="1942" spans="1:21" ht="23.25" thickBot="1" x14ac:dyDescent="0.3">
      <c r="A1942" s="4" t="s">
        <v>467</v>
      </c>
      <c r="B1942" s="4" t="s">
        <v>368</v>
      </c>
      <c r="C1942" s="4" t="s">
        <v>369</v>
      </c>
      <c r="D1942" s="4" t="s">
        <v>500</v>
      </c>
      <c r="E1942" s="4" t="s">
        <v>501</v>
      </c>
      <c r="F1942" s="4" t="s">
        <v>42</v>
      </c>
      <c r="G1942" s="4" t="s">
        <v>43</v>
      </c>
      <c r="H1942" s="4" t="s">
        <v>440</v>
      </c>
      <c r="I1942" s="8">
        <v>249.36</v>
      </c>
      <c r="J1942" s="7"/>
      <c r="K1942" s="8">
        <v>1233.28</v>
      </c>
      <c r="L1942" s="7"/>
      <c r="M1942" s="7"/>
      <c r="N1942" s="7"/>
      <c r="O1942" s="7"/>
      <c r="P1942" s="8">
        <v>2722.68</v>
      </c>
      <c r="Q1942" s="8">
        <v>2830.68</v>
      </c>
      <c r="R1942" s="7"/>
      <c r="S1942" s="7"/>
      <c r="T1942" s="7"/>
      <c r="U1942" s="9">
        <v>7036</v>
      </c>
    </row>
    <row r="1943" spans="1:21" ht="23.25" thickBot="1" x14ac:dyDescent="0.3">
      <c r="A1943" s="4" t="s">
        <v>467</v>
      </c>
      <c r="B1943" s="4" t="s">
        <v>368</v>
      </c>
      <c r="C1943" s="4" t="s">
        <v>369</v>
      </c>
      <c r="D1943" s="4" t="s">
        <v>500</v>
      </c>
      <c r="E1943" s="4" t="s">
        <v>501</v>
      </c>
      <c r="F1943" s="4" t="s">
        <v>53</v>
      </c>
      <c r="G1943" s="4" t="s">
        <v>54</v>
      </c>
      <c r="H1943" s="4" t="s">
        <v>440</v>
      </c>
      <c r="I1943" s="11"/>
      <c r="J1943" s="11"/>
      <c r="K1943" s="10">
        <v>77.02</v>
      </c>
      <c r="L1943" s="11"/>
      <c r="M1943" s="11"/>
      <c r="N1943" s="11"/>
      <c r="O1943" s="11"/>
      <c r="P1943" s="10">
        <v>192.35</v>
      </c>
      <c r="Q1943" s="10">
        <v>39.24</v>
      </c>
      <c r="R1943" s="11"/>
      <c r="S1943" s="11"/>
      <c r="T1943" s="11"/>
      <c r="U1943" s="9">
        <v>308.61</v>
      </c>
    </row>
    <row r="1944" spans="1:21" ht="23.25" thickBot="1" x14ac:dyDescent="0.3">
      <c r="A1944" s="4" t="s">
        <v>467</v>
      </c>
      <c r="B1944" s="4" t="s">
        <v>368</v>
      </c>
      <c r="C1944" s="4" t="s">
        <v>369</v>
      </c>
      <c r="D1944" s="4" t="s">
        <v>500</v>
      </c>
      <c r="E1944" s="4" t="s">
        <v>501</v>
      </c>
      <c r="F1944" s="4" t="s">
        <v>192</v>
      </c>
      <c r="G1944" s="4" t="s">
        <v>193</v>
      </c>
      <c r="H1944" s="4" t="s">
        <v>440</v>
      </c>
      <c r="I1944" s="8">
        <v>-14473.44</v>
      </c>
      <c r="J1944" s="8">
        <v>-13214.88</v>
      </c>
      <c r="K1944" s="8">
        <v>-12585.6</v>
      </c>
      <c r="L1944" s="8">
        <v>-12588.8</v>
      </c>
      <c r="M1944" s="8">
        <v>-9992.36</v>
      </c>
      <c r="N1944" s="8">
        <v>-14196.16</v>
      </c>
      <c r="O1944" s="8">
        <v>-14196.16</v>
      </c>
      <c r="P1944" s="8">
        <v>-11615.04</v>
      </c>
      <c r="Q1944" s="8">
        <v>-13429.89</v>
      </c>
      <c r="R1944" s="8">
        <v>-9679.2000000000007</v>
      </c>
      <c r="S1944" s="8">
        <v>-12260.32</v>
      </c>
      <c r="T1944" s="8">
        <v>-12582.96</v>
      </c>
      <c r="U1944" s="9">
        <v>-150814.81</v>
      </c>
    </row>
    <row r="1945" spans="1:21" ht="23.25" thickBot="1" x14ac:dyDescent="0.3">
      <c r="A1945" s="4" t="s">
        <v>467</v>
      </c>
      <c r="B1945" s="4" t="s">
        <v>368</v>
      </c>
      <c r="C1945" s="4" t="s">
        <v>369</v>
      </c>
      <c r="D1945" s="4" t="s">
        <v>500</v>
      </c>
      <c r="E1945" s="4" t="s">
        <v>501</v>
      </c>
      <c r="F1945" s="4" t="s">
        <v>174</v>
      </c>
      <c r="G1945" s="4" t="s">
        <v>175</v>
      </c>
      <c r="H1945" s="4" t="s">
        <v>440</v>
      </c>
      <c r="I1945" s="10">
        <v>-124.56</v>
      </c>
      <c r="J1945" s="10">
        <v>-609.04</v>
      </c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9">
        <v>-733.6</v>
      </c>
    </row>
    <row r="1946" spans="1:21" ht="23.25" thickBot="1" x14ac:dyDescent="0.3">
      <c r="A1946" s="4" t="s">
        <v>467</v>
      </c>
      <c r="B1946" s="4" t="s">
        <v>368</v>
      </c>
      <c r="C1946" s="4" t="s">
        <v>369</v>
      </c>
      <c r="D1946" s="4" t="s">
        <v>500</v>
      </c>
      <c r="E1946" s="4" t="s">
        <v>501</v>
      </c>
      <c r="F1946" s="4" t="s">
        <v>176</v>
      </c>
      <c r="G1946" s="4" t="s">
        <v>177</v>
      </c>
      <c r="H1946" s="4" t="s">
        <v>440</v>
      </c>
      <c r="I1946" s="8">
        <v>-77709.89</v>
      </c>
      <c r="J1946" s="8">
        <v>-62464.65</v>
      </c>
      <c r="K1946" s="8">
        <v>-62654.48</v>
      </c>
      <c r="L1946" s="8">
        <v>-84159.85</v>
      </c>
      <c r="M1946" s="8">
        <v>-75306.36</v>
      </c>
      <c r="N1946" s="8">
        <v>-86325.71</v>
      </c>
      <c r="O1946" s="8">
        <v>-85104.320000000007</v>
      </c>
      <c r="P1946" s="8">
        <v>-76492.14</v>
      </c>
      <c r="Q1946" s="8">
        <v>-84794.64</v>
      </c>
      <c r="R1946" s="8">
        <v>-79596.52</v>
      </c>
      <c r="S1946" s="8">
        <v>-73051.88</v>
      </c>
      <c r="T1946" s="8">
        <v>-73248.87</v>
      </c>
      <c r="U1946" s="9">
        <v>-920909.31</v>
      </c>
    </row>
    <row r="1947" spans="1:21" ht="23.25" thickBot="1" x14ac:dyDescent="0.3">
      <c r="A1947" s="4" t="s">
        <v>467</v>
      </c>
      <c r="B1947" s="4" t="s">
        <v>368</v>
      </c>
      <c r="C1947" s="4" t="s">
        <v>369</v>
      </c>
      <c r="D1947" s="4" t="s">
        <v>500</v>
      </c>
      <c r="E1947" s="4" t="s">
        <v>501</v>
      </c>
      <c r="F1947" s="4" t="s">
        <v>178</v>
      </c>
      <c r="G1947" s="4" t="s">
        <v>179</v>
      </c>
      <c r="H1947" s="4" t="s">
        <v>440</v>
      </c>
      <c r="I1947" s="10">
        <v>-1261.79</v>
      </c>
      <c r="J1947" s="10">
        <v>-1989.7</v>
      </c>
      <c r="K1947" s="10">
        <v>-4375.51</v>
      </c>
      <c r="L1947" s="10">
        <v>-1232.0899999999999</v>
      </c>
      <c r="M1947" s="10">
        <v>-1150.82</v>
      </c>
      <c r="N1947" s="10">
        <v>-1687.93</v>
      </c>
      <c r="O1947" s="10">
        <v>-1787.8</v>
      </c>
      <c r="P1947" s="10">
        <v>-2165.7800000000002</v>
      </c>
      <c r="Q1947" s="10">
        <v>-2296.02</v>
      </c>
      <c r="R1947" s="10">
        <v>-2192.36</v>
      </c>
      <c r="S1947" s="10">
        <v>-1681.37</v>
      </c>
      <c r="T1947" s="10">
        <v>-3403.68</v>
      </c>
      <c r="U1947" s="9">
        <v>-25224.85</v>
      </c>
    </row>
    <row r="1948" spans="1:21" ht="23.25" thickBot="1" x14ac:dyDescent="0.3">
      <c r="A1948" s="4" t="s">
        <v>467</v>
      </c>
      <c r="B1948" s="4" t="s">
        <v>368</v>
      </c>
      <c r="C1948" s="4" t="s">
        <v>369</v>
      </c>
      <c r="D1948" s="4" t="s">
        <v>500</v>
      </c>
      <c r="E1948" s="4" t="s">
        <v>501</v>
      </c>
      <c r="F1948" s="4" t="s">
        <v>180</v>
      </c>
      <c r="G1948" s="4" t="s">
        <v>181</v>
      </c>
      <c r="H1948" s="4" t="s">
        <v>440</v>
      </c>
      <c r="I1948" s="7"/>
      <c r="J1948" s="8">
        <v>-487.2</v>
      </c>
      <c r="K1948" s="8">
        <v>-42.92</v>
      </c>
      <c r="L1948" s="8">
        <v>-71.34</v>
      </c>
      <c r="M1948" s="7"/>
      <c r="N1948" s="7"/>
      <c r="O1948" s="7"/>
      <c r="P1948" s="7"/>
      <c r="Q1948" s="7"/>
      <c r="R1948" s="7"/>
      <c r="S1948" s="7"/>
      <c r="T1948" s="8">
        <v>-254.04</v>
      </c>
      <c r="U1948" s="9">
        <v>-855.5</v>
      </c>
    </row>
    <row r="1949" spans="1:21" ht="23.25" thickBot="1" x14ac:dyDescent="0.3">
      <c r="A1949" s="4" t="s">
        <v>467</v>
      </c>
      <c r="B1949" s="4" t="s">
        <v>368</v>
      </c>
      <c r="C1949" s="4" t="s">
        <v>369</v>
      </c>
      <c r="D1949" s="4" t="s">
        <v>500</v>
      </c>
      <c r="E1949" s="4" t="s">
        <v>501</v>
      </c>
      <c r="F1949" s="4" t="s">
        <v>182</v>
      </c>
      <c r="G1949" s="4" t="s">
        <v>183</v>
      </c>
      <c r="H1949" s="4" t="s">
        <v>440</v>
      </c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0">
        <v>-22.5</v>
      </c>
      <c r="U1949" s="9">
        <v>-22.5</v>
      </c>
    </row>
    <row r="1950" spans="1:21" ht="23.25" thickBot="1" x14ac:dyDescent="0.3">
      <c r="A1950" s="4" t="s">
        <v>467</v>
      </c>
      <c r="B1950" s="4" t="s">
        <v>1022</v>
      </c>
      <c r="C1950" s="4" t="s">
        <v>1023</v>
      </c>
      <c r="D1950" s="4" t="s">
        <v>500</v>
      </c>
      <c r="E1950" s="4" t="s">
        <v>501</v>
      </c>
      <c r="F1950" s="4" t="s">
        <v>176</v>
      </c>
      <c r="G1950" s="4" t="s">
        <v>177</v>
      </c>
      <c r="H1950" s="4" t="s">
        <v>440</v>
      </c>
      <c r="I1950" s="8">
        <v>-335.36</v>
      </c>
      <c r="J1950" s="7"/>
      <c r="K1950" s="7"/>
      <c r="L1950" s="7"/>
      <c r="M1950" s="7"/>
      <c r="N1950" s="7"/>
      <c r="O1950" s="7"/>
      <c r="P1950" s="7"/>
      <c r="Q1950" s="7"/>
      <c r="R1950" s="7"/>
      <c r="S1950" s="7"/>
      <c r="T1950" s="7"/>
      <c r="U1950" s="9">
        <v>-335.36</v>
      </c>
    </row>
    <row r="1951" spans="1:21" ht="23.25" thickBot="1" x14ac:dyDescent="0.3">
      <c r="A1951" s="4" t="s">
        <v>467</v>
      </c>
      <c r="B1951" s="4" t="s">
        <v>502</v>
      </c>
      <c r="C1951" s="4" t="s">
        <v>503</v>
      </c>
      <c r="D1951" s="4" t="s">
        <v>483</v>
      </c>
      <c r="E1951" s="4" t="s">
        <v>484</v>
      </c>
      <c r="F1951" s="4" t="s">
        <v>94</v>
      </c>
      <c r="G1951" s="4" t="s">
        <v>95</v>
      </c>
      <c r="H1951" s="4" t="s">
        <v>485</v>
      </c>
      <c r="I1951" s="10">
        <v>14.87</v>
      </c>
      <c r="J1951" s="10">
        <v>8.86</v>
      </c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9">
        <v>23.73</v>
      </c>
    </row>
    <row r="1952" spans="1:21" ht="23.25" thickBot="1" x14ac:dyDescent="0.3">
      <c r="A1952" s="4" t="s">
        <v>467</v>
      </c>
      <c r="B1952" s="4" t="s">
        <v>502</v>
      </c>
      <c r="C1952" s="4" t="s">
        <v>503</v>
      </c>
      <c r="D1952" s="4" t="s">
        <v>483</v>
      </c>
      <c r="E1952" s="4" t="s">
        <v>484</v>
      </c>
      <c r="F1952" s="4" t="s">
        <v>42</v>
      </c>
      <c r="G1952" s="4" t="s">
        <v>43</v>
      </c>
      <c r="H1952" s="4" t="s">
        <v>485</v>
      </c>
      <c r="I1952" s="8">
        <v>498.72</v>
      </c>
      <c r="J1952" s="8">
        <v>297.04000000000002</v>
      </c>
      <c r="K1952" s="7"/>
      <c r="L1952" s="7"/>
      <c r="M1952" s="7"/>
      <c r="N1952" s="7"/>
      <c r="O1952" s="7"/>
      <c r="P1952" s="7"/>
      <c r="Q1952" s="7"/>
      <c r="R1952" s="7"/>
      <c r="S1952" s="7"/>
      <c r="T1952" s="7"/>
      <c r="U1952" s="9">
        <v>795.76</v>
      </c>
    </row>
    <row r="1953" spans="1:21" ht="23.25" thickBot="1" x14ac:dyDescent="0.3">
      <c r="A1953" s="4" t="s">
        <v>504</v>
      </c>
      <c r="B1953" s="4" t="s">
        <v>508</v>
      </c>
      <c r="C1953" s="4" t="s">
        <v>509</v>
      </c>
      <c r="D1953" s="4" t="s">
        <v>505</v>
      </c>
      <c r="E1953" s="4" t="s">
        <v>506</v>
      </c>
      <c r="F1953" s="4" t="s">
        <v>510</v>
      </c>
      <c r="G1953" s="4" t="s">
        <v>511</v>
      </c>
      <c r="H1953" s="4" t="s">
        <v>507</v>
      </c>
      <c r="I1953" s="8">
        <v>2514.67</v>
      </c>
      <c r="J1953" s="8">
        <v>2514.67</v>
      </c>
      <c r="K1953" s="8">
        <v>2514.67</v>
      </c>
      <c r="L1953" s="8">
        <v>2514.67</v>
      </c>
      <c r="M1953" s="8">
        <v>2514.67</v>
      </c>
      <c r="N1953" s="8">
        <v>2514.67</v>
      </c>
      <c r="O1953" s="8">
        <v>2514.67</v>
      </c>
      <c r="P1953" s="8">
        <v>2514.67</v>
      </c>
      <c r="Q1953" s="8">
        <v>2514.67</v>
      </c>
      <c r="R1953" s="8">
        <v>2514.67</v>
      </c>
      <c r="S1953" s="8">
        <v>2514.67</v>
      </c>
      <c r="T1953" s="8">
        <v>2514.67</v>
      </c>
      <c r="U1953" s="9">
        <v>30176.04</v>
      </c>
    </row>
    <row r="1954" spans="1:21" ht="23.25" thickBot="1" x14ac:dyDescent="0.3">
      <c r="A1954" s="4" t="s">
        <v>514</v>
      </c>
      <c r="B1954" s="4" t="s">
        <v>11</v>
      </c>
      <c r="C1954" s="4" t="s">
        <v>12</v>
      </c>
      <c r="D1954" s="4" t="s">
        <v>519</v>
      </c>
      <c r="E1954" s="4" t="s">
        <v>520</v>
      </c>
      <c r="F1954" s="4" t="s">
        <v>192</v>
      </c>
      <c r="G1954" s="4" t="s">
        <v>193</v>
      </c>
      <c r="H1954" s="4" t="s">
        <v>213</v>
      </c>
      <c r="I1954" s="7"/>
      <c r="J1954" s="7"/>
      <c r="K1954" s="7"/>
      <c r="L1954" s="8">
        <v>-310.02</v>
      </c>
      <c r="M1954" s="7"/>
      <c r="N1954" s="7"/>
      <c r="O1954" s="7"/>
      <c r="P1954" s="7"/>
      <c r="Q1954" s="7"/>
      <c r="R1954" s="7"/>
      <c r="S1954" s="7"/>
      <c r="T1954" s="7"/>
      <c r="U1954" s="9">
        <v>-310.02</v>
      </c>
    </row>
    <row r="1955" spans="1:21" ht="23.25" thickBot="1" x14ac:dyDescent="0.3">
      <c r="A1955" s="4" t="s">
        <v>514</v>
      </c>
      <c r="B1955" s="4" t="s">
        <v>34</v>
      </c>
      <c r="C1955" s="4" t="s">
        <v>35</v>
      </c>
      <c r="D1955" s="4" t="s">
        <v>519</v>
      </c>
      <c r="E1955" s="4" t="s">
        <v>520</v>
      </c>
      <c r="F1955" s="4" t="s">
        <v>98</v>
      </c>
      <c r="G1955" s="4" t="s">
        <v>99</v>
      </c>
      <c r="H1955" s="4" t="s">
        <v>213</v>
      </c>
      <c r="I1955" s="11"/>
      <c r="J1955" s="11"/>
      <c r="K1955" s="11"/>
      <c r="L1955" s="11"/>
      <c r="M1955" s="11"/>
      <c r="N1955" s="11"/>
      <c r="O1955" s="11"/>
      <c r="P1955" s="11"/>
      <c r="Q1955" s="10">
        <v>190</v>
      </c>
      <c r="R1955" s="11"/>
      <c r="S1955" s="11"/>
      <c r="T1955" s="11"/>
      <c r="U1955" s="9">
        <v>190</v>
      </c>
    </row>
    <row r="1956" spans="1:21" ht="23.25" thickBot="1" x14ac:dyDescent="0.3">
      <c r="A1956" s="4" t="s">
        <v>514</v>
      </c>
      <c r="B1956" s="4" t="s">
        <v>34</v>
      </c>
      <c r="C1956" s="4" t="s">
        <v>35</v>
      </c>
      <c r="D1956" s="4" t="s">
        <v>519</v>
      </c>
      <c r="E1956" s="4" t="s">
        <v>520</v>
      </c>
      <c r="F1956" s="4" t="s">
        <v>166</v>
      </c>
      <c r="G1956" s="4" t="s">
        <v>167</v>
      </c>
      <c r="H1956" s="4" t="s">
        <v>213</v>
      </c>
      <c r="I1956" s="8">
        <v>104.99</v>
      </c>
      <c r="J1956" s="7"/>
      <c r="K1956" s="7"/>
      <c r="L1956" s="7"/>
      <c r="M1956" s="7"/>
      <c r="N1956" s="7"/>
      <c r="O1956" s="7"/>
      <c r="P1956" s="7"/>
      <c r="Q1956" s="7"/>
      <c r="R1956" s="7"/>
      <c r="S1956" s="7"/>
      <c r="T1956" s="7"/>
      <c r="U1956" s="9">
        <v>104.99</v>
      </c>
    </row>
    <row r="1957" spans="1:21" ht="23.25" thickBot="1" x14ac:dyDescent="0.3">
      <c r="A1957" s="4" t="s">
        <v>514</v>
      </c>
      <c r="B1957" s="4" t="s">
        <v>406</v>
      </c>
      <c r="C1957" s="4" t="s">
        <v>407</v>
      </c>
      <c r="D1957" s="4" t="s">
        <v>519</v>
      </c>
      <c r="E1957" s="4" t="s">
        <v>520</v>
      </c>
      <c r="F1957" s="4" t="s">
        <v>98</v>
      </c>
      <c r="G1957" s="4" t="s">
        <v>99</v>
      </c>
      <c r="H1957" s="4" t="s">
        <v>213</v>
      </c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0">
        <v>126.75</v>
      </c>
      <c r="T1957" s="10">
        <v>-126.75</v>
      </c>
      <c r="U1957" s="12">
        <v>0</v>
      </c>
    </row>
    <row r="1958" spans="1:21" ht="23.25" thickBot="1" x14ac:dyDescent="0.3">
      <c r="A1958" s="4" t="s">
        <v>514</v>
      </c>
      <c r="B1958" s="4" t="s">
        <v>406</v>
      </c>
      <c r="C1958" s="4" t="s">
        <v>407</v>
      </c>
      <c r="D1958" s="4" t="s">
        <v>519</v>
      </c>
      <c r="E1958" s="4" t="s">
        <v>520</v>
      </c>
      <c r="F1958" s="4" t="s">
        <v>84</v>
      </c>
      <c r="G1958" s="4" t="s">
        <v>85</v>
      </c>
      <c r="H1958" s="4" t="s">
        <v>213</v>
      </c>
      <c r="I1958" s="7"/>
      <c r="J1958" s="7"/>
      <c r="K1958" s="7"/>
      <c r="L1958" s="7"/>
      <c r="M1958" s="7"/>
      <c r="N1958" s="7"/>
      <c r="O1958" s="7"/>
      <c r="P1958" s="7"/>
      <c r="Q1958" s="7"/>
      <c r="R1958" s="7"/>
      <c r="S1958" s="7"/>
      <c r="T1958" s="8">
        <v>126.75</v>
      </c>
      <c r="U1958" s="9">
        <v>126.75</v>
      </c>
    </row>
    <row r="1959" spans="1:21" ht="23.25" thickBot="1" x14ac:dyDescent="0.3">
      <c r="A1959" s="4" t="s">
        <v>514</v>
      </c>
      <c r="B1959" s="4" t="s">
        <v>36</v>
      </c>
      <c r="C1959" s="4" t="s">
        <v>37</v>
      </c>
      <c r="D1959" s="4" t="s">
        <v>519</v>
      </c>
      <c r="E1959" s="4" t="s">
        <v>520</v>
      </c>
      <c r="F1959" s="4" t="s">
        <v>108</v>
      </c>
      <c r="G1959" s="4" t="s">
        <v>109</v>
      </c>
      <c r="H1959" s="4" t="s">
        <v>213</v>
      </c>
      <c r="I1959" s="10">
        <v>10600.42</v>
      </c>
      <c r="J1959" s="10">
        <v>10020.01</v>
      </c>
      <c r="K1959" s="10">
        <v>8257.2199999999993</v>
      </c>
      <c r="L1959" s="10">
        <v>8096.97</v>
      </c>
      <c r="M1959" s="10">
        <v>11133.34</v>
      </c>
      <c r="N1959" s="10">
        <v>11478.5</v>
      </c>
      <c r="O1959" s="10">
        <v>11478.5</v>
      </c>
      <c r="P1959" s="10">
        <v>10904.58</v>
      </c>
      <c r="Q1959" s="10">
        <v>11478.5</v>
      </c>
      <c r="R1959" s="10">
        <v>10956.75</v>
      </c>
      <c r="S1959" s="10">
        <v>10956.75</v>
      </c>
      <c r="T1959" s="10">
        <v>9913.25</v>
      </c>
      <c r="U1959" s="9">
        <v>125274.79</v>
      </c>
    </row>
    <row r="1960" spans="1:21" ht="23.25" thickBot="1" x14ac:dyDescent="0.3">
      <c r="A1960" s="4" t="s">
        <v>514</v>
      </c>
      <c r="B1960" s="4" t="s">
        <v>36</v>
      </c>
      <c r="C1960" s="4" t="s">
        <v>37</v>
      </c>
      <c r="D1960" s="4" t="s">
        <v>519</v>
      </c>
      <c r="E1960" s="4" t="s">
        <v>520</v>
      </c>
      <c r="F1960" s="4" t="s">
        <v>112</v>
      </c>
      <c r="G1960" s="4" t="s">
        <v>113</v>
      </c>
      <c r="H1960" s="4" t="s">
        <v>213</v>
      </c>
      <c r="I1960" s="8">
        <v>1446.96</v>
      </c>
      <c r="J1960" s="8">
        <v>1519.7</v>
      </c>
      <c r="K1960" s="8">
        <v>1519.71</v>
      </c>
      <c r="L1960" s="8">
        <v>1519.72</v>
      </c>
      <c r="M1960" s="8">
        <v>1519.7</v>
      </c>
      <c r="N1960" s="8">
        <v>1566.82</v>
      </c>
      <c r="O1960" s="8">
        <v>1566.82</v>
      </c>
      <c r="P1960" s="8">
        <v>1566.82</v>
      </c>
      <c r="Q1960" s="8">
        <v>1566.82</v>
      </c>
      <c r="R1960" s="8">
        <v>1566.82</v>
      </c>
      <c r="S1960" s="8">
        <v>1566.82</v>
      </c>
      <c r="T1960" s="8">
        <v>1566.82</v>
      </c>
      <c r="U1960" s="9">
        <v>18493.53</v>
      </c>
    </row>
    <row r="1961" spans="1:21" ht="23.25" thickBot="1" x14ac:dyDescent="0.3">
      <c r="A1961" s="4" t="s">
        <v>514</v>
      </c>
      <c r="B1961" s="4" t="s">
        <v>36</v>
      </c>
      <c r="C1961" s="4" t="s">
        <v>37</v>
      </c>
      <c r="D1961" s="4" t="s">
        <v>519</v>
      </c>
      <c r="E1961" s="4" t="s">
        <v>520</v>
      </c>
      <c r="F1961" s="4" t="s">
        <v>114</v>
      </c>
      <c r="G1961" s="4" t="s">
        <v>115</v>
      </c>
      <c r="H1961" s="4" t="s">
        <v>213</v>
      </c>
      <c r="I1961" s="10">
        <v>5355.34</v>
      </c>
      <c r="J1961" s="10">
        <v>5624.56</v>
      </c>
      <c r="K1961" s="10">
        <v>5624.58</v>
      </c>
      <c r="L1961" s="10">
        <v>5640.14</v>
      </c>
      <c r="M1961" s="10">
        <v>5640.14</v>
      </c>
      <c r="N1961" s="10">
        <v>5815</v>
      </c>
      <c r="O1961" s="10">
        <v>5815</v>
      </c>
      <c r="P1961" s="10">
        <v>5815</v>
      </c>
      <c r="Q1961" s="10">
        <v>5815</v>
      </c>
      <c r="R1961" s="10">
        <v>5815</v>
      </c>
      <c r="S1961" s="10">
        <v>5815</v>
      </c>
      <c r="T1961" s="10">
        <v>5815.01</v>
      </c>
      <c r="U1961" s="9">
        <v>68589.77</v>
      </c>
    </row>
    <row r="1962" spans="1:21" ht="23.25" thickBot="1" x14ac:dyDescent="0.3">
      <c r="A1962" s="4" t="s">
        <v>514</v>
      </c>
      <c r="B1962" s="4" t="s">
        <v>36</v>
      </c>
      <c r="C1962" s="4" t="s">
        <v>37</v>
      </c>
      <c r="D1962" s="4" t="s">
        <v>519</v>
      </c>
      <c r="E1962" s="4" t="s">
        <v>520</v>
      </c>
      <c r="F1962" s="4" t="s">
        <v>98</v>
      </c>
      <c r="G1962" s="4" t="s">
        <v>99</v>
      </c>
      <c r="H1962" s="4" t="s">
        <v>213</v>
      </c>
      <c r="I1962" s="7"/>
      <c r="J1962" s="7"/>
      <c r="K1962" s="7"/>
      <c r="L1962" s="7"/>
      <c r="M1962" s="7"/>
      <c r="N1962" s="7"/>
      <c r="O1962" s="7"/>
      <c r="P1962" s="7"/>
      <c r="Q1962" s="7"/>
      <c r="R1962" s="7"/>
      <c r="S1962" s="7"/>
      <c r="T1962" s="8">
        <v>425.2</v>
      </c>
      <c r="U1962" s="9">
        <v>425.2</v>
      </c>
    </row>
    <row r="1963" spans="1:21" ht="23.25" thickBot="1" x14ac:dyDescent="0.3">
      <c r="A1963" s="4" t="s">
        <v>514</v>
      </c>
      <c r="B1963" s="4" t="s">
        <v>36</v>
      </c>
      <c r="C1963" s="4" t="s">
        <v>37</v>
      </c>
      <c r="D1963" s="4" t="s">
        <v>519</v>
      </c>
      <c r="E1963" s="4" t="s">
        <v>520</v>
      </c>
      <c r="F1963" s="4" t="s">
        <v>146</v>
      </c>
      <c r="G1963" s="4" t="s">
        <v>147</v>
      </c>
      <c r="H1963" s="4" t="s">
        <v>213</v>
      </c>
      <c r="I1963" s="11"/>
      <c r="J1963" s="11"/>
      <c r="K1963" s="11"/>
      <c r="L1963" s="11"/>
      <c r="M1963" s="11"/>
      <c r="N1963" s="10">
        <v>32.54</v>
      </c>
      <c r="O1963" s="11"/>
      <c r="P1963" s="11"/>
      <c r="Q1963" s="11"/>
      <c r="R1963" s="11"/>
      <c r="S1963" s="11"/>
      <c r="T1963" s="11"/>
      <c r="U1963" s="9">
        <v>32.54</v>
      </c>
    </row>
    <row r="1964" spans="1:21" ht="23.25" thickBot="1" x14ac:dyDescent="0.3">
      <c r="A1964" s="4" t="s">
        <v>514</v>
      </c>
      <c r="B1964" s="4" t="s">
        <v>36</v>
      </c>
      <c r="C1964" s="4" t="s">
        <v>37</v>
      </c>
      <c r="D1964" s="4" t="s">
        <v>519</v>
      </c>
      <c r="E1964" s="4" t="s">
        <v>520</v>
      </c>
      <c r="F1964" s="4" t="s">
        <v>106</v>
      </c>
      <c r="G1964" s="4" t="s">
        <v>107</v>
      </c>
      <c r="H1964" s="4" t="s">
        <v>213</v>
      </c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8">
        <v>48.78</v>
      </c>
      <c r="T1964" s="8">
        <v>42.73</v>
      </c>
      <c r="U1964" s="9">
        <v>91.51</v>
      </c>
    </row>
    <row r="1965" spans="1:21" ht="23.25" thickBot="1" x14ac:dyDescent="0.3">
      <c r="A1965" s="4" t="s">
        <v>514</v>
      </c>
      <c r="B1965" s="4" t="s">
        <v>36</v>
      </c>
      <c r="C1965" s="4" t="s">
        <v>37</v>
      </c>
      <c r="D1965" s="4" t="s">
        <v>519</v>
      </c>
      <c r="E1965" s="4" t="s">
        <v>520</v>
      </c>
      <c r="F1965" s="4" t="s">
        <v>162</v>
      </c>
      <c r="G1965" s="4" t="s">
        <v>163</v>
      </c>
      <c r="H1965" s="4" t="s">
        <v>213</v>
      </c>
      <c r="I1965" s="11"/>
      <c r="J1965" s="11"/>
      <c r="K1965" s="11"/>
      <c r="L1965" s="11"/>
      <c r="M1965" s="11"/>
      <c r="N1965" s="11"/>
      <c r="O1965" s="11"/>
      <c r="P1965" s="11"/>
      <c r="Q1965" s="11"/>
      <c r="R1965" s="10">
        <v>1692.3</v>
      </c>
      <c r="S1965" s="10">
        <v>1704</v>
      </c>
      <c r="T1965" s="10">
        <v>1704</v>
      </c>
      <c r="U1965" s="9">
        <v>5100.3</v>
      </c>
    </row>
    <row r="1966" spans="1:21" ht="23.25" thickBot="1" x14ac:dyDescent="0.3">
      <c r="A1966" s="4" t="s">
        <v>514</v>
      </c>
      <c r="B1966" s="4" t="s">
        <v>36</v>
      </c>
      <c r="C1966" s="4" t="s">
        <v>37</v>
      </c>
      <c r="D1966" s="4" t="s">
        <v>519</v>
      </c>
      <c r="E1966" s="4" t="s">
        <v>520</v>
      </c>
      <c r="F1966" s="4" t="s">
        <v>192</v>
      </c>
      <c r="G1966" s="4" t="s">
        <v>193</v>
      </c>
      <c r="H1966" s="4" t="s">
        <v>213</v>
      </c>
      <c r="I1966" s="7"/>
      <c r="J1966" s="8">
        <v>-28995.52</v>
      </c>
      <c r="K1966" s="8">
        <v>-16490.48</v>
      </c>
      <c r="L1966" s="8">
        <v>-14757.4</v>
      </c>
      <c r="M1966" s="8">
        <v>-17361.599999999999</v>
      </c>
      <c r="N1966" s="8">
        <v>-17766.400000000001</v>
      </c>
      <c r="O1966" s="8">
        <v>-21319.68</v>
      </c>
      <c r="P1966" s="8">
        <v>-17766.400000000001</v>
      </c>
      <c r="Q1966" s="8">
        <v>-13324.8</v>
      </c>
      <c r="R1966" s="8">
        <v>-16878.080000000002</v>
      </c>
      <c r="S1966" s="8">
        <v>-26649.599999999999</v>
      </c>
      <c r="T1966" s="7"/>
      <c r="U1966" s="9">
        <v>-191309.96</v>
      </c>
    </row>
    <row r="1967" spans="1:21" ht="23.25" thickBot="1" x14ac:dyDescent="0.3">
      <c r="A1967" s="4" t="s">
        <v>514</v>
      </c>
      <c r="B1967" s="4" t="s">
        <v>36</v>
      </c>
      <c r="C1967" s="4" t="s">
        <v>37</v>
      </c>
      <c r="D1967" s="4" t="s">
        <v>525</v>
      </c>
      <c r="E1967" s="4" t="s">
        <v>520</v>
      </c>
      <c r="F1967" s="4" t="s">
        <v>108</v>
      </c>
      <c r="G1967" s="4" t="s">
        <v>109</v>
      </c>
      <c r="H1967" s="4" t="s">
        <v>526</v>
      </c>
      <c r="I1967" s="10">
        <v>9396</v>
      </c>
      <c r="J1967" s="10">
        <v>7431.38</v>
      </c>
      <c r="K1967" s="10">
        <v>939.6</v>
      </c>
      <c r="L1967" s="10">
        <v>8798.07</v>
      </c>
      <c r="M1967" s="10">
        <v>11275.2</v>
      </c>
      <c r="N1967" s="10">
        <v>11669.86</v>
      </c>
      <c r="O1967" s="10">
        <v>11669.86</v>
      </c>
      <c r="P1967" s="10">
        <v>11086.37</v>
      </c>
      <c r="Q1967" s="10">
        <v>11139.41</v>
      </c>
      <c r="R1967" s="10">
        <v>11139.41</v>
      </c>
      <c r="S1967" s="10">
        <v>11669.86</v>
      </c>
      <c r="T1967" s="10">
        <v>11139.41</v>
      </c>
      <c r="U1967" s="9">
        <v>117354.43</v>
      </c>
    </row>
    <row r="1968" spans="1:21" ht="23.25" thickBot="1" x14ac:dyDescent="0.3">
      <c r="A1968" s="4" t="s">
        <v>514</v>
      </c>
      <c r="B1968" s="4" t="s">
        <v>36</v>
      </c>
      <c r="C1968" s="4" t="s">
        <v>37</v>
      </c>
      <c r="D1968" s="4" t="s">
        <v>525</v>
      </c>
      <c r="E1968" s="4" t="s">
        <v>520</v>
      </c>
      <c r="F1968" s="4" t="s">
        <v>112</v>
      </c>
      <c r="G1968" s="4" t="s">
        <v>113</v>
      </c>
      <c r="H1968" s="4" t="s">
        <v>526</v>
      </c>
      <c r="I1968" s="8">
        <v>1539.07</v>
      </c>
      <c r="J1968" s="8">
        <v>1539.07</v>
      </c>
      <c r="K1968" s="8">
        <v>1539.06</v>
      </c>
      <c r="L1968" s="8">
        <v>1539.07</v>
      </c>
      <c r="M1968" s="8">
        <v>1539.06</v>
      </c>
      <c r="N1968" s="8">
        <v>1592.94</v>
      </c>
      <c r="O1968" s="8">
        <v>1592.94</v>
      </c>
      <c r="P1968" s="8">
        <v>1592.94</v>
      </c>
      <c r="Q1968" s="8">
        <v>1592.94</v>
      </c>
      <c r="R1968" s="8">
        <v>1592.94</v>
      </c>
      <c r="S1968" s="8">
        <v>1592.94</v>
      </c>
      <c r="T1968" s="8">
        <v>1592.94</v>
      </c>
      <c r="U1968" s="9">
        <v>18845.91</v>
      </c>
    </row>
    <row r="1969" spans="1:21" ht="23.25" thickBot="1" x14ac:dyDescent="0.3">
      <c r="A1969" s="4" t="s">
        <v>514</v>
      </c>
      <c r="B1969" s="4" t="s">
        <v>36</v>
      </c>
      <c r="C1969" s="4" t="s">
        <v>37</v>
      </c>
      <c r="D1969" s="4" t="s">
        <v>525</v>
      </c>
      <c r="E1969" s="4" t="s">
        <v>520</v>
      </c>
      <c r="F1969" s="4" t="s">
        <v>114</v>
      </c>
      <c r="G1969" s="4" t="s">
        <v>115</v>
      </c>
      <c r="H1969" s="4" t="s">
        <v>526</v>
      </c>
      <c r="I1969" s="10">
        <v>5696.21</v>
      </c>
      <c r="J1969" s="10">
        <v>5696.22</v>
      </c>
      <c r="K1969" s="10">
        <v>5696.2</v>
      </c>
      <c r="L1969" s="10">
        <v>5712.02</v>
      </c>
      <c r="M1969" s="10">
        <v>5712.02</v>
      </c>
      <c r="N1969" s="10">
        <v>5911.96</v>
      </c>
      <c r="O1969" s="10">
        <v>5911.96</v>
      </c>
      <c r="P1969" s="10">
        <v>5911.96</v>
      </c>
      <c r="Q1969" s="10">
        <v>5911.96</v>
      </c>
      <c r="R1969" s="10">
        <v>5911.96</v>
      </c>
      <c r="S1969" s="10">
        <v>5911.96</v>
      </c>
      <c r="T1969" s="10">
        <v>5911.96</v>
      </c>
      <c r="U1969" s="9">
        <v>69896.39</v>
      </c>
    </row>
    <row r="1970" spans="1:21" ht="23.25" thickBot="1" x14ac:dyDescent="0.3">
      <c r="A1970" s="4" t="s">
        <v>514</v>
      </c>
      <c r="B1970" s="4" t="s">
        <v>36</v>
      </c>
      <c r="C1970" s="4" t="s">
        <v>37</v>
      </c>
      <c r="D1970" s="4" t="s">
        <v>525</v>
      </c>
      <c r="E1970" s="4" t="s">
        <v>520</v>
      </c>
      <c r="F1970" s="4" t="s">
        <v>134</v>
      </c>
      <c r="G1970" s="4" t="s">
        <v>135</v>
      </c>
      <c r="H1970" s="4" t="s">
        <v>526</v>
      </c>
      <c r="I1970" s="7"/>
      <c r="J1970" s="7"/>
      <c r="K1970" s="7"/>
      <c r="L1970" s="7"/>
      <c r="M1970" s="7"/>
      <c r="N1970" s="7"/>
      <c r="O1970" s="7"/>
      <c r="P1970" s="7"/>
      <c r="Q1970" s="7"/>
      <c r="R1970" s="7"/>
      <c r="S1970" s="8">
        <v>150</v>
      </c>
      <c r="T1970" s="7"/>
      <c r="U1970" s="9">
        <v>150</v>
      </c>
    </row>
    <row r="1971" spans="1:21" ht="23.25" thickBot="1" x14ac:dyDescent="0.3">
      <c r="A1971" s="4" t="s">
        <v>514</v>
      </c>
      <c r="B1971" s="4" t="s">
        <v>36</v>
      </c>
      <c r="C1971" s="4" t="s">
        <v>37</v>
      </c>
      <c r="D1971" s="4" t="s">
        <v>525</v>
      </c>
      <c r="E1971" s="4" t="s">
        <v>520</v>
      </c>
      <c r="F1971" s="4" t="s">
        <v>192</v>
      </c>
      <c r="G1971" s="4" t="s">
        <v>193</v>
      </c>
      <c r="H1971" s="4" t="s">
        <v>526</v>
      </c>
      <c r="I1971" s="10">
        <v>-13018.8</v>
      </c>
      <c r="J1971" s="10">
        <v>-12150.88</v>
      </c>
      <c r="K1971" s="11"/>
      <c r="L1971" s="10">
        <v>-17361.599999999999</v>
      </c>
      <c r="M1971" s="10">
        <v>-17361.599999999999</v>
      </c>
      <c r="N1971" s="10">
        <v>-17766.400000000001</v>
      </c>
      <c r="O1971" s="10">
        <v>-21319.68</v>
      </c>
      <c r="P1971" s="10">
        <v>-17766.400000000001</v>
      </c>
      <c r="Q1971" s="10">
        <v>-16878.080000000002</v>
      </c>
      <c r="R1971" s="10">
        <v>-21319.68</v>
      </c>
      <c r="S1971" s="10">
        <v>-17766.400000000001</v>
      </c>
      <c r="T1971" s="10">
        <v>-19543.04</v>
      </c>
      <c r="U1971" s="9">
        <v>-192252.56</v>
      </c>
    </row>
    <row r="1972" spans="1:21" ht="23.25" thickBot="1" x14ac:dyDescent="0.3">
      <c r="A1972" s="4" t="s">
        <v>514</v>
      </c>
      <c r="B1972" s="4" t="s">
        <v>493</v>
      </c>
      <c r="C1972" s="4" t="s">
        <v>494</v>
      </c>
      <c r="D1972" s="4" t="s">
        <v>523</v>
      </c>
      <c r="E1972" s="4" t="s">
        <v>524</v>
      </c>
      <c r="F1972" s="4" t="s">
        <v>156</v>
      </c>
      <c r="G1972" s="4" t="s">
        <v>157</v>
      </c>
      <c r="H1972" s="4" t="s">
        <v>440</v>
      </c>
      <c r="I1972" s="7"/>
      <c r="J1972" s="7"/>
      <c r="K1972" s="7"/>
      <c r="L1972" s="7"/>
      <c r="M1972" s="8">
        <v>192</v>
      </c>
      <c r="N1972" s="7"/>
      <c r="O1972" s="7"/>
      <c r="P1972" s="7"/>
      <c r="Q1972" s="7"/>
      <c r="R1972" s="7"/>
      <c r="S1972" s="7"/>
      <c r="T1972" s="7"/>
      <c r="U1972" s="9">
        <v>192</v>
      </c>
    </row>
    <row r="1973" spans="1:21" ht="23.25" thickBot="1" x14ac:dyDescent="0.3">
      <c r="A1973" s="4" t="s">
        <v>514</v>
      </c>
      <c r="B1973" s="4" t="s">
        <v>495</v>
      </c>
      <c r="C1973" s="4" t="s">
        <v>496</v>
      </c>
      <c r="D1973" s="4" t="s">
        <v>519</v>
      </c>
      <c r="E1973" s="4" t="s">
        <v>520</v>
      </c>
      <c r="F1973" s="4" t="s">
        <v>108</v>
      </c>
      <c r="G1973" s="4" t="s">
        <v>109</v>
      </c>
      <c r="H1973" s="4" t="s">
        <v>213</v>
      </c>
      <c r="I1973" s="10">
        <v>8581.84</v>
      </c>
      <c r="J1973" s="10">
        <v>6475.39</v>
      </c>
      <c r="K1973" s="10">
        <v>7866.69</v>
      </c>
      <c r="L1973" s="10">
        <v>7476.61</v>
      </c>
      <c r="M1973" s="10">
        <v>8581.83</v>
      </c>
      <c r="N1973" s="10">
        <v>8839.34</v>
      </c>
      <c r="O1973" s="10">
        <v>8839.34</v>
      </c>
      <c r="P1973" s="10">
        <v>8397.3700000000008</v>
      </c>
      <c r="Q1973" s="10">
        <v>8839.34</v>
      </c>
      <c r="R1973" s="10">
        <v>8035.76</v>
      </c>
      <c r="S1973" s="10">
        <v>7232.2</v>
      </c>
      <c r="T1973" s="10">
        <v>7633.97</v>
      </c>
      <c r="U1973" s="9">
        <v>96799.679999999993</v>
      </c>
    </row>
    <row r="1974" spans="1:21" ht="23.25" thickBot="1" x14ac:dyDescent="0.3">
      <c r="A1974" s="4" t="s">
        <v>514</v>
      </c>
      <c r="B1974" s="4" t="s">
        <v>495</v>
      </c>
      <c r="C1974" s="4" t="s">
        <v>496</v>
      </c>
      <c r="D1974" s="4" t="s">
        <v>519</v>
      </c>
      <c r="E1974" s="4" t="s">
        <v>520</v>
      </c>
      <c r="F1974" s="4" t="s">
        <v>120</v>
      </c>
      <c r="G1974" s="4" t="s">
        <v>121</v>
      </c>
      <c r="H1974" s="4" t="s">
        <v>213</v>
      </c>
      <c r="I1974" s="8">
        <v>8335.52</v>
      </c>
      <c r="J1974" s="8">
        <v>5878.56</v>
      </c>
      <c r="K1974" s="8">
        <v>5118.1899999999996</v>
      </c>
      <c r="L1974" s="8">
        <v>7884.32</v>
      </c>
      <c r="M1974" s="8">
        <v>10998.91</v>
      </c>
      <c r="N1974" s="8">
        <v>13015.12</v>
      </c>
      <c r="O1974" s="8">
        <v>13295.92</v>
      </c>
      <c r="P1974" s="8">
        <v>12011.68</v>
      </c>
      <c r="Q1974" s="8">
        <v>12279.61</v>
      </c>
      <c r="R1974" s="8">
        <v>12949.26</v>
      </c>
      <c r="S1974" s="8">
        <v>11861.96</v>
      </c>
      <c r="T1974" s="8">
        <v>13752.64</v>
      </c>
      <c r="U1974" s="9">
        <v>127381.69</v>
      </c>
    </row>
    <row r="1975" spans="1:21" ht="23.25" thickBot="1" x14ac:dyDescent="0.3">
      <c r="A1975" s="4" t="s">
        <v>514</v>
      </c>
      <c r="B1975" s="4" t="s">
        <v>495</v>
      </c>
      <c r="C1975" s="4" t="s">
        <v>496</v>
      </c>
      <c r="D1975" s="4" t="s">
        <v>519</v>
      </c>
      <c r="E1975" s="4" t="s">
        <v>520</v>
      </c>
      <c r="F1975" s="4" t="s">
        <v>122</v>
      </c>
      <c r="G1975" s="4" t="s">
        <v>123</v>
      </c>
      <c r="H1975" s="4" t="s">
        <v>213</v>
      </c>
      <c r="I1975" s="10">
        <v>245.7</v>
      </c>
      <c r="J1975" s="10">
        <v>251.39</v>
      </c>
      <c r="K1975" s="10">
        <v>278.38</v>
      </c>
      <c r="L1975" s="10">
        <v>1122.3699999999999</v>
      </c>
      <c r="M1975" s="10">
        <v>439.37</v>
      </c>
      <c r="N1975" s="10">
        <v>374.12</v>
      </c>
      <c r="O1975" s="10">
        <v>28.08</v>
      </c>
      <c r="P1975" s="11"/>
      <c r="Q1975" s="10">
        <v>431.41</v>
      </c>
      <c r="R1975" s="10">
        <v>472.52</v>
      </c>
      <c r="S1975" s="10">
        <v>891.73</v>
      </c>
      <c r="T1975" s="10">
        <v>149.19</v>
      </c>
      <c r="U1975" s="9">
        <v>4684.26</v>
      </c>
    </row>
    <row r="1976" spans="1:21" ht="23.25" thickBot="1" x14ac:dyDescent="0.3">
      <c r="A1976" s="4" t="s">
        <v>514</v>
      </c>
      <c r="B1976" s="4" t="s">
        <v>495</v>
      </c>
      <c r="C1976" s="4" t="s">
        <v>496</v>
      </c>
      <c r="D1976" s="4" t="s">
        <v>519</v>
      </c>
      <c r="E1976" s="4" t="s">
        <v>520</v>
      </c>
      <c r="F1976" s="4" t="s">
        <v>112</v>
      </c>
      <c r="G1976" s="4" t="s">
        <v>113</v>
      </c>
      <c r="H1976" s="4" t="s">
        <v>213</v>
      </c>
      <c r="I1976" s="8">
        <v>3094.95</v>
      </c>
      <c r="J1976" s="8">
        <v>2971.57</v>
      </c>
      <c r="K1976" s="8">
        <v>2156.08</v>
      </c>
      <c r="L1976" s="8">
        <v>2288.46</v>
      </c>
      <c r="M1976" s="8">
        <v>2900.44</v>
      </c>
      <c r="N1976" s="8">
        <v>3023.91</v>
      </c>
      <c r="O1976" s="8">
        <v>3103.2</v>
      </c>
      <c r="P1976" s="8">
        <v>2979.17</v>
      </c>
      <c r="Q1976" s="8">
        <v>3099.4</v>
      </c>
      <c r="R1976" s="8">
        <v>3188.05</v>
      </c>
      <c r="S1976" s="8">
        <v>3047.73</v>
      </c>
      <c r="T1976" s="8">
        <v>3182.47</v>
      </c>
      <c r="U1976" s="9">
        <v>35035.43</v>
      </c>
    </row>
    <row r="1977" spans="1:21" ht="23.25" thickBot="1" x14ac:dyDescent="0.3">
      <c r="A1977" s="4" t="s">
        <v>514</v>
      </c>
      <c r="B1977" s="4" t="s">
        <v>495</v>
      </c>
      <c r="C1977" s="4" t="s">
        <v>496</v>
      </c>
      <c r="D1977" s="4" t="s">
        <v>519</v>
      </c>
      <c r="E1977" s="4" t="s">
        <v>520</v>
      </c>
      <c r="F1977" s="4" t="s">
        <v>114</v>
      </c>
      <c r="G1977" s="4" t="s">
        <v>115</v>
      </c>
      <c r="H1977" s="4" t="s">
        <v>213</v>
      </c>
      <c r="I1977" s="10">
        <v>11494.73</v>
      </c>
      <c r="J1977" s="10">
        <v>11038.98</v>
      </c>
      <c r="K1977" s="10">
        <v>8025.39</v>
      </c>
      <c r="L1977" s="10">
        <v>8674.01</v>
      </c>
      <c r="M1977" s="10">
        <v>10835.2</v>
      </c>
      <c r="N1977" s="10">
        <v>11282.99</v>
      </c>
      <c r="O1977" s="10">
        <v>11521.63</v>
      </c>
      <c r="P1977" s="10">
        <v>11056.87</v>
      </c>
      <c r="Q1977" s="10">
        <v>11571.83</v>
      </c>
      <c r="R1977" s="10">
        <v>11907.63</v>
      </c>
      <c r="S1977" s="10">
        <v>11453.91</v>
      </c>
      <c r="T1977" s="10">
        <v>11835.32</v>
      </c>
      <c r="U1977" s="9">
        <v>130698.49</v>
      </c>
    </row>
    <row r="1978" spans="1:21" ht="23.25" thickBot="1" x14ac:dyDescent="0.3">
      <c r="A1978" s="4" t="s">
        <v>514</v>
      </c>
      <c r="B1978" s="4" t="s">
        <v>495</v>
      </c>
      <c r="C1978" s="4" t="s">
        <v>496</v>
      </c>
      <c r="D1978" s="4" t="s">
        <v>519</v>
      </c>
      <c r="E1978" s="4" t="s">
        <v>520</v>
      </c>
      <c r="F1978" s="4" t="s">
        <v>132</v>
      </c>
      <c r="G1978" s="4" t="s">
        <v>133</v>
      </c>
      <c r="H1978" s="4" t="s">
        <v>213</v>
      </c>
      <c r="I1978" s="7"/>
      <c r="J1978" s="7"/>
      <c r="K1978" s="7"/>
      <c r="L1978" s="7"/>
      <c r="M1978" s="8">
        <v>285.2</v>
      </c>
      <c r="N1978" s="8">
        <v>71.3</v>
      </c>
      <c r="O1978" s="7"/>
      <c r="P1978" s="7"/>
      <c r="Q1978" s="7"/>
      <c r="R1978" s="7"/>
      <c r="S1978" s="7"/>
      <c r="T1978" s="7"/>
      <c r="U1978" s="9">
        <v>356.5</v>
      </c>
    </row>
    <row r="1979" spans="1:21" ht="23.25" thickBot="1" x14ac:dyDescent="0.3">
      <c r="A1979" s="4" t="s">
        <v>514</v>
      </c>
      <c r="B1979" s="4" t="s">
        <v>495</v>
      </c>
      <c r="C1979" s="4" t="s">
        <v>496</v>
      </c>
      <c r="D1979" s="4" t="s">
        <v>519</v>
      </c>
      <c r="E1979" s="4" t="s">
        <v>520</v>
      </c>
      <c r="F1979" s="4" t="s">
        <v>94</v>
      </c>
      <c r="G1979" s="4" t="s">
        <v>95</v>
      </c>
      <c r="H1979" s="4" t="s">
        <v>213</v>
      </c>
      <c r="I1979" s="10">
        <v>45.86</v>
      </c>
      <c r="J1979" s="10">
        <v>62.39</v>
      </c>
      <c r="K1979" s="10">
        <v>56.23</v>
      </c>
      <c r="L1979" s="10">
        <v>141.44999999999999</v>
      </c>
      <c r="M1979" s="10">
        <v>57.98</v>
      </c>
      <c r="N1979" s="10">
        <v>65.78</v>
      </c>
      <c r="O1979" s="10">
        <v>60.32</v>
      </c>
      <c r="P1979" s="10">
        <v>54.01</v>
      </c>
      <c r="Q1979" s="10">
        <v>63.52</v>
      </c>
      <c r="R1979" s="10">
        <v>67.33</v>
      </c>
      <c r="S1979" s="10">
        <v>82.13</v>
      </c>
      <c r="T1979" s="10">
        <v>77.23</v>
      </c>
      <c r="U1979" s="9">
        <v>834.23</v>
      </c>
    </row>
    <row r="1980" spans="1:21" ht="23.25" thickBot="1" x14ac:dyDescent="0.3">
      <c r="A1980" s="4" t="s">
        <v>514</v>
      </c>
      <c r="B1980" s="4" t="s">
        <v>495</v>
      </c>
      <c r="C1980" s="4" t="s">
        <v>496</v>
      </c>
      <c r="D1980" s="4" t="s">
        <v>519</v>
      </c>
      <c r="E1980" s="4" t="s">
        <v>520</v>
      </c>
      <c r="F1980" s="4" t="s">
        <v>192</v>
      </c>
      <c r="G1980" s="4" t="s">
        <v>193</v>
      </c>
      <c r="H1980" s="4" t="s">
        <v>213</v>
      </c>
      <c r="I1980" s="8">
        <v>-19084.8</v>
      </c>
      <c r="J1980" s="8">
        <v>-12126.8</v>
      </c>
      <c r="K1980" s="8">
        <v>-14313.6</v>
      </c>
      <c r="L1980" s="8">
        <v>-7955.68</v>
      </c>
      <c r="M1980" s="13">
        <v>0</v>
      </c>
      <c r="N1980" s="8">
        <v>-30878.639999999999</v>
      </c>
      <c r="O1980" s="8">
        <v>-17418.73</v>
      </c>
      <c r="P1980" s="8">
        <v>-15835.2</v>
      </c>
      <c r="Q1980" s="8">
        <v>-17418.72</v>
      </c>
      <c r="R1980" s="8">
        <v>-15340.35</v>
      </c>
      <c r="S1980" s="8">
        <v>-14251.68</v>
      </c>
      <c r="T1980" s="8">
        <v>-2375.2800000000002</v>
      </c>
      <c r="U1980" s="9">
        <v>-166999.48000000001</v>
      </c>
    </row>
    <row r="1981" spans="1:21" ht="23.25" thickBot="1" x14ac:dyDescent="0.3">
      <c r="A1981" s="4" t="s">
        <v>514</v>
      </c>
      <c r="B1981" s="4" t="s">
        <v>495</v>
      </c>
      <c r="C1981" s="4" t="s">
        <v>496</v>
      </c>
      <c r="D1981" s="4" t="s">
        <v>519</v>
      </c>
      <c r="E1981" s="4" t="s">
        <v>520</v>
      </c>
      <c r="F1981" s="4" t="s">
        <v>176</v>
      </c>
      <c r="G1981" s="4" t="s">
        <v>177</v>
      </c>
      <c r="H1981" s="4" t="s">
        <v>213</v>
      </c>
      <c r="I1981" s="10">
        <v>-14992.96</v>
      </c>
      <c r="J1981" s="10">
        <v>-9481.2800000000007</v>
      </c>
      <c r="K1981" s="10">
        <v>-8157.66</v>
      </c>
      <c r="L1981" s="10">
        <v>-11424</v>
      </c>
      <c r="M1981" s="10">
        <v>-19978.48</v>
      </c>
      <c r="N1981" s="10">
        <v>-23641.16</v>
      </c>
      <c r="O1981" s="10">
        <v>-24151.16</v>
      </c>
      <c r="P1981" s="10">
        <v>-21818.32</v>
      </c>
      <c r="Q1981" s="10">
        <v>-22306.98</v>
      </c>
      <c r="R1981" s="10">
        <v>-23523.42</v>
      </c>
      <c r="S1981" s="10">
        <v>-21106.560000000001</v>
      </c>
      <c r="T1981" s="10">
        <v>-24477.119999999999</v>
      </c>
      <c r="U1981" s="9">
        <v>-225059.1</v>
      </c>
    </row>
    <row r="1982" spans="1:21" ht="23.25" thickBot="1" x14ac:dyDescent="0.3">
      <c r="A1982" s="4" t="s">
        <v>514</v>
      </c>
      <c r="B1982" s="4" t="s">
        <v>495</v>
      </c>
      <c r="C1982" s="4" t="s">
        <v>496</v>
      </c>
      <c r="D1982" s="4" t="s">
        <v>519</v>
      </c>
      <c r="E1982" s="4" t="s">
        <v>520</v>
      </c>
      <c r="F1982" s="4" t="s">
        <v>178</v>
      </c>
      <c r="G1982" s="4" t="s">
        <v>179</v>
      </c>
      <c r="H1982" s="4" t="s">
        <v>213</v>
      </c>
      <c r="I1982" s="8">
        <v>-297.08999999999997</v>
      </c>
      <c r="J1982" s="8">
        <v>-231.07</v>
      </c>
      <c r="K1982" s="8">
        <v>-339.6</v>
      </c>
      <c r="L1982" s="8">
        <v>-814.32</v>
      </c>
      <c r="M1982" s="8">
        <v>-530.95000000000005</v>
      </c>
      <c r="N1982" s="8">
        <v>-452.09</v>
      </c>
      <c r="O1982" s="8">
        <v>-33.93</v>
      </c>
      <c r="P1982" s="7"/>
      <c r="Q1982" s="8">
        <v>-521.4</v>
      </c>
      <c r="R1982" s="8">
        <v>-571.07000000000005</v>
      </c>
      <c r="S1982" s="8">
        <v>-1047.28</v>
      </c>
      <c r="T1982" s="8">
        <v>-173.05</v>
      </c>
      <c r="U1982" s="9">
        <v>-5011.8500000000004</v>
      </c>
    </row>
    <row r="1983" spans="1:21" ht="23.25" thickBot="1" x14ac:dyDescent="0.3">
      <c r="A1983" s="4" t="s">
        <v>514</v>
      </c>
      <c r="B1983" s="4" t="s">
        <v>495</v>
      </c>
      <c r="C1983" s="4" t="s">
        <v>496</v>
      </c>
      <c r="D1983" s="4" t="s">
        <v>519</v>
      </c>
      <c r="E1983" s="4" t="s">
        <v>520</v>
      </c>
      <c r="F1983" s="4" t="s">
        <v>180</v>
      </c>
      <c r="G1983" s="4" t="s">
        <v>181</v>
      </c>
      <c r="H1983" s="4" t="s">
        <v>213</v>
      </c>
      <c r="I1983" s="11"/>
      <c r="J1983" s="11"/>
      <c r="K1983" s="11"/>
      <c r="L1983" s="11"/>
      <c r="M1983" s="10">
        <v>-107.88</v>
      </c>
      <c r="N1983" s="10">
        <v>-35.96</v>
      </c>
      <c r="O1983" s="11"/>
      <c r="P1983" s="11"/>
      <c r="Q1983" s="11"/>
      <c r="R1983" s="11"/>
      <c r="S1983" s="11"/>
      <c r="T1983" s="11"/>
      <c r="U1983" s="9">
        <v>-143.84</v>
      </c>
    </row>
    <row r="1984" spans="1:21" ht="23.25" thickBot="1" x14ac:dyDescent="0.3">
      <c r="A1984" s="4" t="s">
        <v>514</v>
      </c>
      <c r="B1984" s="4" t="s">
        <v>334</v>
      </c>
      <c r="C1984" s="4" t="s">
        <v>335</v>
      </c>
      <c r="D1984" s="4" t="s">
        <v>515</v>
      </c>
      <c r="E1984" s="4" t="s">
        <v>516</v>
      </c>
      <c r="F1984" s="4" t="s">
        <v>94</v>
      </c>
      <c r="G1984" s="4" t="s">
        <v>95</v>
      </c>
      <c r="H1984" s="4" t="s">
        <v>517</v>
      </c>
      <c r="I1984" s="7"/>
      <c r="J1984" s="7"/>
      <c r="K1984" s="7"/>
      <c r="L1984" s="7"/>
      <c r="M1984" s="7"/>
      <c r="N1984" s="7"/>
      <c r="O1984" s="7"/>
      <c r="P1984" s="7"/>
      <c r="Q1984" s="7"/>
      <c r="R1984" s="7"/>
      <c r="S1984" s="8">
        <v>-60.29</v>
      </c>
      <c r="T1984" s="7"/>
      <c r="U1984" s="9">
        <v>-60.29</v>
      </c>
    </row>
    <row r="1985" spans="1:21" ht="23.25" thickBot="1" x14ac:dyDescent="0.3">
      <c r="A1985" s="4" t="s">
        <v>514</v>
      </c>
      <c r="B1985" s="4" t="s">
        <v>334</v>
      </c>
      <c r="C1985" s="4" t="s">
        <v>335</v>
      </c>
      <c r="D1985" s="4" t="s">
        <v>515</v>
      </c>
      <c r="E1985" s="4" t="s">
        <v>516</v>
      </c>
      <c r="F1985" s="4" t="s">
        <v>176</v>
      </c>
      <c r="G1985" s="4" t="s">
        <v>177</v>
      </c>
      <c r="H1985" s="4" t="s">
        <v>517</v>
      </c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0">
        <v>-2219.52</v>
      </c>
      <c r="T1985" s="11"/>
      <c r="U1985" s="9">
        <v>-2219.52</v>
      </c>
    </row>
    <row r="1986" spans="1:21" ht="23.25" thickBot="1" x14ac:dyDescent="0.3">
      <c r="A1986" s="4" t="s">
        <v>514</v>
      </c>
      <c r="B1986" s="4" t="s">
        <v>334</v>
      </c>
      <c r="C1986" s="4" t="s">
        <v>335</v>
      </c>
      <c r="D1986" s="4" t="s">
        <v>515</v>
      </c>
      <c r="E1986" s="4" t="s">
        <v>516</v>
      </c>
      <c r="F1986" s="4" t="s">
        <v>178</v>
      </c>
      <c r="G1986" s="4" t="s">
        <v>179</v>
      </c>
      <c r="H1986" s="4" t="s">
        <v>517</v>
      </c>
      <c r="I1986" s="7"/>
      <c r="J1986" s="7"/>
      <c r="K1986" s="7"/>
      <c r="L1986" s="7"/>
      <c r="M1986" s="7"/>
      <c r="N1986" s="7"/>
      <c r="O1986" s="7"/>
      <c r="P1986" s="7"/>
      <c r="Q1986" s="7"/>
      <c r="R1986" s="7"/>
      <c r="S1986" s="8">
        <v>-242.27</v>
      </c>
      <c r="T1986" s="7"/>
      <c r="U1986" s="9">
        <v>-242.27</v>
      </c>
    </row>
    <row r="1987" spans="1:21" ht="23.25" thickBot="1" x14ac:dyDescent="0.3">
      <c r="A1987" s="4" t="s">
        <v>514</v>
      </c>
      <c r="B1987" s="4" t="s">
        <v>334</v>
      </c>
      <c r="C1987" s="4" t="s">
        <v>335</v>
      </c>
      <c r="D1987" s="4" t="s">
        <v>519</v>
      </c>
      <c r="E1987" s="4" t="s">
        <v>520</v>
      </c>
      <c r="F1987" s="4" t="s">
        <v>98</v>
      </c>
      <c r="G1987" s="4" t="s">
        <v>99</v>
      </c>
      <c r="H1987" s="4" t="s">
        <v>213</v>
      </c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0">
        <v>101.1</v>
      </c>
      <c r="U1987" s="9">
        <v>101.1</v>
      </c>
    </row>
    <row r="1988" spans="1:21" ht="23.25" thickBot="1" x14ac:dyDescent="0.3">
      <c r="A1988" s="4" t="s">
        <v>514</v>
      </c>
      <c r="B1988" s="4" t="s">
        <v>334</v>
      </c>
      <c r="C1988" s="4" t="s">
        <v>335</v>
      </c>
      <c r="D1988" s="4" t="s">
        <v>519</v>
      </c>
      <c r="E1988" s="4" t="s">
        <v>520</v>
      </c>
      <c r="F1988" s="4" t="s">
        <v>116</v>
      </c>
      <c r="G1988" s="4" t="s">
        <v>117</v>
      </c>
      <c r="H1988" s="4" t="s">
        <v>213</v>
      </c>
      <c r="I1988" s="7"/>
      <c r="J1988" s="7"/>
      <c r="K1988" s="7"/>
      <c r="L1988" s="7"/>
      <c r="M1988" s="7"/>
      <c r="N1988" s="7"/>
      <c r="O1988" s="7"/>
      <c r="P1988" s="7"/>
      <c r="Q1988" s="7"/>
      <c r="R1988" s="7"/>
      <c r="S1988" s="7"/>
      <c r="T1988" s="8">
        <v>28.92</v>
      </c>
      <c r="U1988" s="9">
        <v>28.92</v>
      </c>
    </row>
    <row r="1989" spans="1:21" ht="23.25" thickBot="1" x14ac:dyDescent="0.3">
      <c r="A1989" s="4" t="s">
        <v>514</v>
      </c>
      <c r="B1989" s="4" t="s">
        <v>267</v>
      </c>
      <c r="C1989" s="4" t="s">
        <v>268</v>
      </c>
      <c r="D1989" s="4" t="s">
        <v>519</v>
      </c>
      <c r="E1989" s="4" t="s">
        <v>520</v>
      </c>
      <c r="F1989" s="4" t="s">
        <v>108</v>
      </c>
      <c r="G1989" s="4" t="s">
        <v>109</v>
      </c>
      <c r="H1989" s="4" t="s">
        <v>213</v>
      </c>
      <c r="I1989" s="10">
        <v>36773.31</v>
      </c>
      <c r="J1989" s="10">
        <v>31689.07</v>
      </c>
      <c r="K1989" s="10">
        <v>27883.05</v>
      </c>
      <c r="L1989" s="10">
        <v>36183.99</v>
      </c>
      <c r="M1989" s="10">
        <v>40185.57</v>
      </c>
      <c r="N1989" s="10">
        <v>39453.03</v>
      </c>
      <c r="O1989" s="10">
        <v>39967.49</v>
      </c>
      <c r="P1989" s="10">
        <v>39513.629999999997</v>
      </c>
      <c r="Q1989" s="10">
        <v>35567.1</v>
      </c>
      <c r="R1989" s="10">
        <v>37933.57</v>
      </c>
      <c r="S1989" s="10">
        <v>38005.49</v>
      </c>
      <c r="T1989" s="10">
        <v>33511.03</v>
      </c>
      <c r="U1989" s="9">
        <v>436666.33</v>
      </c>
    </row>
    <row r="1990" spans="1:21" ht="23.25" thickBot="1" x14ac:dyDescent="0.3">
      <c r="A1990" s="4" t="s">
        <v>514</v>
      </c>
      <c r="B1990" s="4" t="s">
        <v>267</v>
      </c>
      <c r="C1990" s="4" t="s">
        <v>268</v>
      </c>
      <c r="D1990" s="4" t="s">
        <v>519</v>
      </c>
      <c r="E1990" s="4" t="s">
        <v>520</v>
      </c>
      <c r="F1990" s="4" t="s">
        <v>112</v>
      </c>
      <c r="G1990" s="4" t="s">
        <v>113</v>
      </c>
      <c r="H1990" s="4" t="s">
        <v>213</v>
      </c>
      <c r="I1990" s="8">
        <v>5468.35</v>
      </c>
      <c r="J1990" s="8">
        <v>5468.35</v>
      </c>
      <c r="K1990" s="8">
        <v>5468.32</v>
      </c>
      <c r="L1990" s="8">
        <v>5626.24</v>
      </c>
      <c r="M1990" s="8">
        <v>5626.24</v>
      </c>
      <c r="N1990" s="8">
        <v>5907.95</v>
      </c>
      <c r="O1990" s="8">
        <v>5980.04</v>
      </c>
      <c r="P1990" s="8">
        <v>5980.06</v>
      </c>
      <c r="Q1990" s="8">
        <v>5980.08</v>
      </c>
      <c r="R1990" s="8">
        <v>5980.02</v>
      </c>
      <c r="S1990" s="8">
        <v>5980.05</v>
      </c>
      <c r="T1990" s="8">
        <v>5980.03</v>
      </c>
      <c r="U1990" s="9">
        <v>69445.73</v>
      </c>
    </row>
    <row r="1991" spans="1:21" ht="23.25" thickBot="1" x14ac:dyDescent="0.3">
      <c r="A1991" s="4" t="s">
        <v>514</v>
      </c>
      <c r="B1991" s="4" t="s">
        <v>267</v>
      </c>
      <c r="C1991" s="4" t="s">
        <v>268</v>
      </c>
      <c r="D1991" s="4" t="s">
        <v>519</v>
      </c>
      <c r="E1991" s="4" t="s">
        <v>520</v>
      </c>
      <c r="F1991" s="4" t="s">
        <v>114</v>
      </c>
      <c r="G1991" s="4" t="s">
        <v>115</v>
      </c>
      <c r="H1991" s="4" t="s">
        <v>213</v>
      </c>
      <c r="I1991" s="10">
        <v>20238.830000000002</v>
      </c>
      <c r="J1991" s="10">
        <v>20238.849999999999</v>
      </c>
      <c r="K1991" s="10">
        <v>20238.810000000001</v>
      </c>
      <c r="L1991" s="10">
        <v>20880.91</v>
      </c>
      <c r="M1991" s="10">
        <v>20880.900000000001</v>
      </c>
      <c r="N1991" s="10">
        <v>21926.39</v>
      </c>
      <c r="O1991" s="10">
        <v>22194.01</v>
      </c>
      <c r="P1991" s="10">
        <v>22194.03</v>
      </c>
      <c r="Q1991" s="10">
        <v>22194</v>
      </c>
      <c r="R1991" s="10">
        <v>22194.02</v>
      </c>
      <c r="S1991" s="10">
        <v>22194.03</v>
      </c>
      <c r="T1991" s="10">
        <v>22193.99</v>
      </c>
      <c r="U1991" s="9">
        <v>257568.77</v>
      </c>
    </row>
    <row r="1992" spans="1:21" ht="23.25" thickBot="1" x14ac:dyDescent="0.3">
      <c r="A1992" s="4" t="s">
        <v>514</v>
      </c>
      <c r="B1992" s="4" t="s">
        <v>267</v>
      </c>
      <c r="C1992" s="4" t="s">
        <v>268</v>
      </c>
      <c r="D1992" s="4" t="s">
        <v>519</v>
      </c>
      <c r="E1992" s="4" t="s">
        <v>520</v>
      </c>
      <c r="F1992" s="4" t="s">
        <v>70</v>
      </c>
      <c r="G1992" s="4" t="s">
        <v>71</v>
      </c>
      <c r="H1992" s="4" t="s">
        <v>213</v>
      </c>
      <c r="I1992" s="7"/>
      <c r="J1992" s="7"/>
      <c r="K1992" s="7"/>
      <c r="L1992" s="7"/>
      <c r="M1992" s="7"/>
      <c r="N1992" s="7"/>
      <c r="O1992" s="7"/>
      <c r="P1992" s="7"/>
      <c r="Q1992" s="7"/>
      <c r="R1992" s="7"/>
      <c r="S1992" s="7"/>
      <c r="T1992" s="8">
        <v>2.16</v>
      </c>
      <c r="U1992" s="9">
        <v>2.16</v>
      </c>
    </row>
    <row r="1993" spans="1:21" ht="23.25" thickBot="1" x14ac:dyDescent="0.3">
      <c r="A1993" s="4" t="s">
        <v>514</v>
      </c>
      <c r="B1993" s="4" t="s">
        <v>267</v>
      </c>
      <c r="C1993" s="4" t="s">
        <v>268</v>
      </c>
      <c r="D1993" s="4" t="s">
        <v>519</v>
      </c>
      <c r="E1993" s="4" t="s">
        <v>520</v>
      </c>
      <c r="F1993" s="4" t="s">
        <v>80</v>
      </c>
      <c r="G1993" s="4" t="s">
        <v>81</v>
      </c>
      <c r="H1993" s="4" t="s">
        <v>213</v>
      </c>
      <c r="I1993" s="11"/>
      <c r="J1993" s="11"/>
      <c r="K1993" s="11"/>
      <c r="L1993" s="11"/>
      <c r="M1993" s="11"/>
      <c r="N1993" s="11"/>
      <c r="O1993" s="11"/>
      <c r="P1993" s="11"/>
      <c r="Q1993" s="11"/>
      <c r="R1993" s="10">
        <v>10</v>
      </c>
      <c r="S1993" s="11"/>
      <c r="T1993" s="11"/>
      <c r="U1993" s="9">
        <v>10</v>
      </c>
    </row>
    <row r="1994" spans="1:21" ht="23.25" thickBot="1" x14ac:dyDescent="0.3">
      <c r="A1994" s="4" t="s">
        <v>514</v>
      </c>
      <c r="B1994" s="4" t="s">
        <v>267</v>
      </c>
      <c r="C1994" s="4" t="s">
        <v>268</v>
      </c>
      <c r="D1994" s="4" t="s">
        <v>519</v>
      </c>
      <c r="E1994" s="4" t="s">
        <v>520</v>
      </c>
      <c r="F1994" s="4" t="s">
        <v>94</v>
      </c>
      <c r="G1994" s="4" t="s">
        <v>95</v>
      </c>
      <c r="H1994" s="4" t="s">
        <v>213</v>
      </c>
      <c r="I1994" s="7"/>
      <c r="J1994" s="8">
        <v>-29.16</v>
      </c>
      <c r="K1994" s="7"/>
      <c r="L1994" s="7"/>
      <c r="M1994" s="7"/>
      <c r="N1994" s="7"/>
      <c r="O1994" s="7"/>
      <c r="P1994" s="7"/>
      <c r="Q1994" s="7"/>
      <c r="R1994" s="7"/>
      <c r="S1994" s="7"/>
      <c r="T1994" s="8">
        <v>-15.41</v>
      </c>
      <c r="U1994" s="9">
        <v>-44.57</v>
      </c>
    </row>
    <row r="1995" spans="1:21" ht="23.25" thickBot="1" x14ac:dyDescent="0.3">
      <c r="A1995" s="4" t="s">
        <v>514</v>
      </c>
      <c r="B1995" s="4" t="s">
        <v>267</v>
      </c>
      <c r="C1995" s="4" t="s">
        <v>268</v>
      </c>
      <c r="D1995" s="4" t="s">
        <v>519</v>
      </c>
      <c r="E1995" s="4" t="s">
        <v>520</v>
      </c>
      <c r="F1995" s="4" t="s">
        <v>98</v>
      </c>
      <c r="G1995" s="4" t="s">
        <v>99</v>
      </c>
      <c r="H1995" s="4" t="s">
        <v>213</v>
      </c>
      <c r="I1995" s="11"/>
      <c r="J1995" s="11"/>
      <c r="K1995" s="10">
        <v>263.52999999999997</v>
      </c>
      <c r="L1995" s="11"/>
      <c r="M1995" s="10">
        <v>61.25</v>
      </c>
      <c r="N1995" s="11"/>
      <c r="O1995" s="11"/>
      <c r="P1995" s="11"/>
      <c r="Q1995" s="11"/>
      <c r="R1995" s="10">
        <v>17.95</v>
      </c>
      <c r="S1995" s="10">
        <v>236.81</v>
      </c>
      <c r="T1995" s="10">
        <v>-236.76</v>
      </c>
      <c r="U1995" s="9">
        <v>342.78</v>
      </c>
    </row>
    <row r="1996" spans="1:21" ht="23.25" thickBot="1" x14ac:dyDescent="0.3">
      <c r="A1996" s="4" t="s">
        <v>514</v>
      </c>
      <c r="B1996" s="4" t="s">
        <v>267</v>
      </c>
      <c r="C1996" s="4" t="s">
        <v>268</v>
      </c>
      <c r="D1996" s="4" t="s">
        <v>519</v>
      </c>
      <c r="E1996" s="4" t="s">
        <v>520</v>
      </c>
      <c r="F1996" s="4" t="s">
        <v>102</v>
      </c>
      <c r="G1996" s="4" t="s">
        <v>103</v>
      </c>
      <c r="H1996" s="4" t="s">
        <v>213</v>
      </c>
      <c r="I1996" s="8">
        <v>62.96</v>
      </c>
      <c r="J1996" s="7"/>
      <c r="K1996" s="7"/>
      <c r="L1996" s="7"/>
      <c r="M1996" s="7"/>
      <c r="N1996" s="7"/>
      <c r="O1996" s="7"/>
      <c r="P1996" s="7"/>
      <c r="Q1996" s="7"/>
      <c r="R1996" s="7"/>
      <c r="S1996" s="7"/>
      <c r="T1996" s="7"/>
      <c r="U1996" s="9">
        <v>62.96</v>
      </c>
    </row>
    <row r="1997" spans="1:21" ht="23.25" thickBot="1" x14ac:dyDescent="0.3">
      <c r="A1997" s="4" t="s">
        <v>514</v>
      </c>
      <c r="B1997" s="4" t="s">
        <v>267</v>
      </c>
      <c r="C1997" s="4" t="s">
        <v>268</v>
      </c>
      <c r="D1997" s="4" t="s">
        <v>519</v>
      </c>
      <c r="E1997" s="4" t="s">
        <v>520</v>
      </c>
      <c r="F1997" s="4" t="s">
        <v>116</v>
      </c>
      <c r="G1997" s="4" t="s">
        <v>117</v>
      </c>
      <c r="H1997" s="4" t="s">
        <v>213</v>
      </c>
      <c r="I1997" s="10">
        <v>71.8</v>
      </c>
      <c r="J1997" s="10">
        <v>35.9</v>
      </c>
      <c r="K1997" s="11"/>
      <c r="L1997" s="11"/>
      <c r="M1997" s="10">
        <v>71.8</v>
      </c>
      <c r="N1997" s="10">
        <v>63.93</v>
      </c>
      <c r="O1997" s="11"/>
      <c r="P1997" s="11"/>
      <c r="Q1997" s="11"/>
      <c r="R1997" s="10">
        <v>249.94</v>
      </c>
      <c r="S1997" s="10">
        <v>162.94999999999999</v>
      </c>
      <c r="T1997" s="10">
        <v>181.68</v>
      </c>
      <c r="U1997" s="9">
        <v>838</v>
      </c>
    </row>
    <row r="1998" spans="1:21" ht="23.25" thickBot="1" x14ac:dyDescent="0.3">
      <c r="A1998" s="4" t="s">
        <v>514</v>
      </c>
      <c r="B1998" s="4" t="s">
        <v>267</v>
      </c>
      <c r="C1998" s="4" t="s">
        <v>268</v>
      </c>
      <c r="D1998" s="4" t="s">
        <v>519</v>
      </c>
      <c r="E1998" s="4" t="s">
        <v>520</v>
      </c>
      <c r="F1998" s="4" t="s">
        <v>160</v>
      </c>
      <c r="G1998" s="4" t="s">
        <v>161</v>
      </c>
      <c r="H1998" s="4" t="s">
        <v>213</v>
      </c>
      <c r="I1998" s="7"/>
      <c r="J1998" s="7"/>
      <c r="K1998" s="7"/>
      <c r="L1998" s="7"/>
      <c r="M1998" s="7"/>
      <c r="N1998" s="7"/>
      <c r="O1998" s="7"/>
      <c r="P1998" s="7"/>
      <c r="Q1998" s="7"/>
      <c r="R1998" s="8">
        <v>67.41</v>
      </c>
      <c r="S1998" s="7"/>
      <c r="T1998" s="7"/>
      <c r="U1998" s="9">
        <v>67.41</v>
      </c>
    </row>
    <row r="1999" spans="1:21" ht="23.25" thickBot="1" x14ac:dyDescent="0.3">
      <c r="A1999" s="4" t="s">
        <v>514</v>
      </c>
      <c r="B1999" s="4" t="s">
        <v>267</v>
      </c>
      <c r="C1999" s="4" t="s">
        <v>268</v>
      </c>
      <c r="D1999" s="4" t="s">
        <v>519</v>
      </c>
      <c r="E1999" s="4" t="s">
        <v>520</v>
      </c>
      <c r="F1999" s="4" t="s">
        <v>84</v>
      </c>
      <c r="G1999" s="4" t="s">
        <v>85</v>
      </c>
      <c r="H1999" s="4" t="s">
        <v>213</v>
      </c>
      <c r="I1999" s="11"/>
      <c r="J1999" s="10">
        <v>376.84</v>
      </c>
      <c r="K1999" s="10">
        <v>111</v>
      </c>
      <c r="L1999" s="11"/>
      <c r="M1999" s="11"/>
      <c r="N1999" s="11"/>
      <c r="O1999" s="11"/>
      <c r="P1999" s="11"/>
      <c r="Q1999" s="11"/>
      <c r="R1999" s="10">
        <v>38.83</v>
      </c>
      <c r="S1999" s="11"/>
      <c r="T1999" s="10">
        <v>403.56</v>
      </c>
      <c r="U1999" s="9">
        <v>930.23</v>
      </c>
    </row>
    <row r="2000" spans="1:21" ht="23.25" thickBot="1" x14ac:dyDescent="0.3">
      <c r="A2000" s="4" t="s">
        <v>514</v>
      </c>
      <c r="B2000" s="4" t="s">
        <v>267</v>
      </c>
      <c r="C2000" s="4" t="s">
        <v>268</v>
      </c>
      <c r="D2000" s="4" t="s">
        <v>519</v>
      </c>
      <c r="E2000" s="4" t="s">
        <v>520</v>
      </c>
      <c r="F2000" s="4" t="s">
        <v>166</v>
      </c>
      <c r="G2000" s="4" t="s">
        <v>167</v>
      </c>
      <c r="H2000" s="4" t="s">
        <v>213</v>
      </c>
      <c r="I2000" s="7"/>
      <c r="J2000" s="7"/>
      <c r="K2000" s="8">
        <v>225</v>
      </c>
      <c r="L2000" s="7"/>
      <c r="M2000" s="7"/>
      <c r="N2000" s="7"/>
      <c r="O2000" s="7"/>
      <c r="P2000" s="7"/>
      <c r="Q2000" s="7"/>
      <c r="R2000" s="8">
        <v>50</v>
      </c>
      <c r="S2000" s="7"/>
      <c r="T2000" s="8">
        <v>20</v>
      </c>
      <c r="U2000" s="9">
        <v>295</v>
      </c>
    </row>
    <row r="2001" spans="1:21" ht="23.25" thickBot="1" x14ac:dyDescent="0.3">
      <c r="A2001" s="4" t="s">
        <v>514</v>
      </c>
      <c r="B2001" s="4" t="s">
        <v>267</v>
      </c>
      <c r="C2001" s="4" t="s">
        <v>268</v>
      </c>
      <c r="D2001" s="4" t="s">
        <v>519</v>
      </c>
      <c r="E2001" s="4" t="s">
        <v>520</v>
      </c>
      <c r="F2001" s="4" t="s">
        <v>192</v>
      </c>
      <c r="G2001" s="4" t="s">
        <v>193</v>
      </c>
      <c r="H2001" s="4" t="s">
        <v>213</v>
      </c>
      <c r="I2001" s="10">
        <v>-38805.760000000002</v>
      </c>
      <c r="J2001" s="10">
        <v>-42975.62</v>
      </c>
      <c r="K2001" s="10">
        <v>-38347.96</v>
      </c>
      <c r="L2001" s="10">
        <v>-47263.55</v>
      </c>
      <c r="M2001" s="10">
        <v>-54208.15</v>
      </c>
      <c r="N2001" s="10">
        <v>-52619.46</v>
      </c>
      <c r="O2001" s="10">
        <v>-52619.46</v>
      </c>
      <c r="P2001" s="10">
        <v>-48896.25</v>
      </c>
      <c r="Q2001" s="10">
        <v>-46918.77</v>
      </c>
      <c r="R2001" s="10">
        <v>-52372.3</v>
      </c>
      <c r="S2001" s="10">
        <v>-46841.52</v>
      </c>
      <c r="T2001" s="10">
        <v>-45574.7</v>
      </c>
      <c r="U2001" s="9">
        <v>-567443.5</v>
      </c>
    </row>
    <row r="2002" spans="1:21" ht="23.25" thickBot="1" x14ac:dyDescent="0.3">
      <c r="A2002" s="4" t="s">
        <v>514</v>
      </c>
      <c r="B2002" s="4" t="s">
        <v>267</v>
      </c>
      <c r="C2002" s="4" t="s">
        <v>268</v>
      </c>
      <c r="D2002" s="4" t="s">
        <v>519</v>
      </c>
      <c r="E2002" s="4" t="s">
        <v>520</v>
      </c>
      <c r="F2002" s="4" t="s">
        <v>176</v>
      </c>
      <c r="G2002" s="4" t="s">
        <v>177</v>
      </c>
      <c r="H2002" s="4" t="s">
        <v>213</v>
      </c>
      <c r="I2002" s="7"/>
      <c r="J2002" s="8">
        <v>-1120.98</v>
      </c>
      <c r="K2002" s="7"/>
      <c r="L2002" s="7"/>
      <c r="M2002" s="7"/>
      <c r="N2002" s="7"/>
      <c r="O2002" s="7"/>
      <c r="P2002" s="7"/>
      <c r="Q2002" s="7"/>
      <c r="R2002" s="7"/>
      <c r="S2002" s="7"/>
      <c r="T2002" s="8">
        <v>-629.04</v>
      </c>
      <c r="U2002" s="9">
        <v>-1750.02</v>
      </c>
    </row>
    <row r="2003" spans="1:21" ht="23.25" thickBot="1" x14ac:dyDescent="0.3">
      <c r="A2003" s="4" t="s">
        <v>514</v>
      </c>
      <c r="B2003" s="4" t="s">
        <v>267</v>
      </c>
      <c r="C2003" s="4" t="s">
        <v>268</v>
      </c>
      <c r="D2003" s="4" t="s">
        <v>519</v>
      </c>
      <c r="E2003" s="4" t="s">
        <v>520</v>
      </c>
      <c r="F2003" s="4" t="s">
        <v>178</v>
      </c>
      <c r="G2003" s="4" t="s">
        <v>179</v>
      </c>
      <c r="H2003" s="4" t="s">
        <v>213</v>
      </c>
      <c r="I2003" s="11"/>
      <c r="J2003" s="10">
        <v>-69.989999999999995</v>
      </c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9">
        <v>-69.989999999999995</v>
      </c>
    </row>
    <row r="2004" spans="1:21" ht="23.25" thickBot="1" x14ac:dyDescent="0.3">
      <c r="A2004" s="4" t="s">
        <v>514</v>
      </c>
      <c r="B2004" s="4" t="s">
        <v>349</v>
      </c>
      <c r="C2004" s="4" t="s">
        <v>350</v>
      </c>
      <c r="D2004" s="4" t="s">
        <v>519</v>
      </c>
      <c r="E2004" s="4" t="s">
        <v>520</v>
      </c>
      <c r="F2004" s="4" t="s">
        <v>108</v>
      </c>
      <c r="G2004" s="4" t="s">
        <v>109</v>
      </c>
      <c r="H2004" s="4" t="s">
        <v>213</v>
      </c>
      <c r="I2004" s="8">
        <v>6560.26</v>
      </c>
      <c r="J2004" s="8">
        <v>7098</v>
      </c>
      <c r="K2004" s="8">
        <v>8675.33</v>
      </c>
      <c r="L2004" s="8">
        <v>9318.43</v>
      </c>
      <c r="M2004" s="8">
        <v>9762.16</v>
      </c>
      <c r="N2004" s="8">
        <v>10055.08</v>
      </c>
      <c r="O2004" s="8">
        <v>7312.78</v>
      </c>
      <c r="P2004" s="8">
        <v>7267.08</v>
      </c>
      <c r="Q2004" s="8">
        <v>10055.08</v>
      </c>
      <c r="R2004" s="8">
        <v>7084.26</v>
      </c>
      <c r="S2004" s="8">
        <v>5530.3</v>
      </c>
      <c r="T2004" s="8">
        <v>18029.87</v>
      </c>
      <c r="U2004" s="9">
        <v>106748.63</v>
      </c>
    </row>
    <row r="2005" spans="1:21" ht="23.25" thickBot="1" x14ac:dyDescent="0.3">
      <c r="A2005" s="4" t="s">
        <v>514</v>
      </c>
      <c r="B2005" s="4" t="s">
        <v>349</v>
      </c>
      <c r="C2005" s="4" t="s">
        <v>350</v>
      </c>
      <c r="D2005" s="4" t="s">
        <v>519</v>
      </c>
      <c r="E2005" s="4" t="s">
        <v>520</v>
      </c>
      <c r="F2005" s="4" t="s">
        <v>112</v>
      </c>
      <c r="G2005" s="4" t="s">
        <v>113</v>
      </c>
      <c r="H2005" s="4" t="s">
        <v>213</v>
      </c>
      <c r="I2005" s="10">
        <v>1291.8499999999999</v>
      </c>
      <c r="J2005" s="10">
        <v>1291.83</v>
      </c>
      <c r="K2005" s="10">
        <v>1291.8399999999999</v>
      </c>
      <c r="L2005" s="10">
        <v>1332.54</v>
      </c>
      <c r="M2005" s="10">
        <v>1332.54</v>
      </c>
      <c r="N2005" s="10">
        <v>1372.52</v>
      </c>
      <c r="O2005" s="10">
        <v>1372.54</v>
      </c>
      <c r="P2005" s="10">
        <v>1372.53</v>
      </c>
      <c r="Q2005" s="10">
        <v>1372.52</v>
      </c>
      <c r="R2005" s="10">
        <v>1372.53</v>
      </c>
      <c r="S2005" s="10">
        <v>1372.59</v>
      </c>
      <c r="T2005" s="10">
        <v>2578.34</v>
      </c>
      <c r="U2005" s="9">
        <v>17354.169999999998</v>
      </c>
    </row>
    <row r="2006" spans="1:21" ht="23.25" thickBot="1" x14ac:dyDescent="0.3">
      <c r="A2006" s="4" t="s">
        <v>514</v>
      </c>
      <c r="B2006" s="4" t="s">
        <v>349</v>
      </c>
      <c r="C2006" s="4" t="s">
        <v>350</v>
      </c>
      <c r="D2006" s="4" t="s">
        <v>519</v>
      </c>
      <c r="E2006" s="4" t="s">
        <v>520</v>
      </c>
      <c r="F2006" s="4" t="s">
        <v>114</v>
      </c>
      <c r="G2006" s="4" t="s">
        <v>115</v>
      </c>
      <c r="H2006" s="4" t="s">
        <v>213</v>
      </c>
      <c r="I2006" s="8">
        <v>4781.25</v>
      </c>
      <c r="J2006" s="8">
        <v>4781.22</v>
      </c>
      <c r="K2006" s="8">
        <v>4781.21</v>
      </c>
      <c r="L2006" s="8">
        <v>4945.5200000000004</v>
      </c>
      <c r="M2006" s="8">
        <v>4945.5200000000004</v>
      </c>
      <c r="N2006" s="8">
        <v>5093.8999999999996</v>
      </c>
      <c r="O2006" s="8">
        <v>5093.8999999999996</v>
      </c>
      <c r="P2006" s="8">
        <v>5093.91</v>
      </c>
      <c r="Q2006" s="8">
        <v>5093.8999999999996</v>
      </c>
      <c r="R2006" s="8">
        <v>5093.93</v>
      </c>
      <c r="S2006" s="8">
        <v>5093.9399999999996</v>
      </c>
      <c r="T2006" s="8">
        <v>9568.84</v>
      </c>
      <c r="U2006" s="9">
        <v>64367.040000000001</v>
      </c>
    </row>
    <row r="2007" spans="1:21" ht="23.25" thickBot="1" x14ac:dyDescent="0.3">
      <c r="A2007" s="4" t="s">
        <v>514</v>
      </c>
      <c r="B2007" s="4" t="s">
        <v>349</v>
      </c>
      <c r="C2007" s="4" t="s">
        <v>350</v>
      </c>
      <c r="D2007" s="4" t="s">
        <v>519</v>
      </c>
      <c r="E2007" s="4" t="s">
        <v>520</v>
      </c>
      <c r="F2007" s="4" t="s">
        <v>192</v>
      </c>
      <c r="G2007" s="4" t="s">
        <v>193</v>
      </c>
      <c r="H2007" s="4" t="s">
        <v>213</v>
      </c>
      <c r="I2007" s="10">
        <v>-8940.06</v>
      </c>
      <c r="J2007" s="10">
        <v>-8948.7999999999993</v>
      </c>
      <c r="K2007" s="10">
        <v>-11186</v>
      </c>
      <c r="L2007" s="10">
        <v>-13998.38</v>
      </c>
      <c r="M2007" s="11"/>
      <c r="N2007" s="10">
        <v>-13935.02</v>
      </c>
      <c r="O2007" s="10">
        <v>-10134.56</v>
      </c>
      <c r="P2007" s="10">
        <v>-9501.15</v>
      </c>
      <c r="Q2007" s="10">
        <v>-13935.02</v>
      </c>
      <c r="R2007" s="10">
        <v>-10134.56</v>
      </c>
      <c r="S2007" s="11"/>
      <c r="T2007" s="10">
        <v>-11401.38</v>
      </c>
      <c r="U2007" s="9">
        <v>-112114.93</v>
      </c>
    </row>
    <row r="2008" spans="1:21" ht="23.25" thickBot="1" x14ac:dyDescent="0.3">
      <c r="A2008" s="4" t="s">
        <v>514</v>
      </c>
      <c r="B2008" s="4" t="s">
        <v>190</v>
      </c>
      <c r="C2008" s="4" t="s">
        <v>191</v>
      </c>
      <c r="D2008" s="4" t="s">
        <v>521</v>
      </c>
      <c r="E2008" s="4" t="s">
        <v>522</v>
      </c>
      <c r="F2008" s="4" t="s">
        <v>94</v>
      </c>
      <c r="G2008" s="4" t="s">
        <v>95</v>
      </c>
      <c r="H2008" s="4" t="s">
        <v>476</v>
      </c>
      <c r="I2008" s="7"/>
      <c r="J2008" s="7"/>
      <c r="K2008" s="8">
        <v>13.32</v>
      </c>
      <c r="L2008" s="7"/>
      <c r="M2008" s="7"/>
      <c r="N2008" s="7"/>
      <c r="O2008" s="7"/>
      <c r="P2008" s="7"/>
      <c r="Q2008" s="7"/>
      <c r="R2008" s="7"/>
      <c r="S2008" s="7"/>
      <c r="T2008" s="7"/>
      <c r="U2008" s="9">
        <v>13.32</v>
      </c>
    </row>
    <row r="2009" spans="1:21" ht="23.25" thickBot="1" x14ac:dyDescent="0.3">
      <c r="A2009" s="4" t="s">
        <v>514</v>
      </c>
      <c r="B2009" s="4" t="s">
        <v>190</v>
      </c>
      <c r="C2009" s="4" t="s">
        <v>191</v>
      </c>
      <c r="D2009" s="4" t="s">
        <v>521</v>
      </c>
      <c r="E2009" s="4" t="s">
        <v>522</v>
      </c>
      <c r="F2009" s="4" t="s">
        <v>42</v>
      </c>
      <c r="G2009" s="4" t="s">
        <v>43</v>
      </c>
      <c r="H2009" s="4" t="s">
        <v>476</v>
      </c>
      <c r="I2009" s="11"/>
      <c r="J2009" s="11"/>
      <c r="K2009" s="10">
        <v>543.84</v>
      </c>
      <c r="L2009" s="11"/>
      <c r="M2009" s="11"/>
      <c r="N2009" s="11"/>
      <c r="O2009" s="11"/>
      <c r="P2009" s="11"/>
      <c r="Q2009" s="11"/>
      <c r="R2009" s="11"/>
      <c r="S2009" s="11"/>
      <c r="T2009" s="11"/>
      <c r="U2009" s="9">
        <v>543.84</v>
      </c>
    </row>
    <row r="2010" spans="1:21" ht="23.25" thickBot="1" x14ac:dyDescent="0.3">
      <c r="A2010" s="4" t="s">
        <v>514</v>
      </c>
      <c r="B2010" s="4" t="s">
        <v>190</v>
      </c>
      <c r="C2010" s="4" t="s">
        <v>191</v>
      </c>
      <c r="D2010" s="4" t="s">
        <v>523</v>
      </c>
      <c r="E2010" s="4" t="s">
        <v>524</v>
      </c>
      <c r="F2010" s="4" t="s">
        <v>108</v>
      </c>
      <c r="G2010" s="4" t="s">
        <v>109</v>
      </c>
      <c r="H2010" s="4" t="s">
        <v>440</v>
      </c>
      <c r="I2010" s="8">
        <v>9212.4599999999991</v>
      </c>
      <c r="J2010" s="8">
        <v>7706.35</v>
      </c>
      <c r="K2010" s="8">
        <v>6727.77</v>
      </c>
      <c r="L2010" s="8">
        <v>9632.9500000000007</v>
      </c>
      <c r="M2010" s="8">
        <v>10091.66</v>
      </c>
      <c r="N2010" s="8">
        <v>3118.33</v>
      </c>
      <c r="O2010" s="7"/>
      <c r="P2010" s="7"/>
      <c r="Q2010" s="7"/>
      <c r="R2010" s="7"/>
      <c r="S2010" s="7"/>
      <c r="T2010" s="7"/>
      <c r="U2010" s="9">
        <v>46489.52</v>
      </c>
    </row>
    <row r="2011" spans="1:21" ht="23.25" thickBot="1" x14ac:dyDescent="0.3">
      <c r="A2011" s="4" t="s">
        <v>514</v>
      </c>
      <c r="B2011" s="4" t="s">
        <v>190</v>
      </c>
      <c r="C2011" s="4" t="s">
        <v>191</v>
      </c>
      <c r="D2011" s="4" t="s">
        <v>523</v>
      </c>
      <c r="E2011" s="4" t="s">
        <v>524</v>
      </c>
      <c r="F2011" s="4" t="s">
        <v>112</v>
      </c>
      <c r="G2011" s="4" t="s">
        <v>113</v>
      </c>
      <c r="H2011" s="4" t="s">
        <v>440</v>
      </c>
      <c r="I2011" s="10">
        <v>1377.52</v>
      </c>
      <c r="J2011" s="10">
        <v>1377.51</v>
      </c>
      <c r="K2011" s="10">
        <v>1377.54</v>
      </c>
      <c r="L2011" s="10">
        <v>1377.52</v>
      </c>
      <c r="M2011" s="10">
        <v>1377.52</v>
      </c>
      <c r="N2011" s="10">
        <v>638.47</v>
      </c>
      <c r="O2011" s="11"/>
      <c r="P2011" s="11"/>
      <c r="Q2011" s="11"/>
      <c r="R2011" s="11"/>
      <c r="S2011" s="11"/>
      <c r="T2011" s="11"/>
      <c r="U2011" s="9">
        <v>7526.08</v>
      </c>
    </row>
    <row r="2012" spans="1:21" ht="23.25" thickBot="1" x14ac:dyDescent="0.3">
      <c r="A2012" s="4" t="s">
        <v>514</v>
      </c>
      <c r="B2012" s="4" t="s">
        <v>190</v>
      </c>
      <c r="C2012" s="4" t="s">
        <v>191</v>
      </c>
      <c r="D2012" s="4" t="s">
        <v>523</v>
      </c>
      <c r="E2012" s="4" t="s">
        <v>524</v>
      </c>
      <c r="F2012" s="4" t="s">
        <v>114</v>
      </c>
      <c r="G2012" s="4" t="s">
        <v>115</v>
      </c>
      <c r="H2012" s="4" t="s">
        <v>440</v>
      </c>
      <c r="I2012" s="8">
        <v>5098.32</v>
      </c>
      <c r="J2012" s="8">
        <v>5098.3100000000004</v>
      </c>
      <c r="K2012" s="8">
        <v>5098.32</v>
      </c>
      <c r="L2012" s="8">
        <v>5112.4399999999996</v>
      </c>
      <c r="M2012" s="8">
        <v>5112.4399999999996</v>
      </c>
      <c r="N2012" s="8">
        <v>2369.62</v>
      </c>
      <c r="O2012" s="7"/>
      <c r="P2012" s="7"/>
      <c r="Q2012" s="7"/>
      <c r="R2012" s="7"/>
      <c r="S2012" s="7"/>
      <c r="T2012" s="7"/>
      <c r="U2012" s="9">
        <v>27889.45</v>
      </c>
    </row>
    <row r="2013" spans="1:21" ht="23.25" thickBot="1" x14ac:dyDescent="0.3">
      <c r="A2013" s="4" t="s">
        <v>514</v>
      </c>
      <c r="B2013" s="4" t="s">
        <v>190</v>
      </c>
      <c r="C2013" s="4" t="s">
        <v>191</v>
      </c>
      <c r="D2013" s="4" t="s">
        <v>523</v>
      </c>
      <c r="E2013" s="4" t="s">
        <v>524</v>
      </c>
      <c r="F2013" s="4" t="s">
        <v>82</v>
      </c>
      <c r="G2013" s="4" t="s">
        <v>83</v>
      </c>
      <c r="H2013" s="4" t="s">
        <v>440</v>
      </c>
      <c r="I2013" s="11"/>
      <c r="J2013" s="11"/>
      <c r="K2013" s="11"/>
      <c r="L2013" s="11"/>
      <c r="M2013" s="11"/>
      <c r="N2013" s="11"/>
      <c r="O2013" s="11"/>
      <c r="P2013" s="10">
        <v>14</v>
      </c>
      <c r="Q2013" s="11"/>
      <c r="R2013" s="11"/>
      <c r="S2013" s="11"/>
      <c r="T2013" s="11"/>
      <c r="U2013" s="9">
        <v>14</v>
      </c>
    </row>
    <row r="2014" spans="1:21" ht="23.25" thickBot="1" x14ac:dyDescent="0.3">
      <c r="A2014" s="4" t="s">
        <v>514</v>
      </c>
      <c r="B2014" s="4" t="s">
        <v>190</v>
      </c>
      <c r="C2014" s="4" t="s">
        <v>191</v>
      </c>
      <c r="D2014" s="4" t="s">
        <v>519</v>
      </c>
      <c r="E2014" s="4" t="s">
        <v>520</v>
      </c>
      <c r="F2014" s="4" t="s">
        <v>108</v>
      </c>
      <c r="G2014" s="4" t="s">
        <v>109</v>
      </c>
      <c r="H2014" s="4" t="s">
        <v>213</v>
      </c>
      <c r="I2014" s="8">
        <v>210156.66</v>
      </c>
      <c r="J2014" s="8">
        <v>190851.26</v>
      </c>
      <c r="K2014" s="8">
        <v>160554.65</v>
      </c>
      <c r="L2014" s="8">
        <v>197941.51</v>
      </c>
      <c r="M2014" s="8">
        <v>208671.71</v>
      </c>
      <c r="N2014" s="8">
        <v>216305.02</v>
      </c>
      <c r="O2014" s="8">
        <v>238390.85</v>
      </c>
      <c r="P2014" s="8">
        <v>212623.57</v>
      </c>
      <c r="Q2014" s="8">
        <v>226499.19</v>
      </c>
      <c r="R2014" s="8">
        <v>211124.1</v>
      </c>
      <c r="S2014" s="8">
        <v>216393.91</v>
      </c>
      <c r="T2014" s="8">
        <v>226011.64</v>
      </c>
      <c r="U2014" s="9">
        <v>2515524.0699999998</v>
      </c>
    </row>
    <row r="2015" spans="1:21" ht="23.25" thickBot="1" x14ac:dyDescent="0.3">
      <c r="A2015" s="4" t="s">
        <v>514</v>
      </c>
      <c r="B2015" s="4" t="s">
        <v>190</v>
      </c>
      <c r="C2015" s="4" t="s">
        <v>191</v>
      </c>
      <c r="D2015" s="4" t="s">
        <v>519</v>
      </c>
      <c r="E2015" s="4" t="s">
        <v>520</v>
      </c>
      <c r="F2015" s="4" t="s">
        <v>118</v>
      </c>
      <c r="G2015" s="4" t="s">
        <v>119</v>
      </c>
      <c r="H2015" s="4" t="s">
        <v>213</v>
      </c>
      <c r="I2015" s="14">
        <v>0</v>
      </c>
      <c r="J2015" s="11"/>
      <c r="K2015" s="10">
        <v>775.2</v>
      </c>
      <c r="L2015" s="10">
        <v>-775.2</v>
      </c>
      <c r="M2015" s="11"/>
      <c r="N2015" s="11"/>
      <c r="O2015" s="11"/>
      <c r="P2015" s="11"/>
      <c r="Q2015" s="11"/>
      <c r="R2015" s="11"/>
      <c r="S2015" s="11"/>
      <c r="T2015" s="11"/>
      <c r="U2015" s="12">
        <v>0</v>
      </c>
    </row>
    <row r="2016" spans="1:21" ht="23.25" thickBot="1" x14ac:dyDescent="0.3">
      <c r="A2016" s="4" t="s">
        <v>514</v>
      </c>
      <c r="B2016" s="4" t="s">
        <v>190</v>
      </c>
      <c r="C2016" s="4" t="s">
        <v>191</v>
      </c>
      <c r="D2016" s="4" t="s">
        <v>519</v>
      </c>
      <c r="E2016" s="4" t="s">
        <v>520</v>
      </c>
      <c r="F2016" s="4" t="s">
        <v>120</v>
      </c>
      <c r="G2016" s="4" t="s">
        <v>121</v>
      </c>
      <c r="H2016" s="4" t="s">
        <v>213</v>
      </c>
      <c r="I2016" s="8">
        <v>169136.47</v>
      </c>
      <c r="J2016" s="8">
        <v>146086.51999999999</v>
      </c>
      <c r="K2016" s="8">
        <v>157470.42000000001</v>
      </c>
      <c r="L2016" s="8">
        <v>178965.91</v>
      </c>
      <c r="M2016" s="8">
        <v>174543.24</v>
      </c>
      <c r="N2016" s="8">
        <v>190165.23</v>
      </c>
      <c r="O2016" s="8">
        <v>199199.96</v>
      </c>
      <c r="P2016" s="8">
        <v>168347.43</v>
      </c>
      <c r="Q2016" s="8">
        <v>175628.66</v>
      </c>
      <c r="R2016" s="8">
        <v>174008.3</v>
      </c>
      <c r="S2016" s="8">
        <v>147160.15</v>
      </c>
      <c r="T2016" s="8">
        <v>155940.56</v>
      </c>
      <c r="U2016" s="9">
        <v>2036652.85</v>
      </c>
    </row>
    <row r="2017" spans="1:21" ht="23.25" thickBot="1" x14ac:dyDescent="0.3">
      <c r="A2017" s="4" t="s">
        <v>514</v>
      </c>
      <c r="B2017" s="4" t="s">
        <v>190</v>
      </c>
      <c r="C2017" s="4" t="s">
        <v>191</v>
      </c>
      <c r="D2017" s="4" t="s">
        <v>519</v>
      </c>
      <c r="E2017" s="4" t="s">
        <v>520</v>
      </c>
      <c r="F2017" s="4" t="s">
        <v>122</v>
      </c>
      <c r="G2017" s="4" t="s">
        <v>123</v>
      </c>
      <c r="H2017" s="4" t="s">
        <v>213</v>
      </c>
      <c r="I2017" s="10">
        <v>16907.330000000002</v>
      </c>
      <c r="J2017" s="10">
        <v>12667.99</v>
      </c>
      <c r="K2017" s="10">
        <v>14899.53</v>
      </c>
      <c r="L2017" s="10">
        <v>14712.74</v>
      </c>
      <c r="M2017" s="10">
        <v>10409.19</v>
      </c>
      <c r="N2017" s="10">
        <v>9729.9</v>
      </c>
      <c r="O2017" s="10">
        <v>6525</v>
      </c>
      <c r="P2017" s="10">
        <v>5699.34</v>
      </c>
      <c r="Q2017" s="10">
        <v>5398.44</v>
      </c>
      <c r="R2017" s="10">
        <v>6464.87</v>
      </c>
      <c r="S2017" s="10">
        <v>6023.2</v>
      </c>
      <c r="T2017" s="10">
        <v>5971.56</v>
      </c>
      <c r="U2017" s="9">
        <v>115409.09</v>
      </c>
    </row>
    <row r="2018" spans="1:21" ht="23.25" thickBot="1" x14ac:dyDescent="0.3">
      <c r="A2018" s="4" t="s">
        <v>514</v>
      </c>
      <c r="B2018" s="4" t="s">
        <v>190</v>
      </c>
      <c r="C2018" s="4" t="s">
        <v>191</v>
      </c>
      <c r="D2018" s="4" t="s">
        <v>519</v>
      </c>
      <c r="E2018" s="4" t="s">
        <v>520</v>
      </c>
      <c r="F2018" s="4" t="s">
        <v>110</v>
      </c>
      <c r="G2018" s="4" t="s">
        <v>111</v>
      </c>
      <c r="H2018" s="4" t="s">
        <v>213</v>
      </c>
      <c r="I2018" s="8">
        <v>3124.99</v>
      </c>
      <c r="J2018" s="8">
        <v>3124.99</v>
      </c>
      <c r="K2018" s="8">
        <v>3124.99</v>
      </c>
      <c r="L2018" s="8">
        <v>3124.99</v>
      </c>
      <c r="M2018" s="8">
        <v>3124.99</v>
      </c>
      <c r="N2018" s="8">
        <v>3124.99</v>
      </c>
      <c r="O2018" s="8">
        <v>3124.99</v>
      </c>
      <c r="P2018" s="8">
        <v>2291.66</v>
      </c>
      <c r="Q2018" s="8">
        <v>1458.33</v>
      </c>
      <c r="R2018" s="8">
        <v>1458.33</v>
      </c>
      <c r="S2018" s="8">
        <v>1458.33</v>
      </c>
      <c r="T2018" s="7"/>
      <c r="U2018" s="9">
        <v>28541.58</v>
      </c>
    </row>
    <row r="2019" spans="1:21" ht="23.25" thickBot="1" x14ac:dyDescent="0.3">
      <c r="A2019" s="4" t="s">
        <v>514</v>
      </c>
      <c r="B2019" s="4" t="s">
        <v>190</v>
      </c>
      <c r="C2019" s="4" t="s">
        <v>191</v>
      </c>
      <c r="D2019" s="4" t="s">
        <v>519</v>
      </c>
      <c r="E2019" s="4" t="s">
        <v>520</v>
      </c>
      <c r="F2019" s="4" t="s">
        <v>112</v>
      </c>
      <c r="G2019" s="4" t="s">
        <v>113</v>
      </c>
      <c r="H2019" s="4" t="s">
        <v>213</v>
      </c>
      <c r="I2019" s="10">
        <v>57034.28</v>
      </c>
      <c r="J2019" s="10">
        <v>54995.519999999997</v>
      </c>
      <c r="K2019" s="10">
        <v>56581.47</v>
      </c>
      <c r="L2019" s="10">
        <v>58175</v>
      </c>
      <c r="M2019" s="10">
        <v>55932.89</v>
      </c>
      <c r="N2019" s="10">
        <v>59422.28</v>
      </c>
      <c r="O2019" s="10">
        <v>61396.53</v>
      </c>
      <c r="P2019" s="10">
        <v>58340.57</v>
      </c>
      <c r="Q2019" s="10">
        <v>59246.06</v>
      </c>
      <c r="R2019" s="10">
        <v>61736.37</v>
      </c>
      <c r="S2019" s="10">
        <v>59166.31</v>
      </c>
      <c r="T2019" s="10">
        <v>62034.87</v>
      </c>
      <c r="U2019" s="9">
        <v>704062.15</v>
      </c>
    </row>
    <row r="2020" spans="1:21" ht="23.25" thickBot="1" x14ac:dyDescent="0.3">
      <c r="A2020" s="4" t="s">
        <v>514</v>
      </c>
      <c r="B2020" s="4" t="s">
        <v>190</v>
      </c>
      <c r="C2020" s="4" t="s">
        <v>191</v>
      </c>
      <c r="D2020" s="4" t="s">
        <v>519</v>
      </c>
      <c r="E2020" s="4" t="s">
        <v>520</v>
      </c>
      <c r="F2020" s="4" t="s">
        <v>114</v>
      </c>
      <c r="G2020" s="4" t="s">
        <v>115</v>
      </c>
      <c r="H2020" s="4" t="s">
        <v>213</v>
      </c>
      <c r="I2020" s="8">
        <v>214086.15</v>
      </c>
      <c r="J2020" s="8">
        <v>205840.48</v>
      </c>
      <c r="K2020" s="8">
        <v>212216.44</v>
      </c>
      <c r="L2020" s="8">
        <v>218515.37</v>
      </c>
      <c r="M2020" s="8">
        <v>209563.85</v>
      </c>
      <c r="N2020" s="8">
        <v>222407.07</v>
      </c>
      <c r="O2020" s="8">
        <v>229220.35</v>
      </c>
      <c r="P2020" s="8">
        <v>217666.36</v>
      </c>
      <c r="Q2020" s="8">
        <v>220896.81</v>
      </c>
      <c r="R2020" s="8">
        <v>230310.89</v>
      </c>
      <c r="S2020" s="8">
        <v>220699.81</v>
      </c>
      <c r="T2020" s="8">
        <v>231191.78</v>
      </c>
      <c r="U2020" s="9">
        <v>2632615.36</v>
      </c>
    </row>
    <row r="2021" spans="1:21" ht="23.25" thickBot="1" x14ac:dyDescent="0.3">
      <c r="A2021" s="4" t="s">
        <v>514</v>
      </c>
      <c r="B2021" s="4" t="s">
        <v>190</v>
      </c>
      <c r="C2021" s="4" t="s">
        <v>191</v>
      </c>
      <c r="D2021" s="4" t="s">
        <v>519</v>
      </c>
      <c r="E2021" s="4" t="s">
        <v>520</v>
      </c>
      <c r="F2021" s="4" t="s">
        <v>128</v>
      </c>
      <c r="G2021" s="4" t="s">
        <v>129</v>
      </c>
      <c r="H2021" s="4" t="s">
        <v>213</v>
      </c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0">
        <v>475</v>
      </c>
      <c r="T2021" s="11"/>
      <c r="U2021" s="9">
        <v>475</v>
      </c>
    </row>
    <row r="2022" spans="1:21" ht="23.25" thickBot="1" x14ac:dyDescent="0.3">
      <c r="A2022" s="4" t="s">
        <v>514</v>
      </c>
      <c r="B2022" s="4" t="s">
        <v>190</v>
      </c>
      <c r="C2022" s="4" t="s">
        <v>191</v>
      </c>
      <c r="D2022" s="4" t="s">
        <v>519</v>
      </c>
      <c r="E2022" s="4" t="s">
        <v>520</v>
      </c>
      <c r="F2022" s="4" t="s">
        <v>70</v>
      </c>
      <c r="G2022" s="4" t="s">
        <v>71</v>
      </c>
      <c r="H2022" s="4" t="s">
        <v>213</v>
      </c>
      <c r="I2022" s="7"/>
      <c r="J2022" s="7"/>
      <c r="K2022" s="8">
        <v>104.57</v>
      </c>
      <c r="L2022" s="7"/>
      <c r="M2022" s="7"/>
      <c r="N2022" s="7"/>
      <c r="O2022" s="7"/>
      <c r="P2022" s="7"/>
      <c r="Q2022" s="7"/>
      <c r="R2022" s="7"/>
      <c r="S2022" s="7"/>
      <c r="T2022" s="7"/>
      <c r="U2022" s="9">
        <v>104.57</v>
      </c>
    </row>
    <row r="2023" spans="1:21" ht="23.25" thickBot="1" x14ac:dyDescent="0.3">
      <c r="A2023" s="4" t="s">
        <v>514</v>
      </c>
      <c r="B2023" s="4" t="s">
        <v>190</v>
      </c>
      <c r="C2023" s="4" t="s">
        <v>191</v>
      </c>
      <c r="D2023" s="4" t="s">
        <v>519</v>
      </c>
      <c r="E2023" s="4" t="s">
        <v>520</v>
      </c>
      <c r="F2023" s="4" t="s">
        <v>132</v>
      </c>
      <c r="G2023" s="4" t="s">
        <v>133</v>
      </c>
      <c r="H2023" s="4" t="s">
        <v>213</v>
      </c>
      <c r="I2023" s="11"/>
      <c r="J2023" s="10">
        <v>18.559999999999999</v>
      </c>
      <c r="K2023" s="10">
        <v>145</v>
      </c>
      <c r="L2023" s="10">
        <v>37.119999999999997</v>
      </c>
      <c r="M2023" s="10">
        <v>36.799999999999997</v>
      </c>
      <c r="N2023" s="11"/>
      <c r="O2023" s="11"/>
      <c r="P2023" s="11"/>
      <c r="Q2023" s="11"/>
      <c r="R2023" s="10">
        <v>651.5</v>
      </c>
      <c r="S2023" s="10">
        <v>387.61</v>
      </c>
      <c r="T2023" s="10">
        <v>798.15</v>
      </c>
      <c r="U2023" s="9">
        <v>2074.7399999999998</v>
      </c>
    </row>
    <row r="2024" spans="1:21" ht="23.25" thickBot="1" x14ac:dyDescent="0.3">
      <c r="A2024" s="4" t="s">
        <v>514</v>
      </c>
      <c r="B2024" s="4" t="s">
        <v>190</v>
      </c>
      <c r="C2024" s="4" t="s">
        <v>191</v>
      </c>
      <c r="D2024" s="4" t="s">
        <v>519</v>
      </c>
      <c r="E2024" s="4" t="s">
        <v>520</v>
      </c>
      <c r="F2024" s="4" t="s">
        <v>80</v>
      </c>
      <c r="G2024" s="4" t="s">
        <v>81</v>
      </c>
      <c r="H2024" s="4" t="s">
        <v>213</v>
      </c>
      <c r="I2024" s="8">
        <v>754</v>
      </c>
      <c r="J2024" s="8">
        <v>754</v>
      </c>
      <c r="K2024" s="8">
        <v>815.01</v>
      </c>
      <c r="L2024" s="8">
        <v>754</v>
      </c>
      <c r="M2024" s="8">
        <v>754</v>
      </c>
      <c r="N2024" s="8">
        <v>754</v>
      </c>
      <c r="O2024" s="8">
        <v>754</v>
      </c>
      <c r="P2024" s="8">
        <v>754</v>
      </c>
      <c r="Q2024" s="8">
        <v>1508</v>
      </c>
      <c r="R2024" s="13">
        <v>0</v>
      </c>
      <c r="S2024" s="8">
        <v>754</v>
      </c>
      <c r="T2024" s="8">
        <v>754</v>
      </c>
      <c r="U2024" s="9">
        <v>9109.01</v>
      </c>
    </row>
    <row r="2025" spans="1:21" ht="23.25" thickBot="1" x14ac:dyDescent="0.3">
      <c r="A2025" s="4" t="s">
        <v>514</v>
      </c>
      <c r="B2025" s="4" t="s">
        <v>190</v>
      </c>
      <c r="C2025" s="4" t="s">
        <v>191</v>
      </c>
      <c r="D2025" s="4" t="s">
        <v>519</v>
      </c>
      <c r="E2025" s="4" t="s">
        <v>520</v>
      </c>
      <c r="F2025" s="4" t="s">
        <v>94</v>
      </c>
      <c r="G2025" s="4" t="s">
        <v>95</v>
      </c>
      <c r="H2025" s="4" t="s">
        <v>213</v>
      </c>
      <c r="I2025" s="10">
        <v>2426</v>
      </c>
      <c r="J2025" s="10">
        <v>2187.39</v>
      </c>
      <c r="K2025" s="10">
        <v>2424.31</v>
      </c>
      <c r="L2025" s="10">
        <v>2462.7600000000002</v>
      </c>
      <c r="M2025" s="10">
        <v>2418.48</v>
      </c>
      <c r="N2025" s="10">
        <v>2726.55</v>
      </c>
      <c r="O2025" s="10">
        <v>2826.45</v>
      </c>
      <c r="P2025" s="10">
        <v>2369.8000000000002</v>
      </c>
      <c r="Q2025" s="10">
        <v>2552.39</v>
      </c>
      <c r="R2025" s="10">
        <v>2213.88</v>
      </c>
      <c r="S2025" s="10">
        <v>1846.97</v>
      </c>
      <c r="T2025" s="10">
        <v>2105.11</v>
      </c>
      <c r="U2025" s="9">
        <v>28560.09</v>
      </c>
    </row>
    <row r="2026" spans="1:21" ht="23.25" thickBot="1" x14ac:dyDescent="0.3">
      <c r="A2026" s="4" t="s">
        <v>514</v>
      </c>
      <c r="B2026" s="4" t="s">
        <v>190</v>
      </c>
      <c r="C2026" s="4" t="s">
        <v>191</v>
      </c>
      <c r="D2026" s="4" t="s">
        <v>519</v>
      </c>
      <c r="E2026" s="4" t="s">
        <v>520</v>
      </c>
      <c r="F2026" s="4" t="s">
        <v>134</v>
      </c>
      <c r="G2026" s="4" t="s">
        <v>135</v>
      </c>
      <c r="H2026" s="4" t="s">
        <v>213</v>
      </c>
      <c r="I2026" s="7"/>
      <c r="J2026" s="7"/>
      <c r="K2026" s="8">
        <v>254</v>
      </c>
      <c r="L2026" s="7"/>
      <c r="M2026" s="7"/>
      <c r="N2026" s="7"/>
      <c r="O2026" s="7"/>
      <c r="P2026" s="7"/>
      <c r="Q2026" s="7"/>
      <c r="R2026" s="7"/>
      <c r="S2026" s="8">
        <v>475</v>
      </c>
      <c r="T2026" s="7"/>
      <c r="U2026" s="9">
        <v>729</v>
      </c>
    </row>
    <row r="2027" spans="1:21" ht="23.25" thickBot="1" x14ac:dyDescent="0.3">
      <c r="A2027" s="4" t="s">
        <v>514</v>
      </c>
      <c r="B2027" s="4" t="s">
        <v>190</v>
      </c>
      <c r="C2027" s="4" t="s">
        <v>191</v>
      </c>
      <c r="D2027" s="4" t="s">
        <v>519</v>
      </c>
      <c r="E2027" s="4" t="s">
        <v>520</v>
      </c>
      <c r="F2027" s="4" t="s">
        <v>98</v>
      </c>
      <c r="G2027" s="4" t="s">
        <v>99</v>
      </c>
      <c r="H2027" s="4" t="s">
        <v>213</v>
      </c>
      <c r="I2027" s="11"/>
      <c r="J2027" s="11"/>
      <c r="K2027" s="11"/>
      <c r="L2027" s="11"/>
      <c r="M2027" s="11"/>
      <c r="N2027" s="11"/>
      <c r="O2027" s="11"/>
      <c r="P2027" s="11"/>
      <c r="Q2027" s="11"/>
      <c r="R2027" s="10">
        <v>7389.04</v>
      </c>
      <c r="S2027" s="10">
        <v>-4422.32</v>
      </c>
      <c r="T2027" s="10">
        <v>3066.88</v>
      </c>
      <c r="U2027" s="9">
        <v>6033.6</v>
      </c>
    </row>
    <row r="2028" spans="1:21" ht="23.25" thickBot="1" x14ac:dyDescent="0.3">
      <c r="A2028" s="4" t="s">
        <v>514</v>
      </c>
      <c r="B2028" s="4" t="s">
        <v>190</v>
      </c>
      <c r="C2028" s="4" t="s">
        <v>191</v>
      </c>
      <c r="D2028" s="4" t="s">
        <v>519</v>
      </c>
      <c r="E2028" s="4" t="s">
        <v>520</v>
      </c>
      <c r="F2028" s="4" t="s">
        <v>102</v>
      </c>
      <c r="G2028" s="4" t="s">
        <v>103</v>
      </c>
      <c r="H2028" s="4" t="s">
        <v>213</v>
      </c>
      <c r="I2028" s="7"/>
      <c r="J2028" s="8">
        <v>519</v>
      </c>
      <c r="K2028" s="8">
        <v>408.72</v>
      </c>
      <c r="L2028" s="7"/>
      <c r="M2028" s="7"/>
      <c r="N2028" s="7"/>
      <c r="O2028" s="7"/>
      <c r="P2028" s="7"/>
      <c r="Q2028" s="7"/>
      <c r="R2028" s="7"/>
      <c r="S2028" s="7"/>
      <c r="T2028" s="7"/>
      <c r="U2028" s="9">
        <v>927.72</v>
      </c>
    </row>
    <row r="2029" spans="1:21" ht="23.25" thickBot="1" x14ac:dyDescent="0.3">
      <c r="A2029" s="4" t="s">
        <v>514</v>
      </c>
      <c r="B2029" s="4" t="s">
        <v>190</v>
      </c>
      <c r="C2029" s="4" t="s">
        <v>191</v>
      </c>
      <c r="D2029" s="4" t="s">
        <v>519</v>
      </c>
      <c r="E2029" s="4" t="s">
        <v>520</v>
      </c>
      <c r="F2029" s="4" t="s">
        <v>116</v>
      </c>
      <c r="G2029" s="4" t="s">
        <v>117</v>
      </c>
      <c r="H2029" s="4" t="s">
        <v>213</v>
      </c>
      <c r="I2029" s="11"/>
      <c r="J2029" s="11"/>
      <c r="K2029" s="11"/>
      <c r="L2029" s="11"/>
      <c r="M2029" s="11"/>
      <c r="N2029" s="10">
        <v>9.1</v>
      </c>
      <c r="O2029" s="11"/>
      <c r="P2029" s="11"/>
      <c r="Q2029" s="11"/>
      <c r="R2029" s="11"/>
      <c r="S2029" s="10">
        <v>3.25</v>
      </c>
      <c r="T2029" s="11"/>
      <c r="U2029" s="9">
        <v>12.35</v>
      </c>
    </row>
    <row r="2030" spans="1:21" ht="23.25" thickBot="1" x14ac:dyDescent="0.3">
      <c r="A2030" s="4" t="s">
        <v>514</v>
      </c>
      <c r="B2030" s="4" t="s">
        <v>190</v>
      </c>
      <c r="C2030" s="4" t="s">
        <v>191</v>
      </c>
      <c r="D2030" s="4" t="s">
        <v>519</v>
      </c>
      <c r="E2030" s="4" t="s">
        <v>520</v>
      </c>
      <c r="F2030" s="4" t="s">
        <v>82</v>
      </c>
      <c r="G2030" s="4" t="s">
        <v>83</v>
      </c>
      <c r="H2030" s="4" t="s">
        <v>213</v>
      </c>
      <c r="I2030" s="7"/>
      <c r="J2030" s="7"/>
      <c r="K2030" s="7"/>
      <c r="L2030" s="7"/>
      <c r="M2030" s="7"/>
      <c r="N2030" s="8">
        <v>15</v>
      </c>
      <c r="O2030" s="7"/>
      <c r="P2030" s="7"/>
      <c r="Q2030" s="7"/>
      <c r="R2030" s="8">
        <v>2</v>
      </c>
      <c r="S2030" s="8">
        <v>2.5</v>
      </c>
      <c r="T2030" s="7"/>
      <c r="U2030" s="9">
        <v>19.5</v>
      </c>
    </row>
    <row r="2031" spans="1:21" ht="23.25" thickBot="1" x14ac:dyDescent="0.3">
      <c r="A2031" s="4" t="s">
        <v>514</v>
      </c>
      <c r="B2031" s="4" t="s">
        <v>190</v>
      </c>
      <c r="C2031" s="4" t="s">
        <v>191</v>
      </c>
      <c r="D2031" s="4" t="s">
        <v>519</v>
      </c>
      <c r="E2031" s="4" t="s">
        <v>520</v>
      </c>
      <c r="F2031" s="4" t="s">
        <v>312</v>
      </c>
      <c r="G2031" s="4" t="s">
        <v>313</v>
      </c>
      <c r="H2031" s="4" t="s">
        <v>213</v>
      </c>
      <c r="I2031" s="11"/>
      <c r="J2031" s="10">
        <v>480</v>
      </c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9">
        <v>480</v>
      </c>
    </row>
    <row r="2032" spans="1:21" ht="23.25" thickBot="1" x14ac:dyDescent="0.3">
      <c r="A2032" s="4" t="s">
        <v>514</v>
      </c>
      <c r="B2032" s="4" t="s">
        <v>190</v>
      </c>
      <c r="C2032" s="4" t="s">
        <v>191</v>
      </c>
      <c r="D2032" s="4" t="s">
        <v>519</v>
      </c>
      <c r="E2032" s="4" t="s">
        <v>520</v>
      </c>
      <c r="F2032" s="4" t="s">
        <v>156</v>
      </c>
      <c r="G2032" s="4" t="s">
        <v>157</v>
      </c>
      <c r="H2032" s="4" t="s">
        <v>213</v>
      </c>
      <c r="I2032" s="8">
        <v>45</v>
      </c>
      <c r="J2032" s="7"/>
      <c r="K2032" s="7"/>
      <c r="L2032" s="8">
        <v>22.9</v>
      </c>
      <c r="M2032" s="8">
        <v>45.8</v>
      </c>
      <c r="N2032" s="7"/>
      <c r="O2032" s="8">
        <v>45.8</v>
      </c>
      <c r="P2032" s="7"/>
      <c r="Q2032" s="7"/>
      <c r="R2032" s="7"/>
      <c r="S2032" s="7"/>
      <c r="T2032" s="7"/>
      <c r="U2032" s="9">
        <v>159.5</v>
      </c>
    </row>
    <row r="2033" spans="1:21" ht="23.25" thickBot="1" x14ac:dyDescent="0.3">
      <c r="A2033" s="4" t="s">
        <v>514</v>
      </c>
      <c r="B2033" s="4" t="s">
        <v>190</v>
      </c>
      <c r="C2033" s="4" t="s">
        <v>191</v>
      </c>
      <c r="D2033" s="4" t="s">
        <v>519</v>
      </c>
      <c r="E2033" s="4" t="s">
        <v>520</v>
      </c>
      <c r="F2033" s="4" t="s">
        <v>258</v>
      </c>
      <c r="G2033" s="4" t="s">
        <v>259</v>
      </c>
      <c r="H2033" s="4" t="s">
        <v>213</v>
      </c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0">
        <v>11.9</v>
      </c>
      <c r="T2033" s="11"/>
      <c r="U2033" s="9">
        <v>11.9</v>
      </c>
    </row>
    <row r="2034" spans="1:21" ht="23.25" thickBot="1" x14ac:dyDescent="0.3">
      <c r="A2034" s="4" t="s">
        <v>514</v>
      </c>
      <c r="B2034" s="4" t="s">
        <v>190</v>
      </c>
      <c r="C2034" s="4" t="s">
        <v>191</v>
      </c>
      <c r="D2034" s="4" t="s">
        <v>519</v>
      </c>
      <c r="E2034" s="4" t="s">
        <v>520</v>
      </c>
      <c r="F2034" s="4" t="s">
        <v>84</v>
      </c>
      <c r="G2034" s="4" t="s">
        <v>85</v>
      </c>
      <c r="H2034" s="4" t="s">
        <v>213</v>
      </c>
      <c r="I2034" s="7"/>
      <c r="J2034" s="7"/>
      <c r="K2034" s="8">
        <v>169.67</v>
      </c>
      <c r="L2034" s="7"/>
      <c r="M2034" s="7"/>
      <c r="N2034" s="7"/>
      <c r="O2034" s="7"/>
      <c r="P2034" s="7"/>
      <c r="Q2034" s="7"/>
      <c r="R2034" s="7"/>
      <c r="S2034" s="8">
        <v>129.91999999999999</v>
      </c>
      <c r="T2034" s="8">
        <v>380.25</v>
      </c>
      <c r="U2034" s="9">
        <v>679.84</v>
      </c>
    </row>
    <row r="2035" spans="1:21" ht="23.25" thickBot="1" x14ac:dyDescent="0.3">
      <c r="A2035" s="4" t="s">
        <v>514</v>
      </c>
      <c r="B2035" s="4" t="s">
        <v>190</v>
      </c>
      <c r="C2035" s="4" t="s">
        <v>191</v>
      </c>
      <c r="D2035" s="4" t="s">
        <v>519</v>
      </c>
      <c r="E2035" s="4" t="s">
        <v>520</v>
      </c>
      <c r="F2035" s="4" t="s">
        <v>164</v>
      </c>
      <c r="G2035" s="4" t="s">
        <v>165</v>
      </c>
      <c r="H2035" s="4" t="s">
        <v>213</v>
      </c>
      <c r="I2035" s="10">
        <v>249.56</v>
      </c>
      <c r="J2035" s="11"/>
      <c r="K2035" s="11"/>
      <c r="L2035" s="10">
        <v>751.32</v>
      </c>
      <c r="M2035" s="10">
        <v>1375.91</v>
      </c>
      <c r="N2035" s="10">
        <v>-508.45</v>
      </c>
      <c r="O2035" s="11"/>
      <c r="P2035" s="11"/>
      <c r="Q2035" s="11"/>
      <c r="R2035" s="11"/>
      <c r="S2035" s="11"/>
      <c r="T2035" s="11"/>
      <c r="U2035" s="9">
        <v>1868.34</v>
      </c>
    </row>
    <row r="2036" spans="1:21" ht="23.25" thickBot="1" x14ac:dyDescent="0.3">
      <c r="A2036" s="4" t="s">
        <v>514</v>
      </c>
      <c r="B2036" s="4" t="s">
        <v>190</v>
      </c>
      <c r="C2036" s="4" t="s">
        <v>191</v>
      </c>
      <c r="D2036" s="4" t="s">
        <v>519</v>
      </c>
      <c r="E2036" s="4" t="s">
        <v>520</v>
      </c>
      <c r="F2036" s="4" t="s">
        <v>86</v>
      </c>
      <c r="G2036" s="4" t="s">
        <v>87</v>
      </c>
      <c r="H2036" s="4" t="s">
        <v>213</v>
      </c>
      <c r="I2036" s="7"/>
      <c r="J2036" s="8">
        <v>409.5</v>
      </c>
      <c r="K2036" s="8">
        <v>671.93</v>
      </c>
      <c r="L2036" s="8">
        <v>1039.7</v>
      </c>
      <c r="M2036" s="7"/>
      <c r="N2036" s="8">
        <v>308.14999999999998</v>
      </c>
      <c r="O2036" s="7"/>
      <c r="P2036" s="7"/>
      <c r="Q2036" s="7"/>
      <c r="R2036" s="7"/>
      <c r="S2036" s="7"/>
      <c r="T2036" s="7"/>
      <c r="U2036" s="9">
        <v>2429.2800000000002</v>
      </c>
    </row>
    <row r="2037" spans="1:21" ht="23.25" thickBot="1" x14ac:dyDescent="0.3">
      <c r="A2037" s="4" t="s">
        <v>514</v>
      </c>
      <c r="B2037" s="4" t="s">
        <v>190</v>
      </c>
      <c r="C2037" s="4" t="s">
        <v>191</v>
      </c>
      <c r="D2037" s="4" t="s">
        <v>519</v>
      </c>
      <c r="E2037" s="4" t="s">
        <v>520</v>
      </c>
      <c r="F2037" s="4" t="s">
        <v>192</v>
      </c>
      <c r="G2037" s="4" t="s">
        <v>193</v>
      </c>
      <c r="H2037" s="4" t="s">
        <v>213</v>
      </c>
      <c r="I2037" s="10">
        <v>-349043.32</v>
      </c>
      <c r="J2037" s="10">
        <v>-264760.17</v>
      </c>
      <c r="K2037" s="10">
        <v>-305342.31</v>
      </c>
      <c r="L2037" s="10">
        <v>-300121.39</v>
      </c>
      <c r="M2037" s="10">
        <v>-264529.03000000003</v>
      </c>
      <c r="N2037" s="10">
        <v>-415065.75</v>
      </c>
      <c r="O2037" s="10">
        <v>-322815.88</v>
      </c>
      <c r="P2037" s="10">
        <v>-347816.13</v>
      </c>
      <c r="Q2037" s="10">
        <v>-321996.81</v>
      </c>
      <c r="R2037" s="10">
        <v>-386486.91</v>
      </c>
      <c r="S2037" s="10">
        <v>-330637.13</v>
      </c>
      <c r="T2037" s="10">
        <v>-337111.7</v>
      </c>
      <c r="U2037" s="9">
        <v>-3945726.53</v>
      </c>
    </row>
    <row r="2038" spans="1:21" ht="23.25" thickBot="1" x14ac:dyDescent="0.3">
      <c r="A2038" s="4" t="s">
        <v>514</v>
      </c>
      <c r="B2038" s="4" t="s">
        <v>190</v>
      </c>
      <c r="C2038" s="4" t="s">
        <v>191</v>
      </c>
      <c r="D2038" s="4" t="s">
        <v>519</v>
      </c>
      <c r="E2038" s="4" t="s">
        <v>520</v>
      </c>
      <c r="F2038" s="4" t="s">
        <v>176</v>
      </c>
      <c r="G2038" s="4" t="s">
        <v>177</v>
      </c>
      <c r="H2038" s="4" t="s">
        <v>213</v>
      </c>
      <c r="I2038" s="8">
        <v>-256020.48000000001</v>
      </c>
      <c r="J2038" s="8">
        <v>-217835.96</v>
      </c>
      <c r="K2038" s="8">
        <v>-233244.83</v>
      </c>
      <c r="L2038" s="8">
        <v>-269773.03000000003</v>
      </c>
      <c r="M2038" s="8">
        <v>-260503.23</v>
      </c>
      <c r="N2038" s="8">
        <v>-277822.69</v>
      </c>
      <c r="O2038" s="8">
        <v>-288590.07</v>
      </c>
      <c r="P2038" s="8">
        <v>-244787.09</v>
      </c>
      <c r="Q2038" s="8">
        <v>-251572.82</v>
      </c>
      <c r="R2038" s="8">
        <v>-263162.55</v>
      </c>
      <c r="S2038" s="8">
        <v>-223914.04</v>
      </c>
      <c r="T2038" s="8">
        <v>-231779.56</v>
      </c>
      <c r="U2038" s="9">
        <v>-3019006.35</v>
      </c>
    </row>
    <row r="2039" spans="1:21" ht="23.25" thickBot="1" x14ac:dyDescent="0.3">
      <c r="A2039" s="4" t="s">
        <v>514</v>
      </c>
      <c r="B2039" s="4" t="s">
        <v>190</v>
      </c>
      <c r="C2039" s="4" t="s">
        <v>191</v>
      </c>
      <c r="D2039" s="4" t="s">
        <v>519</v>
      </c>
      <c r="E2039" s="4" t="s">
        <v>520</v>
      </c>
      <c r="F2039" s="4" t="s">
        <v>178</v>
      </c>
      <c r="G2039" s="4" t="s">
        <v>179</v>
      </c>
      <c r="H2039" s="4" t="s">
        <v>213</v>
      </c>
      <c r="I2039" s="10">
        <v>-17012.07</v>
      </c>
      <c r="J2039" s="10">
        <v>-10360.26</v>
      </c>
      <c r="K2039" s="10">
        <v>-14058.79</v>
      </c>
      <c r="L2039" s="10">
        <v>-15477.75</v>
      </c>
      <c r="M2039" s="10">
        <v>-10653.68</v>
      </c>
      <c r="N2039" s="10">
        <v>-10640.91</v>
      </c>
      <c r="O2039" s="10">
        <v>-7453.5</v>
      </c>
      <c r="P2039" s="10">
        <v>-6545.93</v>
      </c>
      <c r="Q2039" s="10">
        <v>-6265.52</v>
      </c>
      <c r="R2039" s="10">
        <v>-7389.63</v>
      </c>
      <c r="S2039" s="10">
        <v>-7039.42</v>
      </c>
      <c r="T2039" s="10">
        <v>-6091.63</v>
      </c>
      <c r="U2039" s="9">
        <v>-118989.09</v>
      </c>
    </row>
    <row r="2040" spans="1:21" ht="23.25" thickBot="1" x14ac:dyDescent="0.3">
      <c r="A2040" s="4" t="s">
        <v>514</v>
      </c>
      <c r="B2040" s="4" t="s">
        <v>190</v>
      </c>
      <c r="C2040" s="4" t="s">
        <v>191</v>
      </c>
      <c r="D2040" s="4" t="s">
        <v>519</v>
      </c>
      <c r="E2040" s="4" t="s">
        <v>520</v>
      </c>
      <c r="F2040" s="4" t="s">
        <v>182</v>
      </c>
      <c r="G2040" s="4" t="s">
        <v>183</v>
      </c>
      <c r="H2040" s="4" t="s">
        <v>213</v>
      </c>
      <c r="I2040" s="7"/>
      <c r="J2040" s="7"/>
      <c r="K2040" s="7"/>
      <c r="L2040" s="7"/>
      <c r="M2040" s="8">
        <v>-22.5</v>
      </c>
      <c r="N2040" s="8">
        <v>-22.5</v>
      </c>
      <c r="O2040" s="7"/>
      <c r="P2040" s="7"/>
      <c r="Q2040" s="7"/>
      <c r="R2040" s="7"/>
      <c r="S2040" s="7"/>
      <c r="T2040" s="7"/>
      <c r="U2040" s="9">
        <v>-45</v>
      </c>
    </row>
    <row r="2041" spans="1:21" ht="23.25" thickBot="1" x14ac:dyDescent="0.3">
      <c r="A2041" s="4" t="s">
        <v>514</v>
      </c>
      <c r="B2041" s="4" t="s">
        <v>190</v>
      </c>
      <c r="C2041" s="4" t="s">
        <v>191</v>
      </c>
      <c r="D2041" s="4" t="s">
        <v>525</v>
      </c>
      <c r="E2041" s="4" t="s">
        <v>520</v>
      </c>
      <c r="F2041" s="4" t="s">
        <v>108</v>
      </c>
      <c r="G2041" s="4" t="s">
        <v>109</v>
      </c>
      <c r="H2041" s="4" t="s">
        <v>526</v>
      </c>
      <c r="I2041" s="10">
        <v>8713.34</v>
      </c>
      <c r="J2041" s="10">
        <v>7842.01</v>
      </c>
      <c r="K2041" s="10">
        <v>5808.89</v>
      </c>
      <c r="L2041" s="10">
        <v>7525.16</v>
      </c>
      <c r="M2041" s="10">
        <v>8713.34</v>
      </c>
      <c r="N2041" s="10">
        <v>7515.28</v>
      </c>
      <c r="O2041" s="10">
        <v>9018.34</v>
      </c>
      <c r="P2041" s="10">
        <v>8567.42</v>
      </c>
      <c r="Q2041" s="10">
        <v>8608.42</v>
      </c>
      <c r="R2041" s="10">
        <v>7788.57</v>
      </c>
      <c r="S2041" s="10">
        <v>8198.49</v>
      </c>
      <c r="T2041" s="10">
        <v>8608.42</v>
      </c>
      <c r="U2041" s="9">
        <v>96907.68</v>
      </c>
    </row>
    <row r="2042" spans="1:21" ht="23.25" thickBot="1" x14ac:dyDescent="0.3">
      <c r="A2042" s="4" t="s">
        <v>514</v>
      </c>
      <c r="B2042" s="4" t="s">
        <v>190</v>
      </c>
      <c r="C2042" s="4" t="s">
        <v>191</v>
      </c>
      <c r="D2042" s="4" t="s">
        <v>525</v>
      </c>
      <c r="E2042" s="4" t="s">
        <v>520</v>
      </c>
      <c r="F2042" s="4" t="s">
        <v>112</v>
      </c>
      <c r="G2042" s="4" t="s">
        <v>113</v>
      </c>
      <c r="H2042" s="4" t="s">
        <v>526</v>
      </c>
      <c r="I2042" s="8">
        <v>1189.3800000000001</v>
      </c>
      <c r="J2042" s="8">
        <v>1189.3800000000001</v>
      </c>
      <c r="K2042" s="8">
        <v>1189.3900000000001</v>
      </c>
      <c r="L2042" s="8">
        <v>1189.3699999999999</v>
      </c>
      <c r="M2042" s="8">
        <v>1189.3800000000001</v>
      </c>
      <c r="N2042" s="8">
        <v>1230.99</v>
      </c>
      <c r="O2042" s="8">
        <v>1231</v>
      </c>
      <c r="P2042" s="8">
        <v>1231</v>
      </c>
      <c r="Q2042" s="8">
        <v>1231</v>
      </c>
      <c r="R2042" s="8">
        <v>1230.99</v>
      </c>
      <c r="S2042" s="8">
        <v>1230.99</v>
      </c>
      <c r="T2042" s="8">
        <v>1231</v>
      </c>
      <c r="U2042" s="9">
        <v>14563.87</v>
      </c>
    </row>
    <row r="2043" spans="1:21" ht="23.25" thickBot="1" x14ac:dyDescent="0.3">
      <c r="A2043" s="4" t="s">
        <v>514</v>
      </c>
      <c r="B2043" s="4" t="s">
        <v>190</v>
      </c>
      <c r="C2043" s="4" t="s">
        <v>191</v>
      </c>
      <c r="D2043" s="4" t="s">
        <v>525</v>
      </c>
      <c r="E2043" s="4" t="s">
        <v>520</v>
      </c>
      <c r="F2043" s="4" t="s">
        <v>114</v>
      </c>
      <c r="G2043" s="4" t="s">
        <v>115</v>
      </c>
      <c r="H2043" s="4" t="s">
        <v>526</v>
      </c>
      <c r="I2043" s="10">
        <v>4401.9799999999996</v>
      </c>
      <c r="J2043" s="10">
        <v>4401.9799999999996</v>
      </c>
      <c r="K2043" s="10">
        <v>4402</v>
      </c>
      <c r="L2043" s="10">
        <v>4414.17</v>
      </c>
      <c r="M2043" s="10">
        <v>4414.18</v>
      </c>
      <c r="N2043" s="10">
        <v>4568.67</v>
      </c>
      <c r="O2043" s="10">
        <v>4568.68</v>
      </c>
      <c r="P2043" s="10">
        <v>4568.68</v>
      </c>
      <c r="Q2043" s="10">
        <v>4568.68</v>
      </c>
      <c r="R2043" s="10">
        <v>4568.6899999999996</v>
      </c>
      <c r="S2043" s="10">
        <v>4568.6899999999996</v>
      </c>
      <c r="T2043" s="10">
        <v>4568.68</v>
      </c>
      <c r="U2043" s="9">
        <v>54015.08</v>
      </c>
    </row>
    <row r="2044" spans="1:21" ht="23.25" thickBot="1" x14ac:dyDescent="0.3">
      <c r="A2044" s="4" t="s">
        <v>514</v>
      </c>
      <c r="B2044" s="4" t="s">
        <v>190</v>
      </c>
      <c r="C2044" s="4" t="s">
        <v>191</v>
      </c>
      <c r="D2044" s="4" t="s">
        <v>525</v>
      </c>
      <c r="E2044" s="4" t="s">
        <v>520</v>
      </c>
      <c r="F2044" s="4" t="s">
        <v>132</v>
      </c>
      <c r="G2044" s="4" t="s">
        <v>133</v>
      </c>
      <c r="H2044" s="4" t="s">
        <v>526</v>
      </c>
      <c r="I2044" s="7"/>
      <c r="J2044" s="8">
        <v>158.34</v>
      </c>
      <c r="K2044" s="8">
        <v>56.26</v>
      </c>
      <c r="L2044" s="8">
        <v>85.01</v>
      </c>
      <c r="M2044" s="8">
        <v>55.78</v>
      </c>
      <c r="N2044" s="8">
        <v>55.78</v>
      </c>
      <c r="O2044" s="7"/>
      <c r="P2044" s="7"/>
      <c r="Q2044" s="7"/>
      <c r="R2044" s="7"/>
      <c r="S2044" s="8">
        <v>433</v>
      </c>
      <c r="T2044" s="7"/>
      <c r="U2044" s="9">
        <v>844.17</v>
      </c>
    </row>
    <row r="2045" spans="1:21" ht="23.25" thickBot="1" x14ac:dyDescent="0.3">
      <c r="A2045" s="4" t="s">
        <v>514</v>
      </c>
      <c r="B2045" s="4" t="s">
        <v>190</v>
      </c>
      <c r="C2045" s="4" t="s">
        <v>191</v>
      </c>
      <c r="D2045" s="4" t="s">
        <v>525</v>
      </c>
      <c r="E2045" s="4" t="s">
        <v>520</v>
      </c>
      <c r="F2045" s="4" t="s">
        <v>134</v>
      </c>
      <c r="G2045" s="4" t="s">
        <v>135</v>
      </c>
      <c r="H2045" s="4" t="s">
        <v>526</v>
      </c>
      <c r="I2045" s="11"/>
      <c r="J2045" s="10">
        <v>40</v>
      </c>
      <c r="K2045" s="11"/>
      <c r="L2045" s="11"/>
      <c r="M2045" s="10">
        <v>4200</v>
      </c>
      <c r="N2045" s="11"/>
      <c r="O2045" s="11"/>
      <c r="P2045" s="11"/>
      <c r="Q2045" s="11"/>
      <c r="R2045" s="11"/>
      <c r="S2045" s="11"/>
      <c r="T2045" s="11"/>
      <c r="U2045" s="9">
        <v>4240</v>
      </c>
    </row>
    <row r="2046" spans="1:21" ht="23.25" thickBot="1" x14ac:dyDescent="0.3">
      <c r="A2046" s="4" t="s">
        <v>514</v>
      </c>
      <c r="B2046" s="4" t="s">
        <v>190</v>
      </c>
      <c r="C2046" s="4" t="s">
        <v>191</v>
      </c>
      <c r="D2046" s="4" t="s">
        <v>525</v>
      </c>
      <c r="E2046" s="4" t="s">
        <v>520</v>
      </c>
      <c r="F2046" s="4" t="s">
        <v>254</v>
      </c>
      <c r="G2046" s="4" t="s">
        <v>255</v>
      </c>
      <c r="H2046" s="4" t="s">
        <v>526</v>
      </c>
      <c r="I2046" s="7"/>
      <c r="J2046" s="7"/>
      <c r="K2046" s="7"/>
      <c r="L2046" s="7"/>
      <c r="M2046" s="7"/>
      <c r="N2046" s="8">
        <v>24</v>
      </c>
      <c r="O2046" s="7"/>
      <c r="P2046" s="7"/>
      <c r="Q2046" s="7"/>
      <c r="R2046" s="7"/>
      <c r="S2046" s="7"/>
      <c r="T2046" s="7"/>
      <c r="U2046" s="9">
        <v>24</v>
      </c>
    </row>
    <row r="2047" spans="1:21" ht="23.25" thickBot="1" x14ac:dyDescent="0.3">
      <c r="A2047" s="4" t="s">
        <v>514</v>
      </c>
      <c r="B2047" s="4" t="s">
        <v>190</v>
      </c>
      <c r="C2047" s="4" t="s">
        <v>191</v>
      </c>
      <c r="D2047" s="4" t="s">
        <v>525</v>
      </c>
      <c r="E2047" s="4" t="s">
        <v>520</v>
      </c>
      <c r="F2047" s="4" t="s">
        <v>98</v>
      </c>
      <c r="G2047" s="4" t="s">
        <v>99</v>
      </c>
      <c r="H2047" s="4" t="s">
        <v>526</v>
      </c>
      <c r="I2047" s="10">
        <v>72.5</v>
      </c>
      <c r="J2047" s="11"/>
      <c r="K2047" s="11"/>
      <c r="L2047" s="11"/>
      <c r="M2047" s="11"/>
      <c r="N2047" s="10">
        <v>696.99</v>
      </c>
      <c r="O2047" s="11"/>
      <c r="P2047" s="11"/>
      <c r="Q2047" s="11"/>
      <c r="R2047" s="10">
        <v>433</v>
      </c>
      <c r="S2047" s="10">
        <v>-414.27</v>
      </c>
      <c r="T2047" s="14">
        <v>0</v>
      </c>
      <c r="U2047" s="9">
        <v>788.22</v>
      </c>
    </row>
    <row r="2048" spans="1:21" ht="23.25" thickBot="1" x14ac:dyDescent="0.3">
      <c r="A2048" s="4" t="s">
        <v>514</v>
      </c>
      <c r="B2048" s="4" t="s">
        <v>190</v>
      </c>
      <c r="C2048" s="4" t="s">
        <v>191</v>
      </c>
      <c r="D2048" s="4" t="s">
        <v>525</v>
      </c>
      <c r="E2048" s="4" t="s">
        <v>520</v>
      </c>
      <c r="F2048" s="4" t="s">
        <v>102</v>
      </c>
      <c r="G2048" s="4" t="s">
        <v>103</v>
      </c>
      <c r="H2048" s="4" t="s">
        <v>526</v>
      </c>
      <c r="I2048" s="8">
        <v>700.49</v>
      </c>
      <c r="J2048" s="8">
        <v>311.04000000000002</v>
      </c>
      <c r="K2048" s="8">
        <v>-2.4</v>
      </c>
      <c r="L2048" s="8">
        <v>261.07</v>
      </c>
      <c r="M2048" s="8">
        <v>329.57</v>
      </c>
      <c r="N2048" s="8">
        <v>454.77</v>
      </c>
      <c r="O2048" s="8">
        <v>43.03</v>
      </c>
      <c r="P2048" s="7"/>
      <c r="Q2048" s="7"/>
      <c r="R2048" s="7"/>
      <c r="S2048" s="8">
        <v>2200</v>
      </c>
      <c r="T2048" s="7"/>
      <c r="U2048" s="9">
        <v>4297.57</v>
      </c>
    </row>
    <row r="2049" spans="1:21" ht="23.25" thickBot="1" x14ac:dyDescent="0.3">
      <c r="A2049" s="4" t="s">
        <v>514</v>
      </c>
      <c r="B2049" s="4" t="s">
        <v>190</v>
      </c>
      <c r="C2049" s="4" t="s">
        <v>191</v>
      </c>
      <c r="D2049" s="4" t="s">
        <v>525</v>
      </c>
      <c r="E2049" s="4" t="s">
        <v>520</v>
      </c>
      <c r="F2049" s="4" t="s">
        <v>235</v>
      </c>
      <c r="G2049" s="4" t="s">
        <v>236</v>
      </c>
      <c r="H2049" s="4" t="s">
        <v>526</v>
      </c>
      <c r="I2049" s="10">
        <v>36.659999999999997</v>
      </c>
      <c r="J2049" s="10">
        <v>51.7</v>
      </c>
      <c r="K2049" s="10">
        <v>64.86</v>
      </c>
      <c r="L2049" s="10">
        <v>41.93</v>
      </c>
      <c r="M2049" s="10">
        <v>42.12</v>
      </c>
      <c r="N2049" s="10">
        <v>19.93</v>
      </c>
      <c r="O2049" s="11"/>
      <c r="P2049" s="11"/>
      <c r="Q2049" s="11"/>
      <c r="R2049" s="11"/>
      <c r="S2049" s="11"/>
      <c r="T2049" s="11"/>
      <c r="U2049" s="9">
        <v>257.2</v>
      </c>
    </row>
    <row r="2050" spans="1:21" ht="23.25" thickBot="1" x14ac:dyDescent="0.3">
      <c r="A2050" s="4" t="s">
        <v>514</v>
      </c>
      <c r="B2050" s="4" t="s">
        <v>190</v>
      </c>
      <c r="C2050" s="4" t="s">
        <v>191</v>
      </c>
      <c r="D2050" s="4" t="s">
        <v>525</v>
      </c>
      <c r="E2050" s="4" t="s">
        <v>520</v>
      </c>
      <c r="F2050" s="4" t="s">
        <v>116</v>
      </c>
      <c r="G2050" s="4" t="s">
        <v>117</v>
      </c>
      <c r="H2050" s="4" t="s">
        <v>526</v>
      </c>
      <c r="I2050" s="7"/>
      <c r="J2050" s="8">
        <v>8.44</v>
      </c>
      <c r="K2050" s="7"/>
      <c r="L2050" s="7"/>
      <c r="M2050" s="7"/>
      <c r="N2050" s="7"/>
      <c r="O2050" s="7"/>
      <c r="P2050" s="7"/>
      <c r="Q2050" s="7"/>
      <c r="R2050" s="7"/>
      <c r="S2050" s="7"/>
      <c r="T2050" s="7"/>
      <c r="U2050" s="9">
        <v>8.44</v>
      </c>
    </row>
    <row r="2051" spans="1:21" ht="23.25" thickBot="1" x14ac:dyDescent="0.3">
      <c r="A2051" s="4" t="s">
        <v>514</v>
      </c>
      <c r="B2051" s="4" t="s">
        <v>190</v>
      </c>
      <c r="C2051" s="4" t="s">
        <v>191</v>
      </c>
      <c r="D2051" s="4" t="s">
        <v>525</v>
      </c>
      <c r="E2051" s="4" t="s">
        <v>520</v>
      </c>
      <c r="F2051" s="4" t="s">
        <v>152</v>
      </c>
      <c r="G2051" s="4" t="s">
        <v>153</v>
      </c>
      <c r="H2051" s="4" t="s">
        <v>526</v>
      </c>
      <c r="I2051" s="11"/>
      <c r="J2051" s="11"/>
      <c r="K2051" s="10">
        <v>347.5</v>
      </c>
      <c r="L2051" s="14">
        <v>0</v>
      </c>
      <c r="M2051" s="11"/>
      <c r="N2051" s="10">
        <v>150</v>
      </c>
      <c r="O2051" s="11"/>
      <c r="P2051" s="11"/>
      <c r="Q2051" s="11"/>
      <c r="R2051" s="11"/>
      <c r="S2051" s="11"/>
      <c r="T2051" s="11"/>
      <c r="U2051" s="9">
        <v>497.5</v>
      </c>
    </row>
    <row r="2052" spans="1:21" ht="23.25" thickBot="1" x14ac:dyDescent="0.3">
      <c r="A2052" s="4" t="s">
        <v>514</v>
      </c>
      <c r="B2052" s="4" t="s">
        <v>190</v>
      </c>
      <c r="C2052" s="4" t="s">
        <v>191</v>
      </c>
      <c r="D2052" s="4" t="s">
        <v>525</v>
      </c>
      <c r="E2052" s="4" t="s">
        <v>520</v>
      </c>
      <c r="F2052" s="4" t="s">
        <v>84</v>
      </c>
      <c r="G2052" s="4" t="s">
        <v>85</v>
      </c>
      <c r="H2052" s="4" t="s">
        <v>526</v>
      </c>
      <c r="I2052" s="8">
        <v>374.01</v>
      </c>
      <c r="J2052" s="8">
        <v>495.8</v>
      </c>
      <c r="K2052" s="8">
        <v>506.12</v>
      </c>
      <c r="L2052" s="7"/>
      <c r="M2052" s="8">
        <v>103.99</v>
      </c>
      <c r="N2052" s="7"/>
      <c r="O2052" s="7"/>
      <c r="P2052" s="7"/>
      <c r="Q2052" s="7"/>
      <c r="R2052" s="7"/>
      <c r="S2052" s="7"/>
      <c r="T2052" s="7"/>
      <c r="U2052" s="9">
        <v>1479.92</v>
      </c>
    </row>
    <row r="2053" spans="1:21" ht="23.25" thickBot="1" x14ac:dyDescent="0.3">
      <c r="A2053" s="4" t="s">
        <v>514</v>
      </c>
      <c r="B2053" s="4" t="s">
        <v>190</v>
      </c>
      <c r="C2053" s="4" t="s">
        <v>191</v>
      </c>
      <c r="D2053" s="4" t="s">
        <v>525</v>
      </c>
      <c r="E2053" s="4" t="s">
        <v>520</v>
      </c>
      <c r="F2053" s="4" t="s">
        <v>164</v>
      </c>
      <c r="G2053" s="4" t="s">
        <v>165</v>
      </c>
      <c r="H2053" s="4" t="s">
        <v>526</v>
      </c>
      <c r="I2053" s="11"/>
      <c r="J2053" s="11"/>
      <c r="K2053" s="11"/>
      <c r="L2053" s="11"/>
      <c r="M2053" s="11"/>
      <c r="N2053" s="10">
        <v>306.45</v>
      </c>
      <c r="O2053" s="11"/>
      <c r="P2053" s="11"/>
      <c r="Q2053" s="11"/>
      <c r="R2053" s="11"/>
      <c r="S2053" s="11"/>
      <c r="T2053" s="11"/>
      <c r="U2053" s="9">
        <v>306.45</v>
      </c>
    </row>
    <row r="2054" spans="1:21" ht="23.25" thickBot="1" x14ac:dyDescent="0.3">
      <c r="A2054" s="4" t="s">
        <v>514</v>
      </c>
      <c r="B2054" s="4" t="s">
        <v>190</v>
      </c>
      <c r="C2054" s="4" t="s">
        <v>191</v>
      </c>
      <c r="D2054" s="4" t="s">
        <v>525</v>
      </c>
      <c r="E2054" s="4" t="s">
        <v>520</v>
      </c>
      <c r="F2054" s="4" t="s">
        <v>166</v>
      </c>
      <c r="G2054" s="4" t="s">
        <v>167</v>
      </c>
      <c r="H2054" s="4" t="s">
        <v>526</v>
      </c>
      <c r="I2054" s="8">
        <v>300</v>
      </c>
      <c r="J2054" s="7"/>
      <c r="K2054" s="7"/>
      <c r="L2054" s="7"/>
      <c r="M2054" s="7"/>
      <c r="N2054" s="7"/>
      <c r="O2054" s="7"/>
      <c r="P2054" s="8">
        <v>77.95</v>
      </c>
      <c r="Q2054" s="7"/>
      <c r="R2054" s="7"/>
      <c r="S2054" s="7"/>
      <c r="T2054" s="7"/>
      <c r="U2054" s="9">
        <v>377.95</v>
      </c>
    </row>
    <row r="2055" spans="1:21" ht="23.25" thickBot="1" x14ac:dyDescent="0.3">
      <c r="A2055" s="4" t="s">
        <v>514</v>
      </c>
      <c r="B2055" s="4" t="s">
        <v>190</v>
      </c>
      <c r="C2055" s="4" t="s">
        <v>191</v>
      </c>
      <c r="D2055" s="4" t="s">
        <v>525</v>
      </c>
      <c r="E2055" s="4" t="s">
        <v>520</v>
      </c>
      <c r="F2055" s="4" t="s">
        <v>168</v>
      </c>
      <c r="G2055" s="4" t="s">
        <v>169</v>
      </c>
      <c r="H2055" s="4" t="s">
        <v>526</v>
      </c>
      <c r="I2055" s="10">
        <v>149.76</v>
      </c>
      <c r="J2055" s="11"/>
      <c r="K2055" s="10">
        <v>363.6</v>
      </c>
      <c r="L2055" s="11"/>
      <c r="M2055" s="11"/>
      <c r="N2055" s="11"/>
      <c r="O2055" s="11"/>
      <c r="P2055" s="11"/>
      <c r="Q2055" s="11"/>
      <c r="R2055" s="11"/>
      <c r="S2055" s="11"/>
      <c r="T2055" s="11"/>
      <c r="U2055" s="9">
        <v>513.36</v>
      </c>
    </row>
    <row r="2056" spans="1:21" ht="23.25" thickBot="1" x14ac:dyDescent="0.3">
      <c r="A2056" s="4" t="s">
        <v>514</v>
      </c>
      <c r="B2056" s="4" t="s">
        <v>190</v>
      </c>
      <c r="C2056" s="4" t="s">
        <v>191</v>
      </c>
      <c r="D2056" s="4" t="s">
        <v>525</v>
      </c>
      <c r="E2056" s="4" t="s">
        <v>520</v>
      </c>
      <c r="F2056" s="4" t="s">
        <v>192</v>
      </c>
      <c r="G2056" s="4" t="s">
        <v>193</v>
      </c>
      <c r="H2056" s="4" t="s">
        <v>526</v>
      </c>
      <c r="I2056" s="8">
        <v>-23424.400000000001</v>
      </c>
      <c r="J2056" s="8">
        <v>-12623.8</v>
      </c>
      <c r="K2056" s="8">
        <v>-13617.8</v>
      </c>
      <c r="L2056" s="8">
        <v>-4772.4799999999996</v>
      </c>
      <c r="M2056" s="8">
        <v>-7158.24</v>
      </c>
      <c r="N2056" s="8">
        <v>-18309.45</v>
      </c>
      <c r="O2056" s="8">
        <v>-17121.810000000001</v>
      </c>
      <c r="P2056" s="8">
        <v>-15835.2</v>
      </c>
      <c r="Q2056" s="8">
        <v>-15043.44</v>
      </c>
      <c r="R2056" s="8">
        <v>-13459.92</v>
      </c>
      <c r="S2056" s="8">
        <v>-18210.48</v>
      </c>
      <c r="T2056" s="8">
        <v>-11084.64</v>
      </c>
      <c r="U2056" s="9">
        <v>-170661.66</v>
      </c>
    </row>
    <row r="2057" spans="1:21" ht="23.25" thickBot="1" x14ac:dyDescent="0.3">
      <c r="A2057" s="4" t="s">
        <v>514</v>
      </c>
      <c r="B2057" s="4" t="s">
        <v>318</v>
      </c>
      <c r="C2057" s="4" t="s">
        <v>319</v>
      </c>
      <c r="D2057" s="4" t="s">
        <v>523</v>
      </c>
      <c r="E2057" s="4" t="s">
        <v>524</v>
      </c>
      <c r="F2057" s="4" t="s">
        <v>108</v>
      </c>
      <c r="G2057" s="4" t="s">
        <v>109</v>
      </c>
      <c r="H2057" s="4" t="s">
        <v>440</v>
      </c>
      <c r="I2057" s="10">
        <v>25706.01</v>
      </c>
      <c r="J2057" s="10">
        <v>23335.63</v>
      </c>
      <c r="K2057" s="10">
        <v>17363.79</v>
      </c>
      <c r="L2057" s="10">
        <v>21421.99</v>
      </c>
      <c r="M2057" s="10">
        <v>25735.84</v>
      </c>
      <c r="N2057" s="10">
        <v>26160.880000000001</v>
      </c>
      <c r="O2057" s="10">
        <v>27805.34</v>
      </c>
      <c r="P2057" s="10">
        <v>24009.18</v>
      </c>
      <c r="Q2057" s="10">
        <v>26797.040000000001</v>
      </c>
      <c r="R2057" s="10">
        <v>21458.93</v>
      </c>
      <c r="S2057" s="10">
        <v>21202.240000000002</v>
      </c>
      <c r="T2057" s="10">
        <v>29953.14</v>
      </c>
      <c r="U2057" s="9">
        <v>290950.01</v>
      </c>
    </row>
    <row r="2058" spans="1:21" ht="23.25" thickBot="1" x14ac:dyDescent="0.3">
      <c r="A2058" s="4" t="s">
        <v>514</v>
      </c>
      <c r="B2058" s="4" t="s">
        <v>318</v>
      </c>
      <c r="C2058" s="4" t="s">
        <v>319</v>
      </c>
      <c r="D2058" s="4" t="s">
        <v>523</v>
      </c>
      <c r="E2058" s="4" t="s">
        <v>524</v>
      </c>
      <c r="F2058" s="4" t="s">
        <v>535</v>
      </c>
      <c r="G2058" s="4" t="s">
        <v>536</v>
      </c>
      <c r="H2058" s="4" t="s">
        <v>440</v>
      </c>
      <c r="I2058" s="8">
        <v>7968.92</v>
      </c>
      <c r="J2058" s="8">
        <v>6972.81</v>
      </c>
      <c r="K2058" s="8">
        <v>7138.82</v>
      </c>
      <c r="L2058" s="8">
        <v>7289.75</v>
      </c>
      <c r="M2058" s="8">
        <v>7968.92</v>
      </c>
      <c r="N2058" s="8">
        <v>7968.92</v>
      </c>
      <c r="O2058" s="8">
        <v>7968.92</v>
      </c>
      <c r="P2058" s="8">
        <v>7470.86</v>
      </c>
      <c r="Q2058" s="8">
        <v>6836.97</v>
      </c>
      <c r="R2058" s="8">
        <v>7516.14</v>
      </c>
      <c r="S2058" s="8">
        <v>7968.92</v>
      </c>
      <c r="T2058" s="7"/>
      <c r="U2058" s="9">
        <v>83069.95</v>
      </c>
    </row>
    <row r="2059" spans="1:21" ht="23.25" thickBot="1" x14ac:dyDescent="0.3">
      <c r="A2059" s="4" t="s">
        <v>514</v>
      </c>
      <c r="B2059" s="4" t="s">
        <v>318</v>
      </c>
      <c r="C2059" s="4" t="s">
        <v>319</v>
      </c>
      <c r="D2059" s="4" t="s">
        <v>523</v>
      </c>
      <c r="E2059" s="4" t="s">
        <v>524</v>
      </c>
      <c r="F2059" s="4" t="s">
        <v>112</v>
      </c>
      <c r="G2059" s="4" t="s">
        <v>113</v>
      </c>
      <c r="H2059" s="4" t="s">
        <v>440</v>
      </c>
      <c r="I2059" s="10">
        <v>4677.4799999999996</v>
      </c>
      <c r="J2059" s="10">
        <v>4677.4799999999996</v>
      </c>
      <c r="K2059" s="10">
        <v>4677.42</v>
      </c>
      <c r="L2059" s="10">
        <v>4677.47</v>
      </c>
      <c r="M2059" s="10">
        <v>4677.4799999999996</v>
      </c>
      <c r="N2059" s="10">
        <v>4841.18</v>
      </c>
      <c r="O2059" s="10">
        <v>4841.18</v>
      </c>
      <c r="P2059" s="10">
        <v>4841.17</v>
      </c>
      <c r="Q2059" s="10">
        <v>4841.1899999999996</v>
      </c>
      <c r="R2059" s="10">
        <v>4841.1499999999996</v>
      </c>
      <c r="S2059" s="10">
        <v>4841.1899999999996</v>
      </c>
      <c r="T2059" s="10">
        <v>5113.1099999999997</v>
      </c>
      <c r="U2059" s="9">
        <v>57547.5</v>
      </c>
    </row>
    <row r="2060" spans="1:21" ht="23.25" thickBot="1" x14ac:dyDescent="0.3">
      <c r="A2060" s="4" t="s">
        <v>514</v>
      </c>
      <c r="B2060" s="4" t="s">
        <v>318</v>
      </c>
      <c r="C2060" s="4" t="s">
        <v>319</v>
      </c>
      <c r="D2060" s="4" t="s">
        <v>523</v>
      </c>
      <c r="E2060" s="4" t="s">
        <v>524</v>
      </c>
      <c r="F2060" s="4" t="s">
        <v>114</v>
      </c>
      <c r="G2060" s="4" t="s">
        <v>115</v>
      </c>
      <c r="H2060" s="4" t="s">
        <v>440</v>
      </c>
      <c r="I2060" s="8">
        <v>17311.82</v>
      </c>
      <c r="J2060" s="8">
        <v>17311.82</v>
      </c>
      <c r="K2060" s="8">
        <v>17311.8</v>
      </c>
      <c r="L2060" s="8">
        <v>17359.82</v>
      </c>
      <c r="M2060" s="8">
        <v>17359.8</v>
      </c>
      <c r="N2060" s="8">
        <v>17967.36</v>
      </c>
      <c r="O2060" s="8">
        <v>17967.330000000002</v>
      </c>
      <c r="P2060" s="8">
        <v>17967.37</v>
      </c>
      <c r="Q2060" s="8">
        <v>17967.34</v>
      </c>
      <c r="R2060" s="8">
        <v>17967.37</v>
      </c>
      <c r="S2060" s="8">
        <v>17967.39</v>
      </c>
      <c r="T2060" s="8">
        <v>18976.62</v>
      </c>
      <c r="U2060" s="9">
        <v>213435.84</v>
      </c>
    </row>
    <row r="2061" spans="1:21" ht="23.25" thickBot="1" x14ac:dyDescent="0.3">
      <c r="A2061" s="4" t="s">
        <v>514</v>
      </c>
      <c r="B2061" s="4" t="s">
        <v>318</v>
      </c>
      <c r="C2061" s="4" t="s">
        <v>319</v>
      </c>
      <c r="D2061" s="4" t="s">
        <v>523</v>
      </c>
      <c r="E2061" s="4" t="s">
        <v>524</v>
      </c>
      <c r="F2061" s="4" t="s">
        <v>128</v>
      </c>
      <c r="G2061" s="4" t="s">
        <v>129</v>
      </c>
      <c r="H2061" s="4" t="s">
        <v>440</v>
      </c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0">
        <v>300</v>
      </c>
      <c r="U2061" s="9">
        <v>300</v>
      </c>
    </row>
    <row r="2062" spans="1:21" ht="23.25" thickBot="1" x14ac:dyDescent="0.3">
      <c r="A2062" s="4" t="s">
        <v>514</v>
      </c>
      <c r="B2062" s="4" t="s">
        <v>318</v>
      </c>
      <c r="C2062" s="4" t="s">
        <v>319</v>
      </c>
      <c r="D2062" s="4" t="s">
        <v>523</v>
      </c>
      <c r="E2062" s="4" t="s">
        <v>524</v>
      </c>
      <c r="F2062" s="4" t="s">
        <v>132</v>
      </c>
      <c r="G2062" s="4" t="s">
        <v>133</v>
      </c>
      <c r="H2062" s="4" t="s">
        <v>440</v>
      </c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8">
        <v>87.4</v>
      </c>
      <c r="T2062" s="7"/>
      <c r="U2062" s="9">
        <v>87.4</v>
      </c>
    </row>
    <row r="2063" spans="1:21" ht="23.25" thickBot="1" x14ac:dyDescent="0.3">
      <c r="A2063" s="4" t="s">
        <v>514</v>
      </c>
      <c r="B2063" s="4" t="s">
        <v>318</v>
      </c>
      <c r="C2063" s="4" t="s">
        <v>319</v>
      </c>
      <c r="D2063" s="4" t="s">
        <v>523</v>
      </c>
      <c r="E2063" s="4" t="s">
        <v>524</v>
      </c>
      <c r="F2063" s="4" t="s">
        <v>134</v>
      </c>
      <c r="G2063" s="4" t="s">
        <v>135</v>
      </c>
      <c r="H2063" s="4" t="s">
        <v>440</v>
      </c>
      <c r="I2063" s="11"/>
      <c r="J2063" s="11"/>
      <c r="K2063" s="11"/>
      <c r="L2063" s="11"/>
      <c r="M2063" s="11"/>
      <c r="N2063" s="11"/>
      <c r="O2063" s="11"/>
      <c r="P2063" s="11"/>
      <c r="Q2063" s="11"/>
      <c r="R2063" s="10">
        <v>199</v>
      </c>
      <c r="S2063" s="11"/>
      <c r="T2063" s="11"/>
      <c r="U2063" s="9">
        <v>199</v>
      </c>
    </row>
    <row r="2064" spans="1:21" ht="23.25" thickBot="1" x14ac:dyDescent="0.3">
      <c r="A2064" s="4" t="s">
        <v>514</v>
      </c>
      <c r="B2064" s="4" t="s">
        <v>318</v>
      </c>
      <c r="C2064" s="4" t="s">
        <v>319</v>
      </c>
      <c r="D2064" s="4" t="s">
        <v>523</v>
      </c>
      <c r="E2064" s="4" t="s">
        <v>524</v>
      </c>
      <c r="F2064" s="4" t="s">
        <v>98</v>
      </c>
      <c r="G2064" s="4" t="s">
        <v>99</v>
      </c>
      <c r="H2064" s="4" t="s">
        <v>440</v>
      </c>
      <c r="I2064" s="7"/>
      <c r="J2064" s="7"/>
      <c r="K2064" s="7"/>
      <c r="L2064" s="7"/>
      <c r="M2064" s="7"/>
      <c r="N2064" s="7"/>
      <c r="O2064" s="7"/>
      <c r="P2064" s="7"/>
      <c r="Q2064" s="7"/>
      <c r="R2064" s="7"/>
      <c r="S2064" s="8">
        <v>300</v>
      </c>
      <c r="T2064" s="8">
        <v>-300</v>
      </c>
      <c r="U2064" s="12">
        <v>0</v>
      </c>
    </row>
    <row r="2065" spans="1:21" ht="23.25" thickBot="1" x14ac:dyDescent="0.3">
      <c r="A2065" s="4" t="s">
        <v>514</v>
      </c>
      <c r="B2065" s="4" t="s">
        <v>318</v>
      </c>
      <c r="C2065" s="4" t="s">
        <v>319</v>
      </c>
      <c r="D2065" s="4" t="s">
        <v>523</v>
      </c>
      <c r="E2065" s="4" t="s">
        <v>524</v>
      </c>
      <c r="F2065" s="4" t="s">
        <v>102</v>
      </c>
      <c r="G2065" s="4" t="s">
        <v>103</v>
      </c>
      <c r="H2065" s="4" t="s">
        <v>440</v>
      </c>
      <c r="I2065" s="10">
        <v>88.78</v>
      </c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9">
        <v>88.78</v>
      </c>
    </row>
    <row r="2066" spans="1:21" ht="23.25" thickBot="1" x14ac:dyDescent="0.3">
      <c r="A2066" s="4" t="s">
        <v>514</v>
      </c>
      <c r="B2066" s="4" t="s">
        <v>318</v>
      </c>
      <c r="C2066" s="4" t="s">
        <v>319</v>
      </c>
      <c r="D2066" s="4" t="s">
        <v>523</v>
      </c>
      <c r="E2066" s="4" t="s">
        <v>524</v>
      </c>
      <c r="F2066" s="4" t="s">
        <v>366</v>
      </c>
      <c r="G2066" s="4" t="s">
        <v>367</v>
      </c>
      <c r="H2066" s="4" t="s">
        <v>440</v>
      </c>
      <c r="I2066" s="7"/>
      <c r="J2066" s="7"/>
      <c r="K2066" s="7"/>
      <c r="L2066" s="7"/>
      <c r="M2066" s="7"/>
      <c r="N2066" s="7"/>
      <c r="O2066" s="7"/>
      <c r="P2066" s="7"/>
      <c r="Q2066" s="7"/>
      <c r="R2066" s="7"/>
      <c r="S2066" s="8">
        <v>1.99</v>
      </c>
      <c r="T2066" s="7"/>
      <c r="U2066" s="9">
        <v>1.99</v>
      </c>
    </row>
    <row r="2067" spans="1:21" ht="23.25" thickBot="1" x14ac:dyDescent="0.3">
      <c r="A2067" s="4" t="s">
        <v>514</v>
      </c>
      <c r="B2067" s="4" t="s">
        <v>318</v>
      </c>
      <c r="C2067" s="4" t="s">
        <v>319</v>
      </c>
      <c r="D2067" s="4" t="s">
        <v>523</v>
      </c>
      <c r="E2067" s="4" t="s">
        <v>524</v>
      </c>
      <c r="F2067" s="4" t="s">
        <v>84</v>
      </c>
      <c r="G2067" s="4" t="s">
        <v>85</v>
      </c>
      <c r="H2067" s="4" t="s">
        <v>440</v>
      </c>
      <c r="I2067" s="11"/>
      <c r="J2067" s="11"/>
      <c r="K2067" s="11"/>
      <c r="L2067" s="11"/>
      <c r="M2067" s="11"/>
      <c r="N2067" s="11"/>
      <c r="O2067" s="11"/>
      <c r="P2067" s="11"/>
      <c r="Q2067" s="11"/>
      <c r="R2067" s="10">
        <v>213</v>
      </c>
      <c r="S2067" s="10">
        <v>26.25</v>
      </c>
      <c r="T2067" s="11"/>
      <c r="U2067" s="9">
        <v>239.25</v>
      </c>
    </row>
    <row r="2068" spans="1:21" ht="23.25" thickBot="1" x14ac:dyDescent="0.3">
      <c r="A2068" s="4" t="s">
        <v>514</v>
      </c>
      <c r="B2068" s="4" t="s">
        <v>318</v>
      </c>
      <c r="C2068" s="4" t="s">
        <v>319</v>
      </c>
      <c r="D2068" s="4" t="s">
        <v>523</v>
      </c>
      <c r="E2068" s="4" t="s">
        <v>524</v>
      </c>
      <c r="F2068" s="4" t="s">
        <v>192</v>
      </c>
      <c r="G2068" s="4" t="s">
        <v>193</v>
      </c>
      <c r="H2068" s="4" t="s">
        <v>440</v>
      </c>
      <c r="I2068" s="8">
        <v>-1258.56</v>
      </c>
      <c r="J2068" s="8">
        <v>-1573.2</v>
      </c>
      <c r="K2068" s="8">
        <v>-943.92</v>
      </c>
      <c r="L2068" s="8">
        <v>-1573.6</v>
      </c>
      <c r="M2068" s="8">
        <v>-1258.8800000000001</v>
      </c>
      <c r="N2068" s="8">
        <v>-967.92</v>
      </c>
      <c r="O2068" s="8">
        <v>-1290.56</v>
      </c>
      <c r="P2068" s="8">
        <v>-1613.2</v>
      </c>
      <c r="Q2068" s="8">
        <v>-1613.2</v>
      </c>
      <c r="R2068" s="8">
        <v>-1290.56</v>
      </c>
      <c r="S2068" s="8">
        <v>-967.92</v>
      </c>
      <c r="T2068" s="8">
        <v>-1290.56</v>
      </c>
      <c r="U2068" s="9">
        <v>-15642.08</v>
      </c>
    </row>
    <row r="2069" spans="1:21" ht="23.25" thickBot="1" x14ac:dyDescent="0.3">
      <c r="A2069" s="4" t="s">
        <v>514</v>
      </c>
      <c r="B2069" s="4" t="s">
        <v>318</v>
      </c>
      <c r="C2069" s="4" t="s">
        <v>319</v>
      </c>
      <c r="D2069" s="4" t="s">
        <v>519</v>
      </c>
      <c r="E2069" s="4" t="s">
        <v>520</v>
      </c>
      <c r="F2069" s="4" t="s">
        <v>128</v>
      </c>
      <c r="G2069" s="4" t="s">
        <v>129</v>
      </c>
      <c r="H2069" s="4" t="s">
        <v>213</v>
      </c>
      <c r="I2069" s="10">
        <v>450</v>
      </c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9">
        <v>450</v>
      </c>
    </row>
    <row r="2070" spans="1:21" ht="23.25" thickBot="1" x14ac:dyDescent="0.3">
      <c r="A2070" s="4" t="s">
        <v>514</v>
      </c>
      <c r="B2070" s="4" t="s">
        <v>318</v>
      </c>
      <c r="C2070" s="4" t="s">
        <v>319</v>
      </c>
      <c r="D2070" s="4" t="s">
        <v>519</v>
      </c>
      <c r="E2070" s="4" t="s">
        <v>520</v>
      </c>
      <c r="F2070" s="4" t="s">
        <v>70</v>
      </c>
      <c r="G2070" s="4" t="s">
        <v>71</v>
      </c>
      <c r="H2070" s="4" t="s">
        <v>213</v>
      </c>
      <c r="I2070" s="7"/>
      <c r="J2070" s="7"/>
      <c r="K2070" s="8">
        <v>70.92</v>
      </c>
      <c r="L2070" s="7"/>
      <c r="M2070" s="7"/>
      <c r="N2070" s="7"/>
      <c r="O2070" s="7"/>
      <c r="P2070" s="7"/>
      <c r="Q2070" s="7"/>
      <c r="R2070" s="7"/>
      <c r="S2070" s="7"/>
      <c r="T2070" s="7"/>
      <c r="U2070" s="9">
        <v>70.92</v>
      </c>
    </row>
    <row r="2071" spans="1:21" ht="23.25" thickBot="1" x14ac:dyDescent="0.3">
      <c r="A2071" s="4" t="s">
        <v>514</v>
      </c>
      <c r="B2071" s="4" t="s">
        <v>318</v>
      </c>
      <c r="C2071" s="4" t="s">
        <v>319</v>
      </c>
      <c r="D2071" s="4" t="s">
        <v>519</v>
      </c>
      <c r="E2071" s="4" t="s">
        <v>520</v>
      </c>
      <c r="F2071" s="4" t="s">
        <v>132</v>
      </c>
      <c r="G2071" s="4" t="s">
        <v>133</v>
      </c>
      <c r="H2071" s="4" t="s">
        <v>213</v>
      </c>
      <c r="I2071" s="10">
        <v>1031.24</v>
      </c>
      <c r="J2071" s="11"/>
      <c r="K2071" s="10">
        <v>549.84</v>
      </c>
      <c r="L2071" s="10">
        <v>394.45</v>
      </c>
      <c r="M2071" s="11"/>
      <c r="N2071" s="10">
        <v>369.15</v>
      </c>
      <c r="O2071" s="10">
        <v>811.94</v>
      </c>
      <c r="P2071" s="11"/>
      <c r="Q2071" s="11"/>
      <c r="R2071" s="11"/>
      <c r="S2071" s="10">
        <v>437.59</v>
      </c>
      <c r="T2071" s="11"/>
      <c r="U2071" s="9">
        <v>3594.21</v>
      </c>
    </row>
    <row r="2072" spans="1:21" ht="23.25" thickBot="1" x14ac:dyDescent="0.3">
      <c r="A2072" s="4" t="s">
        <v>514</v>
      </c>
      <c r="B2072" s="4" t="s">
        <v>318</v>
      </c>
      <c r="C2072" s="4" t="s">
        <v>319</v>
      </c>
      <c r="D2072" s="4" t="s">
        <v>519</v>
      </c>
      <c r="E2072" s="4" t="s">
        <v>520</v>
      </c>
      <c r="F2072" s="4" t="s">
        <v>134</v>
      </c>
      <c r="G2072" s="4" t="s">
        <v>135</v>
      </c>
      <c r="H2072" s="4" t="s">
        <v>213</v>
      </c>
      <c r="I2072" s="7"/>
      <c r="J2072" s="7"/>
      <c r="K2072" s="8">
        <v>1069</v>
      </c>
      <c r="L2072" s="7"/>
      <c r="M2072" s="7"/>
      <c r="N2072" s="7"/>
      <c r="O2072" s="7"/>
      <c r="P2072" s="7"/>
      <c r="Q2072" s="7"/>
      <c r="R2072" s="7"/>
      <c r="S2072" s="7"/>
      <c r="T2072" s="7"/>
      <c r="U2072" s="9">
        <v>1069</v>
      </c>
    </row>
    <row r="2073" spans="1:21" ht="23.25" thickBot="1" x14ac:dyDescent="0.3">
      <c r="A2073" s="4" t="s">
        <v>514</v>
      </c>
      <c r="B2073" s="4" t="s">
        <v>318</v>
      </c>
      <c r="C2073" s="4" t="s">
        <v>319</v>
      </c>
      <c r="D2073" s="4" t="s">
        <v>519</v>
      </c>
      <c r="E2073" s="4" t="s">
        <v>520</v>
      </c>
      <c r="F2073" s="4" t="s">
        <v>98</v>
      </c>
      <c r="G2073" s="4" t="s">
        <v>99</v>
      </c>
      <c r="H2073" s="4" t="s">
        <v>213</v>
      </c>
      <c r="I2073" s="11"/>
      <c r="J2073" s="11"/>
      <c r="K2073" s="11"/>
      <c r="L2073" s="11"/>
      <c r="M2073" s="11"/>
      <c r="N2073" s="11"/>
      <c r="O2073" s="11"/>
      <c r="P2073" s="11"/>
      <c r="Q2073" s="11"/>
      <c r="R2073" s="10">
        <v>133.6</v>
      </c>
      <c r="S2073" s="10">
        <v>-133.6</v>
      </c>
      <c r="T2073" s="11"/>
      <c r="U2073" s="12">
        <v>0</v>
      </c>
    </row>
    <row r="2074" spans="1:21" ht="23.25" thickBot="1" x14ac:dyDescent="0.3">
      <c r="A2074" s="4" t="s">
        <v>514</v>
      </c>
      <c r="B2074" s="4" t="s">
        <v>318</v>
      </c>
      <c r="C2074" s="4" t="s">
        <v>319</v>
      </c>
      <c r="D2074" s="4" t="s">
        <v>519</v>
      </c>
      <c r="E2074" s="4" t="s">
        <v>520</v>
      </c>
      <c r="F2074" s="4" t="s">
        <v>364</v>
      </c>
      <c r="G2074" s="4" t="s">
        <v>365</v>
      </c>
      <c r="H2074" s="4" t="s">
        <v>213</v>
      </c>
      <c r="I2074" s="7"/>
      <c r="J2074" s="7"/>
      <c r="K2074" s="7"/>
      <c r="L2074" s="7"/>
      <c r="M2074" s="7"/>
      <c r="N2074" s="8">
        <v>19.989999999999998</v>
      </c>
      <c r="O2074" s="7"/>
      <c r="P2074" s="7"/>
      <c r="Q2074" s="7"/>
      <c r="R2074" s="7"/>
      <c r="S2074" s="7"/>
      <c r="T2074" s="7"/>
      <c r="U2074" s="9">
        <v>19.989999999999998</v>
      </c>
    </row>
    <row r="2075" spans="1:21" ht="23.25" thickBot="1" x14ac:dyDescent="0.3">
      <c r="A2075" s="4" t="s">
        <v>514</v>
      </c>
      <c r="B2075" s="4" t="s">
        <v>318</v>
      </c>
      <c r="C2075" s="4" t="s">
        <v>319</v>
      </c>
      <c r="D2075" s="4" t="s">
        <v>519</v>
      </c>
      <c r="E2075" s="4" t="s">
        <v>520</v>
      </c>
      <c r="F2075" s="4" t="s">
        <v>146</v>
      </c>
      <c r="G2075" s="4" t="s">
        <v>147</v>
      </c>
      <c r="H2075" s="4" t="s">
        <v>213</v>
      </c>
      <c r="I2075" s="11"/>
      <c r="J2075" s="11"/>
      <c r="K2075" s="11"/>
      <c r="L2075" s="11"/>
      <c r="M2075" s="11"/>
      <c r="N2075" s="11"/>
      <c r="O2075" s="10">
        <v>7.38</v>
      </c>
      <c r="P2075" s="11"/>
      <c r="Q2075" s="11"/>
      <c r="R2075" s="11"/>
      <c r="S2075" s="11"/>
      <c r="T2075" s="11"/>
      <c r="U2075" s="9">
        <v>7.38</v>
      </c>
    </row>
    <row r="2076" spans="1:21" ht="23.25" thickBot="1" x14ac:dyDescent="0.3">
      <c r="A2076" s="4" t="s">
        <v>514</v>
      </c>
      <c r="B2076" s="4" t="s">
        <v>318</v>
      </c>
      <c r="C2076" s="4" t="s">
        <v>319</v>
      </c>
      <c r="D2076" s="4" t="s">
        <v>519</v>
      </c>
      <c r="E2076" s="4" t="s">
        <v>520</v>
      </c>
      <c r="F2076" s="4" t="s">
        <v>102</v>
      </c>
      <c r="G2076" s="4" t="s">
        <v>103</v>
      </c>
      <c r="H2076" s="4" t="s">
        <v>213</v>
      </c>
      <c r="I2076" s="8">
        <v>18.079999999999998</v>
      </c>
      <c r="J2076" s="8">
        <v>131.01</v>
      </c>
      <c r="K2076" s="8">
        <v>42.2</v>
      </c>
      <c r="L2076" s="8">
        <v>10.76</v>
      </c>
      <c r="M2076" s="8">
        <v>26.97</v>
      </c>
      <c r="N2076" s="8">
        <v>49.99</v>
      </c>
      <c r="O2076" s="8">
        <v>6.67</v>
      </c>
      <c r="P2076" s="7"/>
      <c r="Q2076" s="7"/>
      <c r="R2076" s="7"/>
      <c r="S2076" s="8">
        <v>19.95</v>
      </c>
      <c r="T2076" s="7"/>
      <c r="U2076" s="9">
        <v>305.63</v>
      </c>
    </row>
    <row r="2077" spans="1:21" ht="23.25" thickBot="1" x14ac:dyDescent="0.3">
      <c r="A2077" s="4" t="s">
        <v>514</v>
      </c>
      <c r="B2077" s="4" t="s">
        <v>318</v>
      </c>
      <c r="C2077" s="4" t="s">
        <v>319</v>
      </c>
      <c r="D2077" s="4" t="s">
        <v>519</v>
      </c>
      <c r="E2077" s="4" t="s">
        <v>520</v>
      </c>
      <c r="F2077" s="4" t="s">
        <v>235</v>
      </c>
      <c r="G2077" s="4" t="s">
        <v>236</v>
      </c>
      <c r="H2077" s="4" t="s">
        <v>213</v>
      </c>
      <c r="I2077" s="11"/>
      <c r="J2077" s="11"/>
      <c r="K2077" s="11"/>
      <c r="L2077" s="10">
        <v>12.99</v>
      </c>
      <c r="M2077" s="11"/>
      <c r="N2077" s="11"/>
      <c r="O2077" s="11"/>
      <c r="P2077" s="11"/>
      <c r="Q2077" s="11"/>
      <c r="R2077" s="11"/>
      <c r="S2077" s="11"/>
      <c r="T2077" s="11"/>
      <c r="U2077" s="9">
        <v>12.99</v>
      </c>
    </row>
    <row r="2078" spans="1:21" ht="23.25" thickBot="1" x14ac:dyDescent="0.3">
      <c r="A2078" s="4" t="s">
        <v>514</v>
      </c>
      <c r="B2078" s="4" t="s">
        <v>318</v>
      </c>
      <c r="C2078" s="4" t="s">
        <v>319</v>
      </c>
      <c r="D2078" s="4" t="s">
        <v>519</v>
      </c>
      <c r="E2078" s="4" t="s">
        <v>520</v>
      </c>
      <c r="F2078" s="4" t="s">
        <v>116</v>
      </c>
      <c r="G2078" s="4" t="s">
        <v>117</v>
      </c>
      <c r="H2078" s="4" t="s">
        <v>213</v>
      </c>
      <c r="I2078" s="8">
        <v>90.28</v>
      </c>
      <c r="J2078" s="8">
        <v>69.95</v>
      </c>
      <c r="K2078" s="8">
        <v>33.32</v>
      </c>
      <c r="L2078" s="7"/>
      <c r="M2078" s="7"/>
      <c r="N2078" s="7"/>
      <c r="O2078" s="7"/>
      <c r="P2078" s="7"/>
      <c r="Q2078" s="7"/>
      <c r="R2078" s="7"/>
      <c r="S2078" s="7"/>
      <c r="T2078" s="7"/>
      <c r="U2078" s="9">
        <v>193.55</v>
      </c>
    </row>
    <row r="2079" spans="1:21" ht="23.25" thickBot="1" x14ac:dyDescent="0.3">
      <c r="A2079" s="4" t="s">
        <v>514</v>
      </c>
      <c r="B2079" s="4" t="s">
        <v>318</v>
      </c>
      <c r="C2079" s="4" t="s">
        <v>319</v>
      </c>
      <c r="D2079" s="4" t="s">
        <v>519</v>
      </c>
      <c r="E2079" s="4" t="s">
        <v>520</v>
      </c>
      <c r="F2079" s="4" t="s">
        <v>239</v>
      </c>
      <c r="G2079" s="4" t="s">
        <v>240</v>
      </c>
      <c r="H2079" s="4" t="s">
        <v>213</v>
      </c>
      <c r="I2079" s="10">
        <v>9</v>
      </c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9">
        <v>9</v>
      </c>
    </row>
    <row r="2080" spans="1:21" ht="23.25" thickBot="1" x14ac:dyDescent="0.3">
      <c r="A2080" s="4" t="s">
        <v>514</v>
      </c>
      <c r="B2080" s="4" t="s">
        <v>318</v>
      </c>
      <c r="C2080" s="4" t="s">
        <v>319</v>
      </c>
      <c r="D2080" s="4" t="s">
        <v>519</v>
      </c>
      <c r="E2080" s="4" t="s">
        <v>520</v>
      </c>
      <c r="F2080" s="4" t="s">
        <v>366</v>
      </c>
      <c r="G2080" s="4" t="s">
        <v>367</v>
      </c>
      <c r="H2080" s="4" t="s">
        <v>213</v>
      </c>
      <c r="I2080" s="7"/>
      <c r="J2080" s="7"/>
      <c r="K2080" s="7"/>
      <c r="L2080" s="7"/>
      <c r="M2080" s="7"/>
      <c r="N2080" s="7"/>
      <c r="O2080" s="7"/>
      <c r="P2080" s="7"/>
      <c r="Q2080" s="7"/>
      <c r="R2080" s="7"/>
      <c r="S2080" s="8">
        <v>7.96</v>
      </c>
      <c r="T2080" s="7"/>
      <c r="U2080" s="9">
        <v>7.96</v>
      </c>
    </row>
    <row r="2081" spans="1:21" ht="23.25" thickBot="1" x14ac:dyDescent="0.3">
      <c r="A2081" s="4" t="s">
        <v>514</v>
      </c>
      <c r="B2081" s="4" t="s">
        <v>318</v>
      </c>
      <c r="C2081" s="4" t="s">
        <v>319</v>
      </c>
      <c r="D2081" s="4" t="s">
        <v>519</v>
      </c>
      <c r="E2081" s="4" t="s">
        <v>520</v>
      </c>
      <c r="F2081" s="4" t="s">
        <v>84</v>
      </c>
      <c r="G2081" s="4" t="s">
        <v>85</v>
      </c>
      <c r="H2081" s="4" t="s">
        <v>213</v>
      </c>
      <c r="I2081" s="10">
        <v>528.82000000000005</v>
      </c>
      <c r="J2081" s="10">
        <v>842.89</v>
      </c>
      <c r="K2081" s="10">
        <v>1026.0999999999999</v>
      </c>
      <c r="L2081" s="10">
        <v>123.19</v>
      </c>
      <c r="M2081" s="10">
        <v>1092.53</v>
      </c>
      <c r="N2081" s="10">
        <v>218.54</v>
      </c>
      <c r="O2081" s="11"/>
      <c r="P2081" s="11"/>
      <c r="Q2081" s="11"/>
      <c r="R2081" s="11"/>
      <c r="S2081" s="10">
        <v>38.4</v>
      </c>
      <c r="T2081" s="11"/>
      <c r="U2081" s="9">
        <v>3870.47</v>
      </c>
    </row>
    <row r="2082" spans="1:21" ht="23.25" thickBot="1" x14ac:dyDescent="0.3">
      <c r="A2082" s="4" t="s">
        <v>514</v>
      </c>
      <c r="B2082" s="4" t="s">
        <v>318</v>
      </c>
      <c r="C2082" s="4" t="s">
        <v>319</v>
      </c>
      <c r="D2082" s="4" t="s">
        <v>519</v>
      </c>
      <c r="E2082" s="4" t="s">
        <v>520</v>
      </c>
      <c r="F2082" s="4" t="s">
        <v>162</v>
      </c>
      <c r="G2082" s="4" t="s">
        <v>163</v>
      </c>
      <c r="H2082" s="4" t="s">
        <v>213</v>
      </c>
      <c r="I2082" s="7"/>
      <c r="J2082" s="7"/>
      <c r="K2082" s="7"/>
      <c r="L2082" s="7"/>
      <c r="M2082" s="7"/>
      <c r="N2082" s="8">
        <v>459.46</v>
      </c>
      <c r="O2082" s="7"/>
      <c r="P2082" s="7"/>
      <c r="Q2082" s="7"/>
      <c r="R2082" s="7"/>
      <c r="S2082" s="7"/>
      <c r="T2082" s="7"/>
      <c r="U2082" s="9">
        <v>459.46</v>
      </c>
    </row>
    <row r="2083" spans="1:21" ht="23.25" thickBot="1" x14ac:dyDescent="0.3">
      <c r="A2083" s="4" t="s">
        <v>514</v>
      </c>
      <c r="B2083" s="4" t="s">
        <v>318</v>
      </c>
      <c r="C2083" s="4" t="s">
        <v>319</v>
      </c>
      <c r="D2083" s="4" t="s">
        <v>519</v>
      </c>
      <c r="E2083" s="4" t="s">
        <v>520</v>
      </c>
      <c r="F2083" s="4" t="s">
        <v>164</v>
      </c>
      <c r="G2083" s="4" t="s">
        <v>165</v>
      </c>
      <c r="H2083" s="4" t="s">
        <v>213</v>
      </c>
      <c r="I2083" s="11"/>
      <c r="J2083" s="10">
        <v>445.5</v>
      </c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9">
        <v>445.5</v>
      </c>
    </row>
    <row r="2084" spans="1:21" ht="23.25" thickBot="1" x14ac:dyDescent="0.3">
      <c r="A2084" s="4" t="s">
        <v>514</v>
      </c>
      <c r="B2084" s="4" t="s">
        <v>318</v>
      </c>
      <c r="C2084" s="4" t="s">
        <v>319</v>
      </c>
      <c r="D2084" s="4" t="s">
        <v>519</v>
      </c>
      <c r="E2084" s="4" t="s">
        <v>520</v>
      </c>
      <c r="F2084" s="4" t="s">
        <v>86</v>
      </c>
      <c r="G2084" s="4" t="s">
        <v>87</v>
      </c>
      <c r="H2084" s="4" t="s">
        <v>213</v>
      </c>
      <c r="I2084" s="8">
        <v>525</v>
      </c>
      <c r="J2084" s="8">
        <v>1657.21</v>
      </c>
      <c r="K2084" s="8">
        <v>1050</v>
      </c>
      <c r="L2084" s="8">
        <v>1173.19</v>
      </c>
      <c r="M2084" s="8">
        <v>1015.01</v>
      </c>
      <c r="N2084" s="8">
        <v>2027.32</v>
      </c>
      <c r="O2084" s="8">
        <v>-200.67</v>
      </c>
      <c r="P2084" s="8">
        <v>150</v>
      </c>
      <c r="Q2084" s="7"/>
      <c r="R2084" s="7"/>
      <c r="S2084" s="7"/>
      <c r="T2084" s="7"/>
      <c r="U2084" s="9">
        <v>7397.06</v>
      </c>
    </row>
    <row r="2085" spans="1:21" ht="23.25" thickBot="1" x14ac:dyDescent="0.3">
      <c r="A2085" s="4" t="s">
        <v>514</v>
      </c>
      <c r="B2085" s="4" t="s">
        <v>318</v>
      </c>
      <c r="C2085" s="4" t="s">
        <v>319</v>
      </c>
      <c r="D2085" s="4" t="s">
        <v>519</v>
      </c>
      <c r="E2085" s="4" t="s">
        <v>520</v>
      </c>
      <c r="F2085" s="4" t="s">
        <v>166</v>
      </c>
      <c r="G2085" s="4" t="s">
        <v>167</v>
      </c>
      <c r="H2085" s="4" t="s">
        <v>213</v>
      </c>
      <c r="I2085" s="11"/>
      <c r="J2085" s="11"/>
      <c r="K2085" s="10">
        <v>300</v>
      </c>
      <c r="L2085" s="11"/>
      <c r="M2085" s="11"/>
      <c r="N2085" s="11"/>
      <c r="O2085" s="11"/>
      <c r="P2085" s="11"/>
      <c r="Q2085" s="11"/>
      <c r="R2085" s="11"/>
      <c r="S2085" s="11"/>
      <c r="T2085" s="11"/>
      <c r="U2085" s="9">
        <v>300</v>
      </c>
    </row>
    <row r="2086" spans="1:21" ht="23.25" thickBot="1" x14ac:dyDescent="0.3">
      <c r="A2086" s="4" t="s">
        <v>514</v>
      </c>
      <c r="B2086" s="4" t="s">
        <v>970</v>
      </c>
      <c r="C2086" s="4" t="s">
        <v>971</v>
      </c>
      <c r="D2086" s="4" t="s">
        <v>515</v>
      </c>
      <c r="E2086" s="4" t="s">
        <v>516</v>
      </c>
      <c r="F2086" s="4" t="s">
        <v>98</v>
      </c>
      <c r="G2086" s="4" t="s">
        <v>99</v>
      </c>
      <c r="H2086" s="4" t="s">
        <v>517</v>
      </c>
      <c r="I2086" s="7"/>
      <c r="J2086" s="7"/>
      <c r="K2086" s="7"/>
      <c r="L2086" s="7"/>
      <c r="M2086" s="7"/>
      <c r="N2086" s="7"/>
      <c r="O2086" s="7"/>
      <c r="P2086" s="7"/>
      <c r="Q2086" s="7"/>
      <c r="R2086" s="7"/>
      <c r="S2086" s="7"/>
      <c r="T2086" s="8">
        <v>154.99</v>
      </c>
      <c r="U2086" s="9">
        <v>154.99</v>
      </c>
    </row>
    <row r="2087" spans="1:21" ht="23.25" thickBot="1" x14ac:dyDescent="0.3">
      <c r="A2087" s="4" t="s">
        <v>514</v>
      </c>
      <c r="B2087" s="4" t="s">
        <v>970</v>
      </c>
      <c r="C2087" s="4" t="s">
        <v>971</v>
      </c>
      <c r="D2087" s="4" t="s">
        <v>527</v>
      </c>
      <c r="E2087" s="4" t="s">
        <v>528</v>
      </c>
      <c r="F2087" s="4" t="s">
        <v>336</v>
      </c>
      <c r="G2087" s="4" t="s">
        <v>337</v>
      </c>
      <c r="H2087" s="4" t="s">
        <v>282</v>
      </c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4">
        <v>0</v>
      </c>
      <c r="T2087" s="11"/>
      <c r="U2087" s="12">
        <v>0</v>
      </c>
    </row>
    <row r="2088" spans="1:21" ht="23.25" thickBot="1" x14ac:dyDescent="0.3">
      <c r="A2088" s="4" t="s">
        <v>514</v>
      </c>
      <c r="B2088" s="4" t="s">
        <v>214</v>
      </c>
      <c r="C2088" s="4" t="s">
        <v>215</v>
      </c>
      <c r="D2088" s="4" t="s">
        <v>523</v>
      </c>
      <c r="E2088" s="4" t="s">
        <v>524</v>
      </c>
      <c r="F2088" s="4" t="s">
        <v>108</v>
      </c>
      <c r="G2088" s="4" t="s">
        <v>109</v>
      </c>
      <c r="H2088" s="4" t="s">
        <v>440</v>
      </c>
      <c r="I2088" s="8">
        <v>11341.82</v>
      </c>
      <c r="J2088" s="8">
        <v>11101.39</v>
      </c>
      <c r="K2088" s="8">
        <v>12648.48</v>
      </c>
      <c r="L2088" s="8">
        <v>9512.49</v>
      </c>
      <c r="M2088" s="8">
        <v>13798.34</v>
      </c>
      <c r="N2088" s="8">
        <v>14215</v>
      </c>
      <c r="O2088" s="8">
        <v>14215</v>
      </c>
      <c r="P2088" s="8">
        <v>12793.5</v>
      </c>
      <c r="Q2088" s="8">
        <v>14215</v>
      </c>
      <c r="R2088" s="8">
        <v>12922.73</v>
      </c>
      <c r="S2088" s="8">
        <v>7107.5</v>
      </c>
      <c r="T2088" s="8">
        <v>7753.64</v>
      </c>
      <c r="U2088" s="9">
        <v>141624.89000000001</v>
      </c>
    </row>
    <row r="2089" spans="1:21" ht="23.25" thickBot="1" x14ac:dyDescent="0.3">
      <c r="A2089" s="4" t="s">
        <v>514</v>
      </c>
      <c r="B2089" s="4" t="s">
        <v>214</v>
      </c>
      <c r="C2089" s="4" t="s">
        <v>215</v>
      </c>
      <c r="D2089" s="4" t="s">
        <v>523</v>
      </c>
      <c r="E2089" s="4" t="s">
        <v>524</v>
      </c>
      <c r="F2089" s="4" t="s">
        <v>110</v>
      </c>
      <c r="G2089" s="4" t="s">
        <v>111</v>
      </c>
      <c r="H2089" s="4" t="s">
        <v>440</v>
      </c>
      <c r="I2089" s="11"/>
      <c r="J2089" s="11"/>
      <c r="K2089" s="11"/>
      <c r="L2089" s="10">
        <v>18000</v>
      </c>
      <c r="M2089" s="10">
        <v>8000</v>
      </c>
      <c r="N2089" s="10">
        <v>8000</v>
      </c>
      <c r="O2089" s="10">
        <v>-13333.33</v>
      </c>
      <c r="P2089" s="10">
        <v>2666.67</v>
      </c>
      <c r="Q2089" s="10">
        <v>2666.67</v>
      </c>
      <c r="R2089" s="10">
        <v>2666.67</v>
      </c>
      <c r="S2089" s="10">
        <v>2666.67</v>
      </c>
      <c r="T2089" s="10">
        <v>2666.67</v>
      </c>
      <c r="U2089" s="9">
        <v>34000.019999999997</v>
      </c>
    </row>
    <row r="2090" spans="1:21" ht="23.25" thickBot="1" x14ac:dyDescent="0.3">
      <c r="A2090" s="4" t="s">
        <v>514</v>
      </c>
      <c r="B2090" s="4" t="s">
        <v>214</v>
      </c>
      <c r="C2090" s="4" t="s">
        <v>215</v>
      </c>
      <c r="D2090" s="4" t="s">
        <v>523</v>
      </c>
      <c r="E2090" s="4" t="s">
        <v>524</v>
      </c>
      <c r="F2090" s="4" t="s">
        <v>112</v>
      </c>
      <c r="G2090" s="4" t="s">
        <v>113</v>
      </c>
      <c r="H2090" s="4" t="s">
        <v>440</v>
      </c>
      <c r="I2090" s="8">
        <v>1883.47</v>
      </c>
      <c r="J2090" s="8">
        <v>1883.48</v>
      </c>
      <c r="K2090" s="8">
        <v>1883.48</v>
      </c>
      <c r="L2090" s="8">
        <v>1883.47</v>
      </c>
      <c r="M2090" s="8">
        <v>1883.48</v>
      </c>
      <c r="N2090" s="8">
        <v>1940.34</v>
      </c>
      <c r="O2090" s="8">
        <v>1940.34</v>
      </c>
      <c r="P2090" s="8">
        <v>1940.35</v>
      </c>
      <c r="Q2090" s="8">
        <v>1940.34</v>
      </c>
      <c r="R2090" s="8">
        <v>1940.35</v>
      </c>
      <c r="S2090" s="8">
        <v>1940.37</v>
      </c>
      <c r="T2090" s="8">
        <v>1940.37</v>
      </c>
      <c r="U2090" s="9">
        <v>22999.84</v>
      </c>
    </row>
    <row r="2091" spans="1:21" ht="23.25" thickBot="1" x14ac:dyDescent="0.3">
      <c r="A2091" s="4" t="s">
        <v>514</v>
      </c>
      <c r="B2091" s="4" t="s">
        <v>214</v>
      </c>
      <c r="C2091" s="4" t="s">
        <v>215</v>
      </c>
      <c r="D2091" s="4" t="s">
        <v>523</v>
      </c>
      <c r="E2091" s="4" t="s">
        <v>524</v>
      </c>
      <c r="F2091" s="4" t="s">
        <v>114</v>
      </c>
      <c r="G2091" s="4" t="s">
        <v>115</v>
      </c>
      <c r="H2091" s="4" t="s">
        <v>440</v>
      </c>
      <c r="I2091" s="10">
        <v>6970.92</v>
      </c>
      <c r="J2091" s="10">
        <v>6970.92</v>
      </c>
      <c r="K2091" s="10">
        <v>6970.92</v>
      </c>
      <c r="L2091" s="10">
        <v>8790.25</v>
      </c>
      <c r="M2091" s="10">
        <v>7790.24</v>
      </c>
      <c r="N2091" s="10">
        <v>8001.32</v>
      </c>
      <c r="O2091" s="10">
        <v>5867.99</v>
      </c>
      <c r="P2091" s="10">
        <v>7468.33</v>
      </c>
      <c r="Q2091" s="10">
        <v>7467.99</v>
      </c>
      <c r="R2091" s="10">
        <v>7467.98</v>
      </c>
      <c r="S2091" s="10">
        <v>7468.03</v>
      </c>
      <c r="T2091" s="10">
        <v>7467.96</v>
      </c>
      <c r="U2091" s="9">
        <v>88702.85</v>
      </c>
    </row>
    <row r="2092" spans="1:21" ht="23.25" thickBot="1" x14ac:dyDescent="0.3">
      <c r="A2092" s="4" t="s">
        <v>514</v>
      </c>
      <c r="B2092" s="4" t="s">
        <v>214</v>
      </c>
      <c r="C2092" s="4" t="s">
        <v>215</v>
      </c>
      <c r="D2092" s="4" t="s">
        <v>523</v>
      </c>
      <c r="E2092" s="4" t="s">
        <v>524</v>
      </c>
      <c r="F2092" s="4" t="s">
        <v>80</v>
      </c>
      <c r="G2092" s="4" t="s">
        <v>81</v>
      </c>
      <c r="H2092" s="4" t="s">
        <v>440</v>
      </c>
      <c r="I2092" s="7"/>
      <c r="J2092" s="7"/>
      <c r="K2092" s="7"/>
      <c r="L2092" s="7"/>
      <c r="M2092" s="7"/>
      <c r="N2092" s="7"/>
      <c r="O2092" s="7"/>
      <c r="P2092" s="7"/>
      <c r="Q2092" s="7"/>
      <c r="R2092" s="8">
        <v>30</v>
      </c>
      <c r="S2092" s="7"/>
      <c r="T2092" s="8">
        <v>36</v>
      </c>
      <c r="U2092" s="9">
        <v>66</v>
      </c>
    </row>
    <row r="2093" spans="1:21" ht="23.25" thickBot="1" x14ac:dyDescent="0.3">
      <c r="A2093" s="4" t="s">
        <v>514</v>
      </c>
      <c r="B2093" s="4" t="s">
        <v>214</v>
      </c>
      <c r="C2093" s="4" t="s">
        <v>215</v>
      </c>
      <c r="D2093" s="4" t="s">
        <v>523</v>
      </c>
      <c r="E2093" s="4" t="s">
        <v>524</v>
      </c>
      <c r="F2093" s="4" t="s">
        <v>134</v>
      </c>
      <c r="G2093" s="4" t="s">
        <v>135</v>
      </c>
      <c r="H2093" s="4" t="s">
        <v>440</v>
      </c>
      <c r="I2093" s="11"/>
      <c r="J2093" s="11"/>
      <c r="K2093" s="11"/>
      <c r="L2093" s="11"/>
      <c r="M2093" s="11"/>
      <c r="N2093" s="11"/>
      <c r="O2093" s="11"/>
      <c r="P2093" s="11"/>
      <c r="Q2093" s="10">
        <v>250</v>
      </c>
      <c r="R2093" s="11"/>
      <c r="S2093" s="11"/>
      <c r="T2093" s="11"/>
      <c r="U2093" s="9">
        <v>250</v>
      </c>
    </row>
    <row r="2094" spans="1:21" ht="23.25" thickBot="1" x14ac:dyDescent="0.3">
      <c r="A2094" s="4" t="s">
        <v>514</v>
      </c>
      <c r="B2094" s="4" t="s">
        <v>214</v>
      </c>
      <c r="C2094" s="4" t="s">
        <v>215</v>
      </c>
      <c r="D2094" s="4" t="s">
        <v>523</v>
      </c>
      <c r="E2094" s="4" t="s">
        <v>524</v>
      </c>
      <c r="F2094" s="4" t="s">
        <v>254</v>
      </c>
      <c r="G2094" s="4" t="s">
        <v>255</v>
      </c>
      <c r="H2094" s="4" t="s">
        <v>440</v>
      </c>
      <c r="I2094" s="8">
        <v>77.94</v>
      </c>
      <c r="J2094" s="7"/>
      <c r="K2094" s="7"/>
      <c r="L2094" s="7"/>
      <c r="M2094" s="7"/>
      <c r="N2094" s="7"/>
      <c r="O2094" s="8">
        <v>30.98</v>
      </c>
      <c r="P2094" s="7"/>
      <c r="Q2094" s="7"/>
      <c r="R2094" s="7"/>
      <c r="S2094" s="7"/>
      <c r="T2094" s="7"/>
      <c r="U2094" s="9">
        <v>108.92</v>
      </c>
    </row>
    <row r="2095" spans="1:21" ht="23.25" thickBot="1" x14ac:dyDescent="0.3">
      <c r="A2095" s="4" t="s">
        <v>514</v>
      </c>
      <c r="B2095" s="4" t="s">
        <v>214</v>
      </c>
      <c r="C2095" s="4" t="s">
        <v>215</v>
      </c>
      <c r="D2095" s="4" t="s">
        <v>523</v>
      </c>
      <c r="E2095" s="4" t="s">
        <v>524</v>
      </c>
      <c r="F2095" s="4" t="s">
        <v>98</v>
      </c>
      <c r="G2095" s="4" t="s">
        <v>99</v>
      </c>
      <c r="H2095" s="4" t="s">
        <v>440</v>
      </c>
      <c r="I2095" s="11"/>
      <c r="J2095" s="11"/>
      <c r="K2095" s="11"/>
      <c r="L2095" s="11"/>
      <c r="M2095" s="11"/>
      <c r="N2095" s="11"/>
      <c r="O2095" s="11"/>
      <c r="P2095" s="11"/>
      <c r="Q2095" s="11"/>
      <c r="R2095" s="10">
        <v>132.46</v>
      </c>
      <c r="S2095" s="10">
        <v>-96.46</v>
      </c>
      <c r="T2095" s="10">
        <v>-36</v>
      </c>
      <c r="U2095" s="12">
        <v>0</v>
      </c>
    </row>
    <row r="2096" spans="1:21" ht="23.25" thickBot="1" x14ac:dyDescent="0.3">
      <c r="A2096" s="4" t="s">
        <v>514</v>
      </c>
      <c r="B2096" s="4" t="s">
        <v>214</v>
      </c>
      <c r="C2096" s="4" t="s">
        <v>215</v>
      </c>
      <c r="D2096" s="4" t="s">
        <v>523</v>
      </c>
      <c r="E2096" s="4" t="s">
        <v>524</v>
      </c>
      <c r="F2096" s="4" t="s">
        <v>102</v>
      </c>
      <c r="G2096" s="4" t="s">
        <v>103</v>
      </c>
      <c r="H2096" s="4" t="s">
        <v>440</v>
      </c>
      <c r="I2096" s="7"/>
      <c r="J2096" s="7"/>
      <c r="K2096" s="7"/>
      <c r="L2096" s="7"/>
      <c r="M2096" s="7"/>
      <c r="N2096" s="8">
        <v>27.29</v>
      </c>
      <c r="O2096" s="8">
        <v>218</v>
      </c>
      <c r="P2096" s="8">
        <v>15.87</v>
      </c>
      <c r="Q2096" s="7"/>
      <c r="R2096" s="7"/>
      <c r="S2096" s="7"/>
      <c r="T2096" s="7"/>
      <c r="U2096" s="9">
        <v>261.16000000000003</v>
      </c>
    </row>
    <row r="2097" spans="1:21" ht="23.25" thickBot="1" x14ac:dyDescent="0.3">
      <c r="A2097" s="4" t="s">
        <v>514</v>
      </c>
      <c r="B2097" s="4" t="s">
        <v>214</v>
      </c>
      <c r="C2097" s="4" t="s">
        <v>215</v>
      </c>
      <c r="D2097" s="4" t="s">
        <v>523</v>
      </c>
      <c r="E2097" s="4" t="s">
        <v>524</v>
      </c>
      <c r="F2097" s="4" t="s">
        <v>116</v>
      </c>
      <c r="G2097" s="4" t="s">
        <v>117</v>
      </c>
      <c r="H2097" s="4" t="s">
        <v>440</v>
      </c>
      <c r="I2097" s="10">
        <v>8.9</v>
      </c>
      <c r="J2097" s="10">
        <v>6.9</v>
      </c>
      <c r="K2097" s="10">
        <v>5.09</v>
      </c>
      <c r="L2097" s="11"/>
      <c r="M2097" s="10">
        <v>15</v>
      </c>
      <c r="N2097" s="10">
        <v>19.75</v>
      </c>
      <c r="O2097" s="11"/>
      <c r="P2097" s="10">
        <v>7.9</v>
      </c>
      <c r="Q2097" s="10">
        <v>16.8</v>
      </c>
      <c r="R2097" s="10">
        <v>9.6999999999999993</v>
      </c>
      <c r="S2097" s="11"/>
      <c r="T2097" s="11"/>
      <c r="U2097" s="9">
        <v>90.04</v>
      </c>
    </row>
    <row r="2098" spans="1:21" ht="23.25" thickBot="1" x14ac:dyDescent="0.3">
      <c r="A2098" s="4" t="s">
        <v>514</v>
      </c>
      <c r="B2098" s="4" t="s">
        <v>214</v>
      </c>
      <c r="C2098" s="4" t="s">
        <v>215</v>
      </c>
      <c r="D2098" s="4" t="s">
        <v>523</v>
      </c>
      <c r="E2098" s="4" t="s">
        <v>524</v>
      </c>
      <c r="F2098" s="4" t="s">
        <v>82</v>
      </c>
      <c r="G2098" s="4" t="s">
        <v>83</v>
      </c>
      <c r="H2098" s="4" t="s">
        <v>440</v>
      </c>
      <c r="I2098" s="7"/>
      <c r="J2098" s="8">
        <v>48</v>
      </c>
      <c r="K2098" s="8">
        <v>2.75</v>
      </c>
      <c r="L2098" s="8">
        <v>4</v>
      </c>
      <c r="M2098" s="7"/>
      <c r="N2098" s="8">
        <v>4</v>
      </c>
      <c r="O2098" s="7"/>
      <c r="P2098" s="7"/>
      <c r="Q2098" s="7"/>
      <c r="R2098" s="7"/>
      <c r="S2098" s="7"/>
      <c r="T2098" s="7"/>
      <c r="U2098" s="9">
        <v>58.75</v>
      </c>
    </row>
    <row r="2099" spans="1:21" ht="23.25" thickBot="1" x14ac:dyDescent="0.3">
      <c r="A2099" s="4" t="s">
        <v>514</v>
      </c>
      <c r="B2099" s="4" t="s">
        <v>214</v>
      </c>
      <c r="C2099" s="4" t="s">
        <v>215</v>
      </c>
      <c r="D2099" s="4" t="s">
        <v>523</v>
      </c>
      <c r="E2099" s="4" t="s">
        <v>524</v>
      </c>
      <c r="F2099" s="4" t="s">
        <v>84</v>
      </c>
      <c r="G2099" s="4" t="s">
        <v>85</v>
      </c>
      <c r="H2099" s="4" t="s">
        <v>440</v>
      </c>
      <c r="I2099" s="10">
        <v>23.56</v>
      </c>
      <c r="J2099" s="10">
        <v>245.42</v>
      </c>
      <c r="K2099" s="10">
        <v>144.29</v>
      </c>
      <c r="L2099" s="10">
        <v>157.72999999999999</v>
      </c>
      <c r="M2099" s="10">
        <v>310.67</v>
      </c>
      <c r="N2099" s="10">
        <v>399.9</v>
      </c>
      <c r="O2099" s="11"/>
      <c r="P2099" s="10">
        <v>57.3</v>
      </c>
      <c r="Q2099" s="10">
        <v>35.75</v>
      </c>
      <c r="R2099" s="10">
        <v>31.66</v>
      </c>
      <c r="S2099" s="10">
        <v>132.46</v>
      </c>
      <c r="T2099" s="11"/>
      <c r="U2099" s="9">
        <v>1538.74</v>
      </c>
    </row>
    <row r="2100" spans="1:21" ht="23.25" thickBot="1" x14ac:dyDescent="0.3">
      <c r="A2100" s="4" t="s">
        <v>514</v>
      </c>
      <c r="B2100" s="4" t="s">
        <v>214</v>
      </c>
      <c r="C2100" s="4" t="s">
        <v>215</v>
      </c>
      <c r="D2100" s="4" t="s">
        <v>523</v>
      </c>
      <c r="E2100" s="4" t="s">
        <v>524</v>
      </c>
      <c r="F2100" s="4" t="s">
        <v>162</v>
      </c>
      <c r="G2100" s="4" t="s">
        <v>163</v>
      </c>
      <c r="H2100" s="4" t="s">
        <v>440</v>
      </c>
      <c r="I2100" s="7"/>
      <c r="J2100" s="7"/>
      <c r="K2100" s="8">
        <v>128.29</v>
      </c>
      <c r="L2100" s="7"/>
      <c r="M2100" s="7"/>
      <c r="N2100" s="7"/>
      <c r="O2100" s="7"/>
      <c r="P2100" s="7"/>
      <c r="Q2100" s="7"/>
      <c r="R2100" s="7"/>
      <c r="S2100" s="7"/>
      <c r="T2100" s="7"/>
      <c r="U2100" s="9">
        <v>128.29</v>
      </c>
    </row>
    <row r="2101" spans="1:21" ht="23.25" thickBot="1" x14ac:dyDescent="0.3">
      <c r="A2101" s="4" t="s">
        <v>514</v>
      </c>
      <c r="B2101" s="4" t="s">
        <v>214</v>
      </c>
      <c r="C2101" s="4" t="s">
        <v>215</v>
      </c>
      <c r="D2101" s="4" t="s">
        <v>523</v>
      </c>
      <c r="E2101" s="4" t="s">
        <v>524</v>
      </c>
      <c r="F2101" s="4" t="s">
        <v>164</v>
      </c>
      <c r="G2101" s="4" t="s">
        <v>165</v>
      </c>
      <c r="H2101" s="4" t="s">
        <v>440</v>
      </c>
      <c r="I2101" s="10">
        <v>807.61</v>
      </c>
      <c r="J2101" s="10">
        <v>602.1</v>
      </c>
      <c r="K2101" s="10">
        <v>2153.67</v>
      </c>
      <c r="L2101" s="11"/>
      <c r="M2101" s="10">
        <v>1754.42</v>
      </c>
      <c r="N2101" s="11"/>
      <c r="O2101" s="10">
        <v>-879</v>
      </c>
      <c r="P2101" s="11"/>
      <c r="Q2101" s="11"/>
      <c r="R2101" s="11"/>
      <c r="S2101" s="11"/>
      <c r="T2101" s="11"/>
      <c r="U2101" s="9">
        <v>4438.8</v>
      </c>
    </row>
    <row r="2102" spans="1:21" ht="23.25" thickBot="1" x14ac:dyDescent="0.3">
      <c r="A2102" s="4" t="s">
        <v>514</v>
      </c>
      <c r="B2102" s="4" t="s">
        <v>214</v>
      </c>
      <c r="C2102" s="4" t="s">
        <v>215</v>
      </c>
      <c r="D2102" s="4" t="s">
        <v>523</v>
      </c>
      <c r="E2102" s="4" t="s">
        <v>524</v>
      </c>
      <c r="F2102" s="4" t="s">
        <v>86</v>
      </c>
      <c r="G2102" s="4" t="s">
        <v>87</v>
      </c>
      <c r="H2102" s="4" t="s">
        <v>440</v>
      </c>
      <c r="I2102" s="7"/>
      <c r="J2102" s="8">
        <v>509.03</v>
      </c>
      <c r="K2102" s="7"/>
      <c r="L2102" s="7"/>
      <c r="M2102" s="7"/>
      <c r="N2102" s="7"/>
      <c r="O2102" s="7"/>
      <c r="P2102" s="7"/>
      <c r="Q2102" s="7"/>
      <c r="R2102" s="7"/>
      <c r="S2102" s="7"/>
      <c r="T2102" s="7"/>
      <c r="U2102" s="9">
        <v>509.03</v>
      </c>
    </row>
    <row r="2103" spans="1:21" ht="23.25" thickBot="1" x14ac:dyDescent="0.3">
      <c r="A2103" s="4" t="s">
        <v>514</v>
      </c>
      <c r="B2103" s="4" t="s">
        <v>214</v>
      </c>
      <c r="C2103" s="4" t="s">
        <v>215</v>
      </c>
      <c r="D2103" s="4" t="s">
        <v>523</v>
      </c>
      <c r="E2103" s="4" t="s">
        <v>524</v>
      </c>
      <c r="F2103" s="4" t="s">
        <v>168</v>
      </c>
      <c r="G2103" s="4" t="s">
        <v>169</v>
      </c>
      <c r="H2103" s="4" t="s">
        <v>440</v>
      </c>
      <c r="I2103" s="11"/>
      <c r="J2103" s="11"/>
      <c r="K2103" s="11"/>
      <c r="L2103" s="11"/>
      <c r="M2103" s="11"/>
      <c r="N2103" s="10">
        <v>37.03</v>
      </c>
      <c r="O2103" s="11"/>
      <c r="P2103" s="11"/>
      <c r="Q2103" s="11"/>
      <c r="R2103" s="11"/>
      <c r="S2103" s="11"/>
      <c r="T2103" s="11"/>
      <c r="U2103" s="9">
        <v>37.03</v>
      </c>
    </row>
    <row r="2104" spans="1:21" ht="23.25" thickBot="1" x14ac:dyDescent="0.3">
      <c r="A2104" s="4" t="s">
        <v>514</v>
      </c>
      <c r="B2104" s="4" t="s">
        <v>214</v>
      </c>
      <c r="C2104" s="4" t="s">
        <v>215</v>
      </c>
      <c r="D2104" s="4" t="s">
        <v>523</v>
      </c>
      <c r="E2104" s="4" t="s">
        <v>524</v>
      </c>
      <c r="F2104" s="4" t="s">
        <v>192</v>
      </c>
      <c r="G2104" s="4" t="s">
        <v>193</v>
      </c>
      <c r="H2104" s="4" t="s">
        <v>440</v>
      </c>
      <c r="I2104" s="8">
        <v>-12610.49</v>
      </c>
      <c r="J2104" s="8">
        <v>-11283.07</v>
      </c>
      <c r="K2104" s="8">
        <v>-13274.2</v>
      </c>
      <c r="L2104" s="8">
        <v>-10621.6</v>
      </c>
      <c r="M2104" s="8">
        <v>-13277</v>
      </c>
      <c r="N2104" s="8">
        <v>-14967.04</v>
      </c>
      <c r="O2104" s="8">
        <v>-14967.04</v>
      </c>
      <c r="P2104" s="8">
        <v>-12926.08</v>
      </c>
      <c r="Q2104" s="8">
        <v>-14967.04</v>
      </c>
      <c r="R2104" s="8">
        <v>-14286.72</v>
      </c>
      <c r="S2104" s="8">
        <v>-7483.52</v>
      </c>
      <c r="T2104" s="8">
        <v>-8163.84</v>
      </c>
      <c r="U2104" s="9">
        <v>-148827.64000000001</v>
      </c>
    </row>
    <row r="2105" spans="1:21" ht="23.25" thickBot="1" x14ac:dyDescent="0.3">
      <c r="A2105" s="4" t="s">
        <v>514</v>
      </c>
      <c r="B2105" s="4" t="s">
        <v>214</v>
      </c>
      <c r="C2105" s="4" t="s">
        <v>215</v>
      </c>
      <c r="D2105" s="4" t="s">
        <v>519</v>
      </c>
      <c r="E2105" s="4" t="s">
        <v>520</v>
      </c>
      <c r="F2105" s="4" t="s">
        <v>254</v>
      </c>
      <c r="G2105" s="4" t="s">
        <v>255</v>
      </c>
      <c r="H2105" s="4" t="s">
        <v>213</v>
      </c>
      <c r="I2105" s="11"/>
      <c r="J2105" s="11"/>
      <c r="K2105" s="11"/>
      <c r="L2105" s="11"/>
      <c r="M2105" s="10">
        <v>1000</v>
      </c>
      <c r="N2105" s="11"/>
      <c r="O2105" s="11"/>
      <c r="P2105" s="11"/>
      <c r="Q2105" s="11"/>
      <c r="R2105" s="11"/>
      <c r="S2105" s="11"/>
      <c r="T2105" s="11"/>
      <c r="U2105" s="9">
        <v>1000</v>
      </c>
    </row>
    <row r="2106" spans="1:21" ht="23.25" thickBot="1" x14ac:dyDescent="0.3">
      <c r="A2106" s="4" t="s">
        <v>514</v>
      </c>
      <c r="B2106" s="4" t="s">
        <v>281</v>
      </c>
      <c r="C2106" s="4" t="s">
        <v>282</v>
      </c>
      <c r="D2106" s="4" t="s">
        <v>7665</v>
      </c>
      <c r="E2106" s="4" t="s">
        <v>7666</v>
      </c>
      <c r="F2106" s="4" t="s">
        <v>98</v>
      </c>
      <c r="G2106" s="4" t="s">
        <v>99</v>
      </c>
      <c r="H2106" s="4" t="s">
        <v>7667</v>
      </c>
      <c r="I2106" s="7"/>
      <c r="J2106" s="7"/>
      <c r="K2106" s="7"/>
      <c r="L2106" s="7"/>
      <c r="M2106" s="7"/>
      <c r="N2106" s="7"/>
      <c r="O2106" s="7"/>
      <c r="P2106" s="7"/>
      <c r="Q2106" s="7"/>
      <c r="R2106" s="7"/>
      <c r="S2106" s="8">
        <v>55.6</v>
      </c>
      <c r="T2106" s="13">
        <v>0</v>
      </c>
      <c r="U2106" s="9">
        <v>55.6</v>
      </c>
    </row>
    <row r="2107" spans="1:21" ht="23.25" thickBot="1" x14ac:dyDescent="0.3">
      <c r="A2107" s="4" t="s">
        <v>514</v>
      </c>
      <c r="B2107" s="4" t="s">
        <v>281</v>
      </c>
      <c r="C2107" s="4" t="s">
        <v>282</v>
      </c>
      <c r="D2107" s="4" t="s">
        <v>527</v>
      </c>
      <c r="E2107" s="4" t="s">
        <v>528</v>
      </c>
      <c r="F2107" s="4" t="s">
        <v>108</v>
      </c>
      <c r="G2107" s="4" t="s">
        <v>109</v>
      </c>
      <c r="H2107" s="4" t="s">
        <v>282</v>
      </c>
      <c r="I2107" s="10">
        <v>87720.17</v>
      </c>
      <c r="J2107" s="10">
        <v>66083.47</v>
      </c>
      <c r="K2107" s="10">
        <v>70642.490000000005</v>
      </c>
      <c r="L2107" s="10">
        <v>74882.009999999995</v>
      </c>
      <c r="M2107" s="10">
        <v>71099.929999999993</v>
      </c>
      <c r="N2107" s="10">
        <v>81895.11</v>
      </c>
      <c r="O2107" s="10">
        <v>84968.87</v>
      </c>
      <c r="P2107" s="10">
        <v>79941.34</v>
      </c>
      <c r="Q2107" s="10">
        <v>84821.46</v>
      </c>
      <c r="R2107" s="10">
        <v>78207.78</v>
      </c>
      <c r="S2107" s="10">
        <v>81733.36</v>
      </c>
      <c r="T2107" s="10">
        <v>68333.539999999994</v>
      </c>
      <c r="U2107" s="9">
        <v>930329.53</v>
      </c>
    </row>
    <row r="2108" spans="1:21" ht="23.25" thickBot="1" x14ac:dyDescent="0.3">
      <c r="A2108" s="4" t="s">
        <v>514</v>
      </c>
      <c r="B2108" s="4" t="s">
        <v>281</v>
      </c>
      <c r="C2108" s="4" t="s">
        <v>282</v>
      </c>
      <c r="D2108" s="4" t="s">
        <v>527</v>
      </c>
      <c r="E2108" s="4" t="s">
        <v>528</v>
      </c>
      <c r="F2108" s="4" t="s">
        <v>110</v>
      </c>
      <c r="G2108" s="4" t="s">
        <v>111</v>
      </c>
      <c r="H2108" s="4" t="s">
        <v>282</v>
      </c>
      <c r="I2108" s="7"/>
      <c r="J2108" s="7"/>
      <c r="K2108" s="7"/>
      <c r="L2108" s="7"/>
      <c r="M2108" s="7"/>
      <c r="N2108" s="7"/>
      <c r="O2108" s="8">
        <v>1250</v>
      </c>
      <c r="P2108" s="8">
        <v>1250</v>
      </c>
      <c r="Q2108" s="8">
        <v>1250</v>
      </c>
      <c r="R2108" s="8">
        <v>1250</v>
      </c>
      <c r="S2108" s="8">
        <v>1553.2</v>
      </c>
      <c r="T2108" s="8">
        <v>1250</v>
      </c>
      <c r="U2108" s="9">
        <v>7803.2</v>
      </c>
    </row>
    <row r="2109" spans="1:21" ht="23.25" thickBot="1" x14ac:dyDescent="0.3">
      <c r="A2109" s="4" t="s">
        <v>514</v>
      </c>
      <c r="B2109" s="4" t="s">
        <v>281</v>
      </c>
      <c r="C2109" s="4" t="s">
        <v>282</v>
      </c>
      <c r="D2109" s="4" t="s">
        <v>527</v>
      </c>
      <c r="E2109" s="4" t="s">
        <v>528</v>
      </c>
      <c r="F2109" s="4" t="s">
        <v>112</v>
      </c>
      <c r="G2109" s="4" t="s">
        <v>113</v>
      </c>
      <c r="H2109" s="4" t="s">
        <v>282</v>
      </c>
      <c r="I2109" s="10">
        <v>12764.68</v>
      </c>
      <c r="J2109" s="10">
        <v>11625.51</v>
      </c>
      <c r="K2109" s="10">
        <v>11625.51</v>
      </c>
      <c r="L2109" s="10">
        <v>11649.15</v>
      </c>
      <c r="M2109" s="10">
        <v>10654.68</v>
      </c>
      <c r="N2109" s="10">
        <v>11588.4</v>
      </c>
      <c r="O2109" s="10">
        <v>12185.56</v>
      </c>
      <c r="P2109" s="10">
        <v>12010.08</v>
      </c>
      <c r="Q2109" s="10">
        <v>12159.02</v>
      </c>
      <c r="R2109" s="10">
        <v>12293.41</v>
      </c>
      <c r="S2109" s="10">
        <v>12140.06</v>
      </c>
      <c r="T2109" s="10">
        <v>12169.91</v>
      </c>
      <c r="U2109" s="9">
        <v>142865.97</v>
      </c>
    </row>
    <row r="2110" spans="1:21" ht="23.25" thickBot="1" x14ac:dyDescent="0.3">
      <c r="A2110" s="4" t="s">
        <v>514</v>
      </c>
      <c r="B2110" s="4" t="s">
        <v>281</v>
      </c>
      <c r="C2110" s="4" t="s">
        <v>282</v>
      </c>
      <c r="D2110" s="4" t="s">
        <v>527</v>
      </c>
      <c r="E2110" s="4" t="s">
        <v>528</v>
      </c>
      <c r="F2110" s="4" t="s">
        <v>114</v>
      </c>
      <c r="G2110" s="4" t="s">
        <v>115</v>
      </c>
      <c r="H2110" s="4" t="s">
        <v>282</v>
      </c>
      <c r="I2110" s="8">
        <v>47243.87</v>
      </c>
      <c r="J2110" s="8">
        <v>43027.199999999997</v>
      </c>
      <c r="K2110" s="8">
        <v>43027.19</v>
      </c>
      <c r="L2110" s="8">
        <v>43234.35</v>
      </c>
      <c r="M2110" s="8">
        <v>39543.25</v>
      </c>
      <c r="N2110" s="8">
        <v>43008.58</v>
      </c>
      <c r="O2110" s="8">
        <v>45349.98</v>
      </c>
      <c r="P2110" s="8">
        <v>44698.55</v>
      </c>
      <c r="Q2110" s="8">
        <v>45251.33</v>
      </c>
      <c r="R2110" s="8">
        <v>45750.19</v>
      </c>
      <c r="S2110" s="8">
        <v>45180.98</v>
      </c>
      <c r="T2110" s="8">
        <v>45292.19</v>
      </c>
      <c r="U2110" s="9">
        <v>530607.66</v>
      </c>
    </row>
    <row r="2111" spans="1:21" ht="23.25" thickBot="1" x14ac:dyDescent="0.3">
      <c r="A2111" s="4" t="s">
        <v>514</v>
      </c>
      <c r="B2111" s="4" t="s">
        <v>281</v>
      </c>
      <c r="C2111" s="4" t="s">
        <v>282</v>
      </c>
      <c r="D2111" s="4" t="s">
        <v>527</v>
      </c>
      <c r="E2111" s="4" t="s">
        <v>528</v>
      </c>
      <c r="F2111" s="4" t="s">
        <v>128</v>
      </c>
      <c r="G2111" s="4" t="s">
        <v>129</v>
      </c>
      <c r="H2111" s="4" t="s">
        <v>282</v>
      </c>
      <c r="I2111" s="11"/>
      <c r="J2111" s="11"/>
      <c r="K2111" s="11"/>
      <c r="L2111" s="11"/>
      <c r="M2111" s="10">
        <v>299.99</v>
      </c>
      <c r="N2111" s="10">
        <v>307.98</v>
      </c>
      <c r="O2111" s="10">
        <v>23.98</v>
      </c>
      <c r="P2111" s="11"/>
      <c r="Q2111" s="11"/>
      <c r="R2111" s="11"/>
      <c r="S2111" s="11"/>
      <c r="T2111" s="11"/>
      <c r="U2111" s="9">
        <v>631.95000000000005</v>
      </c>
    </row>
    <row r="2112" spans="1:21" ht="23.25" thickBot="1" x14ac:dyDescent="0.3">
      <c r="A2112" s="4" t="s">
        <v>514</v>
      </c>
      <c r="B2112" s="4" t="s">
        <v>281</v>
      </c>
      <c r="C2112" s="4" t="s">
        <v>282</v>
      </c>
      <c r="D2112" s="4" t="s">
        <v>527</v>
      </c>
      <c r="E2112" s="4" t="s">
        <v>528</v>
      </c>
      <c r="F2112" s="4" t="s">
        <v>70</v>
      </c>
      <c r="G2112" s="4" t="s">
        <v>71</v>
      </c>
      <c r="H2112" s="4" t="s">
        <v>282</v>
      </c>
      <c r="I2112" s="7"/>
      <c r="J2112" s="8">
        <v>66</v>
      </c>
      <c r="K2112" s="8">
        <v>40.520000000000003</v>
      </c>
      <c r="L2112" s="8">
        <v>-106.52</v>
      </c>
      <c r="M2112" s="7"/>
      <c r="N2112" s="7"/>
      <c r="O2112" s="7"/>
      <c r="P2112" s="8">
        <v>15.38</v>
      </c>
      <c r="Q2112" s="8">
        <v>38.909999999999997</v>
      </c>
      <c r="R2112" s="7"/>
      <c r="S2112" s="7"/>
      <c r="T2112" s="7"/>
      <c r="U2112" s="9">
        <v>54.29</v>
      </c>
    </row>
    <row r="2113" spans="1:21" ht="23.25" thickBot="1" x14ac:dyDescent="0.3">
      <c r="A2113" s="4" t="s">
        <v>514</v>
      </c>
      <c r="B2113" s="4" t="s">
        <v>281</v>
      </c>
      <c r="C2113" s="4" t="s">
        <v>282</v>
      </c>
      <c r="D2113" s="4" t="s">
        <v>527</v>
      </c>
      <c r="E2113" s="4" t="s">
        <v>528</v>
      </c>
      <c r="F2113" s="4" t="s">
        <v>47</v>
      </c>
      <c r="G2113" s="4" t="s">
        <v>48</v>
      </c>
      <c r="H2113" s="4" t="s">
        <v>282</v>
      </c>
      <c r="I2113" s="10">
        <v>96.63</v>
      </c>
      <c r="J2113" s="10">
        <v>170.27</v>
      </c>
      <c r="K2113" s="10">
        <v>245.33</v>
      </c>
      <c r="L2113" s="10">
        <v>310.95999999999998</v>
      </c>
      <c r="M2113" s="10">
        <v>186.23</v>
      </c>
      <c r="N2113" s="10">
        <v>253.67</v>
      </c>
      <c r="O2113" s="10">
        <v>983.6</v>
      </c>
      <c r="P2113" s="10">
        <v>222.35</v>
      </c>
      <c r="Q2113" s="10">
        <v>687.25</v>
      </c>
      <c r="R2113" s="10">
        <v>185.92</v>
      </c>
      <c r="S2113" s="10">
        <v>264.36</v>
      </c>
      <c r="T2113" s="10">
        <v>188.99</v>
      </c>
      <c r="U2113" s="9">
        <v>3795.56</v>
      </c>
    </row>
    <row r="2114" spans="1:21" ht="23.25" thickBot="1" x14ac:dyDescent="0.3">
      <c r="A2114" s="4" t="s">
        <v>514</v>
      </c>
      <c r="B2114" s="4" t="s">
        <v>281</v>
      </c>
      <c r="C2114" s="4" t="s">
        <v>282</v>
      </c>
      <c r="D2114" s="4" t="s">
        <v>527</v>
      </c>
      <c r="E2114" s="4" t="s">
        <v>528</v>
      </c>
      <c r="F2114" s="4" t="s">
        <v>130</v>
      </c>
      <c r="G2114" s="4" t="s">
        <v>131</v>
      </c>
      <c r="H2114" s="4" t="s">
        <v>282</v>
      </c>
      <c r="I2114" s="7"/>
      <c r="J2114" s="8">
        <v>0.41</v>
      </c>
      <c r="K2114" s="7"/>
      <c r="L2114" s="7"/>
      <c r="M2114" s="8">
        <v>1.63</v>
      </c>
      <c r="N2114" s="7"/>
      <c r="O2114" s="8">
        <v>100.34</v>
      </c>
      <c r="P2114" s="7"/>
      <c r="Q2114" s="7"/>
      <c r="R2114" s="7"/>
      <c r="S2114" s="7"/>
      <c r="T2114" s="7"/>
      <c r="U2114" s="9">
        <v>102.38</v>
      </c>
    </row>
    <row r="2115" spans="1:21" ht="23.25" thickBot="1" x14ac:dyDescent="0.3">
      <c r="A2115" s="4" t="s">
        <v>514</v>
      </c>
      <c r="B2115" s="4" t="s">
        <v>281</v>
      </c>
      <c r="C2115" s="4" t="s">
        <v>282</v>
      </c>
      <c r="D2115" s="4" t="s">
        <v>527</v>
      </c>
      <c r="E2115" s="4" t="s">
        <v>528</v>
      </c>
      <c r="F2115" s="4" t="s">
        <v>356</v>
      </c>
      <c r="G2115" s="4" t="s">
        <v>357</v>
      </c>
      <c r="H2115" s="4" t="s">
        <v>282</v>
      </c>
      <c r="I2115" s="11"/>
      <c r="J2115" s="10">
        <v>0.02</v>
      </c>
      <c r="K2115" s="11"/>
      <c r="L2115" s="11"/>
      <c r="M2115" s="10">
        <v>0.08</v>
      </c>
      <c r="N2115" s="11"/>
      <c r="O2115" s="10">
        <v>5.0199999999999996</v>
      </c>
      <c r="P2115" s="11"/>
      <c r="Q2115" s="11"/>
      <c r="R2115" s="11"/>
      <c r="S2115" s="11"/>
      <c r="T2115" s="11"/>
      <c r="U2115" s="9">
        <v>5.12</v>
      </c>
    </row>
    <row r="2116" spans="1:21" ht="23.25" thickBot="1" x14ac:dyDescent="0.3">
      <c r="A2116" s="4" t="s">
        <v>514</v>
      </c>
      <c r="B2116" s="4" t="s">
        <v>281</v>
      </c>
      <c r="C2116" s="4" t="s">
        <v>282</v>
      </c>
      <c r="D2116" s="4" t="s">
        <v>527</v>
      </c>
      <c r="E2116" s="4" t="s">
        <v>528</v>
      </c>
      <c r="F2116" s="4" t="s">
        <v>286</v>
      </c>
      <c r="G2116" s="4" t="s">
        <v>287</v>
      </c>
      <c r="H2116" s="4" t="s">
        <v>282</v>
      </c>
      <c r="I2116" s="8">
        <v>200</v>
      </c>
      <c r="J2116" s="7"/>
      <c r="K2116" s="8">
        <v>526.80999999999995</v>
      </c>
      <c r="L2116" s="7"/>
      <c r="M2116" s="7"/>
      <c r="N2116" s="7"/>
      <c r="O2116" s="8">
        <v>190.8</v>
      </c>
      <c r="P2116" s="7"/>
      <c r="Q2116" s="7"/>
      <c r="R2116" s="7"/>
      <c r="S2116" s="7"/>
      <c r="T2116" s="7"/>
      <c r="U2116" s="9">
        <v>917.61</v>
      </c>
    </row>
    <row r="2117" spans="1:21" ht="23.25" thickBot="1" x14ac:dyDescent="0.3">
      <c r="A2117" s="4" t="s">
        <v>514</v>
      </c>
      <c r="B2117" s="4" t="s">
        <v>281</v>
      </c>
      <c r="C2117" s="4" t="s">
        <v>282</v>
      </c>
      <c r="D2117" s="4" t="s">
        <v>527</v>
      </c>
      <c r="E2117" s="4" t="s">
        <v>528</v>
      </c>
      <c r="F2117" s="4" t="s">
        <v>132</v>
      </c>
      <c r="G2117" s="4" t="s">
        <v>133</v>
      </c>
      <c r="H2117" s="4" t="s">
        <v>282</v>
      </c>
      <c r="I2117" s="11"/>
      <c r="J2117" s="11"/>
      <c r="K2117" s="11"/>
      <c r="L2117" s="11"/>
      <c r="M2117" s="11"/>
      <c r="N2117" s="11"/>
      <c r="O2117" s="11"/>
      <c r="P2117" s="11"/>
      <c r="Q2117" s="11"/>
      <c r="R2117" s="10">
        <v>74.180000000000007</v>
      </c>
      <c r="S2117" s="11"/>
      <c r="T2117" s="11"/>
      <c r="U2117" s="9">
        <v>74.180000000000007</v>
      </c>
    </row>
    <row r="2118" spans="1:21" ht="23.25" thickBot="1" x14ac:dyDescent="0.3">
      <c r="A2118" s="4" t="s">
        <v>514</v>
      </c>
      <c r="B2118" s="4" t="s">
        <v>281</v>
      </c>
      <c r="C2118" s="4" t="s">
        <v>282</v>
      </c>
      <c r="D2118" s="4" t="s">
        <v>527</v>
      </c>
      <c r="E2118" s="4" t="s">
        <v>528</v>
      </c>
      <c r="F2118" s="4" t="s">
        <v>80</v>
      </c>
      <c r="G2118" s="4" t="s">
        <v>81</v>
      </c>
      <c r="H2118" s="4" t="s">
        <v>282</v>
      </c>
      <c r="I2118" s="8">
        <v>14.4</v>
      </c>
      <c r="J2118" s="8">
        <v>22</v>
      </c>
      <c r="K2118" s="8">
        <v>9</v>
      </c>
      <c r="L2118" s="8">
        <v>11</v>
      </c>
      <c r="M2118" s="8">
        <v>9</v>
      </c>
      <c r="N2118" s="8">
        <v>11</v>
      </c>
      <c r="O2118" s="8">
        <v>19</v>
      </c>
      <c r="P2118" s="8">
        <v>11</v>
      </c>
      <c r="Q2118" s="8">
        <v>36.99</v>
      </c>
      <c r="R2118" s="7"/>
      <c r="S2118" s="8">
        <v>73</v>
      </c>
      <c r="T2118" s="7"/>
      <c r="U2118" s="9">
        <v>216.39</v>
      </c>
    </row>
    <row r="2119" spans="1:21" ht="23.25" thickBot="1" x14ac:dyDescent="0.3">
      <c r="A2119" s="4" t="s">
        <v>514</v>
      </c>
      <c r="B2119" s="4" t="s">
        <v>281</v>
      </c>
      <c r="C2119" s="4" t="s">
        <v>282</v>
      </c>
      <c r="D2119" s="4" t="s">
        <v>527</v>
      </c>
      <c r="E2119" s="4" t="s">
        <v>528</v>
      </c>
      <c r="F2119" s="4" t="s">
        <v>94</v>
      </c>
      <c r="G2119" s="4" t="s">
        <v>95</v>
      </c>
      <c r="H2119" s="4" t="s">
        <v>282</v>
      </c>
      <c r="I2119" s="10">
        <v>427.63</v>
      </c>
      <c r="J2119" s="10">
        <v>286.27999999999997</v>
      </c>
      <c r="K2119" s="10">
        <v>-156.63999999999999</v>
      </c>
      <c r="L2119" s="11"/>
      <c r="M2119" s="10">
        <v>95.79</v>
      </c>
      <c r="N2119" s="10">
        <v>103.6</v>
      </c>
      <c r="O2119" s="10">
        <v>87.11</v>
      </c>
      <c r="P2119" s="11"/>
      <c r="Q2119" s="10">
        <v>-195.04</v>
      </c>
      <c r="R2119" s="11"/>
      <c r="S2119" s="11"/>
      <c r="T2119" s="10">
        <v>1.93</v>
      </c>
      <c r="U2119" s="9">
        <v>650.66</v>
      </c>
    </row>
    <row r="2120" spans="1:21" ht="23.25" thickBot="1" x14ac:dyDescent="0.3">
      <c r="A2120" s="4" t="s">
        <v>514</v>
      </c>
      <c r="B2120" s="4" t="s">
        <v>281</v>
      </c>
      <c r="C2120" s="4" t="s">
        <v>282</v>
      </c>
      <c r="D2120" s="4" t="s">
        <v>527</v>
      </c>
      <c r="E2120" s="4" t="s">
        <v>528</v>
      </c>
      <c r="F2120" s="4" t="s">
        <v>134</v>
      </c>
      <c r="G2120" s="4" t="s">
        <v>135</v>
      </c>
      <c r="H2120" s="4" t="s">
        <v>282</v>
      </c>
      <c r="I2120" s="7"/>
      <c r="J2120" s="7"/>
      <c r="K2120" s="7"/>
      <c r="L2120" s="7"/>
      <c r="M2120" s="7"/>
      <c r="N2120" s="7"/>
      <c r="O2120" s="7"/>
      <c r="P2120" s="7"/>
      <c r="Q2120" s="7"/>
      <c r="R2120" s="7"/>
      <c r="S2120" s="8">
        <v>499</v>
      </c>
      <c r="T2120" s="8">
        <v>2400</v>
      </c>
      <c r="U2120" s="9">
        <v>2899</v>
      </c>
    </row>
    <row r="2121" spans="1:21" ht="23.25" thickBot="1" x14ac:dyDescent="0.3">
      <c r="A2121" s="4" t="s">
        <v>514</v>
      </c>
      <c r="B2121" s="4" t="s">
        <v>281</v>
      </c>
      <c r="C2121" s="4" t="s">
        <v>282</v>
      </c>
      <c r="D2121" s="4" t="s">
        <v>527</v>
      </c>
      <c r="E2121" s="4" t="s">
        <v>528</v>
      </c>
      <c r="F2121" s="4" t="s">
        <v>38</v>
      </c>
      <c r="G2121" s="4" t="s">
        <v>39</v>
      </c>
      <c r="H2121" s="4" t="s">
        <v>282</v>
      </c>
      <c r="I2121" s="10">
        <v>4150.75</v>
      </c>
      <c r="J2121" s="10">
        <v>46732.97</v>
      </c>
      <c r="K2121" s="10">
        <v>128676.26</v>
      </c>
      <c r="L2121" s="10">
        <v>51282.05</v>
      </c>
      <c r="M2121" s="10">
        <v>63416.75</v>
      </c>
      <c r="N2121" s="10">
        <v>43046.6</v>
      </c>
      <c r="O2121" s="10">
        <v>98118.399999999994</v>
      </c>
      <c r="P2121" s="10">
        <v>90000</v>
      </c>
      <c r="Q2121" s="10">
        <v>196370.05</v>
      </c>
      <c r="R2121" s="10">
        <v>30300</v>
      </c>
      <c r="S2121" s="10">
        <v>16465.75</v>
      </c>
      <c r="T2121" s="10">
        <v>70000</v>
      </c>
      <c r="U2121" s="9">
        <v>838559.58</v>
      </c>
    </row>
    <row r="2122" spans="1:21" ht="23.25" thickBot="1" x14ac:dyDescent="0.3">
      <c r="A2122" s="4" t="s">
        <v>514</v>
      </c>
      <c r="B2122" s="4" t="s">
        <v>281</v>
      </c>
      <c r="C2122" s="4" t="s">
        <v>282</v>
      </c>
      <c r="D2122" s="4" t="s">
        <v>527</v>
      </c>
      <c r="E2122" s="4" t="s">
        <v>528</v>
      </c>
      <c r="F2122" s="4" t="s">
        <v>292</v>
      </c>
      <c r="G2122" s="4" t="s">
        <v>293</v>
      </c>
      <c r="H2122" s="4" t="s">
        <v>282</v>
      </c>
      <c r="I2122" s="7"/>
      <c r="J2122" s="8">
        <v>2200</v>
      </c>
      <c r="K2122" s="8">
        <v>1188</v>
      </c>
      <c r="L2122" s="7"/>
      <c r="M2122" s="7"/>
      <c r="N2122" s="7"/>
      <c r="O2122" s="7"/>
      <c r="P2122" s="7"/>
      <c r="Q2122" s="7"/>
      <c r="R2122" s="7"/>
      <c r="S2122" s="7"/>
      <c r="T2122" s="7"/>
      <c r="U2122" s="9">
        <v>3388</v>
      </c>
    </row>
    <row r="2123" spans="1:21" ht="23.25" thickBot="1" x14ac:dyDescent="0.3">
      <c r="A2123" s="4" t="s">
        <v>514</v>
      </c>
      <c r="B2123" s="4" t="s">
        <v>281</v>
      </c>
      <c r="C2123" s="4" t="s">
        <v>282</v>
      </c>
      <c r="D2123" s="4" t="s">
        <v>527</v>
      </c>
      <c r="E2123" s="4" t="s">
        <v>528</v>
      </c>
      <c r="F2123" s="4" t="s">
        <v>140</v>
      </c>
      <c r="G2123" s="4" t="s">
        <v>141</v>
      </c>
      <c r="H2123" s="4" t="s">
        <v>282</v>
      </c>
      <c r="I2123" s="10">
        <v>1615.01</v>
      </c>
      <c r="J2123" s="10">
        <v>1024.6099999999999</v>
      </c>
      <c r="K2123" s="10">
        <v>4291.58</v>
      </c>
      <c r="L2123" s="10">
        <v>1569.08</v>
      </c>
      <c r="M2123" s="11"/>
      <c r="N2123" s="11"/>
      <c r="O2123" s="10">
        <v>801.6</v>
      </c>
      <c r="P2123" s="11"/>
      <c r="Q2123" s="11"/>
      <c r="R2123" s="11"/>
      <c r="S2123" s="11"/>
      <c r="T2123" s="11"/>
      <c r="U2123" s="9">
        <v>9301.8799999999992</v>
      </c>
    </row>
    <row r="2124" spans="1:21" ht="23.25" thickBot="1" x14ac:dyDescent="0.3">
      <c r="A2124" s="4" t="s">
        <v>514</v>
      </c>
      <c r="B2124" s="4" t="s">
        <v>281</v>
      </c>
      <c r="C2124" s="4" t="s">
        <v>282</v>
      </c>
      <c r="D2124" s="4" t="s">
        <v>527</v>
      </c>
      <c r="E2124" s="4" t="s">
        <v>528</v>
      </c>
      <c r="F2124" s="4" t="s">
        <v>40</v>
      </c>
      <c r="G2124" s="4" t="s">
        <v>41</v>
      </c>
      <c r="H2124" s="4" t="s">
        <v>282</v>
      </c>
      <c r="I2124" s="8">
        <v>1898.05</v>
      </c>
      <c r="J2124" s="7"/>
      <c r="K2124" s="7"/>
      <c r="L2124" s="8">
        <v>1871.34</v>
      </c>
      <c r="M2124" s="8">
        <v>1854.2</v>
      </c>
      <c r="N2124" s="7"/>
      <c r="O2124" s="8">
        <v>1240.8</v>
      </c>
      <c r="P2124" s="8">
        <v>1587.56</v>
      </c>
      <c r="Q2124" s="8">
        <v>7545.67</v>
      </c>
      <c r="R2124" s="7"/>
      <c r="S2124" s="7"/>
      <c r="T2124" s="7"/>
      <c r="U2124" s="9">
        <v>15997.62</v>
      </c>
    </row>
    <row r="2125" spans="1:21" ht="23.25" thickBot="1" x14ac:dyDescent="0.3">
      <c r="A2125" s="4" t="s">
        <v>514</v>
      </c>
      <c r="B2125" s="4" t="s">
        <v>281</v>
      </c>
      <c r="C2125" s="4" t="s">
        <v>282</v>
      </c>
      <c r="D2125" s="4" t="s">
        <v>527</v>
      </c>
      <c r="E2125" s="4" t="s">
        <v>528</v>
      </c>
      <c r="F2125" s="4" t="s">
        <v>49</v>
      </c>
      <c r="G2125" s="4" t="s">
        <v>50</v>
      </c>
      <c r="H2125" s="4" t="s">
        <v>282</v>
      </c>
      <c r="I2125" s="10">
        <v>500</v>
      </c>
      <c r="J2125" s="10">
        <v>850</v>
      </c>
      <c r="K2125" s="11"/>
      <c r="L2125" s="11"/>
      <c r="M2125" s="10">
        <v>1100</v>
      </c>
      <c r="N2125" s="11"/>
      <c r="O2125" s="11"/>
      <c r="P2125" s="10">
        <v>275</v>
      </c>
      <c r="Q2125" s="11"/>
      <c r="R2125" s="11"/>
      <c r="S2125" s="11"/>
      <c r="T2125" s="11"/>
      <c r="U2125" s="9">
        <v>2725</v>
      </c>
    </row>
    <row r="2126" spans="1:21" ht="23.25" thickBot="1" x14ac:dyDescent="0.3">
      <c r="A2126" s="4" t="s">
        <v>514</v>
      </c>
      <c r="B2126" s="4" t="s">
        <v>281</v>
      </c>
      <c r="C2126" s="4" t="s">
        <v>282</v>
      </c>
      <c r="D2126" s="4" t="s">
        <v>527</v>
      </c>
      <c r="E2126" s="4" t="s">
        <v>528</v>
      </c>
      <c r="F2126" s="4" t="s">
        <v>294</v>
      </c>
      <c r="G2126" s="4" t="s">
        <v>295</v>
      </c>
      <c r="H2126" s="4" t="s">
        <v>282</v>
      </c>
      <c r="I2126" s="7"/>
      <c r="J2126" s="8">
        <v>1357.66</v>
      </c>
      <c r="K2126" s="7"/>
      <c r="L2126" s="7"/>
      <c r="M2126" s="7"/>
      <c r="N2126" s="7"/>
      <c r="O2126" s="7"/>
      <c r="P2126" s="7"/>
      <c r="Q2126" s="7"/>
      <c r="R2126" s="7"/>
      <c r="S2126" s="7"/>
      <c r="T2126" s="7"/>
      <c r="U2126" s="9">
        <v>1357.66</v>
      </c>
    </row>
    <row r="2127" spans="1:21" ht="23.25" thickBot="1" x14ac:dyDescent="0.3">
      <c r="A2127" s="4" t="s">
        <v>514</v>
      </c>
      <c r="B2127" s="4" t="s">
        <v>281</v>
      </c>
      <c r="C2127" s="4" t="s">
        <v>282</v>
      </c>
      <c r="D2127" s="4" t="s">
        <v>527</v>
      </c>
      <c r="E2127" s="4" t="s">
        <v>528</v>
      </c>
      <c r="F2127" s="4" t="s">
        <v>254</v>
      </c>
      <c r="G2127" s="4" t="s">
        <v>255</v>
      </c>
      <c r="H2127" s="4" t="s">
        <v>282</v>
      </c>
      <c r="I2127" s="10">
        <v>263.98</v>
      </c>
      <c r="J2127" s="10">
        <v>10</v>
      </c>
      <c r="K2127" s="10">
        <v>12</v>
      </c>
      <c r="L2127" s="11"/>
      <c r="M2127" s="10">
        <v>1160</v>
      </c>
      <c r="N2127" s="10">
        <v>18</v>
      </c>
      <c r="O2127" s="11"/>
      <c r="P2127" s="11"/>
      <c r="Q2127" s="10">
        <v>-488</v>
      </c>
      <c r="R2127" s="11"/>
      <c r="S2127" s="11"/>
      <c r="T2127" s="11"/>
      <c r="U2127" s="9">
        <v>975.98</v>
      </c>
    </row>
    <row r="2128" spans="1:21" ht="23.25" thickBot="1" x14ac:dyDescent="0.3">
      <c r="A2128" s="4" t="s">
        <v>514</v>
      </c>
      <c r="B2128" s="4" t="s">
        <v>281</v>
      </c>
      <c r="C2128" s="4" t="s">
        <v>282</v>
      </c>
      <c r="D2128" s="4" t="s">
        <v>527</v>
      </c>
      <c r="E2128" s="4" t="s">
        <v>528</v>
      </c>
      <c r="F2128" s="4" t="s">
        <v>98</v>
      </c>
      <c r="G2128" s="4" t="s">
        <v>99</v>
      </c>
      <c r="H2128" s="4" t="s">
        <v>282</v>
      </c>
      <c r="I2128" s="7"/>
      <c r="J2128" s="8">
        <v>15.47</v>
      </c>
      <c r="K2128" s="7"/>
      <c r="L2128" s="7"/>
      <c r="M2128" s="8">
        <v>189.95</v>
      </c>
      <c r="N2128" s="7"/>
      <c r="O2128" s="7"/>
      <c r="P2128" s="8">
        <v>-103.68</v>
      </c>
      <c r="Q2128" s="8">
        <v>8.2799999999999994</v>
      </c>
      <c r="R2128" s="8">
        <v>1651.81</v>
      </c>
      <c r="S2128" s="8">
        <v>447.97</v>
      </c>
      <c r="T2128" s="8">
        <v>-456.99</v>
      </c>
      <c r="U2128" s="9">
        <v>1752.81</v>
      </c>
    </row>
    <row r="2129" spans="1:21" ht="23.25" thickBot="1" x14ac:dyDescent="0.3">
      <c r="A2129" s="4" t="s">
        <v>514</v>
      </c>
      <c r="B2129" s="4" t="s">
        <v>281</v>
      </c>
      <c r="C2129" s="4" t="s">
        <v>282</v>
      </c>
      <c r="D2129" s="4" t="s">
        <v>527</v>
      </c>
      <c r="E2129" s="4" t="s">
        <v>528</v>
      </c>
      <c r="F2129" s="4" t="s">
        <v>102</v>
      </c>
      <c r="G2129" s="4" t="s">
        <v>103</v>
      </c>
      <c r="H2129" s="4" t="s">
        <v>282</v>
      </c>
      <c r="I2129" s="11"/>
      <c r="J2129" s="11"/>
      <c r="K2129" s="11"/>
      <c r="L2129" s="10">
        <v>116.58</v>
      </c>
      <c r="M2129" s="11"/>
      <c r="N2129" s="10">
        <v>175.98</v>
      </c>
      <c r="O2129" s="10">
        <v>29.99</v>
      </c>
      <c r="P2129" s="11"/>
      <c r="Q2129" s="10">
        <v>95.81</v>
      </c>
      <c r="R2129" s="11"/>
      <c r="S2129" s="10">
        <v>324.98</v>
      </c>
      <c r="T2129" s="11"/>
      <c r="U2129" s="9">
        <v>743.34</v>
      </c>
    </row>
    <row r="2130" spans="1:21" ht="23.25" thickBot="1" x14ac:dyDescent="0.3">
      <c r="A2130" s="4" t="s">
        <v>514</v>
      </c>
      <c r="B2130" s="4" t="s">
        <v>281</v>
      </c>
      <c r="C2130" s="4" t="s">
        <v>282</v>
      </c>
      <c r="D2130" s="4" t="s">
        <v>527</v>
      </c>
      <c r="E2130" s="4" t="s">
        <v>528</v>
      </c>
      <c r="F2130" s="4" t="s">
        <v>116</v>
      </c>
      <c r="G2130" s="4" t="s">
        <v>117</v>
      </c>
      <c r="H2130" s="4" t="s">
        <v>282</v>
      </c>
      <c r="I2130" s="8">
        <v>201.68</v>
      </c>
      <c r="J2130" s="8">
        <v>260.47000000000003</v>
      </c>
      <c r="K2130" s="8">
        <v>243.37</v>
      </c>
      <c r="L2130" s="8">
        <v>154.76</v>
      </c>
      <c r="M2130" s="8">
        <v>228.95</v>
      </c>
      <c r="N2130" s="8">
        <v>146.28</v>
      </c>
      <c r="O2130" s="8">
        <v>11.04</v>
      </c>
      <c r="P2130" s="8">
        <v>126.51</v>
      </c>
      <c r="Q2130" s="8">
        <v>252.69</v>
      </c>
      <c r="R2130" s="7"/>
      <c r="S2130" s="8">
        <v>88.52</v>
      </c>
      <c r="T2130" s="7"/>
      <c r="U2130" s="9">
        <v>1714.27</v>
      </c>
    </row>
    <row r="2131" spans="1:21" ht="23.25" thickBot="1" x14ac:dyDescent="0.3">
      <c r="A2131" s="4" t="s">
        <v>514</v>
      </c>
      <c r="B2131" s="4" t="s">
        <v>281</v>
      </c>
      <c r="C2131" s="4" t="s">
        <v>282</v>
      </c>
      <c r="D2131" s="4" t="s">
        <v>527</v>
      </c>
      <c r="E2131" s="4" t="s">
        <v>528</v>
      </c>
      <c r="F2131" s="4" t="s">
        <v>82</v>
      </c>
      <c r="G2131" s="4" t="s">
        <v>83</v>
      </c>
      <c r="H2131" s="4" t="s">
        <v>282</v>
      </c>
      <c r="I2131" s="10">
        <v>83.6</v>
      </c>
      <c r="J2131" s="10">
        <v>20</v>
      </c>
      <c r="K2131" s="10">
        <v>15</v>
      </c>
      <c r="L2131" s="10">
        <v>5.6</v>
      </c>
      <c r="M2131" s="10">
        <v>1</v>
      </c>
      <c r="N2131" s="10">
        <v>1.8</v>
      </c>
      <c r="O2131" s="11"/>
      <c r="P2131" s="11"/>
      <c r="Q2131" s="11"/>
      <c r="R2131" s="10">
        <v>1.7</v>
      </c>
      <c r="S2131" s="11"/>
      <c r="T2131" s="11"/>
      <c r="U2131" s="9">
        <v>128.69999999999999</v>
      </c>
    </row>
    <row r="2132" spans="1:21" ht="23.25" thickBot="1" x14ac:dyDescent="0.3">
      <c r="A2132" s="4" t="s">
        <v>514</v>
      </c>
      <c r="B2132" s="4" t="s">
        <v>281</v>
      </c>
      <c r="C2132" s="4" t="s">
        <v>282</v>
      </c>
      <c r="D2132" s="4" t="s">
        <v>527</v>
      </c>
      <c r="E2132" s="4" t="s">
        <v>528</v>
      </c>
      <c r="F2132" s="4" t="s">
        <v>152</v>
      </c>
      <c r="G2132" s="4" t="s">
        <v>153</v>
      </c>
      <c r="H2132" s="4" t="s">
        <v>282</v>
      </c>
      <c r="I2132" s="8">
        <v>-0.8</v>
      </c>
      <c r="J2132" s="8">
        <v>82329.05</v>
      </c>
      <c r="K2132" s="8">
        <v>90</v>
      </c>
      <c r="L2132" s="8">
        <v>117.95</v>
      </c>
      <c r="M2132" s="8">
        <v>13753.5</v>
      </c>
      <c r="N2132" s="8">
        <v>74.94</v>
      </c>
      <c r="O2132" s="8">
        <v>12102.5</v>
      </c>
      <c r="P2132" s="8">
        <v>55632</v>
      </c>
      <c r="Q2132" s="8">
        <v>6304</v>
      </c>
      <c r="R2132" s="8">
        <v>53013.5</v>
      </c>
      <c r="S2132" s="8">
        <v>8043.75</v>
      </c>
      <c r="T2132" s="8">
        <v>-8043.75</v>
      </c>
      <c r="U2132" s="9">
        <v>223416.64</v>
      </c>
    </row>
    <row r="2133" spans="1:21" ht="23.25" thickBot="1" x14ac:dyDescent="0.3">
      <c r="A2133" s="4" t="s">
        <v>514</v>
      </c>
      <c r="B2133" s="4" t="s">
        <v>281</v>
      </c>
      <c r="C2133" s="4" t="s">
        <v>282</v>
      </c>
      <c r="D2133" s="4" t="s">
        <v>527</v>
      </c>
      <c r="E2133" s="4" t="s">
        <v>528</v>
      </c>
      <c r="F2133" s="4" t="s">
        <v>358</v>
      </c>
      <c r="G2133" s="4" t="s">
        <v>359</v>
      </c>
      <c r="H2133" s="4" t="s">
        <v>282</v>
      </c>
      <c r="I2133" s="11"/>
      <c r="J2133" s="11"/>
      <c r="K2133" s="11"/>
      <c r="L2133" s="10">
        <v>-412.25</v>
      </c>
      <c r="M2133" s="11"/>
      <c r="N2133" s="10">
        <v>-1175.27</v>
      </c>
      <c r="O2133" s="10">
        <v>-1324.32</v>
      </c>
      <c r="P2133" s="11"/>
      <c r="Q2133" s="11"/>
      <c r="R2133" s="11"/>
      <c r="S2133" s="11"/>
      <c r="T2133" s="11"/>
      <c r="U2133" s="9">
        <v>-2911.84</v>
      </c>
    </row>
    <row r="2134" spans="1:21" ht="23.25" thickBot="1" x14ac:dyDescent="0.3">
      <c r="A2134" s="4" t="s">
        <v>514</v>
      </c>
      <c r="B2134" s="4" t="s">
        <v>281</v>
      </c>
      <c r="C2134" s="4" t="s">
        <v>282</v>
      </c>
      <c r="D2134" s="4" t="s">
        <v>527</v>
      </c>
      <c r="E2134" s="4" t="s">
        <v>528</v>
      </c>
      <c r="F2134" s="4" t="s">
        <v>18</v>
      </c>
      <c r="G2134" s="4" t="s">
        <v>19</v>
      </c>
      <c r="H2134" s="4" t="s">
        <v>282</v>
      </c>
      <c r="I2134" s="7"/>
      <c r="J2134" s="7"/>
      <c r="K2134" s="7"/>
      <c r="L2134" s="8">
        <v>985</v>
      </c>
      <c r="M2134" s="7"/>
      <c r="N2134" s="8">
        <v>40</v>
      </c>
      <c r="O2134" s="7"/>
      <c r="P2134" s="7"/>
      <c r="Q2134" s="7"/>
      <c r="R2134" s="7"/>
      <c r="S2134" s="7"/>
      <c r="T2134" s="7"/>
      <c r="U2134" s="9">
        <v>1025</v>
      </c>
    </row>
    <row r="2135" spans="1:21" ht="23.25" thickBot="1" x14ac:dyDescent="0.3">
      <c r="A2135" s="4" t="s">
        <v>514</v>
      </c>
      <c r="B2135" s="4" t="s">
        <v>281</v>
      </c>
      <c r="C2135" s="4" t="s">
        <v>282</v>
      </c>
      <c r="D2135" s="4" t="s">
        <v>527</v>
      </c>
      <c r="E2135" s="4" t="s">
        <v>528</v>
      </c>
      <c r="F2135" s="4" t="s">
        <v>366</v>
      </c>
      <c r="G2135" s="4" t="s">
        <v>367</v>
      </c>
      <c r="H2135" s="4" t="s">
        <v>282</v>
      </c>
      <c r="I2135" s="11"/>
      <c r="J2135" s="11"/>
      <c r="K2135" s="11"/>
      <c r="L2135" s="10">
        <v>35.99</v>
      </c>
      <c r="M2135" s="11"/>
      <c r="N2135" s="10">
        <v>53.96</v>
      </c>
      <c r="O2135" s="11"/>
      <c r="P2135" s="11"/>
      <c r="Q2135" s="11"/>
      <c r="R2135" s="11"/>
      <c r="S2135" s="11"/>
      <c r="T2135" s="10">
        <v>39.950000000000003</v>
      </c>
      <c r="U2135" s="9">
        <v>129.9</v>
      </c>
    </row>
    <row r="2136" spans="1:21" ht="23.25" thickBot="1" x14ac:dyDescent="0.3">
      <c r="A2136" s="4" t="s">
        <v>514</v>
      </c>
      <c r="B2136" s="4" t="s">
        <v>281</v>
      </c>
      <c r="C2136" s="4" t="s">
        <v>282</v>
      </c>
      <c r="D2136" s="4" t="s">
        <v>527</v>
      </c>
      <c r="E2136" s="4" t="s">
        <v>528</v>
      </c>
      <c r="F2136" s="4" t="s">
        <v>72</v>
      </c>
      <c r="G2136" s="4" t="s">
        <v>73</v>
      </c>
      <c r="H2136" s="4" t="s">
        <v>282</v>
      </c>
      <c r="I2136" s="7"/>
      <c r="J2136" s="7"/>
      <c r="K2136" s="8">
        <v>-5363.13</v>
      </c>
      <c r="L2136" s="7"/>
      <c r="M2136" s="7"/>
      <c r="N2136" s="7"/>
      <c r="O2136" s="7"/>
      <c r="P2136" s="7"/>
      <c r="Q2136" s="8">
        <v>-1766.14</v>
      </c>
      <c r="R2136" s="7"/>
      <c r="S2136" s="7"/>
      <c r="T2136" s="8">
        <v>-66823.25</v>
      </c>
      <c r="U2136" s="9">
        <v>-73952.52</v>
      </c>
    </row>
    <row r="2137" spans="1:21" ht="23.25" thickBot="1" x14ac:dyDescent="0.3">
      <c r="A2137" s="4" t="s">
        <v>514</v>
      </c>
      <c r="B2137" s="4" t="s">
        <v>281</v>
      </c>
      <c r="C2137" s="4" t="s">
        <v>282</v>
      </c>
      <c r="D2137" s="4" t="s">
        <v>527</v>
      </c>
      <c r="E2137" s="4" t="s">
        <v>528</v>
      </c>
      <c r="F2137" s="4" t="s">
        <v>160</v>
      </c>
      <c r="G2137" s="4" t="s">
        <v>161</v>
      </c>
      <c r="H2137" s="4" t="s">
        <v>282</v>
      </c>
      <c r="I2137" s="10">
        <v>31.99</v>
      </c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9">
        <v>31.99</v>
      </c>
    </row>
    <row r="2138" spans="1:21" ht="23.25" thickBot="1" x14ac:dyDescent="0.3">
      <c r="A2138" s="4" t="s">
        <v>514</v>
      </c>
      <c r="B2138" s="4" t="s">
        <v>281</v>
      </c>
      <c r="C2138" s="4" t="s">
        <v>282</v>
      </c>
      <c r="D2138" s="4" t="s">
        <v>527</v>
      </c>
      <c r="E2138" s="4" t="s">
        <v>528</v>
      </c>
      <c r="F2138" s="4" t="s">
        <v>84</v>
      </c>
      <c r="G2138" s="4" t="s">
        <v>85</v>
      </c>
      <c r="H2138" s="4" t="s">
        <v>282</v>
      </c>
      <c r="I2138" s="8">
        <v>612.76</v>
      </c>
      <c r="J2138" s="8">
        <v>578.73</v>
      </c>
      <c r="K2138" s="8">
        <v>996.98</v>
      </c>
      <c r="L2138" s="8">
        <v>463.41</v>
      </c>
      <c r="M2138" s="8">
        <v>705.2</v>
      </c>
      <c r="N2138" s="8">
        <v>625.28</v>
      </c>
      <c r="O2138" s="8">
        <v>56.55</v>
      </c>
      <c r="P2138" s="8">
        <v>80.84</v>
      </c>
      <c r="Q2138" s="8">
        <v>110.95</v>
      </c>
      <c r="R2138" s="8">
        <v>87.45</v>
      </c>
      <c r="S2138" s="8">
        <v>183.28</v>
      </c>
      <c r="T2138" s="8">
        <v>136.1</v>
      </c>
      <c r="U2138" s="9">
        <v>4637.53</v>
      </c>
    </row>
    <row r="2139" spans="1:21" ht="23.25" thickBot="1" x14ac:dyDescent="0.3">
      <c r="A2139" s="4" t="s">
        <v>514</v>
      </c>
      <c r="B2139" s="4" t="s">
        <v>281</v>
      </c>
      <c r="C2139" s="4" t="s">
        <v>282</v>
      </c>
      <c r="D2139" s="4" t="s">
        <v>527</v>
      </c>
      <c r="E2139" s="4" t="s">
        <v>528</v>
      </c>
      <c r="F2139" s="4" t="s">
        <v>162</v>
      </c>
      <c r="G2139" s="4" t="s">
        <v>163</v>
      </c>
      <c r="H2139" s="4" t="s">
        <v>282</v>
      </c>
      <c r="I2139" s="10">
        <v>159.38999999999999</v>
      </c>
      <c r="J2139" s="10">
        <v>132.44999999999999</v>
      </c>
      <c r="K2139" s="11"/>
      <c r="L2139" s="11"/>
      <c r="M2139" s="10">
        <v>165.56</v>
      </c>
      <c r="N2139" s="10">
        <v>211.92</v>
      </c>
      <c r="O2139" s="11"/>
      <c r="P2139" s="11"/>
      <c r="Q2139" s="11"/>
      <c r="R2139" s="11"/>
      <c r="S2139" s="11"/>
      <c r="T2139" s="11"/>
      <c r="U2139" s="9">
        <v>669.32</v>
      </c>
    </row>
    <row r="2140" spans="1:21" ht="23.25" thickBot="1" x14ac:dyDescent="0.3">
      <c r="A2140" s="4" t="s">
        <v>514</v>
      </c>
      <c r="B2140" s="4" t="s">
        <v>281</v>
      </c>
      <c r="C2140" s="4" t="s">
        <v>282</v>
      </c>
      <c r="D2140" s="4" t="s">
        <v>527</v>
      </c>
      <c r="E2140" s="4" t="s">
        <v>528</v>
      </c>
      <c r="F2140" s="4" t="s">
        <v>164</v>
      </c>
      <c r="G2140" s="4" t="s">
        <v>165</v>
      </c>
      <c r="H2140" s="4" t="s">
        <v>282</v>
      </c>
      <c r="I2140" s="8">
        <v>1689.5</v>
      </c>
      <c r="J2140" s="7"/>
      <c r="K2140" s="7"/>
      <c r="L2140" s="8">
        <v>1070.57</v>
      </c>
      <c r="M2140" s="8">
        <v>556.9</v>
      </c>
      <c r="N2140" s="8">
        <v>424.43</v>
      </c>
      <c r="O2140" s="8">
        <v>-580</v>
      </c>
      <c r="P2140" s="7"/>
      <c r="Q2140" s="7"/>
      <c r="R2140" s="7"/>
      <c r="S2140" s="7"/>
      <c r="T2140" s="7"/>
      <c r="U2140" s="9">
        <v>3161.4</v>
      </c>
    </row>
    <row r="2141" spans="1:21" ht="23.25" thickBot="1" x14ac:dyDescent="0.3">
      <c r="A2141" s="4" t="s">
        <v>514</v>
      </c>
      <c r="B2141" s="4" t="s">
        <v>281</v>
      </c>
      <c r="C2141" s="4" t="s">
        <v>282</v>
      </c>
      <c r="D2141" s="4" t="s">
        <v>527</v>
      </c>
      <c r="E2141" s="4" t="s">
        <v>528</v>
      </c>
      <c r="F2141" s="4" t="s">
        <v>86</v>
      </c>
      <c r="G2141" s="4" t="s">
        <v>87</v>
      </c>
      <c r="H2141" s="4" t="s">
        <v>282</v>
      </c>
      <c r="I2141" s="11"/>
      <c r="J2141" s="10">
        <v>543.5</v>
      </c>
      <c r="K2141" s="10">
        <v>249.56</v>
      </c>
      <c r="L2141" s="10">
        <v>1943.65</v>
      </c>
      <c r="M2141" s="10">
        <v>641.46</v>
      </c>
      <c r="N2141" s="11"/>
      <c r="O2141" s="11"/>
      <c r="P2141" s="11"/>
      <c r="Q2141" s="11"/>
      <c r="R2141" s="11"/>
      <c r="S2141" s="11"/>
      <c r="T2141" s="11"/>
      <c r="U2141" s="9">
        <v>3378.17</v>
      </c>
    </row>
    <row r="2142" spans="1:21" ht="23.25" thickBot="1" x14ac:dyDescent="0.3">
      <c r="A2142" s="4" t="s">
        <v>514</v>
      </c>
      <c r="B2142" s="4" t="s">
        <v>281</v>
      </c>
      <c r="C2142" s="4" t="s">
        <v>282</v>
      </c>
      <c r="D2142" s="4" t="s">
        <v>527</v>
      </c>
      <c r="E2142" s="4" t="s">
        <v>528</v>
      </c>
      <c r="F2142" s="4" t="s">
        <v>166</v>
      </c>
      <c r="G2142" s="4" t="s">
        <v>167</v>
      </c>
      <c r="H2142" s="4" t="s">
        <v>282</v>
      </c>
      <c r="I2142" s="7"/>
      <c r="J2142" s="7"/>
      <c r="K2142" s="7"/>
      <c r="L2142" s="8">
        <v>279.85000000000002</v>
      </c>
      <c r="M2142" s="7"/>
      <c r="N2142" s="8">
        <v>199.85</v>
      </c>
      <c r="O2142" s="8">
        <v>300</v>
      </c>
      <c r="P2142" s="7"/>
      <c r="Q2142" s="7"/>
      <c r="R2142" s="7"/>
      <c r="S2142" s="7"/>
      <c r="T2142" s="7"/>
      <c r="U2142" s="9">
        <v>779.7</v>
      </c>
    </row>
    <row r="2143" spans="1:21" ht="23.25" thickBot="1" x14ac:dyDescent="0.3">
      <c r="A2143" s="4" t="s">
        <v>514</v>
      </c>
      <c r="B2143" s="4" t="s">
        <v>281</v>
      </c>
      <c r="C2143" s="4" t="s">
        <v>282</v>
      </c>
      <c r="D2143" s="4" t="s">
        <v>527</v>
      </c>
      <c r="E2143" s="4" t="s">
        <v>528</v>
      </c>
      <c r="F2143" s="4" t="s">
        <v>168</v>
      </c>
      <c r="G2143" s="4" t="s">
        <v>169</v>
      </c>
      <c r="H2143" s="4" t="s">
        <v>282</v>
      </c>
      <c r="I2143" s="11"/>
      <c r="J2143" s="11"/>
      <c r="K2143" s="11"/>
      <c r="L2143" s="11"/>
      <c r="M2143" s="11"/>
      <c r="N2143" s="10">
        <v>298.60000000000002</v>
      </c>
      <c r="O2143" s="11"/>
      <c r="P2143" s="11"/>
      <c r="Q2143" s="11"/>
      <c r="R2143" s="11"/>
      <c r="S2143" s="11"/>
      <c r="T2143" s="11"/>
      <c r="U2143" s="9">
        <v>298.60000000000002</v>
      </c>
    </row>
    <row r="2144" spans="1:21" ht="23.25" thickBot="1" x14ac:dyDescent="0.3">
      <c r="A2144" s="4" t="s">
        <v>514</v>
      </c>
      <c r="B2144" s="4" t="s">
        <v>281</v>
      </c>
      <c r="C2144" s="4" t="s">
        <v>282</v>
      </c>
      <c r="D2144" s="4" t="s">
        <v>527</v>
      </c>
      <c r="E2144" s="4" t="s">
        <v>528</v>
      </c>
      <c r="F2144" s="4" t="s">
        <v>76</v>
      </c>
      <c r="G2144" s="4" t="s">
        <v>77</v>
      </c>
      <c r="H2144" s="4" t="s">
        <v>282</v>
      </c>
      <c r="I2144" s="8">
        <v>724.5</v>
      </c>
      <c r="J2144" s="8">
        <v>314.64</v>
      </c>
      <c r="K2144" s="8">
        <v>1337.22</v>
      </c>
      <c r="L2144" s="7"/>
      <c r="M2144" s="8">
        <v>1258.8800000000001</v>
      </c>
      <c r="N2144" s="7"/>
      <c r="O2144" s="7"/>
      <c r="P2144" s="7"/>
      <c r="Q2144" s="7"/>
      <c r="R2144" s="7"/>
      <c r="S2144" s="7"/>
      <c r="T2144" s="7"/>
      <c r="U2144" s="9">
        <v>3635.24</v>
      </c>
    </row>
    <row r="2145" spans="1:21" ht="23.25" thickBot="1" x14ac:dyDescent="0.3">
      <c r="A2145" s="4" t="s">
        <v>514</v>
      </c>
      <c r="B2145" s="4" t="s">
        <v>281</v>
      </c>
      <c r="C2145" s="4" t="s">
        <v>282</v>
      </c>
      <c r="D2145" s="4" t="s">
        <v>527</v>
      </c>
      <c r="E2145" s="4" t="s">
        <v>528</v>
      </c>
      <c r="F2145" s="4" t="s">
        <v>51</v>
      </c>
      <c r="G2145" s="4" t="s">
        <v>52</v>
      </c>
      <c r="H2145" s="4" t="s">
        <v>282</v>
      </c>
      <c r="I2145" s="11"/>
      <c r="J2145" s="10">
        <v>112.56</v>
      </c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9">
        <v>112.56</v>
      </c>
    </row>
    <row r="2146" spans="1:21" ht="23.25" thickBot="1" x14ac:dyDescent="0.3">
      <c r="A2146" s="4" t="s">
        <v>514</v>
      </c>
      <c r="B2146" s="4" t="s">
        <v>281</v>
      </c>
      <c r="C2146" s="4" t="s">
        <v>282</v>
      </c>
      <c r="D2146" s="4" t="s">
        <v>527</v>
      </c>
      <c r="E2146" s="4" t="s">
        <v>528</v>
      </c>
      <c r="F2146" s="4" t="s">
        <v>42</v>
      </c>
      <c r="G2146" s="4" t="s">
        <v>43</v>
      </c>
      <c r="H2146" s="4" t="s">
        <v>282</v>
      </c>
      <c r="I2146" s="8">
        <v>18453.77</v>
      </c>
      <c r="J2146" s="8">
        <v>10683.87</v>
      </c>
      <c r="K2146" s="8">
        <v>-5515.06</v>
      </c>
      <c r="L2146" s="7"/>
      <c r="M2146" s="8">
        <v>3911.32</v>
      </c>
      <c r="N2146" s="8">
        <v>3784.04</v>
      </c>
      <c r="O2146" s="8">
        <v>3118.88</v>
      </c>
      <c r="P2146" s="7"/>
      <c r="Q2146" s="8">
        <v>-7080.12</v>
      </c>
      <c r="R2146" s="7"/>
      <c r="S2146" s="7"/>
      <c r="T2146" s="8">
        <v>78.63</v>
      </c>
      <c r="U2146" s="9">
        <v>27435.33</v>
      </c>
    </row>
    <row r="2147" spans="1:21" ht="23.25" thickBot="1" x14ac:dyDescent="0.3">
      <c r="A2147" s="4" t="s">
        <v>514</v>
      </c>
      <c r="B2147" s="4" t="s">
        <v>281</v>
      </c>
      <c r="C2147" s="4" t="s">
        <v>282</v>
      </c>
      <c r="D2147" s="4" t="s">
        <v>527</v>
      </c>
      <c r="E2147" s="4" t="s">
        <v>528</v>
      </c>
      <c r="F2147" s="4" t="s">
        <v>53</v>
      </c>
      <c r="G2147" s="4" t="s">
        <v>54</v>
      </c>
      <c r="H2147" s="4" t="s">
        <v>282</v>
      </c>
      <c r="I2147" s="10">
        <v>1790.6</v>
      </c>
      <c r="J2147" s="10">
        <v>892.51</v>
      </c>
      <c r="K2147" s="10">
        <v>-880.62</v>
      </c>
      <c r="L2147" s="11"/>
      <c r="M2147" s="11"/>
      <c r="N2147" s="10">
        <v>445.68</v>
      </c>
      <c r="O2147" s="10">
        <v>437.71</v>
      </c>
      <c r="P2147" s="11"/>
      <c r="Q2147" s="10">
        <v>-883.39</v>
      </c>
      <c r="R2147" s="11"/>
      <c r="S2147" s="11"/>
      <c r="T2147" s="11"/>
      <c r="U2147" s="9">
        <v>1802.49</v>
      </c>
    </row>
    <row r="2148" spans="1:21" ht="23.25" thickBot="1" x14ac:dyDescent="0.3">
      <c r="A2148" s="4" t="s">
        <v>514</v>
      </c>
      <c r="B2148" s="4" t="s">
        <v>281</v>
      </c>
      <c r="C2148" s="4" t="s">
        <v>282</v>
      </c>
      <c r="D2148" s="4" t="s">
        <v>527</v>
      </c>
      <c r="E2148" s="4" t="s">
        <v>528</v>
      </c>
      <c r="F2148" s="4" t="s">
        <v>192</v>
      </c>
      <c r="G2148" s="4" t="s">
        <v>193</v>
      </c>
      <c r="H2148" s="4" t="s">
        <v>282</v>
      </c>
      <c r="I2148" s="8">
        <v>-98768.62</v>
      </c>
      <c r="J2148" s="8">
        <v>-39981.15</v>
      </c>
      <c r="K2148" s="8">
        <v>-68228.639999999999</v>
      </c>
      <c r="L2148" s="8">
        <v>-44625.57</v>
      </c>
      <c r="M2148" s="8">
        <v>-57244.54</v>
      </c>
      <c r="N2148" s="8">
        <v>-46570.46</v>
      </c>
      <c r="O2148" s="8">
        <v>-96140.83</v>
      </c>
      <c r="P2148" s="8">
        <v>-68724.399999999994</v>
      </c>
      <c r="Q2148" s="8">
        <v>-69969.38</v>
      </c>
      <c r="R2148" s="8">
        <v>-73485.649999999994</v>
      </c>
      <c r="S2148" s="8">
        <v>-59329.4</v>
      </c>
      <c r="T2148" s="8">
        <v>-58856.83</v>
      </c>
      <c r="U2148" s="9">
        <v>-781925.47</v>
      </c>
    </row>
    <row r="2149" spans="1:21" ht="23.25" thickBot="1" x14ac:dyDescent="0.3">
      <c r="A2149" s="4" t="s">
        <v>514</v>
      </c>
      <c r="B2149" s="4" t="s">
        <v>281</v>
      </c>
      <c r="C2149" s="4" t="s">
        <v>282</v>
      </c>
      <c r="D2149" s="4" t="s">
        <v>519</v>
      </c>
      <c r="E2149" s="4" t="s">
        <v>520</v>
      </c>
      <c r="F2149" s="4" t="s">
        <v>108</v>
      </c>
      <c r="G2149" s="4" t="s">
        <v>109</v>
      </c>
      <c r="H2149" s="4" t="s">
        <v>213</v>
      </c>
      <c r="I2149" s="10">
        <v>9746.94</v>
      </c>
      <c r="J2149" s="10">
        <v>9116.25</v>
      </c>
      <c r="K2149" s="10">
        <v>8937.5</v>
      </c>
      <c r="L2149" s="10">
        <v>10237.5</v>
      </c>
      <c r="M2149" s="10">
        <v>10725</v>
      </c>
      <c r="N2149" s="10">
        <v>10637.9</v>
      </c>
      <c r="O2149" s="10">
        <v>10637.9</v>
      </c>
      <c r="P2149" s="10">
        <v>10545.4</v>
      </c>
      <c r="Q2149" s="10">
        <v>10595.86</v>
      </c>
      <c r="R2149" s="10">
        <v>5718.4</v>
      </c>
      <c r="S2149" s="10">
        <v>11100.42</v>
      </c>
      <c r="T2149" s="10">
        <v>10091.290000000001</v>
      </c>
      <c r="U2149" s="9">
        <v>118090.36</v>
      </c>
    </row>
    <row r="2150" spans="1:21" ht="23.25" thickBot="1" x14ac:dyDescent="0.3">
      <c r="A2150" s="4" t="s">
        <v>514</v>
      </c>
      <c r="B2150" s="4" t="s">
        <v>281</v>
      </c>
      <c r="C2150" s="4" t="s">
        <v>282</v>
      </c>
      <c r="D2150" s="4" t="s">
        <v>519</v>
      </c>
      <c r="E2150" s="4" t="s">
        <v>520</v>
      </c>
      <c r="F2150" s="4" t="s">
        <v>112</v>
      </c>
      <c r="G2150" s="4" t="s">
        <v>113</v>
      </c>
      <c r="H2150" s="4" t="s">
        <v>213</v>
      </c>
      <c r="I2150" s="8">
        <v>1393.82</v>
      </c>
      <c r="J2150" s="8">
        <v>1463.97</v>
      </c>
      <c r="K2150" s="8">
        <v>1463.97</v>
      </c>
      <c r="L2150" s="8">
        <v>1463.96</v>
      </c>
      <c r="M2150" s="8">
        <v>1463.96</v>
      </c>
      <c r="N2150" s="8">
        <v>1515.2</v>
      </c>
      <c r="O2150" s="8">
        <v>1515.19</v>
      </c>
      <c r="P2150" s="8">
        <v>1515.2</v>
      </c>
      <c r="Q2150" s="8">
        <v>1515.2</v>
      </c>
      <c r="R2150" s="8">
        <v>1515.17</v>
      </c>
      <c r="S2150" s="8">
        <v>1515.2</v>
      </c>
      <c r="T2150" s="8">
        <v>1515.19</v>
      </c>
      <c r="U2150" s="9">
        <v>17856.03</v>
      </c>
    </row>
    <row r="2151" spans="1:21" ht="23.25" thickBot="1" x14ac:dyDescent="0.3">
      <c r="A2151" s="4" t="s">
        <v>514</v>
      </c>
      <c r="B2151" s="4" t="s">
        <v>281</v>
      </c>
      <c r="C2151" s="4" t="s">
        <v>282</v>
      </c>
      <c r="D2151" s="4" t="s">
        <v>519</v>
      </c>
      <c r="E2151" s="4" t="s">
        <v>520</v>
      </c>
      <c r="F2151" s="4" t="s">
        <v>114</v>
      </c>
      <c r="G2151" s="4" t="s">
        <v>115</v>
      </c>
      <c r="H2151" s="4" t="s">
        <v>213</v>
      </c>
      <c r="I2151" s="10">
        <v>5158.6400000000003</v>
      </c>
      <c r="J2151" s="10">
        <v>5418.28</v>
      </c>
      <c r="K2151" s="10">
        <v>5418.27</v>
      </c>
      <c r="L2151" s="10">
        <v>5433.28</v>
      </c>
      <c r="M2151" s="10">
        <v>5433.28</v>
      </c>
      <c r="N2151" s="10">
        <v>5623.48</v>
      </c>
      <c r="O2151" s="10">
        <v>5623.48</v>
      </c>
      <c r="P2151" s="10">
        <v>5623.48</v>
      </c>
      <c r="Q2151" s="10">
        <v>5623.48</v>
      </c>
      <c r="R2151" s="10">
        <v>5623.46</v>
      </c>
      <c r="S2151" s="10">
        <v>5623.48</v>
      </c>
      <c r="T2151" s="10">
        <v>5623.47</v>
      </c>
      <c r="U2151" s="9">
        <v>66226.080000000002</v>
      </c>
    </row>
    <row r="2152" spans="1:21" ht="23.25" thickBot="1" x14ac:dyDescent="0.3">
      <c r="A2152" s="4" t="s">
        <v>514</v>
      </c>
      <c r="B2152" s="4" t="s">
        <v>281</v>
      </c>
      <c r="C2152" s="4" t="s">
        <v>282</v>
      </c>
      <c r="D2152" s="4" t="s">
        <v>519</v>
      </c>
      <c r="E2152" s="4" t="s">
        <v>520</v>
      </c>
      <c r="F2152" s="4" t="s">
        <v>98</v>
      </c>
      <c r="G2152" s="4" t="s">
        <v>99</v>
      </c>
      <c r="H2152" s="4" t="s">
        <v>213</v>
      </c>
      <c r="I2152" s="7"/>
      <c r="J2152" s="7"/>
      <c r="K2152" s="7"/>
      <c r="L2152" s="7"/>
      <c r="M2152" s="7"/>
      <c r="N2152" s="7"/>
      <c r="O2152" s="7"/>
      <c r="P2152" s="7"/>
      <c r="Q2152" s="7"/>
      <c r="R2152" s="7"/>
      <c r="S2152" s="8">
        <v>73.14</v>
      </c>
      <c r="T2152" s="8">
        <v>58.75</v>
      </c>
      <c r="U2152" s="9">
        <v>131.88999999999999</v>
      </c>
    </row>
    <row r="2153" spans="1:21" ht="23.25" thickBot="1" x14ac:dyDescent="0.3">
      <c r="A2153" s="4" t="s">
        <v>514</v>
      </c>
      <c r="B2153" s="4" t="s">
        <v>281</v>
      </c>
      <c r="C2153" s="4" t="s">
        <v>282</v>
      </c>
      <c r="D2153" s="4" t="s">
        <v>519</v>
      </c>
      <c r="E2153" s="4" t="s">
        <v>520</v>
      </c>
      <c r="F2153" s="4" t="s">
        <v>192</v>
      </c>
      <c r="G2153" s="4" t="s">
        <v>193</v>
      </c>
      <c r="H2153" s="4" t="s">
        <v>213</v>
      </c>
      <c r="I2153" s="10">
        <v>-15275.48</v>
      </c>
      <c r="J2153" s="10">
        <v>-13909.12</v>
      </c>
      <c r="K2153" s="10">
        <v>-10105.42</v>
      </c>
      <c r="L2153" s="10">
        <v>-17105.88</v>
      </c>
      <c r="M2153" s="10">
        <v>-15980.34</v>
      </c>
      <c r="N2153" s="10">
        <v>-14769.46</v>
      </c>
      <c r="O2153" s="10">
        <v>-19822.22</v>
      </c>
      <c r="P2153" s="10">
        <v>-15935.48</v>
      </c>
      <c r="Q2153" s="10">
        <v>-17441.599999999999</v>
      </c>
      <c r="R2153" s="10">
        <v>-9182.34</v>
      </c>
      <c r="S2153" s="10">
        <v>-15546.8</v>
      </c>
      <c r="T2153" s="10">
        <v>-11660.1</v>
      </c>
      <c r="U2153" s="9">
        <v>-176734.24</v>
      </c>
    </row>
    <row r="2154" spans="1:21" ht="23.25" thickBot="1" x14ac:dyDescent="0.3">
      <c r="A2154" s="4" t="s">
        <v>514</v>
      </c>
      <c r="B2154" s="4" t="s">
        <v>281</v>
      </c>
      <c r="C2154" s="4" t="s">
        <v>282</v>
      </c>
      <c r="D2154" s="4" t="s">
        <v>541</v>
      </c>
      <c r="E2154" s="4" t="s">
        <v>542</v>
      </c>
      <c r="F2154" s="4" t="s">
        <v>76</v>
      </c>
      <c r="G2154" s="4" t="s">
        <v>77</v>
      </c>
      <c r="H2154" s="4" t="s">
        <v>277</v>
      </c>
      <c r="I2154" s="8">
        <v>143.16</v>
      </c>
      <c r="J2154" s="8">
        <v>322.11</v>
      </c>
      <c r="K2154" s="8">
        <v>393.69</v>
      </c>
      <c r="L2154" s="8">
        <v>572.72</v>
      </c>
      <c r="M2154" s="7"/>
      <c r="N2154" s="7"/>
      <c r="O2154" s="7"/>
      <c r="P2154" s="7"/>
      <c r="Q2154" s="7"/>
      <c r="R2154" s="7"/>
      <c r="S2154" s="7"/>
      <c r="T2154" s="7"/>
      <c r="U2154" s="9">
        <v>1431.68</v>
      </c>
    </row>
    <row r="2155" spans="1:21" ht="23.25" thickBot="1" x14ac:dyDescent="0.3">
      <c r="A2155" s="4" t="s">
        <v>514</v>
      </c>
      <c r="B2155" s="4" t="s">
        <v>194</v>
      </c>
      <c r="C2155" s="4" t="s">
        <v>195</v>
      </c>
      <c r="D2155" s="4" t="s">
        <v>515</v>
      </c>
      <c r="E2155" s="4" t="s">
        <v>516</v>
      </c>
      <c r="F2155" s="4" t="s">
        <v>80</v>
      </c>
      <c r="G2155" s="4" t="s">
        <v>81</v>
      </c>
      <c r="H2155" s="4" t="s">
        <v>517</v>
      </c>
      <c r="I2155" s="10">
        <v>1758</v>
      </c>
      <c r="J2155" s="10">
        <v>1758</v>
      </c>
      <c r="K2155" s="10">
        <v>1758</v>
      </c>
      <c r="L2155" s="10">
        <v>1758</v>
      </c>
      <c r="M2155" s="10">
        <v>1758</v>
      </c>
      <c r="N2155" s="10">
        <v>1758</v>
      </c>
      <c r="O2155" s="10">
        <v>1758</v>
      </c>
      <c r="P2155" s="10">
        <v>1758</v>
      </c>
      <c r="Q2155" s="10">
        <v>1758</v>
      </c>
      <c r="R2155" s="10">
        <v>1758</v>
      </c>
      <c r="S2155" s="10">
        <v>1758</v>
      </c>
      <c r="T2155" s="10">
        <v>1758</v>
      </c>
      <c r="U2155" s="9">
        <v>21096</v>
      </c>
    </row>
    <row r="2156" spans="1:21" ht="23.25" thickBot="1" x14ac:dyDescent="0.3">
      <c r="A2156" s="4" t="s">
        <v>514</v>
      </c>
      <c r="B2156" s="4" t="s">
        <v>194</v>
      </c>
      <c r="C2156" s="4" t="s">
        <v>195</v>
      </c>
      <c r="D2156" s="4" t="s">
        <v>515</v>
      </c>
      <c r="E2156" s="4" t="s">
        <v>516</v>
      </c>
      <c r="F2156" s="4" t="s">
        <v>94</v>
      </c>
      <c r="G2156" s="4" t="s">
        <v>95</v>
      </c>
      <c r="H2156" s="4" t="s">
        <v>517</v>
      </c>
      <c r="I2156" s="7"/>
      <c r="J2156" s="7"/>
      <c r="K2156" s="8">
        <v>-64.11</v>
      </c>
      <c r="L2156" s="7"/>
      <c r="M2156" s="7"/>
      <c r="N2156" s="7"/>
      <c r="O2156" s="7"/>
      <c r="P2156" s="7"/>
      <c r="Q2156" s="7"/>
      <c r="R2156" s="7"/>
      <c r="S2156" s="7"/>
      <c r="T2156" s="7"/>
      <c r="U2156" s="9">
        <v>-64.11</v>
      </c>
    </row>
    <row r="2157" spans="1:21" ht="23.25" thickBot="1" x14ac:dyDescent="0.3">
      <c r="A2157" s="4" t="s">
        <v>514</v>
      </c>
      <c r="B2157" s="4" t="s">
        <v>194</v>
      </c>
      <c r="C2157" s="4" t="s">
        <v>195</v>
      </c>
      <c r="D2157" s="4" t="s">
        <v>515</v>
      </c>
      <c r="E2157" s="4" t="s">
        <v>516</v>
      </c>
      <c r="F2157" s="4" t="s">
        <v>176</v>
      </c>
      <c r="G2157" s="4" t="s">
        <v>177</v>
      </c>
      <c r="H2157" s="4" t="s">
        <v>517</v>
      </c>
      <c r="I2157" s="11"/>
      <c r="J2157" s="11"/>
      <c r="K2157" s="10">
        <v>-2554</v>
      </c>
      <c r="L2157" s="11"/>
      <c r="M2157" s="11"/>
      <c r="N2157" s="11"/>
      <c r="O2157" s="11"/>
      <c r="P2157" s="11"/>
      <c r="Q2157" s="11"/>
      <c r="R2157" s="11"/>
      <c r="S2157" s="11"/>
      <c r="T2157" s="11"/>
      <c r="U2157" s="9">
        <v>-2554</v>
      </c>
    </row>
    <row r="2158" spans="1:21" ht="23.25" thickBot="1" x14ac:dyDescent="0.3">
      <c r="A2158" s="4" t="s">
        <v>514</v>
      </c>
      <c r="B2158" s="4" t="s">
        <v>194</v>
      </c>
      <c r="C2158" s="4" t="s">
        <v>195</v>
      </c>
      <c r="D2158" s="4" t="s">
        <v>515</v>
      </c>
      <c r="E2158" s="4" t="s">
        <v>516</v>
      </c>
      <c r="F2158" s="4" t="s">
        <v>178</v>
      </c>
      <c r="G2158" s="4" t="s">
        <v>179</v>
      </c>
      <c r="H2158" s="4" t="s">
        <v>517</v>
      </c>
      <c r="I2158" s="7"/>
      <c r="J2158" s="7"/>
      <c r="K2158" s="8">
        <v>-63.79</v>
      </c>
      <c r="L2158" s="7"/>
      <c r="M2158" s="7"/>
      <c r="N2158" s="7"/>
      <c r="O2158" s="7"/>
      <c r="P2158" s="7"/>
      <c r="Q2158" s="7"/>
      <c r="R2158" s="7"/>
      <c r="S2158" s="7"/>
      <c r="T2158" s="7"/>
      <c r="U2158" s="9">
        <v>-63.79</v>
      </c>
    </row>
    <row r="2159" spans="1:21" ht="23.25" thickBot="1" x14ac:dyDescent="0.3">
      <c r="A2159" s="4" t="s">
        <v>514</v>
      </c>
      <c r="B2159" s="4" t="s">
        <v>194</v>
      </c>
      <c r="C2159" s="4" t="s">
        <v>195</v>
      </c>
      <c r="D2159" s="4" t="s">
        <v>527</v>
      </c>
      <c r="E2159" s="4" t="s">
        <v>528</v>
      </c>
      <c r="F2159" s="4" t="s">
        <v>116</v>
      </c>
      <c r="G2159" s="4" t="s">
        <v>117</v>
      </c>
      <c r="H2159" s="4" t="s">
        <v>282</v>
      </c>
      <c r="I2159" s="11"/>
      <c r="J2159" s="11"/>
      <c r="K2159" s="10">
        <v>206.76</v>
      </c>
      <c r="L2159" s="11"/>
      <c r="M2159" s="11"/>
      <c r="N2159" s="11"/>
      <c r="O2159" s="11"/>
      <c r="P2159" s="11"/>
      <c r="Q2159" s="11"/>
      <c r="R2159" s="11"/>
      <c r="S2159" s="11"/>
      <c r="T2159" s="11"/>
      <c r="U2159" s="9">
        <v>206.76</v>
      </c>
    </row>
    <row r="2160" spans="1:21" ht="23.25" thickBot="1" x14ac:dyDescent="0.3">
      <c r="A2160" s="4" t="s">
        <v>514</v>
      </c>
      <c r="B2160" s="4" t="s">
        <v>194</v>
      </c>
      <c r="C2160" s="4" t="s">
        <v>195</v>
      </c>
      <c r="D2160" s="4" t="s">
        <v>527</v>
      </c>
      <c r="E2160" s="4" t="s">
        <v>528</v>
      </c>
      <c r="F2160" s="4" t="s">
        <v>84</v>
      </c>
      <c r="G2160" s="4" t="s">
        <v>85</v>
      </c>
      <c r="H2160" s="4" t="s">
        <v>282</v>
      </c>
      <c r="I2160" s="7"/>
      <c r="J2160" s="8">
        <v>257.3</v>
      </c>
      <c r="K2160" s="7"/>
      <c r="L2160" s="8">
        <v>204.58</v>
      </c>
      <c r="M2160" s="8">
        <v>204.58</v>
      </c>
      <c r="N2160" s="7"/>
      <c r="O2160" s="7"/>
      <c r="P2160" s="7"/>
      <c r="Q2160" s="7"/>
      <c r="R2160" s="7"/>
      <c r="S2160" s="7"/>
      <c r="T2160" s="7"/>
      <c r="U2160" s="9">
        <v>666.46</v>
      </c>
    </row>
    <row r="2161" spans="1:21" ht="23.25" thickBot="1" x14ac:dyDescent="0.3">
      <c r="A2161" s="4" t="s">
        <v>514</v>
      </c>
      <c r="B2161" s="4" t="s">
        <v>194</v>
      </c>
      <c r="C2161" s="4" t="s">
        <v>195</v>
      </c>
      <c r="D2161" s="4" t="s">
        <v>527</v>
      </c>
      <c r="E2161" s="4" t="s">
        <v>528</v>
      </c>
      <c r="F2161" s="4" t="s">
        <v>168</v>
      </c>
      <c r="G2161" s="4" t="s">
        <v>169</v>
      </c>
      <c r="H2161" s="4" t="s">
        <v>282</v>
      </c>
      <c r="I2161" s="10">
        <v>225.52</v>
      </c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9">
        <v>225.52</v>
      </c>
    </row>
    <row r="2162" spans="1:21" ht="23.25" thickBot="1" x14ac:dyDescent="0.3">
      <c r="A2162" s="4" t="s">
        <v>514</v>
      </c>
      <c r="B2162" s="4" t="s">
        <v>194</v>
      </c>
      <c r="C2162" s="4" t="s">
        <v>195</v>
      </c>
      <c r="D2162" s="4" t="s">
        <v>527</v>
      </c>
      <c r="E2162" s="4" t="s">
        <v>528</v>
      </c>
      <c r="F2162" s="4" t="s">
        <v>192</v>
      </c>
      <c r="G2162" s="4" t="s">
        <v>193</v>
      </c>
      <c r="H2162" s="4" t="s">
        <v>282</v>
      </c>
      <c r="I2162" s="7"/>
      <c r="J2162" s="7"/>
      <c r="K2162" s="7"/>
      <c r="L2162" s="7"/>
      <c r="M2162" s="7"/>
      <c r="N2162" s="7"/>
      <c r="O2162" s="7"/>
      <c r="P2162" s="7"/>
      <c r="Q2162" s="7"/>
      <c r="R2162" s="8">
        <v>5067.28</v>
      </c>
      <c r="S2162" s="7"/>
      <c r="T2162" s="7"/>
      <c r="U2162" s="9">
        <v>5067.28</v>
      </c>
    </row>
    <row r="2163" spans="1:21" ht="23.25" thickBot="1" x14ac:dyDescent="0.3">
      <c r="A2163" s="4" t="s">
        <v>514</v>
      </c>
      <c r="B2163" s="4" t="s">
        <v>194</v>
      </c>
      <c r="C2163" s="4" t="s">
        <v>195</v>
      </c>
      <c r="D2163" s="4" t="s">
        <v>519</v>
      </c>
      <c r="E2163" s="4" t="s">
        <v>520</v>
      </c>
      <c r="F2163" s="4" t="s">
        <v>108</v>
      </c>
      <c r="G2163" s="4" t="s">
        <v>109</v>
      </c>
      <c r="H2163" s="4" t="s">
        <v>213</v>
      </c>
      <c r="I2163" s="10">
        <v>84897.279999999999</v>
      </c>
      <c r="J2163" s="10">
        <v>78881.259999999995</v>
      </c>
      <c r="K2163" s="10">
        <v>84755.61</v>
      </c>
      <c r="L2163" s="10">
        <v>87682.29</v>
      </c>
      <c r="M2163" s="10">
        <v>92664.72</v>
      </c>
      <c r="N2163" s="10">
        <v>93935.83</v>
      </c>
      <c r="O2163" s="10">
        <v>106137.60000000001</v>
      </c>
      <c r="P2163" s="10">
        <v>95068.55</v>
      </c>
      <c r="Q2163" s="10">
        <v>100673.05</v>
      </c>
      <c r="R2163" s="10">
        <v>79958.289999999994</v>
      </c>
      <c r="S2163" s="10">
        <v>83433.77</v>
      </c>
      <c r="T2163" s="10">
        <v>82908.94</v>
      </c>
      <c r="U2163" s="9">
        <v>1070997.19</v>
      </c>
    </row>
    <row r="2164" spans="1:21" ht="23.25" thickBot="1" x14ac:dyDescent="0.3">
      <c r="A2164" s="4" t="s">
        <v>514</v>
      </c>
      <c r="B2164" s="4" t="s">
        <v>194</v>
      </c>
      <c r="C2164" s="4" t="s">
        <v>195</v>
      </c>
      <c r="D2164" s="4" t="s">
        <v>519</v>
      </c>
      <c r="E2164" s="4" t="s">
        <v>520</v>
      </c>
      <c r="F2164" s="4" t="s">
        <v>110</v>
      </c>
      <c r="G2164" s="4" t="s">
        <v>111</v>
      </c>
      <c r="H2164" s="4" t="s">
        <v>213</v>
      </c>
      <c r="I2164" s="7"/>
      <c r="J2164" s="7"/>
      <c r="K2164" s="7"/>
      <c r="L2164" s="7"/>
      <c r="M2164" s="7"/>
      <c r="N2164" s="7"/>
      <c r="O2164" s="7"/>
      <c r="P2164" s="7"/>
      <c r="Q2164" s="7"/>
      <c r="R2164" s="7"/>
      <c r="S2164" s="8">
        <v>1600.04</v>
      </c>
      <c r="T2164" s="7"/>
      <c r="U2164" s="9">
        <v>1600.04</v>
      </c>
    </row>
    <row r="2165" spans="1:21" ht="23.25" thickBot="1" x14ac:dyDescent="0.3">
      <c r="A2165" s="4" t="s">
        <v>514</v>
      </c>
      <c r="B2165" s="4" t="s">
        <v>194</v>
      </c>
      <c r="C2165" s="4" t="s">
        <v>195</v>
      </c>
      <c r="D2165" s="4" t="s">
        <v>519</v>
      </c>
      <c r="E2165" s="4" t="s">
        <v>520</v>
      </c>
      <c r="F2165" s="4" t="s">
        <v>112</v>
      </c>
      <c r="G2165" s="4" t="s">
        <v>113</v>
      </c>
      <c r="H2165" s="4" t="s">
        <v>213</v>
      </c>
      <c r="I2165" s="10">
        <v>12224.67</v>
      </c>
      <c r="J2165" s="10">
        <v>13561.24</v>
      </c>
      <c r="K2165" s="10">
        <v>13561.29</v>
      </c>
      <c r="L2165" s="10">
        <v>14056.08</v>
      </c>
      <c r="M2165" s="10">
        <v>14056.08</v>
      </c>
      <c r="N2165" s="10">
        <v>14563.1</v>
      </c>
      <c r="O2165" s="10">
        <v>14563.03</v>
      </c>
      <c r="P2165" s="10">
        <v>14563.06</v>
      </c>
      <c r="Q2165" s="10">
        <v>14563.1</v>
      </c>
      <c r="R2165" s="10">
        <v>14139.48</v>
      </c>
      <c r="S2165" s="10">
        <v>13229.59</v>
      </c>
      <c r="T2165" s="10">
        <v>14256.84</v>
      </c>
      <c r="U2165" s="9">
        <v>167337.56</v>
      </c>
    </row>
    <row r="2166" spans="1:21" ht="23.25" thickBot="1" x14ac:dyDescent="0.3">
      <c r="A2166" s="4" t="s">
        <v>514</v>
      </c>
      <c r="B2166" s="4" t="s">
        <v>194</v>
      </c>
      <c r="C2166" s="4" t="s">
        <v>195</v>
      </c>
      <c r="D2166" s="4" t="s">
        <v>519</v>
      </c>
      <c r="E2166" s="4" t="s">
        <v>520</v>
      </c>
      <c r="F2166" s="4" t="s">
        <v>114</v>
      </c>
      <c r="G2166" s="4" t="s">
        <v>115</v>
      </c>
      <c r="H2166" s="4" t="s">
        <v>213</v>
      </c>
      <c r="I2166" s="8">
        <v>45244.88</v>
      </c>
      <c r="J2166" s="8">
        <v>50191.61</v>
      </c>
      <c r="K2166" s="8">
        <v>50191.63</v>
      </c>
      <c r="L2166" s="8">
        <v>52166.9</v>
      </c>
      <c r="M2166" s="8">
        <v>52166.95</v>
      </c>
      <c r="N2166" s="8">
        <v>54048.7</v>
      </c>
      <c r="O2166" s="8">
        <v>54048.75</v>
      </c>
      <c r="P2166" s="8">
        <v>54048.73</v>
      </c>
      <c r="Q2166" s="8">
        <v>54048.72</v>
      </c>
      <c r="R2166" s="8">
        <v>52476.52</v>
      </c>
      <c r="S2166" s="8">
        <v>49099.58</v>
      </c>
      <c r="T2166" s="8">
        <v>52912.01</v>
      </c>
      <c r="U2166" s="9">
        <v>620644.98</v>
      </c>
    </row>
    <row r="2167" spans="1:21" ht="23.25" thickBot="1" x14ac:dyDescent="0.3">
      <c r="A2167" s="4" t="s">
        <v>514</v>
      </c>
      <c r="B2167" s="4" t="s">
        <v>194</v>
      </c>
      <c r="C2167" s="4" t="s">
        <v>195</v>
      </c>
      <c r="D2167" s="4" t="s">
        <v>519</v>
      </c>
      <c r="E2167" s="4" t="s">
        <v>520</v>
      </c>
      <c r="F2167" s="4" t="s">
        <v>70</v>
      </c>
      <c r="G2167" s="4" t="s">
        <v>71</v>
      </c>
      <c r="H2167" s="4" t="s">
        <v>213</v>
      </c>
      <c r="I2167" s="10">
        <v>185</v>
      </c>
      <c r="J2167" s="11"/>
      <c r="K2167" s="11"/>
      <c r="L2167" s="11"/>
      <c r="M2167" s="11"/>
      <c r="N2167" s="11"/>
      <c r="O2167" s="11"/>
      <c r="P2167" s="11"/>
      <c r="Q2167" s="11"/>
      <c r="R2167" s="10">
        <v>87.84</v>
      </c>
      <c r="S2167" s="10">
        <v>797.89</v>
      </c>
      <c r="T2167" s="10">
        <v>949.24</v>
      </c>
      <c r="U2167" s="9">
        <v>2019.97</v>
      </c>
    </row>
    <row r="2168" spans="1:21" ht="23.25" thickBot="1" x14ac:dyDescent="0.3">
      <c r="A2168" s="4" t="s">
        <v>514</v>
      </c>
      <c r="B2168" s="4" t="s">
        <v>194</v>
      </c>
      <c r="C2168" s="4" t="s">
        <v>195</v>
      </c>
      <c r="D2168" s="4" t="s">
        <v>519</v>
      </c>
      <c r="E2168" s="4" t="s">
        <v>520</v>
      </c>
      <c r="F2168" s="4" t="s">
        <v>80</v>
      </c>
      <c r="G2168" s="4" t="s">
        <v>81</v>
      </c>
      <c r="H2168" s="4" t="s">
        <v>213</v>
      </c>
      <c r="I2168" s="7"/>
      <c r="J2168" s="7"/>
      <c r="K2168" s="7"/>
      <c r="L2168" s="7"/>
      <c r="M2168" s="7"/>
      <c r="N2168" s="7"/>
      <c r="O2168" s="7"/>
      <c r="P2168" s="7"/>
      <c r="Q2168" s="7"/>
      <c r="R2168" s="7"/>
      <c r="S2168" s="8">
        <v>13</v>
      </c>
      <c r="T2168" s="8">
        <v>40.950000000000003</v>
      </c>
      <c r="U2168" s="9">
        <v>53.95</v>
      </c>
    </row>
    <row r="2169" spans="1:21" ht="23.25" thickBot="1" x14ac:dyDescent="0.3">
      <c r="A2169" s="4" t="s">
        <v>514</v>
      </c>
      <c r="B2169" s="4" t="s">
        <v>194</v>
      </c>
      <c r="C2169" s="4" t="s">
        <v>195</v>
      </c>
      <c r="D2169" s="4" t="s">
        <v>519</v>
      </c>
      <c r="E2169" s="4" t="s">
        <v>520</v>
      </c>
      <c r="F2169" s="4" t="s">
        <v>94</v>
      </c>
      <c r="G2169" s="4" t="s">
        <v>95</v>
      </c>
      <c r="H2169" s="4" t="s">
        <v>213</v>
      </c>
      <c r="I2169" s="11"/>
      <c r="J2169" s="11"/>
      <c r="K2169" s="11"/>
      <c r="L2169" s="10">
        <v>-112.6</v>
      </c>
      <c r="M2169" s="11"/>
      <c r="N2169" s="11"/>
      <c r="O2169" s="11"/>
      <c r="P2169" s="11"/>
      <c r="Q2169" s="11"/>
      <c r="R2169" s="11"/>
      <c r="S2169" s="11"/>
      <c r="T2169" s="11"/>
      <c r="U2169" s="9">
        <v>-112.6</v>
      </c>
    </row>
    <row r="2170" spans="1:21" ht="23.25" thickBot="1" x14ac:dyDescent="0.3">
      <c r="A2170" s="4" t="s">
        <v>514</v>
      </c>
      <c r="B2170" s="4" t="s">
        <v>194</v>
      </c>
      <c r="C2170" s="4" t="s">
        <v>195</v>
      </c>
      <c r="D2170" s="4" t="s">
        <v>519</v>
      </c>
      <c r="E2170" s="4" t="s">
        <v>520</v>
      </c>
      <c r="F2170" s="4" t="s">
        <v>254</v>
      </c>
      <c r="G2170" s="4" t="s">
        <v>255</v>
      </c>
      <c r="H2170" s="4" t="s">
        <v>213</v>
      </c>
      <c r="I2170" s="7"/>
      <c r="J2170" s="7"/>
      <c r="K2170" s="7"/>
      <c r="L2170" s="8">
        <v>9.98</v>
      </c>
      <c r="M2170" s="7"/>
      <c r="N2170" s="7"/>
      <c r="O2170" s="7"/>
      <c r="P2170" s="7"/>
      <c r="Q2170" s="7"/>
      <c r="R2170" s="7"/>
      <c r="S2170" s="7"/>
      <c r="T2170" s="7"/>
      <c r="U2170" s="9">
        <v>9.98</v>
      </c>
    </row>
    <row r="2171" spans="1:21" ht="23.25" thickBot="1" x14ac:dyDescent="0.3">
      <c r="A2171" s="4" t="s">
        <v>514</v>
      </c>
      <c r="B2171" s="4" t="s">
        <v>194</v>
      </c>
      <c r="C2171" s="4" t="s">
        <v>195</v>
      </c>
      <c r="D2171" s="4" t="s">
        <v>519</v>
      </c>
      <c r="E2171" s="4" t="s">
        <v>520</v>
      </c>
      <c r="F2171" s="4" t="s">
        <v>98</v>
      </c>
      <c r="G2171" s="4" t="s">
        <v>99</v>
      </c>
      <c r="H2171" s="4" t="s">
        <v>213</v>
      </c>
      <c r="I2171" s="11"/>
      <c r="J2171" s="11"/>
      <c r="K2171" s="10">
        <v>20.99</v>
      </c>
      <c r="L2171" s="11"/>
      <c r="M2171" s="10">
        <v>56.47</v>
      </c>
      <c r="N2171" s="11"/>
      <c r="O2171" s="11"/>
      <c r="P2171" s="11"/>
      <c r="Q2171" s="11"/>
      <c r="R2171" s="10">
        <v>2826.96</v>
      </c>
      <c r="S2171" s="10">
        <v>5191.42</v>
      </c>
      <c r="T2171" s="10">
        <v>-4584.53</v>
      </c>
      <c r="U2171" s="9">
        <v>3511.31</v>
      </c>
    </row>
    <row r="2172" spans="1:21" ht="23.25" thickBot="1" x14ac:dyDescent="0.3">
      <c r="A2172" s="4" t="s">
        <v>514</v>
      </c>
      <c r="B2172" s="4" t="s">
        <v>194</v>
      </c>
      <c r="C2172" s="4" t="s">
        <v>195</v>
      </c>
      <c r="D2172" s="4" t="s">
        <v>519</v>
      </c>
      <c r="E2172" s="4" t="s">
        <v>520</v>
      </c>
      <c r="F2172" s="4" t="s">
        <v>364</v>
      </c>
      <c r="G2172" s="4" t="s">
        <v>365</v>
      </c>
      <c r="H2172" s="4" t="s">
        <v>213</v>
      </c>
      <c r="I2172" s="7"/>
      <c r="J2172" s="8">
        <v>35.99</v>
      </c>
      <c r="K2172" s="7"/>
      <c r="L2172" s="7"/>
      <c r="M2172" s="7"/>
      <c r="N2172" s="7"/>
      <c r="O2172" s="7"/>
      <c r="P2172" s="7"/>
      <c r="Q2172" s="7"/>
      <c r="R2172" s="7"/>
      <c r="S2172" s="7"/>
      <c r="T2172" s="7"/>
      <c r="U2172" s="9">
        <v>35.99</v>
      </c>
    </row>
    <row r="2173" spans="1:21" ht="23.25" thickBot="1" x14ac:dyDescent="0.3">
      <c r="A2173" s="4" t="s">
        <v>514</v>
      </c>
      <c r="B2173" s="4" t="s">
        <v>194</v>
      </c>
      <c r="C2173" s="4" t="s">
        <v>195</v>
      </c>
      <c r="D2173" s="4" t="s">
        <v>519</v>
      </c>
      <c r="E2173" s="4" t="s">
        <v>520</v>
      </c>
      <c r="F2173" s="4" t="s">
        <v>102</v>
      </c>
      <c r="G2173" s="4" t="s">
        <v>103</v>
      </c>
      <c r="H2173" s="4" t="s">
        <v>213</v>
      </c>
      <c r="I2173" s="10">
        <v>123.75</v>
      </c>
      <c r="J2173" s="10">
        <v>541.91999999999996</v>
      </c>
      <c r="K2173" s="11"/>
      <c r="L2173" s="10">
        <v>147.19999999999999</v>
      </c>
      <c r="M2173" s="10">
        <v>217.02</v>
      </c>
      <c r="N2173" s="10">
        <v>202.79</v>
      </c>
      <c r="O2173" s="11"/>
      <c r="P2173" s="11"/>
      <c r="Q2173" s="10">
        <v>247.66</v>
      </c>
      <c r="R2173" s="10">
        <v>76.39</v>
      </c>
      <c r="S2173" s="10">
        <v>240.37</v>
      </c>
      <c r="T2173" s="11"/>
      <c r="U2173" s="9">
        <v>1797.1</v>
      </c>
    </row>
    <row r="2174" spans="1:21" ht="23.25" thickBot="1" x14ac:dyDescent="0.3">
      <c r="A2174" s="4" t="s">
        <v>514</v>
      </c>
      <c r="B2174" s="4" t="s">
        <v>194</v>
      </c>
      <c r="C2174" s="4" t="s">
        <v>195</v>
      </c>
      <c r="D2174" s="4" t="s">
        <v>519</v>
      </c>
      <c r="E2174" s="4" t="s">
        <v>520</v>
      </c>
      <c r="F2174" s="4" t="s">
        <v>116</v>
      </c>
      <c r="G2174" s="4" t="s">
        <v>117</v>
      </c>
      <c r="H2174" s="4" t="s">
        <v>213</v>
      </c>
      <c r="I2174" s="7"/>
      <c r="J2174" s="8">
        <v>122.67</v>
      </c>
      <c r="K2174" s="7"/>
      <c r="L2174" s="7"/>
      <c r="M2174" s="8">
        <v>13.85</v>
      </c>
      <c r="N2174" s="7"/>
      <c r="O2174" s="7"/>
      <c r="P2174" s="7"/>
      <c r="Q2174" s="7"/>
      <c r="R2174" s="8">
        <v>355.15</v>
      </c>
      <c r="S2174" s="8">
        <v>349.47</v>
      </c>
      <c r="T2174" s="8">
        <v>352.11</v>
      </c>
      <c r="U2174" s="9">
        <v>1193.25</v>
      </c>
    </row>
    <row r="2175" spans="1:21" ht="23.25" thickBot="1" x14ac:dyDescent="0.3">
      <c r="A2175" s="4" t="s">
        <v>514</v>
      </c>
      <c r="B2175" s="4" t="s">
        <v>194</v>
      </c>
      <c r="C2175" s="4" t="s">
        <v>195</v>
      </c>
      <c r="D2175" s="4" t="s">
        <v>519</v>
      </c>
      <c r="E2175" s="4" t="s">
        <v>520</v>
      </c>
      <c r="F2175" s="4" t="s">
        <v>148</v>
      </c>
      <c r="G2175" s="4" t="s">
        <v>149</v>
      </c>
      <c r="H2175" s="4" t="s">
        <v>213</v>
      </c>
      <c r="I2175" s="11"/>
      <c r="J2175" s="11"/>
      <c r="K2175" s="11"/>
      <c r="L2175" s="11"/>
      <c r="M2175" s="11"/>
      <c r="N2175" s="10">
        <v>22.35</v>
      </c>
      <c r="O2175" s="11"/>
      <c r="P2175" s="11"/>
      <c r="Q2175" s="11"/>
      <c r="R2175" s="11"/>
      <c r="S2175" s="10">
        <v>206.45</v>
      </c>
      <c r="T2175" s="11"/>
      <c r="U2175" s="9">
        <v>228.8</v>
      </c>
    </row>
    <row r="2176" spans="1:21" ht="23.25" thickBot="1" x14ac:dyDescent="0.3">
      <c r="A2176" s="4" t="s">
        <v>514</v>
      </c>
      <c r="B2176" s="4" t="s">
        <v>194</v>
      </c>
      <c r="C2176" s="4" t="s">
        <v>195</v>
      </c>
      <c r="D2176" s="4" t="s">
        <v>519</v>
      </c>
      <c r="E2176" s="4" t="s">
        <v>520</v>
      </c>
      <c r="F2176" s="4" t="s">
        <v>82</v>
      </c>
      <c r="G2176" s="4" t="s">
        <v>83</v>
      </c>
      <c r="H2176" s="4" t="s">
        <v>213</v>
      </c>
      <c r="I2176" s="7"/>
      <c r="J2176" s="8">
        <v>12</v>
      </c>
      <c r="K2176" s="8">
        <v>18</v>
      </c>
      <c r="L2176" s="7"/>
      <c r="M2176" s="7"/>
      <c r="N2176" s="7"/>
      <c r="O2176" s="7"/>
      <c r="P2176" s="7"/>
      <c r="Q2176" s="7"/>
      <c r="R2176" s="7"/>
      <c r="S2176" s="7"/>
      <c r="T2176" s="8">
        <v>138.79</v>
      </c>
      <c r="U2176" s="9">
        <v>168.79</v>
      </c>
    </row>
    <row r="2177" spans="1:21" ht="23.25" thickBot="1" x14ac:dyDescent="0.3">
      <c r="A2177" s="4" t="s">
        <v>514</v>
      </c>
      <c r="B2177" s="4" t="s">
        <v>194</v>
      </c>
      <c r="C2177" s="4" t="s">
        <v>195</v>
      </c>
      <c r="D2177" s="4" t="s">
        <v>519</v>
      </c>
      <c r="E2177" s="4" t="s">
        <v>520</v>
      </c>
      <c r="F2177" s="4" t="s">
        <v>366</v>
      </c>
      <c r="G2177" s="4" t="s">
        <v>367</v>
      </c>
      <c r="H2177" s="4" t="s">
        <v>213</v>
      </c>
      <c r="I2177" s="11"/>
      <c r="J2177" s="11"/>
      <c r="K2177" s="11"/>
      <c r="L2177" s="11"/>
      <c r="M2177" s="11"/>
      <c r="N2177" s="11"/>
      <c r="O2177" s="11"/>
      <c r="P2177" s="11"/>
      <c r="Q2177" s="11"/>
      <c r="R2177" s="10">
        <v>19.989999999999998</v>
      </c>
      <c r="S2177" s="11"/>
      <c r="T2177" s="11"/>
      <c r="U2177" s="9">
        <v>19.989999999999998</v>
      </c>
    </row>
    <row r="2178" spans="1:21" ht="23.25" thickBot="1" x14ac:dyDescent="0.3">
      <c r="A2178" s="4" t="s">
        <v>514</v>
      </c>
      <c r="B2178" s="4" t="s">
        <v>194</v>
      </c>
      <c r="C2178" s="4" t="s">
        <v>195</v>
      </c>
      <c r="D2178" s="4" t="s">
        <v>519</v>
      </c>
      <c r="E2178" s="4" t="s">
        <v>520</v>
      </c>
      <c r="F2178" s="4" t="s">
        <v>160</v>
      </c>
      <c r="G2178" s="4" t="s">
        <v>161</v>
      </c>
      <c r="H2178" s="4" t="s">
        <v>213</v>
      </c>
      <c r="I2178" s="7"/>
      <c r="J2178" s="7"/>
      <c r="K2178" s="7"/>
      <c r="L2178" s="7"/>
      <c r="M2178" s="7"/>
      <c r="N2178" s="7"/>
      <c r="O2178" s="7"/>
      <c r="P2178" s="7"/>
      <c r="Q2178" s="7"/>
      <c r="R2178" s="8">
        <v>24.98</v>
      </c>
      <c r="S2178" s="7"/>
      <c r="T2178" s="8">
        <v>15.55</v>
      </c>
      <c r="U2178" s="9">
        <v>40.53</v>
      </c>
    </row>
    <row r="2179" spans="1:21" ht="23.25" thickBot="1" x14ac:dyDescent="0.3">
      <c r="A2179" s="4" t="s">
        <v>514</v>
      </c>
      <c r="B2179" s="4" t="s">
        <v>194</v>
      </c>
      <c r="C2179" s="4" t="s">
        <v>195</v>
      </c>
      <c r="D2179" s="4" t="s">
        <v>519</v>
      </c>
      <c r="E2179" s="4" t="s">
        <v>520</v>
      </c>
      <c r="F2179" s="4" t="s">
        <v>7668</v>
      </c>
      <c r="G2179" s="4" t="s">
        <v>7669</v>
      </c>
      <c r="H2179" s="4" t="s">
        <v>213</v>
      </c>
      <c r="I2179" s="11"/>
      <c r="J2179" s="11"/>
      <c r="K2179" s="10">
        <v>9.98</v>
      </c>
      <c r="L2179" s="10">
        <v>-9.98</v>
      </c>
      <c r="M2179" s="11"/>
      <c r="N2179" s="11"/>
      <c r="O2179" s="11"/>
      <c r="P2179" s="11"/>
      <c r="Q2179" s="11"/>
      <c r="R2179" s="11"/>
      <c r="S2179" s="11"/>
      <c r="T2179" s="11"/>
      <c r="U2179" s="12">
        <v>0</v>
      </c>
    </row>
    <row r="2180" spans="1:21" ht="23.25" thickBot="1" x14ac:dyDescent="0.3">
      <c r="A2180" s="4" t="s">
        <v>514</v>
      </c>
      <c r="B2180" s="4" t="s">
        <v>194</v>
      </c>
      <c r="C2180" s="4" t="s">
        <v>195</v>
      </c>
      <c r="D2180" s="4" t="s">
        <v>519</v>
      </c>
      <c r="E2180" s="4" t="s">
        <v>520</v>
      </c>
      <c r="F2180" s="4" t="s">
        <v>84</v>
      </c>
      <c r="G2180" s="4" t="s">
        <v>85</v>
      </c>
      <c r="H2180" s="4" t="s">
        <v>213</v>
      </c>
      <c r="I2180" s="8">
        <v>88.68</v>
      </c>
      <c r="J2180" s="8">
        <v>1247.42</v>
      </c>
      <c r="K2180" s="8">
        <v>323.17</v>
      </c>
      <c r="L2180" s="13">
        <v>0</v>
      </c>
      <c r="M2180" s="8">
        <v>50</v>
      </c>
      <c r="N2180" s="7"/>
      <c r="O2180" s="7"/>
      <c r="P2180" s="7"/>
      <c r="Q2180" s="7"/>
      <c r="R2180" s="8">
        <v>1089.28</v>
      </c>
      <c r="S2180" s="8">
        <v>886.68</v>
      </c>
      <c r="T2180" s="8">
        <v>486.36</v>
      </c>
      <c r="U2180" s="9">
        <v>4171.59</v>
      </c>
    </row>
    <row r="2181" spans="1:21" ht="23.25" thickBot="1" x14ac:dyDescent="0.3">
      <c r="A2181" s="4" t="s">
        <v>514</v>
      </c>
      <c r="B2181" s="4" t="s">
        <v>194</v>
      </c>
      <c r="C2181" s="4" t="s">
        <v>195</v>
      </c>
      <c r="D2181" s="4" t="s">
        <v>519</v>
      </c>
      <c r="E2181" s="4" t="s">
        <v>520</v>
      </c>
      <c r="F2181" s="4" t="s">
        <v>162</v>
      </c>
      <c r="G2181" s="4" t="s">
        <v>163</v>
      </c>
      <c r="H2181" s="4" t="s">
        <v>213</v>
      </c>
      <c r="I2181" s="11"/>
      <c r="J2181" s="10">
        <v>502.05</v>
      </c>
      <c r="K2181" s="10">
        <v>450.78</v>
      </c>
      <c r="L2181" s="14">
        <v>0</v>
      </c>
      <c r="M2181" s="11"/>
      <c r="N2181" s="11"/>
      <c r="O2181" s="11"/>
      <c r="P2181" s="11"/>
      <c r="Q2181" s="11"/>
      <c r="R2181" s="11"/>
      <c r="S2181" s="11"/>
      <c r="T2181" s="10">
        <v>4921</v>
      </c>
      <c r="U2181" s="9">
        <v>5873.83</v>
      </c>
    </row>
    <row r="2182" spans="1:21" ht="23.25" thickBot="1" x14ac:dyDescent="0.3">
      <c r="A2182" s="4" t="s">
        <v>514</v>
      </c>
      <c r="B2182" s="4" t="s">
        <v>194</v>
      </c>
      <c r="C2182" s="4" t="s">
        <v>195</v>
      </c>
      <c r="D2182" s="4" t="s">
        <v>519</v>
      </c>
      <c r="E2182" s="4" t="s">
        <v>520</v>
      </c>
      <c r="F2182" s="4" t="s">
        <v>164</v>
      </c>
      <c r="G2182" s="4" t="s">
        <v>165</v>
      </c>
      <c r="H2182" s="4" t="s">
        <v>213</v>
      </c>
      <c r="I2182" s="7"/>
      <c r="J2182" s="7"/>
      <c r="K2182" s="7"/>
      <c r="L2182" s="7"/>
      <c r="M2182" s="7"/>
      <c r="N2182" s="8">
        <v>508.3</v>
      </c>
      <c r="O2182" s="7"/>
      <c r="P2182" s="7"/>
      <c r="Q2182" s="7"/>
      <c r="R2182" s="7"/>
      <c r="S2182" s="7"/>
      <c r="T2182" s="7"/>
      <c r="U2182" s="9">
        <v>508.3</v>
      </c>
    </row>
    <row r="2183" spans="1:21" ht="23.25" thickBot="1" x14ac:dyDescent="0.3">
      <c r="A2183" s="4" t="s">
        <v>514</v>
      </c>
      <c r="B2183" s="4" t="s">
        <v>194</v>
      </c>
      <c r="C2183" s="4" t="s">
        <v>195</v>
      </c>
      <c r="D2183" s="4" t="s">
        <v>519</v>
      </c>
      <c r="E2183" s="4" t="s">
        <v>520</v>
      </c>
      <c r="F2183" s="4" t="s">
        <v>86</v>
      </c>
      <c r="G2183" s="4" t="s">
        <v>87</v>
      </c>
      <c r="H2183" s="4" t="s">
        <v>213</v>
      </c>
      <c r="I2183" s="10">
        <v>777.8</v>
      </c>
      <c r="J2183" s="11"/>
      <c r="K2183" s="10">
        <v>-2302.4299999999998</v>
      </c>
      <c r="L2183" s="10">
        <v>20</v>
      </c>
      <c r="M2183" s="11"/>
      <c r="N2183" s="11"/>
      <c r="O2183" s="11"/>
      <c r="P2183" s="11"/>
      <c r="Q2183" s="11"/>
      <c r="R2183" s="11"/>
      <c r="S2183" s="11"/>
      <c r="T2183" s="10">
        <v>640.1</v>
      </c>
      <c r="U2183" s="9">
        <v>-864.53</v>
      </c>
    </row>
    <row r="2184" spans="1:21" ht="23.25" thickBot="1" x14ac:dyDescent="0.3">
      <c r="A2184" s="4" t="s">
        <v>514</v>
      </c>
      <c r="B2184" s="4" t="s">
        <v>194</v>
      </c>
      <c r="C2184" s="4" t="s">
        <v>195</v>
      </c>
      <c r="D2184" s="4" t="s">
        <v>519</v>
      </c>
      <c r="E2184" s="4" t="s">
        <v>520</v>
      </c>
      <c r="F2184" s="4" t="s">
        <v>166</v>
      </c>
      <c r="G2184" s="4" t="s">
        <v>167</v>
      </c>
      <c r="H2184" s="4" t="s">
        <v>213</v>
      </c>
      <c r="I2184" s="7"/>
      <c r="J2184" s="7"/>
      <c r="K2184" s="7"/>
      <c r="L2184" s="7"/>
      <c r="M2184" s="7"/>
      <c r="N2184" s="7"/>
      <c r="O2184" s="7"/>
      <c r="P2184" s="7"/>
      <c r="Q2184" s="7"/>
      <c r="R2184" s="8">
        <v>3.59</v>
      </c>
      <c r="S2184" s="8">
        <v>316.29000000000002</v>
      </c>
      <c r="T2184" s="7"/>
      <c r="U2184" s="9">
        <v>319.88</v>
      </c>
    </row>
    <row r="2185" spans="1:21" ht="23.25" thickBot="1" x14ac:dyDescent="0.3">
      <c r="A2185" s="4" t="s">
        <v>514</v>
      </c>
      <c r="B2185" s="4" t="s">
        <v>194</v>
      </c>
      <c r="C2185" s="4" t="s">
        <v>195</v>
      </c>
      <c r="D2185" s="4" t="s">
        <v>519</v>
      </c>
      <c r="E2185" s="4" t="s">
        <v>520</v>
      </c>
      <c r="F2185" s="4" t="s">
        <v>192</v>
      </c>
      <c r="G2185" s="4" t="s">
        <v>193</v>
      </c>
      <c r="H2185" s="4" t="s">
        <v>213</v>
      </c>
      <c r="I2185" s="10">
        <v>-95032.14</v>
      </c>
      <c r="J2185" s="10">
        <v>-107722.9</v>
      </c>
      <c r="K2185" s="10">
        <v>-90395</v>
      </c>
      <c r="L2185" s="10">
        <v>-121767.34</v>
      </c>
      <c r="M2185" s="10">
        <v>-117957.96</v>
      </c>
      <c r="N2185" s="10">
        <v>-121073.88</v>
      </c>
      <c r="O2185" s="10">
        <v>-109935.36</v>
      </c>
      <c r="P2185" s="10">
        <v>-161087.07</v>
      </c>
      <c r="Q2185" s="10">
        <v>-122449.06</v>
      </c>
      <c r="R2185" s="10">
        <v>-81524.570000000007</v>
      </c>
      <c r="S2185" s="10">
        <v>-121831.06</v>
      </c>
      <c r="T2185" s="10">
        <v>-101623.78</v>
      </c>
      <c r="U2185" s="9">
        <v>-1352400.12</v>
      </c>
    </row>
    <row r="2186" spans="1:21" ht="23.25" thickBot="1" x14ac:dyDescent="0.3">
      <c r="A2186" s="4" t="s">
        <v>514</v>
      </c>
      <c r="B2186" s="4" t="s">
        <v>194</v>
      </c>
      <c r="C2186" s="4" t="s">
        <v>195</v>
      </c>
      <c r="D2186" s="4" t="s">
        <v>519</v>
      </c>
      <c r="E2186" s="4" t="s">
        <v>520</v>
      </c>
      <c r="F2186" s="4" t="s">
        <v>176</v>
      </c>
      <c r="G2186" s="4" t="s">
        <v>177</v>
      </c>
      <c r="H2186" s="4" t="s">
        <v>213</v>
      </c>
      <c r="I2186" s="7"/>
      <c r="J2186" s="7"/>
      <c r="K2186" s="7"/>
      <c r="L2186" s="8">
        <v>-4087.68</v>
      </c>
      <c r="M2186" s="7"/>
      <c r="N2186" s="7"/>
      <c r="O2186" s="7"/>
      <c r="P2186" s="7"/>
      <c r="Q2186" s="7"/>
      <c r="R2186" s="7"/>
      <c r="S2186" s="7"/>
      <c r="T2186" s="7"/>
      <c r="U2186" s="9">
        <v>-4087.68</v>
      </c>
    </row>
    <row r="2187" spans="1:21" ht="23.25" thickBot="1" x14ac:dyDescent="0.3">
      <c r="A2187" s="4" t="s">
        <v>514</v>
      </c>
      <c r="B2187" s="4" t="s">
        <v>194</v>
      </c>
      <c r="C2187" s="4" t="s">
        <v>195</v>
      </c>
      <c r="D2187" s="4" t="s">
        <v>519</v>
      </c>
      <c r="E2187" s="4" t="s">
        <v>520</v>
      </c>
      <c r="F2187" s="4" t="s">
        <v>178</v>
      </c>
      <c r="G2187" s="4" t="s">
        <v>179</v>
      </c>
      <c r="H2187" s="4" t="s">
        <v>213</v>
      </c>
      <c r="I2187" s="11"/>
      <c r="J2187" s="11"/>
      <c r="K2187" s="11"/>
      <c r="L2187" s="10">
        <v>-509.92</v>
      </c>
      <c r="M2187" s="11"/>
      <c r="N2187" s="11"/>
      <c r="O2187" s="11"/>
      <c r="P2187" s="11"/>
      <c r="Q2187" s="11"/>
      <c r="R2187" s="11"/>
      <c r="S2187" s="11"/>
      <c r="T2187" s="11"/>
      <c r="U2187" s="9">
        <v>-509.92</v>
      </c>
    </row>
    <row r="2188" spans="1:21" ht="23.25" thickBot="1" x14ac:dyDescent="0.3">
      <c r="A2188" s="4" t="s">
        <v>514</v>
      </c>
      <c r="B2188" s="4" t="s">
        <v>194</v>
      </c>
      <c r="C2188" s="4" t="s">
        <v>195</v>
      </c>
      <c r="D2188" s="4" t="s">
        <v>519</v>
      </c>
      <c r="E2188" s="4" t="s">
        <v>520</v>
      </c>
      <c r="F2188" s="4" t="s">
        <v>180</v>
      </c>
      <c r="G2188" s="4" t="s">
        <v>181</v>
      </c>
      <c r="H2188" s="4" t="s">
        <v>213</v>
      </c>
      <c r="I2188" s="7"/>
      <c r="J2188" s="7"/>
      <c r="K2188" s="7"/>
      <c r="L2188" s="8">
        <v>-179.8</v>
      </c>
      <c r="M2188" s="7"/>
      <c r="N2188" s="7"/>
      <c r="O2188" s="7"/>
      <c r="P2188" s="7"/>
      <c r="Q2188" s="7"/>
      <c r="R2188" s="7"/>
      <c r="S2188" s="7"/>
      <c r="T2188" s="7"/>
      <c r="U2188" s="9">
        <v>-179.8</v>
      </c>
    </row>
    <row r="2189" spans="1:21" ht="23.25" thickBot="1" x14ac:dyDescent="0.3">
      <c r="A2189" s="4" t="s">
        <v>514</v>
      </c>
      <c r="B2189" s="4" t="s">
        <v>194</v>
      </c>
      <c r="C2189" s="4" t="s">
        <v>195</v>
      </c>
      <c r="D2189" s="4" t="s">
        <v>525</v>
      </c>
      <c r="E2189" s="4" t="s">
        <v>520</v>
      </c>
      <c r="F2189" s="4" t="s">
        <v>116</v>
      </c>
      <c r="G2189" s="4" t="s">
        <v>117</v>
      </c>
      <c r="H2189" s="4" t="s">
        <v>526</v>
      </c>
      <c r="I2189" s="10">
        <v>97.7</v>
      </c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9">
        <v>97.7</v>
      </c>
    </row>
    <row r="2190" spans="1:21" ht="23.25" thickBot="1" x14ac:dyDescent="0.3">
      <c r="A2190" s="4" t="s">
        <v>514</v>
      </c>
      <c r="B2190" s="4" t="s">
        <v>194</v>
      </c>
      <c r="C2190" s="4" t="s">
        <v>195</v>
      </c>
      <c r="D2190" s="4" t="s">
        <v>533</v>
      </c>
      <c r="E2190" s="4" t="s">
        <v>534</v>
      </c>
      <c r="F2190" s="4" t="s">
        <v>86</v>
      </c>
      <c r="G2190" s="4" t="s">
        <v>87</v>
      </c>
      <c r="H2190" s="4" t="s">
        <v>353</v>
      </c>
      <c r="I2190" s="7"/>
      <c r="J2190" s="7"/>
      <c r="K2190" s="8">
        <v>2302.4299999999998</v>
      </c>
      <c r="L2190" s="7"/>
      <c r="M2190" s="7"/>
      <c r="N2190" s="7"/>
      <c r="O2190" s="7"/>
      <c r="P2190" s="7"/>
      <c r="Q2190" s="7"/>
      <c r="R2190" s="7"/>
      <c r="S2190" s="7"/>
      <c r="T2190" s="7"/>
      <c r="U2190" s="9">
        <v>2302.4299999999998</v>
      </c>
    </row>
    <row r="2191" spans="1:21" ht="23.25" thickBot="1" x14ac:dyDescent="0.3">
      <c r="A2191" s="4" t="s">
        <v>514</v>
      </c>
      <c r="B2191" s="4" t="s">
        <v>298</v>
      </c>
      <c r="C2191" s="4" t="s">
        <v>299</v>
      </c>
      <c r="D2191" s="4" t="s">
        <v>519</v>
      </c>
      <c r="E2191" s="4" t="s">
        <v>520</v>
      </c>
      <c r="F2191" s="4" t="s">
        <v>108</v>
      </c>
      <c r="G2191" s="4" t="s">
        <v>109</v>
      </c>
      <c r="H2191" s="4" t="s">
        <v>213</v>
      </c>
      <c r="I2191" s="10">
        <v>38813.79</v>
      </c>
      <c r="J2191" s="10">
        <v>30843.93</v>
      </c>
      <c r="K2191" s="10">
        <v>34021.96</v>
      </c>
      <c r="L2191" s="10">
        <v>42948.55</v>
      </c>
      <c r="M2191" s="10">
        <v>41590.31</v>
      </c>
      <c r="N2191" s="10">
        <v>45509.33</v>
      </c>
      <c r="O2191" s="10">
        <v>48156.52</v>
      </c>
      <c r="P2191" s="10">
        <v>42716.69</v>
      </c>
      <c r="Q2191" s="10">
        <v>35540.230000000003</v>
      </c>
      <c r="R2191" s="10">
        <v>35583.129999999997</v>
      </c>
      <c r="S2191" s="10">
        <v>37493.1</v>
      </c>
      <c r="T2191" s="10">
        <v>40321.1</v>
      </c>
      <c r="U2191" s="9">
        <v>473538.64</v>
      </c>
    </row>
    <row r="2192" spans="1:21" ht="23.25" thickBot="1" x14ac:dyDescent="0.3">
      <c r="A2192" s="4" t="s">
        <v>514</v>
      </c>
      <c r="B2192" s="4" t="s">
        <v>298</v>
      </c>
      <c r="C2192" s="4" t="s">
        <v>299</v>
      </c>
      <c r="D2192" s="4" t="s">
        <v>519</v>
      </c>
      <c r="E2192" s="4" t="s">
        <v>520</v>
      </c>
      <c r="F2192" s="4" t="s">
        <v>110</v>
      </c>
      <c r="G2192" s="4" t="s">
        <v>111</v>
      </c>
      <c r="H2192" s="4" t="s">
        <v>213</v>
      </c>
      <c r="I2192" s="8">
        <v>250</v>
      </c>
      <c r="J2192" s="8">
        <v>250</v>
      </c>
      <c r="K2192" s="8">
        <v>250</v>
      </c>
      <c r="L2192" s="8">
        <v>250</v>
      </c>
      <c r="M2192" s="8">
        <v>250</v>
      </c>
      <c r="N2192" s="8">
        <v>250</v>
      </c>
      <c r="O2192" s="8">
        <v>250</v>
      </c>
      <c r="P2192" s="8">
        <v>250</v>
      </c>
      <c r="Q2192" s="8">
        <v>250</v>
      </c>
      <c r="R2192" s="8">
        <v>250</v>
      </c>
      <c r="S2192" s="8">
        <v>553.22</v>
      </c>
      <c r="T2192" s="7"/>
      <c r="U2192" s="9">
        <v>3053.22</v>
      </c>
    </row>
    <row r="2193" spans="1:21" ht="23.25" thickBot="1" x14ac:dyDescent="0.3">
      <c r="A2193" s="4" t="s">
        <v>514</v>
      </c>
      <c r="B2193" s="4" t="s">
        <v>298</v>
      </c>
      <c r="C2193" s="4" t="s">
        <v>299</v>
      </c>
      <c r="D2193" s="4" t="s">
        <v>519</v>
      </c>
      <c r="E2193" s="4" t="s">
        <v>520</v>
      </c>
      <c r="F2193" s="4" t="s">
        <v>112</v>
      </c>
      <c r="G2193" s="4" t="s">
        <v>113</v>
      </c>
      <c r="H2193" s="4" t="s">
        <v>213</v>
      </c>
      <c r="I2193" s="10">
        <v>6090.11</v>
      </c>
      <c r="J2193" s="10">
        <v>6090.11</v>
      </c>
      <c r="K2193" s="10">
        <v>6090.05</v>
      </c>
      <c r="L2193" s="10">
        <v>6359.55</v>
      </c>
      <c r="M2193" s="10">
        <v>6359.55</v>
      </c>
      <c r="N2193" s="10">
        <v>6573.28</v>
      </c>
      <c r="O2193" s="10">
        <v>6573.36</v>
      </c>
      <c r="P2193" s="10">
        <v>6573.35</v>
      </c>
      <c r="Q2193" s="10">
        <v>6573.32</v>
      </c>
      <c r="R2193" s="10">
        <v>6573.34</v>
      </c>
      <c r="S2193" s="10">
        <v>6573.34</v>
      </c>
      <c r="T2193" s="10">
        <v>6573.29</v>
      </c>
      <c r="U2193" s="9">
        <v>77002.649999999994</v>
      </c>
    </row>
    <row r="2194" spans="1:21" ht="23.25" thickBot="1" x14ac:dyDescent="0.3">
      <c r="A2194" s="4" t="s">
        <v>514</v>
      </c>
      <c r="B2194" s="4" t="s">
        <v>298</v>
      </c>
      <c r="C2194" s="4" t="s">
        <v>299</v>
      </c>
      <c r="D2194" s="4" t="s">
        <v>519</v>
      </c>
      <c r="E2194" s="4" t="s">
        <v>520</v>
      </c>
      <c r="F2194" s="4" t="s">
        <v>114</v>
      </c>
      <c r="G2194" s="4" t="s">
        <v>115</v>
      </c>
      <c r="H2194" s="4" t="s">
        <v>213</v>
      </c>
      <c r="I2194" s="8">
        <v>22565.02</v>
      </c>
      <c r="J2194" s="8">
        <v>22564.99</v>
      </c>
      <c r="K2194" s="8">
        <v>22565.040000000001</v>
      </c>
      <c r="L2194" s="8">
        <v>23627.55</v>
      </c>
      <c r="M2194" s="8">
        <v>23627.52</v>
      </c>
      <c r="N2194" s="8">
        <v>24421.1</v>
      </c>
      <c r="O2194" s="8">
        <v>24421.1</v>
      </c>
      <c r="P2194" s="8">
        <v>24421.09</v>
      </c>
      <c r="Q2194" s="8">
        <v>24421.03</v>
      </c>
      <c r="R2194" s="8">
        <v>24421.13</v>
      </c>
      <c r="S2194" s="8">
        <v>24421.07</v>
      </c>
      <c r="T2194" s="8">
        <v>24396.06</v>
      </c>
      <c r="U2194" s="9">
        <v>285872.7</v>
      </c>
    </row>
    <row r="2195" spans="1:21" ht="23.25" thickBot="1" x14ac:dyDescent="0.3">
      <c r="A2195" s="4" t="s">
        <v>514</v>
      </c>
      <c r="B2195" s="4" t="s">
        <v>298</v>
      </c>
      <c r="C2195" s="4" t="s">
        <v>299</v>
      </c>
      <c r="D2195" s="4" t="s">
        <v>519</v>
      </c>
      <c r="E2195" s="4" t="s">
        <v>520</v>
      </c>
      <c r="F2195" s="4" t="s">
        <v>80</v>
      </c>
      <c r="G2195" s="4" t="s">
        <v>81</v>
      </c>
      <c r="H2195" s="4" t="s">
        <v>213</v>
      </c>
      <c r="I2195" s="11"/>
      <c r="J2195" s="11"/>
      <c r="K2195" s="11"/>
      <c r="L2195" s="11"/>
      <c r="M2195" s="11"/>
      <c r="N2195" s="11"/>
      <c r="O2195" s="11"/>
      <c r="P2195" s="11"/>
      <c r="Q2195" s="11"/>
      <c r="R2195" s="10">
        <v>20</v>
      </c>
      <c r="S2195" s="11"/>
      <c r="T2195" s="10">
        <v>23</v>
      </c>
      <c r="U2195" s="9">
        <v>43</v>
      </c>
    </row>
    <row r="2196" spans="1:21" ht="23.25" thickBot="1" x14ac:dyDescent="0.3">
      <c r="A2196" s="4" t="s">
        <v>514</v>
      </c>
      <c r="B2196" s="4" t="s">
        <v>298</v>
      </c>
      <c r="C2196" s="4" t="s">
        <v>299</v>
      </c>
      <c r="D2196" s="4" t="s">
        <v>519</v>
      </c>
      <c r="E2196" s="4" t="s">
        <v>520</v>
      </c>
      <c r="F2196" s="4" t="s">
        <v>98</v>
      </c>
      <c r="G2196" s="4" t="s">
        <v>99</v>
      </c>
      <c r="H2196" s="4" t="s">
        <v>213</v>
      </c>
      <c r="I2196" s="7"/>
      <c r="J2196" s="7"/>
      <c r="K2196" s="7"/>
      <c r="L2196" s="7"/>
      <c r="M2196" s="7"/>
      <c r="N2196" s="7"/>
      <c r="O2196" s="7"/>
      <c r="P2196" s="7"/>
      <c r="Q2196" s="7"/>
      <c r="R2196" s="8">
        <v>1778.09</v>
      </c>
      <c r="S2196" s="8">
        <v>4663.75</v>
      </c>
      <c r="T2196" s="8">
        <v>-4922.01</v>
      </c>
      <c r="U2196" s="9">
        <v>1519.83</v>
      </c>
    </row>
    <row r="2197" spans="1:21" ht="23.25" thickBot="1" x14ac:dyDescent="0.3">
      <c r="A2197" s="4" t="s">
        <v>514</v>
      </c>
      <c r="B2197" s="4" t="s">
        <v>298</v>
      </c>
      <c r="C2197" s="4" t="s">
        <v>299</v>
      </c>
      <c r="D2197" s="4" t="s">
        <v>519</v>
      </c>
      <c r="E2197" s="4" t="s">
        <v>520</v>
      </c>
      <c r="F2197" s="4" t="s">
        <v>102</v>
      </c>
      <c r="G2197" s="4" t="s">
        <v>103</v>
      </c>
      <c r="H2197" s="4" t="s">
        <v>213</v>
      </c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0">
        <v>420.15</v>
      </c>
      <c r="U2197" s="9">
        <v>420.15</v>
      </c>
    </row>
    <row r="2198" spans="1:21" ht="23.25" thickBot="1" x14ac:dyDescent="0.3">
      <c r="A2198" s="4" t="s">
        <v>514</v>
      </c>
      <c r="B2198" s="4" t="s">
        <v>298</v>
      </c>
      <c r="C2198" s="4" t="s">
        <v>299</v>
      </c>
      <c r="D2198" s="4" t="s">
        <v>519</v>
      </c>
      <c r="E2198" s="4" t="s">
        <v>520</v>
      </c>
      <c r="F2198" s="4" t="s">
        <v>116</v>
      </c>
      <c r="G2198" s="4" t="s">
        <v>117</v>
      </c>
      <c r="H2198" s="4" t="s">
        <v>213</v>
      </c>
      <c r="I2198" s="7"/>
      <c r="J2198" s="7"/>
      <c r="K2198" s="7"/>
      <c r="L2198" s="7"/>
      <c r="M2198" s="7"/>
      <c r="N2198" s="7"/>
      <c r="O2198" s="7"/>
      <c r="P2198" s="7"/>
      <c r="Q2198" s="7"/>
      <c r="R2198" s="8">
        <v>10</v>
      </c>
      <c r="S2198" s="7"/>
      <c r="T2198" s="8">
        <v>165.69</v>
      </c>
      <c r="U2198" s="9">
        <v>175.69</v>
      </c>
    </row>
    <row r="2199" spans="1:21" ht="23.25" thickBot="1" x14ac:dyDescent="0.3">
      <c r="A2199" s="4" t="s">
        <v>514</v>
      </c>
      <c r="B2199" s="4" t="s">
        <v>298</v>
      </c>
      <c r="C2199" s="4" t="s">
        <v>299</v>
      </c>
      <c r="D2199" s="4" t="s">
        <v>519</v>
      </c>
      <c r="E2199" s="4" t="s">
        <v>520</v>
      </c>
      <c r="F2199" s="4" t="s">
        <v>82</v>
      </c>
      <c r="G2199" s="4" t="s">
        <v>83</v>
      </c>
      <c r="H2199" s="4" t="s">
        <v>213</v>
      </c>
      <c r="I2199" s="11"/>
      <c r="J2199" s="11"/>
      <c r="K2199" s="11"/>
      <c r="L2199" s="11"/>
      <c r="M2199" s="11"/>
      <c r="N2199" s="11"/>
      <c r="O2199" s="11"/>
      <c r="P2199" s="11"/>
      <c r="Q2199" s="11"/>
      <c r="R2199" s="10">
        <v>4</v>
      </c>
      <c r="S2199" s="11"/>
      <c r="T2199" s="10">
        <v>12.6</v>
      </c>
      <c r="U2199" s="9">
        <v>16.600000000000001</v>
      </c>
    </row>
    <row r="2200" spans="1:21" ht="23.25" thickBot="1" x14ac:dyDescent="0.3">
      <c r="A2200" s="4" t="s">
        <v>514</v>
      </c>
      <c r="B2200" s="4" t="s">
        <v>298</v>
      </c>
      <c r="C2200" s="4" t="s">
        <v>299</v>
      </c>
      <c r="D2200" s="4" t="s">
        <v>519</v>
      </c>
      <c r="E2200" s="4" t="s">
        <v>520</v>
      </c>
      <c r="F2200" s="4" t="s">
        <v>336</v>
      </c>
      <c r="G2200" s="4" t="s">
        <v>337</v>
      </c>
      <c r="H2200" s="4" t="s">
        <v>213</v>
      </c>
      <c r="I2200" s="7"/>
      <c r="J2200" s="7"/>
      <c r="K2200" s="7"/>
      <c r="L2200" s="7"/>
      <c r="M2200" s="7"/>
      <c r="N2200" s="7"/>
      <c r="O2200" s="7"/>
      <c r="P2200" s="7"/>
      <c r="Q2200" s="7"/>
      <c r="R2200" s="8">
        <v>475</v>
      </c>
      <c r="S2200" s="7"/>
      <c r="T2200" s="8">
        <v>1040.8499999999999</v>
      </c>
      <c r="U2200" s="9">
        <v>1515.85</v>
      </c>
    </row>
    <row r="2201" spans="1:21" ht="23.25" thickBot="1" x14ac:dyDescent="0.3">
      <c r="A2201" s="4" t="s">
        <v>514</v>
      </c>
      <c r="B2201" s="4" t="s">
        <v>298</v>
      </c>
      <c r="C2201" s="4" t="s">
        <v>299</v>
      </c>
      <c r="D2201" s="4" t="s">
        <v>519</v>
      </c>
      <c r="E2201" s="4" t="s">
        <v>520</v>
      </c>
      <c r="F2201" s="4" t="s">
        <v>18</v>
      </c>
      <c r="G2201" s="4" t="s">
        <v>19</v>
      </c>
      <c r="H2201" s="4" t="s">
        <v>213</v>
      </c>
      <c r="I2201" s="11"/>
      <c r="J2201" s="11"/>
      <c r="K2201" s="11"/>
      <c r="L2201" s="11"/>
      <c r="M2201" s="11"/>
      <c r="N2201" s="11"/>
      <c r="O2201" s="11"/>
      <c r="P2201" s="11"/>
      <c r="Q2201" s="11"/>
      <c r="R2201" s="10">
        <v>19.989999999999998</v>
      </c>
      <c r="S2201" s="11"/>
      <c r="T2201" s="11"/>
      <c r="U2201" s="9">
        <v>19.989999999999998</v>
      </c>
    </row>
    <row r="2202" spans="1:21" ht="23.25" thickBot="1" x14ac:dyDescent="0.3">
      <c r="A2202" s="4" t="s">
        <v>514</v>
      </c>
      <c r="B2202" s="4" t="s">
        <v>298</v>
      </c>
      <c r="C2202" s="4" t="s">
        <v>299</v>
      </c>
      <c r="D2202" s="4" t="s">
        <v>519</v>
      </c>
      <c r="E2202" s="4" t="s">
        <v>520</v>
      </c>
      <c r="F2202" s="4" t="s">
        <v>84</v>
      </c>
      <c r="G2202" s="4" t="s">
        <v>85</v>
      </c>
      <c r="H2202" s="4" t="s">
        <v>213</v>
      </c>
      <c r="I2202" s="7"/>
      <c r="J2202" s="7"/>
      <c r="K2202" s="7"/>
      <c r="L2202" s="7"/>
      <c r="M2202" s="7"/>
      <c r="N2202" s="7"/>
      <c r="O2202" s="7"/>
      <c r="P2202" s="7"/>
      <c r="Q2202" s="7"/>
      <c r="R2202" s="8">
        <v>174.67</v>
      </c>
      <c r="S2202" s="7"/>
      <c r="T2202" s="8">
        <v>438.8</v>
      </c>
      <c r="U2202" s="9">
        <v>613.47</v>
      </c>
    </row>
    <row r="2203" spans="1:21" ht="23.25" thickBot="1" x14ac:dyDescent="0.3">
      <c r="A2203" s="4" t="s">
        <v>514</v>
      </c>
      <c r="B2203" s="4" t="s">
        <v>298</v>
      </c>
      <c r="C2203" s="4" t="s">
        <v>299</v>
      </c>
      <c r="D2203" s="4" t="s">
        <v>519</v>
      </c>
      <c r="E2203" s="4" t="s">
        <v>520</v>
      </c>
      <c r="F2203" s="4" t="s">
        <v>162</v>
      </c>
      <c r="G2203" s="4" t="s">
        <v>163</v>
      </c>
      <c r="H2203" s="4" t="s">
        <v>213</v>
      </c>
      <c r="I2203" s="11"/>
      <c r="J2203" s="11"/>
      <c r="K2203" s="11"/>
      <c r="L2203" s="11"/>
      <c r="M2203" s="11"/>
      <c r="N2203" s="11"/>
      <c r="O2203" s="11"/>
      <c r="P2203" s="11"/>
      <c r="Q2203" s="11"/>
      <c r="R2203" s="10">
        <v>191.82</v>
      </c>
      <c r="S2203" s="11"/>
      <c r="T2203" s="10">
        <v>532</v>
      </c>
      <c r="U2203" s="9">
        <v>723.82</v>
      </c>
    </row>
    <row r="2204" spans="1:21" ht="23.25" thickBot="1" x14ac:dyDescent="0.3">
      <c r="A2204" s="4" t="s">
        <v>514</v>
      </c>
      <c r="B2204" s="4" t="s">
        <v>298</v>
      </c>
      <c r="C2204" s="4" t="s">
        <v>299</v>
      </c>
      <c r="D2204" s="4" t="s">
        <v>519</v>
      </c>
      <c r="E2204" s="4" t="s">
        <v>520</v>
      </c>
      <c r="F2204" s="4" t="s">
        <v>86</v>
      </c>
      <c r="G2204" s="4" t="s">
        <v>87</v>
      </c>
      <c r="H2204" s="4" t="s">
        <v>213</v>
      </c>
      <c r="I2204" s="7"/>
      <c r="J2204" s="7"/>
      <c r="K2204" s="7"/>
      <c r="L2204" s="7"/>
      <c r="M2204" s="7"/>
      <c r="N2204" s="7"/>
      <c r="O2204" s="7"/>
      <c r="P2204" s="7"/>
      <c r="Q2204" s="7"/>
      <c r="R2204" s="7"/>
      <c r="S2204" s="8">
        <v>-87.69</v>
      </c>
      <c r="T2204" s="8">
        <v>69.98</v>
      </c>
      <c r="U2204" s="9">
        <v>-17.71</v>
      </c>
    </row>
    <row r="2205" spans="1:21" ht="23.25" thickBot="1" x14ac:dyDescent="0.3">
      <c r="A2205" s="4" t="s">
        <v>514</v>
      </c>
      <c r="B2205" s="4" t="s">
        <v>298</v>
      </c>
      <c r="C2205" s="4" t="s">
        <v>299</v>
      </c>
      <c r="D2205" s="4" t="s">
        <v>519</v>
      </c>
      <c r="E2205" s="4" t="s">
        <v>520</v>
      </c>
      <c r="F2205" s="4" t="s">
        <v>166</v>
      </c>
      <c r="G2205" s="4" t="s">
        <v>167</v>
      </c>
      <c r="H2205" s="4" t="s">
        <v>213</v>
      </c>
      <c r="I2205" s="11"/>
      <c r="J2205" s="11"/>
      <c r="K2205" s="11"/>
      <c r="L2205" s="11"/>
      <c r="M2205" s="11"/>
      <c r="N2205" s="11"/>
      <c r="O2205" s="11"/>
      <c r="P2205" s="11"/>
      <c r="Q2205" s="11"/>
      <c r="R2205" s="10">
        <v>5</v>
      </c>
      <c r="S2205" s="11"/>
      <c r="T2205" s="11"/>
      <c r="U2205" s="9">
        <v>5</v>
      </c>
    </row>
    <row r="2206" spans="1:21" ht="23.25" thickBot="1" x14ac:dyDescent="0.3">
      <c r="A2206" s="4" t="s">
        <v>514</v>
      </c>
      <c r="B2206" s="4" t="s">
        <v>298</v>
      </c>
      <c r="C2206" s="4" t="s">
        <v>299</v>
      </c>
      <c r="D2206" s="4" t="s">
        <v>519</v>
      </c>
      <c r="E2206" s="4" t="s">
        <v>520</v>
      </c>
      <c r="F2206" s="4" t="s">
        <v>192</v>
      </c>
      <c r="G2206" s="4" t="s">
        <v>193</v>
      </c>
      <c r="H2206" s="4" t="s">
        <v>213</v>
      </c>
      <c r="I2206" s="8">
        <v>-58658.89</v>
      </c>
      <c r="J2206" s="8">
        <v>-39814.379999999997</v>
      </c>
      <c r="K2206" s="8">
        <v>-47312.49</v>
      </c>
      <c r="L2206" s="8">
        <v>-63449.16</v>
      </c>
      <c r="M2206" s="8">
        <v>-51419.03</v>
      </c>
      <c r="N2206" s="8">
        <v>-52335.42</v>
      </c>
      <c r="O2206" s="8">
        <v>-70110.48</v>
      </c>
      <c r="P2206" s="8">
        <v>-61421.97</v>
      </c>
      <c r="Q2206" s="8">
        <v>-51609.91</v>
      </c>
      <c r="R2206" s="8">
        <v>-56255.74</v>
      </c>
      <c r="S2206" s="8">
        <v>-53169.760000000002</v>
      </c>
      <c r="T2206" s="8">
        <v>-51823.78</v>
      </c>
      <c r="U2206" s="9">
        <v>-657381.01</v>
      </c>
    </row>
    <row r="2207" spans="1:21" ht="23.25" thickBot="1" x14ac:dyDescent="0.3">
      <c r="A2207" s="4" t="s">
        <v>514</v>
      </c>
      <c r="B2207" s="4" t="s">
        <v>362</v>
      </c>
      <c r="C2207" s="4" t="s">
        <v>363</v>
      </c>
      <c r="D2207" s="4" t="s">
        <v>519</v>
      </c>
      <c r="E2207" s="4" t="s">
        <v>520</v>
      </c>
      <c r="F2207" s="4" t="s">
        <v>108</v>
      </c>
      <c r="G2207" s="4" t="s">
        <v>109</v>
      </c>
      <c r="H2207" s="4" t="s">
        <v>213</v>
      </c>
      <c r="I2207" s="11"/>
      <c r="J2207" s="11"/>
      <c r="K2207" s="11"/>
      <c r="L2207" s="11"/>
      <c r="M2207" s="11"/>
      <c r="N2207" s="10">
        <v>1767.36</v>
      </c>
      <c r="O2207" s="10">
        <v>1285.3499999999999</v>
      </c>
      <c r="P2207" s="10">
        <v>1333.55</v>
      </c>
      <c r="Q2207" s="10">
        <v>1767.36</v>
      </c>
      <c r="R2207" s="10">
        <v>1687.02</v>
      </c>
      <c r="S2207" s="10">
        <v>1526.35</v>
      </c>
      <c r="T2207" s="10">
        <v>1285.3499999999999</v>
      </c>
      <c r="U2207" s="9">
        <v>10652.34</v>
      </c>
    </row>
    <row r="2208" spans="1:21" ht="23.25" thickBot="1" x14ac:dyDescent="0.3">
      <c r="A2208" s="4" t="s">
        <v>514</v>
      </c>
      <c r="B2208" s="4" t="s">
        <v>362</v>
      </c>
      <c r="C2208" s="4" t="s">
        <v>363</v>
      </c>
      <c r="D2208" s="4" t="s">
        <v>519</v>
      </c>
      <c r="E2208" s="4" t="s">
        <v>520</v>
      </c>
      <c r="F2208" s="4" t="s">
        <v>112</v>
      </c>
      <c r="G2208" s="4" t="s">
        <v>113</v>
      </c>
      <c r="H2208" s="4" t="s">
        <v>213</v>
      </c>
      <c r="I2208" s="7"/>
      <c r="J2208" s="7"/>
      <c r="K2208" s="7"/>
      <c r="L2208" s="7"/>
      <c r="M2208" s="7"/>
      <c r="N2208" s="8">
        <v>241.24</v>
      </c>
      <c r="O2208" s="8">
        <v>241.25</v>
      </c>
      <c r="P2208" s="8">
        <v>241.25</v>
      </c>
      <c r="Q2208" s="8">
        <v>241.24</v>
      </c>
      <c r="R2208" s="8">
        <v>241.25</v>
      </c>
      <c r="S2208" s="8">
        <v>241.25</v>
      </c>
      <c r="T2208" s="8">
        <v>241.25</v>
      </c>
      <c r="U2208" s="9">
        <v>1688.73</v>
      </c>
    </row>
    <row r="2209" spans="1:21" ht="23.25" thickBot="1" x14ac:dyDescent="0.3">
      <c r="A2209" s="4" t="s">
        <v>514</v>
      </c>
      <c r="B2209" s="4" t="s">
        <v>362</v>
      </c>
      <c r="C2209" s="4" t="s">
        <v>363</v>
      </c>
      <c r="D2209" s="4" t="s">
        <v>519</v>
      </c>
      <c r="E2209" s="4" t="s">
        <v>520</v>
      </c>
      <c r="F2209" s="4" t="s">
        <v>114</v>
      </c>
      <c r="G2209" s="4" t="s">
        <v>115</v>
      </c>
      <c r="H2209" s="4" t="s">
        <v>213</v>
      </c>
      <c r="I2209" s="11"/>
      <c r="J2209" s="11"/>
      <c r="K2209" s="11"/>
      <c r="L2209" s="11"/>
      <c r="M2209" s="11"/>
      <c r="N2209" s="10">
        <v>895.34</v>
      </c>
      <c r="O2209" s="10">
        <v>895.34</v>
      </c>
      <c r="P2209" s="10">
        <v>895.33</v>
      </c>
      <c r="Q2209" s="10">
        <v>895.34</v>
      </c>
      <c r="R2209" s="10">
        <v>895.34</v>
      </c>
      <c r="S2209" s="10">
        <v>895.34</v>
      </c>
      <c r="T2209" s="10">
        <v>895.34</v>
      </c>
      <c r="U2209" s="9">
        <v>6267.37</v>
      </c>
    </row>
    <row r="2210" spans="1:21" ht="23.25" thickBot="1" x14ac:dyDescent="0.3">
      <c r="A2210" s="4" t="s">
        <v>514</v>
      </c>
      <c r="B2210" s="4" t="s">
        <v>362</v>
      </c>
      <c r="C2210" s="4" t="s">
        <v>363</v>
      </c>
      <c r="D2210" s="4" t="s">
        <v>519</v>
      </c>
      <c r="E2210" s="4" t="s">
        <v>520</v>
      </c>
      <c r="F2210" s="4" t="s">
        <v>192</v>
      </c>
      <c r="G2210" s="4" t="s">
        <v>193</v>
      </c>
      <c r="H2210" s="4" t="s">
        <v>213</v>
      </c>
      <c r="I2210" s="8">
        <v>-5034.22</v>
      </c>
      <c r="J2210" s="7"/>
      <c r="K2210" s="7"/>
      <c r="L2210" s="7"/>
      <c r="M2210" s="7"/>
      <c r="N2210" s="7"/>
      <c r="O2210" s="7"/>
      <c r="P2210" s="7"/>
      <c r="Q2210" s="7"/>
      <c r="R2210" s="7"/>
      <c r="S2210" s="7"/>
      <c r="T2210" s="8">
        <v>-1869.04</v>
      </c>
      <c r="U2210" s="9">
        <v>-6903.26</v>
      </c>
    </row>
    <row r="2211" spans="1:21" ht="23.25" thickBot="1" x14ac:dyDescent="0.3">
      <c r="A2211" s="4" t="s">
        <v>514</v>
      </c>
      <c r="B2211" s="4" t="s">
        <v>463</v>
      </c>
      <c r="C2211" s="4" t="s">
        <v>464</v>
      </c>
      <c r="D2211" s="4" t="s">
        <v>515</v>
      </c>
      <c r="E2211" s="4" t="s">
        <v>516</v>
      </c>
      <c r="F2211" s="4" t="s">
        <v>108</v>
      </c>
      <c r="G2211" s="4" t="s">
        <v>109</v>
      </c>
      <c r="H2211" s="4" t="s">
        <v>517</v>
      </c>
      <c r="I2211" s="10">
        <v>156932.79999999999</v>
      </c>
      <c r="J2211" s="10">
        <v>143980.81</v>
      </c>
      <c r="K2211" s="10">
        <v>147886.24</v>
      </c>
      <c r="L2211" s="10">
        <v>165810.92000000001</v>
      </c>
      <c r="M2211" s="10">
        <v>175320.32000000001</v>
      </c>
      <c r="N2211" s="10">
        <v>179003.03</v>
      </c>
      <c r="O2211" s="10">
        <v>188040.02</v>
      </c>
      <c r="P2211" s="10">
        <v>166367.72</v>
      </c>
      <c r="Q2211" s="10">
        <v>168549.99</v>
      </c>
      <c r="R2211" s="10">
        <v>143172.66</v>
      </c>
      <c r="S2211" s="10">
        <v>159750.78</v>
      </c>
      <c r="T2211" s="10">
        <v>144822.93</v>
      </c>
      <c r="U2211" s="9">
        <v>1939638.22</v>
      </c>
    </row>
    <row r="2212" spans="1:21" ht="23.25" thickBot="1" x14ac:dyDescent="0.3">
      <c r="A2212" s="4" t="s">
        <v>514</v>
      </c>
      <c r="B2212" s="4" t="s">
        <v>463</v>
      </c>
      <c r="C2212" s="4" t="s">
        <v>464</v>
      </c>
      <c r="D2212" s="4" t="s">
        <v>515</v>
      </c>
      <c r="E2212" s="4" t="s">
        <v>516</v>
      </c>
      <c r="F2212" s="4" t="s">
        <v>112</v>
      </c>
      <c r="G2212" s="4" t="s">
        <v>113</v>
      </c>
      <c r="H2212" s="4" t="s">
        <v>517</v>
      </c>
      <c r="I2212" s="8">
        <v>25258.44</v>
      </c>
      <c r="J2212" s="8">
        <v>24790.54</v>
      </c>
      <c r="K2212" s="8">
        <v>25558.44</v>
      </c>
      <c r="L2212" s="8">
        <v>25964.71</v>
      </c>
      <c r="M2212" s="8">
        <v>25964.76</v>
      </c>
      <c r="N2212" s="8">
        <v>26769.45</v>
      </c>
      <c r="O2212" s="8">
        <v>26562.61</v>
      </c>
      <c r="P2212" s="8">
        <v>24869.78</v>
      </c>
      <c r="Q2212" s="8">
        <v>24584.04</v>
      </c>
      <c r="R2212" s="8">
        <v>24583.97</v>
      </c>
      <c r="S2212" s="8">
        <v>25095.919999999998</v>
      </c>
      <c r="T2212" s="8">
        <v>25607.759999999998</v>
      </c>
      <c r="U2212" s="9">
        <v>305610.42</v>
      </c>
    </row>
    <row r="2213" spans="1:21" ht="23.25" thickBot="1" x14ac:dyDescent="0.3">
      <c r="A2213" s="4" t="s">
        <v>514</v>
      </c>
      <c r="B2213" s="4" t="s">
        <v>463</v>
      </c>
      <c r="C2213" s="4" t="s">
        <v>464</v>
      </c>
      <c r="D2213" s="4" t="s">
        <v>515</v>
      </c>
      <c r="E2213" s="4" t="s">
        <v>516</v>
      </c>
      <c r="F2213" s="4" t="s">
        <v>114</v>
      </c>
      <c r="G2213" s="4" t="s">
        <v>115</v>
      </c>
      <c r="H2213" s="4" t="s">
        <v>517</v>
      </c>
      <c r="I2213" s="10">
        <v>93484.06</v>
      </c>
      <c r="J2213" s="10">
        <v>91752.19</v>
      </c>
      <c r="K2213" s="10">
        <v>94593.95</v>
      </c>
      <c r="L2213" s="10">
        <v>96364.23</v>
      </c>
      <c r="M2213" s="10">
        <v>96364.28</v>
      </c>
      <c r="N2213" s="10">
        <v>99350.67</v>
      </c>
      <c r="O2213" s="10">
        <v>98583.07</v>
      </c>
      <c r="P2213" s="10">
        <v>92300.5</v>
      </c>
      <c r="Q2213" s="10">
        <v>91239.84</v>
      </c>
      <c r="R2213" s="10">
        <v>91239.82</v>
      </c>
      <c r="S2213" s="10">
        <v>93139.55</v>
      </c>
      <c r="T2213" s="10">
        <v>95039.21</v>
      </c>
      <c r="U2213" s="9">
        <v>1133451.3700000001</v>
      </c>
    </row>
    <row r="2214" spans="1:21" ht="23.25" thickBot="1" x14ac:dyDescent="0.3">
      <c r="A2214" s="4" t="s">
        <v>514</v>
      </c>
      <c r="B2214" s="4" t="s">
        <v>463</v>
      </c>
      <c r="C2214" s="4" t="s">
        <v>464</v>
      </c>
      <c r="D2214" s="4" t="s">
        <v>515</v>
      </c>
      <c r="E2214" s="4" t="s">
        <v>516</v>
      </c>
      <c r="F2214" s="4" t="s">
        <v>70</v>
      </c>
      <c r="G2214" s="4" t="s">
        <v>71</v>
      </c>
      <c r="H2214" s="4" t="s">
        <v>517</v>
      </c>
      <c r="I2214" s="8">
        <v>135</v>
      </c>
      <c r="J2214" s="7"/>
      <c r="K2214" s="7"/>
      <c r="L2214" s="8">
        <v>108</v>
      </c>
      <c r="M2214" s="8">
        <v>120.43</v>
      </c>
      <c r="N2214" s="8">
        <v>409.72</v>
      </c>
      <c r="O2214" s="7"/>
      <c r="P2214" s="7"/>
      <c r="Q2214" s="8">
        <v>88.74</v>
      </c>
      <c r="R2214" s="7"/>
      <c r="S2214" s="7"/>
      <c r="T2214" s="8">
        <v>19.260000000000002</v>
      </c>
      <c r="U2214" s="9">
        <v>881.15</v>
      </c>
    </row>
    <row r="2215" spans="1:21" ht="23.25" thickBot="1" x14ac:dyDescent="0.3">
      <c r="A2215" s="4" t="s">
        <v>514</v>
      </c>
      <c r="B2215" s="4" t="s">
        <v>463</v>
      </c>
      <c r="C2215" s="4" t="s">
        <v>464</v>
      </c>
      <c r="D2215" s="4" t="s">
        <v>515</v>
      </c>
      <c r="E2215" s="4" t="s">
        <v>516</v>
      </c>
      <c r="F2215" s="4" t="s">
        <v>132</v>
      </c>
      <c r="G2215" s="4" t="s">
        <v>133</v>
      </c>
      <c r="H2215" s="4" t="s">
        <v>517</v>
      </c>
      <c r="I2215" s="11"/>
      <c r="J2215" s="10">
        <v>92.8</v>
      </c>
      <c r="K2215" s="11"/>
      <c r="L2215" s="10">
        <v>55.68</v>
      </c>
      <c r="M2215" s="10">
        <v>73.599999999999994</v>
      </c>
      <c r="N2215" s="10">
        <v>55.68</v>
      </c>
      <c r="O2215" s="10">
        <v>111.36</v>
      </c>
      <c r="P2215" s="11"/>
      <c r="Q2215" s="10">
        <v>148.47999999999999</v>
      </c>
      <c r="R2215" s="11"/>
      <c r="S2215" s="11"/>
      <c r="T2215" s="11"/>
      <c r="U2215" s="9">
        <v>537.6</v>
      </c>
    </row>
    <row r="2216" spans="1:21" ht="23.25" thickBot="1" x14ac:dyDescent="0.3">
      <c r="A2216" s="4" t="s">
        <v>514</v>
      </c>
      <c r="B2216" s="4" t="s">
        <v>463</v>
      </c>
      <c r="C2216" s="4" t="s">
        <v>464</v>
      </c>
      <c r="D2216" s="4" t="s">
        <v>515</v>
      </c>
      <c r="E2216" s="4" t="s">
        <v>516</v>
      </c>
      <c r="F2216" s="4" t="s">
        <v>80</v>
      </c>
      <c r="G2216" s="4" t="s">
        <v>81</v>
      </c>
      <c r="H2216" s="4" t="s">
        <v>517</v>
      </c>
      <c r="I2216" s="7"/>
      <c r="J2216" s="7"/>
      <c r="K2216" s="7"/>
      <c r="L2216" s="7"/>
      <c r="M2216" s="7"/>
      <c r="N2216" s="7"/>
      <c r="O2216" s="7"/>
      <c r="P2216" s="7"/>
      <c r="Q2216" s="8">
        <v>34.07</v>
      </c>
      <c r="R2216" s="8">
        <v>3</v>
      </c>
      <c r="S2216" s="7"/>
      <c r="T2216" s="8">
        <v>2.7</v>
      </c>
      <c r="U2216" s="9">
        <v>39.770000000000003</v>
      </c>
    </row>
    <row r="2217" spans="1:21" ht="23.25" thickBot="1" x14ac:dyDescent="0.3">
      <c r="A2217" s="4" t="s">
        <v>514</v>
      </c>
      <c r="B2217" s="4" t="s">
        <v>463</v>
      </c>
      <c r="C2217" s="4" t="s">
        <v>464</v>
      </c>
      <c r="D2217" s="4" t="s">
        <v>515</v>
      </c>
      <c r="E2217" s="4" t="s">
        <v>516</v>
      </c>
      <c r="F2217" s="4" t="s">
        <v>94</v>
      </c>
      <c r="G2217" s="4" t="s">
        <v>95</v>
      </c>
      <c r="H2217" s="4" t="s">
        <v>517</v>
      </c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0">
        <v>29.27</v>
      </c>
      <c r="U2217" s="9">
        <v>29.27</v>
      </c>
    </row>
    <row r="2218" spans="1:21" ht="23.25" thickBot="1" x14ac:dyDescent="0.3">
      <c r="A2218" s="4" t="s">
        <v>514</v>
      </c>
      <c r="B2218" s="4" t="s">
        <v>463</v>
      </c>
      <c r="C2218" s="4" t="s">
        <v>464</v>
      </c>
      <c r="D2218" s="4" t="s">
        <v>515</v>
      </c>
      <c r="E2218" s="4" t="s">
        <v>516</v>
      </c>
      <c r="F2218" s="4" t="s">
        <v>38</v>
      </c>
      <c r="G2218" s="4" t="s">
        <v>39</v>
      </c>
      <c r="H2218" s="4" t="s">
        <v>517</v>
      </c>
      <c r="I2218" s="8">
        <v>1833</v>
      </c>
      <c r="J2218" s="7"/>
      <c r="K2218" s="7"/>
      <c r="L2218" s="8">
        <v>150</v>
      </c>
      <c r="M2218" s="7"/>
      <c r="N2218" s="8">
        <v>2442</v>
      </c>
      <c r="O2218" s="8">
        <v>-1314</v>
      </c>
      <c r="P2218" s="7"/>
      <c r="Q2218" s="8">
        <v>2434.5</v>
      </c>
      <c r="R2218" s="8">
        <v>1128</v>
      </c>
      <c r="S2218" s="8">
        <v>2202</v>
      </c>
      <c r="T2218" s="7"/>
      <c r="U2218" s="9">
        <v>8875.5</v>
      </c>
    </row>
    <row r="2219" spans="1:21" ht="23.25" thickBot="1" x14ac:dyDescent="0.3">
      <c r="A2219" s="4" t="s">
        <v>514</v>
      </c>
      <c r="B2219" s="4" t="s">
        <v>463</v>
      </c>
      <c r="C2219" s="4" t="s">
        <v>464</v>
      </c>
      <c r="D2219" s="4" t="s">
        <v>515</v>
      </c>
      <c r="E2219" s="4" t="s">
        <v>516</v>
      </c>
      <c r="F2219" s="4" t="s">
        <v>254</v>
      </c>
      <c r="G2219" s="4" t="s">
        <v>255</v>
      </c>
      <c r="H2219" s="4" t="s">
        <v>517</v>
      </c>
      <c r="I2219" s="10">
        <v>25</v>
      </c>
      <c r="J2219" s="10">
        <v>30</v>
      </c>
      <c r="K2219" s="10">
        <v>2</v>
      </c>
      <c r="L2219" s="11"/>
      <c r="M2219" s="10">
        <v>11</v>
      </c>
      <c r="N2219" s="11"/>
      <c r="O2219" s="10">
        <v>8</v>
      </c>
      <c r="P2219" s="10">
        <v>-242.72</v>
      </c>
      <c r="Q2219" s="10">
        <v>10</v>
      </c>
      <c r="R2219" s="11"/>
      <c r="S2219" s="11"/>
      <c r="T2219" s="11"/>
      <c r="U2219" s="9">
        <v>-156.72</v>
      </c>
    </row>
    <row r="2220" spans="1:21" ht="23.25" thickBot="1" x14ac:dyDescent="0.3">
      <c r="A2220" s="4" t="s">
        <v>514</v>
      </c>
      <c r="B2220" s="4" t="s">
        <v>463</v>
      </c>
      <c r="C2220" s="4" t="s">
        <v>464</v>
      </c>
      <c r="D2220" s="4" t="s">
        <v>515</v>
      </c>
      <c r="E2220" s="4" t="s">
        <v>516</v>
      </c>
      <c r="F2220" s="4" t="s">
        <v>98</v>
      </c>
      <c r="G2220" s="4" t="s">
        <v>99</v>
      </c>
      <c r="H2220" s="4" t="s">
        <v>517</v>
      </c>
      <c r="I2220" s="8">
        <v>32.36</v>
      </c>
      <c r="J2220" s="7"/>
      <c r="K2220" s="8">
        <v>1.6</v>
      </c>
      <c r="L2220" s="7"/>
      <c r="M2220" s="7"/>
      <c r="N2220" s="8">
        <v>177.46</v>
      </c>
      <c r="O2220" s="8">
        <v>30.36</v>
      </c>
      <c r="P2220" s="7"/>
      <c r="Q2220" s="7"/>
      <c r="R2220" s="8">
        <v>1185.98</v>
      </c>
      <c r="S2220" s="8">
        <v>-112.72</v>
      </c>
      <c r="T2220" s="8">
        <v>-525.9</v>
      </c>
      <c r="U2220" s="9">
        <v>789.14</v>
      </c>
    </row>
    <row r="2221" spans="1:21" ht="23.25" thickBot="1" x14ac:dyDescent="0.3">
      <c r="A2221" s="4" t="s">
        <v>514</v>
      </c>
      <c r="B2221" s="4" t="s">
        <v>463</v>
      </c>
      <c r="C2221" s="4" t="s">
        <v>464</v>
      </c>
      <c r="D2221" s="4" t="s">
        <v>515</v>
      </c>
      <c r="E2221" s="4" t="s">
        <v>516</v>
      </c>
      <c r="F2221" s="4" t="s">
        <v>146</v>
      </c>
      <c r="G2221" s="4" t="s">
        <v>147</v>
      </c>
      <c r="H2221" s="4" t="s">
        <v>517</v>
      </c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0">
        <v>7.28</v>
      </c>
      <c r="U2221" s="9">
        <v>7.28</v>
      </c>
    </row>
    <row r="2222" spans="1:21" ht="23.25" thickBot="1" x14ac:dyDescent="0.3">
      <c r="A2222" s="4" t="s">
        <v>514</v>
      </c>
      <c r="B2222" s="4" t="s">
        <v>463</v>
      </c>
      <c r="C2222" s="4" t="s">
        <v>464</v>
      </c>
      <c r="D2222" s="4" t="s">
        <v>515</v>
      </c>
      <c r="E2222" s="4" t="s">
        <v>516</v>
      </c>
      <c r="F2222" s="4" t="s">
        <v>102</v>
      </c>
      <c r="G2222" s="4" t="s">
        <v>103</v>
      </c>
      <c r="H2222" s="4" t="s">
        <v>517</v>
      </c>
      <c r="I2222" s="8">
        <v>379.14</v>
      </c>
      <c r="J2222" s="8">
        <v>32.08</v>
      </c>
      <c r="K2222" s="8">
        <v>209.8</v>
      </c>
      <c r="L2222" s="7"/>
      <c r="M2222" s="8">
        <v>177.81</v>
      </c>
      <c r="N2222" s="8">
        <v>175.3</v>
      </c>
      <c r="O2222" s="7"/>
      <c r="P2222" s="7"/>
      <c r="Q2222" s="8">
        <v>69.98</v>
      </c>
      <c r="R2222" s="8">
        <v>679.83</v>
      </c>
      <c r="S2222" s="8">
        <v>157.49</v>
      </c>
      <c r="T2222" s="8">
        <v>58.79</v>
      </c>
      <c r="U2222" s="9">
        <v>1940.22</v>
      </c>
    </row>
    <row r="2223" spans="1:21" ht="23.25" thickBot="1" x14ac:dyDescent="0.3">
      <c r="A2223" s="4" t="s">
        <v>514</v>
      </c>
      <c r="B2223" s="4" t="s">
        <v>463</v>
      </c>
      <c r="C2223" s="4" t="s">
        <v>464</v>
      </c>
      <c r="D2223" s="4" t="s">
        <v>515</v>
      </c>
      <c r="E2223" s="4" t="s">
        <v>516</v>
      </c>
      <c r="F2223" s="4" t="s">
        <v>116</v>
      </c>
      <c r="G2223" s="4" t="s">
        <v>117</v>
      </c>
      <c r="H2223" s="4" t="s">
        <v>517</v>
      </c>
      <c r="I2223" s="10">
        <v>282.94</v>
      </c>
      <c r="J2223" s="10">
        <v>431.34</v>
      </c>
      <c r="K2223" s="10">
        <v>295.06</v>
      </c>
      <c r="L2223" s="10">
        <v>23.44</v>
      </c>
      <c r="M2223" s="10">
        <v>247.13</v>
      </c>
      <c r="N2223" s="10">
        <v>285.60000000000002</v>
      </c>
      <c r="O2223" s="10">
        <v>47.41</v>
      </c>
      <c r="P2223" s="10">
        <v>40.590000000000003</v>
      </c>
      <c r="Q2223" s="10">
        <v>66.239999999999995</v>
      </c>
      <c r="R2223" s="10">
        <v>68.69</v>
      </c>
      <c r="S2223" s="10">
        <v>831.89</v>
      </c>
      <c r="T2223" s="10">
        <v>793.85</v>
      </c>
      <c r="U2223" s="9">
        <v>3414.18</v>
      </c>
    </row>
    <row r="2224" spans="1:21" ht="23.25" thickBot="1" x14ac:dyDescent="0.3">
      <c r="A2224" s="4" t="s">
        <v>514</v>
      </c>
      <c r="B2224" s="4" t="s">
        <v>463</v>
      </c>
      <c r="C2224" s="4" t="s">
        <v>464</v>
      </c>
      <c r="D2224" s="4" t="s">
        <v>515</v>
      </c>
      <c r="E2224" s="4" t="s">
        <v>516</v>
      </c>
      <c r="F2224" s="4" t="s">
        <v>82</v>
      </c>
      <c r="G2224" s="4" t="s">
        <v>83</v>
      </c>
      <c r="H2224" s="4" t="s">
        <v>517</v>
      </c>
      <c r="I2224" s="8">
        <v>41.1</v>
      </c>
      <c r="J2224" s="8">
        <v>88.5</v>
      </c>
      <c r="K2224" s="8">
        <v>47.5</v>
      </c>
      <c r="L2224" s="8">
        <v>7.6</v>
      </c>
      <c r="M2224" s="8">
        <v>13.3</v>
      </c>
      <c r="N2224" s="8">
        <v>47.2</v>
      </c>
      <c r="O2224" s="8">
        <v>2</v>
      </c>
      <c r="P2224" s="7"/>
      <c r="Q2224" s="7"/>
      <c r="R2224" s="7"/>
      <c r="S2224" s="7"/>
      <c r="T2224" s="7"/>
      <c r="U2224" s="9">
        <v>247.2</v>
      </c>
    </row>
    <row r="2225" spans="1:21" ht="23.25" thickBot="1" x14ac:dyDescent="0.3">
      <c r="A2225" s="4" t="s">
        <v>514</v>
      </c>
      <c r="B2225" s="4" t="s">
        <v>463</v>
      </c>
      <c r="C2225" s="4" t="s">
        <v>464</v>
      </c>
      <c r="D2225" s="4" t="s">
        <v>515</v>
      </c>
      <c r="E2225" s="4" t="s">
        <v>516</v>
      </c>
      <c r="F2225" s="4" t="s">
        <v>239</v>
      </c>
      <c r="G2225" s="4" t="s">
        <v>240</v>
      </c>
      <c r="H2225" s="4" t="s">
        <v>517</v>
      </c>
      <c r="I2225" s="10">
        <v>56</v>
      </c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9">
        <v>56</v>
      </c>
    </row>
    <row r="2226" spans="1:21" ht="23.25" thickBot="1" x14ac:dyDescent="0.3">
      <c r="A2226" s="4" t="s">
        <v>514</v>
      </c>
      <c r="B2226" s="4" t="s">
        <v>463</v>
      </c>
      <c r="C2226" s="4" t="s">
        <v>464</v>
      </c>
      <c r="D2226" s="4" t="s">
        <v>515</v>
      </c>
      <c r="E2226" s="4" t="s">
        <v>516</v>
      </c>
      <c r="F2226" s="4" t="s">
        <v>336</v>
      </c>
      <c r="G2226" s="4" t="s">
        <v>337</v>
      </c>
      <c r="H2226" s="4" t="s">
        <v>517</v>
      </c>
      <c r="I2226" s="7"/>
      <c r="J2226" s="7"/>
      <c r="K2226" s="7"/>
      <c r="L2226" s="7"/>
      <c r="M2226" s="7"/>
      <c r="N2226" s="7"/>
      <c r="O2226" s="7"/>
      <c r="P2226" s="7"/>
      <c r="Q2226" s="7"/>
      <c r="R2226" s="7"/>
      <c r="S2226" s="8">
        <v>21.49</v>
      </c>
      <c r="T2226" s="7"/>
      <c r="U2226" s="9">
        <v>21.49</v>
      </c>
    </row>
    <row r="2227" spans="1:21" ht="23.25" thickBot="1" x14ac:dyDescent="0.3">
      <c r="A2227" s="4" t="s">
        <v>514</v>
      </c>
      <c r="B2227" s="4" t="s">
        <v>463</v>
      </c>
      <c r="C2227" s="4" t="s">
        <v>464</v>
      </c>
      <c r="D2227" s="4" t="s">
        <v>515</v>
      </c>
      <c r="E2227" s="4" t="s">
        <v>516</v>
      </c>
      <c r="F2227" s="4" t="s">
        <v>152</v>
      </c>
      <c r="G2227" s="4" t="s">
        <v>153</v>
      </c>
      <c r="H2227" s="4" t="s">
        <v>517</v>
      </c>
      <c r="I2227" s="11"/>
      <c r="J2227" s="11"/>
      <c r="K2227" s="10">
        <v>378</v>
      </c>
      <c r="L2227" s="11"/>
      <c r="M2227" s="11"/>
      <c r="N2227" s="11"/>
      <c r="O2227" s="11"/>
      <c r="P2227" s="11"/>
      <c r="Q2227" s="11"/>
      <c r="R2227" s="11"/>
      <c r="S2227" s="11"/>
      <c r="T2227" s="11"/>
      <c r="U2227" s="9">
        <v>378</v>
      </c>
    </row>
    <row r="2228" spans="1:21" ht="23.25" thickBot="1" x14ac:dyDescent="0.3">
      <c r="A2228" s="4" t="s">
        <v>514</v>
      </c>
      <c r="B2228" s="4" t="s">
        <v>463</v>
      </c>
      <c r="C2228" s="4" t="s">
        <v>464</v>
      </c>
      <c r="D2228" s="4" t="s">
        <v>515</v>
      </c>
      <c r="E2228" s="4" t="s">
        <v>516</v>
      </c>
      <c r="F2228" s="4" t="s">
        <v>154</v>
      </c>
      <c r="G2228" s="4" t="s">
        <v>155</v>
      </c>
      <c r="H2228" s="4" t="s">
        <v>517</v>
      </c>
      <c r="I2228" s="7"/>
      <c r="J2228" s="7"/>
      <c r="K2228" s="7"/>
      <c r="L2228" s="7"/>
      <c r="M2228" s="7"/>
      <c r="N2228" s="7"/>
      <c r="O2228" s="7"/>
      <c r="P2228" s="7"/>
      <c r="Q2228" s="7"/>
      <c r="R2228" s="8">
        <v>91.5</v>
      </c>
      <c r="S2228" s="7"/>
      <c r="T2228" s="7"/>
      <c r="U2228" s="9">
        <v>91.5</v>
      </c>
    </row>
    <row r="2229" spans="1:21" ht="23.25" thickBot="1" x14ac:dyDescent="0.3">
      <c r="A2229" s="4" t="s">
        <v>514</v>
      </c>
      <c r="B2229" s="4" t="s">
        <v>463</v>
      </c>
      <c r="C2229" s="4" t="s">
        <v>464</v>
      </c>
      <c r="D2229" s="4" t="s">
        <v>515</v>
      </c>
      <c r="E2229" s="4" t="s">
        <v>516</v>
      </c>
      <c r="F2229" s="4" t="s">
        <v>312</v>
      </c>
      <c r="G2229" s="4" t="s">
        <v>313</v>
      </c>
      <c r="H2229" s="4" t="s">
        <v>517</v>
      </c>
      <c r="I2229" s="11"/>
      <c r="J2229" s="11"/>
      <c r="K2229" s="11"/>
      <c r="L2229" s="11"/>
      <c r="M2229" s="11"/>
      <c r="N2229" s="11"/>
      <c r="O2229" s="11"/>
      <c r="P2229" s="11"/>
      <c r="Q2229" s="11"/>
      <c r="R2229" s="10">
        <v>3</v>
      </c>
      <c r="S2229" s="10">
        <v>10</v>
      </c>
      <c r="T2229" s="10">
        <v>5</v>
      </c>
      <c r="U2229" s="9">
        <v>18</v>
      </c>
    </row>
    <row r="2230" spans="1:21" ht="23.25" thickBot="1" x14ac:dyDescent="0.3">
      <c r="A2230" s="4" t="s">
        <v>514</v>
      </c>
      <c r="B2230" s="4" t="s">
        <v>463</v>
      </c>
      <c r="C2230" s="4" t="s">
        <v>464</v>
      </c>
      <c r="D2230" s="4" t="s">
        <v>515</v>
      </c>
      <c r="E2230" s="4" t="s">
        <v>516</v>
      </c>
      <c r="F2230" s="4" t="s">
        <v>366</v>
      </c>
      <c r="G2230" s="4" t="s">
        <v>367</v>
      </c>
      <c r="H2230" s="4" t="s">
        <v>517</v>
      </c>
      <c r="I2230" s="7"/>
      <c r="J2230" s="7"/>
      <c r="K2230" s="7"/>
      <c r="L2230" s="7"/>
      <c r="M2230" s="7"/>
      <c r="N2230" s="7"/>
      <c r="O2230" s="7"/>
      <c r="P2230" s="7"/>
      <c r="Q2230" s="7"/>
      <c r="R2230" s="7"/>
      <c r="S2230" s="7"/>
      <c r="T2230" s="8">
        <v>27.99</v>
      </c>
      <c r="U2230" s="9">
        <v>27.99</v>
      </c>
    </row>
    <row r="2231" spans="1:21" ht="23.25" thickBot="1" x14ac:dyDescent="0.3">
      <c r="A2231" s="4" t="s">
        <v>514</v>
      </c>
      <c r="B2231" s="4" t="s">
        <v>463</v>
      </c>
      <c r="C2231" s="4" t="s">
        <v>464</v>
      </c>
      <c r="D2231" s="4" t="s">
        <v>515</v>
      </c>
      <c r="E2231" s="4" t="s">
        <v>516</v>
      </c>
      <c r="F2231" s="4" t="s">
        <v>160</v>
      </c>
      <c r="G2231" s="4" t="s">
        <v>161</v>
      </c>
      <c r="H2231" s="4" t="s">
        <v>517</v>
      </c>
      <c r="I2231" s="10">
        <v>19.98</v>
      </c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9">
        <v>19.98</v>
      </c>
    </row>
    <row r="2232" spans="1:21" ht="23.25" thickBot="1" x14ac:dyDescent="0.3">
      <c r="A2232" s="4" t="s">
        <v>514</v>
      </c>
      <c r="B2232" s="4" t="s">
        <v>463</v>
      </c>
      <c r="C2232" s="4" t="s">
        <v>464</v>
      </c>
      <c r="D2232" s="4" t="s">
        <v>515</v>
      </c>
      <c r="E2232" s="4" t="s">
        <v>516</v>
      </c>
      <c r="F2232" s="4" t="s">
        <v>84</v>
      </c>
      <c r="G2232" s="4" t="s">
        <v>85</v>
      </c>
      <c r="H2232" s="4" t="s">
        <v>517</v>
      </c>
      <c r="I2232" s="8">
        <v>473.96</v>
      </c>
      <c r="J2232" s="8">
        <v>739.4</v>
      </c>
      <c r="K2232" s="8">
        <v>311.79000000000002</v>
      </c>
      <c r="L2232" s="8">
        <v>496.47</v>
      </c>
      <c r="M2232" s="8">
        <v>452.27</v>
      </c>
      <c r="N2232" s="8">
        <v>536.33000000000004</v>
      </c>
      <c r="O2232" s="8">
        <v>19.690000000000001</v>
      </c>
      <c r="P2232" s="8">
        <v>33.42</v>
      </c>
      <c r="Q2232" s="8">
        <v>132.63</v>
      </c>
      <c r="R2232" s="8">
        <v>143.21</v>
      </c>
      <c r="S2232" s="8">
        <v>524.6</v>
      </c>
      <c r="T2232" s="8">
        <v>218.93</v>
      </c>
      <c r="U2232" s="9">
        <v>4082.7</v>
      </c>
    </row>
    <row r="2233" spans="1:21" ht="23.25" thickBot="1" x14ac:dyDescent="0.3">
      <c r="A2233" s="4" t="s">
        <v>514</v>
      </c>
      <c r="B2233" s="4" t="s">
        <v>463</v>
      </c>
      <c r="C2233" s="4" t="s">
        <v>464</v>
      </c>
      <c r="D2233" s="4" t="s">
        <v>515</v>
      </c>
      <c r="E2233" s="4" t="s">
        <v>516</v>
      </c>
      <c r="F2233" s="4" t="s">
        <v>162</v>
      </c>
      <c r="G2233" s="4" t="s">
        <v>163</v>
      </c>
      <c r="H2233" s="4" t="s">
        <v>517</v>
      </c>
      <c r="I2233" s="10">
        <v>196.92</v>
      </c>
      <c r="J2233" s="10">
        <v>30.38</v>
      </c>
      <c r="K2233" s="10">
        <v>232.9</v>
      </c>
      <c r="L2233" s="10">
        <v>145.66</v>
      </c>
      <c r="M2233" s="10">
        <v>69.12</v>
      </c>
      <c r="N2233" s="10">
        <v>114.19</v>
      </c>
      <c r="O2233" s="11"/>
      <c r="P2233" s="11"/>
      <c r="Q2233" s="11"/>
      <c r="R2233" s="10">
        <v>135</v>
      </c>
      <c r="S2233" s="10">
        <v>25.38</v>
      </c>
      <c r="T2233" s="10">
        <v>138.4</v>
      </c>
      <c r="U2233" s="9">
        <v>1087.95</v>
      </c>
    </row>
    <row r="2234" spans="1:21" ht="23.25" thickBot="1" x14ac:dyDescent="0.3">
      <c r="A2234" s="4" t="s">
        <v>514</v>
      </c>
      <c r="B2234" s="4" t="s">
        <v>463</v>
      </c>
      <c r="C2234" s="4" t="s">
        <v>464</v>
      </c>
      <c r="D2234" s="4" t="s">
        <v>515</v>
      </c>
      <c r="E2234" s="4" t="s">
        <v>516</v>
      </c>
      <c r="F2234" s="4" t="s">
        <v>164</v>
      </c>
      <c r="G2234" s="4" t="s">
        <v>165</v>
      </c>
      <c r="H2234" s="4" t="s">
        <v>517</v>
      </c>
      <c r="I2234" s="7"/>
      <c r="J2234" s="7"/>
      <c r="K2234" s="8">
        <v>518.4</v>
      </c>
      <c r="L2234" s="8">
        <v>79.739999999999995</v>
      </c>
      <c r="M2234" s="8">
        <v>70.849999999999994</v>
      </c>
      <c r="N2234" s="7"/>
      <c r="O2234" s="8">
        <v>-428.7</v>
      </c>
      <c r="P2234" s="8">
        <v>269.10000000000002</v>
      </c>
      <c r="Q2234" s="7"/>
      <c r="R2234" s="7"/>
      <c r="S2234" s="7"/>
      <c r="T2234" s="7"/>
      <c r="U2234" s="9">
        <v>509.39</v>
      </c>
    </row>
    <row r="2235" spans="1:21" ht="23.25" thickBot="1" x14ac:dyDescent="0.3">
      <c r="A2235" s="4" t="s">
        <v>514</v>
      </c>
      <c r="B2235" s="4" t="s">
        <v>463</v>
      </c>
      <c r="C2235" s="4" t="s">
        <v>464</v>
      </c>
      <c r="D2235" s="4" t="s">
        <v>515</v>
      </c>
      <c r="E2235" s="4" t="s">
        <v>516</v>
      </c>
      <c r="F2235" s="4" t="s">
        <v>86</v>
      </c>
      <c r="G2235" s="4" t="s">
        <v>87</v>
      </c>
      <c r="H2235" s="4" t="s">
        <v>517</v>
      </c>
      <c r="I2235" s="11"/>
      <c r="J2235" s="11"/>
      <c r="K2235" s="10">
        <v>443.62</v>
      </c>
      <c r="L2235" s="11"/>
      <c r="M2235" s="10">
        <v>707.68</v>
      </c>
      <c r="N2235" s="11"/>
      <c r="O2235" s="11"/>
      <c r="P2235" s="11"/>
      <c r="Q2235" s="10">
        <v>-646.4</v>
      </c>
      <c r="R2235" s="10">
        <v>15.26</v>
      </c>
      <c r="S2235" s="10">
        <v>2.87</v>
      </c>
      <c r="T2235" s="10">
        <v>15.23</v>
      </c>
      <c r="U2235" s="9">
        <v>538.26</v>
      </c>
    </row>
    <row r="2236" spans="1:21" ht="23.25" thickBot="1" x14ac:dyDescent="0.3">
      <c r="A2236" s="4" t="s">
        <v>514</v>
      </c>
      <c r="B2236" s="4" t="s">
        <v>463</v>
      </c>
      <c r="C2236" s="4" t="s">
        <v>464</v>
      </c>
      <c r="D2236" s="4" t="s">
        <v>515</v>
      </c>
      <c r="E2236" s="4" t="s">
        <v>516</v>
      </c>
      <c r="F2236" s="4" t="s">
        <v>166</v>
      </c>
      <c r="G2236" s="4" t="s">
        <v>167</v>
      </c>
      <c r="H2236" s="4" t="s">
        <v>517</v>
      </c>
      <c r="I2236" s="7"/>
      <c r="J2236" s="8">
        <v>1108.46</v>
      </c>
      <c r="K2236" s="8">
        <v>1394.97</v>
      </c>
      <c r="L2236" s="7"/>
      <c r="M2236" s="7"/>
      <c r="N2236" s="8">
        <v>35.36</v>
      </c>
      <c r="O2236" s="7"/>
      <c r="P2236" s="7"/>
      <c r="Q2236" s="7"/>
      <c r="R2236" s="7"/>
      <c r="S2236" s="7"/>
      <c r="T2236" s="7"/>
      <c r="U2236" s="9">
        <v>2538.79</v>
      </c>
    </row>
    <row r="2237" spans="1:21" ht="23.25" thickBot="1" x14ac:dyDescent="0.3">
      <c r="A2237" s="4" t="s">
        <v>514</v>
      </c>
      <c r="B2237" s="4" t="s">
        <v>463</v>
      </c>
      <c r="C2237" s="4" t="s">
        <v>464</v>
      </c>
      <c r="D2237" s="4" t="s">
        <v>515</v>
      </c>
      <c r="E2237" s="4" t="s">
        <v>516</v>
      </c>
      <c r="F2237" s="4" t="s">
        <v>168</v>
      </c>
      <c r="G2237" s="4" t="s">
        <v>169</v>
      </c>
      <c r="H2237" s="4" t="s">
        <v>517</v>
      </c>
      <c r="I2237" s="11"/>
      <c r="J2237" s="11"/>
      <c r="K2237" s="10">
        <v>507.5</v>
      </c>
      <c r="L2237" s="11"/>
      <c r="M2237" s="11"/>
      <c r="N2237" s="10">
        <v>254.22</v>
      </c>
      <c r="O2237" s="11"/>
      <c r="P2237" s="11"/>
      <c r="Q2237" s="11"/>
      <c r="R2237" s="11"/>
      <c r="S2237" s="11"/>
      <c r="T2237" s="11"/>
      <c r="U2237" s="9">
        <v>761.72</v>
      </c>
    </row>
    <row r="2238" spans="1:21" ht="23.25" thickBot="1" x14ac:dyDescent="0.3">
      <c r="A2238" s="4" t="s">
        <v>514</v>
      </c>
      <c r="B2238" s="4" t="s">
        <v>463</v>
      </c>
      <c r="C2238" s="4" t="s">
        <v>464</v>
      </c>
      <c r="D2238" s="4" t="s">
        <v>515</v>
      </c>
      <c r="E2238" s="4" t="s">
        <v>516</v>
      </c>
      <c r="F2238" s="4" t="s">
        <v>192</v>
      </c>
      <c r="G2238" s="4" t="s">
        <v>193</v>
      </c>
      <c r="H2238" s="4" t="s">
        <v>517</v>
      </c>
      <c r="I2238" s="8">
        <v>-207310.61</v>
      </c>
      <c r="J2238" s="8">
        <v>-172252.7</v>
      </c>
      <c r="K2238" s="8">
        <v>-180329.54</v>
      </c>
      <c r="L2238" s="8">
        <v>-219780.63</v>
      </c>
      <c r="M2238" s="8">
        <v>-204519.16</v>
      </c>
      <c r="N2238" s="8">
        <v>-226043.89</v>
      </c>
      <c r="O2238" s="8">
        <v>-231398.88</v>
      </c>
      <c r="P2238" s="8">
        <v>-200747.04</v>
      </c>
      <c r="Q2238" s="8">
        <v>-213900.42</v>
      </c>
      <c r="R2238" s="8">
        <v>-188022.68</v>
      </c>
      <c r="S2238" s="8">
        <v>-191433.79</v>
      </c>
      <c r="T2238" s="8">
        <v>-181114.66</v>
      </c>
      <c r="U2238" s="9">
        <v>-2416854</v>
      </c>
    </row>
    <row r="2239" spans="1:21" ht="23.25" thickBot="1" x14ac:dyDescent="0.3">
      <c r="A2239" s="4" t="s">
        <v>514</v>
      </c>
      <c r="B2239" s="4" t="s">
        <v>463</v>
      </c>
      <c r="C2239" s="4" t="s">
        <v>464</v>
      </c>
      <c r="D2239" s="4" t="s">
        <v>523</v>
      </c>
      <c r="E2239" s="4" t="s">
        <v>524</v>
      </c>
      <c r="F2239" s="4" t="s">
        <v>108</v>
      </c>
      <c r="G2239" s="4" t="s">
        <v>109</v>
      </c>
      <c r="H2239" s="4" t="s">
        <v>440</v>
      </c>
      <c r="I2239" s="10">
        <v>13290.98</v>
      </c>
      <c r="J2239" s="10">
        <v>12530.05</v>
      </c>
      <c r="K2239" s="10">
        <v>10588.1</v>
      </c>
      <c r="L2239" s="10">
        <v>13041.42</v>
      </c>
      <c r="M2239" s="10">
        <v>14642.76</v>
      </c>
      <c r="N2239" s="10">
        <v>14863.85</v>
      </c>
      <c r="O2239" s="10">
        <v>14532.56</v>
      </c>
      <c r="P2239" s="10">
        <v>13133.19</v>
      </c>
      <c r="Q2239" s="10">
        <v>14761.58</v>
      </c>
      <c r="R2239" s="10">
        <v>11300.75</v>
      </c>
      <c r="S2239" s="10">
        <v>11128.44</v>
      </c>
      <c r="T2239" s="10">
        <v>14149.98</v>
      </c>
      <c r="U2239" s="9">
        <v>157963.66</v>
      </c>
    </row>
    <row r="2240" spans="1:21" ht="23.25" thickBot="1" x14ac:dyDescent="0.3">
      <c r="A2240" s="4" t="s">
        <v>514</v>
      </c>
      <c r="B2240" s="4" t="s">
        <v>463</v>
      </c>
      <c r="C2240" s="4" t="s">
        <v>464</v>
      </c>
      <c r="D2240" s="4" t="s">
        <v>523</v>
      </c>
      <c r="E2240" s="4" t="s">
        <v>524</v>
      </c>
      <c r="F2240" s="4" t="s">
        <v>120</v>
      </c>
      <c r="G2240" s="4" t="s">
        <v>121</v>
      </c>
      <c r="H2240" s="4" t="s">
        <v>440</v>
      </c>
      <c r="I2240" s="8">
        <v>5115.2</v>
      </c>
      <c r="J2240" s="8">
        <v>3030.2</v>
      </c>
      <c r="K2240" s="8">
        <v>4287.92</v>
      </c>
      <c r="L2240" s="8">
        <v>4964.96</v>
      </c>
      <c r="M2240" s="8">
        <v>4428.9799999999996</v>
      </c>
      <c r="N2240" s="8">
        <v>4626.4399999999996</v>
      </c>
      <c r="O2240" s="8">
        <v>4894.4399999999996</v>
      </c>
      <c r="P2240" s="8">
        <v>4414.8599999999997</v>
      </c>
      <c r="Q2240" s="8">
        <v>4488.12</v>
      </c>
      <c r="R2240" s="8">
        <v>4977.21</v>
      </c>
      <c r="S2240" s="8">
        <v>4603.21</v>
      </c>
      <c r="T2240" s="8">
        <v>3912.72</v>
      </c>
      <c r="U2240" s="9">
        <v>53744.26</v>
      </c>
    </row>
    <row r="2241" spans="1:21" ht="23.25" thickBot="1" x14ac:dyDescent="0.3">
      <c r="A2241" s="4" t="s">
        <v>514</v>
      </c>
      <c r="B2241" s="4" t="s">
        <v>463</v>
      </c>
      <c r="C2241" s="4" t="s">
        <v>464</v>
      </c>
      <c r="D2241" s="4" t="s">
        <v>523</v>
      </c>
      <c r="E2241" s="4" t="s">
        <v>524</v>
      </c>
      <c r="F2241" s="4" t="s">
        <v>122</v>
      </c>
      <c r="G2241" s="4" t="s">
        <v>123</v>
      </c>
      <c r="H2241" s="4" t="s">
        <v>440</v>
      </c>
      <c r="I2241" s="10">
        <v>83.4</v>
      </c>
      <c r="J2241" s="14">
        <v>0</v>
      </c>
      <c r="K2241" s="11"/>
      <c r="L2241" s="11"/>
      <c r="M2241" s="11"/>
      <c r="N2241" s="11"/>
      <c r="O2241" s="11"/>
      <c r="P2241" s="11"/>
      <c r="Q2241" s="11"/>
      <c r="R2241" s="10">
        <v>43.16</v>
      </c>
      <c r="S2241" s="11"/>
      <c r="T2241" s="11"/>
      <c r="U2241" s="9">
        <v>126.56</v>
      </c>
    </row>
    <row r="2242" spans="1:21" ht="23.25" thickBot="1" x14ac:dyDescent="0.3">
      <c r="A2242" s="4" t="s">
        <v>514</v>
      </c>
      <c r="B2242" s="4" t="s">
        <v>463</v>
      </c>
      <c r="C2242" s="4" t="s">
        <v>464</v>
      </c>
      <c r="D2242" s="4" t="s">
        <v>523</v>
      </c>
      <c r="E2242" s="4" t="s">
        <v>524</v>
      </c>
      <c r="F2242" s="4" t="s">
        <v>112</v>
      </c>
      <c r="G2242" s="4" t="s">
        <v>113</v>
      </c>
      <c r="H2242" s="4" t="s">
        <v>440</v>
      </c>
      <c r="I2242" s="8">
        <v>2697.02</v>
      </c>
      <c r="J2242" s="8">
        <v>2636.3</v>
      </c>
      <c r="K2242" s="8">
        <v>2676.38</v>
      </c>
      <c r="L2242" s="8">
        <v>2707.17</v>
      </c>
      <c r="M2242" s="8">
        <v>2614.75</v>
      </c>
      <c r="N2242" s="8">
        <v>2744.8</v>
      </c>
      <c r="O2242" s="8">
        <v>2744.82</v>
      </c>
      <c r="P2242" s="8">
        <v>2713.92</v>
      </c>
      <c r="Q2242" s="8">
        <v>2758.4</v>
      </c>
      <c r="R2242" s="8">
        <v>2789.83</v>
      </c>
      <c r="S2242" s="8">
        <v>2726.97</v>
      </c>
      <c r="T2242" s="8">
        <v>2758.42</v>
      </c>
      <c r="U2242" s="9">
        <v>32568.78</v>
      </c>
    </row>
    <row r="2243" spans="1:21" ht="23.25" thickBot="1" x14ac:dyDescent="0.3">
      <c r="A2243" s="4" t="s">
        <v>514</v>
      </c>
      <c r="B2243" s="4" t="s">
        <v>463</v>
      </c>
      <c r="C2243" s="4" t="s">
        <v>464</v>
      </c>
      <c r="D2243" s="4" t="s">
        <v>523</v>
      </c>
      <c r="E2243" s="4" t="s">
        <v>524</v>
      </c>
      <c r="F2243" s="4" t="s">
        <v>114</v>
      </c>
      <c r="G2243" s="4" t="s">
        <v>115</v>
      </c>
      <c r="H2243" s="4" t="s">
        <v>440</v>
      </c>
      <c r="I2243" s="10">
        <v>9995.25</v>
      </c>
      <c r="J2243" s="10">
        <v>9757.09</v>
      </c>
      <c r="K2243" s="10">
        <v>9905.73</v>
      </c>
      <c r="L2243" s="10">
        <v>10048.25</v>
      </c>
      <c r="M2243" s="10">
        <v>9704.6200000000008</v>
      </c>
      <c r="N2243" s="10">
        <v>10187.299999999999</v>
      </c>
      <c r="O2243" s="10">
        <v>10187.299999999999</v>
      </c>
      <c r="P2243" s="10">
        <v>10072.98</v>
      </c>
      <c r="Q2243" s="10">
        <v>10237.219999999999</v>
      </c>
      <c r="R2243" s="10">
        <v>10360.74</v>
      </c>
      <c r="S2243" s="10">
        <v>10120.64</v>
      </c>
      <c r="T2243" s="10">
        <v>10237.24</v>
      </c>
      <c r="U2243" s="9">
        <v>120814.36</v>
      </c>
    </row>
    <row r="2244" spans="1:21" ht="23.25" thickBot="1" x14ac:dyDescent="0.3">
      <c r="A2244" s="4" t="s">
        <v>514</v>
      </c>
      <c r="B2244" s="4" t="s">
        <v>463</v>
      </c>
      <c r="C2244" s="4" t="s">
        <v>464</v>
      </c>
      <c r="D2244" s="4" t="s">
        <v>523</v>
      </c>
      <c r="E2244" s="4" t="s">
        <v>524</v>
      </c>
      <c r="F2244" s="4" t="s">
        <v>132</v>
      </c>
      <c r="G2244" s="4" t="s">
        <v>133</v>
      </c>
      <c r="H2244" s="4" t="s">
        <v>440</v>
      </c>
      <c r="I2244" s="7"/>
      <c r="J2244" s="8">
        <v>104.4</v>
      </c>
      <c r="K2244" s="8">
        <v>34.799999999999997</v>
      </c>
      <c r="L2244" s="7"/>
      <c r="M2244" s="8">
        <v>17.25</v>
      </c>
      <c r="N2244" s="7"/>
      <c r="O2244" s="7"/>
      <c r="P2244" s="7"/>
      <c r="Q2244" s="8">
        <v>55.2</v>
      </c>
      <c r="R2244" s="7"/>
      <c r="S2244" s="8">
        <v>73.599999999999994</v>
      </c>
      <c r="T2244" s="8">
        <v>36.799999999999997</v>
      </c>
      <c r="U2244" s="9">
        <v>322.05</v>
      </c>
    </row>
    <row r="2245" spans="1:21" ht="23.25" thickBot="1" x14ac:dyDescent="0.3">
      <c r="A2245" s="4" t="s">
        <v>514</v>
      </c>
      <c r="B2245" s="4" t="s">
        <v>463</v>
      </c>
      <c r="C2245" s="4" t="s">
        <v>464</v>
      </c>
      <c r="D2245" s="4" t="s">
        <v>523</v>
      </c>
      <c r="E2245" s="4" t="s">
        <v>524</v>
      </c>
      <c r="F2245" s="4" t="s">
        <v>94</v>
      </c>
      <c r="G2245" s="4" t="s">
        <v>95</v>
      </c>
      <c r="H2245" s="4" t="s">
        <v>440</v>
      </c>
      <c r="I2245" s="10">
        <v>101.78</v>
      </c>
      <c r="J2245" s="10">
        <v>57.87</v>
      </c>
      <c r="K2245" s="10">
        <v>81.87</v>
      </c>
      <c r="L2245" s="10">
        <v>94.78</v>
      </c>
      <c r="M2245" s="10">
        <v>84.54</v>
      </c>
      <c r="N2245" s="10">
        <v>88.32</v>
      </c>
      <c r="O2245" s="10">
        <v>93.43</v>
      </c>
      <c r="P2245" s="10">
        <v>84.27</v>
      </c>
      <c r="Q2245" s="10">
        <v>85.69</v>
      </c>
      <c r="R2245" s="10">
        <v>97.14</v>
      </c>
      <c r="S2245" s="10">
        <v>87.89</v>
      </c>
      <c r="T2245" s="10">
        <v>74.709999999999994</v>
      </c>
      <c r="U2245" s="9">
        <v>1032.29</v>
      </c>
    </row>
    <row r="2246" spans="1:21" ht="23.25" thickBot="1" x14ac:dyDescent="0.3">
      <c r="A2246" s="4" t="s">
        <v>514</v>
      </c>
      <c r="B2246" s="4" t="s">
        <v>463</v>
      </c>
      <c r="C2246" s="4" t="s">
        <v>464</v>
      </c>
      <c r="D2246" s="4" t="s">
        <v>523</v>
      </c>
      <c r="E2246" s="4" t="s">
        <v>524</v>
      </c>
      <c r="F2246" s="4" t="s">
        <v>98</v>
      </c>
      <c r="G2246" s="4" t="s">
        <v>99</v>
      </c>
      <c r="H2246" s="4" t="s">
        <v>440</v>
      </c>
      <c r="I2246" s="7"/>
      <c r="J2246" s="7"/>
      <c r="K2246" s="8">
        <v>78.040000000000006</v>
      </c>
      <c r="L2246" s="7"/>
      <c r="M2246" s="8">
        <v>60</v>
      </c>
      <c r="N2246" s="7"/>
      <c r="O2246" s="7"/>
      <c r="P2246" s="7"/>
      <c r="Q2246" s="7"/>
      <c r="R2246" s="8">
        <v>73.599999999999994</v>
      </c>
      <c r="S2246" s="8">
        <v>-73.599999999999994</v>
      </c>
      <c r="T2246" s="7"/>
      <c r="U2246" s="9">
        <v>138.04</v>
      </c>
    </row>
    <row r="2247" spans="1:21" ht="23.25" thickBot="1" x14ac:dyDescent="0.3">
      <c r="A2247" s="4" t="s">
        <v>514</v>
      </c>
      <c r="B2247" s="4" t="s">
        <v>463</v>
      </c>
      <c r="C2247" s="4" t="s">
        <v>464</v>
      </c>
      <c r="D2247" s="4" t="s">
        <v>523</v>
      </c>
      <c r="E2247" s="4" t="s">
        <v>524</v>
      </c>
      <c r="F2247" s="4" t="s">
        <v>102</v>
      </c>
      <c r="G2247" s="4" t="s">
        <v>103</v>
      </c>
      <c r="H2247" s="4" t="s">
        <v>440</v>
      </c>
      <c r="I2247" s="11"/>
      <c r="J2247" s="11"/>
      <c r="K2247" s="10">
        <v>19.079999999999998</v>
      </c>
      <c r="L2247" s="11"/>
      <c r="M2247" s="11"/>
      <c r="N2247" s="11"/>
      <c r="O2247" s="11"/>
      <c r="P2247" s="11"/>
      <c r="Q2247" s="11"/>
      <c r="R2247" s="11"/>
      <c r="S2247" s="11"/>
      <c r="T2247" s="11"/>
      <c r="U2247" s="9">
        <v>19.079999999999998</v>
      </c>
    </row>
    <row r="2248" spans="1:21" ht="23.25" thickBot="1" x14ac:dyDescent="0.3">
      <c r="A2248" s="4" t="s">
        <v>514</v>
      </c>
      <c r="B2248" s="4" t="s">
        <v>463</v>
      </c>
      <c r="C2248" s="4" t="s">
        <v>464</v>
      </c>
      <c r="D2248" s="4" t="s">
        <v>523</v>
      </c>
      <c r="E2248" s="4" t="s">
        <v>524</v>
      </c>
      <c r="F2248" s="4" t="s">
        <v>116</v>
      </c>
      <c r="G2248" s="4" t="s">
        <v>117</v>
      </c>
      <c r="H2248" s="4" t="s">
        <v>440</v>
      </c>
      <c r="I2248" s="8">
        <v>18.649999999999999</v>
      </c>
      <c r="J2248" s="7"/>
      <c r="K2248" s="8">
        <v>72.38</v>
      </c>
      <c r="L2248" s="8">
        <v>71.64</v>
      </c>
      <c r="M2248" s="8">
        <v>166.38</v>
      </c>
      <c r="N2248" s="7"/>
      <c r="O2248" s="7"/>
      <c r="P2248" s="7"/>
      <c r="Q2248" s="7"/>
      <c r="R2248" s="7"/>
      <c r="S2248" s="7"/>
      <c r="T2248" s="7"/>
      <c r="U2248" s="9">
        <v>329.05</v>
      </c>
    </row>
    <row r="2249" spans="1:21" ht="23.25" thickBot="1" x14ac:dyDescent="0.3">
      <c r="A2249" s="4" t="s">
        <v>514</v>
      </c>
      <c r="B2249" s="4" t="s">
        <v>463</v>
      </c>
      <c r="C2249" s="4" t="s">
        <v>464</v>
      </c>
      <c r="D2249" s="4" t="s">
        <v>523</v>
      </c>
      <c r="E2249" s="4" t="s">
        <v>524</v>
      </c>
      <c r="F2249" s="4" t="s">
        <v>82</v>
      </c>
      <c r="G2249" s="4" t="s">
        <v>83</v>
      </c>
      <c r="H2249" s="4" t="s">
        <v>440</v>
      </c>
      <c r="I2249" s="11"/>
      <c r="J2249" s="11"/>
      <c r="K2249" s="10">
        <v>30.32</v>
      </c>
      <c r="L2249" s="11"/>
      <c r="M2249" s="10">
        <v>3</v>
      </c>
      <c r="N2249" s="10">
        <v>12.42</v>
      </c>
      <c r="O2249" s="11"/>
      <c r="P2249" s="11"/>
      <c r="Q2249" s="11"/>
      <c r="R2249" s="11"/>
      <c r="S2249" s="11"/>
      <c r="T2249" s="11"/>
      <c r="U2249" s="9">
        <v>45.74</v>
      </c>
    </row>
    <row r="2250" spans="1:21" ht="23.25" thickBot="1" x14ac:dyDescent="0.3">
      <c r="A2250" s="4" t="s">
        <v>514</v>
      </c>
      <c r="B2250" s="4" t="s">
        <v>463</v>
      </c>
      <c r="C2250" s="4" t="s">
        <v>464</v>
      </c>
      <c r="D2250" s="4" t="s">
        <v>523</v>
      </c>
      <c r="E2250" s="4" t="s">
        <v>524</v>
      </c>
      <c r="F2250" s="4" t="s">
        <v>84</v>
      </c>
      <c r="G2250" s="4" t="s">
        <v>85</v>
      </c>
      <c r="H2250" s="4" t="s">
        <v>440</v>
      </c>
      <c r="I2250" s="7"/>
      <c r="J2250" s="7"/>
      <c r="K2250" s="7"/>
      <c r="L2250" s="7"/>
      <c r="M2250" s="7"/>
      <c r="N2250" s="8">
        <v>6.89</v>
      </c>
      <c r="O2250" s="7"/>
      <c r="P2250" s="7"/>
      <c r="Q2250" s="7"/>
      <c r="R2250" s="7"/>
      <c r="S2250" s="7"/>
      <c r="T2250" s="7"/>
      <c r="U2250" s="9">
        <v>6.89</v>
      </c>
    </row>
    <row r="2251" spans="1:21" ht="23.25" thickBot="1" x14ac:dyDescent="0.3">
      <c r="A2251" s="4" t="s">
        <v>514</v>
      </c>
      <c r="B2251" s="4" t="s">
        <v>463</v>
      </c>
      <c r="C2251" s="4" t="s">
        <v>464</v>
      </c>
      <c r="D2251" s="4" t="s">
        <v>523</v>
      </c>
      <c r="E2251" s="4" t="s">
        <v>524</v>
      </c>
      <c r="F2251" s="4" t="s">
        <v>164</v>
      </c>
      <c r="G2251" s="4" t="s">
        <v>165</v>
      </c>
      <c r="H2251" s="4" t="s">
        <v>440</v>
      </c>
      <c r="I2251" s="11"/>
      <c r="J2251" s="11"/>
      <c r="K2251" s="11"/>
      <c r="L2251" s="11"/>
      <c r="M2251" s="11"/>
      <c r="N2251" s="11"/>
      <c r="O2251" s="11"/>
      <c r="P2251" s="10">
        <v>299</v>
      </c>
      <c r="Q2251" s="11"/>
      <c r="R2251" s="11"/>
      <c r="S2251" s="11"/>
      <c r="T2251" s="11"/>
      <c r="U2251" s="9">
        <v>299</v>
      </c>
    </row>
    <row r="2252" spans="1:21" ht="23.25" thickBot="1" x14ac:dyDescent="0.3">
      <c r="A2252" s="4" t="s">
        <v>514</v>
      </c>
      <c r="B2252" s="4" t="s">
        <v>463</v>
      </c>
      <c r="C2252" s="4" t="s">
        <v>464</v>
      </c>
      <c r="D2252" s="4" t="s">
        <v>523</v>
      </c>
      <c r="E2252" s="4" t="s">
        <v>524</v>
      </c>
      <c r="F2252" s="4" t="s">
        <v>86</v>
      </c>
      <c r="G2252" s="4" t="s">
        <v>87</v>
      </c>
      <c r="H2252" s="4" t="s">
        <v>440</v>
      </c>
      <c r="I2252" s="7"/>
      <c r="J2252" s="8">
        <v>471.89</v>
      </c>
      <c r="K2252" s="8">
        <v>812.45</v>
      </c>
      <c r="L2252" s="8">
        <v>386.47</v>
      </c>
      <c r="M2252" s="8">
        <v>593.78</v>
      </c>
      <c r="N2252" s="8">
        <v>508.51</v>
      </c>
      <c r="O2252" s="7"/>
      <c r="P2252" s="7"/>
      <c r="Q2252" s="7"/>
      <c r="R2252" s="7"/>
      <c r="S2252" s="7"/>
      <c r="T2252" s="7"/>
      <c r="U2252" s="9">
        <v>2773.1</v>
      </c>
    </row>
    <row r="2253" spans="1:21" ht="23.25" thickBot="1" x14ac:dyDescent="0.3">
      <c r="A2253" s="4" t="s">
        <v>514</v>
      </c>
      <c r="B2253" s="4" t="s">
        <v>463</v>
      </c>
      <c r="C2253" s="4" t="s">
        <v>464</v>
      </c>
      <c r="D2253" s="4" t="s">
        <v>523</v>
      </c>
      <c r="E2253" s="4" t="s">
        <v>524</v>
      </c>
      <c r="F2253" s="4" t="s">
        <v>166</v>
      </c>
      <c r="G2253" s="4" t="s">
        <v>167</v>
      </c>
      <c r="H2253" s="4" t="s">
        <v>440</v>
      </c>
      <c r="I2253" s="11"/>
      <c r="J2253" s="11"/>
      <c r="K2253" s="10">
        <v>48</v>
      </c>
      <c r="L2253" s="11"/>
      <c r="M2253" s="11"/>
      <c r="N2253" s="11"/>
      <c r="O2253" s="11"/>
      <c r="P2253" s="11"/>
      <c r="Q2253" s="11"/>
      <c r="R2253" s="11"/>
      <c r="S2253" s="11"/>
      <c r="T2253" s="11"/>
      <c r="U2253" s="9">
        <v>48</v>
      </c>
    </row>
    <row r="2254" spans="1:21" ht="23.25" thickBot="1" x14ac:dyDescent="0.3">
      <c r="A2254" s="4" t="s">
        <v>514</v>
      </c>
      <c r="B2254" s="4" t="s">
        <v>463</v>
      </c>
      <c r="C2254" s="4" t="s">
        <v>464</v>
      </c>
      <c r="D2254" s="4" t="s">
        <v>523</v>
      </c>
      <c r="E2254" s="4" t="s">
        <v>524</v>
      </c>
      <c r="F2254" s="4" t="s">
        <v>168</v>
      </c>
      <c r="G2254" s="4" t="s">
        <v>169</v>
      </c>
      <c r="H2254" s="4" t="s">
        <v>440</v>
      </c>
      <c r="I2254" s="8">
        <v>726</v>
      </c>
      <c r="J2254" s="7"/>
      <c r="K2254" s="7"/>
      <c r="L2254" s="7"/>
      <c r="M2254" s="7"/>
      <c r="N2254" s="7"/>
      <c r="O2254" s="7"/>
      <c r="P2254" s="7"/>
      <c r="Q2254" s="7"/>
      <c r="R2254" s="7"/>
      <c r="S2254" s="7"/>
      <c r="T2254" s="7"/>
      <c r="U2254" s="9">
        <v>726</v>
      </c>
    </row>
    <row r="2255" spans="1:21" ht="23.25" thickBot="1" x14ac:dyDescent="0.3">
      <c r="A2255" s="4" t="s">
        <v>514</v>
      </c>
      <c r="B2255" s="4" t="s">
        <v>463</v>
      </c>
      <c r="C2255" s="4" t="s">
        <v>464</v>
      </c>
      <c r="D2255" s="4" t="s">
        <v>523</v>
      </c>
      <c r="E2255" s="4" t="s">
        <v>524</v>
      </c>
      <c r="F2255" s="4" t="s">
        <v>192</v>
      </c>
      <c r="G2255" s="4" t="s">
        <v>193</v>
      </c>
      <c r="H2255" s="4" t="s">
        <v>440</v>
      </c>
      <c r="I2255" s="10">
        <v>-17628.7</v>
      </c>
      <c r="J2255" s="10">
        <v>-15183.95</v>
      </c>
      <c r="K2255" s="10">
        <v>-13021.1</v>
      </c>
      <c r="L2255" s="10">
        <v>-17270.810000000001</v>
      </c>
      <c r="M2255" s="10">
        <v>-16830.2</v>
      </c>
      <c r="N2255" s="10">
        <v>-18523.46</v>
      </c>
      <c r="O2255" s="10">
        <v>-18114.599999999999</v>
      </c>
      <c r="P2255" s="10">
        <v>-15575.76</v>
      </c>
      <c r="Q2255" s="10">
        <v>-18480.62</v>
      </c>
      <c r="R2255" s="10">
        <v>-14629.52</v>
      </c>
      <c r="S2255" s="10">
        <v>-13317.26</v>
      </c>
      <c r="T2255" s="10">
        <v>-17662.900000000001</v>
      </c>
      <c r="U2255" s="9">
        <v>-196238.88</v>
      </c>
    </row>
    <row r="2256" spans="1:21" ht="23.25" thickBot="1" x14ac:dyDescent="0.3">
      <c r="A2256" s="4" t="s">
        <v>514</v>
      </c>
      <c r="B2256" s="4" t="s">
        <v>463</v>
      </c>
      <c r="C2256" s="4" t="s">
        <v>464</v>
      </c>
      <c r="D2256" s="4" t="s">
        <v>523</v>
      </c>
      <c r="E2256" s="4" t="s">
        <v>524</v>
      </c>
      <c r="F2256" s="4" t="s">
        <v>176</v>
      </c>
      <c r="G2256" s="4" t="s">
        <v>177</v>
      </c>
      <c r="H2256" s="4" t="s">
        <v>440</v>
      </c>
      <c r="I2256" s="8">
        <v>-6241.74</v>
      </c>
      <c r="J2256" s="8">
        <v>-3697.55</v>
      </c>
      <c r="K2256" s="8">
        <v>-5232.79</v>
      </c>
      <c r="L2256" s="8">
        <v>-6060.12</v>
      </c>
      <c r="M2256" s="8">
        <v>-5405.91</v>
      </c>
      <c r="N2256" s="8">
        <v>-5646.93</v>
      </c>
      <c r="O2256" s="8">
        <v>-5974.04</v>
      </c>
      <c r="P2256" s="8">
        <v>-5388.69</v>
      </c>
      <c r="Q2256" s="8">
        <v>-5477.54</v>
      </c>
      <c r="R2256" s="8">
        <v>-6074.46</v>
      </c>
      <c r="S2256" s="8">
        <v>-5618</v>
      </c>
      <c r="T2256" s="8">
        <v>-4775.3</v>
      </c>
      <c r="U2256" s="9">
        <v>-65593.070000000007</v>
      </c>
    </row>
    <row r="2257" spans="1:21" ht="23.25" thickBot="1" x14ac:dyDescent="0.3">
      <c r="A2257" s="4" t="s">
        <v>514</v>
      </c>
      <c r="B2257" s="4" t="s">
        <v>463</v>
      </c>
      <c r="C2257" s="4" t="s">
        <v>464</v>
      </c>
      <c r="D2257" s="4" t="s">
        <v>527</v>
      </c>
      <c r="E2257" s="4" t="s">
        <v>528</v>
      </c>
      <c r="F2257" s="4" t="s">
        <v>164</v>
      </c>
      <c r="G2257" s="4" t="s">
        <v>165</v>
      </c>
      <c r="H2257" s="4" t="s">
        <v>282</v>
      </c>
      <c r="I2257" s="11"/>
      <c r="J2257" s="11"/>
      <c r="K2257" s="11"/>
      <c r="L2257" s="11"/>
      <c r="M2257" s="10">
        <v>70.849999999999994</v>
      </c>
      <c r="N2257" s="11"/>
      <c r="O2257" s="11"/>
      <c r="P2257" s="11"/>
      <c r="Q2257" s="11"/>
      <c r="R2257" s="11"/>
      <c r="S2257" s="11"/>
      <c r="T2257" s="11"/>
      <c r="U2257" s="9">
        <v>70.849999999999994</v>
      </c>
    </row>
    <row r="2258" spans="1:21" ht="23.25" thickBot="1" x14ac:dyDescent="0.3">
      <c r="A2258" s="4" t="s">
        <v>514</v>
      </c>
      <c r="B2258" s="4" t="s">
        <v>463</v>
      </c>
      <c r="C2258" s="4" t="s">
        <v>464</v>
      </c>
      <c r="D2258" s="4" t="s">
        <v>519</v>
      </c>
      <c r="E2258" s="4" t="s">
        <v>520</v>
      </c>
      <c r="F2258" s="4" t="s">
        <v>192</v>
      </c>
      <c r="G2258" s="4" t="s">
        <v>193</v>
      </c>
      <c r="H2258" s="4" t="s">
        <v>213</v>
      </c>
      <c r="I2258" s="7"/>
      <c r="J2258" s="8">
        <v>-440.5</v>
      </c>
      <c r="K2258" s="7"/>
      <c r="L2258" s="7"/>
      <c r="M2258" s="7"/>
      <c r="N2258" s="7"/>
      <c r="O2258" s="7"/>
      <c r="P2258" s="7"/>
      <c r="Q2258" s="7"/>
      <c r="R2258" s="7"/>
      <c r="S2258" s="7"/>
      <c r="T2258" s="7"/>
      <c r="U2258" s="9">
        <v>-440.5</v>
      </c>
    </row>
    <row r="2259" spans="1:21" ht="23.25" thickBot="1" x14ac:dyDescent="0.3">
      <c r="A2259" s="4" t="s">
        <v>514</v>
      </c>
      <c r="B2259" s="4" t="s">
        <v>196</v>
      </c>
      <c r="C2259" s="4" t="s">
        <v>197</v>
      </c>
      <c r="D2259" s="4" t="s">
        <v>521</v>
      </c>
      <c r="E2259" s="4" t="s">
        <v>522</v>
      </c>
      <c r="F2259" s="4" t="s">
        <v>94</v>
      </c>
      <c r="G2259" s="4" t="s">
        <v>95</v>
      </c>
      <c r="H2259" s="4" t="s">
        <v>476</v>
      </c>
      <c r="I2259" s="10">
        <v>13.76</v>
      </c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9">
        <v>13.76</v>
      </c>
    </row>
    <row r="2260" spans="1:21" ht="23.25" thickBot="1" x14ac:dyDescent="0.3">
      <c r="A2260" s="4" t="s">
        <v>514</v>
      </c>
      <c r="B2260" s="4" t="s">
        <v>196</v>
      </c>
      <c r="C2260" s="4" t="s">
        <v>197</v>
      </c>
      <c r="D2260" s="4" t="s">
        <v>521</v>
      </c>
      <c r="E2260" s="4" t="s">
        <v>522</v>
      </c>
      <c r="F2260" s="4" t="s">
        <v>42</v>
      </c>
      <c r="G2260" s="4" t="s">
        <v>43</v>
      </c>
      <c r="H2260" s="4" t="s">
        <v>476</v>
      </c>
      <c r="I2260" s="8">
        <v>528.64</v>
      </c>
      <c r="J2260" s="7"/>
      <c r="K2260" s="7"/>
      <c r="L2260" s="7"/>
      <c r="M2260" s="7"/>
      <c r="N2260" s="7"/>
      <c r="O2260" s="7"/>
      <c r="P2260" s="7"/>
      <c r="Q2260" s="7"/>
      <c r="R2260" s="7"/>
      <c r="S2260" s="7"/>
      <c r="T2260" s="7"/>
      <c r="U2260" s="9">
        <v>528.64</v>
      </c>
    </row>
    <row r="2261" spans="1:21" ht="23.25" thickBot="1" x14ac:dyDescent="0.3">
      <c r="A2261" s="4" t="s">
        <v>514</v>
      </c>
      <c r="B2261" s="4" t="s">
        <v>196</v>
      </c>
      <c r="C2261" s="4" t="s">
        <v>197</v>
      </c>
      <c r="D2261" s="4" t="s">
        <v>521</v>
      </c>
      <c r="E2261" s="4" t="s">
        <v>522</v>
      </c>
      <c r="F2261" s="4" t="s">
        <v>53</v>
      </c>
      <c r="G2261" s="4" t="s">
        <v>54</v>
      </c>
      <c r="H2261" s="4" t="s">
        <v>476</v>
      </c>
      <c r="I2261" s="10">
        <v>33.01</v>
      </c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9">
        <v>33.01</v>
      </c>
    </row>
    <row r="2262" spans="1:21" ht="23.25" thickBot="1" x14ac:dyDescent="0.3">
      <c r="A2262" s="4" t="s">
        <v>514</v>
      </c>
      <c r="B2262" s="4" t="s">
        <v>196</v>
      </c>
      <c r="C2262" s="4" t="s">
        <v>197</v>
      </c>
      <c r="D2262" s="4" t="s">
        <v>519</v>
      </c>
      <c r="E2262" s="4" t="s">
        <v>520</v>
      </c>
      <c r="F2262" s="4" t="s">
        <v>108</v>
      </c>
      <c r="G2262" s="4" t="s">
        <v>109</v>
      </c>
      <c r="H2262" s="4" t="s">
        <v>213</v>
      </c>
      <c r="I2262" s="8">
        <v>927.38</v>
      </c>
      <c r="J2262" s="8">
        <v>1498.95</v>
      </c>
      <c r="K2262" s="8">
        <v>1526.71</v>
      </c>
      <c r="L2262" s="8">
        <v>1637.49</v>
      </c>
      <c r="M2262" s="8">
        <v>1629.69</v>
      </c>
      <c r="N2262" s="7"/>
      <c r="O2262" s="7"/>
      <c r="P2262" s="7"/>
      <c r="Q2262" s="7"/>
      <c r="R2262" s="7"/>
      <c r="S2262" s="7"/>
      <c r="T2262" s="7"/>
      <c r="U2262" s="9">
        <v>7220.22</v>
      </c>
    </row>
    <row r="2263" spans="1:21" ht="23.25" thickBot="1" x14ac:dyDescent="0.3">
      <c r="A2263" s="4" t="s">
        <v>514</v>
      </c>
      <c r="B2263" s="4" t="s">
        <v>196</v>
      </c>
      <c r="C2263" s="4" t="s">
        <v>197</v>
      </c>
      <c r="D2263" s="4" t="s">
        <v>519</v>
      </c>
      <c r="E2263" s="4" t="s">
        <v>520</v>
      </c>
      <c r="F2263" s="4" t="s">
        <v>112</v>
      </c>
      <c r="G2263" s="4" t="s">
        <v>113</v>
      </c>
      <c r="H2263" s="4" t="s">
        <v>213</v>
      </c>
      <c r="I2263" s="10">
        <v>227.34</v>
      </c>
      <c r="J2263" s="10">
        <v>227.34</v>
      </c>
      <c r="K2263" s="10">
        <v>227.34</v>
      </c>
      <c r="L2263" s="10">
        <v>234.16</v>
      </c>
      <c r="M2263" s="10">
        <v>234.16</v>
      </c>
      <c r="N2263" s="11"/>
      <c r="O2263" s="11"/>
      <c r="P2263" s="11"/>
      <c r="Q2263" s="11"/>
      <c r="R2263" s="11"/>
      <c r="S2263" s="11"/>
      <c r="T2263" s="11"/>
      <c r="U2263" s="9">
        <v>1150.3399999999999</v>
      </c>
    </row>
    <row r="2264" spans="1:21" ht="23.25" thickBot="1" x14ac:dyDescent="0.3">
      <c r="A2264" s="4" t="s">
        <v>514</v>
      </c>
      <c r="B2264" s="4" t="s">
        <v>196</v>
      </c>
      <c r="C2264" s="4" t="s">
        <v>197</v>
      </c>
      <c r="D2264" s="4" t="s">
        <v>519</v>
      </c>
      <c r="E2264" s="4" t="s">
        <v>520</v>
      </c>
      <c r="F2264" s="4" t="s">
        <v>114</v>
      </c>
      <c r="G2264" s="4" t="s">
        <v>115</v>
      </c>
      <c r="H2264" s="4" t="s">
        <v>213</v>
      </c>
      <c r="I2264" s="8">
        <v>841.4</v>
      </c>
      <c r="J2264" s="8">
        <v>841.41</v>
      </c>
      <c r="K2264" s="8">
        <v>841.42</v>
      </c>
      <c r="L2264" s="8">
        <v>869.06</v>
      </c>
      <c r="M2264" s="8">
        <v>869.06</v>
      </c>
      <c r="N2264" s="7"/>
      <c r="O2264" s="7"/>
      <c r="P2264" s="7"/>
      <c r="Q2264" s="7"/>
      <c r="R2264" s="7"/>
      <c r="S2264" s="7"/>
      <c r="T2264" s="7"/>
      <c r="U2264" s="9">
        <v>4262.3500000000004</v>
      </c>
    </row>
    <row r="2265" spans="1:21" ht="23.25" thickBot="1" x14ac:dyDescent="0.3">
      <c r="A2265" s="4" t="s">
        <v>514</v>
      </c>
      <c r="B2265" s="4" t="s">
        <v>196</v>
      </c>
      <c r="C2265" s="4" t="s">
        <v>197</v>
      </c>
      <c r="D2265" s="4" t="s">
        <v>519</v>
      </c>
      <c r="E2265" s="4" t="s">
        <v>520</v>
      </c>
      <c r="F2265" s="4" t="s">
        <v>94</v>
      </c>
      <c r="G2265" s="4" t="s">
        <v>95</v>
      </c>
      <c r="H2265" s="4" t="s">
        <v>213</v>
      </c>
      <c r="I2265" s="11"/>
      <c r="J2265" s="10">
        <v>-12.21</v>
      </c>
      <c r="K2265" s="11"/>
      <c r="L2265" s="10">
        <v>-88.67</v>
      </c>
      <c r="M2265" s="10">
        <v>-42.56</v>
      </c>
      <c r="N2265" s="11"/>
      <c r="O2265" s="11"/>
      <c r="P2265" s="11"/>
      <c r="Q2265" s="11"/>
      <c r="R2265" s="11"/>
      <c r="S2265" s="11"/>
      <c r="T2265" s="11"/>
      <c r="U2265" s="9">
        <v>-143.44</v>
      </c>
    </row>
    <row r="2266" spans="1:21" ht="23.25" thickBot="1" x14ac:dyDescent="0.3">
      <c r="A2266" s="4" t="s">
        <v>514</v>
      </c>
      <c r="B2266" s="4" t="s">
        <v>196</v>
      </c>
      <c r="C2266" s="4" t="s">
        <v>197</v>
      </c>
      <c r="D2266" s="4" t="s">
        <v>519</v>
      </c>
      <c r="E2266" s="4" t="s">
        <v>520</v>
      </c>
      <c r="F2266" s="4" t="s">
        <v>176</v>
      </c>
      <c r="G2266" s="4" t="s">
        <v>177</v>
      </c>
      <c r="H2266" s="4" t="s">
        <v>213</v>
      </c>
      <c r="I2266" s="7"/>
      <c r="J2266" s="8">
        <v>-498.72</v>
      </c>
      <c r="K2266" s="7"/>
      <c r="L2266" s="8">
        <v>-3620.5</v>
      </c>
      <c r="M2266" s="8">
        <v>-1737.84</v>
      </c>
      <c r="N2266" s="7"/>
      <c r="O2266" s="7"/>
      <c r="P2266" s="7"/>
      <c r="Q2266" s="7"/>
      <c r="R2266" s="7"/>
      <c r="S2266" s="7"/>
      <c r="T2266" s="7"/>
      <c r="U2266" s="9">
        <v>-5857.06</v>
      </c>
    </row>
    <row r="2267" spans="1:21" ht="23.25" thickBot="1" x14ac:dyDescent="0.3">
      <c r="A2267" s="4" t="s">
        <v>514</v>
      </c>
      <c r="B2267" s="4" t="s">
        <v>543</v>
      </c>
      <c r="C2267" s="4" t="s">
        <v>544</v>
      </c>
      <c r="D2267" s="4" t="s">
        <v>519</v>
      </c>
      <c r="E2267" s="4" t="s">
        <v>520</v>
      </c>
      <c r="F2267" s="4" t="s">
        <v>108</v>
      </c>
      <c r="G2267" s="4" t="s">
        <v>109</v>
      </c>
      <c r="H2267" s="4" t="s">
        <v>213</v>
      </c>
      <c r="I2267" s="10">
        <v>15301.39</v>
      </c>
      <c r="J2267" s="10">
        <v>12791.46</v>
      </c>
      <c r="K2267" s="10">
        <v>12915.21</v>
      </c>
      <c r="L2267" s="10">
        <v>15711.34</v>
      </c>
      <c r="M2267" s="10">
        <v>16034.86</v>
      </c>
      <c r="N2267" s="10">
        <v>17081.66</v>
      </c>
      <c r="O2267" s="10">
        <v>15888.8</v>
      </c>
      <c r="P2267" s="10">
        <v>15829.96</v>
      </c>
      <c r="Q2267" s="10">
        <v>15547.59</v>
      </c>
      <c r="R2267" s="10">
        <v>14090.98</v>
      </c>
      <c r="S2267" s="10">
        <v>14638.7</v>
      </c>
      <c r="T2267" s="10">
        <v>13180.66</v>
      </c>
      <c r="U2267" s="9">
        <v>179012.61</v>
      </c>
    </row>
    <row r="2268" spans="1:21" ht="23.25" thickBot="1" x14ac:dyDescent="0.3">
      <c r="A2268" s="4" t="s">
        <v>514</v>
      </c>
      <c r="B2268" s="4" t="s">
        <v>543</v>
      </c>
      <c r="C2268" s="4" t="s">
        <v>544</v>
      </c>
      <c r="D2268" s="4" t="s">
        <v>519</v>
      </c>
      <c r="E2268" s="4" t="s">
        <v>520</v>
      </c>
      <c r="F2268" s="4" t="s">
        <v>112</v>
      </c>
      <c r="G2268" s="4" t="s">
        <v>113</v>
      </c>
      <c r="H2268" s="4" t="s">
        <v>213</v>
      </c>
      <c r="I2268" s="8">
        <v>2246.73</v>
      </c>
      <c r="J2268" s="8">
        <v>2246.73</v>
      </c>
      <c r="K2268" s="8">
        <v>2246.7399999999998</v>
      </c>
      <c r="L2268" s="8">
        <v>2246.7399999999998</v>
      </c>
      <c r="M2268" s="8">
        <v>2246.7399999999998</v>
      </c>
      <c r="N2268" s="8">
        <v>2331.66</v>
      </c>
      <c r="O2268" s="8">
        <v>2331.67</v>
      </c>
      <c r="P2268" s="8">
        <v>2331.66</v>
      </c>
      <c r="Q2268" s="8">
        <v>2331.66</v>
      </c>
      <c r="R2268" s="8">
        <v>2331.67</v>
      </c>
      <c r="S2268" s="8">
        <v>2331.67</v>
      </c>
      <c r="T2268" s="8">
        <v>2331.69</v>
      </c>
      <c r="U2268" s="9">
        <v>27555.360000000001</v>
      </c>
    </row>
    <row r="2269" spans="1:21" ht="23.25" thickBot="1" x14ac:dyDescent="0.3">
      <c r="A2269" s="4" t="s">
        <v>514</v>
      </c>
      <c r="B2269" s="4" t="s">
        <v>543</v>
      </c>
      <c r="C2269" s="4" t="s">
        <v>544</v>
      </c>
      <c r="D2269" s="4" t="s">
        <v>519</v>
      </c>
      <c r="E2269" s="4" t="s">
        <v>520</v>
      </c>
      <c r="F2269" s="4" t="s">
        <v>114</v>
      </c>
      <c r="G2269" s="4" t="s">
        <v>115</v>
      </c>
      <c r="H2269" s="4" t="s">
        <v>213</v>
      </c>
      <c r="I2269" s="10">
        <v>8315.35</v>
      </c>
      <c r="J2269" s="10">
        <v>8315.35</v>
      </c>
      <c r="K2269" s="10">
        <v>8315.35</v>
      </c>
      <c r="L2269" s="10">
        <v>8338.3799999999992</v>
      </c>
      <c r="M2269" s="10">
        <v>8338.3799999999992</v>
      </c>
      <c r="N2269" s="10">
        <v>8653.56</v>
      </c>
      <c r="O2269" s="10">
        <v>8653.5499999999993</v>
      </c>
      <c r="P2269" s="10">
        <v>8653.56</v>
      </c>
      <c r="Q2269" s="10">
        <v>8653.56</v>
      </c>
      <c r="R2269" s="10">
        <v>8653.56</v>
      </c>
      <c r="S2269" s="10">
        <v>8653.5499999999993</v>
      </c>
      <c r="T2269" s="10">
        <v>8653.5300000000007</v>
      </c>
      <c r="U2269" s="9">
        <v>102197.68</v>
      </c>
    </row>
    <row r="2270" spans="1:21" ht="23.25" thickBot="1" x14ac:dyDescent="0.3">
      <c r="A2270" s="4" t="s">
        <v>514</v>
      </c>
      <c r="B2270" s="4" t="s">
        <v>543</v>
      </c>
      <c r="C2270" s="4" t="s">
        <v>544</v>
      </c>
      <c r="D2270" s="4" t="s">
        <v>519</v>
      </c>
      <c r="E2270" s="4" t="s">
        <v>520</v>
      </c>
      <c r="F2270" s="4" t="s">
        <v>192</v>
      </c>
      <c r="G2270" s="4" t="s">
        <v>193</v>
      </c>
      <c r="H2270" s="4" t="s">
        <v>213</v>
      </c>
      <c r="I2270" s="8">
        <v>-2001.3</v>
      </c>
      <c r="J2270" s="8">
        <v>-174.78</v>
      </c>
      <c r="K2270" s="8">
        <v>-2141.06</v>
      </c>
      <c r="L2270" s="8">
        <v>-9833.6299999999992</v>
      </c>
      <c r="M2270" s="8">
        <v>-11144.79</v>
      </c>
      <c r="N2270" s="8">
        <v>-11916.7</v>
      </c>
      <c r="O2270" s="8">
        <v>-17011.2</v>
      </c>
      <c r="P2270" s="8">
        <v>-12404</v>
      </c>
      <c r="Q2270" s="8">
        <v>-2303.6</v>
      </c>
      <c r="R2270" s="8">
        <v>-7974</v>
      </c>
      <c r="S2270" s="8">
        <v>-8195.5</v>
      </c>
      <c r="T2270" s="8">
        <v>-10100.4</v>
      </c>
      <c r="U2270" s="9">
        <v>-95200.960000000006</v>
      </c>
    </row>
    <row r="2271" spans="1:21" ht="23.25" thickBot="1" x14ac:dyDescent="0.3">
      <c r="A2271" s="4" t="s">
        <v>514</v>
      </c>
      <c r="B2271" s="4" t="s">
        <v>7670</v>
      </c>
      <c r="C2271" s="4" t="s">
        <v>7671</v>
      </c>
      <c r="D2271" s="4" t="s">
        <v>519</v>
      </c>
      <c r="E2271" s="4" t="s">
        <v>520</v>
      </c>
      <c r="F2271" s="4" t="s">
        <v>116</v>
      </c>
      <c r="G2271" s="4" t="s">
        <v>117</v>
      </c>
      <c r="H2271" s="4" t="s">
        <v>213</v>
      </c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0">
        <v>28.92</v>
      </c>
      <c r="U2271" s="9">
        <v>28.92</v>
      </c>
    </row>
    <row r="2272" spans="1:21" ht="23.25" thickBot="1" x14ac:dyDescent="0.3">
      <c r="A2272" s="4" t="s">
        <v>514</v>
      </c>
      <c r="B2272" s="4" t="s">
        <v>7653</v>
      </c>
      <c r="C2272" s="4" t="s">
        <v>7654</v>
      </c>
      <c r="D2272" s="4" t="s">
        <v>519</v>
      </c>
      <c r="E2272" s="4" t="s">
        <v>520</v>
      </c>
      <c r="F2272" s="4" t="s">
        <v>70</v>
      </c>
      <c r="G2272" s="4" t="s">
        <v>71</v>
      </c>
      <c r="H2272" s="4" t="s">
        <v>213</v>
      </c>
      <c r="I2272" s="7"/>
      <c r="J2272" s="7"/>
      <c r="K2272" s="7"/>
      <c r="L2272" s="7"/>
      <c r="M2272" s="7"/>
      <c r="N2272" s="7"/>
      <c r="O2272" s="7"/>
      <c r="P2272" s="8">
        <v>1222</v>
      </c>
      <c r="Q2272" s="7"/>
      <c r="R2272" s="7"/>
      <c r="S2272" s="7"/>
      <c r="T2272" s="8">
        <v>-1082.94</v>
      </c>
      <c r="U2272" s="9">
        <v>139.06</v>
      </c>
    </row>
    <row r="2273" spans="1:21" ht="23.25" thickBot="1" x14ac:dyDescent="0.3">
      <c r="A2273" s="4" t="s">
        <v>514</v>
      </c>
      <c r="B2273" s="4" t="s">
        <v>7653</v>
      </c>
      <c r="C2273" s="4" t="s">
        <v>7654</v>
      </c>
      <c r="D2273" s="4" t="s">
        <v>525</v>
      </c>
      <c r="E2273" s="4" t="s">
        <v>520</v>
      </c>
      <c r="F2273" s="4" t="s">
        <v>310</v>
      </c>
      <c r="G2273" s="4" t="s">
        <v>311</v>
      </c>
      <c r="H2273" s="4" t="s">
        <v>526</v>
      </c>
      <c r="I2273" s="11"/>
      <c r="J2273" s="11"/>
      <c r="K2273" s="11"/>
      <c r="L2273" s="11"/>
      <c r="M2273" s="11"/>
      <c r="N2273" s="11"/>
      <c r="O2273" s="11"/>
      <c r="P2273" s="10">
        <v>3600</v>
      </c>
      <c r="Q2273" s="11"/>
      <c r="R2273" s="11"/>
      <c r="S2273" s="11"/>
      <c r="T2273" s="11"/>
      <c r="U2273" s="9">
        <v>3600</v>
      </c>
    </row>
    <row r="2274" spans="1:21" ht="23.25" thickBot="1" x14ac:dyDescent="0.3">
      <c r="A2274" s="4" t="s">
        <v>547</v>
      </c>
      <c r="B2274" s="4" t="s">
        <v>89</v>
      </c>
      <c r="C2274" s="4" t="s">
        <v>90</v>
      </c>
      <c r="D2274" s="4" t="s">
        <v>548</v>
      </c>
      <c r="E2274" s="4" t="s">
        <v>549</v>
      </c>
      <c r="F2274" s="4" t="s">
        <v>47</v>
      </c>
      <c r="G2274" s="4" t="s">
        <v>48</v>
      </c>
      <c r="H2274" s="4" t="s">
        <v>550</v>
      </c>
      <c r="I2274" s="7"/>
      <c r="J2274" s="8">
        <v>118.73</v>
      </c>
      <c r="K2274" s="8">
        <v>136.6</v>
      </c>
      <c r="L2274" s="8">
        <v>110.75</v>
      </c>
      <c r="M2274" s="8">
        <v>823.03</v>
      </c>
      <c r="N2274" s="8">
        <v>24.17</v>
      </c>
      <c r="O2274" s="8">
        <v>167.51</v>
      </c>
      <c r="P2274" s="8">
        <v>100.08</v>
      </c>
      <c r="Q2274" s="8">
        <v>104.56</v>
      </c>
      <c r="R2274" s="7"/>
      <c r="S2274" s="7"/>
      <c r="T2274" s="7"/>
      <c r="U2274" s="9">
        <v>1585.43</v>
      </c>
    </row>
    <row r="2275" spans="1:21" ht="23.25" thickBot="1" x14ac:dyDescent="0.3">
      <c r="A2275" s="4" t="s">
        <v>547</v>
      </c>
      <c r="B2275" s="4" t="s">
        <v>89</v>
      </c>
      <c r="C2275" s="4" t="s">
        <v>90</v>
      </c>
      <c r="D2275" s="4" t="s">
        <v>548</v>
      </c>
      <c r="E2275" s="4" t="s">
        <v>549</v>
      </c>
      <c r="F2275" s="4" t="s">
        <v>94</v>
      </c>
      <c r="G2275" s="4" t="s">
        <v>95</v>
      </c>
      <c r="H2275" s="4" t="s">
        <v>550</v>
      </c>
      <c r="I2275" s="11"/>
      <c r="J2275" s="11"/>
      <c r="K2275" s="11"/>
      <c r="L2275" s="11"/>
      <c r="M2275" s="11"/>
      <c r="N2275" s="10">
        <v>140.27000000000001</v>
      </c>
      <c r="O2275" s="11"/>
      <c r="P2275" s="11"/>
      <c r="Q2275" s="11"/>
      <c r="R2275" s="10">
        <v>36.49</v>
      </c>
      <c r="S2275" s="11"/>
      <c r="T2275" s="10">
        <v>13.09</v>
      </c>
      <c r="U2275" s="9">
        <v>189.85</v>
      </c>
    </row>
    <row r="2276" spans="1:21" ht="23.25" thickBot="1" x14ac:dyDescent="0.3">
      <c r="A2276" s="4" t="s">
        <v>547</v>
      </c>
      <c r="B2276" s="4" t="s">
        <v>89</v>
      </c>
      <c r="C2276" s="4" t="s">
        <v>90</v>
      </c>
      <c r="D2276" s="4" t="s">
        <v>548</v>
      </c>
      <c r="E2276" s="4" t="s">
        <v>549</v>
      </c>
      <c r="F2276" s="4" t="s">
        <v>42</v>
      </c>
      <c r="G2276" s="4" t="s">
        <v>43</v>
      </c>
      <c r="H2276" s="4" t="s">
        <v>550</v>
      </c>
      <c r="I2276" s="7"/>
      <c r="J2276" s="7"/>
      <c r="K2276" s="7"/>
      <c r="L2276" s="7"/>
      <c r="M2276" s="7"/>
      <c r="N2276" s="8">
        <v>616.79999999999995</v>
      </c>
      <c r="O2276" s="7"/>
      <c r="P2276" s="7"/>
      <c r="Q2276" s="7"/>
      <c r="R2276" s="8">
        <v>260.56</v>
      </c>
      <c r="S2276" s="7"/>
      <c r="T2276" s="7"/>
      <c r="U2276" s="9">
        <v>877.36</v>
      </c>
    </row>
    <row r="2277" spans="1:21" ht="23.25" thickBot="1" x14ac:dyDescent="0.3">
      <c r="A2277" s="4" t="s">
        <v>547</v>
      </c>
      <c r="B2277" s="4" t="s">
        <v>89</v>
      </c>
      <c r="C2277" s="4" t="s">
        <v>90</v>
      </c>
      <c r="D2277" s="4" t="s">
        <v>548</v>
      </c>
      <c r="E2277" s="4" t="s">
        <v>549</v>
      </c>
      <c r="F2277" s="4" t="s">
        <v>53</v>
      </c>
      <c r="G2277" s="4" t="s">
        <v>54</v>
      </c>
      <c r="H2277" s="4" t="s">
        <v>550</v>
      </c>
      <c r="I2277" s="11"/>
      <c r="J2277" s="11"/>
      <c r="K2277" s="11"/>
      <c r="L2277" s="11"/>
      <c r="M2277" s="11"/>
      <c r="N2277" s="10">
        <v>384.7</v>
      </c>
      <c r="O2277" s="11"/>
      <c r="P2277" s="11"/>
      <c r="Q2277" s="11"/>
      <c r="R2277" s="11"/>
      <c r="S2277" s="11"/>
      <c r="T2277" s="10">
        <v>93.44</v>
      </c>
      <c r="U2277" s="9">
        <v>478.14</v>
      </c>
    </row>
    <row r="2278" spans="1:21" ht="23.25" thickBot="1" x14ac:dyDescent="0.3">
      <c r="A2278" s="4" t="s">
        <v>547</v>
      </c>
      <c r="B2278" s="4" t="s">
        <v>495</v>
      </c>
      <c r="C2278" s="4" t="s">
        <v>496</v>
      </c>
      <c r="D2278" s="4" t="s">
        <v>554</v>
      </c>
      <c r="E2278" s="4" t="s">
        <v>555</v>
      </c>
      <c r="F2278" s="4" t="s">
        <v>556</v>
      </c>
      <c r="G2278" s="4" t="s">
        <v>557</v>
      </c>
      <c r="H2278" s="4" t="s">
        <v>558</v>
      </c>
      <c r="I2278" s="7"/>
      <c r="J2278" s="7"/>
      <c r="K2278" s="8">
        <v>-3762.74</v>
      </c>
      <c r="L2278" s="8">
        <v>-10451.790000000001</v>
      </c>
      <c r="M2278" s="7"/>
      <c r="N2278" s="7"/>
      <c r="O2278" s="7"/>
      <c r="P2278" s="7"/>
      <c r="Q2278" s="7"/>
      <c r="R2278" s="7"/>
      <c r="S2278" s="7"/>
      <c r="T2278" s="7"/>
      <c r="U2278" s="9">
        <v>-14214.53</v>
      </c>
    </row>
    <row r="2279" spans="1:21" ht="23.25" thickBot="1" x14ac:dyDescent="0.3">
      <c r="A2279" s="4" t="s">
        <v>547</v>
      </c>
      <c r="B2279" s="4" t="s">
        <v>334</v>
      </c>
      <c r="C2279" s="4" t="s">
        <v>335</v>
      </c>
      <c r="D2279" s="4" t="s">
        <v>548</v>
      </c>
      <c r="E2279" s="4" t="s">
        <v>549</v>
      </c>
      <c r="F2279" s="4" t="s">
        <v>94</v>
      </c>
      <c r="G2279" s="4" t="s">
        <v>95</v>
      </c>
      <c r="H2279" s="4" t="s">
        <v>550</v>
      </c>
      <c r="I2279" s="11"/>
      <c r="J2279" s="11"/>
      <c r="K2279" s="10">
        <v>-304.68</v>
      </c>
      <c r="L2279" s="11"/>
      <c r="M2279" s="11"/>
      <c r="N2279" s="11"/>
      <c r="O2279" s="11"/>
      <c r="P2279" s="11"/>
      <c r="Q2279" s="11"/>
      <c r="R2279" s="11"/>
      <c r="S2279" s="11"/>
      <c r="T2279" s="11"/>
      <c r="U2279" s="9">
        <v>-304.68</v>
      </c>
    </row>
    <row r="2280" spans="1:21" ht="23.25" thickBot="1" x14ac:dyDescent="0.3">
      <c r="A2280" s="4" t="s">
        <v>547</v>
      </c>
      <c r="B2280" s="4" t="s">
        <v>334</v>
      </c>
      <c r="C2280" s="4" t="s">
        <v>335</v>
      </c>
      <c r="D2280" s="4" t="s">
        <v>548</v>
      </c>
      <c r="E2280" s="4" t="s">
        <v>549</v>
      </c>
      <c r="F2280" s="4" t="s">
        <v>176</v>
      </c>
      <c r="G2280" s="4" t="s">
        <v>177</v>
      </c>
      <c r="H2280" s="4" t="s">
        <v>550</v>
      </c>
      <c r="I2280" s="7"/>
      <c r="J2280" s="7"/>
      <c r="K2280" s="8">
        <v>-2175.36</v>
      </c>
      <c r="L2280" s="7"/>
      <c r="M2280" s="7"/>
      <c r="N2280" s="7"/>
      <c r="O2280" s="7"/>
      <c r="P2280" s="7"/>
      <c r="Q2280" s="7"/>
      <c r="R2280" s="7"/>
      <c r="S2280" s="7"/>
      <c r="T2280" s="7"/>
      <c r="U2280" s="9">
        <v>-2175.36</v>
      </c>
    </row>
    <row r="2281" spans="1:21" ht="23.25" thickBot="1" x14ac:dyDescent="0.3">
      <c r="A2281" s="4" t="s">
        <v>547</v>
      </c>
      <c r="B2281" s="4" t="s">
        <v>267</v>
      </c>
      <c r="C2281" s="4" t="s">
        <v>268</v>
      </c>
      <c r="D2281" s="4" t="s">
        <v>548</v>
      </c>
      <c r="E2281" s="4" t="s">
        <v>549</v>
      </c>
      <c r="F2281" s="4" t="s">
        <v>94</v>
      </c>
      <c r="G2281" s="4" t="s">
        <v>95</v>
      </c>
      <c r="H2281" s="4" t="s">
        <v>550</v>
      </c>
      <c r="I2281" s="11"/>
      <c r="J2281" s="10">
        <v>29.57</v>
      </c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9">
        <v>29.57</v>
      </c>
    </row>
    <row r="2282" spans="1:21" ht="23.25" thickBot="1" x14ac:dyDescent="0.3">
      <c r="A2282" s="4" t="s">
        <v>547</v>
      </c>
      <c r="B2282" s="4" t="s">
        <v>267</v>
      </c>
      <c r="C2282" s="4" t="s">
        <v>268</v>
      </c>
      <c r="D2282" s="4" t="s">
        <v>548</v>
      </c>
      <c r="E2282" s="4" t="s">
        <v>549</v>
      </c>
      <c r="F2282" s="4" t="s">
        <v>42</v>
      </c>
      <c r="G2282" s="4" t="s">
        <v>43</v>
      </c>
      <c r="H2282" s="4" t="s">
        <v>550</v>
      </c>
      <c r="I2282" s="7"/>
      <c r="J2282" s="8">
        <v>211.12</v>
      </c>
      <c r="K2282" s="7"/>
      <c r="L2282" s="7"/>
      <c r="M2282" s="7"/>
      <c r="N2282" s="7"/>
      <c r="O2282" s="7"/>
      <c r="P2282" s="7"/>
      <c r="Q2282" s="7"/>
      <c r="R2282" s="7"/>
      <c r="S2282" s="7"/>
      <c r="T2282" s="7"/>
      <c r="U2282" s="9">
        <v>211.12</v>
      </c>
    </row>
    <row r="2283" spans="1:21" ht="23.25" thickBot="1" x14ac:dyDescent="0.3">
      <c r="A2283" s="4" t="s">
        <v>547</v>
      </c>
      <c r="B2283" s="4" t="s">
        <v>267</v>
      </c>
      <c r="C2283" s="4" t="s">
        <v>268</v>
      </c>
      <c r="D2283" s="4" t="s">
        <v>551</v>
      </c>
      <c r="E2283" s="4" t="s">
        <v>552</v>
      </c>
      <c r="F2283" s="4" t="s">
        <v>47</v>
      </c>
      <c r="G2283" s="4" t="s">
        <v>48</v>
      </c>
      <c r="H2283" s="4" t="s">
        <v>553</v>
      </c>
      <c r="I2283" s="10">
        <v>26.45</v>
      </c>
      <c r="J2283" s="11"/>
      <c r="K2283" s="11"/>
      <c r="L2283" s="10">
        <v>52.73</v>
      </c>
      <c r="M2283" s="11"/>
      <c r="N2283" s="11"/>
      <c r="O2283" s="10">
        <v>1314.19</v>
      </c>
      <c r="P2283" s="11"/>
      <c r="Q2283" s="11"/>
      <c r="R2283" s="10">
        <v>60.69</v>
      </c>
      <c r="S2283" s="11"/>
      <c r="T2283" s="10">
        <v>9.4600000000000009</v>
      </c>
      <c r="U2283" s="9">
        <v>1463.52</v>
      </c>
    </row>
    <row r="2284" spans="1:21" ht="23.25" thickBot="1" x14ac:dyDescent="0.3">
      <c r="A2284" s="4" t="s">
        <v>547</v>
      </c>
      <c r="B2284" s="4" t="s">
        <v>267</v>
      </c>
      <c r="C2284" s="4" t="s">
        <v>268</v>
      </c>
      <c r="D2284" s="4" t="s">
        <v>551</v>
      </c>
      <c r="E2284" s="4" t="s">
        <v>552</v>
      </c>
      <c r="F2284" s="4" t="s">
        <v>94</v>
      </c>
      <c r="G2284" s="4" t="s">
        <v>95</v>
      </c>
      <c r="H2284" s="4" t="s">
        <v>553</v>
      </c>
      <c r="I2284" s="8">
        <v>620.09</v>
      </c>
      <c r="J2284" s="8">
        <v>397.97</v>
      </c>
      <c r="K2284" s="8">
        <v>1120.08</v>
      </c>
      <c r="L2284" s="8">
        <v>257.08</v>
      </c>
      <c r="M2284" s="8">
        <v>161.91</v>
      </c>
      <c r="N2284" s="8">
        <v>257.14999999999998</v>
      </c>
      <c r="O2284" s="8">
        <v>333.31</v>
      </c>
      <c r="P2284" s="8">
        <v>647.63</v>
      </c>
      <c r="Q2284" s="8">
        <v>854.87</v>
      </c>
      <c r="R2284" s="8">
        <v>378.86</v>
      </c>
      <c r="S2284" s="8">
        <v>1330.85</v>
      </c>
      <c r="T2284" s="8">
        <v>718.76</v>
      </c>
      <c r="U2284" s="9">
        <v>7078.56</v>
      </c>
    </row>
    <row r="2285" spans="1:21" ht="23.25" thickBot="1" x14ac:dyDescent="0.3">
      <c r="A2285" s="4" t="s">
        <v>547</v>
      </c>
      <c r="B2285" s="4" t="s">
        <v>267</v>
      </c>
      <c r="C2285" s="4" t="s">
        <v>268</v>
      </c>
      <c r="D2285" s="4" t="s">
        <v>551</v>
      </c>
      <c r="E2285" s="4" t="s">
        <v>552</v>
      </c>
      <c r="F2285" s="4" t="s">
        <v>38</v>
      </c>
      <c r="G2285" s="4" t="s">
        <v>39</v>
      </c>
      <c r="H2285" s="4" t="s">
        <v>553</v>
      </c>
      <c r="I2285" s="11"/>
      <c r="J2285" s="11"/>
      <c r="K2285" s="10">
        <v>13100</v>
      </c>
      <c r="L2285" s="10">
        <v>-13100</v>
      </c>
      <c r="M2285" s="11"/>
      <c r="N2285" s="11"/>
      <c r="O2285" s="11"/>
      <c r="P2285" s="11"/>
      <c r="Q2285" s="11"/>
      <c r="R2285" s="11"/>
      <c r="S2285" s="11"/>
      <c r="T2285" s="11"/>
      <c r="U2285" s="12">
        <v>0</v>
      </c>
    </row>
    <row r="2286" spans="1:21" ht="23.25" thickBot="1" x14ac:dyDescent="0.3">
      <c r="A2286" s="4" t="s">
        <v>547</v>
      </c>
      <c r="B2286" s="4" t="s">
        <v>267</v>
      </c>
      <c r="C2286" s="4" t="s">
        <v>268</v>
      </c>
      <c r="D2286" s="4" t="s">
        <v>551</v>
      </c>
      <c r="E2286" s="4" t="s">
        <v>552</v>
      </c>
      <c r="F2286" s="4" t="s">
        <v>42</v>
      </c>
      <c r="G2286" s="4" t="s">
        <v>43</v>
      </c>
      <c r="H2286" s="4" t="s">
        <v>553</v>
      </c>
      <c r="I2286" s="10">
        <v>4427.3599999999997</v>
      </c>
      <c r="J2286" s="10">
        <v>2841.44</v>
      </c>
      <c r="K2286" s="10">
        <v>7963.3</v>
      </c>
      <c r="L2286" s="10">
        <v>1632</v>
      </c>
      <c r="M2286" s="10">
        <v>1156</v>
      </c>
      <c r="N2286" s="10">
        <v>1836</v>
      </c>
      <c r="O2286" s="10">
        <v>2312</v>
      </c>
      <c r="P2286" s="10">
        <v>4624</v>
      </c>
      <c r="Q2286" s="10">
        <v>6103.68</v>
      </c>
      <c r="R2286" s="10">
        <v>2705.04</v>
      </c>
      <c r="S2286" s="10">
        <v>9432.9599999999991</v>
      </c>
      <c r="T2286" s="10">
        <v>4785.84</v>
      </c>
      <c r="U2286" s="9">
        <v>49819.62</v>
      </c>
    </row>
    <row r="2287" spans="1:21" ht="23.25" thickBot="1" x14ac:dyDescent="0.3">
      <c r="A2287" s="4" t="s">
        <v>547</v>
      </c>
      <c r="B2287" s="4" t="s">
        <v>267</v>
      </c>
      <c r="C2287" s="4" t="s">
        <v>268</v>
      </c>
      <c r="D2287" s="4" t="s">
        <v>551</v>
      </c>
      <c r="E2287" s="4" t="s">
        <v>552</v>
      </c>
      <c r="F2287" s="4" t="s">
        <v>53</v>
      </c>
      <c r="G2287" s="4" t="s">
        <v>54</v>
      </c>
      <c r="H2287" s="4" t="s">
        <v>553</v>
      </c>
      <c r="I2287" s="7"/>
      <c r="J2287" s="7"/>
      <c r="K2287" s="8">
        <v>33.96</v>
      </c>
      <c r="L2287" s="8">
        <v>203.58</v>
      </c>
      <c r="M2287" s="7"/>
      <c r="N2287" s="7"/>
      <c r="O2287" s="8">
        <v>67.86</v>
      </c>
      <c r="P2287" s="7"/>
      <c r="Q2287" s="7"/>
      <c r="R2287" s="7"/>
      <c r="S2287" s="8">
        <v>69.22</v>
      </c>
      <c r="T2287" s="8">
        <v>346.1</v>
      </c>
      <c r="U2287" s="9">
        <v>720.72</v>
      </c>
    </row>
    <row r="2288" spans="1:21" ht="23.25" thickBot="1" x14ac:dyDescent="0.3">
      <c r="A2288" s="4" t="s">
        <v>547</v>
      </c>
      <c r="B2288" s="4" t="s">
        <v>267</v>
      </c>
      <c r="C2288" s="4" t="s">
        <v>268</v>
      </c>
      <c r="D2288" s="4" t="s">
        <v>551</v>
      </c>
      <c r="E2288" s="4" t="s">
        <v>552</v>
      </c>
      <c r="F2288" s="4" t="s">
        <v>172</v>
      </c>
      <c r="G2288" s="4" t="s">
        <v>173</v>
      </c>
      <c r="H2288" s="4" t="s">
        <v>553</v>
      </c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0">
        <v>22.5</v>
      </c>
      <c r="U2288" s="9">
        <v>22.5</v>
      </c>
    </row>
    <row r="2289" spans="1:21" ht="23.25" thickBot="1" x14ac:dyDescent="0.3">
      <c r="A2289" s="4" t="s">
        <v>547</v>
      </c>
      <c r="B2289" s="4" t="s">
        <v>267</v>
      </c>
      <c r="C2289" s="4" t="s">
        <v>268</v>
      </c>
      <c r="D2289" s="4" t="s">
        <v>564</v>
      </c>
      <c r="E2289" s="4" t="s">
        <v>565</v>
      </c>
      <c r="F2289" s="4" t="s">
        <v>70</v>
      </c>
      <c r="G2289" s="4" t="s">
        <v>71</v>
      </c>
      <c r="H2289" s="4" t="s">
        <v>566</v>
      </c>
      <c r="I2289" s="7"/>
      <c r="J2289" s="7"/>
      <c r="K2289" s="7"/>
      <c r="L2289" s="7"/>
      <c r="M2289" s="7"/>
      <c r="N2289" s="7"/>
      <c r="O2289" s="7"/>
      <c r="P2289" s="7"/>
      <c r="Q2289" s="8">
        <v>1418.75</v>
      </c>
      <c r="R2289" s="7"/>
      <c r="S2289" s="7"/>
      <c r="T2289" s="7"/>
      <c r="U2289" s="9">
        <v>1418.75</v>
      </c>
    </row>
    <row r="2290" spans="1:21" ht="23.25" thickBot="1" x14ac:dyDescent="0.3">
      <c r="A2290" s="4" t="s">
        <v>547</v>
      </c>
      <c r="B2290" s="4" t="s">
        <v>267</v>
      </c>
      <c r="C2290" s="4" t="s">
        <v>268</v>
      </c>
      <c r="D2290" s="4" t="s">
        <v>567</v>
      </c>
      <c r="E2290" s="4" t="s">
        <v>568</v>
      </c>
      <c r="F2290" s="4" t="s">
        <v>47</v>
      </c>
      <c r="G2290" s="4" t="s">
        <v>48</v>
      </c>
      <c r="H2290" s="4" t="s">
        <v>569</v>
      </c>
      <c r="I2290" s="10">
        <v>68.97</v>
      </c>
      <c r="J2290" s="11"/>
      <c r="K2290" s="11"/>
      <c r="L2290" s="11"/>
      <c r="M2290" s="11"/>
      <c r="N2290" s="11"/>
      <c r="O2290" s="11"/>
      <c r="P2290" s="10">
        <v>1094.98</v>
      </c>
      <c r="Q2290" s="11"/>
      <c r="R2290" s="11"/>
      <c r="S2290" s="11"/>
      <c r="T2290" s="11"/>
      <c r="U2290" s="9">
        <v>1163.95</v>
      </c>
    </row>
    <row r="2291" spans="1:21" ht="23.25" thickBot="1" x14ac:dyDescent="0.3">
      <c r="A2291" s="4" t="s">
        <v>547</v>
      </c>
      <c r="B2291" s="4" t="s">
        <v>267</v>
      </c>
      <c r="C2291" s="4" t="s">
        <v>268</v>
      </c>
      <c r="D2291" s="4" t="s">
        <v>567</v>
      </c>
      <c r="E2291" s="4" t="s">
        <v>568</v>
      </c>
      <c r="F2291" s="4" t="s">
        <v>286</v>
      </c>
      <c r="G2291" s="4" t="s">
        <v>287</v>
      </c>
      <c r="H2291" s="4" t="s">
        <v>569</v>
      </c>
      <c r="I2291" s="7"/>
      <c r="J2291" s="7"/>
      <c r="K2291" s="7"/>
      <c r="L2291" s="7"/>
      <c r="M2291" s="7"/>
      <c r="N2291" s="7"/>
      <c r="O2291" s="8">
        <v>569.1</v>
      </c>
      <c r="P2291" s="8">
        <v>-73.959999999999994</v>
      </c>
      <c r="Q2291" s="7"/>
      <c r="R2291" s="7"/>
      <c r="S2291" s="7"/>
      <c r="T2291" s="7"/>
      <c r="U2291" s="9">
        <v>495.14</v>
      </c>
    </row>
    <row r="2292" spans="1:21" ht="23.25" thickBot="1" x14ac:dyDescent="0.3">
      <c r="A2292" s="4" t="s">
        <v>547</v>
      </c>
      <c r="B2292" s="4" t="s">
        <v>267</v>
      </c>
      <c r="C2292" s="4" t="s">
        <v>268</v>
      </c>
      <c r="D2292" s="4" t="s">
        <v>567</v>
      </c>
      <c r="E2292" s="4" t="s">
        <v>568</v>
      </c>
      <c r="F2292" s="4" t="s">
        <v>94</v>
      </c>
      <c r="G2292" s="4" t="s">
        <v>95</v>
      </c>
      <c r="H2292" s="4" t="s">
        <v>569</v>
      </c>
      <c r="I2292" s="10">
        <v>204.73</v>
      </c>
      <c r="J2292" s="10">
        <v>268.39999999999998</v>
      </c>
      <c r="K2292" s="11"/>
      <c r="L2292" s="11"/>
      <c r="M2292" s="11"/>
      <c r="N2292" s="11"/>
      <c r="O2292" s="10">
        <v>636.83000000000004</v>
      </c>
      <c r="P2292" s="11"/>
      <c r="Q2292" s="11"/>
      <c r="R2292" s="11"/>
      <c r="S2292" s="11"/>
      <c r="T2292" s="11"/>
      <c r="U2292" s="9">
        <v>1109.96</v>
      </c>
    </row>
    <row r="2293" spans="1:21" ht="23.25" thickBot="1" x14ac:dyDescent="0.3">
      <c r="A2293" s="4" t="s">
        <v>547</v>
      </c>
      <c r="B2293" s="4" t="s">
        <v>267</v>
      </c>
      <c r="C2293" s="4" t="s">
        <v>268</v>
      </c>
      <c r="D2293" s="4" t="s">
        <v>567</v>
      </c>
      <c r="E2293" s="4" t="s">
        <v>568</v>
      </c>
      <c r="F2293" s="4" t="s">
        <v>38</v>
      </c>
      <c r="G2293" s="4" t="s">
        <v>39</v>
      </c>
      <c r="H2293" s="4" t="s">
        <v>569</v>
      </c>
      <c r="I2293" s="7"/>
      <c r="J2293" s="7"/>
      <c r="K2293" s="7"/>
      <c r="L2293" s="7"/>
      <c r="M2293" s="7"/>
      <c r="N2293" s="7"/>
      <c r="O2293" s="8">
        <v>742.5</v>
      </c>
      <c r="P2293" s="8">
        <v>479.5</v>
      </c>
      <c r="Q2293" s="8">
        <v>220</v>
      </c>
      <c r="R2293" s="7"/>
      <c r="S2293" s="7"/>
      <c r="T2293" s="7"/>
      <c r="U2293" s="9">
        <v>1442</v>
      </c>
    </row>
    <row r="2294" spans="1:21" ht="23.25" thickBot="1" x14ac:dyDescent="0.3">
      <c r="A2294" s="4" t="s">
        <v>547</v>
      </c>
      <c r="B2294" s="4" t="s">
        <v>267</v>
      </c>
      <c r="C2294" s="4" t="s">
        <v>268</v>
      </c>
      <c r="D2294" s="4" t="s">
        <v>567</v>
      </c>
      <c r="E2294" s="4" t="s">
        <v>568</v>
      </c>
      <c r="F2294" s="4" t="s">
        <v>136</v>
      </c>
      <c r="G2294" s="4" t="s">
        <v>137</v>
      </c>
      <c r="H2294" s="4" t="s">
        <v>569</v>
      </c>
      <c r="I2294" s="11"/>
      <c r="J2294" s="11"/>
      <c r="K2294" s="11"/>
      <c r="L2294" s="11"/>
      <c r="M2294" s="11"/>
      <c r="N2294" s="11"/>
      <c r="O2294" s="11"/>
      <c r="P2294" s="10">
        <v>1540</v>
      </c>
      <c r="Q2294" s="11"/>
      <c r="R2294" s="11"/>
      <c r="S2294" s="11"/>
      <c r="T2294" s="11"/>
      <c r="U2294" s="9">
        <v>1540</v>
      </c>
    </row>
    <row r="2295" spans="1:21" ht="23.25" thickBot="1" x14ac:dyDescent="0.3">
      <c r="A2295" s="4" t="s">
        <v>547</v>
      </c>
      <c r="B2295" s="4" t="s">
        <v>267</v>
      </c>
      <c r="C2295" s="4" t="s">
        <v>268</v>
      </c>
      <c r="D2295" s="4" t="s">
        <v>567</v>
      </c>
      <c r="E2295" s="4" t="s">
        <v>568</v>
      </c>
      <c r="F2295" s="4" t="s">
        <v>138</v>
      </c>
      <c r="G2295" s="4" t="s">
        <v>139</v>
      </c>
      <c r="H2295" s="4" t="s">
        <v>569</v>
      </c>
      <c r="I2295" s="7"/>
      <c r="J2295" s="7"/>
      <c r="K2295" s="7"/>
      <c r="L2295" s="7"/>
      <c r="M2295" s="7"/>
      <c r="N2295" s="7"/>
      <c r="O2295" s="8">
        <v>1104</v>
      </c>
      <c r="P2295" s="7"/>
      <c r="Q2295" s="8">
        <v>4</v>
      </c>
      <c r="R2295" s="7"/>
      <c r="S2295" s="7"/>
      <c r="T2295" s="7"/>
      <c r="U2295" s="9">
        <v>1108</v>
      </c>
    </row>
    <row r="2296" spans="1:21" ht="23.25" thickBot="1" x14ac:dyDescent="0.3">
      <c r="A2296" s="4" t="s">
        <v>547</v>
      </c>
      <c r="B2296" s="4" t="s">
        <v>267</v>
      </c>
      <c r="C2296" s="4" t="s">
        <v>268</v>
      </c>
      <c r="D2296" s="4" t="s">
        <v>567</v>
      </c>
      <c r="E2296" s="4" t="s">
        <v>568</v>
      </c>
      <c r="F2296" s="4" t="s">
        <v>140</v>
      </c>
      <c r="G2296" s="4" t="s">
        <v>141</v>
      </c>
      <c r="H2296" s="4" t="s">
        <v>569</v>
      </c>
      <c r="I2296" s="11"/>
      <c r="J2296" s="11"/>
      <c r="K2296" s="11"/>
      <c r="L2296" s="11"/>
      <c r="M2296" s="11"/>
      <c r="N2296" s="11"/>
      <c r="O2296" s="11"/>
      <c r="P2296" s="10">
        <v>1580.7</v>
      </c>
      <c r="Q2296" s="11"/>
      <c r="R2296" s="11"/>
      <c r="S2296" s="11"/>
      <c r="T2296" s="11"/>
      <c r="U2296" s="9">
        <v>1580.7</v>
      </c>
    </row>
    <row r="2297" spans="1:21" ht="23.25" thickBot="1" x14ac:dyDescent="0.3">
      <c r="A2297" s="4" t="s">
        <v>547</v>
      </c>
      <c r="B2297" s="4" t="s">
        <v>267</v>
      </c>
      <c r="C2297" s="4" t="s">
        <v>268</v>
      </c>
      <c r="D2297" s="4" t="s">
        <v>567</v>
      </c>
      <c r="E2297" s="4" t="s">
        <v>568</v>
      </c>
      <c r="F2297" s="4" t="s">
        <v>40</v>
      </c>
      <c r="G2297" s="4" t="s">
        <v>41</v>
      </c>
      <c r="H2297" s="4" t="s">
        <v>569</v>
      </c>
      <c r="I2297" s="7"/>
      <c r="J2297" s="7"/>
      <c r="K2297" s="7"/>
      <c r="L2297" s="7"/>
      <c r="M2297" s="7"/>
      <c r="N2297" s="7"/>
      <c r="O2297" s="7"/>
      <c r="P2297" s="8">
        <v>2090.6999999999998</v>
      </c>
      <c r="Q2297" s="7"/>
      <c r="R2297" s="7"/>
      <c r="S2297" s="7"/>
      <c r="T2297" s="7"/>
      <c r="U2297" s="9">
        <v>2090.6999999999998</v>
      </c>
    </row>
    <row r="2298" spans="1:21" ht="23.25" thickBot="1" x14ac:dyDescent="0.3">
      <c r="A2298" s="4" t="s">
        <v>547</v>
      </c>
      <c r="B2298" s="4" t="s">
        <v>267</v>
      </c>
      <c r="C2298" s="4" t="s">
        <v>268</v>
      </c>
      <c r="D2298" s="4" t="s">
        <v>567</v>
      </c>
      <c r="E2298" s="4" t="s">
        <v>568</v>
      </c>
      <c r="F2298" s="4" t="s">
        <v>294</v>
      </c>
      <c r="G2298" s="4" t="s">
        <v>295</v>
      </c>
      <c r="H2298" s="4" t="s">
        <v>569</v>
      </c>
      <c r="I2298" s="11"/>
      <c r="J2298" s="11"/>
      <c r="K2298" s="11"/>
      <c r="L2298" s="11"/>
      <c r="M2298" s="11"/>
      <c r="N2298" s="11"/>
      <c r="O2298" s="10">
        <v>453.81</v>
      </c>
      <c r="P2298" s="10">
        <v>235.9</v>
      </c>
      <c r="Q2298" s="11"/>
      <c r="R2298" s="11"/>
      <c r="S2298" s="11"/>
      <c r="T2298" s="11"/>
      <c r="U2298" s="9">
        <v>689.71</v>
      </c>
    </row>
    <row r="2299" spans="1:21" ht="23.25" thickBot="1" x14ac:dyDescent="0.3">
      <c r="A2299" s="4" t="s">
        <v>547</v>
      </c>
      <c r="B2299" s="4" t="s">
        <v>267</v>
      </c>
      <c r="C2299" s="4" t="s">
        <v>268</v>
      </c>
      <c r="D2299" s="4" t="s">
        <v>567</v>
      </c>
      <c r="E2299" s="4" t="s">
        <v>568</v>
      </c>
      <c r="F2299" s="4" t="s">
        <v>84</v>
      </c>
      <c r="G2299" s="4" t="s">
        <v>85</v>
      </c>
      <c r="H2299" s="4" t="s">
        <v>569</v>
      </c>
      <c r="I2299" s="7"/>
      <c r="J2299" s="7"/>
      <c r="K2299" s="7"/>
      <c r="L2299" s="7"/>
      <c r="M2299" s="7"/>
      <c r="N2299" s="7"/>
      <c r="O2299" s="7"/>
      <c r="P2299" s="7"/>
      <c r="Q2299" s="8">
        <v>95</v>
      </c>
      <c r="R2299" s="7"/>
      <c r="S2299" s="7"/>
      <c r="T2299" s="7"/>
      <c r="U2299" s="9">
        <v>95</v>
      </c>
    </row>
    <row r="2300" spans="1:21" ht="23.25" thickBot="1" x14ac:dyDescent="0.3">
      <c r="A2300" s="4" t="s">
        <v>547</v>
      </c>
      <c r="B2300" s="4" t="s">
        <v>267</v>
      </c>
      <c r="C2300" s="4" t="s">
        <v>268</v>
      </c>
      <c r="D2300" s="4" t="s">
        <v>567</v>
      </c>
      <c r="E2300" s="4" t="s">
        <v>568</v>
      </c>
      <c r="F2300" s="4" t="s">
        <v>76</v>
      </c>
      <c r="G2300" s="4" t="s">
        <v>77</v>
      </c>
      <c r="H2300" s="4" t="s">
        <v>569</v>
      </c>
      <c r="I2300" s="11"/>
      <c r="J2300" s="11"/>
      <c r="K2300" s="11"/>
      <c r="L2300" s="11"/>
      <c r="M2300" s="11"/>
      <c r="N2300" s="11"/>
      <c r="O2300" s="10">
        <v>2375.2800000000002</v>
      </c>
      <c r="P2300" s="11"/>
      <c r="Q2300" s="11"/>
      <c r="R2300" s="11"/>
      <c r="S2300" s="11"/>
      <c r="T2300" s="11"/>
      <c r="U2300" s="9">
        <v>2375.2800000000002</v>
      </c>
    </row>
    <row r="2301" spans="1:21" ht="23.25" thickBot="1" x14ac:dyDescent="0.3">
      <c r="A2301" s="4" t="s">
        <v>547</v>
      </c>
      <c r="B2301" s="4" t="s">
        <v>267</v>
      </c>
      <c r="C2301" s="4" t="s">
        <v>268</v>
      </c>
      <c r="D2301" s="4" t="s">
        <v>567</v>
      </c>
      <c r="E2301" s="4" t="s">
        <v>568</v>
      </c>
      <c r="F2301" s="4" t="s">
        <v>42</v>
      </c>
      <c r="G2301" s="4" t="s">
        <v>43</v>
      </c>
      <c r="H2301" s="4" t="s">
        <v>569</v>
      </c>
      <c r="I2301" s="8">
        <v>1461.72</v>
      </c>
      <c r="J2301" s="8">
        <v>1916.32</v>
      </c>
      <c r="K2301" s="7"/>
      <c r="L2301" s="7"/>
      <c r="M2301" s="7"/>
      <c r="N2301" s="7"/>
      <c r="O2301" s="8">
        <v>3974.24</v>
      </c>
      <c r="P2301" s="7"/>
      <c r="Q2301" s="7"/>
      <c r="R2301" s="7"/>
      <c r="S2301" s="7"/>
      <c r="T2301" s="7"/>
      <c r="U2301" s="9">
        <v>7352.28</v>
      </c>
    </row>
    <row r="2302" spans="1:21" ht="23.25" thickBot="1" x14ac:dyDescent="0.3">
      <c r="A2302" s="4" t="s">
        <v>547</v>
      </c>
      <c r="B2302" s="4" t="s">
        <v>267</v>
      </c>
      <c r="C2302" s="4" t="s">
        <v>268</v>
      </c>
      <c r="D2302" s="4" t="s">
        <v>567</v>
      </c>
      <c r="E2302" s="4" t="s">
        <v>568</v>
      </c>
      <c r="F2302" s="4" t="s">
        <v>53</v>
      </c>
      <c r="G2302" s="4" t="s">
        <v>54</v>
      </c>
      <c r="H2302" s="4" t="s">
        <v>569</v>
      </c>
      <c r="I2302" s="11"/>
      <c r="J2302" s="11"/>
      <c r="K2302" s="11"/>
      <c r="L2302" s="11"/>
      <c r="M2302" s="11"/>
      <c r="N2302" s="11"/>
      <c r="O2302" s="10">
        <v>572.72</v>
      </c>
      <c r="P2302" s="11"/>
      <c r="Q2302" s="11"/>
      <c r="R2302" s="11"/>
      <c r="S2302" s="11"/>
      <c r="T2302" s="11"/>
      <c r="U2302" s="9">
        <v>572.72</v>
      </c>
    </row>
    <row r="2303" spans="1:21" ht="23.25" thickBot="1" x14ac:dyDescent="0.3">
      <c r="A2303" s="4" t="s">
        <v>547</v>
      </c>
      <c r="B2303" s="4" t="s">
        <v>349</v>
      </c>
      <c r="C2303" s="4" t="s">
        <v>350</v>
      </c>
      <c r="D2303" s="4" t="s">
        <v>548</v>
      </c>
      <c r="E2303" s="4" t="s">
        <v>549</v>
      </c>
      <c r="F2303" s="4" t="s">
        <v>47</v>
      </c>
      <c r="G2303" s="4" t="s">
        <v>48</v>
      </c>
      <c r="H2303" s="4" t="s">
        <v>550</v>
      </c>
      <c r="I2303" s="7"/>
      <c r="J2303" s="7"/>
      <c r="K2303" s="7"/>
      <c r="L2303" s="7"/>
      <c r="M2303" s="7"/>
      <c r="N2303" s="7"/>
      <c r="O2303" s="8">
        <v>160.02000000000001</v>
      </c>
      <c r="P2303" s="7"/>
      <c r="Q2303" s="7"/>
      <c r="R2303" s="7"/>
      <c r="S2303" s="7"/>
      <c r="T2303" s="7"/>
      <c r="U2303" s="9">
        <v>160.02000000000001</v>
      </c>
    </row>
    <row r="2304" spans="1:21" ht="23.25" thickBot="1" x14ac:dyDescent="0.3">
      <c r="A2304" s="4" t="s">
        <v>547</v>
      </c>
      <c r="B2304" s="4" t="s">
        <v>349</v>
      </c>
      <c r="C2304" s="4" t="s">
        <v>350</v>
      </c>
      <c r="D2304" s="4" t="s">
        <v>548</v>
      </c>
      <c r="E2304" s="4" t="s">
        <v>549</v>
      </c>
      <c r="F2304" s="4" t="s">
        <v>94</v>
      </c>
      <c r="G2304" s="4" t="s">
        <v>95</v>
      </c>
      <c r="H2304" s="4" t="s">
        <v>550</v>
      </c>
      <c r="I2304" s="11"/>
      <c r="J2304" s="11"/>
      <c r="K2304" s="11"/>
      <c r="L2304" s="10">
        <v>130.80000000000001</v>
      </c>
      <c r="M2304" s="11"/>
      <c r="N2304" s="10">
        <v>296.69</v>
      </c>
      <c r="O2304" s="10">
        <v>364.97</v>
      </c>
      <c r="P2304" s="10">
        <v>356.55</v>
      </c>
      <c r="Q2304" s="10">
        <v>-12.26</v>
      </c>
      <c r="R2304" s="11"/>
      <c r="S2304" s="11"/>
      <c r="T2304" s="11"/>
      <c r="U2304" s="9">
        <v>1136.75</v>
      </c>
    </row>
    <row r="2305" spans="1:21" ht="23.25" thickBot="1" x14ac:dyDescent="0.3">
      <c r="A2305" s="4" t="s">
        <v>547</v>
      </c>
      <c r="B2305" s="4" t="s">
        <v>349</v>
      </c>
      <c r="C2305" s="4" t="s">
        <v>350</v>
      </c>
      <c r="D2305" s="4" t="s">
        <v>548</v>
      </c>
      <c r="E2305" s="4" t="s">
        <v>549</v>
      </c>
      <c r="F2305" s="4" t="s">
        <v>38</v>
      </c>
      <c r="G2305" s="4" t="s">
        <v>39</v>
      </c>
      <c r="H2305" s="4" t="s">
        <v>550</v>
      </c>
      <c r="I2305" s="7"/>
      <c r="J2305" s="7"/>
      <c r="K2305" s="7"/>
      <c r="L2305" s="7"/>
      <c r="M2305" s="7"/>
      <c r="N2305" s="7"/>
      <c r="O2305" s="8">
        <v>760.95</v>
      </c>
      <c r="P2305" s="8">
        <v>-590.95000000000005</v>
      </c>
      <c r="Q2305" s="7"/>
      <c r="R2305" s="7"/>
      <c r="S2305" s="7"/>
      <c r="T2305" s="7"/>
      <c r="U2305" s="9">
        <v>170</v>
      </c>
    </row>
    <row r="2306" spans="1:21" ht="23.25" thickBot="1" x14ac:dyDescent="0.3">
      <c r="A2306" s="4" t="s">
        <v>547</v>
      </c>
      <c r="B2306" s="4" t="s">
        <v>349</v>
      </c>
      <c r="C2306" s="4" t="s">
        <v>350</v>
      </c>
      <c r="D2306" s="4" t="s">
        <v>548</v>
      </c>
      <c r="E2306" s="4" t="s">
        <v>549</v>
      </c>
      <c r="F2306" s="4" t="s">
        <v>292</v>
      </c>
      <c r="G2306" s="4" t="s">
        <v>293</v>
      </c>
      <c r="H2306" s="4" t="s">
        <v>550</v>
      </c>
      <c r="I2306" s="11"/>
      <c r="J2306" s="11"/>
      <c r="K2306" s="11"/>
      <c r="L2306" s="11"/>
      <c r="M2306" s="11"/>
      <c r="N2306" s="11"/>
      <c r="O2306" s="11"/>
      <c r="P2306" s="10">
        <v>1787.5</v>
      </c>
      <c r="Q2306" s="11"/>
      <c r="R2306" s="11"/>
      <c r="S2306" s="11"/>
      <c r="T2306" s="11"/>
      <c r="U2306" s="9">
        <v>1787.5</v>
      </c>
    </row>
    <row r="2307" spans="1:21" ht="23.25" thickBot="1" x14ac:dyDescent="0.3">
      <c r="A2307" s="4" t="s">
        <v>547</v>
      </c>
      <c r="B2307" s="4" t="s">
        <v>349</v>
      </c>
      <c r="C2307" s="4" t="s">
        <v>350</v>
      </c>
      <c r="D2307" s="4" t="s">
        <v>548</v>
      </c>
      <c r="E2307" s="4" t="s">
        <v>549</v>
      </c>
      <c r="F2307" s="4" t="s">
        <v>140</v>
      </c>
      <c r="G2307" s="4" t="s">
        <v>141</v>
      </c>
      <c r="H2307" s="4" t="s">
        <v>550</v>
      </c>
      <c r="I2307" s="7"/>
      <c r="J2307" s="7"/>
      <c r="K2307" s="7"/>
      <c r="L2307" s="7"/>
      <c r="M2307" s="7"/>
      <c r="N2307" s="7"/>
      <c r="O2307" s="8">
        <v>797.21</v>
      </c>
      <c r="P2307" s="8">
        <v>760.95</v>
      </c>
      <c r="Q2307" s="7"/>
      <c r="R2307" s="7"/>
      <c r="S2307" s="7"/>
      <c r="T2307" s="7"/>
      <c r="U2307" s="9">
        <v>1558.16</v>
      </c>
    </row>
    <row r="2308" spans="1:21" ht="23.25" thickBot="1" x14ac:dyDescent="0.3">
      <c r="A2308" s="4" t="s">
        <v>547</v>
      </c>
      <c r="B2308" s="4" t="s">
        <v>349</v>
      </c>
      <c r="C2308" s="4" t="s">
        <v>350</v>
      </c>
      <c r="D2308" s="4" t="s">
        <v>548</v>
      </c>
      <c r="E2308" s="4" t="s">
        <v>549</v>
      </c>
      <c r="F2308" s="4" t="s">
        <v>40</v>
      </c>
      <c r="G2308" s="4" t="s">
        <v>41</v>
      </c>
      <c r="H2308" s="4" t="s">
        <v>550</v>
      </c>
      <c r="I2308" s="11"/>
      <c r="J2308" s="11"/>
      <c r="K2308" s="11"/>
      <c r="L2308" s="11"/>
      <c r="M2308" s="11"/>
      <c r="N2308" s="11"/>
      <c r="O2308" s="11"/>
      <c r="P2308" s="10">
        <v>1134.4100000000001</v>
      </c>
      <c r="Q2308" s="11"/>
      <c r="R2308" s="11"/>
      <c r="S2308" s="11"/>
      <c r="T2308" s="11"/>
      <c r="U2308" s="9">
        <v>1134.4100000000001</v>
      </c>
    </row>
    <row r="2309" spans="1:21" ht="23.25" thickBot="1" x14ac:dyDescent="0.3">
      <c r="A2309" s="4" t="s">
        <v>547</v>
      </c>
      <c r="B2309" s="4" t="s">
        <v>349</v>
      </c>
      <c r="C2309" s="4" t="s">
        <v>350</v>
      </c>
      <c r="D2309" s="4" t="s">
        <v>548</v>
      </c>
      <c r="E2309" s="4" t="s">
        <v>549</v>
      </c>
      <c r="F2309" s="4" t="s">
        <v>144</v>
      </c>
      <c r="G2309" s="4" t="s">
        <v>145</v>
      </c>
      <c r="H2309" s="4" t="s">
        <v>550</v>
      </c>
      <c r="I2309" s="7"/>
      <c r="J2309" s="7"/>
      <c r="K2309" s="7"/>
      <c r="L2309" s="7"/>
      <c r="M2309" s="8">
        <v>2100</v>
      </c>
      <c r="N2309" s="8">
        <v>-180</v>
      </c>
      <c r="O2309" s="8">
        <v>180</v>
      </c>
      <c r="P2309" s="7"/>
      <c r="Q2309" s="7"/>
      <c r="R2309" s="7"/>
      <c r="S2309" s="7"/>
      <c r="T2309" s="7"/>
      <c r="U2309" s="9">
        <v>2100</v>
      </c>
    </row>
    <row r="2310" spans="1:21" ht="23.25" thickBot="1" x14ac:dyDescent="0.3">
      <c r="A2310" s="4" t="s">
        <v>547</v>
      </c>
      <c r="B2310" s="4" t="s">
        <v>349</v>
      </c>
      <c r="C2310" s="4" t="s">
        <v>350</v>
      </c>
      <c r="D2310" s="4" t="s">
        <v>548</v>
      </c>
      <c r="E2310" s="4" t="s">
        <v>549</v>
      </c>
      <c r="F2310" s="4" t="s">
        <v>51</v>
      </c>
      <c r="G2310" s="4" t="s">
        <v>52</v>
      </c>
      <c r="H2310" s="4" t="s">
        <v>550</v>
      </c>
      <c r="I2310" s="11"/>
      <c r="J2310" s="11"/>
      <c r="K2310" s="11"/>
      <c r="L2310" s="11"/>
      <c r="M2310" s="11"/>
      <c r="N2310" s="11"/>
      <c r="O2310" s="11"/>
      <c r="P2310" s="10">
        <v>205.18</v>
      </c>
      <c r="Q2310" s="11"/>
      <c r="R2310" s="11"/>
      <c r="S2310" s="11"/>
      <c r="T2310" s="11"/>
      <c r="U2310" s="9">
        <v>205.18</v>
      </c>
    </row>
    <row r="2311" spans="1:21" ht="23.25" thickBot="1" x14ac:dyDescent="0.3">
      <c r="A2311" s="4" t="s">
        <v>547</v>
      </c>
      <c r="B2311" s="4" t="s">
        <v>349</v>
      </c>
      <c r="C2311" s="4" t="s">
        <v>350</v>
      </c>
      <c r="D2311" s="4" t="s">
        <v>548</v>
      </c>
      <c r="E2311" s="4" t="s">
        <v>549</v>
      </c>
      <c r="F2311" s="4" t="s">
        <v>42</v>
      </c>
      <c r="G2311" s="4" t="s">
        <v>43</v>
      </c>
      <c r="H2311" s="4" t="s">
        <v>550</v>
      </c>
      <c r="I2311" s="7"/>
      <c r="J2311" s="7"/>
      <c r="K2311" s="7"/>
      <c r="L2311" s="8">
        <v>933.92</v>
      </c>
      <c r="M2311" s="7"/>
      <c r="N2311" s="8">
        <v>2118.3200000000002</v>
      </c>
      <c r="O2311" s="8">
        <v>2426.7199999999998</v>
      </c>
      <c r="P2311" s="8">
        <v>2211.37</v>
      </c>
      <c r="Q2311" s="8">
        <v>-87.55</v>
      </c>
      <c r="R2311" s="7"/>
      <c r="S2311" s="7"/>
      <c r="T2311" s="7"/>
      <c r="U2311" s="9">
        <v>7602.78</v>
      </c>
    </row>
    <row r="2312" spans="1:21" ht="23.25" thickBot="1" x14ac:dyDescent="0.3">
      <c r="A2312" s="4" t="s">
        <v>547</v>
      </c>
      <c r="B2312" s="4" t="s">
        <v>349</v>
      </c>
      <c r="C2312" s="4" t="s">
        <v>350</v>
      </c>
      <c r="D2312" s="4" t="s">
        <v>548</v>
      </c>
      <c r="E2312" s="4" t="s">
        <v>549</v>
      </c>
      <c r="F2312" s="4" t="s">
        <v>53</v>
      </c>
      <c r="G2312" s="4" t="s">
        <v>54</v>
      </c>
      <c r="H2312" s="4" t="s">
        <v>550</v>
      </c>
      <c r="I2312" s="11"/>
      <c r="J2312" s="11"/>
      <c r="K2312" s="11"/>
      <c r="L2312" s="11"/>
      <c r="M2312" s="11"/>
      <c r="N2312" s="11"/>
      <c r="O2312" s="10">
        <v>179.15</v>
      </c>
      <c r="P2312" s="10">
        <v>129.13999999999999</v>
      </c>
      <c r="Q2312" s="11"/>
      <c r="R2312" s="11"/>
      <c r="S2312" s="11"/>
      <c r="T2312" s="11"/>
      <c r="U2312" s="9">
        <v>308.29000000000002</v>
      </c>
    </row>
    <row r="2313" spans="1:21" ht="23.25" thickBot="1" x14ac:dyDescent="0.3">
      <c r="A2313" s="4" t="s">
        <v>547</v>
      </c>
      <c r="B2313" s="4" t="s">
        <v>349</v>
      </c>
      <c r="C2313" s="4" t="s">
        <v>350</v>
      </c>
      <c r="D2313" s="4" t="s">
        <v>570</v>
      </c>
      <c r="E2313" s="4" t="s">
        <v>571</v>
      </c>
      <c r="F2313" s="4" t="s">
        <v>94</v>
      </c>
      <c r="G2313" s="4" t="s">
        <v>95</v>
      </c>
      <c r="H2313" s="4" t="s">
        <v>572</v>
      </c>
      <c r="I2313" s="8">
        <v>919.37</v>
      </c>
      <c r="J2313" s="8">
        <v>992.51</v>
      </c>
      <c r="K2313" s="8">
        <v>-193.16</v>
      </c>
      <c r="L2313" s="8">
        <v>572.41999999999996</v>
      </c>
      <c r="M2313" s="8">
        <v>1524.44</v>
      </c>
      <c r="N2313" s="8">
        <v>1952.51</v>
      </c>
      <c r="O2313" s="8">
        <v>396.17</v>
      </c>
      <c r="P2313" s="8">
        <v>999.61</v>
      </c>
      <c r="Q2313" s="8">
        <v>1091.22</v>
      </c>
      <c r="R2313" s="8">
        <v>1036.73</v>
      </c>
      <c r="S2313" s="8">
        <v>1165.43</v>
      </c>
      <c r="T2313" s="8">
        <v>1080.95</v>
      </c>
      <c r="U2313" s="9">
        <v>11538.2</v>
      </c>
    </row>
    <row r="2314" spans="1:21" ht="23.25" thickBot="1" x14ac:dyDescent="0.3">
      <c r="A2314" s="4" t="s">
        <v>547</v>
      </c>
      <c r="B2314" s="4" t="s">
        <v>349</v>
      </c>
      <c r="C2314" s="4" t="s">
        <v>350</v>
      </c>
      <c r="D2314" s="4" t="s">
        <v>570</v>
      </c>
      <c r="E2314" s="4" t="s">
        <v>571</v>
      </c>
      <c r="F2314" s="4" t="s">
        <v>38</v>
      </c>
      <c r="G2314" s="4" t="s">
        <v>39</v>
      </c>
      <c r="H2314" s="4" t="s">
        <v>572</v>
      </c>
      <c r="I2314" s="11"/>
      <c r="J2314" s="11"/>
      <c r="K2314" s="11"/>
      <c r="L2314" s="11"/>
      <c r="M2314" s="11"/>
      <c r="N2314" s="11"/>
      <c r="O2314" s="10">
        <v>2849.35</v>
      </c>
      <c r="P2314" s="11"/>
      <c r="Q2314" s="11"/>
      <c r="R2314" s="11"/>
      <c r="S2314" s="11"/>
      <c r="T2314" s="11"/>
      <c r="U2314" s="9">
        <v>2849.35</v>
      </c>
    </row>
    <row r="2315" spans="1:21" ht="23.25" thickBot="1" x14ac:dyDescent="0.3">
      <c r="A2315" s="4" t="s">
        <v>547</v>
      </c>
      <c r="B2315" s="4" t="s">
        <v>349</v>
      </c>
      <c r="C2315" s="4" t="s">
        <v>350</v>
      </c>
      <c r="D2315" s="4" t="s">
        <v>570</v>
      </c>
      <c r="E2315" s="4" t="s">
        <v>571</v>
      </c>
      <c r="F2315" s="4" t="s">
        <v>457</v>
      </c>
      <c r="G2315" s="4" t="s">
        <v>458</v>
      </c>
      <c r="H2315" s="4" t="s">
        <v>572</v>
      </c>
      <c r="I2315" s="7"/>
      <c r="J2315" s="7"/>
      <c r="K2315" s="7"/>
      <c r="L2315" s="7"/>
      <c r="M2315" s="7"/>
      <c r="N2315" s="7"/>
      <c r="O2315" s="7"/>
      <c r="P2315" s="7"/>
      <c r="Q2315" s="7"/>
      <c r="R2315" s="8">
        <v>-420.49</v>
      </c>
      <c r="S2315" s="7"/>
      <c r="T2315" s="7"/>
      <c r="U2315" s="9">
        <v>-420.49</v>
      </c>
    </row>
    <row r="2316" spans="1:21" ht="23.25" thickBot="1" x14ac:dyDescent="0.3">
      <c r="A2316" s="4" t="s">
        <v>547</v>
      </c>
      <c r="B2316" s="4" t="s">
        <v>349</v>
      </c>
      <c r="C2316" s="4" t="s">
        <v>350</v>
      </c>
      <c r="D2316" s="4" t="s">
        <v>570</v>
      </c>
      <c r="E2316" s="4" t="s">
        <v>571</v>
      </c>
      <c r="F2316" s="4" t="s">
        <v>51</v>
      </c>
      <c r="G2316" s="4" t="s">
        <v>52</v>
      </c>
      <c r="H2316" s="4" t="s">
        <v>572</v>
      </c>
      <c r="I2316" s="10">
        <v>1014.07</v>
      </c>
      <c r="J2316" s="10">
        <v>1323.1</v>
      </c>
      <c r="K2316" s="10">
        <v>-3041.09</v>
      </c>
      <c r="L2316" s="10">
        <v>389.08</v>
      </c>
      <c r="M2316" s="10">
        <v>433.78</v>
      </c>
      <c r="N2316" s="10">
        <v>3007.93</v>
      </c>
      <c r="O2316" s="10">
        <v>386.14</v>
      </c>
      <c r="P2316" s="10">
        <v>410.36</v>
      </c>
      <c r="Q2316" s="10">
        <v>886.02</v>
      </c>
      <c r="R2316" s="10">
        <v>2110.1799999999998</v>
      </c>
      <c r="S2316" s="10">
        <v>1607.59</v>
      </c>
      <c r="T2316" s="10">
        <v>1967.53</v>
      </c>
      <c r="U2316" s="9">
        <v>10494.69</v>
      </c>
    </row>
    <row r="2317" spans="1:21" ht="23.25" thickBot="1" x14ac:dyDescent="0.3">
      <c r="A2317" s="4" t="s">
        <v>547</v>
      </c>
      <c r="B2317" s="4" t="s">
        <v>349</v>
      </c>
      <c r="C2317" s="4" t="s">
        <v>350</v>
      </c>
      <c r="D2317" s="4" t="s">
        <v>570</v>
      </c>
      <c r="E2317" s="4" t="s">
        <v>571</v>
      </c>
      <c r="F2317" s="4" t="s">
        <v>42</v>
      </c>
      <c r="G2317" s="4" t="s">
        <v>43</v>
      </c>
      <c r="H2317" s="4" t="s">
        <v>572</v>
      </c>
      <c r="I2317" s="8">
        <v>3638.04</v>
      </c>
      <c r="J2317" s="8">
        <v>4696.22</v>
      </c>
      <c r="K2317" s="8">
        <v>1290.1099999999999</v>
      </c>
      <c r="L2317" s="8">
        <v>2717.67</v>
      </c>
      <c r="M2317" s="8">
        <v>6139.29</v>
      </c>
      <c r="N2317" s="8">
        <v>6050.64</v>
      </c>
      <c r="O2317" s="8">
        <v>2250.14</v>
      </c>
      <c r="P2317" s="8">
        <v>6310.97</v>
      </c>
      <c r="Q2317" s="8">
        <v>4181.8900000000003</v>
      </c>
      <c r="R2317" s="8">
        <v>4793.53</v>
      </c>
      <c r="S2317" s="8">
        <v>5525.36</v>
      </c>
      <c r="T2317" s="8">
        <v>4986.62</v>
      </c>
      <c r="U2317" s="9">
        <v>52580.480000000003</v>
      </c>
    </row>
    <row r="2318" spans="1:21" ht="23.25" thickBot="1" x14ac:dyDescent="0.3">
      <c r="A2318" s="4" t="s">
        <v>547</v>
      </c>
      <c r="B2318" s="4" t="s">
        <v>349</v>
      </c>
      <c r="C2318" s="4" t="s">
        <v>350</v>
      </c>
      <c r="D2318" s="4" t="s">
        <v>570</v>
      </c>
      <c r="E2318" s="4" t="s">
        <v>571</v>
      </c>
      <c r="F2318" s="4" t="s">
        <v>53</v>
      </c>
      <c r="G2318" s="4" t="s">
        <v>54</v>
      </c>
      <c r="H2318" s="4" t="s">
        <v>572</v>
      </c>
      <c r="I2318" s="10">
        <v>1912.09</v>
      </c>
      <c r="J2318" s="10">
        <v>1067.1199999999999</v>
      </c>
      <c r="K2318" s="10">
        <v>371.84</v>
      </c>
      <c r="L2318" s="10">
        <v>980.33</v>
      </c>
      <c r="M2318" s="10">
        <v>4311.3100000000004</v>
      </c>
      <c r="N2318" s="10">
        <v>4882.18</v>
      </c>
      <c r="O2318" s="10">
        <v>192.35</v>
      </c>
      <c r="P2318" s="10">
        <v>415.8</v>
      </c>
      <c r="Q2318" s="10">
        <v>2723.28</v>
      </c>
      <c r="R2318" s="10">
        <v>498.43</v>
      </c>
      <c r="S2318" s="10">
        <v>1188.07</v>
      </c>
      <c r="T2318" s="10">
        <v>763.7</v>
      </c>
      <c r="U2318" s="9">
        <v>19306.5</v>
      </c>
    </row>
    <row r="2319" spans="1:21" ht="23.25" thickBot="1" x14ac:dyDescent="0.3">
      <c r="A2319" s="4" t="s">
        <v>547</v>
      </c>
      <c r="B2319" s="4" t="s">
        <v>349</v>
      </c>
      <c r="C2319" s="4" t="s">
        <v>350</v>
      </c>
      <c r="D2319" s="4" t="s">
        <v>570</v>
      </c>
      <c r="E2319" s="4" t="s">
        <v>571</v>
      </c>
      <c r="F2319" s="4" t="s">
        <v>172</v>
      </c>
      <c r="G2319" s="4" t="s">
        <v>173</v>
      </c>
      <c r="H2319" s="4" t="s">
        <v>572</v>
      </c>
      <c r="I2319" s="8">
        <v>157.5</v>
      </c>
      <c r="J2319" s="7"/>
      <c r="K2319" s="8">
        <v>-180</v>
      </c>
      <c r="L2319" s="7"/>
      <c r="M2319" s="8">
        <v>247.5</v>
      </c>
      <c r="N2319" s="8">
        <v>157.5</v>
      </c>
      <c r="O2319" s="7"/>
      <c r="P2319" s="7"/>
      <c r="Q2319" s="8">
        <v>67.5</v>
      </c>
      <c r="R2319" s="8">
        <v>67.5</v>
      </c>
      <c r="S2319" s="8">
        <v>45</v>
      </c>
      <c r="T2319" s="8">
        <v>45</v>
      </c>
      <c r="U2319" s="9">
        <v>607.5</v>
      </c>
    </row>
    <row r="2320" spans="1:21" ht="23.25" thickBot="1" x14ac:dyDescent="0.3">
      <c r="A2320" s="4" t="s">
        <v>547</v>
      </c>
      <c r="B2320" s="4" t="s">
        <v>349</v>
      </c>
      <c r="C2320" s="4" t="s">
        <v>350</v>
      </c>
      <c r="D2320" s="4" t="s">
        <v>573</v>
      </c>
      <c r="E2320" s="4" t="s">
        <v>574</v>
      </c>
      <c r="F2320" s="4" t="s">
        <v>94</v>
      </c>
      <c r="G2320" s="4" t="s">
        <v>95</v>
      </c>
      <c r="H2320" s="4" t="s">
        <v>575</v>
      </c>
      <c r="I2320" s="11"/>
      <c r="J2320" s="11"/>
      <c r="K2320" s="11"/>
      <c r="L2320" s="11"/>
      <c r="M2320" s="11"/>
      <c r="N2320" s="11"/>
      <c r="O2320" s="11"/>
      <c r="P2320" s="10">
        <v>111.37</v>
      </c>
      <c r="Q2320" s="11"/>
      <c r="R2320" s="11"/>
      <c r="S2320" s="11"/>
      <c r="T2320" s="11"/>
      <c r="U2320" s="9">
        <v>111.37</v>
      </c>
    </row>
    <row r="2321" spans="1:21" ht="23.25" thickBot="1" x14ac:dyDescent="0.3">
      <c r="A2321" s="4" t="s">
        <v>547</v>
      </c>
      <c r="B2321" s="4" t="s">
        <v>349</v>
      </c>
      <c r="C2321" s="4" t="s">
        <v>350</v>
      </c>
      <c r="D2321" s="4" t="s">
        <v>573</v>
      </c>
      <c r="E2321" s="4" t="s">
        <v>574</v>
      </c>
      <c r="F2321" s="4" t="s">
        <v>42</v>
      </c>
      <c r="G2321" s="4" t="s">
        <v>43</v>
      </c>
      <c r="H2321" s="4" t="s">
        <v>575</v>
      </c>
      <c r="I2321" s="7"/>
      <c r="J2321" s="7"/>
      <c r="K2321" s="7"/>
      <c r="L2321" s="7"/>
      <c r="M2321" s="7"/>
      <c r="N2321" s="7"/>
      <c r="O2321" s="7"/>
      <c r="P2321" s="8">
        <v>795.18</v>
      </c>
      <c r="Q2321" s="7"/>
      <c r="R2321" s="7"/>
      <c r="S2321" s="7"/>
      <c r="T2321" s="7"/>
      <c r="U2321" s="9">
        <v>795.18</v>
      </c>
    </row>
    <row r="2322" spans="1:21" ht="23.25" thickBot="1" x14ac:dyDescent="0.3">
      <c r="A2322" s="4" t="s">
        <v>547</v>
      </c>
      <c r="B2322" s="4" t="s">
        <v>349</v>
      </c>
      <c r="C2322" s="4" t="s">
        <v>350</v>
      </c>
      <c r="D2322" s="4" t="s">
        <v>561</v>
      </c>
      <c r="E2322" s="4" t="s">
        <v>562</v>
      </c>
      <c r="F2322" s="4" t="s">
        <v>47</v>
      </c>
      <c r="G2322" s="4" t="s">
        <v>48</v>
      </c>
      <c r="H2322" s="4" t="s">
        <v>563</v>
      </c>
      <c r="I2322" s="11"/>
      <c r="J2322" s="11"/>
      <c r="K2322" s="11"/>
      <c r="L2322" s="10">
        <v>83.64</v>
      </c>
      <c r="M2322" s="11"/>
      <c r="N2322" s="11"/>
      <c r="O2322" s="10">
        <v>15.25</v>
      </c>
      <c r="P2322" s="11"/>
      <c r="Q2322" s="11"/>
      <c r="R2322" s="11"/>
      <c r="S2322" s="11"/>
      <c r="T2322" s="11"/>
      <c r="U2322" s="9">
        <v>98.89</v>
      </c>
    </row>
    <row r="2323" spans="1:21" ht="23.25" thickBot="1" x14ac:dyDescent="0.3">
      <c r="A2323" s="4" t="s">
        <v>547</v>
      </c>
      <c r="B2323" s="4" t="s">
        <v>349</v>
      </c>
      <c r="C2323" s="4" t="s">
        <v>350</v>
      </c>
      <c r="D2323" s="4" t="s">
        <v>561</v>
      </c>
      <c r="E2323" s="4" t="s">
        <v>562</v>
      </c>
      <c r="F2323" s="4" t="s">
        <v>130</v>
      </c>
      <c r="G2323" s="4" t="s">
        <v>131</v>
      </c>
      <c r="H2323" s="4" t="s">
        <v>563</v>
      </c>
      <c r="I2323" s="7"/>
      <c r="J2323" s="7"/>
      <c r="K2323" s="7"/>
      <c r="L2323" s="7"/>
      <c r="M2323" s="8">
        <v>75.86</v>
      </c>
      <c r="N2323" s="7"/>
      <c r="O2323" s="7"/>
      <c r="P2323" s="7"/>
      <c r="Q2323" s="7"/>
      <c r="R2323" s="7"/>
      <c r="S2323" s="7"/>
      <c r="T2323" s="7"/>
      <c r="U2323" s="9">
        <v>75.86</v>
      </c>
    </row>
    <row r="2324" spans="1:21" ht="23.25" thickBot="1" x14ac:dyDescent="0.3">
      <c r="A2324" s="4" t="s">
        <v>547</v>
      </c>
      <c r="B2324" s="4" t="s">
        <v>349</v>
      </c>
      <c r="C2324" s="4" t="s">
        <v>350</v>
      </c>
      <c r="D2324" s="4" t="s">
        <v>561</v>
      </c>
      <c r="E2324" s="4" t="s">
        <v>562</v>
      </c>
      <c r="F2324" s="4" t="s">
        <v>356</v>
      </c>
      <c r="G2324" s="4" t="s">
        <v>357</v>
      </c>
      <c r="H2324" s="4" t="s">
        <v>563</v>
      </c>
      <c r="I2324" s="11"/>
      <c r="J2324" s="11"/>
      <c r="K2324" s="11"/>
      <c r="L2324" s="11"/>
      <c r="M2324" s="10">
        <v>3.79</v>
      </c>
      <c r="N2324" s="11"/>
      <c r="O2324" s="11"/>
      <c r="P2324" s="11"/>
      <c r="Q2324" s="11"/>
      <c r="R2324" s="11"/>
      <c r="S2324" s="11"/>
      <c r="T2324" s="11"/>
      <c r="U2324" s="9">
        <v>3.79</v>
      </c>
    </row>
    <row r="2325" spans="1:21" ht="23.25" thickBot="1" x14ac:dyDescent="0.3">
      <c r="A2325" s="4" t="s">
        <v>547</v>
      </c>
      <c r="B2325" s="4" t="s">
        <v>349</v>
      </c>
      <c r="C2325" s="4" t="s">
        <v>350</v>
      </c>
      <c r="D2325" s="4" t="s">
        <v>561</v>
      </c>
      <c r="E2325" s="4" t="s">
        <v>562</v>
      </c>
      <c r="F2325" s="4" t="s">
        <v>94</v>
      </c>
      <c r="G2325" s="4" t="s">
        <v>95</v>
      </c>
      <c r="H2325" s="4" t="s">
        <v>563</v>
      </c>
      <c r="I2325" s="7"/>
      <c r="J2325" s="7"/>
      <c r="K2325" s="7"/>
      <c r="L2325" s="8">
        <v>643.03</v>
      </c>
      <c r="M2325" s="8">
        <v>36.25</v>
      </c>
      <c r="N2325" s="8">
        <v>21.6</v>
      </c>
      <c r="O2325" s="8">
        <v>1045.03</v>
      </c>
      <c r="P2325" s="8">
        <v>335.76</v>
      </c>
      <c r="Q2325" s="8">
        <v>-666.34</v>
      </c>
      <c r="R2325" s="7"/>
      <c r="S2325" s="8">
        <v>211.49</v>
      </c>
      <c r="T2325" s="8">
        <v>591.75</v>
      </c>
      <c r="U2325" s="9">
        <v>2218.5700000000002</v>
      </c>
    </row>
    <row r="2326" spans="1:21" ht="23.25" thickBot="1" x14ac:dyDescent="0.3">
      <c r="A2326" s="4" t="s">
        <v>547</v>
      </c>
      <c r="B2326" s="4" t="s">
        <v>349</v>
      </c>
      <c r="C2326" s="4" t="s">
        <v>350</v>
      </c>
      <c r="D2326" s="4" t="s">
        <v>561</v>
      </c>
      <c r="E2326" s="4" t="s">
        <v>562</v>
      </c>
      <c r="F2326" s="4" t="s">
        <v>140</v>
      </c>
      <c r="G2326" s="4" t="s">
        <v>141</v>
      </c>
      <c r="H2326" s="4" t="s">
        <v>563</v>
      </c>
      <c r="I2326" s="10">
        <v>1486.82</v>
      </c>
      <c r="J2326" s="11"/>
      <c r="K2326" s="11"/>
      <c r="L2326" s="11"/>
      <c r="M2326" s="10">
        <v>1526.07</v>
      </c>
      <c r="N2326" s="10">
        <v>474.85</v>
      </c>
      <c r="O2326" s="11"/>
      <c r="P2326" s="10">
        <v>2457.5700000000002</v>
      </c>
      <c r="Q2326" s="11"/>
      <c r="R2326" s="11"/>
      <c r="S2326" s="11"/>
      <c r="T2326" s="11"/>
      <c r="U2326" s="9">
        <v>5945.31</v>
      </c>
    </row>
    <row r="2327" spans="1:21" ht="23.25" thickBot="1" x14ac:dyDescent="0.3">
      <c r="A2327" s="4" t="s">
        <v>547</v>
      </c>
      <c r="B2327" s="4" t="s">
        <v>349</v>
      </c>
      <c r="C2327" s="4" t="s">
        <v>350</v>
      </c>
      <c r="D2327" s="4" t="s">
        <v>561</v>
      </c>
      <c r="E2327" s="4" t="s">
        <v>562</v>
      </c>
      <c r="F2327" s="4" t="s">
        <v>40</v>
      </c>
      <c r="G2327" s="4" t="s">
        <v>41</v>
      </c>
      <c r="H2327" s="4" t="s">
        <v>563</v>
      </c>
      <c r="I2327" s="7"/>
      <c r="J2327" s="8">
        <v>1195.8699999999999</v>
      </c>
      <c r="K2327" s="7"/>
      <c r="L2327" s="7"/>
      <c r="M2327" s="7"/>
      <c r="N2327" s="8">
        <v>2663.01</v>
      </c>
      <c r="O2327" s="7"/>
      <c r="P2327" s="7"/>
      <c r="Q2327" s="7"/>
      <c r="R2327" s="7"/>
      <c r="S2327" s="7"/>
      <c r="T2327" s="7"/>
      <c r="U2327" s="9">
        <v>3858.88</v>
      </c>
    </row>
    <row r="2328" spans="1:21" ht="23.25" thickBot="1" x14ac:dyDescent="0.3">
      <c r="A2328" s="4" t="s">
        <v>547</v>
      </c>
      <c r="B2328" s="4" t="s">
        <v>349</v>
      </c>
      <c r="C2328" s="4" t="s">
        <v>350</v>
      </c>
      <c r="D2328" s="4" t="s">
        <v>561</v>
      </c>
      <c r="E2328" s="4" t="s">
        <v>562</v>
      </c>
      <c r="F2328" s="4" t="s">
        <v>49</v>
      </c>
      <c r="G2328" s="4" t="s">
        <v>50</v>
      </c>
      <c r="H2328" s="4" t="s">
        <v>563</v>
      </c>
      <c r="I2328" s="10">
        <v>406.5</v>
      </c>
      <c r="J2328" s="11"/>
      <c r="K2328" s="11"/>
      <c r="L2328" s="11"/>
      <c r="M2328" s="10">
        <v>325.2</v>
      </c>
      <c r="N2328" s="11"/>
      <c r="O2328" s="11"/>
      <c r="P2328" s="10">
        <v>814.48</v>
      </c>
      <c r="Q2328" s="11"/>
      <c r="R2328" s="11"/>
      <c r="S2328" s="11"/>
      <c r="T2328" s="11"/>
      <c r="U2328" s="9">
        <v>1546.18</v>
      </c>
    </row>
    <row r="2329" spans="1:21" ht="23.25" thickBot="1" x14ac:dyDescent="0.3">
      <c r="A2329" s="4" t="s">
        <v>547</v>
      </c>
      <c r="B2329" s="4" t="s">
        <v>349</v>
      </c>
      <c r="C2329" s="4" t="s">
        <v>350</v>
      </c>
      <c r="D2329" s="4" t="s">
        <v>561</v>
      </c>
      <c r="E2329" s="4" t="s">
        <v>562</v>
      </c>
      <c r="F2329" s="4" t="s">
        <v>358</v>
      </c>
      <c r="G2329" s="4" t="s">
        <v>359</v>
      </c>
      <c r="H2329" s="4" t="s">
        <v>563</v>
      </c>
      <c r="I2329" s="7"/>
      <c r="J2329" s="7"/>
      <c r="K2329" s="7"/>
      <c r="L2329" s="7"/>
      <c r="M2329" s="7"/>
      <c r="N2329" s="8">
        <v>-2000.48</v>
      </c>
      <c r="O2329" s="7"/>
      <c r="P2329" s="7"/>
      <c r="Q2329" s="7"/>
      <c r="R2329" s="7"/>
      <c r="S2329" s="7"/>
      <c r="T2329" s="7"/>
      <c r="U2329" s="9">
        <v>-2000.48</v>
      </c>
    </row>
    <row r="2330" spans="1:21" ht="23.25" thickBot="1" x14ac:dyDescent="0.3">
      <c r="A2330" s="4" t="s">
        <v>547</v>
      </c>
      <c r="B2330" s="4" t="s">
        <v>349</v>
      </c>
      <c r="C2330" s="4" t="s">
        <v>350</v>
      </c>
      <c r="D2330" s="4" t="s">
        <v>561</v>
      </c>
      <c r="E2330" s="4" t="s">
        <v>562</v>
      </c>
      <c r="F2330" s="4" t="s">
        <v>72</v>
      </c>
      <c r="G2330" s="4" t="s">
        <v>73</v>
      </c>
      <c r="H2330" s="4" t="s">
        <v>563</v>
      </c>
      <c r="I2330" s="11"/>
      <c r="J2330" s="11"/>
      <c r="K2330" s="11"/>
      <c r="L2330" s="11"/>
      <c r="M2330" s="11"/>
      <c r="N2330" s="11"/>
      <c r="O2330" s="11"/>
      <c r="P2330" s="11"/>
      <c r="Q2330" s="10">
        <v>-3151.94</v>
      </c>
      <c r="R2330" s="11"/>
      <c r="S2330" s="11"/>
      <c r="T2330" s="11"/>
      <c r="U2330" s="9">
        <v>-3151.94</v>
      </c>
    </row>
    <row r="2331" spans="1:21" ht="23.25" thickBot="1" x14ac:dyDescent="0.3">
      <c r="A2331" s="4" t="s">
        <v>547</v>
      </c>
      <c r="B2331" s="4" t="s">
        <v>349</v>
      </c>
      <c r="C2331" s="4" t="s">
        <v>350</v>
      </c>
      <c r="D2331" s="4" t="s">
        <v>561</v>
      </c>
      <c r="E2331" s="4" t="s">
        <v>562</v>
      </c>
      <c r="F2331" s="4" t="s">
        <v>42</v>
      </c>
      <c r="G2331" s="4" t="s">
        <v>43</v>
      </c>
      <c r="H2331" s="4" t="s">
        <v>563</v>
      </c>
      <c r="I2331" s="7"/>
      <c r="J2331" s="7"/>
      <c r="K2331" s="7"/>
      <c r="L2331" s="8">
        <v>4179.03</v>
      </c>
      <c r="M2331" s="8">
        <v>258.8</v>
      </c>
      <c r="N2331" s="8">
        <v>154.19999999999999</v>
      </c>
      <c r="O2331" s="8">
        <v>6871.71</v>
      </c>
      <c r="P2331" s="8">
        <v>2256.61</v>
      </c>
      <c r="Q2331" s="8">
        <v>-4345.5</v>
      </c>
      <c r="R2331" s="7"/>
      <c r="S2331" s="8">
        <v>1510</v>
      </c>
      <c r="T2331" s="8">
        <v>4127.2</v>
      </c>
      <c r="U2331" s="9">
        <v>15012.05</v>
      </c>
    </row>
    <row r="2332" spans="1:21" ht="23.25" thickBot="1" x14ac:dyDescent="0.3">
      <c r="A2332" s="4" t="s">
        <v>547</v>
      </c>
      <c r="B2332" s="4" t="s">
        <v>349</v>
      </c>
      <c r="C2332" s="4" t="s">
        <v>350</v>
      </c>
      <c r="D2332" s="4" t="s">
        <v>561</v>
      </c>
      <c r="E2332" s="4" t="s">
        <v>562</v>
      </c>
      <c r="F2332" s="4" t="s">
        <v>53</v>
      </c>
      <c r="G2332" s="4" t="s">
        <v>54</v>
      </c>
      <c r="H2332" s="4" t="s">
        <v>563</v>
      </c>
      <c r="I2332" s="11"/>
      <c r="J2332" s="11"/>
      <c r="K2332" s="11"/>
      <c r="L2332" s="10">
        <v>412.15</v>
      </c>
      <c r="M2332" s="11"/>
      <c r="N2332" s="11"/>
      <c r="O2332" s="10">
        <v>589.65</v>
      </c>
      <c r="P2332" s="10">
        <v>140.68</v>
      </c>
      <c r="Q2332" s="10">
        <v>-412.15</v>
      </c>
      <c r="R2332" s="11"/>
      <c r="S2332" s="11"/>
      <c r="T2332" s="10">
        <v>97.85</v>
      </c>
      <c r="U2332" s="9">
        <v>828.18</v>
      </c>
    </row>
    <row r="2333" spans="1:21" ht="23.25" thickBot="1" x14ac:dyDescent="0.3">
      <c r="A2333" s="4" t="s">
        <v>547</v>
      </c>
      <c r="B2333" s="4" t="s">
        <v>349</v>
      </c>
      <c r="C2333" s="4" t="s">
        <v>350</v>
      </c>
      <c r="D2333" s="4" t="s">
        <v>567</v>
      </c>
      <c r="E2333" s="4" t="s">
        <v>568</v>
      </c>
      <c r="F2333" s="4" t="s">
        <v>47</v>
      </c>
      <c r="G2333" s="4" t="s">
        <v>48</v>
      </c>
      <c r="H2333" s="4" t="s">
        <v>569</v>
      </c>
      <c r="I2333" s="7"/>
      <c r="J2333" s="7"/>
      <c r="K2333" s="7"/>
      <c r="L2333" s="7"/>
      <c r="M2333" s="7"/>
      <c r="N2333" s="8">
        <v>169.17</v>
      </c>
      <c r="O2333" s="7"/>
      <c r="P2333" s="7"/>
      <c r="Q2333" s="7"/>
      <c r="R2333" s="7"/>
      <c r="S2333" s="7"/>
      <c r="T2333" s="7"/>
      <c r="U2333" s="9">
        <v>169.17</v>
      </c>
    </row>
    <row r="2334" spans="1:21" ht="23.25" thickBot="1" x14ac:dyDescent="0.3">
      <c r="A2334" s="4" t="s">
        <v>547</v>
      </c>
      <c r="B2334" s="4" t="s">
        <v>349</v>
      </c>
      <c r="C2334" s="4" t="s">
        <v>350</v>
      </c>
      <c r="D2334" s="4" t="s">
        <v>567</v>
      </c>
      <c r="E2334" s="4" t="s">
        <v>568</v>
      </c>
      <c r="F2334" s="4" t="s">
        <v>296</v>
      </c>
      <c r="G2334" s="4" t="s">
        <v>297</v>
      </c>
      <c r="H2334" s="4" t="s">
        <v>569</v>
      </c>
      <c r="I2334" s="10">
        <v>45</v>
      </c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9">
        <v>45</v>
      </c>
    </row>
    <row r="2335" spans="1:21" ht="23.25" thickBot="1" x14ac:dyDescent="0.3">
      <c r="A2335" s="4" t="s">
        <v>547</v>
      </c>
      <c r="B2335" s="4" t="s">
        <v>349</v>
      </c>
      <c r="C2335" s="4" t="s">
        <v>350</v>
      </c>
      <c r="D2335" s="4" t="s">
        <v>567</v>
      </c>
      <c r="E2335" s="4" t="s">
        <v>568</v>
      </c>
      <c r="F2335" s="4" t="s">
        <v>94</v>
      </c>
      <c r="G2335" s="4" t="s">
        <v>95</v>
      </c>
      <c r="H2335" s="4" t="s">
        <v>569</v>
      </c>
      <c r="I2335" s="8">
        <v>249.23</v>
      </c>
      <c r="J2335" s="8">
        <v>19.62</v>
      </c>
      <c r="K2335" s="7"/>
      <c r="L2335" s="8">
        <v>21.6</v>
      </c>
      <c r="M2335" s="8">
        <v>41.87</v>
      </c>
      <c r="N2335" s="8">
        <v>104.28</v>
      </c>
      <c r="O2335" s="8">
        <v>30.54</v>
      </c>
      <c r="P2335" s="7"/>
      <c r="Q2335" s="8">
        <v>80.540000000000006</v>
      </c>
      <c r="R2335" s="8">
        <v>38.520000000000003</v>
      </c>
      <c r="S2335" s="8">
        <v>82.39</v>
      </c>
      <c r="T2335" s="8">
        <v>22.03</v>
      </c>
      <c r="U2335" s="9">
        <v>690.62</v>
      </c>
    </row>
    <row r="2336" spans="1:21" ht="23.25" thickBot="1" x14ac:dyDescent="0.3">
      <c r="A2336" s="4" t="s">
        <v>547</v>
      </c>
      <c r="B2336" s="4" t="s">
        <v>349</v>
      </c>
      <c r="C2336" s="4" t="s">
        <v>350</v>
      </c>
      <c r="D2336" s="4" t="s">
        <v>567</v>
      </c>
      <c r="E2336" s="4" t="s">
        <v>568</v>
      </c>
      <c r="F2336" s="4" t="s">
        <v>292</v>
      </c>
      <c r="G2336" s="4" t="s">
        <v>293</v>
      </c>
      <c r="H2336" s="4" t="s">
        <v>569</v>
      </c>
      <c r="I2336" s="10">
        <v>1100</v>
      </c>
      <c r="J2336" s="11"/>
      <c r="K2336" s="11"/>
      <c r="L2336" s="11"/>
      <c r="M2336" s="11"/>
      <c r="N2336" s="11"/>
      <c r="O2336" s="11"/>
      <c r="P2336" s="11"/>
      <c r="Q2336" s="11"/>
      <c r="R2336" s="10">
        <v>1100</v>
      </c>
      <c r="S2336" s="11"/>
      <c r="T2336" s="11"/>
      <c r="U2336" s="9">
        <v>2200</v>
      </c>
    </row>
    <row r="2337" spans="1:21" ht="23.25" thickBot="1" x14ac:dyDescent="0.3">
      <c r="A2337" s="4" t="s">
        <v>547</v>
      </c>
      <c r="B2337" s="4" t="s">
        <v>349</v>
      </c>
      <c r="C2337" s="4" t="s">
        <v>350</v>
      </c>
      <c r="D2337" s="4" t="s">
        <v>567</v>
      </c>
      <c r="E2337" s="4" t="s">
        <v>568</v>
      </c>
      <c r="F2337" s="4" t="s">
        <v>140</v>
      </c>
      <c r="G2337" s="4" t="s">
        <v>141</v>
      </c>
      <c r="H2337" s="4" t="s">
        <v>569</v>
      </c>
      <c r="I2337" s="7"/>
      <c r="J2337" s="8">
        <v>982.51</v>
      </c>
      <c r="K2337" s="7"/>
      <c r="L2337" s="7"/>
      <c r="M2337" s="7"/>
      <c r="N2337" s="7"/>
      <c r="O2337" s="8">
        <v>798.04</v>
      </c>
      <c r="P2337" s="7"/>
      <c r="Q2337" s="7"/>
      <c r="R2337" s="7"/>
      <c r="S2337" s="8">
        <v>1062.95</v>
      </c>
      <c r="T2337" s="8">
        <v>75</v>
      </c>
      <c r="U2337" s="9">
        <v>2918.5</v>
      </c>
    </row>
    <row r="2338" spans="1:21" ht="23.25" thickBot="1" x14ac:dyDescent="0.3">
      <c r="A2338" s="4" t="s">
        <v>547</v>
      </c>
      <c r="B2338" s="4" t="s">
        <v>349</v>
      </c>
      <c r="C2338" s="4" t="s">
        <v>350</v>
      </c>
      <c r="D2338" s="4" t="s">
        <v>567</v>
      </c>
      <c r="E2338" s="4" t="s">
        <v>568</v>
      </c>
      <c r="F2338" s="4" t="s">
        <v>40</v>
      </c>
      <c r="G2338" s="4" t="s">
        <v>41</v>
      </c>
      <c r="H2338" s="4" t="s">
        <v>569</v>
      </c>
      <c r="I2338" s="11"/>
      <c r="J2338" s="11"/>
      <c r="K2338" s="10">
        <v>1784.75</v>
      </c>
      <c r="L2338" s="11"/>
      <c r="M2338" s="11"/>
      <c r="N2338" s="11"/>
      <c r="O2338" s="11"/>
      <c r="P2338" s="11"/>
      <c r="Q2338" s="11"/>
      <c r="R2338" s="11"/>
      <c r="S2338" s="11"/>
      <c r="T2338" s="11"/>
      <c r="U2338" s="9">
        <v>1784.75</v>
      </c>
    </row>
    <row r="2339" spans="1:21" ht="23.25" thickBot="1" x14ac:dyDescent="0.3">
      <c r="A2339" s="4" t="s">
        <v>547</v>
      </c>
      <c r="B2339" s="4" t="s">
        <v>349</v>
      </c>
      <c r="C2339" s="4" t="s">
        <v>350</v>
      </c>
      <c r="D2339" s="4" t="s">
        <v>567</v>
      </c>
      <c r="E2339" s="4" t="s">
        <v>568</v>
      </c>
      <c r="F2339" s="4" t="s">
        <v>49</v>
      </c>
      <c r="G2339" s="4" t="s">
        <v>50</v>
      </c>
      <c r="H2339" s="4" t="s">
        <v>569</v>
      </c>
      <c r="I2339" s="8">
        <v>392.95</v>
      </c>
      <c r="J2339" s="8">
        <v>392.95</v>
      </c>
      <c r="K2339" s="7"/>
      <c r="L2339" s="7"/>
      <c r="M2339" s="7"/>
      <c r="N2339" s="7"/>
      <c r="O2339" s="7"/>
      <c r="P2339" s="7"/>
      <c r="Q2339" s="7"/>
      <c r="R2339" s="7"/>
      <c r="S2339" s="7"/>
      <c r="T2339" s="7"/>
      <c r="U2339" s="9">
        <v>785.9</v>
      </c>
    </row>
    <row r="2340" spans="1:21" ht="23.25" thickBot="1" x14ac:dyDescent="0.3">
      <c r="A2340" s="4" t="s">
        <v>547</v>
      </c>
      <c r="B2340" s="4" t="s">
        <v>349</v>
      </c>
      <c r="C2340" s="4" t="s">
        <v>350</v>
      </c>
      <c r="D2340" s="4" t="s">
        <v>567</v>
      </c>
      <c r="E2340" s="4" t="s">
        <v>568</v>
      </c>
      <c r="F2340" s="4" t="s">
        <v>42</v>
      </c>
      <c r="G2340" s="4" t="s">
        <v>43</v>
      </c>
      <c r="H2340" s="4" t="s">
        <v>569</v>
      </c>
      <c r="I2340" s="10">
        <v>1779.48</v>
      </c>
      <c r="J2340" s="10">
        <v>140.12</v>
      </c>
      <c r="K2340" s="11"/>
      <c r="L2340" s="10">
        <v>154.19999999999999</v>
      </c>
      <c r="M2340" s="10">
        <v>298.94</v>
      </c>
      <c r="N2340" s="10">
        <v>744.54</v>
      </c>
      <c r="O2340" s="10">
        <v>218.07</v>
      </c>
      <c r="P2340" s="11"/>
      <c r="Q2340" s="10">
        <v>575.08000000000004</v>
      </c>
      <c r="R2340" s="10">
        <v>157.26</v>
      </c>
      <c r="S2340" s="10">
        <v>588.24</v>
      </c>
      <c r="T2340" s="10">
        <v>157.26</v>
      </c>
      <c r="U2340" s="9">
        <v>4813.1899999999996</v>
      </c>
    </row>
    <row r="2341" spans="1:21" ht="23.25" thickBot="1" x14ac:dyDescent="0.3">
      <c r="A2341" s="4" t="s">
        <v>547</v>
      </c>
      <c r="B2341" s="4" t="s">
        <v>349</v>
      </c>
      <c r="C2341" s="4" t="s">
        <v>350</v>
      </c>
      <c r="D2341" s="4" t="s">
        <v>567</v>
      </c>
      <c r="E2341" s="4" t="s">
        <v>568</v>
      </c>
      <c r="F2341" s="4" t="s">
        <v>53</v>
      </c>
      <c r="G2341" s="4" t="s">
        <v>54</v>
      </c>
      <c r="H2341" s="4" t="s">
        <v>569</v>
      </c>
      <c r="I2341" s="7"/>
      <c r="J2341" s="7"/>
      <c r="K2341" s="7"/>
      <c r="L2341" s="7"/>
      <c r="M2341" s="7"/>
      <c r="N2341" s="7"/>
      <c r="O2341" s="7"/>
      <c r="P2341" s="7"/>
      <c r="Q2341" s="7"/>
      <c r="R2341" s="8">
        <v>117.72</v>
      </c>
      <c r="S2341" s="7"/>
      <c r="T2341" s="7"/>
      <c r="U2341" s="9">
        <v>117.72</v>
      </c>
    </row>
    <row r="2342" spans="1:21" ht="23.25" thickBot="1" x14ac:dyDescent="0.3">
      <c r="A2342" s="4" t="s">
        <v>547</v>
      </c>
      <c r="B2342" s="4" t="s">
        <v>190</v>
      </c>
      <c r="C2342" s="4" t="s">
        <v>191</v>
      </c>
      <c r="D2342" s="4" t="s">
        <v>548</v>
      </c>
      <c r="E2342" s="4" t="s">
        <v>549</v>
      </c>
      <c r="F2342" s="4" t="s">
        <v>118</v>
      </c>
      <c r="G2342" s="4" t="s">
        <v>119</v>
      </c>
      <c r="H2342" s="4" t="s">
        <v>550</v>
      </c>
      <c r="I2342" s="10">
        <v>42.6</v>
      </c>
      <c r="J2342" s="11"/>
      <c r="K2342" s="11"/>
      <c r="L2342" s="11"/>
      <c r="M2342" s="10">
        <v>619.08000000000004</v>
      </c>
      <c r="N2342" s="10">
        <v>176.88</v>
      </c>
      <c r="O2342" s="11"/>
      <c r="P2342" s="10">
        <v>44.22</v>
      </c>
      <c r="Q2342" s="11"/>
      <c r="R2342" s="11"/>
      <c r="S2342" s="11"/>
      <c r="T2342" s="11"/>
      <c r="U2342" s="9">
        <v>882.78</v>
      </c>
    </row>
    <row r="2343" spans="1:21" ht="23.25" thickBot="1" x14ac:dyDescent="0.3">
      <c r="A2343" s="4" t="s">
        <v>547</v>
      </c>
      <c r="B2343" s="4" t="s">
        <v>190</v>
      </c>
      <c r="C2343" s="4" t="s">
        <v>191</v>
      </c>
      <c r="D2343" s="4" t="s">
        <v>548</v>
      </c>
      <c r="E2343" s="4" t="s">
        <v>549</v>
      </c>
      <c r="F2343" s="4" t="s">
        <v>120</v>
      </c>
      <c r="G2343" s="4" t="s">
        <v>121</v>
      </c>
      <c r="H2343" s="4" t="s">
        <v>550</v>
      </c>
      <c r="I2343" s="8">
        <v>48925.599999999999</v>
      </c>
      <c r="J2343" s="8">
        <v>39804.800000000003</v>
      </c>
      <c r="K2343" s="8">
        <v>44431.360000000001</v>
      </c>
      <c r="L2343" s="8">
        <v>57237.279999999999</v>
      </c>
      <c r="M2343" s="8">
        <v>50126.96</v>
      </c>
      <c r="N2343" s="8">
        <v>57236.959999999999</v>
      </c>
      <c r="O2343" s="8">
        <v>54053.120000000003</v>
      </c>
      <c r="P2343" s="8">
        <v>43864.959999999999</v>
      </c>
      <c r="Q2343" s="8">
        <v>46867.92</v>
      </c>
      <c r="R2343" s="8">
        <v>55130.239999999998</v>
      </c>
      <c r="S2343" s="8">
        <v>49126.1</v>
      </c>
      <c r="T2343" s="8">
        <v>44107.58</v>
      </c>
      <c r="U2343" s="9">
        <v>590912.88</v>
      </c>
    </row>
    <row r="2344" spans="1:21" ht="23.25" thickBot="1" x14ac:dyDescent="0.3">
      <c r="A2344" s="4" t="s">
        <v>547</v>
      </c>
      <c r="B2344" s="4" t="s">
        <v>190</v>
      </c>
      <c r="C2344" s="4" t="s">
        <v>191</v>
      </c>
      <c r="D2344" s="4" t="s">
        <v>548</v>
      </c>
      <c r="E2344" s="4" t="s">
        <v>549</v>
      </c>
      <c r="F2344" s="4" t="s">
        <v>122</v>
      </c>
      <c r="G2344" s="4" t="s">
        <v>123</v>
      </c>
      <c r="H2344" s="4" t="s">
        <v>550</v>
      </c>
      <c r="I2344" s="10">
        <v>830.7</v>
      </c>
      <c r="J2344" s="10">
        <v>63.9</v>
      </c>
      <c r="K2344" s="10">
        <v>218.87</v>
      </c>
      <c r="L2344" s="10">
        <v>33.17</v>
      </c>
      <c r="M2344" s="10">
        <v>1699.31</v>
      </c>
      <c r="N2344" s="10">
        <v>119.39</v>
      </c>
      <c r="O2344" s="10">
        <v>547.21</v>
      </c>
      <c r="P2344" s="10">
        <v>1038.6199999999999</v>
      </c>
      <c r="Q2344" s="10">
        <v>497.26</v>
      </c>
      <c r="R2344" s="10">
        <v>439.74</v>
      </c>
      <c r="S2344" s="10">
        <v>405.91</v>
      </c>
      <c r="T2344" s="10">
        <v>338.27</v>
      </c>
      <c r="U2344" s="9">
        <v>6232.35</v>
      </c>
    </row>
    <row r="2345" spans="1:21" ht="23.25" thickBot="1" x14ac:dyDescent="0.3">
      <c r="A2345" s="4" t="s">
        <v>547</v>
      </c>
      <c r="B2345" s="4" t="s">
        <v>190</v>
      </c>
      <c r="C2345" s="4" t="s">
        <v>191</v>
      </c>
      <c r="D2345" s="4" t="s">
        <v>548</v>
      </c>
      <c r="E2345" s="4" t="s">
        <v>549</v>
      </c>
      <c r="F2345" s="4" t="s">
        <v>112</v>
      </c>
      <c r="G2345" s="4" t="s">
        <v>113</v>
      </c>
      <c r="H2345" s="4" t="s">
        <v>550</v>
      </c>
      <c r="I2345" s="8">
        <v>7463.65</v>
      </c>
      <c r="J2345" s="8">
        <v>6884.9</v>
      </c>
      <c r="K2345" s="8">
        <v>8392.5499999999993</v>
      </c>
      <c r="L2345" s="8">
        <v>8774.0300000000007</v>
      </c>
      <c r="M2345" s="8">
        <v>7629.59</v>
      </c>
      <c r="N2345" s="8">
        <v>8392.5300000000007</v>
      </c>
      <c r="O2345" s="8">
        <v>7957.95</v>
      </c>
      <c r="P2345" s="8">
        <v>6996.97</v>
      </c>
      <c r="Q2345" s="8">
        <v>7476.04</v>
      </c>
      <c r="R2345" s="8">
        <v>8948.59</v>
      </c>
      <c r="S2345" s="8">
        <v>8572.27</v>
      </c>
      <c r="T2345" s="8">
        <v>8407.27</v>
      </c>
      <c r="U2345" s="9">
        <v>95896.34</v>
      </c>
    </row>
    <row r="2346" spans="1:21" ht="23.25" thickBot="1" x14ac:dyDescent="0.3">
      <c r="A2346" s="4" t="s">
        <v>547</v>
      </c>
      <c r="B2346" s="4" t="s">
        <v>190</v>
      </c>
      <c r="C2346" s="4" t="s">
        <v>191</v>
      </c>
      <c r="D2346" s="4" t="s">
        <v>548</v>
      </c>
      <c r="E2346" s="4" t="s">
        <v>549</v>
      </c>
      <c r="F2346" s="4" t="s">
        <v>114</v>
      </c>
      <c r="G2346" s="4" t="s">
        <v>115</v>
      </c>
      <c r="H2346" s="4" t="s">
        <v>550</v>
      </c>
      <c r="I2346" s="10">
        <v>27763.81</v>
      </c>
      <c r="J2346" s="10">
        <v>25491.03</v>
      </c>
      <c r="K2346" s="10">
        <v>31096.16</v>
      </c>
      <c r="L2346" s="10">
        <v>32574.86</v>
      </c>
      <c r="M2346" s="10">
        <v>28684.29</v>
      </c>
      <c r="N2346" s="10">
        <v>31193.48</v>
      </c>
      <c r="O2346" s="10">
        <v>29617.53</v>
      </c>
      <c r="P2346" s="10">
        <v>26138.55</v>
      </c>
      <c r="Q2346" s="10">
        <v>27825.52</v>
      </c>
      <c r="R2346" s="10">
        <v>33281.449999999997</v>
      </c>
      <c r="S2346" s="10">
        <v>31879.41</v>
      </c>
      <c r="T2346" s="10">
        <v>31256.38</v>
      </c>
      <c r="U2346" s="9">
        <v>356802.47</v>
      </c>
    </row>
    <row r="2347" spans="1:21" ht="23.25" thickBot="1" x14ac:dyDescent="0.3">
      <c r="A2347" s="4" t="s">
        <v>547</v>
      </c>
      <c r="B2347" s="4" t="s">
        <v>190</v>
      </c>
      <c r="C2347" s="4" t="s">
        <v>191</v>
      </c>
      <c r="D2347" s="4" t="s">
        <v>548</v>
      </c>
      <c r="E2347" s="4" t="s">
        <v>549</v>
      </c>
      <c r="F2347" s="4" t="s">
        <v>128</v>
      </c>
      <c r="G2347" s="4" t="s">
        <v>129</v>
      </c>
      <c r="H2347" s="4" t="s">
        <v>550</v>
      </c>
      <c r="I2347" s="8">
        <v>265</v>
      </c>
      <c r="J2347" s="7"/>
      <c r="K2347" s="8">
        <v>2127</v>
      </c>
      <c r="L2347" s="7"/>
      <c r="M2347" s="7"/>
      <c r="N2347" s="7"/>
      <c r="O2347" s="7"/>
      <c r="P2347" s="8">
        <v>225</v>
      </c>
      <c r="Q2347" s="7"/>
      <c r="R2347" s="7"/>
      <c r="S2347" s="7"/>
      <c r="T2347" s="7"/>
      <c r="U2347" s="9">
        <v>2617</v>
      </c>
    </row>
    <row r="2348" spans="1:21" ht="23.25" thickBot="1" x14ac:dyDescent="0.3">
      <c r="A2348" s="4" t="s">
        <v>547</v>
      </c>
      <c r="B2348" s="4" t="s">
        <v>190</v>
      </c>
      <c r="C2348" s="4" t="s">
        <v>191</v>
      </c>
      <c r="D2348" s="4" t="s">
        <v>548</v>
      </c>
      <c r="E2348" s="4" t="s">
        <v>549</v>
      </c>
      <c r="F2348" s="4" t="s">
        <v>70</v>
      </c>
      <c r="G2348" s="4" t="s">
        <v>71</v>
      </c>
      <c r="H2348" s="4" t="s">
        <v>550</v>
      </c>
      <c r="I2348" s="10">
        <v>464</v>
      </c>
      <c r="J2348" s="10">
        <v>763.54</v>
      </c>
      <c r="K2348" s="10">
        <v>1633.74</v>
      </c>
      <c r="L2348" s="10">
        <v>293.41000000000003</v>
      </c>
      <c r="M2348" s="10">
        <v>24</v>
      </c>
      <c r="N2348" s="10">
        <v>276.2</v>
      </c>
      <c r="O2348" s="10">
        <v>645.73</v>
      </c>
      <c r="P2348" s="10">
        <v>23.09</v>
      </c>
      <c r="Q2348" s="10">
        <v>841.08</v>
      </c>
      <c r="R2348" s="11"/>
      <c r="S2348" s="10">
        <v>1086.53</v>
      </c>
      <c r="T2348" s="11"/>
      <c r="U2348" s="9">
        <v>6051.32</v>
      </c>
    </row>
    <row r="2349" spans="1:21" ht="23.25" thickBot="1" x14ac:dyDescent="0.3">
      <c r="A2349" s="4" t="s">
        <v>547</v>
      </c>
      <c r="B2349" s="4" t="s">
        <v>190</v>
      </c>
      <c r="C2349" s="4" t="s">
        <v>191</v>
      </c>
      <c r="D2349" s="4" t="s">
        <v>548</v>
      </c>
      <c r="E2349" s="4" t="s">
        <v>549</v>
      </c>
      <c r="F2349" s="4" t="s">
        <v>47</v>
      </c>
      <c r="G2349" s="4" t="s">
        <v>48</v>
      </c>
      <c r="H2349" s="4" t="s">
        <v>550</v>
      </c>
      <c r="I2349" s="8">
        <v>591.04</v>
      </c>
      <c r="J2349" s="8">
        <v>43.94</v>
      </c>
      <c r="K2349" s="8">
        <v>369.78</v>
      </c>
      <c r="L2349" s="8">
        <v>100.25</v>
      </c>
      <c r="M2349" s="8">
        <v>287.67</v>
      </c>
      <c r="N2349" s="8">
        <v>123.25</v>
      </c>
      <c r="O2349" s="8">
        <v>572.41999999999996</v>
      </c>
      <c r="P2349" s="8">
        <v>940.91</v>
      </c>
      <c r="Q2349" s="8">
        <v>437.99</v>
      </c>
      <c r="R2349" s="8">
        <v>165.11</v>
      </c>
      <c r="S2349" s="8">
        <v>331.9</v>
      </c>
      <c r="T2349" s="8">
        <v>378.81</v>
      </c>
      <c r="U2349" s="9">
        <v>4343.07</v>
      </c>
    </row>
    <row r="2350" spans="1:21" ht="23.25" thickBot="1" x14ac:dyDescent="0.3">
      <c r="A2350" s="4" t="s">
        <v>547</v>
      </c>
      <c r="B2350" s="4" t="s">
        <v>190</v>
      </c>
      <c r="C2350" s="4" t="s">
        <v>191</v>
      </c>
      <c r="D2350" s="4" t="s">
        <v>548</v>
      </c>
      <c r="E2350" s="4" t="s">
        <v>549</v>
      </c>
      <c r="F2350" s="4" t="s">
        <v>130</v>
      </c>
      <c r="G2350" s="4" t="s">
        <v>131</v>
      </c>
      <c r="H2350" s="4" t="s">
        <v>550</v>
      </c>
      <c r="I2350" s="11"/>
      <c r="J2350" s="11"/>
      <c r="K2350" s="11"/>
      <c r="L2350" s="11"/>
      <c r="M2350" s="11"/>
      <c r="N2350" s="11"/>
      <c r="O2350" s="11"/>
      <c r="P2350" s="10">
        <v>32.380000000000003</v>
      </c>
      <c r="Q2350" s="10">
        <v>48.57</v>
      </c>
      <c r="R2350" s="11"/>
      <c r="S2350" s="11"/>
      <c r="T2350" s="11"/>
      <c r="U2350" s="9">
        <v>80.95</v>
      </c>
    </row>
    <row r="2351" spans="1:21" ht="23.25" thickBot="1" x14ac:dyDescent="0.3">
      <c r="A2351" s="4" t="s">
        <v>547</v>
      </c>
      <c r="B2351" s="4" t="s">
        <v>190</v>
      </c>
      <c r="C2351" s="4" t="s">
        <v>191</v>
      </c>
      <c r="D2351" s="4" t="s">
        <v>548</v>
      </c>
      <c r="E2351" s="4" t="s">
        <v>549</v>
      </c>
      <c r="F2351" s="4" t="s">
        <v>80</v>
      </c>
      <c r="G2351" s="4" t="s">
        <v>81</v>
      </c>
      <c r="H2351" s="4" t="s">
        <v>550</v>
      </c>
      <c r="I2351" s="7"/>
      <c r="J2351" s="7"/>
      <c r="K2351" s="7"/>
      <c r="L2351" s="7"/>
      <c r="M2351" s="7"/>
      <c r="N2351" s="8">
        <v>5</v>
      </c>
      <c r="O2351" s="7"/>
      <c r="P2351" s="7"/>
      <c r="Q2351" s="7"/>
      <c r="R2351" s="7"/>
      <c r="S2351" s="7"/>
      <c r="T2351" s="7"/>
      <c r="U2351" s="9">
        <v>5</v>
      </c>
    </row>
    <row r="2352" spans="1:21" ht="23.25" thickBot="1" x14ac:dyDescent="0.3">
      <c r="A2352" s="4" t="s">
        <v>547</v>
      </c>
      <c r="B2352" s="4" t="s">
        <v>190</v>
      </c>
      <c r="C2352" s="4" t="s">
        <v>191</v>
      </c>
      <c r="D2352" s="4" t="s">
        <v>548</v>
      </c>
      <c r="E2352" s="4" t="s">
        <v>549</v>
      </c>
      <c r="F2352" s="4" t="s">
        <v>94</v>
      </c>
      <c r="G2352" s="4" t="s">
        <v>95</v>
      </c>
      <c r="H2352" s="4" t="s">
        <v>550</v>
      </c>
      <c r="I2352" s="10">
        <v>11165.67</v>
      </c>
      <c r="J2352" s="10">
        <v>9878.18</v>
      </c>
      <c r="K2352" s="10">
        <v>11331.32</v>
      </c>
      <c r="L2352" s="10">
        <v>14066.23</v>
      </c>
      <c r="M2352" s="10">
        <v>12207.68</v>
      </c>
      <c r="N2352" s="10">
        <v>14978.3</v>
      </c>
      <c r="O2352" s="10">
        <v>19682.52</v>
      </c>
      <c r="P2352" s="10">
        <v>12351.34</v>
      </c>
      <c r="Q2352" s="10">
        <v>12964.9</v>
      </c>
      <c r="R2352" s="10">
        <v>14911.94</v>
      </c>
      <c r="S2352" s="10">
        <v>12663.3</v>
      </c>
      <c r="T2352" s="10">
        <v>12306.89</v>
      </c>
      <c r="U2352" s="9">
        <v>158508.26999999999</v>
      </c>
    </row>
    <row r="2353" spans="1:21" ht="23.25" thickBot="1" x14ac:dyDescent="0.3">
      <c r="A2353" s="4" t="s">
        <v>547</v>
      </c>
      <c r="B2353" s="4" t="s">
        <v>190</v>
      </c>
      <c r="C2353" s="4" t="s">
        <v>191</v>
      </c>
      <c r="D2353" s="4" t="s">
        <v>548</v>
      </c>
      <c r="E2353" s="4" t="s">
        <v>549</v>
      </c>
      <c r="F2353" s="4" t="s">
        <v>134</v>
      </c>
      <c r="G2353" s="4" t="s">
        <v>135</v>
      </c>
      <c r="H2353" s="4" t="s">
        <v>550</v>
      </c>
      <c r="I2353" s="7"/>
      <c r="J2353" s="7"/>
      <c r="K2353" s="8">
        <v>410</v>
      </c>
      <c r="L2353" s="7"/>
      <c r="M2353" s="7"/>
      <c r="N2353" s="8">
        <v>150</v>
      </c>
      <c r="O2353" s="7"/>
      <c r="P2353" s="7"/>
      <c r="Q2353" s="8">
        <v>150</v>
      </c>
      <c r="R2353" s="7"/>
      <c r="S2353" s="7"/>
      <c r="T2353" s="7"/>
      <c r="U2353" s="9">
        <v>710</v>
      </c>
    </row>
    <row r="2354" spans="1:21" ht="23.25" thickBot="1" x14ac:dyDescent="0.3">
      <c r="A2354" s="4" t="s">
        <v>547</v>
      </c>
      <c r="B2354" s="4" t="s">
        <v>190</v>
      </c>
      <c r="C2354" s="4" t="s">
        <v>191</v>
      </c>
      <c r="D2354" s="4" t="s">
        <v>548</v>
      </c>
      <c r="E2354" s="4" t="s">
        <v>549</v>
      </c>
      <c r="F2354" s="4" t="s">
        <v>98</v>
      </c>
      <c r="G2354" s="4" t="s">
        <v>99</v>
      </c>
      <c r="H2354" s="4" t="s">
        <v>550</v>
      </c>
      <c r="I2354" s="11"/>
      <c r="J2354" s="11"/>
      <c r="K2354" s="11"/>
      <c r="L2354" s="11"/>
      <c r="M2354" s="11"/>
      <c r="N2354" s="11"/>
      <c r="O2354" s="11"/>
      <c r="P2354" s="11"/>
      <c r="Q2354" s="11"/>
      <c r="R2354" s="10">
        <v>479.43</v>
      </c>
      <c r="S2354" s="10">
        <v>336.95</v>
      </c>
      <c r="T2354" s="10">
        <v>3933.61</v>
      </c>
      <c r="U2354" s="9">
        <v>4749.99</v>
      </c>
    </row>
    <row r="2355" spans="1:21" ht="23.25" thickBot="1" x14ac:dyDescent="0.3">
      <c r="A2355" s="4" t="s">
        <v>547</v>
      </c>
      <c r="B2355" s="4" t="s">
        <v>190</v>
      </c>
      <c r="C2355" s="4" t="s">
        <v>191</v>
      </c>
      <c r="D2355" s="4" t="s">
        <v>548</v>
      </c>
      <c r="E2355" s="4" t="s">
        <v>549</v>
      </c>
      <c r="F2355" s="4" t="s">
        <v>144</v>
      </c>
      <c r="G2355" s="4" t="s">
        <v>145</v>
      </c>
      <c r="H2355" s="4" t="s">
        <v>550</v>
      </c>
      <c r="I2355" s="8">
        <v>12619.63</v>
      </c>
      <c r="J2355" s="8">
        <v>11104.4</v>
      </c>
      <c r="K2355" s="8">
        <v>10340.200000000001</v>
      </c>
      <c r="L2355" s="8">
        <v>12333.55</v>
      </c>
      <c r="M2355" s="8">
        <v>11536.23</v>
      </c>
      <c r="N2355" s="8">
        <v>10762.04</v>
      </c>
      <c r="O2355" s="8">
        <v>10082.94</v>
      </c>
      <c r="P2355" s="8">
        <v>9864.36</v>
      </c>
      <c r="Q2355" s="8">
        <v>3670.06</v>
      </c>
      <c r="R2355" s="8">
        <v>14517.55</v>
      </c>
      <c r="S2355" s="8">
        <v>9817.83</v>
      </c>
      <c r="T2355" s="8">
        <v>10041.16</v>
      </c>
      <c r="U2355" s="9">
        <v>126689.95</v>
      </c>
    </row>
    <row r="2356" spans="1:21" ht="23.25" thickBot="1" x14ac:dyDescent="0.3">
      <c r="A2356" s="4" t="s">
        <v>547</v>
      </c>
      <c r="B2356" s="4" t="s">
        <v>190</v>
      </c>
      <c r="C2356" s="4" t="s">
        <v>191</v>
      </c>
      <c r="D2356" s="4" t="s">
        <v>548</v>
      </c>
      <c r="E2356" s="4" t="s">
        <v>549</v>
      </c>
      <c r="F2356" s="4" t="s">
        <v>146</v>
      </c>
      <c r="G2356" s="4" t="s">
        <v>147</v>
      </c>
      <c r="H2356" s="4" t="s">
        <v>550</v>
      </c>
      <c r="I2356" s="11"/>
      <c r="J2356" s="11"/>
      <c r="K2356" s="11"/>
      <c r="L2356" s="11"/>
      <c r="M2356" s="11"/>
      <c r="N2356" s="10">
        <v>18.14</v>
      </c>
      <c r="O2356" s="11"/>
      <c r="P2356" s="11"/>
      <c r="Q2356" s="11"/>
      <c r="R2356" s="11"/>
      <c r="S2356" s="11"/>
      <c r="T2356" s="11"/>
      <c r="U2356" s="9">
        <v>18.14</v>
      </c>
    </row>
    <row r="2357" spans="1:21" ht="23.25" thickBot="1" x14ac:dyDescent="0.3">
      <c r="A2357" s="4" t="s">
        <v>547</v>
      </c>
      <c r="B2357" s="4" t="s">
        <v>190</v>
      </c>
      <c r="C2357" s="4" t="s">
        <v>191</v>
      </c>
      <c r="D2357" s="4" t="s">
        <v>548</v>
      </c>
      <c r="E2357" s="4" t="s">
        <v>549</v>
      </c>
      <c r="F2357" s="4" t="s">
        <v>445</v>
      </c>
      <c r="G2357" s="4" t="s">
        <v>446</v>
      </c>
      <c r="H2357" s="4" t="s">
        <v>550</v>
      </c>
      <c r="I2357" s="8">
        <v>1.98</v>
      </c>
      <c r="J2357" s="7"/>
      <c r="K2357" s="7"/>
      <c r="L2357" s="7"/>
      <c r="M2357" s="7"/>
      <c r="N2357" s="7"/>
      <c r="O2357" s="7"/>
      <c r="P2357" s="7"/>
      <c r="Q2357" s="8">
        <v>55</v>
      </c>
      <c r="R2357" s="7"/>
      <c r="S2357" s="7"/>
      <c r="T2357" s="7"/>
      <c r="U2357" s="9">
        <v>56.98</v>
      </c>
    </row>
    <row r="2358" spans="1:21" ht="23.25" thickBot="1" x14ac:dyDescent="0.3">
      <c r="A2358" s="4" t="s">
        <v>547</v>
      </c>
      <c r="B2358" s="4" t="s">
        <v>190</v>
      </c>
      <c r="C2358" s="4" t="s">
        <v>191</v>
      </c>
      <c r="D2358" s="4" t="s">
        <v>548</v>
      </c>
      <c r="E2358" s="4" t="s">
        <v>549</v>
      </c>
      <c r="F2358" s="4" t="s">
        <v>116</v>
      </c>
      <c r="G2358" s="4" t="s">
        <v>117</v>
      </c>
      <c r="H2358" s="4" t="s">
        <v>550</v>
      </c>
      <c r="I2358" s="10">
        <v>13.99</v>
      </c>
      <c r="J2358" s="11"/>
      <c r="K2358" s="10">
        <v>33.520000000000003</v>
      </c>
      <c r="L2358" s="11"/>
      <c r="M2358" s="10">
        <v>54.14</v>
      </c>
      <c r="N2358" s="10">
        <v>14.99</v>
      </c>
      <c r="O2358" s="11"/>
      <c r="P2358" s="11"/>
      <c r="Q2358" s="11"/>
      <c r="R2358" s="11"/>
      <c r="S2358" s="11"/>
      <c r="T2358" s="11"/>
      <c r="U2358" s="9">
        <v>116.64</v>
      </c>
    </row>
    <row r="2359" spans="1:21" ht="23.25" thickBot="1" x14ac:dyDescent="0.3">
      <c r="A2359" s="4" t="s">
        <v>547</v>
      </c>
      <c r="B2359" s="4" t="s">
        <v>190</v>
      </c>
      <c r="C2359" s="4" t="s">
        <v>191</v>
      </c>
      <c r="D2359" s="4" t="s">
        <v>548</v>
      </c>
      <c r="E2359" s="4" t="s">
        <v>549</v>
      </c>
      <c r="F2359" s="4" t="s">
        <v>148</v>
      </c>
      <c r="G2359" s="4" t="s">
        <v>149</v>
      </c>
      <c r="H2359" s="4" t="s">
        <v>550</v>
      </c>
      <c r="I2359" s="8">
        <v>264.23</v>
      </c>
      <c r="J2359" s="7"/>
      <c r="K2359" s="7"/>
      <c r="L2359" s="8">
        <v>113</v>
      </c>
      <c r="M2359" s="7"/>
      <c r="N2359" s="7"/>
      <c r="O2359" s="7"/>
      <c r="P2359" s="7"/>
      <c r="Q2359" s="7"/>
      <c r="R2359" s="7"/>
      <c r="S2359" s="7"/>
      <c r="T2359" s="7"/>
      <c r="U2359" s="9">
        <v>377.23</v>
      </c>
    </row>
    <row r="2360" spans="1:21" ht="23.25" thickBot="1" x14ac:dyDescent="0.3">
      <c r="A2360" s="4" t="s">
        <v>547</v>
      </c>
      <c r="B2360" s="4" t="s">
        <v>190</v>
      </c>
      <c r="C2360" s="4" t="s">
        <v>191</v>
      </c>
      <c r="D2360" s="4" t="s">
        <v>548</v>
      </c>
      <c r="E2360" s="4" t="s">
        <v>549</v>
      </c>
      <c r="F2360" s="4" t="s">
        <v>82</v>
      </c>
      <c r="G2360" s="4" t="s">
        <v>83</v>
      </c>
      <c r="H2360" s="4" t="s">
        <v>550</v>
      </c>
      <c r="I2360" s="10">
        <v>32</v>
      </c>
      <c r="J2360" s="10">
        <v>22</v>
      </c>
      <c r="K2360" s="10">
        <v>34</v>
      </c>
      <c r="L2360" s="10">
        <v>30</v>
      </c>
      <c r="M2360" s="10">
        <v>36</v>
      </c>
      <c r="N2360" s="10">
        <v>28.3</v>
      </c>
      <c r="O2360" s="11"/>
      <c r="P2360" s="11"/>
      <c r="Q2360" s="10">
        <v>4</v>
      </c>
      <c r="R2360" s="11"/>
      <c r="S2360" s="11"/>
      <c r="T2360" s="11"/>
      <c r="U2360" s="9">
        <v>186.3</v>
      </c>
    </row>
    <row r="2361" spans="1:21" ht="23.25" thickBot="1" x14ac:dyDescent="0.3">
      <c r="A2361" s="4" t="s">
        <v>547</v>
      </c>
      <c r="B2361" s="4" t="s">
        <v>190</v>
      </c>
      <c r="C2361" s="4" t="s">
        <v>191</v>
      </c>
      <c r="D2361" s="4" t="s">
        <v>548</v>
      </c>
      <c r="E2361" s="4" t="s">
        <v>549</v>
      </c>
      <c r="F2361" s="4" t="s">
        <v>152</v>
      </c>
      <c r="G2361" s="4" t="s">
        <v>153</v>
      </c>
      <c r="H2361" s="4" t="s">
        <v>550</v>
      </c>
      <c r="I2361" s="7"/>
      <c r="J2361" s="7"/>
      <c r="K2361" s="7"/>
      <c r="L2361" s="7"/>
      <c r="M2361" s="7"/>
      <c r="N2361" s="7"/>
      <c r="O2361" s="8">
        <v>459</v>
      </c>
      <c r="P2361" s="7"/>
      <c r="Q2361" s="7"/>
      <c r="R2361" s="7"/>
      <c r="S2361" s="7"/>
      <c r="T2361" s="7"/>
      <c r="U2361" s="9">
        <v>459</v>
      </c>
    </row>
    <row r="2362" spans="1:21" ht="23.25" thickBot="1" x14ac:dyDescent="0.3">
      <c r="A2362" s="4" t="s">
        <v>547</v>
      </c>
      <c r="B2362" s="4" t="s">
        <v>190</v>
      </c>
      <c r="C2362" s="4" t="s">
        <v>191</v>
      </c>
      <c r="D2362" s="4" t="s">
        <v>548</v>
      </c>
      <c r="E2362" s="4" t="s">
        <v>549</v>
      </c>
      <c r="F2362" s="4" t="s">
        <v>156</v>
      </c>
      <c r="G2362" s="4" t="s">
        <v>157</v>
      </c>
      <c r="H2362" s="4" t="s">
        <v>550</v>
      </c>
      <c r="I2362" s="10">
        <v>337.5</v>
      </c>
      <c r="J2362" s="10">
        <v>252</v>
      </c>
      <c r="K2362" s="10">
        <v>381</v>
      </c>
      <c r="L2362" s="10">
        <v>384</v>
      </c>
      <c r="M2362" s="10">
        <v>22.9</v>
      </c>
      <c r="N2362" s="10">
        <v>260.7</v>
      </c>
      <c r="O2362" s="10">
        <v>342.9</v>
      </c>
      <c r="P2362" s="10">
        <v>534.9</v>
      </c>
      <c r="Q2362" s="11"/>
      <c r="R2362" s="10">
        <v>192</v>
      </c>
      <c r="S2362" s="11"/>
      <c r="T2362" s="10">
        <v>726.9</v>
      </c>
      <c r="U2362" s="9">
        <v>3434.8</v>
      </c>
    </row>
    <row r="2363" spans="1:21" ht="23.25" thickBot="1" x14ac:dyDescent="0.3">
      <c r="A2363" s="4" t="s">
        <v>547</v>
      </c>
      <c r="B2363" s="4" t="s">
        <v>190</v>
      </c>
      <c r="C2363" s="4" t="s">
        <v>191</v>
      </c>
      <c r="D2363" s="4" t="s">
        <v>548</v>
      </c>
      <c r="E2363" s="4" t="s">
        <v>549</v>
      </c>
      <c r="F2363" s="4" t="s">
        <v>18</v>
      </c>
      <c r="G2363" s="4" t="s">
        <v>19</v>
      </c>
      <c r="H2363" s="4" t="s">
        <v>550</v>
      </c>
      <c r="I2363" s="7"/>
      <c r="J2363" s="8">
        <v>920</v>
      </c>
      <c r="K2363" s="8">
        <v>24.49</v>
      </c>
      <c r="L2363" s="7"/>
      <c r="M2363" s="7"/>
      <c r="N2363" s="7"/>
      <c r="O2363" s="7"/>
      <c r="P2363" s="7"/>
      <c r="Q2363" s="7"/>
      <c r="R2363" s="7"/>
      <c r="S2363" s="7"/>
      <c r="T2363" s="7"/>
      <c r="U2363" s="9">
        <v>944.49</v>
      </c>
    </row>
    <row r="2364" spans="1:21" ht="23.25" thickBot="1" x14ac:dyDescent="0.3">
      <c r="A2364" s="4" t="s">
        <v>547</v>
      </c>
      <c r="B2364" s="4" t="s">
        <v>190</v>
      </c>
      <c r="C2364" s="4" t="s">
        <v>191</v>
      </c>
      <c r="D2364" s="4" t="s">
        <v>548</v>
      </c>
      <c r="E2364" s="4" t="s">
        <v>549</v>
      </c>
      <c r="F2364" s="4" t="s">
        <v>160</v>
      </c>
      <c r="G2364" s="4" t="s">
        <v>161</v>
      </c>
      <c r="H2364" s="4" t="s">
        <v>550</v>
      </c>
      <c r="I2364" s="10">
        <v>100</v>
      </c>
      <c r="J2364" s="10">
        <v>302.42</v>
      </c>
      <c r="K2364" s="11"/>
      <c r="L2364" s="11"/>
      <c r="M2364" s="10">
        <v>426.47</v>
      </c>
      <c r="N2364" s="11"/>
      <c r="O2364" s="11"/>
      <c r="P2364" s="11"/>
      <c r="Q2364" s="11"/>
      <c r="R2364" s="11"/>
      <c r="S2364" s="11"/>
      <c r="T2364" s="11"/>
      <c r="U2364" s="9">
        <v>828.89</v>
      </c>
    </row>
    <row r="2365" spans="1:21" ht="23.25" thickBot="1" x14ac:dyDescent="0.3">
      <c r="A2365" s="4" t="s">
        <v>547</v>
      </c>
      <c r="B2365" s="4" t="s">
        <v>190</v>
      </c>
      <c r="C2365" s="4" t="s">
        <v>191</v>
      </c>
      <c r="D2365" s="4" t="s">
        <v>548</v>
      </c>
      <c r="E2365" s="4" t="s">
        <v>549</v>
      </c>
      <c r="F2365" s="4" t="s">
        <v>84</v>
      </c>
      <c r="G2365" s="4" t="s">
        <v>85</v>
      </c>
      <c r="H2365" s="4" t="s">
        <v>550</v>
      </c>
      <c r="I2365" s="8">
        <v>97.93</v>
      </c>
      <c r="J2365" s="8">
        <v>196.75</v>
      </c>
      <c r="K2365" s="8">
        <v>530.36</v>
      </c>
      <c r="L2365" s="8">
        <v>26.43</v>
      </c>
      <c r="M2365" s="8">
        <v>150.44</v>
      </c>
      <c r="N2365" s="8">
        <v>108.22</v>
      </c>
      <c r="O2365" s="7"/>
      <c r="P2365" s="7"/>
      <c r="Q2365" s="8">
        <v>34.799999999999997</v>
      </c>
      <c r="R2365" s="7"/>
      <c r="S2365" s="8">
        <v>67.099999999999994</v>
      </c>
      <c r="T2365" s="7"/>
      <c r="U2365" s="9">
        <v>1212.03</v>
      </c>
    </row>
    <row r="2366" spans="1:21" ht="23.25" thickBot="1" x14ac:dyDescent="0.3">
      <c r="A2366" s="4" t="s">
        <v>547</v>
      </c>
      <c r="B2366" s="4" t="s">
        <v>190</v>
      </c>
      <c r="C2366" s="4" t="s">
        <v>191</v>
      </c>
      <c r="D2366" s="4" t="s">
        <v>548</v>
      </c>
      <c r="E2366" s="4" t="s">
        <v>549</v>
      </c>
      <c r="F2366" s="4" t="s">
        <v>162</v>
      </c>
      <c r="G2366" s="4" t="s">
        <v>163</v>
      </c>
      <c r="H2366" s="4" t="s">
        <v>550</v>
      </c>
      <c r="I2366" s="10">
        <v>1016.66</v>
      </c>
      <c r="J2366" s="10">
        <v>303.83999999999997</v>
      </c>
      <c r="K2366" s="10">
        <v>202.56</v>
      </c>
      <c r="L2366" s="10">
        <v>202.56</v>
      </c>
      <c r="M2366" s="11"/>
      <c r="N2366" s="10">
        <v>202.56</v>
      </c>
      <c r="O2366" s="11"/>
      <c r="P2366" s="10">
        <v>753.16</v>
      </c>
      <c r="Q2366" s="10">
        <v>569</v>
      </c>
      <c r="R2366" s="11"/>
      <c r="S2366" s="10">
        <v>250</v>
      </c>
      <c r="T2366" s="11"/>
      <c r="U2366" s="9">
        <v>3500.34</v>
      </c>
    </row>
    <row r="2367" spans="1:21" ht="23.25" thickBot="1" x14ac:dyDescent="0.3">
      <c r="A2367" s="4" t="s">
        <v>547</v>
      </c>
      <c r="B2367" s="4" t="s">
        <v>190</v>
      </c>
      <c r="C2367" s="4" t="s">
        <v>191</v>
      </c>
      <c r="D2367" s="4" t="s">
        <v>548</v>
      </c>
      <c r="E2367" s="4" t="s">
        <v>549</v>
      </c>
      <c r="F2367" s="4" t="s">
        <v>164</v>
      </c>
      <c r="G2367" s="4" t="s">
        <v>165</v>
      </c>
      <c r="H2367" s="4" t="s">
        <v>550</v>
      </c>
      <c r="I2367" s="7"/>
      <c r="J2367" s="7"/>
      <c r="K2367" s="7"/>
      <c r="L2367" s="7"/>
      <c r="M2367" s="8">
        <v>894.95</v>
      </c>
      <c r="N2367" s="7"/>
      <c r="O2367" s="7"/>
      <c r="P2367" s="7"/>
      <c r="Q2367" s="7"/>
      <c r="R2367" s="7"/>
      <c r="S2367" s="7"/>
      <c r="T2367" s="7"/>
      <c r="U2367" s="9">
        <v>894.95</v>
      </c>
    </row>
    <row r="2368" spans="1:21" ht="23.25" thickBot="1" x14ac:dyDescent="0.3">
      <c r="A2368" s="4" t="s">
        <v>547</v>
      </c>
      <c r="B2368" s="4" t="s">
        <v>190</v>
      </c>
      <c r="C2368" s="4" t="s">
        <v>191</v>
      </c>
      <c r="D2368" s="4" t="s">
        <v>548</v>
      </c>
      <c r="E2368" s="4" t="s">
        <v>549</v>
      </c>
      <c r="F2368" s="4" t="s">
        <v>86</v>
      </c>
      <c r="G2368" s="4" t="s">
        <v>87</v>
      </c>
      <c r="H2368" s="4" t="s">
        <v>550</v>
      </c>
      <c r="I2368" s="11"/>
      <c r="J2368" s="11"/>
      <c r="K2368" s="10">
        <v>286.10000000000002</v>
      </c>
      <c r="L2368" s="11"/>
      <c r="M2368" s="11"/>
      <c r="N2368" s="11"/>
      <c r="O2368" s="11"/>
      <c r="P2368" s="11"/>
      <c r="Q2368" s="11"/>
      <c r="R2368" s="11"/>
      <c r="S2368" s="10">
        <v>34.130000000000003</v>
      </c>
      <c r="T2368" s="11"/>
      <c r="U2368" s="9">
        <v>320.23</v>
      </c>
    </row>
    <row r="2369" spans="1:21" ht="23.25" thickBot="1" x14ac:dyDescent="0.3">
      <c r="A2369" s="4" t="s">
        <v>547</v>
      </c>
      <c r="B2369" s="4" t="s">
        <v>190</v>
      </c>
      <c r="C2369" s="4" t="s">
        <v>191</v>
      </c>
      <c r="D2369" s="4" t="s">
        <v>548</v>
      </c>
      <c r="E2369" s="4" t="s">
        <v>549</v>
      </c>
      <c r="F2369" s="4" t="s">
        <v>166</v>
      </c>
      <c r="G2369" s="4" t="s">
        <v>167</v>
      </c>
      <c r="H2369" s="4" t="s">
        <v>550</v>
      </c>
      <c r="I2369" s="7"/>
      <c r="J2369" s="7"/>
      <c r="K2369" s="8">
        <v>600</v>
      </c>
      <c r="L2369" s="7"/>
      <c r="M2369" s="7"/>
      <c r="N2369" s="7"/>
      <c r="O2369" s="7"/>
      <c r="P2369" s="7"/>
      <c r="Q2369" s="7"/>
      <c r="R2369" s="7"/>
      <c r="S2369" s="7"/>
      <c r="T2369" s="7"/>
      <c r="U2369" s="9">
        <v>600</v>
      </c>
    </row>
    <row r="2370" spans="1:21" ht="23.25" thickBot="1" x14ac:dyDescent="0.3">
      <c r="A2370" s="4" t="s">
        <v>547</v>
      </c>
      <c r="B2370" s="4" t="s">
        <v>190</v>
      </c>
      <c r="C2370" s="4" t="s">
        <v>191</v>
      </c>
      <c r="D2370" s="4" t="s">
        <v>548</v>
      </c>
      <c r="E2370" s="4" t="s">
        <v>549</v>
      </c>
      <c r="F2370" s="4" t="s">
        <v>51</v>
      </c>
      <c r="G2370" s="4" t="s">
        <v>52</v>
      </c>
      <c r="H2370" s="4" t="s">
        <v>550</v>
      </c>
      <c r="I2370" s="11"/>
      <c r="J2370" s="11"/>
      <c r="K2370" s="11"/>
      <c r="L2370" s="11"/>
      <c r="M2370" s="10">
        <v>718.13</v>
      </c>
      <c r="N2370" s="11"/>
      <c r="O2370" s="11"/>
      <c r="P2370" s="11"/>
      <c r="Q2370" s="11"/>
      <c r="R2370" s="11"/>
      <c r="S2370" s="11"/>
      <c r="T2370" s="11"/>
      <c r="U2370" s="9">
        <v>718.13</v>
      </c>
    </row>
    <row r="2371" spans="1:21" ht="23.25" thickBot="1" x14ac:dyDescent="0.3">
      <c r="A2371" s="4" t="s">
        <v>547</v>
      </c>
      <c r="B2371" s="4" t="s">
        <v>190</v>
      </c>
      <c r="C2371" s="4" t="s">
        <v>191</v>
      </c>
      <c r="D2371" s="4" t="s">
        <v>548</v>
      </c>
      <c r="E2371" s="4" t="s">
        <v>549</v>
      </c>
      <c r="F2371" s="4" t="s">
        <v>42</v>
      </c>
      <c r="G2371" s="4" t="s">
        <v>43</v>
      </c>
      <c r="H2371" s="4" t="s">
        <v>550</v>
      </c>
      <c r="I2371" s="8">
        <v>58368.36</v>
      </c>
      <c r="J2371" s="8">
        <v>59779.3</v>
      </c>
      <c r="K2371" s="8">
        <v>66844.52</v>
      </c>
      <c r="L2371" s="8">
        <v>85688.38</v>
      </c>
      <c r="M2371" s="8">
        <v>71632.570000000007</v>
      </c>
      <c r="N2371" s="8">
        <v>78593.98</v>
      </c>
      <c r="O2371" s="8">
        <v>126072.24</v>
      </c>
      <c r="P2371" s="8">
        <v>75209.45</v>
      </c>
      <c r="Q2371" s="8">
        <v>75265.14</v>
      </c>
      <c r="R2371" s="8">
        <v>91761.74</v>
      </c>
      <c r="S2371" s="8">
        <v>71907.62</v>
      </c>
      <c r="T2371" s="8">
        <v>64901.61</v>
      </c>
      <c r="U2371" s="9">
        <v>926024.91</v>
      </c>
    </row>
    <row r="2372" spans="1:21" ht="23.25" thickBot="1" x14ac:dyDescent="0.3">
      <c r="A2372" s="4" t="s">
        <v>547</v>
      </c>
      <c r="B2372" s="4" t="s">
        <v>190</v>
      </c>
      <c r="C2372" s="4" t="s">
        <v>191</v>
      </c>
      <c r="D2372" s="4" t="s">
        <v>548</v>
      </c>
      <c r="E2372" s="4" t="s">
        <v>549</v>
      </c>
      <c r="F2372" s="4" t="s">
        <v>53</v>
      </c>
      <c r="G2372" s="4" t="s">
        <v>54</v>
      </c>
      <c r="H2372" s="4" t="s">
        <v>550</v>
      </c>
      <c r="I2372" s="11"/>
      <c r="J2372" s="11"/>
      <c r="K2372" s="10">
        <v>115.52</v>
      </c>
      <c r="L2372" s="10">
        <v>38.47</v>
      </c>
      <c r="M2372" s="11"/>
      <c r="N2372" s="10">
        <v>38.47</v>
      </c>
      <c r="O2372" s="10">
        <v>115.41</v>
      </c>
      <c r="P2372" s="10">
        <v>192.35</v>
      </c>
      <c r="Q2372" s="10">
        <v>459.1</v>
      </c>
      <c r="R2372" s="10">
        <v>156.96</v>
      </c>
      <c r="S2372" s="10">
        <v>431.64</v>
      </c>
      <c r="T2372" s="10">
        <v>78.48</v>
      </c>
      <c r="U2372" s="9">
        <v>1626.4</v>
      </c>
    </row>
    <row r="2373" spans="1:21" ht="23.25" thickBot="1" x14ac:dyDescent="0.3">
      <c r="A2373" s="4" t="s">
        <v>547</v>
      </c>
      <c r="B2373" s="4" t="s">
        <v>190</v>
      </c>
      <c r="C2373" s="4" t="s">
        <v>191</v>
      </c>
      <c r="D2373" s="4" t="s">
        <v>548</v>
      </c>
      <c r="E2373" s="4" t="s">
        <v>549</v>
      </c>
      <c r="F2373" s="4" t="s">
        <v>174</v>
      </c>
      <c r="G2373" s="4" t="s">
        <v>175</v>
      </c>
      <c r="H2373" s="4" t="s">
        <v>550</v>
      </c>
      <c r="I2373" s="8">
        <v>-49.46</v>
      </c>
      <c r="J2373" s="7"/>
      <c r="K2373" s="7"/>
      <c r="L2373" s="7"/>
      <c r="M2373" s="8">
        <v>-718.13</v>
      </c>
      <c r="N2373" s="8">
        <v>-205.18</v>
      </c>
      <c r="O2373" s="7"/>
      <c r="P2373" s="8">
        <v>-51.3</v>
      </c>
      <c r="Q2373" s="7"/>
      <c r="R2373" s="7"/>
      <c r="S2373" s="7"/>
      <c r="T2373" s="7"/>
      <c r="U2373" s="9">
        <v>-1024.07</v>
      </c>
    </row>
    <row r="2374" spans="1:21" ht="23.25" thickBot="1" x14ac:dyDescent="0.3">
      <c r="A2374" s="4" t="s">
        <v>547</v>
      </c>
      <c r="B2374" s="4" t="s">
        <v>190</v>
      </c>
      <c r="C2374" s="4" t="s">
        <v>191</v>
      </c>
      <c r="D2374" s="4" t="s">
        <v>548</v>
      </c>
      <c r="E2374" s="4" t="s">
        <v>549</v>
      </c>
      <c r="F2374" s="4" t="s">
        <v>176</v>
      </c>
      <c r="G2374" s="4" t="s">
        <v>177</v>
      </c>
      <c r="H2374" s="4" t="s">
        <v>550</v>
      </c>
      <c r="I2374" s="10">
        <v>-77230.399999999994</v>
      </c>
      <c r="J2374" s="10">
        <v>-68913.279999999999</v>
      </c>
      <c r="K2374" s="10">
        <v>-75240.399999999994</v>
      </c>
      <c r="L2374" s="10">
        <v>-99797.68</v>
      </c>
      <c r="M2374" s="10">
        <v>-87399.52</v>
      </c>
      <c r="N2374" s="10">
        <v>-93011.68</v>
      </c>
      <c r="O2374" s="10">
        <v>-94245.28</v>
      </c>
      <c r="P2374" s="10">
        <v>-76481.600000000006</v>
      </c>
      <c r="Q2374" s="10">
        <v>-77309.53</v>
      </c>
      <c r="R2374" s="10">
        <v>-96117.85</v>
      </c>
      <c r="S2374" s="10">
        <v>-80517.61</v>
      </c>
      <c r="T2374" s="10">
        <v>-65609.279999999999</v>
      </c>
      <c r="U2374" s="9">
        <v>-991874.11</v>
      </c>
    </row>
    <row r="2375" spans="1:21" ht="23.25" thickBot="1" x14ac:dyDescent="0.3">
      <c r="A2375" s="4" t="s">
        <v>547</v>
      </c>
      <c r="B2375" s="4" t="s">
        <v>190</v>
      </c>
      <c r="C2375" s="4" t="s">
        <v>191</v>
      </c>
      <c r="D2375" s="4" t="s">
        <v>548</v>
      </c>
      <c r="E2375" s="4" t="s">
        <v>549</v>
      </c>
      <c r="F2375" s="4" t="s">
        <v>178</v>
      </c>
      <c r="G2375" s="4" t="s">
        <v>179</v>
      </c>
      <c r="H2375" s="4" t="s">
        <v>550</v>
      </c>
      <c r="I2375" s="8">
        <v>-964.48</v>
      </c>
      <c r="J2375" s="8">
        <v>-74.19</v>
      </c>
      <c r="K2375" s="8">
        <v>-115.52</v>
      </c>
      <c r="L2375" s="8">
        <v>-38.47</v>
      </c>
      <c r="M2375" s="8">
        <v>-1961.97</v>
      </c>
      <c r="N2375" s="8">
        <v>-138.47999999999999</v>
      </c>
      <c r="O2375" s="8">
        <v>-611.66999999999996</v>
      </c>
      <c r="P2375" s="8">
        <v>-577.04999999999995</v>
      </c>
      <c r="Q2375" s="8">
        <v>-576.82000000000005</v>
      </c>
      <c r="R2375" s="8">
        <v>-470.88</v>
      </c>
      <c r="S2375" s="8">
        <v>-470.88</v>
      </c>
      <c r="T2375" s="8">
        <v>-392.4</v>
      </c>
      <c r="U2375" s="9">
        <v>-6392.81</v>
      </c>
    </row>
    <row r="2376" spans="1:21" ht="23.25" thickBot="1" x14ac:dyDescent="0.3">
      <c r="A2376" s="4" t="s">
        <v>547</v>
      </c>
      <c r="B2376" s="4" t="s">
        <v>190</v>
      </c>
      <c r="C2376" s="4" t="s">
        <v>191</v>
      </c>
      <c r="D2376" s="4" t="s">
        <v>548</v>
      </c>
      <c r="E2376" s="4" t="s">
        <v>549</v>
      </c>
      <c r="F2376" s="4" t="s">
        <v>182</v>
      </c>
      <c r="G2376" s="4" t="s">
        <v>183</v>
      </c>
      <c r="H2376" s="4" t="s">
        <v>550</v>
      </c>
      <c r="I2376" s="11"/>
      <c r="J2376" s="11"/>
      <c r="K2376" s="11"/>
      <c r="L2376" s="11"/>
      <c r="M2376" s="10">
        <v>-22.5</v>
      </c>
      <c r="N2376" s="11"/>
      <c r="O2376" s="10">
        <v>-22.5</v>
      </c>
      <c r="P2376" s="10">
        <v>-22.5</v>
      </c>
      <c r="Q2376" s="11"/>
      <c r="R2376" s="11"/>
      <c r="S2376" s="11"/>
      <c r="T2376" s="10">
        <v>-22.5</v>
      </c>
      <c r="U2376" s="9">
        <v>-90</v>
      </c>
    </row>
    <row r="2377" spans="1:21" ht="23.25" thickBot="1" x14ac:dyDescent="0.3">
      <c r="A2377" s="4" t="s">
        <v>547</v>
      </c>
      <c r="B2377" s="4" t="s">
        <v>190</v>
      </c>
      <c r="C2377" s="4" t="s">
        <v>191</v>
      </c>
      <c r="D2377" s="4" t="s">
        <v>561</v>
      </c>
      <c r="E2377" s="4" t="s">
        <v>562</v>
      </c>
      <c r="F2377" s="4" t="s">
        <v>94</v>
      </c>
      <c r="G2377" s="4" t="s">
        <v>95</v>
      </c>
      <c r="H2377" s="4" t="s">
        <v>563</v>
      </c>
      <c r="I2377" s="7"/>
      <c r="J2377" s="8">
        <v>20.8</v>
      </c>
      <c r="K2377" s="8">
        <v>361.62</v>
      </c>
      <c r="L2377" s="7"/>
      <c r="M2377" s="7"/>
      <c r="N2377" s="7"/>
      <c r="O2377" s="7"/>
      <c r="P2377" s="7"/>
      <c r="Q2377" s="7"/>
      <c r="R2377" s="7"/>
      <c r="S2377" s="7"/>
      <c r="T2377" s="7"/>
      <c r="U2377" s="9">
        <v>382.42</v>
      </c>
    </row>
    <row r="2378" spans="1:21" ht="23.25" thickBot="1" x14ac:dyDescent="0.3">
      <c r="A2378" s="4" t="s">
        <v>547</v>
      </c>
      <c r="B2378" s="4" t="s">
        <v>190</v>
      </c>
      <c r="C2378" s="4" t="s">
        <v>191</v>
      </c>
      <c r="D2378" s="4" t="s">
        <v>561</v>
      </c>
      <c r="E2378" s="4" t="s">
        <v>562</v>
      </c>
      <c r="F2378" s="4" t="s">
        <v>116</v>
      </c>
      <c r="G2378" s="4" t="s">
        <v>117</v>
      </c>
      <c r="H2378" s="4" t="s">
        <v>563</v>
      </c>
      <c r="I2378" s="11"/>
      <c r="J2378" s="11"/>
      <c r="K2378" s="10">
        <v>24.88</v>
      </c>
      <c r="L2378" s="11"/>
      <c r="M2378" s="11"/>
      <c r="N2378" s="11"/>
      <c r="O2378" s="11"/>
      <c r="P2378" s="11"/>
      <c r="Q2378" s="11"/>
      <c r="R2378" s="11"/>
      <c r="S2378" s="11"/>
      <c r="T2378" s="11"/>
      <c r="U2378" s="9">
        <v>24.88</v>
      </c>
    </row>
    <row r="2379" spans="1:21" ht="23.25" thickBot="1" x14ac:dyDescent="0.3">
      <c r="A2379" s="4" t="s">
        <v>547</v>
      </c>
      <c r="B2379" s="4" t="s">
        <v>190</v>
      </c>
      <c r="C2379" s="4" t="s">
        <v>191</v>
      </c>
      <c r="D2379" s="4" t="s">
        <v>561</v>
      </c>
      <c r="E2379" s="4" t="s">
        <v>562</v>
      </c>
      <c r="F2379" s="4" t="s">
        <v>42</v>
      </c>
      <c r="G2379" s="4" t="s">
        <v>43</v>
      </c>
      <c r="H2379" s="4" t="s">
        <v>563</v>
      </c>
      <c r="I2379" s="13">
        <v>0</v>
      </c>
      <c r="J2379" s="8">
        <v>148.52000000000001</v>
      </c>
      <c r="K2379" s="8">
        <v>2312.4</v>
      </c>
      <c r="L2379" s="7"/>
      <c r="M2379" s="7"/>
      <c r="N2379" s="7"/>
      <c r="O2379" s="7"/>
      <c r="P2379" s="7"/>
      <c r="Q2379" s="7"/>
      <c r="R2379" s="7"/>
      <c r="S2379" s="7"/>
      <c r="T2379" s="7"/>
      <c r="U2379" s="9">
        <v>2460.92</v>
      </c>
    </row>
    <row r="2380" spans="1:21" ht="23.25" thickBot="1" x14ac:dyDescent="0.3">
      <c r="A2380" s="4" t="s">
        <v>547</v>
      </c>
      <c r="B2380" s="4" t="s">
        <v>190</v>
      </c>
      <c r="C2380" s="4" t="s">
        <v>191</v>
      </c>
      <c r="D2380" s="4" t="s">
        <v>561</v>
      </c>
      <c r="E2380" s="4" t="s">
        <v>562</v>
      </c>
      <c r="F2380" s="4" t="s">
        <v>53</v>
      </c>
      <c r="G2380" s="4" t="s">
        <v>54</v>
      </c>
      <c r="H2380" s="4" t="s">
        <v>563</v>
      </c>
      <c r="I2380" s="11"/>
      <c r="J2380" s="11"/>
      <c r="K2380" s="10">
        <v>269.55</v>
      </c>
      <c r="L2380" s="11"/>
      <c r="M2380" s="11"/>
      <c r="N2380" s="11"/>
      <c r="O2380" s="11"/>
      <c r="P2380" s="11"/>
      <c r="Q2380" s="11"/>
      <c r="R2380" s="11"/>
      <c r="S2380" s="11"/>
      <c r="T2380" s="11"/>
      <c r="U2380" s="9">
        <v>269.55</v>
      </c>
    </row>
    <row r="2381" spans="1:21" ht="23.25" thickBot="1" x14ac:dyDescent="0.3">
      <c r="A2381" s="4" t="s">
        <v>547</v>
      </c>
      <c r="B2381" s="4" t="s">
        <v>190</v>
      </c>
      <c r="C2381" s="4" t="s">
        <v>191</v>
      </c>
      <c r="D2381" s="4" t="s">
        <v>554</v>
      </c>
      <c r="E2381" s="4" t="s">
        <v>555</v>
      </c>
      <c r="F2381" s="4" t="s">
        <v>556</v>
      </c>
      <c r="G2381" s="4" t="s">
        <v>557</v>
      </c>
      <c r="H2381" s="4" t="s">
        <v>558</v>
      </c>
      <c r="I2381" s="8">
        <v>-712.35</v>
      </c>
      <c r="J2381" s="8">
        <v>9069.14</v>
      </c>
      <c r="K2381" s="8">
        <v>-14104.55</v>
      </c>
      <c r="L2381" s="8">
        <v>-43.15</v>
      </c>
      <c r="M2381" s="7"/>
      <c r="N2381" s="7"/>
      <c r="O2381" s="7"/>
      <c r="P2381" s="7"/>
      <c r="Q2381" s="7"/>
      <c r="R2381" s="7"/>
      <c r="S2381" s="7"/>
      <c r="T2381" s="7"/>
      <c r="U2381" s="9">
        <v>-5790.91</v>
      </c>
    </row>
    <row r="2382" spans="1:21" ht="23.25" thickBot="1" x14ac:dyDescent="0.3">
      <c r="A2382" s="4" t="s">
        <v>547</v>
      </c>
      <c r="B2382" s="4" t="s">
        <v>190</v>
      </c>
      <c r="C2382" s="4" t="s">
        <v>191</v>
      </c>
      <c r="D2382" s="4" t="s">
        <v>554</v>
      </c>
      <c r="E2382" s="4" t="s">
        <v>555</v>
      </c>
      <c r="F2382" s="4" t="s">
        <v>559</v>
      </c>
      <c r="G2382" s="4" t="s">
        <v>560</v>
      </c>
      <c r="H2382" s="4" t="s">
        <v>558</v>
      </c>
      <c r="I2382" s="10">
        <v>183.38</v>
      </c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9">
        <v>183.38</v>
      </c>
    </row>
    <row r="2383" spans="1:21" ht="23.25" thickBot="1" x14ac:dyDescent="0.3">
      <c r="A2383" s="4" t="s">
        <v>547</v>
      </c>
      <c r="B2383" s="4" t="s">
        <v>970</v>
      </c>
      <c r="C2383" s="4" t="s">
        <v>971</v>
      </c>
      <c r="D2383" s="4" t="s">
        <v>548</v>
      </c>
      <c r="E2383" s="4" t="s">
        <v>549</v>
      </c>
      <c r="F2383" s="4" t="s">
        <v>98</v>
      </c>
      <c r="G2383" s="4" t="s">
        <v>99</v>
      </c>
      <c r="H2383" s="4" t="s">
        <v>550</v>
      </c>
      <c r="I2383" s="7"/>
      <c r="J2383" s="7"/>
      <c r="K2383" s="7"/>
      <c r="L2383" s="7"/>
      <c r="M2383" s="7"/>
      <c r="N2383" s="7"/>
      <c r="O2383" s="7"/>
      <c r="P2383" s="7"/>
      <c r="Q2383" s="7"/>
      <c r="R2383" s="7"/>
      <c r="S2383" s="7"/>
      <c r="T2383" s="8">
        <v>250</v>
      </c>
      <c r="U2383" s="9">
        <v>250</v>
      </c>
    </row>
    <row r="2384" spans="1:21" ht="23.25" thickBot="1" x14ac:dyDescent="0.3">
      <c r="A2384" s="4" t="s">
        <v>547</v>
      </c>
      <c r="B2384" s="4" t="s">
        <v>214</v>
      </c>
      <c r="C2384" s="4" t="s">
        <v>215</v>
      </c>
      <c r="D2384" s="4" t="s">
        <v>567</v>
      </c>
      <c r="E2384" s="4" t="s">
        <v>568</v>
      </c>
      <c r="F2384" s="4" t="s">
        <v>94</v>
      </c>
      <c r="G2384" s="4" t="s">
        <v>95</v>
      </c>
      <c r="H2384" s="4" t="s">
        <v>569</v>
      </c>
      <c r="I2384" s="10">
        <v>14.72</v>
      </c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9">
        <v>14.72</v>
      </c>
    </row>
    <row r="2385" spans="1:21" ht="23.25" thickBot="1" x14ac:dyDescent="0.3">
      <c r="A2385" s="4" t="s">
        <v>547</v>
      </c>
      <c r="B2385" s="4" t="s">
        <v>214</v>
      </c>
      <c r="C2385" s="4" t="s">
        <v>215</v>
      </c>
      <c r="D2385" s="4" t="s">
        <v>567</v>
      </c>
      <c r="E2385" s="4" t="s">
        <v>568</v>
      </c>
      <c r="F2385" s="4" t="s">
        <v>42</v>
      </c>
      <c r="G2385" s="4" t="s">
        <v>43</v>
      </c>
      <c r="H2385" s="4" t="s">
        <v>569</v>
      </c>
      <c r="I2385" s="8">
        <v>105.09</v>
      </c>
      <c r="J2385" s="7"/>
      <c r="K2385" s="7"/>
      <c r="L2385" s="7"/>
      <c r="M2385" s="7"/>
      <c r="N2385" s="7"/>
      <c r="O2385" s="7"/>
      <c r="P2385" s="7"/>
      <c r="Q2385" s="7"/>
      <c r="R2385" s="7"/>
      <c r="S2385" s="7"/>
      <c r="T2385" s="7"/>
      <c r="U2385" s="9">
        <v>105.09</v>
      </c>
    </row>
    <row r="2386" spans="1:21" ht="23.25" thickBot="1" x14ac:dyDescent="0.3">
      <c r="A2386" s="4" t="s">
        <v>547</v>
      </c>
      <c r="B2386" s="4" t="s">
        <v>281</v>
      </c>
      <c r="C2386" s="4" t="s">
        <v>282</v>
      </c>
      <c r="D2386" s="4" t="s">
        <v>567</v>
      </c>
      <c r="E2386" s="4" t="s">
        <v>568</v>
      </c>
      <c r="F2386" s="4" t="s">
        <v>296</v>
      </c>
      <c r="G2386" s="4" t="s">
        <v>297</v>
      </c>
      <c r="H2386" s="4" t="s">
        <v>569</v>
      </c>
      <c r="I2386" s="11"/>
      <c r="J2386" s="11"/>
      <c r="K2386" s="11"/>
      <c r="L2386" s="11"/>
      <c r="M2386" s="11"/>
      <c r="N2386" s="10">
        <v>45</v>
      </c>
      <c r="O2386" s="11"/>
      <c r="P2386" s="11"/>
      <c r="Q2386" s="11"/>
      <c r="R2386" s="11"/>
      <c r="S2386" s="11"/>
      <c r="T2386" s="11"/>
      <c r="U2386" s="9">
        <v>45</v>
      </c>
    </row>
    <row r="2387" spans="1:21" ht="23.25" thickBot="1" x14ac:dyDescent="0.3">
      <c r="A2387" s="4" t="s">
        <v>547</v>
      </c>
      <c r="B2387" s="4" t="s">
        <v>281</v>
      </c>
      <c r="C2387" s="4" t="s">
        <v>282</v>
      </c>
      <c r="D2387" s="4" t="s">
        <v>567</v>
      </c>
      <c r="E2387" s="4" t="s">
        <v>568</v>
      </c>
      <c r="F2387" s="4" t="s">
        <v>94</v>
      </c>
      <c r="G2387" s="4" t="s">
        <v>95</v>
      </c>
      <c r="H2387" s="4" t="s">
        <v>569</v>
      </c>
      <c r="I2387" s="7"/>
      <c r="J2387" s="7"/>
      <c r="K2387" s="7"/>
      <c r="L2387" s="7"/>
      <c r="M2387" s="7"/>
      <c r="N2387" s="8">
        <v>261.14</v>
      </c>
      <c r="O2387" s="7"/>
      <c r="P2387" s="7"/>
      <c r="Q2387" s="7"/>
      <c r="R2387" s="8">
        <v>82.1</v>
      </c>
      <c r="S2387" s="7"/>
      <c r="T2387" s="7"/>
      <c r="U2387" s="9">
        <v>343.24</v>
      </c>
    </row>
    <row r="2388" spans="1:21" ht="23.25" thickBot="1" x14ac:dyDescent="0.3">
      <c r="A2388" s="4" t="s">
        <v>547</v>
      </c>
      <c r="B2388" s="4" t="s">
        <v>281</v>
      </c>
      <c r="C2388" s="4" t="s">
        <v>282</v>
      </c>
      <c r="D2388" s="4" t="s">
        <v>567</v>
      </c>
      <c r="E2388" s="4" t="s">
        <v>568</v>
      </c>
      <c r="F2388" s="4" t="s">
        <v>40</v>
      </c>
      <c r="G2388" s="4" t="s">
        <v>41</v>
      </c>
      <c r="H2388" s="4" t="s">
        <v>569</v>
      </c>
      <c r="I2388" s="11"/>
      <c r="J2388" s="11"/>
      <c r="K2388" s="11"/>
      <c r="L2388" s="11"/>
      <c r="M2388" s="11"/>
      <c r="N2388" s="11"/>
      <c r="O2388" s="11"/>
      <c r="P2388" s="10">
        <v>1571.8</v>
      </c>
      <c r="Q2388" s="11"/>
      <c r="R2388" s="11"/>
      <c r="S2388" s="11"/>
      <c r="T2388" s="11"/>
      <c r="U2388" s="9">
        <v>1571.8</v>
      </c>
    </row>
    <row r="2389" spans="1:21" ht="23.25" thickBot="1" x14ac:dyDescent="0.3">
      <c r="A2389" s="4" t="s">
        <v>547</v>
      </c>
      <c r="B2389" s="4" t="s">
        <v>281</v>
      </c>
      <c r="C2389" s="4" t="s">
        <v>282</v>
      </c>
      <c r="D2389" s="4" t="s">
        <v>567</v>
      </c>
      <c r="E2389" s="4" t="s">
        <v>568</v>
      </c>
      <c r="F2389" s="4" t="s">
        <v>49</v>
      </c>
      <c r="G2389" s="4" t="s">
        <v>50</v>
      </c>
      <c r="H2389" s="4" t="s">
        <v>569</v>
      </c>
      <c r="I2389" s="7"/>
      <c r="J2389" s="7"/>
      <c r="K2389" s="7"/>
      <c r="L2389" s="7"/>
      <c r="M2389" s="7"/>
      <c r="N2389" s="8">
        <v>325.2</v>
      </c>
      <c r="O2389" s="7"/>
      <c r="P2389" s="7"/>
      <c r="Q2389" s="7"/>
      <c r="R2389" s="7"/>
      <c r="S2389" s="7"/>
      <c r="T2389" s="7"/>
      <c r="U2389" s="9">
        <v>325.2</v>
      </c>
    </row>
    <row r="2390" spans="1:21" ht="23.25" thickBot="1" x14ac:dyDescent="0.3">
      <c r="A2390" s="4" t="s">
        <v>547</v>
      </c>
      <c r="B2390" s="4" t="s">
        <v>281</v>
      </c>
      <c r="C2390" s="4" t="s">
        <v>282</v>
      </c>
      <c r="D2390" s="4" t="s">
        <v>567</v>
      </c>
      <c r="E2390" s="4" t="s">
        <v>568</v>
      </c>
      <c r="F2390" s="4" t="s">
        <v>152</v>
      </c>
      <c r="G2390" s="4" t="s">
        <v>153</v>
      </c>
      <c r="H2390" s="4" t="s">
        <v>569</v>
      </c>
      <c r="I2390" s="11"/>
      <c r="J2390" s="11"/>
      <c r="K2390" s="11"/>
      <c r="L2390" s="11"/>
      <c r="M2390" s="11"/>
      <c r="N2390" s="11"/>
      <c r="O2390" s="11"/>
      <c r="P2390" s="11"/>
      <c r="Q2390" s="11"/>
      <c r="R2390" s="10">
        <v>254.74</v>
      </c>
      <c r="S2390" s="11"/>
      <c r="T2390" s="11"/>
      <c r="U2390" s="9">
        <v>254.74</v>
      </c>
    </row>
    <row r="2391" spans="1:21" ht="23.25" thickBot="1" x14ac:dyDescent="0.3">
      <c r="A2391" s="4" t="s">
        <v>547</v>
      </c>
      <c r="B2391" s="4" t="s">
        <v>281</v>
      </c>
      <c r="C2391" s="4" t="s">
        <v>282</v>
      </c>
      <c r="D2391" s="4" t="s">
        <v>567</v>
      </c>
      <c r="E2391" s="4" t="s">
        <v>568</v>
      </c>
      <c r="F2391" s="4" t="s">
        <v>42</v>
      </c>
      <c r="G2391" s="4" t="s">
        <v>43</v>
      </c>
      <c r="H2391" s="4" t="s">
        <v>569</v>
      </c>
      <c r="I2391" s="7"/>
      <c r="J2391" s="7"/>
      <c r="K2391" s="7"/>
      <c r="L2391" s="7"/>
      <c r="M2391" s="7"/>
      <c r="N2391" s="8">
        <v>1864.55</v>
      </c>
      <c r="O2391" s="7"/>
      <c r="P2391" s="7"/>
      <c r="Q2391" s="7"/>
      <c r="R2391" s="8">
        <v>521.12</v>
      </c>
      <c r="S2391" s="7"/>
      <c r="T2391" s="7"/>
      <c r="U2391" s="9">
        <v>2385.67</v>
      </c>
    </row>
    <row r="2392" spans="1:21" ht="23.25" thickBot="1" x14ac:dyDescent="0.3">
      <c r="A2392" s="4" t="s">
        <v>547</v>
      </c>
      <c r="B2392" s="4" t="s">
        <v>281</v>
      </c>
      <c r="C2392" s="4" t="s">
        <v>282</v>
      </c>
      <c r="D2392" s="4" t="s">
        <v>567</v>
      </c>
      <c r="E2392" s="4" t="s">
        <v>568</v>
      </c>
      <c r="F2392" s="4" t="s">
        <v>53</v>
      </c>
      <c r="G2392" s="4" t="s">
        <v>54</v>
      </c>
      <c r="H2392" s="4" t="s">
        <v>569</v>
      </c>
      <c r="I2392" s="11"/>
      <c r="J2392" s="11"/>
      <c r="K2392" s="11"/>
      <c r="L2392" s="11"/>
      <c r="M2392" s="11"/>
      <c r="N2392" s="11"/>
      <c r="O2392" s="11"/>
      <c r="P2392" s="11"/>
      <c r="Q2392" s="11"/>
      <c r="R2392" s="10">
        <v>65.010000000000005</v>
      </c>
      <c r="S2392" s="11"/>
      <c r="T2392" s="11"/>
      <c r="U2392" s="9">
        <v>65.010000000000005</v>
      </c>
    </row>
    <row r="2393" spans="1:21" ht="23.25" thickBot="1" x14ac:dyDescent="0.3">
      <c r="A2393" s="4" t="s">
        <v>547</v>
      </c>
      <c r="B2393" s="4" t="s">
        <v>194</v>
      </c>
      <c r="C2393" s="4" t="s">
        <v>195</v>
      </c>
      <c r="D2393" s="4" t="s">
        <v>548</v>
      </c>
      <c r="E2393" s="4" t="s">
        <v>549</v>
      </c>
      <c r="F2393" s="4" t="s">
        <v>70</v>
      </c>
      <c r="G2393" s="4" t="s">
        <v>71</v>
      </c>
      <c r="H2393" s="4" t="s">
        <v>550</v>
      </c>
      <c r="I2393" s="7"/>
      <c r="J2393" s="8">
        <v>65</v>
      </c>
      <c r="K2393" s="8">
        <v>-65</v>
      </c>
      <c r="L2393" s="7"/>
      <c r="M2393" s="7"/>
      <c r="N2393" s="8">
        <v>141.59</v>
      </c>
      <c r="O2393" s="7"/>
      <c r="P2393" s="7"/>
      <c r="Q2393" s="7"/>
      <c r="R2393" s="7"/>
      <c r="S2393" s="7"/>
      <c r="T2393" s="7"/>
      <c r="U2393" s="9">
        <v>141.59</v>
      </c>
    </row>
    <row r="2394" spans="1:21" ht="23.25" thickBot="1" x14ac:dyDescent="0.3">
      <c r="A2394" s="4" t="s">
        <v>547</v>
      </c>
      <c r="B2394" s="4" t="s">
        <v>194</v>
      </c>
      <c r="C2394" s="4" t="s">
        <v>195</v>
      </c>
      <c r="D2394" s="4" t="s">
        <v>548</v>
      </c>
      <c r="E2394" s="4" t="s">
        <v>549</v>
      </c>
      <c r="F2394" s="4" t="s">
        <v>47</v>
      </c>
      <c r="G2394" s="4" t="s">
        <v>48</v>
      </c>
      <c r="H2394" s="4" t="s">
        <v>550</v>
      </c>
      <c r="I2394" s="10">
        <v>24.25</v>
      </c>
      <c r="J2394" s="10">
        <v>7.94</v>
      </c>
      <c r="K2394" s="11"/>
      <c r="L2394" s="10">
        <v>509.92</v>
      </c>
      <c r="M2394" s="10">
        <v>714.81</v>
      </c>
      <c r="N2394" s="11"/>
      <c r="O2394" s="10">
        <v>486.28</v>
      </c>
      <c r="P2394" s="10">
        <v>210.92</v>
      </c>
      <c r="Q2394" s="10">
        <v>324.89</v>
      </c>
      <c r="R2394" s="11"/>
      <c r="S2394" s="10">
        <v>361.24</v>
      </c>
      <c r="T2394" s="11"/>
      <c r="U2394" s="9">
        <v>2640.25</v>
      </c>
    </row>
    <row r="2395" spans="1:21" ht="23.25" thickBot="1" x14ac:dyDescent="0.3">
      <c r="A2395" s="4" t="s">
        <v>547</v>
      </c>
      <c r="B2395" s="4" t="s">
        <v>194</v>
      </c>
      <c r="C2395" s="4" t="s">
        <v>195</v>
      </c>
      <c r="D2395" s="4" t="s">
        <v>548</v>
      </c>
      <c r="E2395" s="4" t="s">
        <v>549</v>
      </c>
      <c r="F2395" s="4" t="s">
        <v>130</v>
      </c>
      <c r="G2395" s="4" t="s">
        <v>131</v>
      </c>
      <c r="H2395" s="4" t="s">
        <v>550</v>
      </c>
      <c r="I2395" s="7"/>
      <c r="J2395" s="8">
        <v>14.37</v>
      </c>
      <c r="K2395" s="7"/>
      <c r="L2395" s="7"/>
      <c r="M2395" s="7"/>
      <c r="N2395" s="7"/>
      <c r="O2395" s="7"/>
      <c r="P2395" s="7"/>
      <c r="Q2395" s="7"/>
      <c r="R2395" s="7"/>
      <c r="S2395" s="8">
        <v>50.74</v>
      </c>
      <c r="T2395" s="7"/>
      <c r="U2395" s="9">
        <v>65.11</v>
      </c>
    </row>
    <row r="2396" spans="1:21" ht="23.25" thickBot="1" x14ac:dyDescent="0.3">
      <c r="A2396" s="4" t="s">
        <v>547</v>
      </c>
      <c r="B2396" s="4" t="s">
        <v>194</v>
      </c>
      <c r="C2396" s="4" t="s">
        <v>195</v>
      </c>
      <c r="D2396" s="4" t="s">
        <v>548</v>
      </c>
      <c r="E2396" s="4" t="s">
        <v>549</v>
      </c>
      <c r="F2396" s="4" t="s">
        <v>356</v>
      </c>
      <c r="G2396" s="4" t="s">
        <v>357</v>
      </c>
      <c r="H2396" s="4" t="s">
        <v>550</v>
      </c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0">
        <v>2.54</v>
      </c>
      <c r="T2396" s="11"/>
      <c r="U2396" s="9">
        <v>2.54</v>
      </c>
    </row>
    <row r="2397" spans="1:21" ht="23.25" thickBot="1" x14ac:dyDescent="0.3">
      <c r="A2397" s="4" t="s">
        <v>547</v>
      </c>
      <c r="B2397" s="4" t="s">
        <v>194</v>
      </c>
      <c r="C2397" s="4" t="s">
        <v>195</v>
      </c>
      <c r="D2397" s="4" t="s">
        <v>548</v>
      </c>
      <c r="E2397" s="4" t="s">
        <v>549</v>
      </c>
      <c r="F2397" s="4" t="s">
        <v>296</v>
      </c>
      <c r="G2397" s="4" t="s">
        <v>297</v>
      </c>
      <c r="H2397" s="4" t="s">
        <v>550</v>
      </c>
      <c r="I2397" s="7"/>
      <c r="J2397" s="8">
        <v>35.630000000000003</v>
      </c>
      <c r="K2397" s="7"/>
      <c r="L2397" s="7"/>
      <c r="M2397" s="7"/>
      <c r="N2397" s="7"/>
      <c r="O2397" s="7"/>
      <c r="P2397" s="7"/>
      <c r="Q2397" s="7"/>
      <c r="R2397" s="7"/>
      <c r="S2397" s="7"/>
      <c r="T2397" s="7"/>
      <c r="U2397" s="9">
        <v>35.630000000000003</v>
      </c>
    </row>
    <row r="2398" spans="1:21" ht="23.25" thickBot="1" x14ac:dyDescent="0.3">
      <c r="A2398" s="4" t="s">
        <v>547</v>
      </c>
      <c r="B2398" s="4" t="s">
        <v>194</v>
      </c>
      <c r="C2398" s="4" t="s">
        <v>195</v>
      </c>
      <c r="D2398" s="4" t="s">
        <v>548</v>
      </c>
      <c r="E2398" s="4" t="s">
        <v>549</v>
      </c>
      <c r="F2398" s="4" t="s">
        <v>286</v>
      </c>
      <c r="G2398" s="4" t="s">
        <v>287</v>
      </c>
      <c r="H2398" s="4" t="s">
        <v>550</v>
      </c>
      <c r="I2398" s="10">
        <v>260</v>
      </c>
      <c r="J2398" s="10">
        <v>25</v>
      </c>
      <c r="K2398" s="10">
        <v>65</v>
      </c>
      <c r="L2398" s="10">
        <v>73.25</v>
      </c>
      <c r="M2398" s="10">
        <v>190</v>
      </c>
      <c r="N2398" s="11"/>
      <c r="O2398" s="10">
        <v>100</v>
      </c>
      <c r="P2398" s="10">
        <v>10</v>
      </c>
      <c r="Q2398" s="11"/>
      <c r="R2398" s="11"/>
      <c r="S2398" s="10">
        <v>41.25</v>
      </c>
      <c r="T2398" s="10">
        <v>275.45</v>
      </c>
      <c r="U2398" s="9">
        <v>1039.95</v>
      </c>
    </row>
    <row r="2399" spans="1:21" ht="23.25" thickBot="1" x14ac:dyDescent="0.3">
      <c r="A2399" s="4" t="s">
        <v>547</v>
      </c>
      <c r="B2399" s="4" t="s">
        <v>194</v>
      </c>
      <c r="C2399" s="4" t="s">
        <v>195</v>
      </c>
      <c r="D2399" s="4" t="s">
        <v>548</v>
      </c>
      <c r="E2399" s="4" t="s">
        <v>549</v>
      </c>
      <c r="F2399" s="4" t="s">
        <v>132</v>
      </c>
      <c r="G2399" s="4" t="s">
        <v>133</v>
      </c>
      <c r="H2399" s="4" t="s">
        <v>550</v>
      </c>
      <c r="I2399" s="7"/>
      <c r="J2399" s="7"/>
      <c r="K2399" s="7"/>
      <c r="L2399" s="7"/>
      <c r="M2399" s="7"/>
      <c r="N2399" s="7"/>
      <c r="O2399" s="7"/>
      <c r="P2399" s="7"/>
      <c r="Q2399" s="7"/>
      <c r="R2399" s="7"/>
      <c r="S2399" s="8">
        <v>55.2</v>
      </c>
      <c r="T2399" s="7"/>
      <c r="U2399" s="9">
        <v>55.2</v>
      </c>
    </row>
    <row r="2400" spans="1:21" ht="23.25" thickBot="1" x14ac:dyDescent="0.3">
      <c r="A2400" s="4" t="s">
        <v>547</v>
      </c>
      <c r="B2400" s="4" t="s">
        <v>194</v>
      </c>
      <c r="C2400" s="4" t="s">
        <v>195</v>
      </c>
      <c r="D2400" s="4" t="s">
        <v>548</v>
      </c>
      <c r="E2400" s="4" t="s">
        <v>549</v>
      </c>
      <c r="F2400" s="4" t="s">
        <v>94</v>
      </c>
      <c r="G2400" s="4" t="s">
        <v>95</v>
      </c>
      <c r="H2400" s="4" t="s">
        <v>550</v>
      </c>
      <c r="I2400" s="10">
        <v>738.29</v>
      </c>
      <c r="J2400" s="10">
        <v>548.66999999999996</v>
      </c>
      <c r="K2400" s="10">
        <v>-2425.6999999999998</v>
      </c>
      <c r="L2400" s="10">
        <v>1760.82</v>
      </c>
      <c r="M2400" s="10">
        <v>342.36</v>
      </c>
      <c r="N2400" s="10">
        <v>1374.1</v>
      </c>
      <c r="O2400" s="10">
        <v>746.59</v>
      </c>
      <c r="P2400" s="10">
        <v>988.15</v>
      </c>
      <c r="Q2400" s="10">
        <v>2446.04</v>
      </c>
      <c r="R2400" s="10">
        <v>782.38</v>
      </c>
      <c r="S2400" s="10">
        <v>1339.92</v>
      </c>
      <c r="T2400" s="10">
        <v>1087.76</v>
      </c>
      <c r="U2400" s="9">
        <v>9729.3799999999992</v>
      </c>
    </row>
    <row r="2401" spans="1:21" ht="23.25" thickBot="1" x14ac:dyDescent="0.3">
      <c r="A2401" s="4" t="s">
        <v>547</v>
      </c>
      <c r="B2401" s="4" t="s">
        <v>194</v>
      </c>
      <c r="C2401" s="4" t="s">
        <v>195</v>
      </c>
      <c r="D2401" s="4" t="s">
        <v>548</v>
      </c>
      <c r="E2401" s="4" t="s">
        <v>549</v>
      </c>
      <c r="F2401" s="4" t="s">
        <v>38</v>
      </c>
      <c r="G2401" s="4" t="s">
        <v>39</v>
      </c>
      <c r="H2401" s="4" t="s">
        <v>550</v>
      </c>
      <c r="I2401" s="7"/>
      <c r="J2401" s="8">
        <v>155</v>
      </c>
      <c r="K2401" s="8">
        <v>-155</v>
      </c>
      <c r="L2401" s="8">
        <v>1219.8</v>
      </c>
      <c r="M2401" s="8">
        <v>-1219.8</v>
      </c>
      <c r="N2401" s="8">
        <v>4517.79</v>
      </c>
      <c r="O2401" s="8">
        <v>-3699.34</v>
      </c>
      <c r="P2401" s="8">
        <v>-818.45</v>
      </c>
      <c r="Q2401" s="7"/>
      <c r="R2401" s="8">
        <v>975</v>
      </c>
      <c r="S2401" s="7"/>
      <c r="T2401" s="7"/>
      <c r="U2401" s="9">
        <v>975</v>
      </c>
    </row>
    <row r="2402" spans="1:21" ht="23.25" thickBot="1" x14ac:dyDescent="0.3">
      <c r="A2402" s="4" t="s">
        <v>547</v>
      </c>
      <c r="B2402" s="4" t="s">
        <v>194</v>
      </c>
      <c r="C2402" s="4" t="s">
        <v>195</v>
      </c>
      <c r="D2402" s="4" t="s">
        <v>548</v>
      </c>
      <c r="E2402" s="4" t="s">
        <v>549</v>
      </c>
      <c r="F2402" s="4" t="s">
        <v>292</v>
      </c>
      <c r="G2402" s="4" t="s">
        <v>293</v>
      </c>
      <c r="H2402" s="4" t="s">
        <v>550</v>
      </c>
      <c r="I2402" s="11"/>
      <c r="J2402" s="11"/>
      <c r="K2402" s="11"/>
      <c r="L2402" s="11"/>
      <c r="M2402" s="10">
        <v>1787.5</v>
      </c>
      <c r="N2402" s="10">
        <v>2750</v>
      </c>
      <c r="O2402" s="10">
        <v>1724.25</v>
      </c>
      <c r="P2402" s="11"/>
      <c r="Q2402" s="10">
        <v>5159</v>
      </c>
      <c r="R2402" s="10">
        <v>1328.25</v>
      </c>
      <c r="S2402" s="10">
        <v>1545.5</v>
      </c>
      <c r="T2402" s="10">
        <v>55</v>
      </c>
      <c r="U2402" s="9">
        <v>14349.5</v>
      </c>
    </row>
    <row r="2403" spans="1:21" ht="23.25" thickBot="1" x14ac:dyDescent="0.3">
      <c r="A2403" s="4" t="s">
        <v>547</v>
      </c>
      <c r="B2403" s="4" t="s">
        <v>194</v>
      </c>
      <c r="C2403" s="4" t="s">
        <v>195</v>
      </c>
      <c r="D2403" s="4" t="s">
        <v>548</v>
      </c>
      <c r="E2403" s="4" t="s">
        <v>549</v>
      </c>
      <c r="F2403" s="4" t="s">
        <v>140</v>
      </c>
      <c r="G2403" s="4" t="s">
        <v>141</v>
      </c>
      <c r="H2403" s="4" t="s">
        <v>550</v>
      </c>
      <c r="I2403" s="8">
        <v>6142.33</v>
      </c>
      <c r="J2403" s="8">
        <v>1293.3599999999999</v>
      </c>
      <c r="K2403" s="8">
        <v>1631.38</v>
      </c>
      <c r="L2403" s="8">
        <v>620</v>
      </c>
      <c r="M2403" s="8">
        <v>3900.63</v>
      </c>
      <c r="N2403" s="8">
        <v>5111.9799999999996</v>
      </c>
      <c r="O2403" s="8">
        <v>2180.9499999999998</v>
      </c>
      <c r="P2403" s="8">
        <v>3687.63</v>
      </c>
      <c r="Q2403" s="8">
        <v>2902.5</v>
      </c>
      <c r="R2403" s="8">
        <v>8261.7999999999993</v>
      </c>
      <c r="S2403" s="8">
        <v>1310.5999999999999</v>
      </c>
      <c r="T2403" s="8">
        <v>3130.4</v>
      </c>
      <c r="U2403" s="9">
        <v>40173.56</v>
      </c>
    </row>
    <row r="2404" spans="1:21" ht="23.25" thickBot="1" x14ac:dyDescent="0.3">
      <c r="A2404" s="4" t="s">
        <v>547</v>
      </c>
      <c r="B2404" s="4" t="s">
        <v>194</v>
      </c>
      <c r="C2404" s="4" t="s">
        <v>195</v>
      </c>
      <c r="D2404" s="4" t="s">
        <v>548</v>
      </c>
      <c r="E2404" s="4" t="s">
        <v>549</v>
      </c>
      <c r="F2404" s="4" t="s">
        <v>40</v>
      </c>
      <c r="G2404" s="4" t="s">
        <v>41</v>
      </c>
      <c r="H2404" s="4" t="s">
        <v>550</v>
      </c>
      <c r="I2404" s="10">
        <v>7860.24</v>
      </c>
      <c r="J2404" s="11"/>
      <c r="K2404" s="10">
        <v>1120</v>
      </c>
      <c r="L2404" s="11"/>
      <c r="M2404" s="10">
        <v>1219.8</v>
      </c>
      <c r="N2404" s="10">
        <v>1819.6</v>
      </c>
      <c r="O2404" s="10">
        <v>1000</v>
      </c>
      <c r="P2404" s="10">
        <v>5196.74</v>
      </c>
      <c r="Q2404" s="11"/>
      <c r="R2404" s="10">
        <v>3889.36</v>
      </c>
      <c r="S2404" s="10">
        <v>25282.79</v>
      </c>
      <c r="T2404" s="10">
        <v>703.2</v>
      </c>
      <c r="U2404" s="9">
        <v>48091.73</v>
      </c>
    </row>
    <row r="2405" spans="1:21" ht="23.25" thickBot="1" x14ac:dyDescent="0.3">
      <c r="A2405" s="4" t="s">
        <v>547</v>
      </c>
      <c r="B2405" s="4" t="s">
        <v>194</v>
      </c>
      <c r="C2405" s="4" t="s">
        <v>195</v>
      </c>
      <c r="D2405" s="4" t="s">
        <v>548</v>
      </c>
      <c r="E2405" s="4" t="s">
        <v>549</v>
      </c>
      <c r="F2405" s="4" t="s">
        <v>49</v>
      </c>
      <c r="G2405" s="4" t="s">
        <v>50</v>
      </c>
      <c r="H2405" s="4" t="s">
        <v>550</v>
      </c>
      <c r="I2405" s="8">
        <v>675</v>
      </c>
      <c r="J2405" s="7"/>
      <c r="K2405" s="7"/>
      <c r="L2405" s="8">
        <v>200</v>
      </c>
      <c r="M2405" s="8">
        <v>475</v>
      </c>
      <c r="N2405" s="8">
        <v>4142</v>
      </c>
      <c r="O2405" s="7"/>
      <c r="P2405" s="8">
        <v>200</v>
      </c>
      <c r="Q2405" s="8">
        <v>2983</v>
      </c>
      <c r="R2405" s="8">
        <v>750</v>
      </c>
      <c r="S2405" s="7"/>
      <c r="T2405" s="8">
        <v>1712.8</v>
      </c>
      <c r="U2405" s="9">
        <v>11137.8</v>
      </c>
    </row>
    <row r="2406" spans="1:21" ht="23.25" thickBot="1" x14ac:dyDescent="0.3">
      <c r="A2406" s="4" t="s">
        <v>547</v>
      </c>
      <c r="B2406" s="4" t="s">
        <v>194</v>
      </c>
      <c r="C2406" s="4" t="s">
        <v>195</v>
      </c>
      <c r="D2406" s="4" t="s">
        <v>548</v>
      </c>
      <c r="E2406" s="4" t="s">
        <v>549</v>
      </c>
      <c r="F2406" s="4" t="s">
        <v>294</v>
      </c>
      <c r="G2406" s="4" t="s">
        <v>295</v>
      </c>
      <c r="H2406" s="4" t="s">
        <v>550</v>
      </c>
      <c r="I2406" s="10">
        <v>304.88</v>
      </c>
      <c r="J2406" s="11"/>
      <c r="K2406" s="11"/>
      <c r="L2406" s="11"/>
      <c r="M2406" s="11"/>
      <c r="N2406" s="11"/>
      <c r="O2406" s="11"/>
      <c r="P2406" s="11"/>
      <c r="Q2406" s="10">
        <v>2031.64</v>
      </c>
      <c r="R2406" s="11"/>
      <c r="S2406" s="11"/>
      <c r="T2406" s="11"/>
      <c r="U2406" s="9">
        <v>2336.52</v>
      </c>
    </row>
    <row r="2407" spans="1:21" ht="23.25" thickBot="1" x14ac:dyDescent="0.3">
      <c r="A2407" s="4" t="s">
        <v>547</v>
      </c>
      <c r="B2407" s="4" t="s">
        <v>194</v>
      </c>
      <c r="C2407" s="4" t="s">
        <v>195</v>
      </c>
      <c r="D2407" s="4" t="s">
        <v>548</v>
      </c>
      <c r="E2407" s="4" t="s">
        <v>549</v>
      </c>
      <c r="F2407" s="4" t="s">
        <v>98</v>
      </c>
      <c r="G2407" s="4" t="s">
        <v>99</v>
      </c>
      <c r="H2407" s="4" t="s">
        <v>550</v>
      </c>
      <c r="I2407" s="7"/>
      <c r="J2407" s="7"/>
      <c r="K2407" s="7"/>
      <c r="L2407" s="7"/>
      <c r="M2407" s="7"/>
      <c r="N2407" s="7"/>
      <c r="O2407" s="7"/>
      <c r="P2407" s="7"/>
      <c r="Q2407" s="7"/>
      <c r="R2407" s="8">
        <v>55.2</v>
      </c>
      <c r="S2407" s="8">
        <v>-55.2</v>
      </c>
      <c r="T2407" s="7"/>
      <c r="U2407" s="12">
        <v>0</v>
      </c>
    </row>
    <row r="2408" spans="1:21" ht="23.25" thickBot="1" x14ac:dyDescent="0.3">
      <c r="A2408" s="4" t="s">
        <v>547</v>
      </c>
      <c r="B2408" s="4" t="s">
        <v>194</v>
      </c>
      <c r="C2408" s="4" t="s">
        <v>195</v>
      </c>
      <c r="D2408" s="4" t="s">
        <v>548</v>
      </c>
      <c r="E2408" s="4" t="s">
        <v>549</v>
      </c>
      <c r="F2408" s="4" t="s">
        <v>152</v>
      </c>
      <c r="G2408" s="4" t="s">
        <v>153</v>
      </c>
      <c r="H2408" s="4" t="s">
        <v>550</v>
      </c>
      <c r="I2408" s="11"/>
      <c r="J2408" s="11"/>
      <c r="K2408" s="11"/>
      <c r="L2408" s="11"/>
      <c r="M2408" s="11"/>
      <c r="N2408" s="11"/>
      <c r="O2408" s="11"/>
      <c r="P2408" s="11"/>
      <c r="Q2408" s="11"/>
      <c r="R2408" s="10">
        <v>1278.5</v>
      </c>
      <c r="S2408" s="11"/>
      <c r="T2408" s="11"/>
      <c r="U2408" s="9">
        <v>1278.5</v>
      </c>
    </row>
    <row r="2409" spans="1:21" ht="23.25" thickBot="1" x14ac:dyDescent="0.3">
      <c r="A2409" s="4" t="s">
        <v>547</v>
      </c>
      <c r="B2409" s="4" t="s">
        <v>194</v>
      </c>
      <c r="C2409" s="4" t="s">
        <v>195</v>
      </c>
      <c r="D2409" s="4" t="s">
        <v>548</v>
      </c>
      <c r="E2409" s="4" t="s">
        <v>549</v>
      </c>
      <c r="F2409" s="4" t="s">
        <v>358</v>
      </c>
      <c r="G2409" s="4" t="s">
        <v>359</v>
      </c>
      <c r="H2409" s="4" t="s">
        <v>550</v>
      </c>
      <c r="I2409" s="8">
        <v>-1489.44</v>
      </c>
      <c r="J2409" s="7"/>
      <c r="K2409" s="7"/>
      <c r="L2409" s="7"/>
      <c r="M2409" s="7"/>
      <c r="N2409" s="7"/>
      <c r="O2409" s="7"/>
      <c r="P2409" s="7"/>
      <c r="Q2409" s="7"/>
      <c r="R2409" s="7"/>
      <c r="S2409" s="7"/>
      <c r="T2409" s="8">
        <v>-841.87</v>
      </c>
      <c r="U2409" s="9">
        <v>-2331.31</v>
      </c>
    </row>
    <row r="2410" spans="1:21" ht="23.25" thickBot="1" x14ac:dyDescent="0.3">
      <c r="A2410" s="4" t="s">
        <v>547</v>
      </c>
      <c r="B2410" s="4" t="s">
        <v>194</v>
      </c>
      <c r="C2410" s="4" t="s">
        <v>195</v>
      </c>
      <c r="D2410" s="4" t="s">
        <v>548</v>
      </c>
      <c r="E2410" s="4" t="s">
        <v>549</v>
      </c>
      <c r="F2410" s="4" t="s">
        <v>72</v>
      </c>
      <c r="G2410" s="4" t="s">
        <v>73</v>
      </c>
      <c r="H2410" s="4" t="s">
        <v>550</v>
      </c>
      <c r="I2410" s="11"/>
      <c r="J2410" s="11"/>
      <c r="K2410" s="10">
        <v>-10946.92</v>
      </c>
      <c r="L2410" s="11"/>
      <c r="M2410" s="11"/>
      <c r="N2410" s="11"/>
      <c r="O2410" s="11"/>
      <c r="P2410" s="11"/>
      <c r="Q2410" s="10">
        <v>-6871.6</v>
      </c>
      <c r="R2410" s="11"/>
      <c r="S2410" s="11"/>
      <c r="T2410" s="11"/>
      <c r="U2410" s="9">
        <v>-17818.52</v>
      </c>
    </row>
    <row r="2411" spans="1:21" ht="23.25" thickBot="1" x14ac:dyDescent="0.3">
      <c r="A2411" s="4" t="s">
        <v>547</v>
      </c>
      <c r="B2411" s="4" t="s">
        <v>194</v>
      </c>
      <c r="C2411" s="4" t="s">
        <v>195</v>
      </c>
      <c r="D2411" s="4" t="s">
        <v>548</v>
      </c>
      <c r="E2411" s="4" t="s">
        <v>549</v>
      </c>
      <c r="F2411" s="4" t="s">
        <v>457</v>
      </c>
      <c r="G2411" s="4" t="s">
        <v>458</v>
      </c>
      <c r="H2411" s="4" t="s">
        <v>550</v>
      </c>
      <c r="I2411" s="7"/>
      <c r="J2411" s="7"/>
      <c r="K2411" s="7"/>
      <c r="L2411" s="7"/>
      <c r="M2411" s="7"/>
      <c r="N2411" s="7"/>
      <c r="O2411" s="7"/>
      <c r="P2411" s="7"/>
      <c r="Q2411" s="7"/>
      <c r="R2411" s="7"/>
      <c r="S2411" s="8">
        <v>-2698.77</v>
      </c>
      <c r="T2411" s="7"/>
      <c r="U2411" s="9">
        <v>-2698.77</v>
      </c>
    </row>
    <row r="2412" spans="1:21" ht="23.25" thickBot="1" x14ac:dyDescent="0.3">
      <c r="A2412" s="4" t="s">
        <v>547</v>
      </c>
      <c r="B2412" s="4" t="s">
        <v>194</v>
      </c>
      <c r="C2412" s="4" t="s">
        <v>195</v>
      </c>
      <c r="D2412" s="4" t="s">
        <v>548</v>
      </c>
      <c r="E2412" s="4" t="s">
        <v>549</v>
      </c>
      <c r="F2412" s="4" t="s">
        <v>84</v>
      </c>
      <c r="G2412" s="4" t="s">
        <v>85</v>
      </c>
      <c r="H2412" s="4" t="s">
        <v>550</v>
      </c>
      <c r="I2412" s="11"/>
      <c r="J2412" s="11"/>
      <c r="K2412" s="11"/>
      <c r="L2412" s="11"/>
      <c r="M2412" s="11"/>
      <c r="N2412" s="11"/>
      <c r="O2412" s="11"/>
      <c r="P2412" s="11"/>
      <c r="Q2412" s="10">
        <v>23.73</v>
      </c>
      <c r="R2412" s="11"/>
      <c r="S2412" s="11"/>
      <c r="T2412" s="11"/>
      <c r="U2412" s="9">
        <v>23.73</v>
      </c>
    </row>
    <row r="2413" spans="1:21" ht="23.25" thickBot="1" x14ac:dyDescent="0.3">
      <c r="A2413" s="4" t="s">
        <v>547</v>
      </c>
      <c r="B2413" s="4" t="s">
        <v>194</v>
      </c>
      <c r="C2413" s="4" t="s">
        <v>195</v>
      </c>
      <c r="D2413" s="4" t="s">
        <v>548</v>
      </c>
      <c r="E2413" s="4" t="s">
        <v>549</v>
      </c>
      <c r="F2413" s="4" t="s">
        <v>51</v>
      </c>
      <c r="G2413" s="4" t="s">
        <v>52</v>
      </c>
      <c r="H2413" s="4" t="s">
        <v>550</v>
      </c>
      <c r="I2413" s="7"/>
      <c r="J2413" s="7"/>
      <c r="K2413" s="7"/>
      <c r="L2413" s="7"/>
      <c r="M2413" s="7"/>
      <c r="N2413" s="8">
        <v>545.1</v>
      </c>
      <c r="O2413" s="7"/>
      <c r="P2413" s="7"/>
      <c r="Q2413" s="7"/>
      <c r="R2413" s="7"/>
      <c r="S2413" s="7"/>
      <c r="T2413" s="7"/>
      <c r="U2413" s="9">
        <v>545.1</v>
      </c>
    </row>
    <row r="2414" spans="1:21" ht="23.25" thickBot="1" x14ac:dyDescent="0.3">
      <c r="A2414" s="4" t="s">
        <v>547</v>
      </c>
      <c r="B2414" s="4" t="s">
        <v>194</v>
      </c>
      <c r="C2414" s="4" t="s">
        <v>195</v>
      </c>
      <c r="D2414" s="4" t="s">
        <v>548</v>
      </c>
      <c r="E2414" s="4" t="s">
        <v>549</v>
      </c>
      <c r="F2414" s="4" t="s">
        <v>42</v>
      </c>
      <c r="G2414" s="4" t="s">
        <v>43</v>
      </c>
      <c r="H2414" s="4" t="s">
        <v>550</v>
      </c>
      <c r="I2414" s="10">
        <v>5271.34</v>
      </c>
      <c r="J2414" s="10">
        <v>3917.43</v>
      </c>
      <c r="K2414" s="10">
        <v>-16766.89</v>
      </c>
      <c r="L2414" s="10">
        <v>12540.24</v>
      </c>
      <c r="M2414" s="10">
        <v>2444.4499999999998</v>
      </c>
      <c r="N2414" s="10">
        <v>7989.86</v>
      </c>
      <c r="O2414" s="10">
        <v>5330.58</v>
      </c>
      <c r="P2414" s="10">
        <v>6958.07</v>
      </c>
      <c r="Q2414" s="10">
        <v>16871.43</v>
      </c>
      <c r="R2414" s="10">
        <v>5586.09</v>
      </c>
      <c r="S2414" s="10">
        <v>9267.24</v>
      </c>
      <c r="T2414" s="10">
        <v>7678.32</v>
      </c>
      <c r="U2414" s="9">
        <v>67088.160000000003</v>
      </c>
    </row>
    <row r="2415" spans="1:21" ht="23.25" thickBot="1" x14ac:dyDescent="0.3">
      <c r="A2415" s="4" t="s">
        <v>547</v>
      </c>
      <c r="B2415" s="4" t="s">
        <v>194</v>
      </c>
      <c r="C2415" s="4" t="s">
        <v>195</v>
      </c>
      <c r="D2415" s="4" t="s">
        <v>548</v>
      </c>
      <c r="E2415" s="4" t="s">
        <v>549</v>
      </c>
      <c r="F2415" s="4" t="s">
        <v>53</v>
      </c>
      <c r="G2415" s="4" t="s">
        <v>54</v>
      </c>
      <c r="H2415" s="4" t="s">
        <v>550</v>
      </c>
      <c r="I2415" s="7"/>
      <c r="J2415" s="7"/>
      <c r="K2415" s="8">
        <v>-552.41</v>
      </c>
      <c r="L2415" s="8">
        <v>31.87</v>
      </c>
      <c r="M2415" s="7"/>
      <c r="N2415" s="8">
        <v>1275.99</v>
      </c>
      <c r="O2415" s="7"/>
      <c r="P2415" s="8">
        <v>97.27</v>
      </c>
      <c r="Q2415" s="8">
        <v>593.02</v>
      </c>
      <c r="R2415" s="7"/>
      <c r="S2415" s="8">
        <v>299.64</v>
      </c>
      <c r="T2415" s="8">
        <v>88.16</v>
      </c>
      <c r="U2415" s="9">
        <v>1833.54</v>
      </c>
    </row>
    <row r="2416" spans="1:21" ht="23.25" thickBot="1" x14ac:dyDescent="0.3">
      <c r="A2416" s="4" t="s">
        <v>547</v>
      </c>
      <c r="B2416" s="4" t="s">
        <v>194</v>
      </c>
      <c r="C2416" s="4" t="s">
        <v>195</v>
      </c>
      <c r="D2416" s="4" t="s">
        <v>548</v>
      </c>
      <c r="E2416" s="4" t="s">
        <v>549</v>
      </c>
      <c r="F2416" s="4" t="s">
        <v>172</v>
      </c>
      <c r="G2416" s="4" t="s">
        <v>173</v>
      </c>
      <c r="H2416" s="4" t="s">
        <v>550</v>
      </c>
      <c r="I2416" s="11"/>
      <c r="J2416" s="11"/>
      <c r="K2416" s="11"/>
      <c r="L2416" s="11"/>
      <c r="M2416" s="11"/>
      <c r="N2416" s="10">
        <v>67.5</v>
      </c>
      <c r="O2416" s="11"/>
      <c r="P2416" s="11"/>
      <c r="Q2416" s="11"/>
      <c r="R2416" s="11"/>
      <c r="S2416" s="11"/>
      <c r="T2416" s="11"/>
      <c r="U2416" s="9">
        <v>67.5</v>
      </c>
    </row>
    <row r="2417" spans="1:21" ht="23.25" thickBot="1" x14ac:dyDescent="0.3">
      <c r="A2417" s="4" t="s">
        <v>547</v>
      </c>
      <c r="B2417" s="4" t="s">
        <v>194</v>
      </c>
      <c r="C2417" s="4" t="s">
        <v>195</v>
      </c>
      <c r="D2417" s="4" t="s">
        <v>570</v>
      </c>
      <c r="E2417" s="4" t="s">
        <v>571</v>
      </c>
      <c r="F2417" s="4" t="s">
        <v>70</v>
      </c>
      <c r="G2417" s="4" t="s">
        <v>71</v>
      </c>
      <c r="H2417" s="4" t="s">
        <v>572</v>
      </c>
      <c r="I2417" s="7"/>
      <c r="J2417" s="8">
        <v>306</v>
      </c>
      <c r="K2417" s="7"/>
      <c r="L2417" s="7"/>
      <c r="M2417" s="7"/>
      <c r="N2417" s="7"/>
      <c r="O2417" s="8">
        <v>445.94</v>
      </c>
      <c r="P2417" s="8">
        <v>666.48</v>
      </c>
      <c r="Q2417" s="7"/>
      <c r="R2417" s="7"/>
      <c r="S2417" s="7"/>
      <c r="T2417" s="7"/>
      <c r="U2417" s="9">
        <v>1418.42</v>
      </c>
    </row>
    <row r="2418" spans="1:21" ht="23.25" thickBot="1" x14ac:dyDescent="0.3">
      <c r="A2418" s="4" t="s">
        <v>547</v>
      </c>
      <c r="B2418" s="4" t="s">
        <v>194</v>
      </c>
      <c r="C2418" s="4" t="s">
        <v>195</v>
      </c>
      <c r="D2418" s="4" t="s">
        <v>570</v>
      </c>
      <c r="E2418" s="4" t="s">
        <v>571</v>
      </c>
      <c r="F2418" s="4" t="s">
        <v>47</v>
      </c>
      <c r="G2418" s="4" t="s">
        <v>48</v>
      </c>
      <c r="H2418" s="4" t="s">
        <v>572</v>
      </c>
      <c r="I2418" s="11"/>
      <c r="J2418" s="10">
        <v>292.38</v>
      </c>
      <c r="K2418" s="11"/>
      <c r="L2418" s="10">
        <v>162.11000000000001</v>
      </c>
      <c r="M2418" s="11"/>
      <c r="N2418" s="11"/>
      <c r="O2418" s="11"/>
      <c r="P2418" s="11"/>
      <c r="Q2418" s="11"/>
      <c r="R2418" s="10">
        <v>24.29</v>
      </c>
      <c r="S2418" s="11"/>
      <c r="T2418" s="11"/>
      <c r="U2418" s="9">
        <v>478.78</v>
      </c>
    </row>
    <row r="2419" spans="1:21" ht="23.25" thickBot="1" x14ac:dyDescent="0.3">
      <c r="A2419" s="4" t="s">
        <v>547</v>
      </c>
      <c r="B2419" s="4" t="s">
        <v>194</v>
      </c>
      <c r="C2419" s="4" t="s">
        <v>195</v>
      </c>
      <c r="D2419" s="4" t="s">
        <v>570</v>
      </c>
      <c r="E2419" s="4" t="s">
        <v>571</v>
      </c>
      <c r="F2419" s="4" t="s">
        <v>130</v>
      </c>
      <c r="G2419" s="4" t="s">
        <v>131</v>
      </c>
      <c r="H2419" s="4" t="s">
        <v>572</v>
      </c>
      <c r="I2419" s="7"/>
      <c r="J2419" s="7"/>
      <c r="K2419" s="7"/>
      <c r="L2419" s="8">
        <v>16.21</v>
      </c>
      <c r="M2419" s="7"/>
      <c r="N2419" s="7"/>
      <c r="O2419" s="7"/>
      <c r="P2419" s="7"/>
      <c r="Q2419" s="7"/>
      <c r="R2419" s="7"/>
      <c r="S2419" s="7"/>
      <c r="T2419" s="7"/>
      <c r="U2419" s="9">
        <v>16.21</v>
      </c>
    </row>
    <row r="2420" spans="1:21" ht="23.25" thickBot="1" x14ac:dyDescent="0.3">
      <c r="A2420" s="4" t="s">
        <v>547</v>
      </c>
      <c r="B2420" s="4" t="s">
        <v>194</v>
      </c>
      <c r="C2420" s="4" t="s">
        <v>195</v>
      </c>
      <c r="D2420" s="4" t="s">
        <v>570</v>
      </c>
      <c r="E2420" s="4" t="s">
        <v>571</v>
      </c>
      <c r="F2420" s="4" t="s">
        <v>360</v>
      </c>
      <c r="G2420" s="4" t="s">
        <v>361</v>
      </c>
      <c r="H2420" s="4" t="s">
        <v>572</v>
      </c>
      <c r="I2420" s="11"/>
      <c r="J2420" s="11"/>
      <c r="K2420" s="11"/>
      <c r="L2420" s="11"/>
      <c r="M2420" s="10">
        <v>1016.26</v>
      </c>
      <c r="N2420" s="10">
        <v>-1016.26</v>
      </c>
      <c r="O2420" s="11"/>
      <c r="P2420" s="11"/>
      <c r="Q2420" s="11"/>
      <c r="R2420" s="11"/>
      <c r="S2420" s="11"/>
      <c r="T2420" s="11"/>
      <c r="U2420" s="12">
        <v>0</v>
      </c>
    </row>
    <row r="2421" spans="1:21" ht="23.25" thickBot="1" x14ac:dyDescent="0.3">
      <c r="A2421" s="4" t="s">
        <v>547</v>
      </c>
      <c r="B2421" s="4" t="s">
        <v>194</v>
      </c>
      <c r="C2421" s="4" t="s">
        <v>195</v>
      </c>
      <c r="D2421" s="4" t="s">
        <v>570</v>
      </c>
      <c r="E2421" s="4" t="s">
        <v>571</v>
      </c>
      <c r="F2421" s="4" t="s">
        <v>286</v>
      </c>
      <c r="G2421" s="4" t="s">
        <v>287</v>
      </c>
      <c r="H2421" s="4" t="s">
        <v>572</v>
      </c>
      <c r="I2421" s="7"/>
      <c r="J2421" s="7"/>
      <c r="K2421" s="7"/>
      <c r="L2421" s="7"/>
      <c r="M2421" s="7"/>
      <c r="N2421" s="8">
        <v>1387.66</v>
      </c>
      <c r="O2421" s="7"/>
      <c r="P2421" s="7"/>
      <c r="Q2421" s="7"/>
      <c r="R2421" s="7"/>
      <c r="S2421" s="7"/>
      <c r="T2421" s="8">
        <v>94.57</v>
      </c>
      <c r="U2421" s="9">
        <v>1482.23</v>
      </c>
    </row>
    <row r="2422" spans="1:21" ht="23.25" thickBot="1" x14ac:dyDescent="0.3">
      <c r="A2422" s="4" t="s">
        <v>547</v>
      </c>
      <c r="B2422" s="4" t="s">
        <v>194</v>
      </c>
      <c r="C2422" s="4" t="s">
        <v>195</v>
      </c>
      <c r="D2422" s="4" t="s">
        <v>570</v>
      </c>
      <c r="E2422" s="4" t="s">
        <v>571</v>
      </c>
      <c r="F2422" s="4" t="s">
        <v>1531</v>
      </c>
      <c r="G2422" s="4" t="s">
        <v>1532</v>
      </c>
      <c r="H2422" s="4" t="s">
        <v>572</v>
      </c>
      <c r="I2422" s="11"/>
      <c r="J2422" s="11"/>
      <c r="K2422" s="11"/>
      <c r="L2422" s="11"/>
      <c r="M2422" s="10">
        <v>296.39999999999998</v>
      </c>
      <c r="N2422" s="10">
        <v>-296.39999999999998</v>
      </c>
      <c r="O2422" s="11"/>
      <c r="P2422" s="11"/>
      <c r="Q2422" s="11"/>
      <c r="R2422" s="11"/>
      <c r="S2422" s="11"/>
      <c r="T2422" s="11"/>
      <c r="U2422" s="12">
        <v>0</v>
      </c>
    </row>
    <row r="2423" spans="1:21" ht="23.25" thickBot="1" x14ac:dyDescent="0.3">
      <c r="A2423" s="4" t="s">
        <v>547</v>
      </c>
      <c r="B2423" s="4" t="s">
        <v>194</v>
      </c>
      <c r="C2423" s="4" t="s">
        <v>195</v>
      </c>
      <c r="D2423" s="4" t="s">
        <v>570</v>
      </c>
      <c r="E2423" s="4" t="s">
        <v>571</v>
      </c>
      <c r="F2423" s="4" t="s">
        <v>94</v>
      </c>
      <c r="G2423" s="4" t="s">
        <v>95</v>
      </c>
      <c r="H2423" s="4" t="s">
        <v>572</v>
      </c>
      <c r="I2423" s="8">
        <v>8073.84</v>
      </c>
      <c r="J2423" s="8">
        <v>4230.24</v>
      </c>
      <c r="K2423" s="8">
        <v>-5189.3500000000004</v>
      </c>
      <c r="L2423" s="8">
        <v>7436.11</v>
      </c>
      <c r="M2423" s="8">
        <v>4402.3599999999997</v>
      </c>
      <c r="N2423" s="8">
        <v>5568.01</v>
      </c>
      <c r="O2423" s="8">
        <v>7469.47</v>
      </c>
      <c r="P2423" s="8">
        <v>10461.969999999999</v>
      </c>
      <c r="Q2423" s="8">
        <v>10388.65</v>
      </c>
      <c r="R2423" s="8">
        <v>8790.51</v>
      </c>
      <c r="S2423" s="8">
        <v>9768.89</v>
      </c>
      <c r="T2423" s="8">
        <v>8581.35</v>
      </c>
      <c r="U2423" s="9">
        <v>79982.05</v>
      </c>
    </row>
    <row r="2424" spans="1:21" ht="23.25" thickBot="1" x14ac:dyDescent="0.3">
      <c r="A2424" s="4" t="s">
        <v>547</v>
      </c>
      <c r="B2424" s="4" t="s">
        <v>194</v>
      </c>
      <c r="C2424" s="4" t="s">
        <v>195</v>
      </c>
      <c r="D2424" s="4" t="s">
        <v>570</v>
      </c>
      <c r="E2424" s="4" t="s">
        <v>571</v>
      </c>
      <c r="F2424" s="4" t="s">
        <v>38</v>
      </c>
      <c r="G2424" s="4" t="s">
        <v>39</v>
      </c>
      <c r="H2424" s="4" t="s">
        <v>572</v>
      </c>
      <c r="I2424" s="10">
        <v>406.8</v>
      </c>
      <c r="J2424" s="10">
        <v>-5266.7</v>
      </c>
      <c r="K2424" s="11"/>
      <c r="L2424" s="11"/>
      <c r="M2424" s="10">
        <v>2976.9</v>
      </c>
      <c r="N2424" s="10">
        <v>639.65</v>
      </c>
      <c r="O2424" s="10">
        <v>53.73</v>
      </c>
      <c r="P2424" s="11"/>
      <c r="Q2424" s="10">
        <v>1000</v>
      </c>
      <c r="R2424" s="11"/>
      <c r="S2424" s="11"/>
      <c r="T2424" s="10">
        <v>11999.22</v>
      </c>
      <c r="U2424" s="9">
        <v>11809.6</v>
      </c>
    </row>
    <row r="2425" spans="1:21" ht="23.25" thickBot="1" x14ac:dyDescent="0.3">
      <c r="A2425" s="4" t="s">
        <v>547</v>
      </c>
      <c r="B2425" s="4" t="s">
        <v>194</v>
      </c>
      <c r="C2425" s="4" t="s">
        <v>195</v>
      </c>
      <c r="D2425" s="4" t="s">
        <v>570</v>
      </c>
      <c r="E2425" s="4" t="s">
        <v>571</v>
      </c>
      <c r="F2425" s="4" t="s">
        <v>288</v>
      </c>
      <c r="G2425" s="4" t="s">
        <v>289</v>
      </c>
      <c r="H2425" s="4" t="s">
        <v>572</v>
      </c>
      <c r="I2425" s="7"/>
      <c r="J2425" s="7"/>
      <c r="K2425" s="7"/>
      <c r="L2425" s="7"/>
      <c r="M2425" s="7"/>
      <c r="N2425" s="7"/>
      <c r="O2425" s="7"/>
      <c r="P2425" s="7"/>
      <c r="Q2425" s="8">
        <v>760</v>
      </c>
      <c r="R2425" s="7"/>
      <c r="S2425" s="7"/>
      <c r="T2425" s="7"/>
      <c r="U2425" s="9">
        <v>760</v>
      </c>
    </row>
    <row r="2426" spans="1:21" ht="23.25" thickBot="1" x14ac:dyDescent="0.3">
      <c r="A2426" s="4" t="s">
        <v>547</v>
      </c>
      <c r="B2426" s="4" t="s">
        <v>194</v>
      </c>
      <c r="C2426" s="4" t="s">
        <v>195</v>
      </c>
      <c r="D2426" s="4" t="s">
        <v>570</v>
      </c>
      <c r="E2426" s="4" t="s">
        <v>571</v>
      </c>
      <c r="F2426" s="4" t="s">
        <v>138</v>
      </c>
      <c r="G2426" s="4" t="s">
        <v>139</v>
      </c>
      <c r="H2426" s="4" t="s">
        <v>572</v>
      </c>
      <c r="I2426" s="11"/>
      <c r="J2426" s="11"/>
      <c r="K2426" s="11"/>
      <c r="L2426" s="11"/>
      <c r="M2426" s="10">
        <v>776.25</v>
      </c>
      <c r="N2426" s="11"/>
      <c r="O2426" s="11"/>
      <c r="P2426" s="11"/>
      <c r="Q2426" s="10">
        <v>931</v>
      </c>
      <c r="R2426" s="11"/>
      <c r="S2426" s="11"/>
      <c r="T2426" s="11"/>
      <c r="U2426" s="9">
        <v>1707.25</v>
      </c>
    </row>
    <row r="2427" spans="1:21" ht="23.25" thickBot="1" x14ac:dyDescent="0.3">
      <c r="A2427" s="4" t="s">
        <v>547</v>
      </c>
      <c r="B2427" s="4" t="s">
        <v>194</v>
      </c>
      <c r="C2427" s="4" t="s">
        <v>195</v>
      </c>
      <c r="D2427" s="4" t="s">
        <v>570</v>
      </c>
      <c r="E2427" s="4" t="s">
        <v>571</v>
      </c>
      <c r="F2427" s="4" t="s">
        <v>140</v>
      </c>
      <c r="G2427" s="4" t="s">
        <v>141</v>
      </c>
      <c r="H2427" s="4" t="s">
        <v>572</v>
      </c>
      <c r="I2427" s="7"/>
      <c r="J2427" s="8">
        <v>60.09</v>
      </c>
      <c r="K2427" s="8">
        <v>2398.33</v>
      </c>
      <c r="L2427" s="8">
        <v>921.87</v>
      </c>
      <c r="M2427" s="7"/>
      <c r="N2427" s="7"/>
      <c r="O2427" s="7"/>
      <c r="P2427" s="7"/>
      <c r="Q2427" s="7"/>
      <c r="R2427" s="8">
        <v>830.91</v>
      </c>
      <c r="S2427" s="7"/>
      <c r="T2427" s="7"/>
      <c r="U2427" s="9">
        <v>4211.2</v>
      </c>
    </row>
    <row r="2428" spans="1:21" ht="23.25" thickBot="1" x14ac:dyDescent="0.3">
      <c r="A2428" s="4" t="s">
        <v>547</v>
      </c>
      <c r="B2428" s="4" t="s">
        <v>194</v>
      </c>
      <c r="C2428" s="4" t="s">
        <v>195</v>
      </c>
      <c r="D2428" s="4" t="s">
        <v>570</v>
      </c>
      <c r="E2428" s="4" t="s">
        <v>571</v>
      </c>
      <c r="F2428" s="4" t="s">
        <v>40</v>
      </c>
      <c r="G2428" s="4" t="s">
        <v>41</v>
      </c>
      <c r="H2428" s="4" t="s">
        <v>572</v>
      </c>
      <c r="I2428" s="10">
        <v>1172.5</v>
      </c>
      <c r="J2428" s="10">
        <v>-51403.31</v>
      </c>
      <c r="K2428" s="10">
        <v>1731.6</v>
      </c>
      <c r="L2428" s="11"/>
      <c r="M2428" s="11"/>
      <c r="N2428" s="11"/>
      <c r="O2428" s="11"/>
      <c r="P2428" s="11"/>
      <c r="Q2428" s="10">
        <v>2409.12</v>
      </c>
      <c r="R2428" s="11"/>
      <c r="S2428" s="11"/>
      <c r="T2428" s="11"/>
      <c r="U2428" s="9">
        <v>-46090.09</v>
      </c>
    </row>
    <row r="2429" spans="1:21" ht="23.25" thickBot="1" x14ac:dyDescent="0.3">
      <c r="A2429" s="4" t="s">
        <v>547</v>
      </c>
      <c r="B2429" s="4" t="s">
        <v>194</v>
      </c>
      <c r="C2429" s="4" t="s">
        <v>195</v>
      </c>
      <c r="D2429" s="4" t="s">
        <v>570</v>
      </c>
      <c r="E2429" s="4" t="s">
        <v>571</v>
      </c>
      <c r="F2429" s="4" t="s">
        <v>49</v>
      </c>
      <c r="G2429" s="4" t="s">
        <v>50</v>
      </c>
      <c r="H2429" s="4" t="s">
        <v>572</v>
      </c>
      <c r="I2429" s="7"/>
      <c r="J2429" s="7"/>
      <c r="K2429" s="8">
        <v>275</v>
      </c>
      <c r="L2429" s="7"/>
      <c r="M2429" s="7"/>
      <c r="N2429" s="7"/>
      <c r="O2429" s="7"/>
      <c r="P2429" s="7"/>
      <c r="Q2429" s="8">
        <v>4103</v>
      </c>
      <c r="R2429" s="8">
        <v>1099</v>
      </c>
      <c r="S2429" s="7"/>
      <c r="T2429" s="8">
        <v>275</v>
      </c>
      <c r="U2429" s="9">
        <v>5752</v>
      </c>
    </row>
    <row r="2430" spans="1:21" ht="23.25" thickBot="1" x14ac:dyDescent="0.3">
      <c r="A2430" s="4" t="s">
        <v>547</v>
      </c>
      <c r="B2430" s="4" t="s">
        <v>194</v>
      </c>
      <c r="C2430" s="4" t="s">
        <v>195</v>
      </c>
      <c r="D2430" s="4" t="s">
        <v>570</v>
      </c>
      <c r="E2430" s="4" t="s">
        <v>571</v>
      </c>
      <c r="F2430" s="4" t="s">
        <v>72</v>
      </c>
      <c r="G2430" s="4" t="s">
        <v>73</v>
      </c>
      <c r="H2430" s="4" t="s">
        <v>572</v>
      </c>
      <c r="I2430" s="11"/>
      <c r="J2430" s="11"/>
      <c r="K2430" s="10">
        <v>-11176.68</v>
      </c>
      <c r="L2430" s="11"/>
      <c r="M2430" s="11"/>
      <c r="N2430" s="11"/>
      <c r="O2430" s="11"/>
      <c r="P2430" s="11"/>
      <c r="Q2430" s="11"/>
      <c r="R2430" s="11"/>
      <c r="S2430" s="11"/>
      <c r="T2430" s="10">
        <v>5544.14</v>
      </c>
      <c r="U2430" s="9">
        <v>-5632.54</v>
      </c>
    </row>
    <row r="2431" spans="1:21" ht="23.25" thickBot="1" x14ac:dyDescent="0.3">
      <c r="A2431" s="4" t="s">
        <v>547</v>
      </c>
      <c r="B2431" s="4" t="s">
        <v>194</v>
      </c>
      <c r="C2431" s="4" t="s">
        <v>195</v>
      </c>
      <c r="D2431" s="4" t="s">
        <v>570</v>
      </c>
      <c r="E2431" s="4" t="s">
        <v>571</v>
      </c>
      <c r="F2431" s="4" t="s">
        <v>457</v>
      </c>
      <c r="G2431" s="4" t="s">
        <v>458</v>
      </c>
      <c r="H2431" s="4" t="s">
        <v>572</v>
      </c>
      <c r="I2431" s="7"/>
      <c r="J2431" s="7"/>
      <c r="K2431" s="7"/>
      <c r="L2431" s="7"/>
      <c r="M2431" s="8">
        <v>-3249.11</v>
      </c>
      <c r="N2431" s="8">
        <v>-599.21</v>
      </c>
      <c r="O2431" s="8">
        <v>-8879.49</v>
      </c>
      <c r="P2431" s="8">
        <v>-2583.91</v>
      </c>
      <c r="Q2431" s="8">
        <v>-6820.72</v>
      </c>
      <c r="R2431" s="7"/>
      <c r="S2431" s="8">
        <v>-1685.02</v>
      </c>
      <c r="T2431" s="7"/>
      <c r="U2431" s="9">
        <v>-23817.46</v>
      </c>
    </row>
    <row r="2432" spans="1:21" ht="23.25" thickBot="1" x14ac:dyDescent="0.3">
      <c r="A2432" s="4" t="s">
        <v>547</v>
      </c>
      <c r="B2432" s="4" t="s">
        <v>194</v>
      </c>
      <c r="C2432" s="4" t="s">
        <v>195</v>
      </c>
      <c r="D2432" s="4" t="s">
        <v>570</v>
      </c>
      <c r="E2432" s="4" t="s">
        <v>571</v>
      </c>
      <c r="F2432" s="4" t="s">
        <v>76</v>
      </c>
      <c r="G2432" s="4" t="s">
        <v>77</v>
      </c>
      <c r="H2432" s="4" t="s">
        <v>572</v>
      </c>
      <c r="I2432" s="10">
        <v>31.5</v>
      </c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9">
        <v>31.5</v>
      </c>
    </row>
    <row r="2433" spans="1:21" ht="23.25" thickBot="1" x14ac:dyDescent="0.3">
      <c r="A2433" s="4" t="s">
        <v>547</v>
      </c>
      <c r="B2433" s="4" t="s">
        <v>194</v>
      </c>
      <c r="C2433" s="4" t="s">
        <v>195</v>
      </c>
      <c r="D2433" s="4" t="s">
        <v>570</v>
      </c>
      <c r="E2433" s="4" t="s">
        <v>571</v>
      </c>
      <c r="F2433" s="4" t="s">
        <v>51</v>
      </c>
      <c r="G2433" s="4" t="s">
        <v>52</v>
      </c>
      <c r="H2433" s="4" t="s">
        <v>572</v>
      </c>
      <c r="I2433" s="8">
        <v>8395.66</v>
      </c>
      <c r="J2433" s="8">
        <v>3958.51</v>
      </c>
      <c r="K2433" s="8">
        <v>-22561.18</v>
      </c>
      <c r="L2433" s="8">
        <v>5322.74</v>
      </c>
      <c r="M2433" s="8">
        <v>2935</v>
      </c>
      <c r="N2433" s="8">
        <v>5345.6</v>
      </c>
      <c r="O2433" s="8">
        <v>8209.2800000000007</v>
      </c>
      <c r="P2433" s="8">
        <v>15584.84</v>
      </c>
      <c r="Q2433" s="8">
        <v>11469.37</v>
      </c>
      <c r="R2433" s="8">
        <v>7301.58</v>
      </c>
      <c r="S2433" s="8">
        <v>14473.34</v>
      </c>
      <c r="T2433" s="8">
        <v>8818.35</v>
      </c>
      <c r="U2433" s="9">
        <v>69253.09</v>
      </c>
    </row>
    <row r="2434" spans="1:21" ht="23.25" thickBot="1" x14ac:dyDescent="0.3">
      <c r="A2434" s="4" t="s">
        <v>547</v>
      </c>
      <c r="B2434" s="4" t="s">
        <v>194</v>
      </c>
      <c r="C2434" s="4" t="s">
        <v>195</v>
      </c>
      <c r="D2434" s="4" t="s">
        <v>570</v>
      </c>
      <c r="E2434" s="4" t="s">
        <v>571</v>
      </c>
      <c r="F2434" s="4" t="s">
        <v>42</v>
      </c>
      <c r="G2434" s="4" t="s">
        <v>43</v>
      </c>
      <c r="H2434" s="4" t="s">
        <v>572</v>
      </c>
      <c r="I2434" s="10">
        <v>39352.19</v>
      </c>
      <c r="J2434" s="10">
        <v>21730.59</v>
      </c>
      <c r="K2434" s="10">
        <v>-3408.81</v>
      </c>
      <c r="L2434" s="10">
        <v>36784.11</v>
      </c>
      <c r="M2434" s="10">
        <v>25324.87</v>
      </c>
      <c r="N2434" s="10">
        <v>27858.52</v>
      </c>
      <c r="O2434" s="10">
        <v>40361.81</v>
      </c>
      <c r="P2434" s="10">
        <v>48733.53</v>
      </c>
      <c r="Q2434" s="10">
        <v>49910.07</v>
      </c>
      <c r="R2434" s="10">
        <v>45557.599999999999</v>
      </c>
      <c r="S2434" s="10">
        <v>42481.11</v>
      </c>
      <c r="T2434" s="10">
        <v>48790.91</v>
      </c>
      <c r="U2434" s="9">
        <v>423476.5</v>
      </c>
    </row>
    <row r="2435" spans="1:21" ht="23.25" thickBot="1" x14ac:dyDescent="0.3">
      <c r="A2435" s="4" t="s">
        <v>547</v>
      </c>
      <c r="B2435" s="4" t="s">
        <v>194</v>
      </c>
      <c r="C2435" s="4" t="s">
        <v>195</v>
      </c>
      <c r="D2435" s="4" t="s">
        <v>570</v>
      </c>
      <c r="E2435" s="4" t="s">
        <v>571</v>
      </c>
      <c r="F2435" s="4" t="s">
        <v>53</v>
      </c>
      <c r="G2435" s="4" t="s">
        <v>54</v>
      </c>
      <c r="H2435" s="4" t="s">
        <v>572</v>
      </c>
      <c r="I2435" s="8">
        <v>11137.06</v>
      </c>
      <c r="J2435" s="8">
        <v>4514.4399999999996</v>
      </c>
      <c r="K2435" s="8">
        <v>-11081.47</v>
      </c>
      <c r="L2435" s="8">
        <v>11217.6</v>
      </c>
      <c r="M2435" s="8">
        <v>3172.55</v>
      </c>
      <c r="N2435" s="8">
        <v>6550.99</v>
      </c>
      <c r="O2435" s="8">
        <v>5273.95</v>
      </c>
      <c r="P2435" s="8">
        <v>10315.23</v>
      </c>
      <c r="Q2435" s="8">
        <v>12794.49</v>
      </c>
      <c r="R2435" s="8">
        <v>9904.25</v>
      </c>
      <c r="S2435" s="8">
        <v>12794.6</v>
      </c>
      <c r="T2435" s="8">
        <v>3660.75</v>
      </c>
      <c r="U2435" s="9">
        <v>80254.44</v>
      </c>
    </row>
    <row r="2436" spans="1:21" ht="23.25" thickBot="1" x14ac:dyDescent="0.3">
      <c r="A2436" s="4" t="s">
        <v>547</v>
      </c>
      <c r="B2436" s="4" t="s">
        <v>194</v>
      </c>
      <c r="C2436" s="4" t="s">
        <v>195</v>
      </c>
      <c r="D2436" s="4" t="s">
        <v>570</v>
      </c>
      <c r="E2436" s="4" t="s">
        <v>571</v>
      </c>
      <c r="F2436" s="4" t="s">
        <v>172</v>
      </c>
      <c r="G2436" s="4" t="s">
        <v>173</v>
      </c>
      <c r="H2436" s="4" t="s">
        <v>572</v>
      </c>
      <c r="I2436" s="10">
        <v>405</v>
      </c>
      <c r="J2436" s="10">
        <v>45</v>
      </c>
      <c r="K2436" s="10">
        <v>-855</v>
      </c>
      <c r="L2436" s="10">
        <v>315</v>
      </c>
      <c r="M2436" s="10">
        <v>90</v>
      </c>
      <c r="N2436" s="10">
        <v>225</v>
      </c>
      <c r="O2436" s="10">
        <v>90</v>
      </c>
      <c r="P2436" s="10">
        <v>697.5</v>
      </c>
      <c r="Q2436" s="10">
        <v>495</v>
      </c>
      <c r="R2436" s="10">
        <v>270</v>
      </c>
      <c r="S2436" s="10">
        <v>315</v>
      </c>
      <c r="T2436" s="10">
        <v>202.5</v>
      </c>
      <c r="U2436" s="9">
        <v>2295</v>
      </c>
    </row>
    <row r="2437" spans="1:21" ht="23.25" thickBot="1" x14ac:dyDescent="0.3">
      <c r="A2437" s="4" t="s">
        <v>547</v>
      </c>
      <c r="B2437" s="4" t="s">
        <v>194</v>
      </c>
      <c r="C2437" s="4" t="s">
        <v>195</v>
      </c>
      <c r="D2437" s="4" t="s">
        <v>573</v>
      </c>
      <c r="E2437" s="4" t="s">
        <v>574</v>
      </c>
      <c r="F2437" s="4" t="s">
        <v>94</v>
      </c>
      <c r="G2437" s="4" t="s">
        <v>95</v>
      </c>
      <c r="H2437" s="4" t="s">
        <v>575</v>
      </c>
      <c r="I2437" s="8">
        <v>53.97</v>
      </c>
      <c r="J2437" s="7"/>
      <c r="K2437" s="7"/>
      <c r="L2437" s="7"/>
      <c r="M2437" s="7"/>
      <c r="N2437" s="7"/>
      <c r="O2437" s="7"/>
      <c r="P2437" s="7"/>
      <c r="Q2437" s="7"/>
      <c r="R2437" s="7"/>
      <c r="S2437" s="7"/>
      <c r="T2437" s="7"/>
      <c r="U2437" s="9">
        <v>53.97</v>
      </c>
    </row>
    <row r="2438" spans="1:21" ht="23.25" thickBot="1" x14ac:dyDescent="0.3">
      <c r="A2438" s="4" t="s">
        <v>547</v>
      </c>
      <c r="B2438" s="4" t="s">
        <v>194</v>
      </c>
      <c r="C2438" s="4" t="s">
        <v>195</v>
      </c>
      <c r="D2438" s="4" t="s">
        <v>573</v>
      </c>
      <c r="E2438" s="4" t="s">
        <v>574</v>
      </c>
      <c r="F2438" s="4" t="s">
        <v>42</v>
      </c>
      <c r="G2438" s="4" t="s">
        <v>43</v>
      </c>
      <c r="H2438" s="4" t="s">
        <v>575</v>
      </c>
      <c r="I2438" s="10">
        <v>385.33</v>
      </c>
      <c r="J2438" s="11"/>
      <c r="K2438" s="11"/>
      <c r="L2438" s="11"/>
      <c r="M2438" s="11"/>
      <c r="N2438" s="11"/>
      <c r="O2438" s="11"/>
      <c r="P2438" s="11"/>
      <c r="Q2438" s="11"/>
      <c r="R2438" s="11"/>
      <c r="S2438" s="11"/>
      <c r="T2438" s="11"/>
      <c r="U2438" s="9">
        <v>385.33</v>
      </c>
    </row>
    <row r="2439" spans="1:21" ht="23.25" thickBot="1" x14ac:dyDescent="0.3">
      <c r="A2439" s="4" t="s">
        <v>547</v>
      </c>
      <c r="B2439" s="4" t="s">
        <v>194</v>
      </c>
      <c r="C2439" s="4" t="s">
        <v>195</v>
      </c>
      <c r="D2439" s="4" t="s">
        <v>561</v>
      </c>
      <c r="E2439" s="4" t="s">
        <v>562</v>
      </c>
      <c r="F2439" s="4" t="s">
        <v>70</v>
      </c>
      <c r="G2439" s="4" t="s">
        <v>71</v>
      </c>
      <c r="H2439" s="4" t="s">
        <v>563</v>
      </c>
      <c r="I2439" s="7"/>
      <c r="J2439" s="7"/>
      <c r="K2439" s="8">
        <v>121.52</v>
      </c>
      <c r="L2439" s="7"/>
      <c r="M2439" s="7"/>
      <c r="N2439" s="7"/>
      <c r="O2439" s="7"/>
      <c r="P2439" s="7"/>
      <c r="Q2439" s="8">
        <v>676.23</v>
      </c>
      <c r="R2439" s="7"/>
      <c r="S2439" s="7"/>
      <c r="T2439" s="7"/>
      <c r="U2439" s="9">
        <v>797.75</v>
      </c>
    </row>
    <row r="2440" spans="1:21" ht="23.25" thickBot="1" x14ac:dyDescent="0.3">
      <c r="A2440" s="4" t="s">
        <v>547</v>
      </c>
      <c r="B2440" s="4" t="s">
        <v>194</v>
      </c>
      <c r="C2440" s="4" t="s">
        <v>195</v>
      </c>
      <c r="D2440" s="4" t="s">
        <v>561</v>
      </c>
      <c r="E2440" s="4" t="s">
        <v>562</v>
      </c>
      <c r="F2440" s="4" t="s">
        <v>47</v>
      </c>
      <c r="G2440" s="4" t="s">
        <v>48</v>
      </c>
      <c r="H2440" s="4" t="s">
        <v>563</v>
      </c>
      <c r="I2440" s="11"/>
      <c r="J2440" s="11"/>
      <c r="K2440" s="10">
        <v>2242.4299999999998</v>
      </c>
      <c r="L2440" s="10">
        <v>1079.73</v>
      </c>
      <c r="M2440" s="10">
        <v>1069.83</v>
      </c>
      <c r="N2440" s="10">
        <v>765.48</v>
      </c>
      <c r="O2440" s="10">
        <v>59.8</v>
      </c>
      <c r="P2440" s="11"/>
      <c r="Q2440" s="10">
        <v>273.54000000000002</v>
      </c>
      <c r="R2440" s="11"/>
      <c r="S2440" s="10">
        <v>460.2</v>
      </c>
      <c r="T2440" s="11"/>
      <c r="U2440" s="9">
        <v>5951.01</v>
      </c>
    </row>
    <row r="2441" spans="1:21" ht="23.25" thickBot="1" x14ac:dyDescent="0.3">
      <c r="A2441" s="4" t="s">
        <v>547</v>
      </c>
      <c r="B2441" s="4" t="s">
        <v>194</v>
      </c>
      <c r="C2441" s="4" t="s">
        <v>195</v>
      </c>
      <c r="D2441" s="4" t="s">
        <v>561</v>
      </c>
      <c r="E2441" s="4" t="s">
        <v>562</v>
      </c>
      <c r="F2441" s="4" t="s">
        <v>130</v>
      </c>
      <c r="G2441" s="4" t="s">
        <v>131</v>
      </c>
      <c r="H2441" s="4" t="s">
        <v>563</v>
      </c>
      <c r="I2441" s="7"/>
      <c r="J2441" s="8">
        <v>32.47</v>
      </c>
      <c r="K2441" s="7"/>
      <c r="L2441" s="8">
        <v>90.54</v>
      </c>
      <c r="M2441" s="8">
        <v>20.079999999999998</v>
      </c>
      <c r="N2441" s="8">
        <v>200.13</v>
      </c>
      <c r="O2441" s="8">
        <v>207.23</v>
      </c>
      <c r="P2441" s="8">
        <v>65.989999999999995</v>
      </c>
      <c r="Q2441" s="7"/>
      <c r="R2441" s="7"/>
      <c r="S2441" s="8">
        <v>22.1</v>
      </c>
      <c r="T2441" s="7"/>
      <c r="U2441" s="9">
        <v>638.54</v>
      </c>
    </row>
    <row r="2442" spans="1:21" ht="23.25" thickBot="1" x14ac:dyDescent="0.3">
      <c r="A2442" s="4" t="s">
        <v>547</v>
      </c>
      <c r="B2442" s="4" t="s">
        <v>194</v>
      </c>
      <c r="C2442" s="4" t="s">
        <v>195</v>
      </c>
      <c r="D2442" s="4" t="s">
        <v>561</v>
      </c>
      <c r="E2442" s="4" t="s">
        <v>562</v>
      </c>
      <c r="F2442" s="4" t="s">
        <v>356</v>
      </c>
      <c r="G2442" s="4" t="s">
        <v>357</v>
      </c>
      <c r="H2442" s="4" t="s">
        <v>563</v>
      </c>
      <c r="I2442" s="11"/>
      <c r="J2442" s="11"/>
      <c r="K2442" s="11"/>
      <c r="L2442" s="10">
        <v>4.5199999999999996</v>
      </c>
      <c r="M2442" s="10">
        <v>1</v>
      </c>
      <c r="N2442" s="10">
        <v>10</v>
      </c>
      <c r="O2442" s="10">
        <v>8.07</v>
      </c>
      <c r="P2442" s="10">
        <v>1.32</v>
      </c>
      <c r="Q2442" s="11"/>
      <c r="R2442" s="11"/>
      <c r="S2442" s="10">
        <v>0.44</v>
      </c>
      <c r="T2442" s="11"/>
      <c r="U2442" s="9">
        <v>25.35</v>
      </c>
    </row>
    <row r="2443" spans="1:21" ht="23.25" thickBot="1" x14ac:dyDescent="0.3">
      <c r="A2443" s="4" t="s">
        <v>547</v>
      </c>
      <c r="B2443" s="4" t="s">
        <v>194</v>
      </c>
      <c r="C2443" s="4" t="s">
        <v>195</v>
      </c>
      <c r="D2443" s="4" t="s">
        <v>561</v>
      </c>
      <c r="E2443" s="4" t="s">
        <v>562</v>
      </c>
      <c r="F2443" s="4" t="s">
        <v>296</v>
      </c>
      <c r="G2443" s="4" t="s">
        <v>297</v>
      </c>
      <c r="H2443" s="4" t="s">
        <v>563</v>
      </c>
      <c r="I2443" s="8">
        <v>240</v>
      </c>
      <c r="J2443" s="7"/>
      <c r="K2443" s="7"/>
      <c r="L2443" s="7"/>
      <c r="M2443" s="7"/>
      <c r="N2443" s="7"/>
      <c r="O2443" s="7"/>
      <c r="P2443" s="7"/>
      <c r="Q2443" s="8">
        <v>155</v>
      </c>
      <c r="R2443" s="7"/>
      <c r="S2443" s="7"/>
      <c r="T2443" s="7"/>
      <c r="U2443" s="9">
        <v>395</v>
      </c>
    </row>
    <row r="2444" spans="1:21" ht="23.25" thickBot="1" x14ac:dyDescent="0.3">
      <c r="A2444" s="4" t="s">
        <v>547</v>
      </c>
      <c r="B2444" s="4" t="s">
        <v>194</v>
      </c>
      <c r="C2444" s="4" t="s">
        <v>195</v>
      </c>
      <c r="D2444" s="4" t="s">
        <v>561</v>
      </c>
      <c r="E2444" s="4" t="s">
        <v>562</v>
      </c>
      <c r="F2444" s="4" t="s">
        <v>286</v>
      </c>
      <c r="G2444" s="4" t="s">
        <v>287</v>
      </c>
      <c r="H2444" s="4" t="s">
        <v>563</v>
      </c>
      <c r="I2444" s="11"/>
      <c r="J2444" s="11"/>
      <c r="K2444" s="11"/>
      <c r="L2444" s="10">
        <v>318.52</v>
      </c>
      <c r="M2444" s="10">
        <v>320.68</v>
      </c>
      <c r="N2444" s="11"/>
      <c r="O2444" s="10">
        <v>134.35</v>
      </c>
      <c r="P2444" s="10">
        <v>18.48</v>
      </c>
      <c r="Q2444" s="11"/>
      <c r="R2444" s="11"/>
      <c r="S2444" s="11"/>
      <c r="T2444" s="10">
        <v>177.14</v>
      </c>
      <c r="U2444" s="9">
        <v>969.17</v>
      </c>
    </row>
    <row r="2445" spans="1:21" ht="23.25" thickBot="1" x14ac:dyDescent="0.3">
      <c r="A2445" s="4" t="s">
        <v>547</v>
      </c>
      <c r="B2445" s="4" t="s">
        <v>194</v>
      </c>
      <c r="C2445" s="4" t="s">
        <v>195</v>
      </c>
      <c r="D2445" s="4" t="s">
        <v>561</v>
      </c>
      <c r="E2445" s="4" t="s">
        <v>562</v>
      </c>
      <c r="F2445" s="4" t="s">
        <v>94</v>
      </c>
      <c r="G2445" s="4" t="s">
        <v>95</v>
      </c>
      <c r="H2445" s="4" t="s">
        <v>563</v>
      </c>
      <c r="I2445" s="8">
        <v>469.95</v>
      </c>
      <c r="J2445" s="8">
        <v>2010.25</v>
      </c>
      <c r="K2445" s="8">
        <v>-2221.2399999999998</v>
      </c>
      <c r="L2445" s="8">
        <v>3139.7</v>
      </c>
      <c r="M2445" s="8">
        <v>1402.63</v>
      </c>
      <c r="N2445" s="8">
        <v>4983.9399999999996</v>
      </c>
      <c r="O2445" s="8">
        <v>3493.12</v>
      </c>
      <c r="P2445" s="8">
        <v>829.13</v>
      </c>
      <c r="Q2445" s="8">
        <v>-3199.06</v>
      </c>
      <c r="R2445" s="8">
        <v>692.76</v>
      </c>
      <c r="S2445" s="8">
        <v>1954.54</v>
      </c>
      <c r="T2445" s="8">
        <v>469.71</v>
      </c>
      <c r="U2445" s="9">
        <v>14025.43</v>
      </c>
    </row>
    <row r="2446" spans="1:21" ht="23.25" thickBot="1" x14ac:dyDescent="0.3">
      <c r="A2446" s="4" t="s">
        <v>547</v>
      </c>
      <c r="B2446" s="4" t="s">
        <v>194</v>
      </c>
      <c r="C2446" s="4" t="s">
        <v>195</v>
      </c>
      <c r="D2446" s="4" t="s">
        <v>561</v>
      </c>
      <c r="E2446" s="4" t="s">
        <v>562</v>
      </c>
      <c r="F2446" s="4" t="s">
        <v>38</v>
      </c>
      <c r="G2446" s="4" t="s">
        <v>39</v>
      </c>
      <c r="H2446" s="4" t="s">
        <v>563</v>
      </c>
      <c r="I2446" s="10">
        <v>75</v>
      </c>
      <c r="J2446" s="10">
        <v>2488.0300000000002</v>
      </c>
      <c r="K2446" s="10">
        <v>-643.89</v>
      </c>
      <c r="L2446" s="10">
        <v>-1919.14</v>
      </c>
      <c r="M2446" s="10">
        <v>847.05</v>
      </c>
      <c r="N2446" s="10">
        <v>2732.3</v>
      </c>
      <c r="O2446" s="10">
        <v>3024.48</v>
      </c>
      <c r="P2446" s="10">
        <v>-4678.76</v>
      </c>
      <c r="Q2446" s="10">
        <v>-1062.52</v>
      </c>
      <c r="R2446" s="11"/>
      <c r="S2446" s="11"/>
      <c r="T2446" s="11"/>
      <c r="U2446" s="9">
        <v>862.55</v>
      </c>
    </row>
    <row r="2447" spans="1:21" ht="23.25" thickBot="1" x14ac:dyDescent="0.3">
      <c r="A2447" s="4" t="s">
        <v>547</v>
      </c>
      <c r="B2447" s="4" t="s">
        <v>194</v>
      </c>
      <c r="C2447" s="4" t="s">
        <v>195</v>
      </c>
      <c r="D2447" s="4" t="s">
        <v>561</v>
      </c>
      <c r="E2447" s="4" t="s">
        <v>562</v>
      </c>
      <c r="F2447" s="4" t="s">
        <v>138</v>
      </c>
      <c r="G2447" s="4" t="s">
        <v>139</v>
      </c>
      <c r="H2447" s="4" t="s">
        <v>563</v>
      </c>
      <c r="I2447" s="7"/>
      <c r="J2447" s="7"/>
      <c r="K2447" s="7"/>
      <c r="L2447" s="7"/>
      <c r="M2447" s="8">
        <v>113.75</v>
      </c>
      <c r="N2447" s="8">
        <v>18.75</v>
      </c>
      <c r="O2447" s="7"/>
      <c r="P2447" s="7"/>
      <c r="Q2447" s="7"/>
      <c r="R2447" s="7"/>
      <c r="S2447" s="7"/>
      <c r="T2447" s="7"/>
      <c r="U2447" s="9">
        <v>132.5</v>
      </c>
    </row>
    <row r="2448" spans="1:21" ht="23.25" thickBot="1" x14ac:dyDescent="0.3">
      <c r="A2448" s="4" t="s">
        <v>547</v>
      </c>
      <c r="B2448" s="4" t="s">
        <v>194</v>
      </c>
      <c r="C2448" s="4" t="s">
        <v>195</v>
      </c>
      <c r="D2448" s="4" t="s">
        <v>561</v>
      </c>
      <c r="E2448" s="4" t="s">
        <v>562</v>
      </c>
      <c r="F2448" s="4" t="s">
        <v>140</v>
      </c>
      <c r="G2448" s="4" t="s">
        <v>141</v>
      </c>
      <c r="H2448" s="4" t="s">
        <v>563</v>
      </c>
      <c r="I2448" s="10">
        <v>14933.06</v>
      </c>
      <c r="J2448" s="10">
        <v>525.54999999999995</v>
      </c>
      <c r="K2448" s="10">
        <v>6242.71</v>
      </c>
      <c r="L2448" s="10">
        <v>17235.04</v>
      </c>
      <c r="M2448" s="10">
        <v>16592.21</v>
      </c>
      <c r="N2448" s="10">
        <v>2670.6</v>
      </c>
      <c r="O2448" s="10">
        <v>15911.37</v>
      </c>
      <c r="P2448" s="10">
        <v>11748.21</v>
      </c>
      <c r="Q2448" s="10">
        <v>2644.16</v>
      </c>
      <c r="R2448" s="10">
        <v>2721.61</v>
      </c>
      <c r="S2448" s="10">
        <v>2181</v>
      </c>
      <c r="T2448" s="10">
        <v>3412.6</v>
      </c>
      <c r="U2448" s="9">
        <v>96818.12</v>
      </c>
    </row>
    <row r="2449" spans="1:21" ht="23.25" thickBot="1" x14ac:dyDescent="0.3">
      <c r="A2449" s="4" t="s">
        <v>547</v>
      </c>
      <c r="B2449" s="4" t="s">
        <v>194</v>
      </c>
      <c r="C2449" s="4" t="s">
        <v>195</v>
      </c>
      <c r="D2449" s="4" t="s">
        <v>561</v>
      </c>
      <c r="E2449" s="4" t="s">
        <v>562</v>
      </c>
      <c r="F2449" s="4" t="s">
        <v>40</v>
      </c>
      <c r="G2449" s="4" t="s">
        <v>41</v>
      </c>
      <c r="H2449" s="4" t="s">
        <v>563</v>
      </c>
      <c r="I2449" s="8">
        <v>3269</v>
      </c>
      <c r="J2449" s="8">
        <v>3735.15</v>
      </c>
      <c r="K2449" s="7"/>
      <c r="L2449" s="8">
        <v>2403.56</v>
      </c>
      <c r="M2449" s="7"/>
      <c r="N2449" s="8">
        <v>2877.3</v>
      </c>
      <c r="O2449" s="8">
        <v>10295.68</v>
      </c>
      <c r="P2449" s="8">
        <v>5141.3999999999996</v>
      </c>
      <c r="Q2449" s="8">
        <v>3601.18</v>
      </c>
      <c r="R2449" s="8">
        <v>5900.07</v>
      </c>
      <c r="S2449" s="8">
        <v>1590.71</v>
      </c>
      <c r="T2449" s="8">
        <v>1948.84</v>
      </c>
      <c r="U2449" s="9">
        <v>40762.89</v>
      </c>
    </row>
    <row r="2450" spans="1:21" ht="23.25" thickBot="1" x14ac:dyDescent="0.3">
      <c r="A2450" s="4" t="s">
        <v>547</v>
      </c>
      <c r="B2450" s="4" t="s">
        <v>194</v>
      </c>
      <c r="C2450" s="4" t="s">
        <v>195</v>
      </c>
      <c r="D2450" s="4" t="s">
        <v>561</v>
      </c>
      <c r="E2450" s="4" t="s">
        <v>562</v>
      </c>
      <c r="F2450" s="4" t="s">
        <v>49</v>
      </c>
      <c r="G2450" s="4" t="s">
        <v>50</v>
      </c>
      <c r="H2450" s="4" t="s">
        <v>563</v>
      </c>
      <c r="I2450" s="10">
        <v>475</v>
      </c>
      <c r="J2450" s="10">
        <v>250</v>
      </c>
      <c r="K2450" s="10">
        <v>1550</v>
      </c>
      <c r="L2450" s="10">
        <v>2128.1999999999998</v>
      </c>
      <c r="M2450" s="10">
        <v>1002.6</v>
      </c>
      <c r="N2450" s="10">
        <v>625</v>
      </c>
      <c r="O2450" s="10">
        <v>2900</v>
      </c>
      <c r="P2450" s="10">
        <v>475</v>
      </c>
      <c r="Q2450" s="10">
        <v>275</v>
      </c>
      <c r="R2450" s="10">
        <v>500</v>
      </c>
      <c r="S2450" s="10">
        <v>500</v>
      </c>
      <c r="T2450" s="10">
        <v>937.5</v>
      </c>
      <c r="U2450" s="9">
        <v>11618.3</v>
      </c>
    </row>
    <row r="2451" spans="1:21" ht="23.25" thickBot="1" x14ac:dyDescent="0.3">
      <c r="A2451" s="4" t="s">
        <v>547</v>
      </c>
      <c r="B2451" s="4" t="s">
        <v>194</v>
      </c>
      <c r="C2451" s="4" t="s">
        <v>195</v>
      </c>
      <c r="D2451" s="4" t="s">
        <v>561</v>
      </c>
      <c r="E2451" s="4" t="s">
        <v>562</v>
      </c>
      <c r="F2451" s="4" t="s">
        <v>294</v>
      </c>
      <c r="G2451" s="4" t="s">
        <v>295</v>
      </c>
      <c r="H2451" s="4" t="s">
        <v>563</v>
      </c>
      <c r="I2451" s="8">
        <v>304.88</v>
      </c>
      <c r="J2451" s="8">
        <v>857.32</v>
      </c>
      <c r="K2451" s="8">
        <v>1368.63</v>
      </c>
      <c r="L2451" s="8">
        <v>862.21</v>
      </c>
      <c r="M2451" s="8">
        <v>306.62</v>
      </c>
      <c r="N2451" s="8">
        <v>1313.31</v>
      </c>
      <c r="O2451" s="8">
        <v>2301.96</v>
      </c>
      <c r="P2451" s="8">
        <v>304.88</v>
      </c>
      <c r="Q2451" s="8">
        <v>2598.6</v>
      </c>
      <c r="R2451" s="8">
        <v>306.62</v>
      </c>
      <c r="S2451" s="8">
        <v>813.39</v>
      </c>
      <c r="T2451" s="8">
        <v>306.62</v>
      </c>
      <c r="U2451" s="9">
        <v>11645.04</v>
      </c>
    </row>
    <row r="2452" spans="1:21" ht="23.25" thickBot="1" x14ac:dyDescent="0.3">
      <c r="A2452" s="4" t="s">
        <v>547</v>
      </c>
      <c r="B2452" s="4" t="s">
        <v>194</v>
      </c>
      <c r="C2452" s="4" t="s">
        <v>195</v>
      </c>
      <c r="D2452" s="4" t="s">
        <v>561</v>
      </c>
      <c r="E2452" s="4" t="s">
        <v>562</v>
      </c>
      <c r="F2452" s="4" t="s">
        <v>152</v>
      </c>
      <c r="G2452" s="4" t="s">
        <v>153</v>
      </c>
      <c r="H2452" s="4" t="s">
        <v>563</v>
      </c>
      <c r="I2452" s="11"/>
      <c r="J2452" s="11"/>
      <c r="K2452" s="10">
        <v>564.5</v>
      </c>
      <c r="L2452" s="11"/>
      <c r="M2452" s="11"/>
      <c r="N2452" s="11"/>
      <c r="O2452" s="11"/>
      <c r="P2452" s="11"/>
      <c r="Q2452" s="11"/>
      <c r="R2452" s="11"/>
      <c r="S2452" s="10">
        <v>189.75</v>
      </c>
      <c r="T2452" s="11"/>
      <c r="U2452" s="9">
        <v>754.25</v>
      </c>
    </row>
    <row r="2453" spans="1:21" ht="23.25" thickBot="1" x14ac:dyDescent="0.3">
      <c r="A2453" s="4" t="s">
        <v>547</v>
      </c>
      <c r="B2453" s="4" t="s">
        <v>194</v>
      </c>
      <c r="C2453" s="4" t="s">
        <v>195</v>
      </c>
      <c r="D2453" s="4" t="s">
        <v>561</v>
      </c>
      <c r="E2453" s="4" t="s">
        <v>562</v>
      </c>
      <c r="F2453" s="4" t="s">
        <v>358</v>
      </c>
      <c r="G2453" s="4" t="s">
        <v>359</v>
      </c>
      <c r="H2453" s="4" t="s">
        <v>563</v>
      </c>
      <c r="I2453" s="8">
        <v>-6225.16</v>
      </c>
      <c r="J2453" s="7"/>
      <c r="K2453" s="7"/>
      <c r="L2453" s="7"/>
      <c r="M2453" s="8">
        <v>-1754.29</v>
      </c>
      <c r="N2453" s="8">
        <v>-3706.01</v>
      </c>
      <c r="O2453" s="8">
        <v>-4335.92</v>
      </c>
      <c r="P2453" s="8">
        <v>-2579.77</v>
      </c>
      <c r="Q2453" s="8">
        <v>-3629.52</v>
      </c>
      <c r="R2453" s="7"/>
      <c r="S2453" s="7"/>
      <c r="T2453" s="7"/>
      <c r="U2453" s="9">
        <v>-22230.67</v>
      </c>
    </row>
    <row r="2454" spans="1:21" ht="23.25" thickBot="1" x14ac:dyDescent="0.3">
      <c r="A2454" s="4" t="s">
        <v>547</v>
      </c>
      <c r="B2454" s="4" t="s">
        <v>194</v>
      </c>
      <c r="C2454" s="4" t="s">
        <v>195</v>
      </c>
      <c r="D2454" s="4" t="s">
        <v>561</v>
      </c>
      <c r="E2454" s="4" t="s">
        <v>562</v>
      </c>
      <c r="F2454" s="4" t="s">
        <v>156</v>
      </c>
      <c r="G2454" s="4" t="s">
        <v>157</v>
      </c>
      <c r="H2454" s="4" t="s">
        <v>563</v>
      </c>
      <c r="I2454" s="11"/>
      <c r="J2454" s="11"/>
      <c r="K2454" s="10">
        <v>960</v>
      </c>
      <c r="L2454" s="11"/>
      <c r="M2454" s="11"/>
      <c r="N2454" s="11"/>
      <c r="O2454" s="11"/>
      <c r="P2454" s="11"/>
      <c r="Q2454" s="11"/>
      <c r="R2454" s="11"/>
      <c r="S2454" s="11"/>
      <c r="T2454" s="11"/>
      <c r="U2454" s="9">
        <v>960</v>
      </c>
    </row>
    <row r="2455" spans="1:21" ht="23.25" thickBot="1" x14ac:dyDescent="0.3">
      <c r="A2455" s="4" t="s">
        <v>547</v>
      </c>
      <c r="B2455" s="4" t="s">
        <v>194</v>
      </c>
      <c r="C2455" s="4" t="s">
        <v>195</v>
      </c>
      <c r="D2455" s="4" t="s">
        <v>561</v>
      </c>
      <c r="E2455" s="4" t="s">
        <v>562</v>
      </c>
      <c r="F2455" s="4" t="s">
        <v>72</v>
      </c>
      <c r="G2455" s="4" t="s">
        <v>73</v>
      </c>
      <c r="H2455" s="4" t="s">
        <v>563</v>
      </c>
      <c r="I2455" s="7"/>
      <c r="J2455" s="7"/>
      <c r="K2455" s="8">
        <v>-39085.360000000001</v>
      </c>
      <c r="L2455" s="7"/>
      <c r="M2455" s="7"/>
      <c r="N2455" s="8">
        <v>-3575.51</v>
      </c>
      <c r="O2455" s="7"/>
      <c r="P2455" s="7"/>
      <c r="Q2455" s="8">
        <v>-19346.89</v>
      </c>
      <c r="R2455" s="7"/>
      <c r="S2455" s="7"/>
      <c r="T2455" s="7"/>
      <c r="U2455" s="9">
        <v>-62007.76</v>
      </c>
    </row>
    <row r="2456" spans="1:21" ht="23.25" thickBot="1" x14ac:dyDescent="0.3">
      <c r="A2456" s="4" t="s">
        <v>547</v>
      </c>
      <c r="B2456" s="4" t="s">
        <v>194</v>
      </c>
      <c r="C2456" s="4" t="s">
        <v>195</v>
      </c>
      <c r="D2456" s="4" t="s">
        <v>561</v>
      </c>
      <c r="E2456" s="4" t="s">
        <v>562</v>
      </c>
      <c r="F2456" s="4" t="s">
        <v>162</v>
      </c>
      <c r="G2456" s="4" t="s">
        <v>163</v>
      </c>
      <c r="H2456" s="4" t="s">
        <v>563</v>
      </c>
      <c r="I2456" s="11"/>
      <c r="J2456" s="11"/>
      <c r="K2456" s="10">
        <v>794.43</v>
      </c>
      <c r="L2456" s="11"/>
      <c r="M2456" s="11"/>
      <c r="N2456" s="11"/>
      <c r="O2456" s="11"/>
      <c r="P2456" s="11"/>
      <c r="Q2456" s="11"/>
      <c r="R2456" s="11"/>
      <c r="S2456" s="11"/>
      <c r="T2456" s="11"/>
      <c r="U2456" s="9">
        <v>794.43</v>
      </c>
    </row>
    <row r="2457" spans="1:21" ht="23.25" thickBot="1" x14ac:dyDescent="0.3">
      <c r="A2457" s="4" t="s">
        <v>547</v>
      </c>
      <c r="B2457" s="4" t="s">
        <v>194</v>
      </c>
      <c r="C2457" s="4" t="s">
        <v>195</v>
      </c>
      <c r="D2457" s="4" t="s">
        <v>561</v>
      </c>
      <c r="E2457" s="4" t="s">
        <v>562</v>
      </c>
      <c r="F2457" s="4" t="s">
        <v>51</v>
      </c>
      <c r="G2457" s="4" t="s">
        <v>52</v>
      </c>
      <c r="H2457" s="4" t="s">
        <v>563</v>
      </c>
      <c r="I2457" s="7"/>
      <c r="J2457" s="7"/>
      <c r="K2457" s="8">
        <v>2576.8200000000002</v>
      </c>
      <c r="L2457" s="8">
        <v>-0.8</v>
      </c>
      <c r="M2457" s="7"/>
      <c r="N2457" s="7"/>
      <c r="O2457" s="7"/>
      <c r="P2457" s="7"/>
      <c r="Q2457" s="7"/>
      <c r="R2457" s="7"/>
      <c r="S2457" s="7"/>
      <c r="T2457" s="7"/>
      <c r="U2457" s="9">
        <v>2576.02</v>
      </c>
    </row>
    <row r="2458" spans="1:21" ht="23.25" thickBot="1" x14ac:dyDescent="0.3">
      <c r="A2458" s="4" t="s">
        <v>547</v>
      </c>
      <c r="B2458" s="4" t="s">
        <v>194</v>
      </c>
      <c r="C2458" s="4" t="s">
        <v>195</v>
      </c>
      <c r="D2458" s="4" t="s">
        <v>561</v>
      </c>
      <c r="E2458" s="4" t="s">
        <v>562</v>
      </c>
      <c r="F2458" s="4" t="s">
        <v>42</v>
      </c>
      <c r="G2458" s="4" t="s">
        <v>43</v>
      </c>
      <c r="H2458" s="4" t="s">
        <v>563</v>
      </c>
      <c r="I2458" s="10">
        <v>3063.57</v>
      </c>
      <c r="J2458" s="10">
        <v>14132.05</v>
      </c>
      <c r="K2458" s="10">
        <v>-16344.32</v>
      </c>
      <c r="L2458" s="10">
        <v>20943.61</v>
      </c>
      <c r="M2458" s="10">
        <v>9260.65</v>
      </c>
      <c r="N2458" s="10">
        <v>34488.04</v>
      </c>
      <c r="O2458" s="10">
        <v>23550.25</v>
      </c>
      <c r="P2458" s="10">
        <v>5854.52</v>
      </c>
      <c r="Q2458" s="10">
        <v>-22375.09</v>
      </c>
      <c r="R2458" s="10">
        <v>4946.24</v>
      </c>
      <c r="S2458" s="10">
        <v>13854.32</v>
      </c>
      <c r="T2458" s="10">
        <v>3353.66</v>
      </c>
      <c r="U2458" s="9">
        <v>94727.5</v>
      </c>
    </row>
    <row r="2459" spans="1:21" ht="23.25" thickBot="1" x14ac:dyDescent="0.3">
      <c r="A2459" s="4" t="s">
        <v>547</v>
      </c>
      <c r="B2459" s="4" t="s">
        <v>194</v>
      </c>
      <c r="C2459" s="4" t="s">
        <v>195</v>
      </c>
      <c r="D2459" s="4" t="s">
        <v>561</v>
      </c>
      <c r="E2459" s="4" t="s">
        <v>562</v>
      </c>
      <c r="F2459" s="4" t="s">
        <v>53</v>
      </c>
      <c r="G2459" s="4" t="s">
        <v>54</v>
      </c>
      <c r="H2459" s="4" t="s">
        <v>563</v>
      </c>
      <c r="I2459" s="8">
        <v>291.83</v>
      </c>
      <c r="J2459" s="8">
        <v>221.01</v>
      </c>
      <c r="K2459" s="8">
        <v>-2091.9299999999998</v>
      </c>
      <c r="L2459" s="8">
        <v>1474.33</v>
      </c>
      <c r="M2459" s="8">
        <v>753.96</v>
      </c>
      <c r="N2459" s="8">
        <v>1096.8599999999999</v>
      </c>
      <c r="O2459" s="8">
        <v>1390.28</v>
      </c>
      <c r="P2459" s="8">
        <v>65.400000000000006</v>
      </c>
      <c r="Q2459" s="8">
        <v>-465.91</v>
      </c>
      <c r="R2459" s="7"/>
      <c r="S2459" s="8">
        <v>100.9</v>
      </c>
      <c r="T2459" s="7"/>
      <c r="U2459" s="9">
        <v>2836.73</v>
      </c>
    </row>
    <row r="2460" spans="1:21" ht="23.25" thickBot="1" x14ac:dyDescent="0.3">
      <c r="A2460" s="4" t="s">
        <v>547</v>
      </c>
      <c r="B2460" s="4" t="s">
        <v>194</v>
      </c>
      <c r="C2460" s="4" t="s">
        <v>195</v>
      </c>
      <c r="D2460" s="4" t="s">
        <v>561</v>
      </c>
      <c r="E2460" s="4" t="s">
        <v>562</v>
      </c>
      <c r="F2460" s="4" t="s">
        <v>172</v>
      </c>
      <c r="G2460" s="4" t="s">
        <v>173</v>
      </c>
      <c r="H2460" s="4" t="s">
        <v>563</v>
      </c>
      <c r="I2460" s="11"/>
      <c r="J2460" s="11"/>
      <c r="K2460" s="10">
        <v>-22.5</v>
      </c>
      <c r="L2460" s="11"/>
      <c r="M2460" s="11"/>
      <c r="N2460" s="11"/>
      <c r="O2460" s="11"/>
      <c r="P2460" s="11"/>
      <c r="Q2460" s="11"/>
      <c r="R2460" s="11"/>
      <c r="S2460" s="11"/>
      <c r="T2460" s="11"/>
      <c r="U2460" s="9">
        <v>-22.5</v>
      </c>
    </row>
    <row r="2461" spans="1:21" ht="23.25" thickBot="1" x14ac:dyDescent="0.3">
      <c r="A2461" s="4" t="s">
        <v>547</v>
      </c>
      <c r="B2461" s="4" t="s">
        <v>194</v>
      </c>
      <c r="C2461" s="4" t="s">
        <v>195</v>
      </c>
      <c r="D2461" s="4" t="s">
        <v>551</v>
      </c>
      <c r="E2461" s="4" t="s">
        <v>552</v>
      </c>
      <c r="F2461" s="4" t="s">
        <v>80</v>
      </c>
      <c r="G2461" s="4" t="s">
        <v>81</v>
      </c>
      <c r="H2461" s="4" t="s">
        <v>553</v>
      </c>
      <c r="I2461" s="8">
        <v>250</v>
      </c>
      <c r="J2461" s="8">
        <v>250</v>
      </c>
      <c r="K2461" s="8">
        <v>250</v>
      </c>
      <c r="L2461" s="8">
        <v>250</v>
      </c>
      <c r="M2461" s="8">
        <v>250</v>
      </c>
      <c r="N2461" s="8">
        <v>250</v>
      </c>
      <c r="O2461" s="8">
        <v>250</v>
      </c>
      <c r="P2461" s="8">
        <v>250</v>
      </c>
      <c r="Q2461" s="8">
        <v>250</v>
      </c>
      <c r="R2461" s="8">
        <v>250</v>
      </c>
      <c r="S2461" s="8">
        <v>250</v>
      </c>
      <c r="T2461" s="8">
        <v>250</v>
      </c>
      <c r="U2461" s="9">
        <v>3000</v>
      </c>
    </row>
    <row r="2462" spans="1:21" ht="23.25" thickBot="1" x14ac:dyDescent="0.3">
      <c r="A2462" s="4" t="s">
        <v>547</v>
      </c>
      <c r="B2462" s="4" t="s">
        <v>194</v>
      </c>
      <c r="C2462" s="4" t="s">
        <v>195</v>
      </c>
      <c r="D2462" s="4" t="s">
        <v>551</v>
      </c>
      <c r="E2462" s="4" t="s">
        <v>552</v>
      </c>
      <c r="F2462" s="4" t="s">
        <v>140</v>
      </c>
      <c r="G2462" s="4" t="s">
        <v>141</v>
      </c>
      <c r="H2462" s="4" t="s">
        <v>553</v>
      </c>
      <c r="I2462" s="11"/>
      <c r="J2462" s="11"/>
      <c r="K2462" s="11"/>
      <c r="L2462" s="11"/>
      <c r="M2462" s="11"/>
      <c r="N2462" s="11"/>
      <c r="O2462" s="11"/>
      <c r="P2462" s="11"/>
      <c r="Q2462" s="10">
        <v>571.5</v>
      </c>
      <c r="R2462" s="10">
        <v>75</v>
      </c>
      <c r="S2462" s="11"/>
      <c r="T2462" s="11"/>
      <c r="U2462" s="9">
        <v>646.5</v>
      </c>
    </row>
    <row r="2463" spans="1:21" ht="23.25" thickBot="1" x14ac:dyDescent="0.3">
      <c r="A2463" s="4" t="s">
        <v>547</v>
      </c>
      <c r="B2463" s="4" t="s">
        <v>194</v>
      </c>
      <c r="C2463" s="4" t="s">
        <v>195</v>
      </c>
      <c r="D2463" s="4" t="s">
        <v>564</v>
      </c>
      <c r="E2463" s="4" t="s">
        <v>565</v>
      </c>
      <c r="F2463" s="4" t="s">
        <v>94</v>
      </c>
      <c r="G2463" s="4" t="s">
        <v>95</v>
      </c>
      <c r="H2463" s="4" t="s">
        <v>566</v>
      </c>
      <c r="I2463" s="7"/>
      <c r="J2463" s="7"/>
      <c r="K2463" s="8">
        <v>373.82</v>
      </c>
      <c r="L2463" s="7"/>
      <c r="M2463" s="7"/>
      <c r="N2463" s="8">
        <v>242.97</v>
      </c>
      <c r="O2463" s="7"/>
      <c r="P2463" s="7"/>
      <c r="Q2463" s="8">
        <v>269.81</v>
      </c>
      <c r="R2463" s="7"/>
      <c r="S2463" s="7"/>
      <c r="T2463" s="8">
        <v>220.25</v>
      </c>
      <c r="U2463" s="9">
        <v>1106.8499999999999</v>
      </c>
    </row>
    <row r="2464" spans="1:21" ht="23.25" thickBot="1" x14ac:dyDescent="0.3">
      <c r="A2464" s="4" t="s">
        <v>547</v>
      </c>
      <c r="B2464" s="4" t="s">
        <v>194</v>
      </c>
      <c r="C2464" s="4" t="s">
        <v>195</v>
      </c>
      <c r="D2464" s="4" t="s">
        <v>564</v>
      </c>
      <c r="E2464" s="4" t="s">
        <v>565</v>
      </c>
      <c r="F2464" s="4" t="s">
        <v>42</v>
      </c>
      <c r="G2464" s="4" t="s">
        <v>43</v>
      </c>
      <c r="H2464" s="4" t="s">
        <v>566</v>
      </c>
      <c r="I2464" s="11"/>
      <c r="J2464" s="11"/>
      <c r="K2464" s="10">
        <v>2669.04</v>
      </c>
      <c r="L2464" s="11"/>
      <c r="M2464" s="11"/>
      <c r="N2464" s="10">
        <v>1734.75</v>
      </c>
      <c r="O2464" s="11"/>
      <c r="P2464" s="11"/>
      <c r="Q2464" s="10">
        <v>1887.12</v>
      </c>
      <c r="R2464" s="11"/>
      <c r="S2464" s="11"/>
      <c r="T2464" s="10">
        <v>1572.6</v>
      </c>
      <c r="U2464" s="9">
        <v>7863.51</v>
      </c>
    </row>
    <row r="2465" spans="1:21" ht="23.25" thickBot="1" x14ac:dyDescent="0.3">
      <c r="A2465" s="4" t="s">
        <v>547</v>
      </c>
      <c r="B2465" s="4" t="s">
        <v>194</v>
      </c>
      <c r="C2465" s="4" t="s">
        <v>195</v>
      </c>
      <c r="D2465" s="4" t="s">
        <v>564</v>
      </c>
      <c r="E2465" s="4" t="s">
        <v>565</v>
      </c>
      <c r="F2465" s="4" t="s">
        <v>53</v>
      </c>
      <c r="G2465" s="4" t="s">
        <v>54</v>
      </c>
      <c r="H2465" s="4" t="s">
        <v>566</v>
      </c>
      <c r="I2465" s="7"/>
      <c r="J2465" s="7"/>
      <c r="K2465" s="7"/>
      <c r="L2465" s="7"/>
      <c r="M2465" s="7"/>
      <c r="N2465" s="7"/>
      <c r="O2465" s="7"/>
      <c r="P2465" s="7"/>
      <c r="Q2465" s="8">
        <v>39.24</v>
      </c>
      <c r="R2465" s="7"/>
      <c r="S2465" s="7"/>
      <c r="T2465" s="7"/>
      <c r="U2465" s="9">
        <v>39.24</v>
      </c>
    </row>
    <row r="2466" spans="1:21" ht="23.25" thickBot="1" x14ac:dyDescent="0.3">
      <c r="A2466" s="4" t="s">
        <v>547</v>
      </c>
      <c r="B2466" s="4" t="s">
        <v>194</v>
      </c>
      <c r="C2466" s="4" t="s">
        <v>195</v>
      </c>
      <c r="D2466" s="4" t="s">
        <v>567</v>
      </c>
      <c r="E2466" s="4" t="s">
        <v>568</v>
      </c>
      <c r="F2466" s="4" t="s">
        <v>70</v>
      </c>
      <c r="G2466" s="4" t="s">
        <v>71</v>
      </c>
      <c r="H2466" s="4" t="s">
        <v>569</v>
      </c>
      <c r="I2466" s="11"/>
      <c r="J2466" s="11"/>
      <c r="K2466" s="11"/>
      <c r="L2466" s="11"/>
      <c r="M2466" s="10">
        <v>614.97</v>
      </c>
      <c r="N2466" s="11"/>
      <c r="O2466" s="11"/>
      <c r="P2466" s="11"/>
      <c r="Q2466" s="11"/>
      <c r="R2466" s="11"/>
      <c r="S2466" s="11"/>
      <c r="T2466" s="11"/>
      <c r="U2466" s="9">
        <v>614.97</v>
      </c>
    </row>
    <row r="2467" spans="1:21" ht="23.25" thickBot="1" x14ac:dyDescent="0.3">
      <c r="A2467" s="4" t="s">
        <v>547</v>
      </c>
      <c r="B2467" s="4" t="s">
        <v>194</v>
      </c>
      <c r="C2467" s="4" t="s">
        <v>195</v>
      </c>
      <c r="D2467" s="4" t="s">
        <v>567</v>
      </c>
      <c r="E2467" s="4" t="s">
        <v>568</v>
      </c>
      <c r="F2467" s="4" t="s">
        <v>47</v>
      </c>
      <c r="G2467" s="4" t="s">
        <v>48</v>
      </c>
      <c r="H2467" s="4" t="s">
        <v>569</v>
      </c>
      <c r="I2467" s="7"/>
      <c r="J2467" s="8">
        <v>430.14</v>
      </c>
      <c r="K2467" s="7"/>
      <c r="L2467" s="8">
        <v>93.74</v>
      </c>
      <c r="M2467" s="8">
        <v>359.6</v>
      </c>
      <c r="N2467" s="8">
        <v>85.61</v>
      </c>
      <c r="O2467" s="8">
        <v>2252.89</v>
      </c>
      <c r="P2467" s="7"/>
      <c r="Q2467" s="8">
        <v>125.54</v>
      </c>
      <c r="R2467" s="7"/>
      <c r="S2467" s="8">
        <v>692.81</v>
      </c>
      <c r="T2467" s="7"/>
      <c r="U2467" s="9">
        <v>4040.33</v>
      </c>
    </row>
    <row r="2468" spans="1:21" ht="23.25" thickBot="1" x14ac:dyDescent="0.3">
      <c r="A2468" s="4" t="s">
        <v>547</v>
      </c>
      <c r="B2468" s="4" t="s">
        <v>194</v>
      </c>
      <c r="C2468" s="4" t="s">
        <v>195</v>
      </c>
      <c r="D2468" s="4" t="s">
        <v>567</v>
      </c>
      <c r="E2468" s="4" t="s">
        <v>568</v>
      </c>
      <c r="F2468" s="4" t="s">
        <v>130</v>
      </c>
      <c r="G2468" s="4" t="s">
        <v>131</v>
      </c>
      <c r="H2468" s="4" t="s">
        <v>569</v>
      </c>
      <c r="I2468" s="11"/>
      <c r="J2468" s="11"/>
      <c r="K2468" s="11"/>
      <c r="L2468" s="11"/>
      <c r="M2468" s="11"/>
      <c r="N2468" s="11"/>
      <c r="O2468" s="11"/>
      <c r="P2468" s="10">
        <v>33</v>
      </c>
      <c r="Q2468" s="11"/>
      <c r="R2468" s="11"/>
      <c r="S2468" s="11"/>
      <c r="T2468" s="11"/>
      <c r="U2468" s="9">
        <v>33</v>
      </c>
    </row>
    <row r="2469" spans="1:21" ht="23.25" thickBot="1" x14ac:dyDescent="0.3">
      <c r="A2469" s="4" t="s">
        <v>547</v>
      </c>
      <c r="B2469" s="4" t="s">
        <v>194</v>
      </c>
      <c r="C2469" s="4" t="s">
        <v>195</v>
      </c>
      <c r="D2469" s="4" t="s">
        <v>567</v>
      </c>
      <c r="E2469" s="4" t="s">
        <v>568</v>
      </c>
      <c r="F2469" s="4" t="s">
        <v>356</v>
      </c>
      <c r="G2469" s="4" t="s">
        <v>357</v>
      </c>
      <c r="H2469" s="4" t="s">
        <v>569</v>
      </c>
      <c r="I2469" s="7"/>
      <c r="J2469" s="7"/>
      <c r="K2469" s="7"/>
      <c r="L2469" s="7"/>
      <c r="M2469" s="7"/>
      <c r="N2469" s="7"/>
      <c r="O2469" s="7"/>
      <c r="P2469" s="8">
        <v>0.66</v>
      </c>
      <c r="Q2469" s="7"/>
      <c r="R2469" s="7"/>
      <c r="S2469" s="7"/>
      <c r="T2469" s="7"/>
      <c r="U2469" s="9">
        <v>0.66</v>
      </c>
    </row>
    <row r="2470" spans="1:21" ht="23.25" thickBot="1" x14ac:dyDescent="0.3">
      <c r="A2470" s="4" t="s">
        <v>547</v>
      </c>
      <c r="B2470" s="4" t="s">
        <v>194</v>
      </c>
      <c r="C2470" s="4" t="s">
        <v>195</v>
      </c>
      <c r="D2470" s="4" t="s">
        <v>567</v>
      </c>
      <c r="E2470" s="4" t="s">
        <v>568</v>
      </c>
      <c r="F2470" s="4" t="s">
        <v>286</v>
      </c>
      <c r="G2470" s="4" t="s">
        <v>287</v>
      </c>
      <c r="H2470" s="4" t="s">
        <v>569</v>
      </c>
      <c r="I2470" s="11"/>
      <c r="J2470" s="11"/>
      <c r="K2470" s="11"/>
      <c r="L2470" s="11"/>
      <c r="M2470" s="11"/>
      <c r="N2470" s="11"/>
      <c r="O2470" s="10">
        <v>562.71</v>
      </c>
      <c r="P2470" s="10">
        <v>20</v>
      </c>
      <c r="Q2470" s="10">
        <v>254.09</v>
      </c>
      <c r="R2470" s="11"/>
      <c r="S2470" s="11"/>
      <c r="T2470" s="11"/>
      <c r="U2470" s="9">
        <v>836.8</v>
      </c>
    </row>
    <row r="2471" spans="1:21" ht="23.25" thickBot="1" x14ac:dyDescent="0.3">
      <c r="A2471" s="4" t="s">
        <v>547</v>
      </c>
      <c r="B2471" s="4" t="s">
        <v>194</v>
      </c>
      <c r="C2471" s="4" t="s">
        <v>195</v>
      </c>
      <c r="D2471" s="4" t="s">
        <v>567</v>
      </c>
      <c r="E2471" s="4" t="s">
        <v>568</v>
      </c>
      <c r="F2471" s="4" t="s">
        <v>94</v>
      </c>
      <c r="G2471" s="4" t="s">
        <v>95</v>
      </c>
      <c r="H2471" s="4" t="s">
        <v>569</v>
      </c>
      <c r="I2471" s="8">
        <v>908.8</v>
      </c>
      <c r="J2471" s="8">
        <v>1252.77</v>
      </c>
      <c r="K2471" s="8">
        <v>-631.44000000000005</v>
      </c>
      <c r="L2471" s="8">
        <v>292.92</v>
      </c>
      <c r="M2471" s="8">
        <v>811.23</v>
      </c>
      <c r="N2471" s="8">
        <v>697.79</v>
      </c>
      <c r="O2471" s="8">
        <v>448.01</v>
      </c>
      <c r="P2471" s="8">
        <v>995.43</v>
      </c>
      <c r="Q2471" s="8">
        <v>439.66</v>
      </c>
      <c r="R2471" s="8">
        <v>213.03</v>
      </c>
      <c r="S2471" s="8">
        <v>655.79</v>
      </c>
      <c r="T2471" s="8">
        <v>-72.540000000000006</v>
      </c>
      <c r="U2471" s="9">
        <v>6011.45</v>
      </c>
    </row>
    <row r="2472" spans="1:21" ht="23.25" thickBot="1" x14ac:dyDescent="0.3">
      <c r="A2472" s="4" t="s">
        <v>547</v>
      </c>
      <c r="B2472" s="4" t="s">
        <v>194</v>
      </c>
      <c r="C2472" s="4" t="s">
        <v>195</v>
      </c>
      <c r="D2472" s="4" t="s">
        <v>567</v>
      </c>
      <c r="E2472" s="4" t="s">
        <v>568</v>
      </c>
      <c r="F2472" s="4" t="s">
        <v>38</v>
      </c>
      <c r="G2472" s="4" t="s">
        <v>39</v>
      </c>
      <c r="H2472" s="4" t="s">
        <v>569</v>
      </c>
      <c r="I2472" s="11"/>
      <c r="J2472" s="10">
        <v>1085</v>
      </c>
      <c r="K2472" s="10">
        <v>-1085</v>
      </c>
      <c r="L2472" s="11"/>
      <c r="M2472" s="10">
        <v>155</v>
      </c>
      <c r="N2472" s="10">
        <v>3208.25</v>
      </c>
      <c r="O2472" s="10">
        <v>-3363.25</v>
      </c>
      <c r="P2472" s="10">
        <v>3363.25</v>
      </c>
      <c r="Q2472" s="11"/>
      <c r="R2472" s="10">
        <v>3435.17</v>
      </c>
      <c r="S2472" s="10">
        <v>1897.33</v>
      </c>
      <c r="T2472" s="10">
        <v>4925.87</v>
      </c>
      <c r="U2472" s="9">
        <v>13621.62</v>
      </c>
    </row>
    <row r="2473" spans="1:21" ht="23.25" thickBot="1" x14ac:dyDescent="0.3">
      <c r="A2473" s="4" t="s">
        <v>547</v>
      </c>
      <c r="B2473" s="4" t="s">
        <v>194</v>
      </c>
      <c r="C2473" s="4" t="s">
        <v>195</v>
      </c>
      <c r="D2473" s="4" t="s">
        <v>567</v>
      </c>
      <c r="E2473" s="4" t="s">
        <v>568</v>
      </c>
      <c r="F2473" s="4" t="s">
        <v>576</v>
      </c>
      <c r="G2473" s="4" t="s">
        <v>577</v>
      </c>
      <c r="H2473" s="4" t="s">
        <v>569</v>
      </c>
      <c r="I2473" s="8">
        <v>964.8</v>
      </c>
      <c r="J2473" s="7"/>
      <c r="K2473" s="7"/>
      <c r="L2473" s="7"/>
      <c r="M2473" s="7"/>
      <c r="N2473" s="7"/>
      <c r="O2473" s="7"/>
      <c r="P2473" s="7"/>
      <c r="Q2473" s="7"/>
      <c r="R2473" s="7"/>
      <c r="S2473" s="7"/>
      <c r="T2473" s="7"/>
      <c r="U2473" s="9">
        <v>964.8</v>
      </c>
    </row>
    <row r="2474" spans="1:21" ht="23.25" thickBot="1" x14ac:dyDescent="0.3">
      <c r="A2474" s="4" t="s">
        <v>547</v>
      </c>
      <c r="B2474" s="4" t="s">
        <v>194</v>
      </c>
      <c r="C2474" s="4" t="s">
        <v>195</v>
      </c>
      <c r="D2474" s="4" t="s">
        <v>567</v>
      </c>
      <c r="E2474" s="4" t="s">
        <v>568</v>
      </c>
      <c r="F2474" s="4" t="s">
        <v>292</v>
      </c>
      <c r="G2474" s="4" t="s">
        <v>293</v>
      </c>
      <c r="H2474" s="4" t="s">
        <v>569</v>
      </c>
      <c r="I2474" s="10">
        <v>3310.75</v>
      </c>
      <c r="J2474" s="11"/>
      <c r="K2474" s="10">
        <v>1767.5</v>
      </c>
      <c r="L2474" s="10">
        <v>-1080</v>
      </c>
      <c r="M2474" s="10">
        <v>4049.75</v>
      </c>
      <c r="N2474" s="10">
        <v>747.87</v>
      </c>
      <c r="O2474" s="11"/>
      <c r="P2474" s="11"/>
      <c r="Q2474" s="10">
        <v>1512.5</v>
      </c>
      <c r="R2474" s="11"/>
      <c r="S2474" s="10">
        <v>3435.17</v>
      </c>
      <c r="T2474" s="11"/>
      <c r="U2474" s="9">
        <v>13743.54</v>
      </c>
    </row>
    <row r="2475" spans="1:21" ht="23.25" thickBot="1" x14ac:dyDescent="0.3">
      <c r="A2475" s="4" t="s">
        <v>547</v>
      </c>
      <c r="B2475" s="4" t="s">
        <v>194</v>
      </c>
      <c r="C2475" s="4" t="s">
        <v>195</v>
      </c>
      <c r="D2475" s="4" t="s">
        <v>567</v>
      </c>
      <c r="E2475" s="4" t="s">
        <v>568</v>
      </c>
      <c r="F2475" s="4" t="s">
        <v>138</v>
      </c>
      <c r="G2475" s="4" t="s">
        <v>139</v>
      </c>
      <c r="H2475" s="4" t="s">
        <v>569</v>
      </c>
      <c r="I2475" s="8">
        <v>6.25</v>
      </c>
      <c r="J2475" s="7"/>
      <c r="K2475" s="7"/>
      <c r="L2475" s="7"/>
      <c r="M2475" s="7"/>
      <c r="N2475" s="7"/>
      <c r="O2475" s="8">
        <v>678</v>
      </c>
      <c r="P2475" s="7"/>
      <c r="Q2475" s="7"/>
      <c r="R2475" s="7"/>
      <c r="S2475" s="7"/>
      <c r="T2475" s="7"/>
      <c r="U2475" s="9">
        <v>684.25</v>
      </c>
    </row>
    <row r="2476" spans="1:21" ht="23.25" thickBot="1" x14ac:dyDescent="0.3">
      <c r="A2476" s="4" t="s">
        <v>547</v>
      </c>
      <c r="B2476" s="4" t="s">
        <v>194</v>
      </c>
      <c r="C2476" s="4" t="s">
        <v>195</v>
      </c>
      <c r="D2476" s="4" t="s">
        <v>567</v>
      </c>
      <c r="E2476" s="4" t="s">
        <v>568</v>
      </c>
      <c r="F2476" s="4" t="s">
        <v>140</v>
      </c>
      <c r="G2476" s="4" t="s">
        <v>141</v>
      </c>
      <c r="H2476" s="4" t="s">
        <v>569</v>
      </c>
      <c r="I2476" s="10">
        <v>540.48</v>
      </c>
      <c r="J2476" s="10">
        <v>2544.37</v>
      </c>
      <c r="K2476" s="10">
        <v>3726.42</v>
      </c>
      <c r="L2476" s="10">
        <v>1140.78</v>
      </c>
      <c r="M2476" s="11"/>
      <c r="N2476" s="10">
        <v>310</v>
      </c>
      <c r="O2476" s="10">
        <v>1839.25</v>
      </c>
      <c r="P2476" s="10">
        <v>310</v>
      </c>
      <c r="Q2476" s="10">
        <v>900.27</v>
      </c>
      <c r="R2476" s="10">
        <v>920.25</v>
      </c>
      <c r="S2476" s="11"/>
      <c r="T2476" s="11"/>
      <c r="U2476" s="9">
        <v>12231.82</v>
      </c>
    </row>
    <row r="2477" spans="1:21" ht="23.25" thickBot="1" x14ac:dyDescent="0.3">
      <c r="A2477" s="4" t="s">
        <v>547</v>
      </c>
      <c r="B2477" s="4" t="s">
        <v>194</v>
      </c>
      <c r="C2477" s="4" t="s">
        <v>195</v>
      </c>
      <c r="D2477" s="4" t="s">
        <v>567</v>
      </c>
      <c r="E2477" s="4" t="s">
        <v>568</v>
      </c>
      <c r="F2477" s="4" t="s">
        <v>40</v>
      </c>
      <c r="G2477" s="4" t="s">
        <v>41</v>
      </c>
      <c r="H2477" s="4" t="s">
        <v>569</v>
      </c>
      <c r="I2477" s="7"/>
      <c r="J2477" s="7"/>
      <c r="K2477" s="8">
        <v>1334.9</v>
      </c>
      <c r="L2477" s="8">
        <v>4170.4399999999996</v>
      </c>
      <c r="M2477" s="8">
        <v>1934.3</v>
      </c>
      <c r="N2477" s="8">
        <v>300</v>
      </c>
      <c r="O2477" s="8">
        <v>798</v>
      </c>
      <c r="P2477" s="7"/>
      <c r="Q2477" s="7"/>
      <c r="R2477" s="7"/>
      <c r="S2477" s="8">
        <v>1043</v>
      </c>
      <c r="T2477" s="8">
        <v>1668</v>
      </c>
      <c r="U2477" s="9">
        <v>11248.64</v>
      </c>
    </row>
    <row r="2478" spans="1:21" ht="23.25" thickBot="1" x14ac:dyDescent="0.3">
      <c r="A2478" s="4" t="s">
        <v>547</v>
      </c>
      <c r="B2478" s="4" t="s">
        <v>194</v>
      </c>
      <c r="C2478" s="4" t="s">
        <v>195</v>
      </c>
      <c r="D2478" s="4" t="s">
        <v>567</v>
      </c>
      <c r="E2478" s="4" t="s">
        <v>568</v>
      </c>
      <c r="F2478" s="4" t="s">
        <v>49</v>
      </c>
      <c r="G2478" s="4" t="s">
        <v>50</v>
      </c>
      <c r="H2478" s="4" t="s">
        <v>569</v>
      </c>
      <c r="I2478" s="10">
        <v>600</v>
      </c>
      <c r="J2478" s="11"/>
      <c r="K2478" s="10">
        <v>275</v>
      </c>
      <c r="L2478" s="10">
        <v>275</v>
      </c>
      <c r="M2478" s="11"/>
      <c r="N2478" s="11"/>
      <c r="O2478" s="11"/>
      <c r="P2478" s="11"/>
      <c r="Q2478" s="11"/>
      <c r="R2478" s="11"/>
      <c r="S2478" s="10">
        <v>200</v>
      </c>
      <c r="T2478" s="11"/>
      <c r="U2478" s="9">
        <v>1350</v>
      </c>
    </row>
    <row r="2479" spans="1:21" ht="23.25" thickBot="1" x14ac:dyDescent="0.3">
      <c r="A2479" s="4" t="s">
        <v>547</v>
      </c>
      <c r="B2479" s="4" t="s">
        <v>194</v>
      </c>
      <c r="C2479" s="4" t="s">
        <v>195</v>
      </c>
      <c r="D2479" s="4" t="s">
        <v>567</v>
      </c>
      <c r="E2479" s="4" t="s">
        <v>568</v>
      </c>
      <c r="F2479" s="4" t="s">
        <v>294</v>
      </c>
      <c r="G2479" s="4" t="s">
        <v>295</v>
      </c>
      <c r="H2479" s="4" t="s">
        <v>569</v>
      </c>
      <c r="I2479" s="7"/>
      <c r="J2479" s="8">
        <v>75</v>
      </c>
      <c r="K2479" s="7"/>
      <c r="L2479" s="7"/>
      <c r="M2479" s="7"/>
      <c r="N2479" s="7"/>
      <c r="O2479" s="7"/>
      <c r="P2479" s="7"/>
      <c r="Q2479" s="8">
        <v>404.73</v>
      </c>
      <c r="R2479" s="7"/>
      <c r="S2479" s="8">
        <v>817.34</v>
      </c>
      <c r="T2479" s="7"/>
      <c r="U2479" s="9">
        <v>1297.07</v>
      </c>
    </row>
    <row r="2480" spans="1:21" ht="23.25" thickBot="1" x14ac:dyDescent="0.3">
      <c r="A2480" s="4" t="s">
        <v>547</v>
      </c>
      <c r="B2480" s="4" t="s">
        <v>194</v>
      </c>
      <c r="C2480" s="4" t="s">
        <v>195</v>
      </c>
      <c r="D2480" s="4" t="s">
        <v>567</v>
      </c>
      <c r="E2480" s="4" t="s">
        <v>568</v>
      </c>
      <c r="F2480" s="4" t="s">
        <v>1333</v>
      </c>
      <c r="G2480" s="4" t="s">
        <v>1334</v>
      </c>
      <c r="H2480" s="4" t="s">
        <v>569</v>
      </c>
      <c r="I2480" s="11"/>
      <c r="J2480" s="11"/>
      <c r="K2480" s="11"/>
      <c r="L2480" s="11"/>
      <c r="M2480" s="11"/>
      <c r="N2480" s="11"/>
      <c r="O2480" s="11"/>
      <c r="P2480" s="11"/>
      <c r="Q2480" s="11"/>
      <c r="R2480" s="11"/>
      <c r="S2480" s="10">
        <v>0.91</v>
      </c>
      <c r="T2480" s="10">
        <v>1.7</v>
      </c>
      <c r="U2480" s="9">
        <v>2.61</v>
      </c>
    </row>
    <row r="2481" spans="1:21" ht="23.25" thickBot="1" x14ac:dyDescent="0.3">
      <c r="A2481" s="4" t="s">
        <v>547</v>
      </c>
      <c r="B2481" s="4" t="s">
        <v>194</v>
      </c>
      <c r="C2481" s="4" t="s">
        <v>195</v>
      </c>
      <c r="D2481" s="4" t="s">
        <v>567</v>
      </c>
      <c r="E2481" s="4" t="s">
        <v>568</v>
      </c>
      <c r="F2481" s="4" t="s">
        <v>358</v>
      </c>
      <c r="G2481" s="4" t="s">
        <v>359</v>
      </c>
      <c r="H2481" s="4" t="s">
        <v>569</v>
      </c>
      <c r="I2481" s="8">
        <v>-126.58</v>
      </c>
      <c r="J2481" s="7"/>
      <c r="K2481" s="7"/>
      <c r="L2481" s="7"/>
      <c r="M2481" s="7"/>
      <c r="N2481" s="7"/>
      <c r="O2481" s="7"/>
      <c r="P2481" s="7"/>
      <c r="Q2481" s="8">
        <v>-1530.66</v>
      </c>
      <c r="R2481" s="7"/>
      <c r="S2481" s="7"/>
      <c r="T2481" s="7"/>
      <c r="U2481" s="9">
        <v>-1657.24</v>
      </c>
    </row>
    <row r="2482" spans="1:21" ht="23.25" thickBot="1" x14ac:dyDescent="0.3">
      <c r="A2482" s="4" t="s">
        <v>547</v>
      </c>
      <c r="B2482" s="4" t="s">
        <v>194</v>
      </c>
      <c r="C2482" s="4" t="s">
        <v>195</v>
      </c>
      <c r="D2482" s="4" t="s">
        <v>567</v>
      </c>
      <c r="E2482" s="4" t="s">
        <v>568</v>
      </c>
      <c r="F2482" s="4" t="s">
        <v>72</v>
      </c>
      <c r="G2482" s="4" t="s">
        <v>73</v>
      </c>
      <c r="H2482" s="4" t="s">
        <v>569</v>
      </c>
      <c r="I2482" s="11"/>
      <c r="J2482" s="11"/>
      <c r="K2482" s="10">
        <v>-4017.57</v>
      </c>
      <c r="L2482" s="11"/>
      <c r="M2482" s="11"/>
      <c r="N2482" s="11"/>
      <c r="O2482" s="11"/>
      <c r="P2482" s="11"/>
      <c r="Q2482" s="11"/>
      <c r="R2482" s="11"/>
      <c r="S2482" s="11"/>
      <c r="T2482" s="10">
        <v>-5544.14</v>
      </c>
      <c r="U2482" s="9">
        <v>-9561.7099999999991</v>
      </c>
    </row>
    <row r="2483" spans="1:21" ht="23.25" thickBot="1" x14ac:dyDescent="0.3">
      <c r="A2483" s="4" t="s">
        <v>547</v>
      </c>
      <c r="B2483" s="4" t="s">
        <v>194</v>
      </c>
      <c r="C2483" s="4" t="s">
        <v>195</v>
      </c>
      <c r="D2483" s="4" t="s">
        <v>567</v>
      </c>
      <c r="E2483" s="4" t="s">
        <v>568</v>
      </c>
      <c r="F2483" s="4" t="s">
        <v>1533</v>
      </c>
      <c r="G2483" s="4" t="s">
        <v>1534</v>
      </c>
      <c r="H2483" s="4" t="s">
        <v>569</v>
      </c>
      <c r="I2483" s="7"/>
      <c r="J2483" s="7"/>
      <c r="K2483" s="7"/>
      <c r="L2483" s="7"/>
      <c r="M2483" s="7"/>
      <c r="N2483" s="7"/>
      <c r="O2483" s="7"/>
      <c r="P2483" s="7"/>
      <c r="Q2483" s="7"/>
      <c r="R2483" s="7"/>
      <c r="S2483" s="8">
        <v>1.1000000000000001</v>
      </c>
      <c r="T2483" s="8">
        <v>2.0099999999999998</v>
      </c>
      <c r="U2483" s="9">
        <v>3.11</v>
      </c>
    </row>
    <row r="2484" spans="1:21" ht="23.25" thickBot="1" x14ac:dyDescent="0.3">
      <c r="A2484" s="4" t="s">
        <v>547</v>
      </c>
      <c r="B2484" s="4" t="s">
        <v>194</v>
      </c>
      <c r="C2484" s="4" t="s">
        <v>195</v>
      </c>
      <c r="D2484" s="4" t="s">
        <v>567</v>
      </c>
      <c r="E2484" s="4" t="s">
        <v>568</v>
      </c>
      <c r="F2484" s="4" t="s">
        <v>42</v>
      </c>
      <c r="G2484" s="4" t="s">
        <v>43</v>
      </c>
      <c r="H2484" s="4" t="s">
        <v>569</v>
      </c>
      <c r="I2484" s="10">
        <v>6488.75</v>
      </c>
      <c r="J2484" s="10">
        <v>8944.68</v>
      </c>
      <c r="K2484" s="10">
        <v>-3301.52</v>
      </c>
      <c r="L2484" s="10">
        <v>2091.4</v>
      </c>
      <c r="M2484" s="10">
        <v>5425.52</v>
      </c>
      <c r="N2484" s="10">
        <v>4982.17</v>
      </c>
      <c r="O2484" s="10">
        <v>2927.28</v>
      </c>
      <c r="P2484" s="10">
        <v>6245.48</v>
      </c>
      <c r="Q2484" s="10">
        <v>2668.31</v>
      </c>
      <c r="R2484" s="10">
        <v>1521.01</v>
      </c>
      <c r="S2484" s="10">
        <v>4405.42</v>
      </c>
      <c r="T2484" s="10">
        <v>-246.46</v>
      </c>
      <c r="U2484" s="9">
        <v>42152.04</v>
      </c>
    </row>
    <row r="2485" spans="1:21" ht="23.25" thickBot="1" x14ac:dyDescent="0.3">
      <c r="A2485" s="4" t="s">
        <v>547</v>
      </c>
      <c r="B2485" s="4" t="s">
        <v>194</v>
      </c>
      <c r="C2485" s="4" t="s">
        <v>195</v>
      </c>
      <c r="D2485" s="4" t="s">
        <v>567</v>
      </c>
      <c r="E2485" s="4" t="s">
        <v>568</v>
      </c>
      <c r="F2485" s="4" t="s">
        <v>53</v>
      </c>
      <c r="G2485" s="4" t="s">
        <v>54</v>
      </c>
      <c r="H2485" s="4" t="s">
        <v>569</v>
      </c>
      <c r="I2485" s="7"/>
      <c r="J2485" s="7"/>
      <c r="K2485" s="8">
        <v>-1206.9100000000001</v>
      </c>
      <c r="L2485" s="7"/>
      <c r="M2485" s="8">
        <v>366.54</v>
      </c>
      <c r="N2485" s="7"/>
      <c r="O2485" s="8">
        <v>271.44</v>
      </c>
      <c r="P2485" s="8">
        <v>861.8</v>
      </c>
      <c r="Q2485" s="8">
        <v>470.8</v>
      </c>
      <c r="R2485" s="7"/>
      <c r="S2485" s="8">
        <v>276.88</v>
      </c>
      <c r="T2485" s="8">
        <v>-271.44</v>
      </c>
      <c r="U2485" s="9">
        <v>769.11</v>
      </c>
    </row>
    <row r="2486" spans="1:21" ht="23.25" thickBot="1" x14ac:dyDescent="0.3">
      <c r="A2486" s="4" t="s">
        <v>547</v>
      </c>
      <c r="B2486" s="4" t="s">
        <v>194</v>
      </c>
      <c r="C2486" s="4" t="s">
        <v>195</v>
      </c>
      <c r="D2486" s="4" t="s">
        <v>567</v>
      </c>
      <c r="E2486" s="4" t="s">
        <v>568</v>
      </c>
      <c r="F2486" s="4" t="s">
        <v>172</v>
      </c>
      <c r="G2486" s="4" t="s">
        <v>173</v>
      </c>
      <c r="H2486" s="4" t="s">
        <v>569</v>
      </c>
      <c r="I2486" s="11"/>
      <c r="J2486" s="11"/>
      <c r="K2486" s="10">
        <v>-135</v>
      </c>
      <c r="L2486" s="11"/>
      <c r="M2486" s="11"/>
      <c r="N2486" s="11"/>
      <c r="O2486" s="11"/>
      <c r="P2486" s="10">
        <v>22.5</v>
      </c>
      <c r="Q2486" s="11"/>
      <c r="R2486" s="11"/>
      <c r="S2486" s="11"/>
      <c r="T2486" s="11"/>
      <c r="U2486" s="9">
        <v>-112.5</v>
      </c>
    </row>
    <row r="2487" spans="1:21" ht="23.25" thickBot="1" x14ac:dyDescent="0.3">
      <c r="A2487" s="4" t="s">
        <v>547</v>
      </c>
      <c r="B2487" s="4" t="s">
        <v>194</v>
      </c>
      <c r="C2487" s="4" t="s">
        <v>195</v>
      </c>
      <c r="D2487" s="4" t="s">
        <v>7672</v>
      </c>
      <c r="E2487" s="4" t="s">
        <v>7673</v>
      </c>
      <c r="F2487" s="4" t="s">
        <v>40</v>
      </c>
      <c r="G2487" s="4" t="s">
        <v>41</v>
      </c>
      <c r="H2487" s="4" t="s">
        <v>7674</v>
      </c>
      <c r="I2487" s="7"/>
      <c r="J2487" s="7"/>
      <c r="K2487" s="8">
        <v>5918.65</v>
      </c>
      <c r="L2487" s="7"/>
      <c r="M2487" s="7"/>
      <c r="N2487" s="7"/>
      <c r="O2487" s="7"/>
      <c r="P2487" s="7"/>
      <c r="Q2487" s="7"/>
      <c r="R2487" s="7"/>
      <c r="S2487" s="7"/>
      <c r="T2487" s="7"/>
      <c r="U2487" s="9">
        <v>5918.65</v>
      </c>
    </row>
    <row r="2488" spans="1:21" ht="23.25" thickBot="1" x14ac:dyDescent="0.3">
      <c r="A2488" s="4" t="s">
        <v>547</v>
      </c>
      <c r="B2488" s="4" t="s">
        <v>298</v>
      </c>
      <c r="C2488" s="4" t="s">
        <v>299</v>
      </c>
      <c r="D2488" s="4" t="s">
        <v>548</v>
      </c>
      <c r="E2488" s="4" t="s">
        <v>549</v>
      </c>
      <c r="F2488" s="4" t="s">
        <v>40</v>
      </c>
      <c r="G2488" s="4" t="s">
        <v>41</v>
      </c>
      <c r="H2488" s="4" t="s">
        <v>550</v>
      </c>
      <c r="I2488" s="11"/>
      <c r="J2488" s="11"/>
      <c r="K2488" s="11"/>
      <c r="L2488" s="11"/>
      <c r="M2488" s="11"/>
      <c r="N2488" s="11"/>
      <c r="O2488" s="11"/>
      <c r="P2488" s="11"/>
      <c r="Q2488" s="11"/>
      <c r="R2488" s="10">
        <v>641.20000000000005</v>
      </c>
      <c r="S2488" s="11"/>
      <c r="T2488" s="11"/>
      <c r="U2488" s="9">
        <v>641.20000000000005</v>
      </c>
    </row>
    <row r="2489" spans="1:21" ht="23.25" thickBot="1" x14ac:dyDescent="0.3">
      <c r="A2489" s="4" t="s">
        <v>547</v>
      </c>
      <c r="B2489" s="4" t="s">
        <v>298</v>
      </c>
      <c r="C2489" s="4" t="s">
        <v>299</v>
      </c>
      <c r="D2489" s="4" t="s">
        <v>548</v>
      </c>
      <c r="E2489" s="4" t="s">
        <v>549</v>
      </c>
      <c r="F2489" s="4" t="s">
        <v>358</v>
      </c>
      <c r="G2489" s="4" t="s">
        <v>359</v>
      </c>
      <c r="H2489" s="4" t="s">
        <v>550</v>
      </c>
      <c r="I2489" s="7"/>
      <c r="J2489" s="7"/>
      <c r="K2489" s="7"/>
      <c r="L2489" s="7"/>
      <c r="M2489" s="7"/>
      <c r="N2489" s="7"/>
      <c r="O2489" s="7"/>
      <c r="P2489" s="7"/>
      <c r="Q2489" s="8">
        <v>-566.57000000000005</v>
      </c>
      <c r="R2489" s="7"/>
      <c r="S2489" s="7"/>
      <c r="T2489" s="7"/>
      <c r="U2489" s="9">
        <v>-566.57000000000005</v>
      </c>
    </row>
    <row r="2490" spans="1:21" ht="23.25" thickBot="1" x14ac:dyDescent="0.3">
      <c r="A2490" s="4" t="s">
        <v>547</v>
      </c>
      <c r="B2490" s="4" t="s">
        <v>298</v>
      </c>
      <c r="C2490" s="4" t="s">
        <v>299</v>
      </c>
      <c r="D2490" s="4" t="s">
        <v>548</v>
      </c>
      <c r="E2490" s="4" t="s">
        <v>549</v>
      </c>
      <c r="F2490" s="4" t="s">
        <v>42</v>
      </c>
      <c r="G2490" s="4" t="s">
        <v>43</v>
      </c>
      <c r="H2490" s="4" t="s">
        <v>550</v>
      </c>
      <c r="I2490" s="11"/>
      <c r="J2490" s="11"/>
      <c r="K2490" s="11"/>
      <c r="L2490" s="11"/>
      <c r="M2490" s="11"/>
      <c r="N2490" s="11"/>
      <c r="O2490" s="10">
        <v>136</v>
      </c>
      <c r="P2490" s="10">
        <v>2191.65</v>
      </c>
      <c r="Q2490" s="11"/>
      <c r="R2490" s="11"/>
      <c r="S2490" s="10">
        <v>157.26</v>
      </c>
      <c r="T2490" s="11"/>
      <c r="U2490" s="9">
        <v>2484.91</v>
      </c>
    </row>
    <row r="2491" spans="1:21" ht="23.25" thickBot="1" x14ac:dyDescent="0.3">
      <c r="A2491" s="4" t="s">
        <v>547</v>
      </c>
      <c r="B2491" s="4" t="s">
        <v>298</v>
      </c>
      <c r="C2491" s="4" t="s">
        <v>299</v>
      </c>
      <c r="D2491" s="4" t="s">
        <v>570</v>
      </c>
      <c r="E2491" s="4" t="s">
        <v>571</v>
      </c>
      <c r="F2491" s="4" t="s">
        <v>40</v>
      </c>
      <c r="G2491" s="4" t="s">
        <v>41</v>
      </c>
      <c r="H2491" s="4" t="s">
        <v>572</v>
      </c>
      <c r="I2491" s="7"/>
      <c r="J2491" s="7"/>
      <c r="K2491" s="7"/>
      <c r="L2491" s="7"/>
      <c r="M2491" s="7"/>
      <c r="N2491" s="7"/>
      <c r="O2491" s="7"/>
      <c r="P2491" s="7"/>
      <c r="Q2491" s="8">
        <v>6937.72</v>
      </c>
      <c r="R2491" s="7"/>
      <c r="S2491" s="7"/>
      <c r="T2491" s="7"/>
      <c r="U2491" s="9">
        <v>6937.72</v>
      </c>
    </row>
    <row r="2492" spans="1:21" ht="23.25" thickBot="1" x14ac:dyDescent="0.3">
      <c r="A2492" s="4" t="s">
        <v>547</v>
      </c>
      <c r="B2492" s="4" t="s">
        <v>298</v>
      </c>
      <c r="C2492" s="4" t="s">
        <v>299</v>
      </c>
      <c r="D2492" s="4" t="s">
        <v>570</v>
      </c>
      <c r="E2492" s="4" t="s">
        <v>571</v>
      </c>
      <c r="F2492" s="4" t="s">
        <v>457</v>
      </c>
      <c r="G2492" s="4" t="s">
        <v>458</v>
      </c>
      <c r="H2492" s="4" t="s">
        <v>572</v>
      </c>
      <c r="I2492" s="11"/>
      <c r="J2492" s="10">
        <v>-5314.96</v>
      </c>
      <c r="K2492" s="11"/>
      <c r="L2492" s="11"/>
      <c r="M2492" s="11"/>
      <c r="N2492" s="11"/>
      <c r="O2492" s="10">
        <v>1328.74</v>
      </c>
      <c r="P2492" s="11"/>
      <c r="Q2492" s="11"/>
      <c r="R2492" s="11"/>
      <c r="S2492" s="11"/>
      <c r="T2492" s="11"/>
      <c r="U2492" s="9">
        <v>-3986.22</v>
      </c>
    </row>
    <row r="2493" spans="1:21" ht="23.25" thickBot="1" x14ac:dyDescent="0.3">
      <c r="A2493" s="4" t="s">
        <v>547</v>
      </c>
      <c r="B2493" s="4" t="s">
        <v>298</v>
      </c>
      <c r="C2493" s="4" t="s">
        <v>299</v>
      </c>
      <c r="D2493" s="4" t="s">
        <v>570</v>
      </c>
      <c r="E2493" s="4" t="s">
        <v>571</v>
      </c>
      <c r="F2493" s="4" t="s">
        <v>51</v>
      </c>
      <c r="G2493" s="4" t="s">
        <v>52</v>
      </c>
      <c r="H2493" s="4" t="s">
        <v>572</v>
      </c>
      <c r="I2493" s="8">
        <v>423.05</v>
      </c>
      <c r="J2493" s="7"/>
      <c r="K2493" s="8">
        <v>362.24</v>
      </c>
      <c r="L2493" s="7"/>
      <c r="M2493" s="8">
        <v>928.04</v>
      </c>
      <c r="N2493" s="8">
        <v>615.54</v>
      </c>
      <c r="O2493" s="8">
        <v>2398.35</v>
      </c>
      <c r="P2493" s="8">
        <v>5920.79</v>
      </c>
      <c r="Q2493" s="8">
        <v>1806.94</v>
      </c>
      <c r="R2493" s="8">
        <v>3930.87</v>
      </c>
      <c r="S2493" s="8">
        <v>935.34</v>
      </c>
      <c r="T2493" s="8">
        <v>2432.21</v>
      </c>
      <c r="U2493" s="9">
        <v>19753.37</v>
      </c>
    </row>
    <row r="2494" spans="1:21" ht="23.25" thickBot="1" x14ac:dyDescent="0.3">
      <c r="A2494" s="4" t="s">
        <v>547</v>
      </c>
      <c r="B2494" s="4" t="s">
        <v>298</v>
      </c>
      <c r="C2494" s="4" t="s">
        <v>299</v>
      </c>
      <c r="D2494" s="4" t="s">
        <v>570</v>
      </c>
      <c r="E2494" s="4" t="s">
        <v>571</v>
      </c>
      <c r="F2494" s="4" t="s">
        <v>42</v>
      </c>
      <c r="G2494" s="4" t="s">
        <v>43</v>
      </c>
      <c r="H2494" s="4" t="s">
        <v>572</v>
      </c>
      <c r="I2494" s="10">
        <v>4187.13</v>
      </c>
      <c r="J2494" s="10">
        <v>2447.63</v>
      </c>
      <c r="K2494" s="10">
        <v>1699.96</v>
      </c>
      <c r="L2494" s="10">
        <v>640.14</v>
      </c>
      <c r="M2494" s="10">
        <v>2137.9499999999998</v>
      </c>
      <c r="N2494" s="10">
        <v>95.81</v>
      </c>
      <c r="O2494" s="10">
        <v>5841.89</v>
      </c>
      <c r="P2494" s="10">
        <v>2873.23</v>
      </c>
      <c r="Q2494" s="10">
        <v>2618.65</v>
      </c>
      <c r="R2494" s="10">
        <v>1846.38</v>
      </c>
      <c r="S2494" s="10">
        <v>2685.41</v>
      </c>
      <c r="T2494" s="10">
        <v>1126.57</v>
      </c>
      <c r="U2494" s="9">
        <v>28200.75</v>
      </c>
    </row>
    <row r="2495" spans="1:21" ht="23.25" thickBot="1" x14ac:dyDescent="0.3">
      <c r="A2495" s="4" t="s">
        <v>547</v>
      </c>
      <c r="B2495" s="4" t="s">
        <v>298</v>
      </c>
      <c r="C2495" s="4" t="s">
        <v>299</v>
      </c>
      <c r="D2495" s="4" t="s">
        <v>570</v>
      </c>
      <c r="E2495" s="4" t="s">
        <v>571</v>
      </c>
      <c r="F2495" s="4" t="s">
        <v>53</v>
      </c>
      <c r="G2495" s="4" t="s">
        <v>54</v>
      </c>
      <c r="H2495" s="4" t="s">
        <v>572</v>
      </c>
      <c r="I2495" s="8">
        <v>938.09</v>
      </c>
      <c r="J2495" s="8">
        <v>361.82</v>
      </c>
      <c r="K2495" s="8">
        <v>276.64</v>
      </c>
      <c r="L2495" s="8">
        <v>175.86</v>
      </c>
      <c r="M2495" s="7"/>
      <c r="N2495" s="8">
        <v>115.41</v>
      </c>
      <c r="O2495" s="8">
        <v>174.21</v>
      </c>
      <c r="P2495" s="8">
        <v>360.81</v>
      </c>
      <c r="Q2495" s="8">
        <v>143.49</v>
      </c>
      <c r="R2495" s="8">
        <v>994.4</v>
      </c>
      <c r="S2495" s="8">
        <v>276.88</v>
      </c>
      <c r="T2495" s="8">
        <v>256.16000000000003</v>
      </c>
      <c r="U2495" s="9">
        <v>4073.77</v>
      </c>
    </row>
    <row r="2496" spans="1:21" ht="23.25" thickBot="1" x14ac:dyDescent="0.3">
      <c r="A2496" s="4" t="s">
        <v>547</v>
      </c>
      <c r="B2496" s="4" t="s">
        <v>298</v>
      </c>
      <c r="C2496" s="4" t="s">
        <v>299</v>
      </c>
      <c r="D2496" s="4" t="s">
        <v>570</v>
      </c>
      <c r="E2496" s="4" t="s">
        <v>571</v>
      </c>
      <c r="F2496" s="4" t="s">
        <v>172</v>
      </c>
      <c r="G2496" s="4" t="s">
        <v>173</v>
      </c>
      <c r="H2496" s="4" t="s">
        <v>572</v>
      </c>
      <c r="I2496" s="10">
        <v>45</v>
      </c>
      <c r="J2496" s="11"/>
      <c r="K2496" s="11"/>
      <c r="L2496" s="11"/>
      <c r="M2496" s="11"/>
      <c r="N2496" s="11"/>
      <c r="O2496" s="10">
        <v>45</v>
      </c>
      <c r="P2496" s="10">
        <v>90</v>
      </c>
      <c r="Q2496" s="10">
        <v>22.5</v>
      </c>
      <c r="R2496" s="10">
        <v>45</v>
      </c>
      <c r="S2496" s="11"/>
      <c r="T2496" s="10">
        <v>45</v>
      </c>
      <c r="U2496" s="9">
        <v>292.5</v>
      </c>
    </row>
    <row r="2497" spans="1:21" ht="23.25" thickBot="1" x14ac:dyDescent="0.3">
      <c r="A2497" s="4" t="s">
        <v>547</v>
      </c>
      <c r="B2497" s="4" t="s">
        <v>298</v>
      </c>
      <c r="C2497" s="4" t="s">
        <v>299</v>
      </c>
      <c r="D2497" s="4" t="s">
        <v>561</v>
      </c>
      <c r="E2497" s="4" t="s">
        <v>562</v>
      </c>
      <c r="F2497" s="4" t="s">
        <v>38</v>
      </c>
      <c r="G2497" s="4" t="s">
        <v>39</v>
      </c>
      <c r="H2497" s="4" t="s">
        <v>563</v>
      </c>
      <c r="I2497" s="7"/>
      <c r="J2497" s="8">
        <v>6047</v>
      </c>
      <c r="K2497" s="8">
        <v>-5347</v>
      </c>
      <c r="L2497" s="8">
        <v>-700</v>
      </c>
      <c r="M2497" s="7"/>
      <c r="N2497" s="7"/>
      <c r="O2497" s="7"/>
      <c r="P2497" s="7"/>
      <c r="Q2497" s="7"/>
      <c r="R2497" s="7"/>
      <c r="S2497" s="7"/>
      <c r="T2497" s="7"/>
      <c r="U2497" s="12">
        <v>0</v>
      </c>
    </row>
    <row r="2498" spans="1:21" ht="23.25" thickBot="1" x14ac:dyDescent="0.3">
      <c r="A2498" s="4" t="s">
        <v>547</v>
      </c>
      <c r="B2498" s="4" t="s">
        <v>298</v>
      </c>
      <c r="C2498" s="4" t="s">
        <v>299</v>
      </c>
      <c r="D2498" s="4" t="s">
        <v>561</v>
      </c>
      <c r="E2498" s="4" t="s">
        <v>562</v>
      </c>
      <c r="F2498" s="4" t="s">
        <v>138</v>
      </c>
      <c r="G2498" s="4" t="s">
        <v>139</v>
      </c>
      <c r="H2498" s="4" t="s">
        <v>563</v>
      </c>
      <c r="I2498" s="11"/>
      <c r="J2498" s="11"/>
      <c r="K2498" s="11"/>
      <c r="L2498" s="11"/>
      <c r="M2498" s="10">
        <v>700</v>
      </c>
      <c r="N2498" s="11"/>
      <c r="O2498" s="11"/>
      <c r="P2498" s="11"/>
      <c r="Q2498" s="11"/>
      <c r="R2498" s="11"/>
      <c r="S2498" s="11"/>
      <c r="T2498" s="11"/>
      <c r="U2498" s="9">
        <v>700</v>
      </c>
    </row>
    <row r="2499" spans="1:21" ht="23.25" thickBot="1" x14ac:dyDescent="0.3">
      <c r="A2499" s="4" t="s">
        <v>547</v>
      </c>
      <c r="B2499" s="4" t="s">
        <v>298</v>
      </c>
      <c r="C2499" s="4" t="s">
        <v>299</v>
      </c>
      <c r="D2499" s="4" t="s">
        <v>561</v>
      </c>
      <c r="E2499" s="4" t="s">
        <v>562</v>
      </c>
      <c r="F2499" s="4" t="s">
        <v>140</v>
      </c>
      <c r="G2499" s="4" t="s">
        <v>141</v>
      </c>
      <c r="H2499" s="4" t="s">
        <v>563</v>
      </c>
      <c r="I2499" s="7"/>
      <c r="J2499" s="8">
        <v>1190.58</v>
      </c>
      <c r="K2499" s="8">
        <v>75</v>
      </c>
      <c r="L2499" s="7"/>
      <c r="M2499" s="7"/>
      <c r="N2499" s="7"/>
      <c r="O2499" s="7"/>
      <c r="P2499" s="7"/>
      <c r="Q2499" s="7"/>
      <c r="R2499" s="7"/>
      <c r="S2499" s="7"/>
      <c r="T2499" s="7"/>
      <c r="U2499" s="9">
        <v>1265.58</v>
      </c>
    </row>
    <row r="2500" spans="1:21" ht="23.25" thickBot="1" x14ac:dyDescent="0.3">
      <c r="A2500" s="4" t="s">
        <v>547</v>
      </c>
      <c r="B2500" s="4" t="s">
        <v>298</v>
      </c>
      <c r="C2500" s="4" t="s">
        <v>299</v>
      </c>
      <c r="D2500" s="4" t="s">
        <v>561</v>
      </c>
      <c r="E2500" s="4" t="s">
        <v>562</v>
      </c>
      <c r="F2500" s="4" t="s">
        <v>40</v>
      </c>
      <c r="G2500" s="4" t="s">
        <v>41</v>
      </c>
      <c r="H2500" s="4" t="s">
        <v>563</v>
      </c>
      <c r="I2500" s="11"/>
      <c r="J2500" s="11"/>
      <c r="K2500" s="11"/>
      <c r="L2500" s="10">
        <v>700</v>
      </c>
      <c r="M2500" s="11"/>
      <c r="N2500" s="11"/>
      <c r="O2500" s="11"/>
      <c r="P2500" s="11"/>
      <c r="Q2500" s="11"/>
      <c r="R2500" s="11"/>
      <c r="S2500" s="11"/>
      <c r="T2500" s="11"/>
      <c r="U2500" s="9">
        <v>700</v>
      </c>
    </row>
    <row r="2501" spans="1:21" ht="23.25" thickBot="1" x14ac:dyDescent="0.3">
      <c r="A2501" s="4" t="s">
        <v>547</v>
      </c>
      <c r="B2501" s="4" t="s">
        <v>298</v>
      </c>
      <c r="C2501" s="4" t="s">
        <v>299</v>
      </c>
      <c r="D2501" s="4" t="s">
        <v>561</v>
      </c>
      <c r="E2501" s="4" t="s">
        <v>562</v>
      </c>
      <c r="F2501" s="4" t="s">
        <v>49</v>
      </c>
      <c r="G2501" s="4" t="s">
        <v>50</v>
      </c>
      <c r="H2501" s="4" t="s">
        <v>563</v>
      </c>
      <c r="I2501" s="7"/>
      <c r="J2501" s="7"/>
      <c r="K2501" s="8">
        <v>5848.5</v>
      </c>
      <c r="L2501" s="7"/>
      <c r="M2501" s="7"/>
      <c r="N2501" s="7"/>
      <c r="O2501" s="7"/>
      <c r="P2501" s="7"/>
      <c r="Q2501" s="7"/>
      <c r="R2501" s="7"/>
      <c r="S2501" s="7"/>
      <c r="T2501" s="7"/>
      <c r="U2501" s="9">
        <v>5848.5</v>
      </c>
    </row>
    <row r="2502" spans="1:21" ht="23.25" thickBot="1" x14ac:dyDescent="0.3">
      <c r="A2502" s="4" t="s">
        <v>547</v>
      </c>
      <c r="B2502" s="4" t="s">
        <v>298</v>
      </c>
      <c r="C2502" s="4" t="s">
        <v>299</v>
      </c>
      <c r="D2502" s="4" t="s">
        <v>561</v>
      </c>
      <c r="E2502" s="4" t="s">
        <v>562</v>
      </c>
      <c r="F2502" s="4" t="s">
        <v>42</v>
      </c>
      <c r="G2502" s="4" t="s">
        <v>43</v>
      </c>
      <c r="H2502" s="4" t="s">
        <v>563</v>
      </c>
      <c r="I2502" s="10">
        <v>1409.5</v>
      </c>
      <c r="J2502" s="11"/>
      <c r="K2502" s="11"/>
      <c r="L2502" s="11"/>
      <c r="M2502" s="10">
        <v>140.97</v>
      </c>
      <c r="N2502" s="11"/>
      <c r="O2502" s="11"/>
      <c r="P2502" s="11"/>
      <c r="Q2502" s="11"/>
      <c r="R2502" s="11"/>
      <c r="S2502" s="11"/>
      <c r="T2502" s="11"/>
      <c r="U2502" s="9">
        <v>1550.47</v>
      </c>
    </row>
    <row r="2503" spans="1:21" ht="23.25" thickBot="1" x14ac:dyDescent="0.3">
      <c r="A2503" s="4" t="s">
        <v>547</v>
      </c>
      <c r="B2503" s="4" t="s">
        <v>298</v>
      </c>
      <c r="C2503" s="4" t="s">
        <v>299</v>
      </c>
      <c r="D2503" s="4" t="s">
        <v>567</v>
      </c>
      <c r="E2503" s="4" t="s">
        <v>568</v>
      </c>
      <c r="F2503" s="4" t="s">
        <v>47</v>
      </c>
      <c r="G2503" s="4" t="s">
        <v>48</v>
      </c>
      <c r="H2503" s="4" t="s">
        <v>569</v>
      </c>
      <c r="I2503" s="8">
        <v>7.07</v>
      </c>
      <c r="J2503" s="7"/>
      <c r="K2503" s="7"/>
      <c r="L2503" s="7"/>
      <c r="M2503" s="7"/>
      <c r="N2503" s="7"/>
      <c r="O2503" s="7"/>
      <c r="P2503" s="7"/>
      <c r="Q2503" s="7"/>
      <c r="R2503" s="7"/>
      <c r="S2503" s="7"/>
      <c r="T2503" s="7"/>
      <c r="U2503" s="9">
        <v>7.07</v>
      </c>
    </row>
    <row r="2504" spans="1:21" ht="23.25" thickBot="1" x14ac:dyDescent="0.3">
      <c r="A2504" s="4" t="s">
        <v>547</v>
      </c>
      <c r="B2504" s="4" t="s">
        <v>298</v>
      </c>
      <c r="C2504" s="4" t="s">
        <v>299</v>
      </c>
      <c r="D2504" s="4" t="s">
        <v>567</v>
      </c>
      <c r="E2504" s="4" t="s">
        <v>568</v>
      </c>
      <c r="F2504" s="4" t="s">
        <v>286</v>
      </c>
      <c r="G2504" s="4" t="s">
        <v>287</v>
      </c>
      <c r="H2504" s="4" t="s">
        <v>569</v>
      </c>
      <c r="I2504" s="10">
        <v>130</v>
      </c>
      <c r="J2504" s="11"/>
      <c r="K2504" s="11"/>
      <c r="L2504" s="11"/>
      <c r="M2504" s="11"/>
      <c r="N2504" s="11"/>
      <c r="O2504" s="10">
        <v>355</v>
      </c>
      <c r="P2504" s="10">
        <v>30</v>
      </c>
      <c r="Q2504" s="11"/>
      <c r="R2504" s="11"/>
      <c r="S2504" s="11"/>
      <c r="T2504" s="11"/>
      <c r="U2504" s="9">
        <v>515</v>
      </c>
    </row>
    <row r="2505" spans="1:21" ht="23.25" thickBot="1" x14ac:dyDescent="0.3">
      <c r="A2505" s="4" t="s">
        <v>547</v>
      </c>
      <c r="B2505" s="4" t="s">
        <v>298</v>
      </c>
      <c r="C2505" s="4" t="s">
        <v>299</v>
      </c>
      <c r="D2505" s="4" t="s">
        <v>567</v>
      </c>
      <c r="E2505" s="4" t="s">
        <v>568</v>
      </c>
      <c r="F2505" s="4" t="s">
        <v>140</v>
      </c>
      <c r="G2505" s="4" t="s">
        <v>141</v>
      </c>
      <c r="H2505" s="4" t="s">
        <v>569</v>
      </c>
      <c r="I2505" s="7"/>
      <c r="J2505" s="8">
        <v>505.58</v>
      </c>
      <c r="K2505" s="7"/>
      <c r="L2505" s="7"/>
      <c r="M2505" s="8">
        <v>897.16</v>
      </c>
      <c r="N2505" s="7"/>
      <c r="O2505" s="8">
        <v>1874.04</v>
      </c>
      <c r="P2505" s="8">
        <v>385.2</v>
      </c>
      <c r="Q2505" s="7"/>
      <c r="R2505" s="7"/>
      <c r="S2505" s="7"/>
      <c r="T2505" s="7"/>
      <c r="U2505" s="9">
        <v>3661.98</v>
      </c>
    </row>
    <row r="2506" spans="1:21" ht="23.25" thickBot="1" x14ac:dyDescent="0.3">
      <c r="A2506" s="4" t="s">
        <v>547</v>
      </c>
      <c r="B2506" s="4" t="s">
        <v>298</v>
      </c>
      <c r="C2506" s="4" t="s">
        <v>299</v>
      </c>
      <c r="D2506" s="4" t="s">
        <v>567</v>
      </c>
      <c r="E2506" s="4" t="s">
        <v>568</v>
      </c>
      <c r="F2506" s="4" t="s">
        <v>72</v>
      </c>
      <c r="G2506" s="4" t="s">
        <v>73</v>
      </c>
      <c r="H2506" s="4" t="s">
        <v>569</v>
      </c>
      <c r="I2506" s="11"/>
      <c r="J2506" s="11"/>
      <c r="K2506" s="10">
        <v>-1892.37</v>
      </c>
      <c r="L2506" s="11"/>
      <c r="M2506" s="11"/>
      <c r="N2506" s="11"/>
      <c r="O2506" s="11"/>
      <c r="P2506" s="11"/>
      <c r="Q2506" s="11"/>
      <c r="R2506" s="11"/>
      <c r="S2506" s="11"/>
      <c r="T2506" s="11"/>
      <c r="U2506" s="9">
        <v>-1892.37</v>
      </c>
    </row>
    <row r="2507" spans="1:21" ht="23.25" thickBot="1" x14ac:dyDescent="0.3">
      <c r="A2507" s="4" t="s">
        <v>547</v>
      </c>
      <c r="B2507" s="4" t="s">
        <v>298</v>
      </c>
      <c r="C2507" s="4" t="s">
        <v>299</v>
      </c>
      <c r="D2507" s="4" t="s">
        <v>567</v>
      </c>
      <c r="E2507" s="4" t="s">
        <v>568</v>
      </c>
      <c r="F2507" s="4" t="s">
        <v>42</v>
      </c>
      <c r="G2507" s="4" t="s">
        <v>43</v>
      </c>
      <c r="H2507" s="4" t="s">
        <v>569</v>
      </c>
      <c r="I2507" s="8">
        <v>854.41</v>
      </c>
      <c r="J2507" s="7"/>
      <c r="K2507" s="8">
        <v>-1817.1</v>
      </c>
      <c r="L2507" s="8">
        <v>3125.52</v>
      </c>
      <c r="M2507" s="7"/>
      <c r="N2507" s="8">
        <v>3057.84</v>
      </c>
      <c r="O2507" s="8">
        <v>563.88</v>
      </c>
      <c r="P2507" s="7"/>
      <c r="Q2507" s="7"/>
      <c r="R2507" s="8">
        <v>69.36</v>
      </c>
      <c r="S2507" s="7"/>
      <c r="T2507" s="7"/>
      <c r="U2507" s="9">
        <v>5853.91</v>
      </c>
    </row>
    <row r="2508" spans="1:21" ht="23.25" thickBot="1" x14ac:dyDescent="0.3">
      <c r="A2508" s="4" t="s">
        <v>547</v>
      </c>
      <c r="B2508" s="4" t="s">
        <v>298</v>
      </c>
      <c r="C2508" s="4" t="s">
        <v>299</v>
      </c>
      <c r="D2508" s="4" t="s">
        <v>567</v>
      </c>
      <c r="E2508" s="4" t="s">
        <v>568</v>
      </c>
      <c r="F2508" s="4" t="s">
        <v>53</v>
      </c>
      <c r="G2508" s="4" t="s">
        <v>54</v>
      </c>
      <c r="H2508" s="4" t="s">
        <v>569</v>
      </c>
      <c r="I2508" s="11"/>
      <c r="J2508" s="11"/>
      <c r="K2508" s="10">
        <v>-66.14</v>
      </c>
      <c r="L2508" s="11"/>
      <c r="M2508" s="11"/>
      <c r="N2508" s="11"/>
      <c r="O2508" s="11"/>
      <c r="P2508" s="11"/>
      <c r="Q2508" s="11"/>
      <c r="R2508" s="11"/>
      <c r="S2508" s="11"/>
      <c r="T2508" s="11"/>
      <c r="U2508" s="9">
        <v>-66.14</v>
      </c>
    </row>
    <row r="2509" spans="1:21" ht="23.25" thickBot="1" x14ac:dyDescent="0.3">
      <c r="A2509" s="4" t="s">
        <v>547</v>
      </c>
      <c r="B2509" s="4" t="s">
        <v>196</v>
      </c>
      <c r="C2509" s="4" t="s">
        <v>197</v>
      </c>
      <c r="D2509" s="4" t="s">
        <v>548</v>
      </c>
      <c r="E2509" s="4" t="s">
        <v>549</v>
      </c>
      <c r="F2509" s="4" t="s">
        <v>47</v>
      </c>
      <c r="G2509" s="4" t="s">
        <v>48</v>
      </c>
      <c r="H2509" s="4" t="s">
        <v>550</v>
      </c>
      <c r="I2509" s="8">
        <v>181.19</v>
      </c>
      <c r="J2509" s="8">
        <v>32.43</v>
      </c>
      <c r="K2509" s="8">
        <v>184.5</v>
      </c>
      <c r="L2509" s="8">
        <v>302.76</v>
      </c>
      <c r="M2509" s="8">
        <v>1102.95</v>
      </c>
      <c r="N2509" s="8">
        <v>96.38</v>
      </c>
      <c r="O2509" s="8">
        <v>276.41000000000003</v>
      </c>
      <c r="P2509" s="8">
        <v>382.31</v>
      </c>
      <c r="Q2509" s="8">
        <v>52.91</v>
      </c>
      <c r="R2509" s="8">
        <v>282.52</v>
      </c>
      <c r="S2509" s="8">
        <v>630.9</v>
      </c>
      <c r="T2509" s="8">
        <v>61.75</v>
      </c>
      <c r="U2509" s="9">
        <v>3587.01</v>
      </c>
    </row>
    <row r="2510" spans="1:21" ht="23.25" thickBot="1" x14ac:dyDescent="0.3">
      <c r="A2510" s="4" t="s">
        <v>547</v>
      </c>
      <c r="B2510" s="4" t="s">
        <v>196</v>
      </c>
      <c r="C2510" s="4" t="s">
        <v>197</v>
      </c>
      <c r="D2510" s="4" t="s">
        <v>548</v>
      </c>
      <c r="E2510" s="4" t="s">
        <v>549</v>
      </c>
      <c r="F2510" s="4" t="s">
        <v>94</v>
      </c>
      <c r="G2510" s="4" t="s">
        <v>95</v>
      </c>
      <c r="H2510" s="4" t="s">
        <v>550</v>
      </c>
      <c r="I2510" s="10">
        <v>1955.29</v>
      </c>
      <c r="J2510" s="10">
        <v>915.26</v>
      </c>
      <c r="K2510" s="10">
        <v>1468.21</v>
      </c>
      <c r="L2510" s="10">
        <v>1900.53</v>
      </c>
      <c r="M2510" s="10">
        <v>1727.75</v>
      </c>
      <c r="N2510" s="10">
        <v>1900.53</v>
      </c>
      <c r="O2510" s="10">
        <v>-5528.81</v>
      </c>
      <c r="P2510" s="11"/>
      <c r="Q2510" s="11"/>
      <c r="R2510" s="11"/>
      <c r="S2510" s="11"/>
      <c r="T2510" s="11"/>
      <c r="U2510" s="9">
        <v>4338.76</v>
      </c>
    </row>
    <row r="2511" spans="1:21" ht="23.25" thickBot="1" x14ac:dyDescent="0.3">
      <c r="A2511" s="4" t="s">
        <v>547</v>
      </c>
      <c r="B2511" s="4" t="s">
        <v>196</v>
      </c>
      <c r="C2511" s="4" t="s">
        <v>197</v>
      </c>
      <c r="D2511" s="4" t="s">
        <v>548</v>
      </c>
      <c r="E2511" s="4" t="s">
        <v>549</v>
      </c>
      <c r="F2511" s="4" t="s">
        <v>144</v>
      </c>
      <c r="G2511" s="4" t="s">
        <v>145</v>
      </c>
      <c r="H2511" s="4" t="s">
        <v>550</v>
      </c>
      <c r="I2511" s="8">
        <v>66.14</v>
      </c>
      <c r="J2511" s="8">
        <v>150.38</v>
      </c>
      <c r="K2511" s="8">
        <v>80.510000000000005</v>
      </c>
      <c r="L2511" s="8">
        <v>8.67</v>
      </c>
      <c r="M2511" s="8">
        <v>84.26</v>
      </c>
      <c r="N2511" s="8">
        <v>84.02</v>
      </c>
      <c r="O2511" s="8">
        <v>75.92</v>
      </c>
      <c r="P2511" s="8">
        <v>76.349999999999994</v>
      </c>
      <c r="Q2511" s="7"/>
      <c r="R2511" s="8">
        <v>140.59</v>
      </c>
      <c r="S2511" s="8">
        <v>63.77</v>
      </c>
      <c r="T2511" s="8">
        <v>61.89</v>
      </c>
      <c r="U2511" s="9">
        <v>892.5</v>
      </c>
    </row>
    <row r="2512" spans="1:21" ht="23.25" thickBot="1" x14ac:dyDescent="0.3">
      <c r="A2512" s="4" t="s">
        <v>547</v>
      </c>
      <c r="B2512" s="4" t="s">
        <v>196</v>
      </c>
      <c r="C2512" s="4" t="s">
        <v>197</v>
      </c>
      <c r="D2512" s="4" t="s">
        <v>548</v>
      </c>
      <c r="E2512" s="4" t="s">
        <v>549</v>
      </c>
      <c r="F2512" s="4" t="s">
        <v>42</v>
      </c>
      <c r="G2512" s="4" t="s">
        <v>43</v>
      </c>
      <c r="H2512" s="4" t="s">
        <v>550</v>
      </c>
      <c r="I2512" s="10">
        <v>13663.84</v>
      </c>
      <c r="J2512" s="10">
        <v>6534.88</v>
      </c>
      <c r="K2512" s="10">
        <v>10482.879999999999</v>
      </c>
      <c r="L2512" s="10">
        <v>13569.6</v>
      </c>
      <c r="M2512" s="10">
        <v>12336</v>
      </c>
      <c r="N2512" s="10">
        <v>13569.6</v>
      </c>
      <c r="O2512" s="10">
        <v>-39475.199999999997</v>
      </c>
      <c r="P2512" s="11"/>
      <c r="Q2512" s="11"/>
      <c r="R2512" s="11"/>
      <c r="S2512" s="11"/>
      <c r="T2512" s="11"/>
      <c r="U2512" s="9">
        <v>30681.599999999999</v>
      </c>
    </row>
    <row r="2513" spans="1:21" ht="23.25" thickBot="1" x14ac:dyDescent="0.3">
      <c r="A2513" s="4" t="s">
        <v>547</v>
      </c>
      <c r="B2513" s="4" t="s">
        <v>196</v>
      </c>
      <c r="C2513" s="4" t="s">
        <v>197</v>
      </c>
      <c r="D2513" s="4" t="s">
        <v>548</v>
      </c>
      <c r="E2513" s="4" t="s">
        <v>549</v>
      </c>
      <c r="F2513" s="4" t="s">
        <v>53</v>
      </c>
      <c r="G2513" s="4" t="s">
        <v>54</v>
      </c>
      <c r="H2513" s="4" t="s">
        <v>550</v>
      </c>
      <c r="I2513" s="8">
        <v>296.76</v>
      </c>
      <c r="J2513" s="7"/>
      <c r="K2513" s="7"/>
      <c r="L2513" s="7"/>
      <c r="M2513" s="7"/>
      <c r="N2513" s="7"/>
      <c r="O2513" s="7"/>
      <c r="P2513" s="7"/>
      <c r="Q2513" s="7"/>
      <c r="R2513" s="7"/>
      <c r="S2513" s="7"/>
      <c r="T2513" s="7"/>
      <c r="U2513" s="9">
        <v>296.76</v>
      </c>
    </row>
    <row r="2514" spans="1:21" ht="23.25" thickBot="1" x14ac:dyDescent="0.3">
      <c r="A2514" s="4" t="s">
        <v>547</v>
      </c>
      <c r="B2514" s="4" t="s">
        <v>196</v>
      </c>
      <c r="C2514" s="4" t="s">
        <v>197</v>
      </c>
      <c r="D2514" s="4" t="s">
        <v>551</v>
      </c>
      <c r="E2514" s="4" t="s">
        <v>552</v>
      </c>
      <c r="F2514" s="4" t="s">
        <v>47</v>
      </c>
      <c r="G2514" s="4" t="s">
        <v>48</v>
      </c>
      <c r="H2514" s="4" t="s">
        <v>553</v>
      </c>
      <c r="I2514" s="11"/>
      <c r="J2514" s="11"/>
      <c r="K2514" s="11"/>
      <c r="L2514" s="11"/>
      <c r="M2514" s="11"/>
      <c r="N2514" s="11"/>
      <c r="O2514" s="11"/>
      <c r="P2514" s="11"/>
      <c r="Q2514" s="11"/>
      <c r="R2514" s="11"/>
      <c r="S2514" s="10">
        <v>638.72</v>
      </c>
      <c r="T2514" s="11"/>
      <c r="U2514" s="9">
        <v>638.72</v>
      </c>
    </row>
    <row r="2515" spans="1:21" ht="23.25" thickBot="1" x14ac:dyDescent="0.3">
      <c r="A2515" s="4" t="s">
        <v>547</v>
      </c>
      <c r="B2515" s="4" t="s">
        <v>384</v>
      </c>
      <c r="C2515" s="4" t="s">
        <v>385</v>
      </c>
      <c r="D2515" s="4" t="s">
        <v>548</v>
      </c>
      <c r="E2515" s="4" t="s">
        <v>549</v>
      </c>
      <c r="F2515" s="4" t="s">
        <v>144</v>
      </c>
      <c r="G2515" s="4" t="s">
        <v>145</v>
      </c>
      <c r="H2515" s="4" t="s">
        <v>550</v>
      </c>
      <c r="I2515" s="7"/>
      <c r="J2515" s="7"/>
      <c r="K2515" s="7"/>
      <c r="L2515" s="7"/>
      <c r="M2515" s="7"/>
      <c r="N2515" s="8">
        <v>21.02</v>
      </c>
      <c r="O2515" s="7"/>
      <c r="P2515" s="7"/>
      <c r="Q2515" s="7"/>
      <c r="R2515" s="7"/>
      <c r="S2515" s="7"/>
      <c r="T2515" s="7"/>
      <c r="U2515" s="9">
        <v>21.02</v>
      </c>
    </row>
    <row r="2516" spans="1:21" ht="23.25" thickBot="1" x14ac:dyDescent="0.3">
      <c r="A2516" s="4" t="s">
        <v>547</v>
      </c>
      <c r="B2516" s="4" t="s">
        <v>368</v>
      </c>
      <c r="C2516" s="4" t="s">
        <v>369</v>
      </c>
      <c r="D2516" s="4" t="s">
        <v>578</v>
      </c>
      <c r="E2516" s="4" t="s">
        <v>579</v>
      </c>
      <c r="F2516" s="4" t="s">
        <v>128</v>
      </c>
      <c r="G2516" s="4" t="s">
        <v>129</v>
      </c>
      <c r="H2516" s="4" t="s">
        <v>372</v>
      </c>
      <c r="I2516" s="11"/>
      <c r="J2516" s="11"/>
      <c r="K2516" s="11"/>
      <c r="L2516" s="11"/>
      <c r="M2516" s="11"/>
      <c r="N2516" s="11"/>
      <c r="O2516" s="11"/>
      <c r="P2516" s="11"/>
      <c r="Q2516" s="10">
        <v>0.9</v>
      </c>
      <c r="R2516" s="11"/>
      <c r="S2516" s="11"/>
      <c r="T2516" s="11"/>
      <c r="U2516" s="9">
        <v>0.9</v>
      </c>
    </row>
    <row r="2517" spans="1:21" ht="23.25" thickBot="1" x14ac:dyDescent="0.3">
      <c r="A2517" s="4" t="s">
        <v>547</v>
      </c>
      <c r="B2517" s="4" t="s">
        <v>368</v>
      </c>
      <c r="C2517" s="4" t="s">
        <v>369</v>
      </c>
      <c r="D2517" s="4" t="s">
        <v>578</v>
      </c>
      <c r="E2517" s="4" t="s">
        <v>579</v>
      </c>
      <c r="F2517" s="4" t="s">
        <v>70</v>
      </c>
      <c r="G2517" s="4" t="s">
        <v>71</v>
      </c>
      <c r="H2517" s="4" t="s">
        <v>372</v>
      </c>
      <c r="I2517" s="8">
        <v>8.76</v>
      </c>
      <c r="J2517" s="8">
        <v>9.4499999999999993</v>
      </c>
      <c r="K2517" s="8">
        <v>31.18</v>
      </c>
      <c r="L2517" s="8">
        <v>40.729999999999997</v>
      </c>
      <c r="M2517" s="8">
        <v>147.88</v>
      </c>
      <c r="N2517" s="8">
        <v>18.3</v>
      </c>
      <c r="O2517" s="8">
        <v>233.67</v>
      </c>
      <c r="P2517" s="8">
        <v>165.78</v>
      </c>
      <c r="Q2517" s="8">
        <v>255.08</v>
      </c>
      <c r="R2517" s="8">
        <v>14.31</v>
      </c>
      <c r="S2517" s="8">
        <v>85.54</v>
      </c>
      <c r="T2517" s="8">
        <v>199.99</v>
      </c>
      <c r="U2517" s="9">
        <v>1210.67</v>
      </c>
    </row>
    <row r="2518" spans="1:21" ht="23.25" thickBot="1" x14ac:dyDescent="0.3">
      <c r="A2518" s="4" t="s">
        <v>547</v>
      </c>
      <c r="B2518" s="4" t="s">
        <v>368</v>
      </c>
      <c r="C2518" s="4" t="s">
        <v>369</v>
      </c>
      <c r="D2518" s="4" t="s">
        <v>578</v>
      </c>
      <c r="E2518" s="4" t="s">
        <v>579</v>
      </c>
      <c r="F2518" s="4" t="s">
        <v>47</v>
      </c>
      <c r="G2518" s="4" t="s">
        <v>48</v>
      </c>
      <c r="H2518" s="4" t="s">
        <v>372</v>
      </c>
      <c r="I2518" s="10">
        <v>178.91</v>
      </c>
      <c r="J2518" s="10">
        <v>64.12</v>
      </c>
      <c r="K2518" s="10">
        <v>27.91</v>
      </c>
      <c r="L2518" s="10">
        <v>90.66</v>
      </c>
      <c r="M2518" s="10">
        <v>67.94</v>
      </c>
      <c r="N2518" s="10">
        <v>97.37</v>
      </c>
      <c r="O2518" s="10">
        <v>-0.68</v>
      </c>
      <c r="P2518" s="10">
        <v>1.49</v>
      </c>
      <c r="Q2518" s="10">
        <v>0.7</v>
      </c>
      <c r="R2518" s="10">
        <v>1.22</v>
      </c>
      <c r="S2518" s="10">
        <v>104.89</v>
      </c>
      <c r="T2518" s="10">
        <v>12.69</v>
      </c>
      <c r="U2518" s="9">
        <v>647.22</v>
      </c>
    </row>
    <row r="2519" spans="1:21" ht="23.25" thickBot="1" x14ac:dyDescent="0.3">
      <c r="A2519" s="4" t="s">
        <v>547</v>
      </c>
      <c r="B2519" s="4" t="s">
        <v>368</v>
      </c>
      <c r="C2519" s="4" t="s">
        <v>369</v>
      </c>
      <c r="D2519" s="4" t="s">
        <v>578</v>
      </c>
      <c r="E2519" s="4" t="s">
        <v>579</v>
      </c>
      <c r="F2519" s="4" t="s">
        <v>130</v>
      </c>
      <c r="G2519" s="4" t="s">
        <v>131</v>
      </c>
      <c r="H2519" s="4" t="s">
        <v>372</v>
      </c>
      <c r="I2519" s="7"/>
      <c r="J2519" s="7"/>
      <c r="K2519" s="7"/>
      <c r="L2519" s="7"/>
      <c r="M2519" s="7"/>
      <c r="N2519" s="7"/>
      <c r="O2519" s="7"/>
      <c r="P2519" s="7"/>
      <c r="Q2519" s="7"/>
      <c r="R2519" s="7"/>
      <c r="S2519" s="7"/>
      <c r="T2519" s="8">
        <v>3.72</v>
      </c>
      <c r="U2519" s="9">
        <v>3.72</v>
      </c>
    </row>
    <row r="2520" spans="1:21" ht="23.25" thickBot="1" x14ac:dyDescent="0.3">
      <c r="A2520" s="4" t="s">
        <v>547</v>
      </c>
      <c r="B2520" s="4" t="s">
        <v>368</v>
      </c>
      <c r="C2520" s="4" t="s">
        <v>369</v>
      </c>
      <c r="D2520" s="4" t="s">
        <v>578</v>
      </c>
      <c r="E2520" s="4" t="s">
        <v>579</v>
      </c>
      <c r="F2520" s="4" t="s">
        <v>80</v>
      </c>
      <c r="G2520" s="4" t="s">
        <v>81</v>
      </c>
      <c r="H2520" s="4" t="s">
        <v>372</v>
      </c>
      <c r="I2520" s="10">
        <v>46.58</v>
      </c>
      <c r="J2520" s="10">
        <v>46.58</v>
      </c>
      <c r="K2520" s="10">
        <v>46.58</v>
      </c>
      <c r="L2520" s="10">
        <v>46.58</v>
      </c>
      <c r="M2520" s="10">
        <v>46.58</v>
      </c>
      <c r="N2520" s="10">
        <v>46.58</v>
      </c>
      <c r="O2520" s="10">
        <v>46.58</v>
      </c>
      <c r="P2520" s="10">
        <v>46.58</v>
      </c>
      <c r="Q2520" s="10">
        <v>46.58</v>
      </c>
      <c r="R2520" s="10">
        <v>46.58</v>
      </c>
      <c r="S2520" s="10">
        <v>46.58</v>
      </c>
      <c r="T2520" s="10">
        <v>46.58</v>
      </c>
      <c r="U2520" s="9">
        <v>558.96</v>
      </c>
    </row>
    <row r="2521" spans="1:21" ht="23.25" thickBot="1" x14ac:dyDescent="0.3">
      <c r="A2521" s="4" t="s">
        <v>547</v>
      </c>
      <c r="B2521" s="4" t="s">
        <v>368</v>
      </c>
      <c r="C2521" s="4" t="s">
        <v>369</v>
      </c>
      <c r="D2521" s="4" t="s">
        <v>578</v>
      </c>
      <c r="E2521" s="4" t="s">
        <v>579</v>
      </c>
      <c r="F2521" s="4" t="s">
        <v>94</v>
      </c>
      <c r="G2521" s="4" t="s">
        <v>95</v>
      </c>
      <c r="H2521" s="4" t="s">
        <v>372</v>
      </c>
      <c r="I2521" s="8">
        <v>146.6</v>
      </c>
      <c r="J2521" s="8">
        <v>114.48</v>
      </c>
      <c r="K2521" s="8">
        <v>134.38</v>
      </c>
      <c r="L2521" s="8">
        <v>151.18</v>
      </c>
      <c r="M2521" s="8">
        <v>132.51</v>
      </c>
      <c r="N2521" s="8">
        <v>165.8</v>
      </c>
      <c r="O2521" s="8">
        <v>156.84</v>
      </c>
      <c r="P2521" s="8">
        <v>142.08000000000001</v>
      </c>
      <c r="Q2521" s="8">
        <v>156.32</v>
      </c>
      <c r="R2521" s="8">
        <v>139.09</v>
      </c>
      <c r="S2521" s="8">
        <v>133.74</v>
      </c>
      <c r="T2521" s="8">
        <v>136.91999999999999</v>
      </c>
      <c r="U2521" s="9">
        <v>1709.94</v>
      </c>
    </row>
    <row r="2522" spans="1:21" ht="23.25" thickBot="1" x14ac:dyDescent="0.3">
      <c r="A2522" s="4" t="s">
        <v>547</v>
      </c>
      <c r="B2522" s="4" t="s">
        <v>368</v>
      </c>
      <c r="C2522" s="4" t="s">
        <v>369</v>
      </c>
      <c r="D2522" s="4" t="s">
        <v>578</v>
      </c>
      <c r="E2522" s="4" t="s">
        <v>579</v>
      </c>
      <c r="F2522" s="4" t="s">
        <v>310</v>
      </c>
      <c r="G2522" s="4" t="s">
        <v>311</v>
      </c>
      <c r="H2522" s="4" t="s">
        <v>372</v>
      </c>
      <c r="I2522" s="11"/>
      <c r="J2522" s="11"/>
      <c r="K2522" s="11"/>
      <c r="L2522" s="11"/>
      <c r="M2522" s="11"/>
      <c r="N2522" s="11"/>
      <c r="O2522" s="11"/>
      <c r="P2522" s="10">
        <v>110.75</v>
      </c>
      <c r="Q2522" s="10">
        <v>0.75</v>
      </c>
      <c r="R2522" s="10">
        <v>-28.44</v>
      </c>
      <c r="S2522" s="11"/>
      <c r="T2522" s="11"/>
      <c r="U2522" s="9">
        <v>83.06</v>
      </c>
    </row>
    <row r="2523" spans="1:21" ht="23.25" thickBot="1" x14ac:dyDescent="0.3">
      <c r="A2523" s="4" t="s">
        <v>547</v>
      </c>
      <c r="B2523" s="4" t="s">
        <v>368</v>
      </c>
      <c r="C2523" s="4" t="s">
        <v>369</v>
      </c>
      <c r="D2523" s="4" t="s">
        <v>578</v>
      </c>
      <c r="E2523" s="4" t="s">
        <v>579</v>
      </c>
      <c r="F2523" s="4" t="s">
        <v>38</v>
      </c>
      <c r="G2523" s="4" t="s">
        <v>39</v>
      </c>
      <c r="H2523" s="4" t="s">
        <v>372</v>
      </c>
      <c r="I2523" s="8">
        <v>9.69</v>
      </c>
      <c r="J2523" s="7"/>
      <c r="K2523" s="7"/>
      <c r="L2523" s="7"/>
      <c r="M2523" s="7"/>
      <c r="N2523" s="8">
        <v>4.25</v>
      </c>
      <c r="O2523" s="7"/>
      <c r="P2523" s="7"/>
      <c r="Q2523" s="7"/>
      <c r="R2523" s="7"/>
      <c r="S2523" s="8">
        <v>40.659999999999997</v>
      </c>
      <c r="T2523" s="7"/>
      <c r="U2523" s="9">
        <v>54.6</v>
      </c>
    </row>
    <row r="2524" spans="1:21" ht="23.25" thickBot="1" x14ac:dyDescent="0.3">
      <c r="A2524" s="4" t="s">
        <v>547</v>
      </c>
      <c r="B2524" s="4" t="s">
        <v>368</v>
      </c>
      <c r="C2524" s="4" t="s">
        <v>369</v>
      </c>
      <c r="D2524" s="4" t="s">
        <v>578</v>
      </c>
      <c r="E2524" s="4" t="s">
        <v>579</v>
      </c>
      <c r="F2524" s="4" t="s">
        <v>98</v>
      </c>
      <c r="G2524" s="4" t="s">
        <v>99</v>
      </c>
      <c r="H2524" s="4" t="s">
        <v>372</v>
      </c>
      <c r="I2524" s="7"/>
      <c r="J2524" s="7"/>
      <c r="K2524" s="7"/>
      <c r="L2524" s="7"/>
      <c r="M2524" s="7"/>
      <c r="N2524" s="7"/>
      <c r="O2524" s="7"/>
      <c r="P2524" s="7"/>
      <c r="Q2524" s="7"/>
      <c r="R2524" s="8">
        <v>1.88</v>
      </c>
      <c r="S2524" s="8">
        <v>-1.88</v>
      </c>
      <c r="T2524" s="7"/>
      <c r="U2524" s="12">
        <v>0</v>
      </c>
    </row>
    <row r="2525" spans="1:21" ht="23.25" thickBot="1" x14ac:dyDescent="0.3">
      <c r="A2525" s="4" t="s">
        <v>547</v>
      </c>
      <c r="B2525" s="4" t="s">
        <v>368</v>
      </c>
      <c r="C2525" s="4" t="s">
        <v>369</v>
      </c>
      <c r="D2525" s="4" t="s">
        <v>578</v>
      </c>
      <c r="E2525" s="4" t="s">
        <v>579</v>
      </c>
      <c r="F2525" s="4" t="s">
        <v>146</v>
      </c>
      <c r="G2525" s="4" t="s">
        <v>147</v>
      </c>
      <c r="H2525" s="4" t="s">
        <v>372</v>
      </c>
      <c r="I2525" s="10">
        <v>1.58</v>
      </c>
      <c r="J2525" s="10">
        <v>0.78</v>
      </c>
      <c r="K2525" s="10">
        <v>1.47</v>
      </c>
      <c r="L2525" s="10">
        <v>1.81</v>
      </c>
      <c r="M2525" s="10">
        <v>0.66</v>
      </c>
      <c r="N2525" s="10">
        <v>1.21</v>
      </c>
      <c r="O2525" s="10">
        <v>1.39</v>
      </c>
      <c r="P2525" s="11"/>
      <c r="Q2525" s="11"/>
      <c r="R2525" s="11"/>
      <c r="S2525" s="10">
        <v>0.14000000000000001</v>
      </c>
      <c r="T2525" s="11"/>
      <c r="U2525" s="9">
        <v>9.0399999999999991</v>
      </c>
    </row>
    <row r="2526" spans="1:21" ht="23.25" thickBot="1" x14ac:dyDescent="0.3">
      <c r="A2526" s="4" t="s">
        <v>547</v>
      </c>
      <c r="B2526" s="4" t="s">
        <v>368</v>
      </c>
      <c r="C2526" s="4" t="s">
        <v>369</v>
      </c>
      <c r="D2526" s="4" t="s">
        <v>578</v>
      </c>
      <c r="E2526" s="4" t="s">
        <v>579</v>
      </c>
      <c r="F2526" s="4" t="s">
        <v>102</v>
      </c>
      <c r="G2526" s="4" t="s">
        <v>103</v>
      </c>
      <c r="H2526" s="4" t="s">
        <v>372</v>
      </c>
      <c r="I2526" s="7"/>
      <c r="J2526" s="8">
        <v>0.72</v>
      </c>
      <c r="K2526" s="7"/>
      <c r="L2526" s="8">
        <v>1.65</v>
      </c>
      <c r="M2526" s="7"/>
      <c r="N2526" s="8">
        <v>2.94</v>
      </c>
      <c r="O2526" s="8">
        <v>3</v>
      </c>
      <c r="P2526" s="8">
        <v>0.35</v>
      </c>
      <c r="Q2526" s="8">
        <v>0.76</v>
      </c>
      <c r="R2526" s="8">
        <v>1.49</v>
      </c>
      <c r="S2526" s="8">
        <v>0.96</v>
      </c>
      <c r="T2526" s="8">
        <v>1.42</v>
      </c>
      <c r="U2526" s="9">
        <v>13.29</v>
      </c>
    </row>
    <row r="2527" spans="1:21" ht="23.25" thickBot="1" x14ac:dyDescent="0.3">
      <c r="A2527" s="4" t="s">
        <v>547</v>
      </c>
      <c r="B2527" s="4" t="s">
        <v>368</v>
      </c>
      <c r="C2527" s="4" t="s">
        <v>369</v>
      </c>
      <c r="D2527" s="4" t="s">
        <v>578</v>
      </c>
      <c r="E2527" s="4" t="s">
        <v>579</v>
      </c>
      <c r="F2527" s="4" t="s">
        <v>116</v>
      </c>
      <c r="G2527" s="4" t="s">
        <v>117</v>
      </c>
      <c r="H2527" s="4" t="s">
        <v>372</v>
      </c>
      <c r="I2527" s="10">
        <v>0.74</v>
      </c>
      <c r="J2527" s="10">
        <v>1.51</v>
      </c>
      <c r="K2527" s="10">
        <v>3.97</v>
      </c>
      <c r="L2527" s="10">
        <v>3.69</v>
      </c>
      <c r="M2527" s="10">
        <v>1.97</v>
      </c>
      <c r="N2527" s="10">
        <v>1.02</v>
      </c>
      <c r="O2527" s="10">
        <v>0.66</v>
      </c>
      <c r="P2527" s="10">
        <v>0.91</v>
      </c>
      <c r="Q2527" s="10">
        <v>0.28999999999999998</v>
      </c>
      <c r="R2527" s="10">
        <v>0.89</v>
      </c>
      <c r="S2527" s="10">
        <v>0.33</v>
      </c>
      <c r="T2527" s="11"/>
      <c r="U2527" s="9">
        <v>15.98</v>
      </c>
    </row>
    <row r="2528" spans="1:21" ht="23.25" thickBot="1" x14ac:dyDescent="0.3">
      <c r="A2528" s="4" t="s">
        <v>547</v>
      </c>
      <c r="B2528" s="4" t="s">
        <v>368</v>
      </c>
      <c r="C2528" s="4" t="s">
        <v>369</v>
      </c>
      <c r="D2528" s="4" t="s">
        <v>578</v>
      </c>
      <c r="E2528" s="4" t="s">
        <v>579</v>
      </c>
      <c r="F2528" s="4" t="s">
        <v>148</v>
      </c>
      <c r="G2528" s="4" t="s">
        <v>149</v>
      </c>
      <c r="H2528" s="4" t="s">
        <v>372</v>
      </c>
      <c r="I2528" s="7"/>
      <c r="J2528" s="7"/>
      <c r="K2528" s="7"/>
      <c r="L2528" s="7"/>
      <c r="M2528" s="7"/>
      <c r="N2528" s="7"/>
      <c r="O2528" s="7"/>
      <c r="P2528" s="7"/>
      <c r="Q2528" s="7"/>
      <c r="R2528" s="7"/>
      <c r="S2528" s="8">
        <v>91.77</v>
      </c>
      <c r="T2528" s="7"/>
      <c r="U2528" s="9">
        <v>91.77</v>
      </c>
    </row>
    <row r="2529" spans="1:21" ht="23.25" thickBot="1" x14ac:dyDescent="0.3">
      <c r="A2529" s="4" t="s">
        <v>547</v>
      </c>
      <c r="B2529" s="4" t="s">
        <v>368</v>
      </c>
      <c r="C2529" s="4" t="s">
        <v>369</v>
      </c>
      <c r="D2529" s="4" t="s">
        <v>578</v>
      </c>
      <c r="E2529" s="4" t="s">
        <v>579</v>
      </c>
      <c r="F2529" s="4" t="s">
        <v>152</v>
      </c>
      <c r="G2529" s="4" t="s">
        <v>153</v>
      </c>
      <c r="H2529" s="4" t="s">
        <v>372</v>
      </c>
      <c r="I2529" s="11"/>
      <c r="J2529" s="11"/>
      <c r="K2529" s="11"/>
      <c r="L2529" s="11"/>
      <c r="M2529" s="11"/>
      <c r="N2529" s="11"/>
      <c r="O2529" s="11"/>
      <c r="P2529" s="11"/>
      <c r="Q2529" s="10">
        <v>83.06</v>
      </c>
      <c r="R2529" s="10">
        <v>193.82</v>
      </c>
      <c r="S2529" s="10">
        <v>83.06</v>
      </c>
      <c r="T2529" s="10">
        <v>105.21</v>
      </c>
      <c r="U2529" s="9">
        <v>465.15</v>
      </c>
    </row>
    <row r="2530" spans="1:21" ht="23.25" thickBot="1" x14ac:dyDescent="0.3">
      <c r="A2530" s="4" t="s">
        <v>547</v>
      </c>
      <c r="B2530" s="4" t="s">
        <v>368</v>
      </c>
      <c r="C2530" s="4" t="s">
        <v>369</v>
      </c>
      <c r="D2530" s="4" t="s">
        <v>578</v>
      </c>
      <c r="E2530" s="4" t="s">
        <v>579</v>
      </c>
      <c r="F2530" s="4" t="s">
        <v>160</v>
      </c>
      <c r="G2530" s="4" t="s">
        <v>161</v>
      </c>
      <c r="H2530" s="4" t="s">
        <v>372</v>
      </c>
      <c r="I2530" s="7"/>
      <c r="J2530" s="7"/>
      <c r="K2530" s="7"/>
      <c r="L2530" s="7"/>
      <c r="M2530" s="7"/>
      <c r="N2530" s="7"/>
      <c r="O2530" s="7"/>
      <c r="P2530" s="7"/>
      <c r="Q2530" s="7"/>
      <c r="R2530" s="7"/>
      <c r="S2530" s="8">
        <v>1.88</v>
      </c>
      <c r="T2530" s="7"/>
      <c r="U2530" s="9">
        <v>1.88</v>
      </c>
    </row>
    <row r="2531" spans="1:21" ht="23.25" thickBot="1" x14ac:dyDescent="0.3">
      <c r="A2531" s="4" t="s">
        <v>547</v>
      </c>
      <c r="B2531" s="4" t="s">
        <v>368</v>
      </c>
      <c r="C2531" s="4" t="s">
        <v>369</v>
      </c>
      <c r="D2531" s="4" t="s">
        <v>578</v>
      </c>
      <c r="E2531" s="4" t="s">
        <v>579</v>
      </c>
      <c r="F2531" s="4" t="s">
        <v>84</v>
      </c>
      <c r="G2531" s="4" t="s">
        <v>85</v>
      </c>
      <c r="H2531" s="4" t="s">
        <v>372</v>
      </c>
      <c r="I2531" s="11"/>
      <c r="J2531" s="11"/>
      <c r="K2531" s="10">
        <v>10.09</v>
      </c>
      <c r="L2531" s="11"/>
      <c r="M2531" s="10">
        <v>0.47</v>
      </c>
      <c r="N2531" s="10">
        <v>0.86</v>
      </c>
      <c r="O2531" s="11"/>
      <c r="P2531" s="10">
        <v>0.66</v>
      </c>
      <c r="Q2531" s="11"/>
      <c r="R2531" s="10">
        <v>0.81</v>
      </c>
      <c r="S2531" s="11"/>
      <c r="T2531" s="11"/>
      <c r="U2531" s="9">
        <v>12.89</v>
      </c>
    </row>
    <row r="2532" spans="1:21" ht="23.25" thickBot="1" x14ac:dyDescent="0.3">
      <c r="A2532" s="4" t="s">
        <v>547</v>
      </c>
      <c r="B2532" s="4" t="s">
        <v>368</v>
      </c>
      <c r="C2532" s="4" t="s">
        <v>369</v>
      </c>
      <c r="D2532" s="4" t="s">
        <v>578</v>
      </c>
      <c r="E2532" s="4" t="s">
        <v>579</v>
      </c>
      <c r="F2532" s="4" t="s">
        <v>162</v>
      </c>
      <c r="G2532" s="4" t="s">
        <v>163</v>
      </c>
      <c r="H2532" s="4" t="s">
        <v>372</v>
      </c>
      <c r="I2532" s="7"/>
      <c r="J2532" s="8">
        <v>3.01</v>
      </c>
      <c r="K2532" s="7"/>
      <c r="L2532" s="7"/>
      <c r="M2532" s="7"/>
      <c r="N2532" s="7"/>
      <c r="O2532" s="7"/>
      <c r="P2532" s="7"/>
      <c r="Q2532" s="7"/>
      <c r="R2532" s="7"/>
      <c r="S2532" s="7"/>
      <c r="T2532" s="7"/>
      <c r="U2532" s="9">
        <v>3.01</v>
      </c>
    </row>
    <row r="2533" spans="1:21" ht="23.25" thickBot="1" x14ac:dyDescent="0.3">
      <c r="A2533" s="4" t="s">
        <v>547</v>
      </c>
      <c r="B2533" s="4" t="s">
        <v>368</v>
      </c>
      <c r="C2533" s="4" t="s">
        <v>369</v>
      </c>
      <c r="D2533" s="4" t="s">
        <v>578</v>
      </c>
      <c r="E2533" s="4" t="s">
        <v>579</v>
      </c>
      <c r="F2533" s="4" t="s">
        <v>76</v>
      </c>
      <c r="G2533" s="4" t="s">
        <v>77</v>
      </c>
      <c r="H2533" s="4" t="s">
        <v>372</v>
      </c>
      <c r="I2533" s="10">
        <v>369.2</v>
      </c>
      <c r="J2533" s="10">
        <v>323.41000000000003</v>
      </c>
      <c r="K2533" s="10">
        <v>308.08</v>
      </c>
      <c r="L2533" s="10">
        <v>344.67</v>
      </c>
      <c r="M2533" s="10">
        <v>287.77</v>
      </c>
      <c r="N2533" s="10">
        <v>354.56</v>
      </c>
      <c r="O2533" s="10">
        <v>373.25</v>
      </c>
      <c r="P2533" s="10">
        <v>327.58999999999997</v>
      </c>
      <c r="Q2533" s="10">
        <v>365.59</v>
      </c>
      <c r="R2533" s="10">
        <v>308.23</v>
      </c>
      <c r="S2533" s="10">
        <v>343.38</v>
      </c>
      <c r="T2533" s="10">
        <v>343.11</v>
      </c>
      <c r="U2533" s="9">
        <v>4048.84</v>
      </c>
    </row>
    <row r="2534" spans="1:21" ht="23.25" thickBot="1" x14ac:dyDescent="0.3">
      <c r="A2534" s="4" t="s">
        <v>547</v>
      </c>
      <c r="B2534" s="4" t="s">
        <v>368</v>
      </c>
      <c r="C2534" s="4" t="s">
        <v>369</v>
      </c>
      <c r="D2534" s="4" t="s">
        <v>578</v>
      </c>
      <c r="E2534" s="4" t="s">
        <v>579</v>
      </c>
      <c r="F2534" s="4" t="s">
        <v>51</v>
      </c>
      <c r="G2534" s="4" t="s">
        <v>52</v>
      </c>
      <c r="H2534" s="4" t="s">
        <v>372</v>
      </c>
      <c r="I2534" s="7"/>
      <c r="J2534" s="8">
        <v>6.09</v>
      </c>
      <c r="K2534" s="7"/>
      <c r="L2534" s="7"/>
      <c r="M2534" s="7"/>
      <c r="N2534" s="7"/>
      <c r="O2534" s="7"/>
      <c r="P2534" s="7"/>
      <c r="Q2534" s="7"/>
      <c r="R2534" s="7"/>
      <c r="S2534" s="7"/>
      <c r="T2534" s="7"/>
      <c r="U2534" s="9">
        <v>6.09</v>
      </c>
    </row>
    <row r="2535" spans="1:21" ht="23.25" thickBot="1" x14ac:dyDescent="0.3">
      <c r="A2535" s="4" t="s">
        <v>547</v>
      </c>
      <c r="B2535" s="4" t="s">
        <v>368</v>
      </c>
      <c r="C2535" s="4" t="s">
        <v>369</v>
      </c>
      <c r="D2535" s="4" t="s">
        <v>578</v>
      </c>
      <c r="E2535" s="4" t="s">
        <v>579</v>
      </c>
      <c r="F2535" s="4" t="s">
        <v>42</v>
      </c>
      <c r="G2535" s="4" t="s">
        <v>43</v>
      </c>
      <c r="H2535" s="4" t="s">
        <v>372</v>
      </c>
      <c r="I2535" s="10">
        <v>1038.99</v>
      </c>
      <c r="J2535" s="10">
        <v>796.27</v>
      </c>
      <c r="K2535" s="10">
        <v>916.46</v>
      </c>
      <c r="L2535" s="10">
        <v>1065.3599999999999</v>
      </c>
      <c r="M2535" s="10">
        <v>938.52</v>
      </c>
      <c r="N2535" s="10">
        <v>1165.98</v>
      </c>
      <c r="O2535" s="10">
        <v>1100.07</v>
      </c>
      <c r="P2535" s="10">
        <v>992.98</v>
      </c>
      <c r="Q2535" s="10">
        <v>1093.1300000000001</v>
      </c>
      <c r="R2535" s="10">
        <v>974.54</v>
      </c>
      <c r="S2535" s="10">
        <v>933.83</v>
      </c>
      <c r="T2535" s="10">
        <v>954.19</v>
      </c>
      <c r="U2535" s="9">
        <v>11970.32</v>
      </c>
    </row>
    <row r="2536" spans="1:21" ht="23.25" thickBot="1" x14ac:dyDescent="0.3">
      <c r="A2536" s="4" t="s">
        <v>547</v>
      </c>
      <c r="B2536" s="4" t="s">
        <v>368</v>
      </c>
      <c r="C2536" s="4" t="s">
        <v>369</v>
      </c>
      <c r="D2536" s="4" t="s">
        <v>578</v>
      </c>
      <c r="E2536" s="4" t="s">
        <v>579</v>
      </c>
      <c r="F2536" s="4" t="s">
        <v>53</v>
      </c>
      <c r="G2536" s="4" t="s">
        <v>54</v>
      </c>
      <c r="H2536" s="4" t="s">
        <v>372</v>
      </c>
      <c r="I2536" s="8">
        <v>7.69</v>
      </c>
      <c r="J2536" s="8">
        <v>15.1</v>
      </c>
      <c r="K2536" s="8">
        <v>42.99</v>
      </c>
      <c r="L2536" s="8">
        <v>14.05</v>
      </c>
      <c r="M2536" s="8">
        <v>7.57</v>
      </c>
      <c r="N2536" s="8">
        <v>17.88</v>
      </c>
      <c r="O2536" s="8">
        <v>19.75</v>
      </c>
      <c r="P2536" s="8">
        <v>21.51</v>
      </c>
      <c r="Q2536" s="8">
        <v>22.96</v>
      </c>
      <c r="R2536" s="8">
        <v>18.59</v>
      </c>
      <c r="S2536" s="8">
        <v>21.06</v>
      </c>
      <c r="T2536" s="8">
        <v>23.45</v>
      </c>
      <c r="U2536" s="9">
        <v>232.6</v>
      </c>
    </row>
    <row r="2537" spans="1:21" ht="23.25" thickBot="1" x14ac:dyDescent="0.3">
      <c r="A2537" s="4" t="s">
        <v>547</v>
      </c>
      <c r="B2537" s="4" t="s">
        <v>368</v>
      </c>
      <c r="C2537" s="4" t="s">
        <v>369</v>
      </c>
      <c r="D2537" s="4" t="s">
        <v>578</v>
      </c>
      <c r="E2537" s="4" t="s">
        <v>579</v>
      </c>
      <c r="F2537" s="4" t="s">
        <v>170</v>
      </c>
      <c r="G2537" s="4" t="s">
        <v>171</v>
      </c>
      <c r="H2537" s="4" t="s">
        <v>372</v>
      </c>
      <c r="I2537" s="11"/>
      <c r="J2537" s="10">
        <v>4.87</v>
      </c>
      <c r="K2537" s="10">
        <v>0.43</v>
      </c>
      <c r="L2537" s="10">
        <v>0.71</v>
      </c>
      <c r="M2537" s="11"/>
      <c r="N2537" s="11"/>
      <c r="O2537" s="11"/>
      <c r="P2537" s="11"/>
      <c r="Q2537" s="11"/>
      <c r="R2537" s="11"/>
      <c r="S2537" s="11"/>
      <c r="T2537" s="10">
        <v>2.54</v>
      </c>
      <c r="U2537" s="9">
        <v>8.5500000000000007</v>
      </c>
    </row>
    <row r="2538" spans="1:21" ht="23.25" thickBot="1" x14ac:dyDescent="0.3">
      <c r="A2538" s="4" t="s">
        <v>580</v>
      </c>
      <c r="B2538" s="4" t="s">
        <v>89</v>
      </c>
      <c r="C2538" s="4" t="s">
        <v>90</v>
      </c>
      <c r="D2538" s="4" t="s">
        <v>581</v>
      </c>
      <c r="E2538" s="4" t="s">
        <v>582</v>
      </c>
      <c r="F2538" s="4" t="s">
        <v>118</v>
      </c>
      <c r="G2538" s="4" t="s">
        <v>119</v>
      </c>
      <c r="H2538" s="4" t="s">
        <v>374</v>
      </c>
      <c r="I2538" s="8">
        <v>255.6</v>
      </c>
      <c r="J2538" s="13">
        <v>0</v>
      </c>
      <c r="K2538" s="7"/>
      <c r="L2538" s="7"/>
      <c r="M2538" s="7"/>
      <c r="N2538" s="7"/>
      <c r="O2538" s="7"/>
      <c r="P2538" s="7"/>
      <c r="Q2538" s="7"/>
      <c r="R2538" s="7"/>
      <c r="S2538" s="7"/>
      <c r="T2538" s="7"/>
      <c r="U2538" s="9">
        <v>255.6</v>
      </c>
    </row>
    <row r="2539" spans="1:21" ht="23.25" thickBot="1" x14ac:dyDescent="0.3">
      <c r="A2539" s="4" t="s">
        <v>580</v>
      </c>
      <c r="B2539" s="4" t="s">
        <v>89</v>
      </c>
      <c r="C2539" s="4" t="s">
        <v>90</v>
      </c>
      <c r="D2539" s="4" t="s">
        <v>581</v>
      </c>
      <c r="E2539" s="4" t="s">
        <v>582</v>
      </c>
      <c r="F2539" s="4" t="s">
        <v>120</v>
      </c>
      <c r="G2539" s="4" t="s">
        <v>121</v>
      </c>
      <c r="H2539" s="4" t="s">
        <v>374</v>
      </c>
      <c r="I2539" s="10">
        <v>5793.6</v>
      </c>
      <c r="J2539" s="10">
        <v>4771.2</v>
      </c>
      <c r="K2539" s="10">
        <v>6013.92</v>
      </c>
      <c r="L2539" s="10">
        <v>7782.72</v>
      </c>
      <c r="M2539" s="10">
        <v>5306.4</v>
      </c>
      <c r="N2539" s="10">
        <v>9551.52</v>
      </c>
      <c r="O2539" s="10">
        <v>6367.68</v>
      </c>
      <c r="P2539" s="10">
        <v>353.76</v>
      </c>
      <c r="Q2539" s="10">
        <v>3947.36</v>
      </c>
      <c r="R2539" s="10">
        <v>6761.12</v>
      </c>
      <c r="S2539" s="10">
        <v>3885.44</v>
      </c>
      <c r="T2539" s="10">
        <v>896.64</v>
      </c>
      <c r="U2539" s="9">
        <v>61431.360000000001</v>
      </c>
    </row>
    <row r="2540" spans="1:21" ht="23.25" thickBot="1" x14ac:dyDescent="0.3">
      <c r="A2540" s="4" t="s">
        <v>580</v>
      </c>
      <c r="B2540" s="4" t="s">
        <v>89</v>
      </c>
      <c r="C2540" s="4" t="s">
        <v>90</v>
      </c>
      <c r="D2540" s="4" t="s">
        <v>581</v>
      </c>
      <c r="E2540" s="4" t="s">
        <v>582</v>
      </c>
      <c r="F2540" s="4" t="s">
        <v>122</v>
      </c>
      <c r="G2540" s="4" t="s">
        <v>123</v>
      </c>
      <c r="H2540" s="4" t="s">
        <v>374</v>
      </c>
      <c r="I2540" s="8">
        <v>1501.65</v>
      </c>
      <c r="J2540" s="8">
        <v>877.65</v>
      </c>
      <c r="K2540" s="13">
        <v>0</v>
      </c>
      <c r="L2540" s="7"/>
      <c r="M2540" s="7"/>
      <c r="N2540" s="7"/>
      <c r="O2540" s="8">
        <v>246.41</v>
      </c>
      <c r="P2540" s="8">
        <v>16.579999999999998</v>
      </c>
      <c r="Q2540" s="7"/>
      <c r="R2540" s="8">
        <v>952.68</v>
      </c>
      <c r="S2540" s="8">
        <v>770.55</v>
      </c>
      <c r="T2540" s="8">
        <v>196.14</v>
      </c>
      <c r="U2540" s="9">
        <v>4561.66</v>
      </c>
    </row>
    <row r="2541" spans="1:21" ht="23.25" thickBot="1" x14ac:dyDescent="0.3">
      <c r="A2541" s="4" t="s">
        <v>580</v>
      </c>
      <c r="B2541" s="4" t="s">
        <v>89</v>
      </c>
      <c r="C2541" s="4" t="s">
        <v>90</v>
      </c>
      <c r="D2541" s="4" t="s">
        <v>581</v>
      </c>
      <c r="E2541" s="4" t="s">
        <v>582</v>
      </c>
      <c r="F2541" s="4" t="s">
        <v>124</v>
      </c>
      <c r="G2541" s="4" t="s">
        <v>125</v>
      </c>
      <c r="H2541" s="4" t="s">
        <v>374</v>
      </c>
      <c r="I2541" s="11"/>
      <c r="J2541" s="11"/>
      <c r="K2541" s="11"/>
      <c r="L2541" s="11"/>
      <c r="M2541" s="11"/>
      <c r="N2541" s="11"/>
      <c r="O2541" s="11"/>
      <c r="P2541" s="10">
        <v>113</v>
      </c>
      <c r="Q2541" s="11"/>
      <c r="R2541" s="11"/>
      <c r="S2541" s="11"/>
      <c r="T2541" s="11"/>
      <c r="U2541" s="9">
        <v>113</v>
      </c>
    </row>
    <row r="2542" spans="1:21" ht="23.25" thickBot="1" x14ac:dyDescent="0.3">
      <c r="A2542" s="4" t="s">
        <v>580</v>
      </c>
      <c r="B2542" s="4" t="s">
        <v>89</v>
      </c>
      <c r="C2542" s="4" t="s">
        <v>90</v>
      </c>
      <c r="D2542" s="4" t="s">
        <v>581</v>
      </c>
      <c r="E2542" s="4" t="s">
        <v>582</v>
      </c>
      <c r="F2542" s="4" t="s">
        <v>112</v>
      </c>
      <c r="G2542" s="4" t="s">
        <v>113</v>
      </c>
      <c r="H2542" s="4" t="s">
        <v>374</v>
      </c>
      <c r="I2542" s="8">
        <v>1069.94</v>
      </c>
      <c r="J2542" s="8">
        <v>976.9</v>
      </c>
      <c r="K2542" s="8">
        <v>1062.3699999999999</v>
      </c>
      <c r="L2542" s="8">
        <v>1110.67</v>
      </c>
      <c r="M2542" s="8">
        <v>965.8</v>
      </c>
      <c r="N2542" s="8">
        <v>1062.3800000000001</v>
      </c>
      <c r="O2542" s="8">
        <v>1062.3499999999999</v>
      </c>
      <c r="P2542" s="8">
        <v>1029.51</v>
      </c>
      <c r="Q2542" s="8">
        <v>1573.1</v>
      </c>
      <c r="R2542" s="8">
        <v>1094.5999999999999</v>
      </c>
      <c r="S2542" s="8">
        <v>897.6</v>
      </c>
      <c r="T2542" s="8">
        <v>856.8</v>
      </c>
      <c r="U2542" s="9">
        <v>12762.02</v>
      </c>
    </row>
    <row r="2543" spans="1:21" ht="23.25" thickBot="1" x14ac:dyDescent="0.3">
      <c r="A2543" s="4" t="s">
        <v>580</v>
      </c>
      <c r="B2543" s="4" t="s">
        <v>89</v>
      </c>
      <c r="C2543" s="4" t="s">
        <v>90</v>
      </c>
      <c r="D2543" s="4" t="s">
        <v>581</v>
      </c>
      <c r="E2543" s="4" t="s">
        <v>582</v>
      </c>
      <c r="F2543" s="4" t="s">
        <v>114</v>
      </c>
      <c r="G2543" s="4" t="s">
        <v>115</v>
      </c>
      <c r="H2543" s="4" t="s">
        <v>374</v>
      </c>
      <c r="I2543" s="10">
        <v>4242.8599999999997</v>
      </c>
      <c r="J2543" s="10">
        <v>3754.5</v>
      </c>
      <c r="K2543" s="10">
        <v>3931.86</v>
      </c>
      <c r="L2543" s="10">
        <v>4122.8100000000004</v>
      </c>
      <c r="M2543" s="10">
        <v>3584.2</v>
      </c>
      <c r="N2543" s="10">
        <v>3942.62</v>
      </c>
      <c r="O2543" s="10">
        <v>3979.82</v>
      </c>
      <c r="P2543" s="10">
        <v>3823.34</v>
      </c>
      <c r="Q2543" s="10">
        <v>5838.08</v>
      </c>
      <c r="R2543" s="10">
        <v>4214.6099999999997</v>
      </c>
      <c r="S2543" s="10">
        <v>3454.33</v>
      </c>
      <c r="T2543" s="10">
        <v>3210.99</v>
      </c>
      <c r="U2543" s="9">
        <v>48100.02</v>
      </c>
    </row>
    <row r="2544" spans="1:21" ht="23.25" thickBot="1" x14ac:dyDescent="0.3">
      <c r="A2544" s="4" t="s">
        <v>580</v>
      </c>
      <c r="B2544" s="4" t="s">
        <v>89</v>
      </c>
      <c r="C2544" s="4" t="s">
        <v>90</v>
      </c>
      <c r="D2544" s="4" t="s">
        <v>581</v>
      </c>
      <c r="E2544" s="4" t="s">
        <v>582</v>
      </c>
      <c r="F2544" s="4" t="s">
        <v>70</v>
      </c>
      <c r="G2544" s="4" t="s">
        <v>71</v>
      </c>
      <c r="H2544" s="4" t="s">
        <v>374</v>
      </c>
      <c r="I2544" s="8">
        <v>1533.45</v>
      </c>
      <c r="J2544" s="8">
        <v>1601.12</v>
      </c>
      <c r="K2544" s="8">
        <v>5173.87</v>
      </c>
      <c r="L2544" s="8">
        <v>2356.5700000000002</v>
      </c>
      <c r="M2544" s="8">
        <v>1047.7</v>
      </c>
      <c r="N2544" s="8">
        <v>1850.96</v>
      </c>
      <c r="O2544" s="8">
        <v>788.21</v>
      </c>
      <c r="P2544" s="8">
        <v>377.3</v>
      </c>
      <c r="Q2544" s="8">
        <v>2239.0300000000002</v>
      </c>
      <c r="R2544" s="8">
        <v>9.65</v>
      </c>
      <c r="S2544" s="7"/>
      <c r="T2544" s="8">
        <v>1025.82</v>
      </c>
      <c r="U2544" s="9">
        <v>18003.68</v>
      </c>
    </row>
    <row r="2545" spans="1:21" ht="23.25" thickBot="1" x14ac:dyDescent="0.3">
      <c r="A2545" s="4" t="s">
        <v>580</v>
      </c>
      <c r="B2545" s="4" t="s">
        <v>89</v>
      </c>
      <c r="C2545" s="4" t="s">
        <v>90</v>
      </c>
      <c r="D2545" s="4" t="s">
        <v>581</v>
      </c>
      <c r="E2545" s="4" t="s">
        <v>582</v>
      </c>
      <c r="F2545" s="4" t="s">
        <v>47</v>
      </c>
      <c r="G2545" s="4" t="s">
        <v>48</v>
      </c>
      <c r="H2545" s="4" t="s">
        <v>374</v>
      </c>
      <c r="I2545" s="10">
        <v>17708.89</v>
      </c>
      <c r="J2545" s="10">
        <v>16105</v>
      </c>
      <c r="K2545" s="10">
        <v>16532.849999999999</v>
      </c>
      <c r="L2545" s="10">
        <v>9481.2800000000007</v>
      </c>
      <c r="M2545" s="10">
        <v>10305.08</v>
      </c>
      <c r="N2545" s="10">
        <v>21846.15</v>
      </c>
      <c r="O2545" s="10">
        <v>20742.669999999998</v>
      </c>
      <c r="P2545" s="10">
        <v>12584.08</v>
      </c>
      <c r="Q2545" s="10">
        <v>16737.47</v>
      </c>
      <c r="R2545" s="10">
        <v>22633.119999999999</v>
      </c>
      <c r="S2545" s="10">
        <v>12832.6</v>
      </c>
      <c r="T2545" s="10">
        <v>14141.44</v>
      </c>
      <c r="U2545" s="9">
        <v>191650.63</v>
      </c>
    </row>
    <row r="2546" spans="1:21" ht="23.25" thickBot="1" x14ac:dyDescent="0.3">
      <c r="A2546" s="4" t="s">
        <v>580</v>
      </c>
      <c r="B2546" s="4" t="s">
        <v>89</v>
      </c>
      <c r="C2546" s="4" t="s">
        <v>90</v>
      </c>
      <c r="D2546" s="4" t="s">
        <v>581</v>
      </c>
      <c r="E2546" s="4" t="s">
        <v>582</v>
      </c>
      <c r="F2546" s="4" t="s">
        <v>130</v>
      </c>
      <c r="G2546" s="4" t="s">
        <v>131</v>
      </c>
      <c r="H2546" s="4" t="s">
        <v>374</v>
      </c>
      <c r="I2546" s="8">
        <v>14.37</v>
      </c>
      <c r="J2546" s="8">
        <v>43.1</v>
      </c>
      <c r="K2546" s="8">
        <v>14.37</v>
      </c>
      <c r="L2546" s="7"/>
      <c r="M2546" s="8">
        <v>11.8</v>
      </c>
      <c r="N2546" s="7"/>
      <c r="O2546" s="7"/>
      <c r="P2546" s="8">
        <v>30.08</v>
      </c>
      <c r="Q2546" s="8">
        <v>86.2</v>
      </c>
      <c r="R2546" s="8">
        <v>50.29</v>
      </c>
      <c r="S2546" s="7"/>
      <c r="T2546" s="8">
        <v>7.18</v>
      </c>
      <c r="U2546" s="9">
        <v>257.39</v>
      </c>
    </row>
    <row r="2547" spans="1:21" ht="23.25" thickBot="1" x14ac:dyDescent="0.3">
      <c r="A2547" s="4" t="s">
        <v>580</v>
      </c>
      <c r="B2547" s="4" t="s">
        <v>89</v>
      </c>
      <c r="C2547" s="4" t="s">
        <v>90</v>
      </c>
      <c r="D2547" s="4" t="s">
        <v>581</v>
      </c>
      <c r="E2547" s="4" t="s">
        <v>582</v>
      </c>
      <c r="F2547" s="4" t="s">
        <v>132</v>
      </c>
      <c r="G2547" s="4" t="s">
        <v>133</v>
      </c>
      <c r="H2547" s="4" t="s">
        <v>374</v>
      </c>
      <c r="I2547" s="11"/>
      <c r="J2547" s="10">
        <v>41.76</v>
      </c>
      <c r="K2547" s="11"/>
      <c r="L2547" s="11"/>
      <c r="M2547" s="11"/>
      <c r="N2547" s="11"/>
      <c r="O2547" s="11"/>
      <c r="P2547" s="11"/>
      <c r="Q2547" s="11"/>
      <c r="R2547" s="11"/>
      <c r="S2547" s="11"/>
      <c r="T2547" s="11"/>
      <c r="U2547" s="9">
        <v>41.76</v>
      </c>
    </row>
    <row r="2548" spans="1:21" ht="23.25" thickBot="1" x14ac:dyDescent="0.3">
      <c r="A2548" s="4" t="s">
        <v>580</v>
      </c>
      <c r="B2548" s="4" t="s">
        <v>89</v>
      </c>
      <c r="C2548" s="4" t="s">
        <v>90</v>
      </c>
      <c r="D2548" s="4" t="s">
        <v>581</v>
      </c>
      <c r="E2548" s="4" t="s">
        <v>582</v>
      </c>
      <c r="F2548" s="4" t="s">
        <v>94</v>
      </c>
      <c r="G2548" s="4" t="s">
        <v>95</v>
      </c>
      <c r="H2548" s="4" t="s">
        <v>374</v>
      </c>
      <c r="I2548" s="8">
        <v>5763.12</v>
      </c>
      <c r="J2548" s="8">
        <v>4182.22</v>
      </c>
      <c r="K2548" s="8">
        <v>4234.0200000000004</v>
      </c>
      <c r="L2548" s="8">
        <v>5844.85</v>
      </c>
      <c r="M2548" s="8">
        <v>5694.62</v>
      </c>
      <c r="N2548" s="8">
        <v>10087.93</v>
      </c>
      <c r="O2548" s="8">
        <v>5799.37</v>
      </c>
      <c r="P2548" s="8">
        <v>5596.19</v>
      </c>
      <c r="Q2548" s="8">
        <v>7155.61</v>
      </c>
      <c r="R2548" s="8">
        <v>8232.5499999999993</v>
      </c>
      <c r="S2548" s="8">
        <v>5810.58</v>
      </c>
      <c r="T2548" s="8">
        <v>6968.07</v>
      </c>
      <c r="U2548" s="9">
        <v>75369.13</v>
      </c>
    </row>
    <row r="2549" spans="1:21" ht="23.25" thickBot="1" x14ac:dyDescent="0.3">
      <c r="A2549" s="4" t="s">
        <v>580</v>
      </c>
      <c r="B2549" s="4" t="s">
        <v>89</v>
      </c>
      <c r="C2549" s="4" t="s">
        <v>90</v>
      </c>
      <c r="D2549" s="4" t="s">
        <v>581</v>
      </c>
      <c r="E2549" s="4" t="s">
        <v>582</v>
      </c>
      <c r="F2549" s="4" t="s">
        <v>140</v>
      </c>
      <c r="G2549" s="4" t="s">
        <v>141</v>
      </c>
      <c r="H2549" s="4" t="s">
        <v>374</v>
      </c>
      <c r="I2549" s="11"/>
      <c r="J2549" s="11"/>
      <c r="K2549" s="10">
        <v>1310</v>
      </c>
      <c r="L2549" s="10">
        <v>310</v>
      </c>
      <c r="M2549" s="11"/>
      <c r="N2549" s="10">
        <v>60.2</v>
      </c>
      <c r="O2549" s="10">
        <v>3462.11</v>
      </c>
      <c r="P2549" s="11"/>
      <c r="Q2549" s="10">
        <v>887.81</v>
      </c>
      <c r="R2549" s="10">
        <v>368.8</v>
      </c>
      <c r="S2549" s="11"/>
      <c r="T2549" s="11"/>
      <c r="U2549" s="9">
        <v>6398.92</v>
      </c>
    </row>
    <row r="2550" spans="1:21" ht="23.25" thickBot="1" x14ac:dyDescent="0.3">
      <c r="A2550" s="4" t="s">
        <v>580</v>
      </c>
      <c r="B2550" s="4" t="s">
        <v>89</v>
      </c>
      <c r="C2550" s="4" t="s">
        <v>90</v>
      </c>
      <c r="D2550" s="4" t="s">
        <v>581</v>
      </c>
      <c r="E2550" s="4" t="s">
        <v>582</v>
      </c>
      <c r="F2550" s="4" t="s">
        <v>254</v>
      </c>
      <c r="G2550" s="4" t="s">
        <v>255</v>
      </c>
      <c r="H2550" s="4" t="s">
        <v>374</v>
      </c>
      <c r="I2550" s="7"/>
      <c r="J2550" s="7"/>
      <c r="K2550" s="7"/>
      <c r="L2550" s="7"/>
      <c r="M2550" s="7"/>
      <c r="N2550" s="7"/>
      <c r="O2550" s="8">
        <v>34.25</v>
      </c>
      <c r="P2550" s="7"/>
      <c r="Q2550" s="7"/>
      <c r="R2550" s="7"/>
      <c r="S2550" s="7"/>
      <c r="T2550" s="7"/>
      <c r="U2550" s="9">
        <v>34.25</v>
      </c>
    </row>
    <row r="2551" spans="1:21" ht="23.25" thickBot="1" x14ac:dyDescent="0.3">
      <c r="A2551" s="4" t="s">
        <v>580</v>
      </c>
      <c r="B2551" s="4" t="s">
        <v>89</v>
      </c>
      <c r="C2551" s="4" t="s">
        <v>90</v>
      </c>
      <c r="D2551" s="4" t="s">
        <v>581</v>
      </c>
      <c r="E2551" s="4" t="s">
        <v>582</v>
      </c>
      <c r="F2551" s="4" t="s">
        <v>98</v>
      </c>
      <c r="G2551" s="4" t="s">
        <v>99</v>
      </c>
      <c r="H2551" s="4" t="s">
        <v>374</v>
      </c>
      <c r="I2551" s="11"/>
      <c r="J2551" s="11"/>
      <c r="K2551" s="11"/>
      <c r="L2551" s="11"/>
      <c r="M2551" s="11"/>
      <c r="N2551" s="11"/>
      <c r="O2551" s="11"/>
      <c r="P2551" s="11"/>
      <c r="Q2551" s="10">
        <v>195.6</v>
      </c>
      <c r="R2551" s="11"/>
      <c r="S2551" s="11"/>
      <c r="T2551" s="11"/>
      <c r="U2551" s="9">
        <v>195.6</v>
      </c>
    </row>
    <row r="2552" spans="1:21" ht="23.25" thickBot="1" x14ac:dyDescent="0.3">
      <c r="A2552" s="4" t="s">
        <v>580</v>
      </c>
      <c r="B2552" s="4" t="s">
        <v>89</v>
      </c>
      <c r="C2552" s="4" t="s">
        <v>90</v>
      </c>
      <c r="D2552" s="4" t="s">
        <v>581</v>
      </c>
      <c r="E2552" s="4" t="s">
        <v>582</v>
      </c>
      <c r="F2552" s="4" t="s">
        <v>102</v>
      </c>
      <c r="G2552" s="4" t="s">
        <v>103</v>
      </c>
      <c r="H2552" s="4" t="s">
        <v>374</v>
      </c>
      <c r="I2552" s="7"/>
      <c r="J2552" s="7"/>
      <c r="K2552" s="7"/>
      <c r="L2552" s="8">
        <v>24.98</v>
      </c>
      <c r="M2552" s="8">
        <v>7.49</v>
      </c>
      <c r="N2552" s="7"/>
      <c r="O2552" s="7"/>
      <c r="P2552" s="8">
        <v>53.96</v>
      </c>
      <c r="Q2552" s="7"/>
      <c r="R2552" s="7"/>
      <c r="S2552" s="7"/>
      <c r="T2552" s="7"/>
      <c r="U2552" s="9">
        <v>86.43</v>
      </c>
    </row>
    <row r="2553" spans="1:21" ht="23.25" thickBot="1" x14ac:dyDescent="0.3">
      <c r="A2553" s="4" t="s">
        <v>580</v>
      </c>
      <c r="B2553" s="4" t="s">
        <v>89</v>
      </c>
      <c r="C2553" s="4" t="s">
        <v>90</v>
      </c>
      <c r="D2553" s="4" t="s">
        <v>581</v>
      </c>
      <c r="E2553" s="4" t="s">
        <v>582</v>
      </c>
      <c r="F2553" s="4" t="s">
        <v>116</v>
      </c>
      <c r="G2553" s="4" t="s">
        <v>117</v>
      </c>
      <c r="H2553" s="4" t="s">
        <v>374</v>
      </c>
      <c r="I2553" s="11"/>
      <c r="J2553" s="11"/>
      <c r="K2553" s="11"/>
      <c r="L2553" s="11"/>
      <c r="M2553" s="11"/>
      <c r="N2553" s="11"/>
      <c r="O2553" s="11"/>
      <c r="P2553" s="10">
        <v>55.98</v>
      </c>
      <c r="Q2553" s="11"/>
      <c r="R2553" s="11"/>
      <c r="S2553" s="11"/>
      <c r="T2553" s="11"/>
      <c r="U2553" s="9">
        <v>55.98</v>
      </c>
    </row>
    <row r="2554" spans="1:21" ht="23.25" thickBot="1" x14ac:dyDescent="0.3">
      <c r="A2554" s="4" t="s">
        <v>580</v>
      </c>
      <c r="B2554" s="4" t="s">
        <v>89</v>
      </c>
      <c r="C2554" s="4" t="s">
        <v>90</v>
      </c>
      <c r="D2554" s="4" t="s">
        <v>581</v>
      </c>
      <c r="E2554" s="4" t="s">
        <v>582</v>
      </c>
      <c r="F2554" s="4" t="s">
        <v>148</v>
      </c>
      <c r="G2554" s="4" t="s">
        <v>149</v>
      </c>
      <c r="H2554" s="4" t="s">
        <v>374</v>
      </c>
      <c r="I2554" s="8">
        <v>116.02</v>
      </c>
      <c r="J2554" s="7"/>
      <c r="K2554" s="8">
        <v>813.7</v>
      </c>
      <c r="L2554" s="7"/>
      <c r="M2554" s="8">
        <v>2544.62</v>
      </c>
      <c r="N2554" s="8">
        <v>316.7</v>
      </c>
      <c r="O2554" s="7"/>
      <c r="P2554" s="8">
        <v>204.06</v>
      </c>
      <c r="Q2554" s="7"/>
      <c r="R2554" s="7"/>
      <c r="S2554" s="7"/>
      <c r="T2554" s="7"/>
      <c r="U2554" s="9">
        <v>3995.1</v>
      </c>
    </row>
    <row r="2555" spans="1:21" ht="23.25" thickBot="1" x14ac:dyDescent="0.3">
      <c r="A2555" s="4" t="s">
        <v>580</v>
      </c>
      <c r="B2555" s="4" t="s">
        <v>89</v>
      </c>
      <c r="C2555" s="4" t="s">
        <v>90</v>
      </c>
      <c r="D2555" s="4" t="s">
        <v>581</v>
      </c>
      <c r="E2555" s="4" t="s">
        <v>582</v>
      </c>
      <c r="F2555" s="4" t="s">
        <v>82</v>
      </c>
      <c r="G2555" s="4" t="s">
        <v>83</v>
      </c>
      <c r="H2555" s="4" t="s">
        <v>374</v>
      </c>
      <c r="I2555" s="11"/>
      <c r="J2555" s="10">
        <v>3.6</v>
      </c>
      <c r="K2555" s="11"/>
      <c r="L2555" s="10">
        <v>18</v>
      </c>
      <c r="M2555" s="10">
        <v>10</v>
      </c>
      <c r="N2555" s="11"/>
      <c r="O2555" s="11"/>
      <c r="P2555" s="10">
        <v>12</v>
      </c>
      <c r="Q2555" s="11"/>
      <c r="R2555" s="11"/>
      <c r="S2555" s="11"/>
      <c r="T2555" s="11"/>
      <c r="U2555" s="9">
        <v>43.6</v>
      </c>
    </row>
    <row r="2556" spans="1:21" ht="23.25" thickBot="1" x14ac:dyDescent="0.3">
      <c r="A2556" s="4" t="s">
        <v>580</v>
      </c>
      <c r="B2556" s="4" t="s">
        <v>89</v>
      </c>
      <c r="C2556" s="4" t="s">
        <v>90</v>
      </c>
      <c r="D2556" s="4" t="s">
        <v>581</v>
      </c>
      <c r="E2556" s="4" t="s">
        <v>582</v>
      </c>
      <c r="F2556" s="4" t="s">
        <v>150</v>
      </c>
      <c r="G2556" s="4" t="s">
        <v>151</v>
      </c>
      <c r="H2556" s="4" t="s">
        <v>374</v>
      </c>
      <c r="I2556" s="7"/>
      <c r="J2556" s="7"/>
      <c r="K2556" s="7"/>
      <c r="L2556" s="8">
        <v>62</v>
      </c>
      <c r="M2556" s="8">
        <v>259.48</v>
      </c>
      <c r="N2556" s="7"/>
      <c r="O2556" s="7"/>
      <c r="P2556" s="7"/>
      <c r="Q2556" s="7"/>
      <c r="R2556" s="7"/>
      <c r="S2556" s="7"/>
      <c r="T2556" s="7"/>
      <c r="U2556" s="9">
        <v>321.48</v>
      </c>
    </row>
    <row r="2557" spans="1:21" ht="23.25" thickBot="1" x14ac:dyDescent="0.3">
      <c r="A2557" s="4" t="s">
        <v>580</v>
      </c>
      <c r="B2557" s="4" t="s">
        <v>89</v>
      </c>
      <c r="C2557" s="4" t="s">
        <v>90</v>
      </c>
      <c r="D2557" s="4" t="s">
        <v>581</v>
      </c>
      <c r="E2557" s="4" t="s">
        <v>582</v>
      </c>
      <c r="F2557" s="4" t="s">
        <v>156</v>
      </c>
      <c r="G2557" s="4" t="s">
        <v>157</v>
      </c>
      <c r="H2557" s="4" t="s">
        <v>374</v>
      </c>
      <c r="I2557" s="11"/>
      <c r="J2557" s="10">
        <v>45</v>
      </c>
      <c r="K2557" s="11"/>
      <c r="L2557" s="11"/>
      <c r="M2557" s="11"/>
      <c r="N2557" s="11"/>
      <c r="O2557" s="11"/>
      <c r="P2557" s="11"/>
      <c r="Q2557" s="11"/>
      <c r="R2557" s="11"/>
      <c r="S2557" s="11"/>
      <c r="T2557" s="10">
        <v>1152</v>
      </c>
      <c r="U2557" s="9">
        <v>1197</v>
      </c>
    </row>
    <row r="2558" spans="1:21" ht="23.25" thickBot="1" x14ac:dyDescent="0.3">
      <c r="A2558" s="4" t="s">
        <v>580</v>
      </c>
      <c r="B2558" s="4" t="s">
        <v>89</v>
      </c>
      <c r="C2558" s="4" t="s">
        <v>90</v>
      </c>
      <c r="D2558" s="4" t="s">
        <v>581</v>
      </c>
      <c r="E2558" s="4" t="s">
        <v>582</v>
      </c>
      <c r="F2558" s="4" t="s">
        <v>160</v>
      </c>
      <c r="G2558" s="4" t="s">
        <v>161</v>
      </c>
      <c r="H2558" s="4" t="s">
        <v>374</v>
      </c>
      <c r="I2558" s="7"/>
      <c r="J2558" s="7"/>
      <c r="K2558" s="7"/>
      <c r="L2558" s="8">
        <v>49.6</v>
      </c>
      <c r="M2558" s="8">
        <v>48.58</v>
      </c>
      <c r="N2558" s="7"/>
      <c r="O2558" s="7"/>
      <c r="P2558" s="7"/>
      <c r="Q2558" s="7"/>
      <c r="R2558" s="7"/>
      <c r="S2558" s="7"/>
      <c r="T2558" s="7"/>
      <c r="U2558" s="9">
        <v>98.18</v>
      </c>
    </row>
    <row r="2559" spans="1:21" ht="23.25" thickBot="1" x14ac:dyDescent="0.3">
      <c r="A2559" s="4" t="s">
        <v>580</v>
      </c>
      <c r="B2559" s="4" t="s">
        <v>89</v>
      </c>
      <c r="C2559" s="4" t="s">
        <v>90</v>
      </c>
      <c r="D2559" s="4" t="s">
        <v>581</v>
      </c>
      <c r="E2559" s="4" t="s">
        <v>582</v>
      </c>
      <c r="F2559" s="4" t="s">
        <v>162</v>
      </c>
      <c r="G2559" s="4" t="s">
        <v>163</v>
      </c>
      <c r="H2559" s="4" t="s">
        <v>374</v>
      </c>
      <c r="I2559" s="10">
        <v>1179.82</v>
      </c>
      <c r="J2559" s="11"/>
      <c r="K2559" s="11"/>
      <c r="L2559" s="11"/>
      <c r="M2559" s="11"/>
      <c r="N2559" s="11"/>
      <c r="O2559" s="10">
        <v>581.70000000000005</v>
      </c>
      <c r="P2559" s="11"/>
      <c r="Q2559" s="11"/>
      <c r="R2559" s="11"/>
      <c r="S2559" s="11"/>
      <c r="T2559" s="11"/>
      <c r="U2559" s="9">
        <v>1761.52</v>
      </c>
    </row>
    <row r="2560" spans="1:21" ht="23.25" thickBot="1" x14ac:dyDescent="0.3">
      <c r="A2560" s="4" t="s">
        <v>580</v>
      </c>
      <c r="B2560" s="4" t="s">
        <v>89</v>
      </c>
      <c r="C2560" s="4" t="s">
        <v>90</v>
      </c>
      <c r="D2560" s="4" t="s">
        <v>581</v>
      </c>
      <c r="E2560" s="4" t="s">
        <v>582</v>
      </c>
      <c r="F2560" s="4" t="s">
        <v>51</v>
      </c>
      <c r="G2560" s="4" t="s">
        <v>52</v>
      </c>
      <c r="H2560" s="4" t="s">
        <v>374</v>
      </c>
      <c r="I2560" s="8">
        <v>197.84</v>
      </c>
      <c r="J2560" s="7"/>
      <c r="K2560" s="7"/>
      <c r="L2560" s="7"/>
      <c r="M2560" s="8">
        <v>128.24</v>
      </c>
      <c r="N2560" s="7"/>
      <c r="O2560" s="8">
        <v>51.3</v>
      </c>
      <c r="P2560" s="8">
        <v>205.18</v>
      </c>
      <c r="Q2560" s="7"/>
      <c r="R2560" s="8">
        <v>261.58</v>
      </c>
      <c r="S2560" s="8">
        <v>375.38</v>
      </c>
      <c r="T2560" s="8">
        <v>563.08000000000004</v>
      </c>
      <c r="U2560" s="9">
        <v>1782.6</v>
      </c>
    </row>
    <row r="2561" spans="1:21" ht="23.25" thickBot="1" x14ac:dyDescent="0.3">
      <c r="A2561" s="4" t="s">
        <v>580</v>
      </c>
      <c r="B2561" s="4" t="s">
        <v>89</v>
      </c>
      <c r="C2561" s="4" t="s">
        <v>90</v>
      </c>
      <c r="D2561" s="4" t="s">
        <v>581</v>
      </c>
      <c r="E2561" s="4" t="s">
        <v>582</v>
      </c>
      <c r="F2561" s="4" t="s">
        <v>42</v>
      </c>
      <c r="G2561" s="4" t="s">
        <v>43</v>
      </c>
      <c r="H2561" s="4" t="s">
        <v>374</v>
      </c>
      <c r="I2561" s="10">
        <v>50335.19</v>
      </c>
      <c r="J2561" s="10">
        <v>41590.019999999997</v>
      </c>
      <c r="K2561" s="10">
        <v>33886.75</v>
      </c>
      <c r="L2561" s="10">
        <v>44655.64</v>
      </c>
      <c r="M2561" s="10">
        <v>45424.59</v>
      </c>
      <c r="N2561" s="10">
        <v>78887.98</v>
      </c>
      <c r="O2561" s="10">
        <v>57256.03</v>
      </c>
      <c r="P2561" s="10">
        <v>56339.44</v>
      </c>
      <c r="Q2561" s="10">
        <v>71628.34</v>
      </c>
      <c r="R2561" s="10">
        <v>78189.31</v>
      </c>
      <c r="S2561" s="10">
        <v>52482.58</v>
      </c>
      <c r="T2561" s="10">
        <v>68389.84</v>
      </c>
      <c r="U2561" s="9">
        <v>679065.71</v>
      </c>
    </row>
    <row r="2562" spans="1:21" ht="23.25" thickBot="1" x14ac:dyDescent="0.3">
      <c r="A2562" s="4" t="s">
        <v>580</v>
      </c>
      <c r="B2562" s="4" t="s">
        <v>89</v>
      </c>
      <c r="C2562" s="4" t="s">
        <v>90</v>
      </c>
      <c r="D2562" s="4" t="s">
        <v>581</v>
      </c>
      <c r="E2562" s="4" t="s">
        <v>582</v>
      </c>
      <c r="F2562" s="4" t="s">
        <v>53</v>
      </c>
      <c r="G2562" s="4" t="s">
        <v>54</v>
      </c>
      <c r="H2562" s="4" t="s">
        <v>374</v>
      </c>
      <c r="I2562" s="8">
        <v>10840.92</v>
      </c>
      <c r="J2562" s="8">
        <v>3118.74</v>
      </c>
      <c r="K2562" s="8">
        <v>1968.07</v>
      </c>
      <c r="L2562" s="8">
        <v>5027.32</v>
      </c>
      <c r="M2562" s="8">
        <v>6646.76</v>
      </c>
      <c r="N2562" s="8">
        <v>14624.58</v>
      </c>
      <c r="O2562" s="8">
        <v>5576.84</v>
      </c>
      <c r="P2562" s="8">
        <v>5953.81</v>
      </c>
      <c r="Q2562" s="8">
        <v>7240.3</v>
      </c>
      <c r="R2562" s="8">
        <v>10918.34</v>
      </c>
      <c r="S2562" s="8">
        <v>10065.67</v>
      </c>
      <c r="T2562" s="8">
        <v>8364.99</v>
      </c>
      <c r="U2562" s="9">
        <v>90346.34</v>
      </c>
    </row>
    <row r="2563" spans="1:21" ht="23.25" thickBot="1" x14ac:dyDescent="0.3">
      <c r="A2563" s="4" t="s">
        <v>580</v>
      </c>
      <c r="B2563" s="4" t="s">
        <v>89</v>
      </c>
      <c r="C2563" s="4" t="s">
        <v>90</v>
      </c>
      <c r="D2563" s="4" t="s">
        <v>581</v>
      </c>
      <c r="E2563" s="4" t="s">
        <v>582</v>
      </c>
      <c r="F2563" s="4" t="s">
        <v>170</v>
      </c>
      <c r="G2563" s="4" t="s">
        <v>171</v>
      </c>
      <c r="H2563" s="4" t="s">
        <v>374</v>
      </c>
      <c r="I2563" s="14">
        <v>0</v>
      </c>
      <c r="J2563" s="11"/>
      <c r="K2563" s="11"/>
      <c r="L2563" s="11"/>
      <c r="M2563" s="11"/>
      <c r="N2563" s="11"/>
      <c r="O2563" s="11"/>
      <c r="P2563" s="11"/>
      <c r="Q2563" s="11"/>
      <c r="R2563" s="11"/>
      <c r="S2563" s="11"/>
      <c r="T2563" s="11"/>
      <c r="U2563" s="12">
        <v>0</v>
      </c>
    </row>
    <row r="2564" spans="1:21" ht="23.25" thickBot="1" x14ac:dyDescent="0.3">
      <c r="A2564" s="4" t="s">
        <v>580</v>
      </c>
      <c r="B2564" s="4" t="s">
        <v>89</v>
      </c>
      <c r="C2564" s="4" t="s">
        <v>90</v>
      </c>
      <c r="D2564" s="4" t="s">
        <v>581</v>
      </c>
      <c r="E2564" s="4" t="s">
        <v>582</v>
      </c>
      <c r="F2564" s="4" t="s">
        <v>172</v>
      </c>
      <c r="G2564" s="4" t="s">
        <v>173</v>
      </c>
      <c r="H2564" s="4" t="s">
        <v>374</v>
      </c>
      <c r="I2564" s="8">
        <v>67.5</v>
      </c>
      <c r="J2564" s="7"/>
      <c r="K2564" s="7"/>
      <c r="L2564" s="7"/>
      <c r="M2564" s="8">
        <v>22.5</v>
      </c>
      <c r="N2564" s="8">
        <v>157.5</v>
      </c>
      <c r="O2564" s="8">
        <v>45</v>
      </c>
      <c r="P2564" s="8">
        <v>22.5</v>
      </c>
      <c r="Q2564" s="8">
        <v>45</v>
      </c>
      <c r="R2564" s="8">
        <v>67.5</v>
      </c>
      <c r="S2564" s="8">
        <v>180</v>
      </c>
      <c r="T2564" s="8">
        <v>180</v>
      </c>
      <c r="U2564" s="9">
        <v>787.5</v>
      </c>
    </row>
    <row r="2565" spans="1:21" ht="23.25" thickBot="1" x14ac:dyDescent="0.3">
      <c r="A2565" s="4" t="s">
        <v>580</v>
      </c>
      <c r="B2565" s="4" t="s">
        <v>89</v>
      </c>
      <c r="C2565" s="4" t="s">
        <v>90</v>
      </c>
      <c r="D2565" s="4" t="s">
        <v>581</v>
      </c>
      <c r="E2565" s="4" t="s">
        <v>582</v>
      </c>
      <c r="F2565" s="4" t="s">
        <v>174</v>
      </c>
      <c r="G2565" s="4" t="s">
        <v>175</v>
      </c>
      <c r="H2565" s="4" t="s">
        <v>374</v>
      </c>
      <c r="I2565" s="10">
        <v>-296.76</v>
      </c>
      <c r="J2565" s="11"/>
      <c r="K2565" s="11"/>
      <c r="L2565" s="11"/>
      <c r="M2565" s="11"/>
      <c r="N2565" s="11"/>
      <c r="O2565" s="11"/>
      <c r="P2565" s="11"/>
      <c r="Q2565" s="11"/>
      <c r="R2565" s="11"/>
      <c r="S2565" s="11"/>
      <c r="T2565" s="11"/>
      <c r="U2565" s="9">
        <v>-296.76</v>
      </c>
    </row>
    <row r="2566" spans="1:21" ht="23.25" thickBot="1" x14ac:dyDescent="0.3">
      <c r="A2566" s="4" t="s">
        <v>580</v>
      </c>
      <c r="B2566" s="4" t="s">
        <v>89</v>
      </c>
      <c r="C2566" s="4" t="s">
        <v>90</v>
      </c>
      <c r="D2566" s="4" t="s">
        <v>581</v>
      </c>
      <c r="E2566" s="4" t="s">
        <v>582</v>
      </c>
      <c r="F2566" s="4" t="s">
        <v>176</v>
      </c>
      <c r="G2566" s="4" t="s">
        <v>177</v>
      </c>
      <c r="H2566" s="4" t="s">
        <v>374</v>
      </c>
      <c r="I2566" s="8">
        <v>-10099.36</v>
      </c>
      <c r="J2566" s="8">
        <v>-8317.1200000000008</v>
      </c>
      <c r="K2566" s="8">
        <v>-616.64</v>
      </c>
      <c r="L2566" s="7"/>
      <c r="M2566" s="7"/>
      <c r="N2566" s="7"/>
      <c r="O2566" s="8">
        <v>-11102.4</v>
      </c>
      <c r="P2566" s="8">
        <v>-747.36</v>
      </c>
      <c r="Q2566" s="8">
        <v>-6882.48</v>
      </c>
      <c r="R2566" s="8">
        <v>-11788.4</v>
      </c>
      <c r="S2566" s="8">
        <v>-6513.44</v>
      </c>
      <c r="T2566" s="8">
        <v>-1498.08</v>
      </c>
      <c r="U2566" s="9">
        <v>-57565.279999999999</v>
      </c>
    </row>
    <row r="2567" spans="1:21" ht="23.25" thickBot="1" x14ac:dyDescent="0.3">
      <c r="A2567" s="4" t="s">
        <v>580</v>
      </c>
      <c r="B2567" s="4" t="s">
        <v>89</v>
      </c>
      <c r="C2567" s="4" t="s">
        <v>90</v>
      </c>
      <c r="D2567" s="4" t="s">
        <v>581</v>
      </c>
      <c r="E2567" s="4" t="s">
        <v>582</v>
      </c>
      <c r="F2567" s="4" t="s">
        <v>178</v>
      </c>
      <c r="G2567" s="4" t="s">
        <v>179</v>
      </c>
      <c r="H2567" s="4" t="s">
        <v>374</v>
      </c>
      <c r="I2567" s="10">
        <v>-1743.49</v>
      </c>
      <c r="J2567" s="10">
        <v>-1001.58</v>
      </c>
      <c r="K2567" s="11"/>
      <c r="L2567" s="11"/>
      <c r="M2567" s="11"/>
      <c r="N2567" s="11"/>
      <c r="O2567" s="10">
        <v>-269.29000000000002</v>
      </c>
      <c r="P2567" s="10">
        <v>-19.239999999999998</v>
      </c>
      <c r="Q2567" s="11"/>
      <c r="R2567" s="10">
        <v>-1105.18</v>
      </c>
      <c r="S2567" s="10">
        <v>-856.51</v>
      </c>
      <c r="T2567" s="10">
        <v>-218.03</v>
      </c>
      <c r="U2567" s="9">
        <v>-5213.32</v>
      </c>
    </row>
    <row r="2568" spans="1:21" ht="23.25" thickBot="1" x14ac:dyDescent="0.3">
      <c r="A2568" s="4" t="s">
        <v>580</v>
      </c>
      <c r="B2568" s="4" t="s">
        <v>89</v>
      </c>
      <c r="C2568" s="4" t="s">
        <v>90</v>
      </c>
      <c r="D2568" s="4" t="s">
        <v>585</v>
      </c>
      <c r="E2568" s="4" t="s">
        <v>586</v>
      </c>
      <c r="F2568" s="4" t="s">
        <v>47</v>
      </c>
      <c r="G2568" s="4" t="s">
        <v>48</v>
      </c>
      <c r="H2568" s="4" t="s">
        <v>587</v>
      </c>
      <c r="I2568" s="8">
        <v>199.12</v>
      </c>
      <c r="J2568" s="7"/>
      <c r="K2568" s="7"/>
      <c r="L2568" s="7"/>
      <c r="M2568" s="7"/>
      <c r="N2568" s="7"/>
      <c r="O2568" s="7"/>
      <c r="P2568" s="7"/>
      <c r="Q2568" s="8">
        <v>1246.72</v>
      </c>
      <c r="R2568" s="7"/>
      <c r="S2568" s="7"/>
      <c r="T2568" s="7"/>
      <c r="U2568" s="9">
        <v>1445.84</v>
      </c>
    </row>
    <row r="2569" spans="1:21" ht="23.25" thickBot="1" x14ac:dyDescent="0.3">
      <c r="A2569" s="4" t="s">
        <v>580</v>
      </c>
      <c r="B2569" s="4" t="s">
        <v>89</v>
      </c>
      <c r="C2569" s="4" t="s">
        <v>90</v>
      </c>
      <c r="D2569" s="4" t="s">
        <v>585</v>
      </c>
      <c r="E2569" s="4" t="s">
        <v>586</v>
      </c>
      <c r="F2569" s="4" t="s">
        <v>94</v>
      </c>
      <c r="G2569" s="4" t="s">
        <v>95</v>
      </c>
      <c r="H2569" s="4" t="s">
        <v>587</v>
      </c>
      <c r="I2569" s="10">
        <v>850.3</v>
      </c>
      <c r="J2569" s="10">
        <v>249.52</v>
      </c>
      <c r="K2569" s="10">
        <v>414.98</v>
      </c>
      <c r="L2569" s="10">
        <v>719.03</v>
      </c>
      <c r="M2569" s="10">
        <v>662.84</v>
      </c>
      <c r="N2569" s="10">
        <v>848.33</v>
      </c>
      <c r="O2569" s="10">
        <v>547.41</v>
      </c>
      <c r="P2569" s="10">
        <v>254.76</v>
      </c>
      <c r="Q2569" s="10">
        <v>119.67</v>
      </c>
      <c r="R2569" s="10">
        <v>655.19000000000005</v>
      </c>
      <c r="S2569" s="10">
        <v>664.31</v>
      </c>
      <c r="T2569" s="10">
        <v>407.73</v>
      </c>
      <c r="U2569" s="9">
        <v>6394.07</v>
      </c>
    </row>
    <row r="2570" spans="1:21" ht="23.25" thickBot="1" x14ac:dyDescent="0.3">
      <c r="A2570" s="4" t="s">
        <v>580</v>
      </c>
      <c r="B2570" s="4" t="s">
        <v>89</v>
      </c>
      <c r="C2570" s="4" t="s">
        <v>90</v>
      </c>
      <c r="D2570" s="4" t="s">
        <v>585</v>
      </c>
      <c r="E2570" s="4" t="s">
        <v>586</v>
      </c>
      <c r="F2570" s="4" t="s">
        <v>146</v>
      </c>
      <c r="G2570" s="4" t="s">
        <v>147</v>
      </c>
      <c r="H2570" s="4" t="s">
        <v>587</v>
      </c>
      <c r="I2570" s="8">
        <v>252.61</v>
      </c>
      <c r="J2570" s="7"/>
      <c r="K2570" s="7"/>
      <c r="L2570" s="7"/>
      <c r="M2570" s="7"/>
      <c r="N2570" s="7"/>
      <c r="O2570" s="7"/>
      <c r="P2570" s="7"/>
      <c r="Q2570" s="7"/>
      <c r="R2570" s="7"/>
      <c r="S2570" s="7"/>
      <c r="T2570" s="7"/>
      <c r="U2570" s="9">
        <v>252.61</v>
      </c>
    </row>
    <row r="2571" spans="1:21" ht="23.25" thickBot="1" x14ac:dyDescent="0.3">
      <c r="A2571" s="4" t="s">
        <v>580</v>
      </c>
      <c r="B2571" s="4" t="s">
        <v>89</v>
      </c>
      <c r="C2571" s="4" t="s">
        <v>90</v>
      </c>
      <c r="D2571" s="4" t="s">
        <v>585</v>
      </c>
      <c r="E2571" s="4" t="s">
        <v>586</v>
      </c>
      <c r="F2571" s="4" t="s">
        <v>51</v>
      </c>
      <c r="G2571" s="4" t="s">
        <v>52</v>
      </c>
      <c r="H2571" s="4" t="s">
        <v>587</v>
      </c>
      <c r="I2571" s="10">
        <v>-225.3</v>
      </c>
      <c r="J2571" s="10">
        <v>1709.1</v>
      </c>
      <c r="K2571" s="10">
        <v>938.7</v>
      </c>
      <c r="L2571" s="10">
        <v>2502.16</v>
      </c>
      <c r="M2571" s="10">
        <v>1752.65</v>
      </c>
      <c r="N2571" s="10">
        <v>1971.03</v>
      </c>
      <c r="O2571" s="10">
        <v>3077.7</v>
      </c>
      <c r="P2571" s="10">
        <v>2157.06</v>
      </c>
      <c r="Q2571" s="11"/>
      <c r="R2571" s="10">
        <v>4019.82</v>
      </c>
      <c r="S2571" s="10">
        <v>2406.5100000000002</v>
      </c>
      <c r="T2571" s="10">
        <v>1883.34</v>
      </c>
      <c r="U2571" s="9">
        <v>22192.77</v>
      </c>
    </row>
    <row r="2572" spans="1:21" ht="23.25" thickBot="1" x14ac:dyDescent="0.3">
      <c r="A2572" s="4" t="s">
        <v>580</v>
      </c>
      <c r="B2572" s="4" t="s">
        <v>89</v>
      </c>
      <c r="C2572" s="4" t="s">
        <v>90</v>
      </c>
      <c r="D2572" s="4" t="s">
        <v>585</v>
      </c>
      <c r="E2572" s="4" t="s">
        <v>586</v>
      </c>
      <c r="F2572" s="4" t="s">
        <v>42</v>
      </c>
      <c r="G2572" s="4" t="s">
        <v>43</v>
      </c>
      <c r="H2572" s="4" t="s">
        <v>587</v>
      </c>
      <c r="I2572" s="8">
        <v>8720.48</v>
      </c>
      <c r="J2572" s="8">
        <v>705.47</v>
      </c>
      <c r="K2572" s="8">
        <v>3424.31</v>
      </c>
      <c r="L2572" s="8">
        <v>3903.36</v>
      </c>
      <c r="M2572" s="8">
        <v>4156.5600000000004</v>
      </c>
      <c r="N2572" s="8">
        <v>4933.95</v>
      </c>
      <c r="O2572" s="8">
        <v>1425.21</v>
      </c>
      <c r="P2572" s="8">
        <v>462.6</v>
      </c>
      <c r="Q2572" s="8">
        <v>904.25</v>
      </c>
      <c r="R2572" s="8">
        <v>2655.32</v>
      </c>
      <c r="S2572" s="8">
        <v>4289.45</v>
      </c>
      <c r="T2572" s="8">
        <v>1868.49</v>
      </c>
      <c r="U2572" s="9">
        <v>37449.449999999997</v>
      </c>
    </row>
    <row r="2573" spans="1:21" ht="23.25" thickBot="1" x14ac:dyDescent="0.3">
      <c r="A2573" s="4" t="s">
        <v>580</v>
      </c>
      <c r="B2573" s="4" t="s">
        <v>89</v>
      </c>
      <c r="C2573" s="4" t="s">
        <v>90</v>
      </c>
      <c r="D2573" s="4" t="s">
        <v>585</v>
      </c>
      <c r="E2573" s="4" t="s">
        <v>586</v>
      </c>
      <c r="F2573" s="4" t="s">
        <v>53</v>
      </c>
      <c r="G2573" s="4" t="s">
        <v>54</v>
      </c>
      <c r="H2573" s="4" t="s">
        <v>587</v>
      </c>
      <c r="I2573" s="10">
        <v>996.98</v>
      </c>
      <c r="J2573" s="10">
        <v>370.96</v>
      </c>
      <c r="K2573" s="10">
        <v>269.55</v>
      </c>
      <c r="L2573" s="10">
        <v>1621.22</v>
      </c>
      <c r="M2573" s="10">
        <v>1490.34</v>
      </c>
      <c r="N2573" s="10">
        <v>2565.2399999999998</v>
      </c>
      <c r="O2573" s="10">
        <v>1608.01</v>
      </c>
      <c r="P2573" s="10">
        <v>224.22</v>
      </c>
      <c r="Q2573" s="10">
        <v>431.64</v>
      </c>
      <c r="R2573" s="10">
        <v>638.97</v>
      </c>
      <c r="S2573" s="10">
        <v>720.05</v>
      </c>
      <c r="T2573" s="10">
        <v>799.76</v>
      </c>
      <c r="U2573" s="9">
        <v>11736.94</v>
      </c>
    </row>
    <row r="2574" spans="1:21" ht="23.25" thickBot="1" x14ac:dyDescent="0.3">
      <c r="A2574" s="4" t="s">
        <v>580</v>
      </c>
      <c r="B2574" s="4" t="s">
        <v>89</v>
      </c>
      <c r="C2574" s="4" t="s">
        <v>90</v>
      </c>
      <c r="D2574" s="4" t="s">
        <v>585</v>
      </c>
      <c r="E2574" s="4" t="s">
        <v>586</v>
      </c>
      <c r="F2574" s="4" t="s">
        <v>170</v>
      </c>
      <c r="G2574" s="4" t="s">
        <v>171</v>
      </c>
      <c r="H2574" s="4" t="s">
        <v>587</v>
      </c>
      <c r="I2574" s="7"/>
      <c r="J2574" s="7"/>
      <c r="K2574" s="7"/>
      <c r="L2574" s="8">
        <v>41.76</v>
      </c>
      <c r="M2574" s="7"/>
      <c r="N2574" s="7"/>
      <c r="O2574" s="7"/>
      <c r="P2574" s="7"/>
      <c r="Q2574" s="7"/>
      <c r="R2574" s="7"/>
      <c r="S2574" s="7"/>
      <c r="T2574" s="7"/>
      <c r="U2574" s="9">
        <v>41.76</v>
      </c>
    </row>
    <row r="2575" spans="1:21" ht="23.25" thickBot="1" x14ac:dyDescent="0.3">
      <c r="A2575" s="4" t="s">
        <v>580</v>
      </c>
      <c r="B2575" s="4" t="s">
        <v>89</v>
      </c>
      <c r="C2575" s="4" t="s">
        <v>90</v>
      </c>
      <c r="D2575" s="4" t="s">
        <v>585</v>
      </c>
      <c r="E2575" s="4" t="s">
        <v>586</v>
      </c>
      <c r="F2575" s="4" t="s">
        <v>172</v>
      </c>
      <c r="G2575" s="4" t="s">
        <v>173</v>
      </c>
      <c r="H2575" s="4" t="s">
        <v>587</v>
      </c>
      <c r="I2575" s="10">
        <v>22.5</v>
      </c>
      <c r="J2575" s="10">
        <v>45</v>
      </c>
      <c r="K2575" s="11"/>
      <c r="L2575" s="10">
        <v>45</v>
      </c>
      <c r="M2575" s="11"/>
      <c r="N2575" s="10">
        <v>135</v>
      </c>
      <c r="O2575" s="11"/>
      <c r="P2575" s="10">
        <v>90</v>
      </c>
      <c r="Q2575" s="11"/>
      <c r="R2575" s="10">
        <v>67.5</v>
      </c>
      <c r="S2575" s="10">
        <v>90</v>
      </c>
      <c r="T2575" s="10">
        <v>67.5</v>
      </c>
      <c r="U2575" s="9">
        <v>562.5</v>
      </c>
    </row>
    <row r="2576" spans="1:21" ht="23.25" thickBot="1" x14ac:dyDescent="0.3">
      <c r="A2576" s="4" t="s">
        <v>580</v>
      </c>
      <c r="B2576" s="4" t="s">
        <v>89</v>
      </c>
      <c r="C2576" s="4" t="s">
        <v>90</v>
      </c>
      <c r="D2576" s="4" t="s">
        <v>588</v>
      </c>
      <c r="E2576" s="4" t="s">
        <v>589</v>
      </c>
      <c r="F2576" s="4" t="s">
        <v>70</v>
      </c>
      <c r="G2576" s="4" t="s">
        <v>71</v>
      </c>
      <c r="H2576" s="4" t="s">
        <v>590</v>
      </c>
      <c r="I2576" s="8">
        <v>3.29</v>
      </c>
      <c r="J2576" s="7"/>
      <c r="K2576" s="8">
        <v>220.98</v>
      </c>
      <c r="L2576" s="8">
        <v>409.86</v>
      </c>
      <c r="M2576" s="8">
        <v>287.77</v>
      </c>
      <c r="N2576" s="7"/>
      <c r="O2576" s="7"/>
      <c r="P2576" s="8">
        <v>1857.51</v>
      </c>
      <c r="Q2576" s="7"/>
      <c r="R2576" s="7"/>
      <c r="S2576" s="7"/>
      <c r="T2576" s="7"/>
      <c r="U2576" s="9">
        <v>2779.41</v>
      </c>
    </row>
    <row r="2577" spans="1:21" ht="23.25" thickBot="1" x14ac:dyDescent="0.3">
      <c r="A2577" s="4" t="s">
        <v>580</v>
      </c>
      <c r="B2577" s="4" t="s">
        <v>89</v>
      </c>
      <c r="C2577" s="4" t="s">
        <v>90</v>
      </c>
      <c r="D2577" s="4" t="s">
        <v>588</v>
      </c>
      <c r="E2577" s="4" t="s">
        <v>589</v>
      </c>
      <c r="F2577" s="4" t="s">
        <v>47</v>
      </c>
      <c r="G2577" s="4" t="s">
        <v>48</v>
      </c>
      <c r="H2577" s="4" t="s">
        <v>590</v>
      </c>
      <c r="I2577" s="11"/>
      <c r="J2577" s="11"/>
      <c r="K2577" s="10">
        <v>11.34</v>
      </c>
      <c r="L2577" s="11"/>
      <c r="M2577" s="11"/>
      <c r="N2577" s="11"/>
      <c r="O2577" s="11"/>
      <c r="P2577" s="11"/>
      <c r="Q2577" s="11"/>
      <c r="R2577" s="11"/>
      <c r="S2577" s="11"/>
      <c r="T2577" s="11"/>
      <c r="U2577" s="9">
        <v>11.34</v>
      </c>
    </row>
    <row r="2578" spans="1:21" ht="23.25" thickBot="1" x14ac:dyDescent="0.3">
      <c r="A2578" s="4" t="s">
        <v>580</v>
      </c>
      <c r="B2578" s="4" t="s">
        <v>89</v>
      </c>
      <c r="C2578" s="4" t="s">
        <v>90</v>
      </c>
      <c r="D2578" s="4" t="s">
        <v>588</v>
      </c>
      <c r="E2578" s="4" t="s">
        <v>589</v>
      </c>
      <c r="F2578" s="4" t="s">
        <v>94</v>
      </c>
      <c r="G2578" s="4" t="s">
        <v>95</v>
      </c>
      <c r="H2578" s="4" t="s">
        <v>590</v>
      </c>
      <c r="I2578" s="8">
        <v>797.45</v>
      </c>
      <c r="J2578" s="8">
        <v>394.84</v>
      </c>
      <c r="K2578" s="8">
        <v>1004.18</v>
      </c>
      <c r="L2578" s="8">
        <v>449.69</v>
      </c>
      <c r="M2578" s="8">
        <v>272.73</v>
      </c>
      <c r="N2578" s="8">
        <v>484.4</v>
      </c>
      <c r="O2578" s="8">
        <v>405.58</v>
      </c>
      <c r="P2578" s="8">
        <v>132.16999999999999</v>
      </c>
      <c r="Q2578" s="8">
        <v>49.3</v>
      </c>
      <c r="R2578" s="8">
        <v>295.45999999999998</v>
      </c>
      <c r="S2578" s="8">
        <v>153.07</v>
      </c>
      <c r="T2578" s="8">
        <v>304.39999999999998</v>
      </c>
      <c r="U2578" s="9">
        <v>4743.2700000000004</v>
      </c>
    </row>
    <row r="2579" spans="1:21" ht="23.25" thickBot="1" x14ac:dyDescent="0.3">
      <c r="A2579" s="4" t="s">
        <v>580</v>
      </c>
      <c r="B2579" s="4" t="s">
        <v>89</v>
      </c>
      <c r="C2579" s="4" t="s">
        <v>90</v>
      </c>
      <c r="D2579" s="4" t="s">
        <v>588</v>
      </c>
      <c r="E2579" s="4" t="s">
        <v>589</v>
      </c>
      <c r="F2579" s="4" t="s">
        <v>38</v>
      </c>
      <c r="G2579" s="4" t="s">
        <v>39</v>
      </c>
      <c r="H2579" s="4" t="s">
        <v>590</v>
      </c>
      <c r="I2579" s="10">
        <v>-417.36</v>
      </c>
      <c r="J2579" s="11"/>
      <c r="K2579" s="11"/>
      <c r="L2579" s="11"/>
      <c r="M2579" s="11"/>
      <c r="N2579" s="11"/>
      <c r="O2579" s="11"/>
      <c r="P2579" s="11"/>
      <c r="Q2579" s="11"/>
      <c r="R2579" s="10">
        <v>6000</v>
      </c>
      <c r="S2579" s="10">
        <v>15452.63</v>
      </c>
      <c r="T2579" s="10">
        <v>2112</v>
      </c>
      <c r="U2579" s="9">
        <v>23147.27</v>
      </c>
    </row>
    <row r="2580" spans="1:21" ht="23.25" thickBot="1" x14ac:dyDescent="0.3">
      <c r="A2580" s="4" t="s">
        <v>580</v>
      </c>
      <c r="B2580" s="4" t="s">
        <v>89</v>
      </c>
      <c r="C2580" s="4" t="s">
        <v>90</v>
      </c>
      <c r="D2580" s="4" t="s">
        <v>588</v>
      </c>
      <c r="E2580" s="4" t="s">
        <v>589</v>
      </c>
      <c r="F2580" s="4" t="s">
        <v>51</v>
      </c>
      <c r="G2580" s="4" t="s">
        <v>52</v>
      </c>
      <c r="H2580" s="4" t="s">
        <v>590</v>
      </c>
      <c r="I2580" s="8">
        <v>197.84</v>
      </c>
      <c r="J2580" s="8">
        <v>98.92</v>
      </c>
      <c r="K2580" s="8">
        <v>513.4</v>
      </c>
      <c r="L2580" s="7"/>
      <c r="M2580" s="7"/>
      <c r="N2580" s="8">
        <v>51.3</v>
      </c>
      <c r="O2580" s="7"/>
      <c r="P2580" s="7"/>
      <c r="Q2580" s="7"/>
      <c r="R2580" s="7"/>
      <c r="S2580" s="7"/>
      <c r="T2580" s="7"/>
      <c r="U2580" s="9">
        <v>861.46</v>
      </c>
    </row>
    <row r="2581" spans="1:21" ht="23.25" thickBot="1" x14ac:dyDescent="0.3">
      <c r="A2581" s="4" t="s">
        <v>580</v>
      </c>
      <c r="B2581" s="4" t="s">
        <v>89</v>
      </c>
      <c r="C2581" s="4" t="s">
        <v>90</v>
      </c>
      <c r="D2581" s="4" t="s">
        <v>588</v>
      </c>
      <c r="E2581" s="4" t="s">
        <v>589</v>
      </c>
      <c r="F2581" s="4" t="s">
        <v>42</v>
      </c>
      <c r="G2581" s="4" t="s">
        <v>43</v>
      </c>
      <c r="H2581" s="4" t="s">
        <v>590</v>
      </c>
      <c r="I2581" s="10">
        <v>6015.06</v>
      </c>
      <c r="J2581" s="10">
        <v>3270.18</v>
      </c>
      <c r="K2581" s="10">
        <v>7592.1</v>
      </c>
      <c r="L2581" s="10">
        <v>3986.85</v>
      </c>
      <c r="M2581" s="10">
        <v>2659.95</v>
      </c>
      <c r="N2581" s="10">
        <v>4317.6000000000004</v>
      </c>
      <c r="O2581" s="10">
        <v>3546.6</v>
      </c>
      <c r="P2581" s="10">
        <v>744.54</v>
      </c>
      <c r="Q2581" s="10">
        <v>550.41</v>
      </c>
      <c r="R2581" s="10">
        <v>2945.16</v>
      </c>
      <c r="S2581" s="10">
        <v>1708.81</v>
      </c>
      <c r="T2581" s="10">
        <v>2044.38</v>
      </c>
      <c r="U2581" s="9">
        <v>39381.64</v>
      </c>
    </row>
    <row r="2582" spans="1:21" ht="23.25" thickBot="1" x14ac:dyDescent="0.3">
      <c r="A2582" s="4" t="s">
        <v>580</v>
      </c>
      <c r="B2582" s="4" t="s">
        <v>89</v>
      </c>
      <c r="C2582" s="4" t="s">
        <v>90</v>
      </c>
      <c r="D2582" s="4" t="s">
        <v>588</v>
      </c>
      <c r="E2582" s="4" t="s">
        <v>589</v>
      </c>
      <c r="F2582" s="4" t="s">
        <v>53</v>
      </c>
      <c r="G2582" s="4" t="s">
        <v>54</v>
      </c>
      <c r="H2582" s="4" t="s">
        <v>590</v>
      </c>
      <c r="I2582" s="8">
        <v>2689.39</v>
      </c>
      <c r="J2582" s="8">
        <v>1038.6600000000001</v>
      </c>
      <c r="K2582" s="8">
        <v>3104.56</v>
      </c>
      <c r="L2582" s="8">
        <v>1033.1400000000001</v>
      </c>
      <c r="M2582" s="8">
        <v>384.7</v>
      </c>
      <c r="N2582" s="8">
        <v>1038.69</v>
      </c>
      <c r="O2582" s="8">
        <v>981.01</v>
      </c>
      <c r="P2582" s="8">
        <v>730.94</v>
      </c>
      <c r="Q2582" s="7"/>
      <c r="R2582" s="8">
        <v>353.16</v>
      </c>
      <c r="S2582" s="7"/>
      <c r="T2582" s="8">
        <v>1353.78</v>
      </c>
      <c r="U2582" s="9">
        <v>12708.03</v>
      </c>
    </row>
    <row r="2583" spans="1:21" ht="23.25" thickBot="1" x14ac:dyDescent="0.3">
      <c r="A2583" s="4" t="s">
        <v>580</v>
      </c>
      <c r="B2583" s="4" t="s">
        <v>89</v>
      </c>
      <c r="C2583" s="4" t="s">
        <v>90</v>
      </c>
      <c r="D2583" s="4" t="s">
        <v>588</v>
      </c>
      <c r="E2583" s="4" t="s">
        <v>589</v>
      </c>
      <c r="F2583" s="4" t="s">
        <v>172</v>
      </c>
      <c r="G2583" s="4" t="s">
        <v>173</v>
      </c>
      <c r="H2583" s="4" t="s">
        <v>590</v>
      </c>
      <c r="I2583" s="10">
        <v>112.5</v>
      </c>
      <c r="J2583" s="10">
        <v>45</v>
      </c>
      <c r="K2583" s="10">
        <v>90</v>
      </c>
      <c r="L2583" s="11"/>
      <c r="M2583" s="11"/>
      <c r="N2583" s="10">
        <v>45</v>
      </c>
      <c r="O2583" s="11"/>
      <c r="P2583" s="11"/>
      <c r="Q2583" s="11"/>
      <c r="R2583" s="11"/>
      <c r="S2583" s="11"/>
      <c r="T2583" s="10">
        <v>45</v>
      </c>
      <c r="U2583" s="9">
        <v>337.5</v>
      </c>
    </row>
    <row r="2584" spans="1:21" ht="23.25" thickBot="1" x14ac:dyDescent="0.3">
      <c r="A2584" s="4" t="s">
        <v>580</v>
      </c>
      <c r="B2584" s="4" t="s">
        <v>89</v>
      </c>
      <c r="C2584" s="4" t="s">
        <v>90</v>
      </c>
      <c r="D2584" s="4" t="s">
        <v>591</v>
      </c>
      <c r="E2584" s="4" t="s">
        <v>589</v>
      </c>
      <c r="F2584" s="4" t="s">
        <v>70</v>
      </c>
      <c r="G2584" s="4" t="s">
        <v>71</v>
      </c>
      <c r="H2584" s="4" t="s">
        <v>592</v>
      </c>
      <c r="I2584" s="8">
        <v>1138.76</v>
      </c>
      <c r="J2584" s="7"/>
      <c r="K2584" s="7"/>
      <c r="L2584" s="7"/>
      <c r="M2584" s="7"/>
      <c r="N2584" s="7"/>
      <c r="O2584" s="7"/>
      <c r="P2584" s="7"/>
      <c r="Q2584" s="7"/>
      <c r="R2584" s="7"/>
      <c r="S2584" s="7"/>
      <c r="T2584" s="7"/>
      <c r="U2584" s="9">
        <v>1138.76</v>
      </c>
    </row>
    <row r="2585" spans="1:21" ht="23.25" thickBot="1" x14ac:dyDescent="0.3">
      <c r="A2585" s="4" t="s">
        <v>580</v>
      </c>
      <c r="B2585" s="4" t="s">
        <v>89</v>
      </c>
      <c r="C2585" s="4" t="s">
        <v>90</v>
      </c>
      <c r="D2585" s="4" t="s">
        <v>591</v>
      </c>
      <c r="E2585" s="4" t="s">
        <v>589</v>
      </c>
      <c r="F2585" s="4" t="s">
        <v>47</v>
      </c>
      <c r="G2585" s="4" t="s">
        <v>48</v>
      </c>
      <c r="H2585" s="4" t="s">
        <v>592</v>
      </c>
      <c r="I2585" s="11"/>
      <c r="J2585" s="10">
        <v>1288.6500000000001</v>
      </c>
      <c r="K2585" s="11"/>
      <c r="L2585" s="11"/>
      <c r="M2585" s="11"/>
      <c r="N2585" s="11"/>
      <c r="O2585" s="10">
        <v>675.11</v>
      </c>
      <c r="P2585" s="11"/>
      <c r="Q2585" s="10">
        <v>112.52</v>
      </c>
      <c r="R2585" s="11"/>
      <c r="S2585" s="11"/>
      <c r="T2585" s="11"/>
      <c r="U2585" s="9">
        <v>2076.2800000000002</v>
      </c>
    </row>
    <row r="2586" spans="1:21" ht="23.25" thickBot="1" x14ac:dyDescent="0.3">
      <c r="A2586" s="4" t="s">
        <v>580</v>
      </c>
      <c r="B2586" s="4" t="s">
        <v>89</v>
      </c>
      <c r="C2586" s="4" t="s">
        <v>90</v>
      </c>
      <c r="D2586" s="4" t="s">
        <v>591</v>
      </c>
      <c r="E2586" s="4" t="s">
        <v>589</v>
      </c>
      <c r="F2586" s="4" t="s">
        <v>94</v>
      </c>
      <c r="G2586" s="4" t="s">
        <v>95</v>
      </c>
      <c r="H2586" s="4" t="s">
        <v>592</v>
      </c>
      <c r="I2586" s="8">
        <v>171.88</v>
      </c>
      <c r="J2586" s="8">
        <v>92.31</v>
      </c>
      <c r="K2586" s="7"/>
      <c r="L2586" s="8">
        <v>165.76</v>
      </c>
      <c r="M2586" s="8">
        <v>286.48</v>
      </c>
      <c r="N2586" s="8">
        <v>86.23</v>
      </c>
      <c r="O2586" s="8">
        <v>27.63</v>
      </c>
      <c r="P2586" s="8">
        <v>37.880000000000003</v>
      </c>
      <c r="Q2586" s="8">
        <v>100.82</v>
      </c>
      <c r="R2586" s="8">
        <v>118.33</v>
      </c>
      <c r="S2586" s="8">
        <v>25.27</v>
      </c>
      <c r="T2586" s="8">
        <v>68.98</v>
      </c>
      <c r="U2586" s="9">
        <v>1181.57</v>
      </c>
    </row>
    <row r="2587" spans="1:21" ht="23.25" thickBot="1" x14ac:dyDescent="0.3">
      <c r="A2587" s="4" t="s">
        <v>580</v>
      </c>
      <c r="B2587" s="4" t="s">
        <v>89</v>
      </c>
      <c r="C2587" s="4" t="s">
        <v>90</v>
      </c>
      <c r="D2587" s="4" t="s">
        <v>591</v>
      </c>
      <c r="E2587" s="4" t="s">
        <v>589</v>
      </c>
      <c r="F2587" s="4" t="s">
        <v>42</v>
      </c>
      <c r="G2587" s="4" t="s">
        <v>43</v>
      </c>
      <c r="H2587" s="4" t="s">
        <v>592</v>
      </c>
      <c r="I2587" s="10">
        <v>1844.58</v>
      </c>
      <c r="J2587" s="10">
        <v>1030.46</v>
      </c>
      <c r="K2587" s="11"/>
      <c r="L2587" s="10">
        <v>1850.4</v>
      </c>
      <c r="M2587" s="10">
        <v>3044.31</v>
      </c>
      <c r="N2587" s="10">
        <v>962.61</v>
      </c>
      <c r="O2587" s="10">
        <v>308.39999999999998</v>
      </c>
      <c r="P2587" s="10">
        <v>422.91</v>
      </c>
      <c r="Q2587" s="10">
        <v>1125.49</v>
      </c>
      <c r="R2587" s="10">
        <v>1320.91</v>
      </c>
      <c r="S2587" s="10">
        <v>282.10000000000002</v>
      </c>
      <c r="T2587" s="10">
        <v>770.09</v>
      </c>
      <c r="U2587" s="9">
        <v>12962.26</v>
      </c>
    </row>
    <row r="2588" spans="1:21" ht="23.25" thickBot="1" x14ac:dyDescent="0.3">
      <c r="A2588" s="4" t="s">
        <v>580</v>
      </c>
      <c r="B2588" s="4" t="s">
        <v>89</v>
      </c>
      <c r="C2588" s="4" t="s">
        <v>90</v>
      </c>
      <c r="D2588" s="4" t="s">
        <v>591</v>
      </c>
      <c r="E2588" s="4" t="s">
        <v>589</v>
      </c>
      <c r="F2588" s="4" t="s">
        <v>53</v>
      </c>
      <c r="G2588" s="4" t="s">
        <v>54</v>
      </c>
      <c r="H2588" s="4" t="s">
        <v>592</v>
      </c>
      <c r="I2588" s="8">
        <v>74.2</v>
      </c>
      <c r="J2588" s="7"/>
      <c r="K2588" s="7"/>
      <c r="L2588" s="7"/>
      <c r="M2588" s="8">
        <v>153.88</v>
      </c>
      <c r="N2588" s="7"/>
      <c r="O2588" s="7"/>
      <c r="P2588" s="7"/>
      <c r="Q2588" s="7"/>
      <c r="R2588" s="7"/>
      <c r="S2588" s="7"/>
      <c r="T2588" s="7"/>
      <c r="U2588" s="9">
        <v>228.08</v>
      </c>
    </row>
    <row r="2589" spans="1:21" ht="23.25" thickBot="1" x14ac:dyDescent="0.3">
      <c r="A2589" s="4" t="s">
        <v>580</v>
      </c>
      <c r="B2589" s="4" t="s">
        <v>89</v>
      </c>
      <c r="C2589" s="4" t="s">
        <v>90</v>
      </c>
      <c r="D2589" s="4" t="s">
        <v>593</v>
      </c>
      <c r="E2589" s="4" t="s">
        <v>589</v>
      </c>
      <c r="F2589" s="4" t="s">
        <v>94</v>
      </c>
      <c r="G2589" s="4" t="s">
        <v>95</v>
      </c>
      <c r="H2589" s="4" t="s">
        <v>594</v>
      </c>
      <c r="I2589" s="10">
        <v>13.96</v>
      </c>
      <c r="J2589" s="11"/>
      <c r="K2589" s="11"/>
      <c r="L2589" s="11"/>
      <c r="M2589" s="11"/>
      <c r="N2589" s="11"/>
      <c r="O2589" s="11"/>
      <c r="P2589" s="11"/>
      <c r="Q2589" s="11"/>
      <c r="R2589" s="11"/>
      <c r="S2589" s="11"/>
      <c r="T2589" s="11"/>
      <c r="U2589" s="9">
        <v>13.96</v>
      </c>
    </row>
    <row r="2590" spans="1:21" ht="23.25" thickBot="1" x14ac:dyDescent="0.3">
      <c r="A2590" s="4" t="s">
        <v>580</v>
      </c>
      <c r="B2590" s="4" t="s">
        <v>89</v>
      </c>
      <c r="C2590" s="4" t="s">
        <v>90</v>
      </c>
      <c r="D2590" s="4" t="s">
        <v>593</v>
      </c>
      <c r="E2590" s="4" t="s">
        <v>589</v>
      </c>
      <c r="F2590" s="4" t="s">
        <v>42</v>
      </c>
      <c r="G2590" s="4" t="s">
        <v>43</v>
      </c>
      <c r="H2590" s="4" t="s">
        <v>594</v>
      </c>
      <c r="I2590" s="8">
        <v>155.85</v>
      </c>
      <c r="J2590" s="7"/>
      <c r="K2590" s="7"/>
      <c r="L2590" s="7"/>
      <c r="M2590" s="7"/>
      <c r="N2590" s="7"/>
      <c r="O2590" s="7"/>
      <c r="P2590" s="7"/>
      <c r="Q2590" s="7"/>
      <c r="R2590" s="7"/>
      <c r="S2590" s="7"/>
      <c r="T2590" s="7"/>
      <c r="U2590" s="9">
        <v>155.85</v>
      </c>
    </row>
    <row r="2591" spans="1:21" ht="23.25" thickBot="1" x14ac:dyDescent="0.3">
      <c r="A2591" s="4" t="s">
        <v>580</v>
      </c>
      <c r="B2591" s="4" t="s">
        <v>89</v>
      </c>
      <c r="C2591" s="4" t="s">
        <v>90</v>
      </c>
      <c r="D2591" s="4" t="s">
        <v>595</v>
      </c>
      <c r="E2591" s="4" t="s">
        <v>589</v>
      </c>
      <c r="F2591" s="4" t="s">
        <v>70</v>
      </c>
      <c r="G2591" s="4" t="s">
        <v>71</v>
      </c>
      <c r="H2591" s="4" t="s">
        <v>596</v>
      </c>
      <c r="I2591" s="11"/>
      <c r="J2591" s="11"/>
      <c r="K2591" s="10">
        <v>1121.75</v>
      </c>
      <c r="L2591" s="11"/>
      <c r="M2591" s="11"/>
      <c r="N2591" s="10">
        <v>281.32</v>
      </c>
      <c r="O2591" s="11"/>
      <c r="P2591" s="11"/>
      <c r="Q2591" s="11"/>
      <c r="R2591" s="11"/>
      <c r="S2591" s="10">
        <v>3832</v>
      </c>
      <c r="T2591" s="11"/>
      <c r="U2591" s="9">
        <v>5235.07</v>
      </c>
    </row>
    <row r="2592" spans="1:21" ht="23.25" thickBot="1" x14ac:dyDescent="0.3">
      <c r="A2592" s="4" t="s">
        <v>580</v>
      </c>
      <c r="B2592" s="4" t="s">
        <v>89</v>
      </c>
      <c r="C2592" s="4" t="s">
        <v>90</v>
      </c>
      <c r="D2592" s="4" t="s">
        <v>595</v>
      </c>
      <c r="E2592" s="4" t="s">
        <v>589</v>
      </c>
      <c r="F2592" s="4" t="s">
        <v>47</v>
      </c>
      <c r="G2592" s="4" t="s">
        <v>48</v>
      </c>
      <c r="H2592" s="4" t="s">
        <v>596</v>
      </c>
      <c r="I2592" s="8">
        <v>584.77</v>
      </c>
      <c r="J2592" s="8">
        <v>83.9</v>
      </c>
      <c r="K2592" s="8">
        <v>337.54</v>
      </c>
      <c r="L2592" s="7"/>
      <c r="M2592" s="7"/>
      <c r="N2592" s="7"/>
      <c r="O2592" s="7"/>
      <c r="P2592" s="7"/>
      <c r="Q2592" s="8">
        <v>171.38</v>
      </c>
      <c r="R2592" s="8">
        <v>281.60000000000002</v>
      </c>
      <c r="S2592" s="8">
        <v>1378.77</v>
      </c>
      <c r="T2592" s="7"/>
      <c r="U2592" s="9">
        <v>2837.96</v>
      </c>
    </row>
    <row r="2593" spans="1:21" ht="23.25" thickBot="1" x14ac:dyDescent="0.3">
      <c r="A2593" s="4" t="s">
        <v>580</v>
      </c>
      <c r="B2593" s="4" t="s">
        <v>89</v>
      </c>
      <c r="C2593" s="4" t="s">
        <v>90</v>
      </c>
      <c r="D2593" s="4" t="s">
        <v>595</v>
      </c>
      <c r="E2593" s="4" t="s">
        <v>589</v>
      </c>
      <c r="F2593" s="4" t="s">
        <v>286</v>
      </c>
      <c r="G2593" s="4" t="s">
        <v>287</v>
      </c>
      <c r="H2593" s="4" t="s">
        <v>596</v>
      </c>
      <c r="I2593" s="11"/>
      <c r="J2593" s="11"/>
      <c r="K2593" s="11"/>
      <c r="L2593" s="11"/>
      <c r="M2593" s="10">
        <v>184.52</v>
      </c>
      <c r="N2593" s="11"/>
      <c r="O2593" s="11"/>
      <c r="P2593" s="11"/>
      <c r="Q2593" s="11"/>
      <c r="R2593" s="11"/>
      <c r="S2593" s="11"/>
      <c r="T2593" s="11"/>
      <c r="U2593" s="9">
        <v>184.52</v>
      </c>
    </row>
    <row r="2594" spans="1:21" ht="23.25" thickBot="1" x14ac:dyDescent="0.3">
      <c r="A2594" s="4" t="s">
        <v>580</v>
      </c>
      <c r="B2594" s="4" t="s">
        <v>89</v>
      </c>
      <c r="C2594" s="4" t="s">
        <v>90</v>
      </c>
      <c r="D2594" s="4" t="s">
        <v>595</v>
      </c>
      <c r="E2594" s="4" t="s">
        <v>589</v>
      </c>
      <c r="F2594" s="4" t="s">
        <v>94</v>
      </c>
      <c r="G2594" s="4" t="s">
        <v>95</v>
      </c>
      <c r="H2594" s="4" t="s">
        <v>596</v>
      </c>
      <c r="I2594" s="8">
        <v>133.83000000000001</v>
      </c>
      <c r="J2594" s="8">
        <v>188.66</v>
      </c>
      <c r="K2594" s="8">
        <v>422.33</v>
      </c>
      <c r="L2594" s="8">
        <v>209.95</v>
      </c>
      <c r="M2594" s="8">
        <v>110.5</v>
      </c>
      <c r="N2594" s="8">
        <v>172.66</v>
      </c>
      <c r="O2594" s="8">
        <v>794.89</v>
      </c>
      <c r="P2594" s="8">
        <v>165.76</v>
      </c>
      <c r="Q2594" s="8">
        <v>238.17</v>
      </c>
      <c r="R2594" s="8">
        <v>337.78</v>
      </c>
      <c r="S2594" s="8">
        <v>191.41</v>
      </c>
      <c r="T2594" s="8">
        <v>299.12</v>
      </c>
      <c r="U2594" s="9">
        <v>3265.06</v>
      </c>
    </row>
    <row r="2595" spans="1:21" ht="23.25" thickBot="1" x14ac:dyDescent="0.3">
      <c r="A2595" s="4" t="s">
        <v>580</v>
      </c>
      <c r="B2595" s="4" t="s">
        <v>89</v>
      </c>
      <c r="C2595" s="4" t="s">
        <v>90</v>
      </c>
      <c r="D2595" s="4" t="s">
        <v>595</v>
      </c>
      <c r="E2595" s="4" t="s">
        <v>589</v>
      </c>
      <c r="F2595" s="4" t="s">
        <v>38</v>
      </c>
      <c r="G2595" s="4" t="s">
        <v>39</v>
      </c>
      <c r="H2595" s="4" t="s">
        <v>596</v>
      </c>
      <c r="I2595" s="11"/>
      <c r="J2595" s="11"/>
      <c r="K2595" s="11"/>
      <c r="L2595" s="11"/>
      <c r="M2595" s="10">
        <v>1377.5</v>
      </c>
      <c r="N2595" s="11"/>
      <c r="O2595" s="11"/>
      <c r="P2595" s="11"/>
      <c r="Q2595" s="11"/>
      <c r="R2595" s="11"/>
      <c r="S2595" s="11"/>
      <c r="T2595" s="11"/>
      <c r="U2595" s="9">
        <v>1377.5</v>
      </c>
    </row>
    <row r="2596" spans="1:21" ht="23.25" thickBot="1" x14ac:dyDescent="0.3">
      <c r="A2596" s="4" t="s">
        <v>580</v>
      </c>
      <c r="B2596" s="4" t="s">
        <v>89</v>
      </c>
      <c r="C2596" s="4" t="s">
        <v>90</v>
      </c>
      <c r="D2596" s="4" t="s">
        <v>595</v>
      </c>
      <c r="E2596" s="4" t="s">
        <v>589</v>
      </c>
      <c r="F2596" s="4" t="s">
        <v>140</v>
      </c>
      <c r="G2596" s="4" t="s">
        <v>141</v>
      </c>
      <c r="H2596" s="4" t="s">
        <v>596</v>
      </c>
      <c r="I2596" s="7"/>
      <c r="J2596" s="7"/>
      <c r="K2596" s="7"/>
      <c r="L2596" s="7"/>
      <c r="M2596" s="7"/>
      <c r="N2596" s="7"/>
      <c r="O2596" s="8">
        <v>280.99</v>
      </c>
      <c r="P2596" s="7"/>
      <c r="Q2596" s="7"/>
      <c r="R2596" s="7"/>
      <c r="S2596" s="7"/>
      <c r="T2596" s="7"/>
      <c r="U2596" s="9">
        <v>280.99</v>
      </c>
    </row>
    <row r="2597" spans="1:21" ht="23.25" thickBot="1" x14ac:dyDescent="0.3">
      <c r="A2597" s="4" t="s">
        <v>580</v>
      </c>
      <c r="B2597" s="4" t="s">
        <v>89</v>
      </c>
      <c r="C2597" s="4" t="s">
        <v>90</v>
      </c>
      <c r="D2597" s="4" t="s">
        <v>595</v>
      </c>
      <c r="E2597" s="4" t="s">
        <v>589</v>
      </c>
      <c r="F2597" s="4" t="s">
        <v>51</v>
      </c>
      <c r="G2597" s="4" t="s">
        <v>52</v>
      </c>
      <c r="H2597" s="4" t="s">
        <v>596</v>
      </c>
      <c r="I2597" s="11"/>
      <c r="J2597" s="11"/>
      <c r="K2597" s="11"/>
      <c r="L2597" s="11"/>
      <c r="M2597" s="11"/>
      <c r="N2597" s="11"/>
      <c r="O2597" s="11"/>
      <c r="P2597" s="11"/>
      <c r="Q2597" s="11"/>
      <c r="R2597" s="11"/>
      <c r="S2597" s="11"/>
      <c r="T2597" s="10">
        <v>103.83</v>
      </c>
      <c r="U2597" s="9">
        <v>103.83</v>
      </c>
    </row>
    <row r="2598" spans="1:21" ht="23.25" thickBot="1" x14ac:dyDescent="0.3">
      <c r="A2598" s="4" t="s">
        <v>580</v>
      </c>
      <c r="B2598" s="4" t="s">
        <v>89</v>
      </c>
      <c r="C2598" s="4" t="s">
        <v>90</v>
      </c>
      <c r="D2598" s="4" t="s">
        <v>595</v>
      </c>
      <c r="E2598" s="4" t="s">
        <v>589</v>
      </c>
      <c r="F2598" s="4" t="s">
        <v>42</v>
      </c>
      <c r="G2598" s="4" t="s">
        <v>43</v>
      </c>
      <c r="H2598" s="4" t="s">
        <v>596</v>
      </c>
      <c r="I2598" s="8">
        <v>1456.89</v>
      </c>
      <c r="J2598" s="8">
        <v>2106.04</v>
      </c>
      <c r="K2598" s="8">
        <v>4503.43</v>
      </c>
      <c r="L2598" s="8">
        <v>2343.8000000000002</v>
      </c>
      <c r="M2598" s="8">
        <v>2821.78</v>
      </c>
      <c r="N2598" s="8">
        <v>1927.5</v>
      </c>
      <c r="O2598" s="8">
        <v>8733.06</v>
      </c>
      <c r="P2598" s="8">
        <v>1850.4</v>
      </c>
      <c r="Q2598" s="8">
        <v>2658.79</v>
      </c>
      <c r="R2598" s="8">
        <v>3770.78</v>
      </c>
      <c r="S2598" s="8">
        <v>2136.81</v>
      </c>
      <c r="T2598" s="8">
        <v>2809.63</v>
      </c>
      <c r="U2598" s="9">
        <v>37118.910000000003</v>
      </c>
    </row>
    <row r="2599" spans="1:21" ht="23.25" thickBot="1" x14ac:dyDescent="0.3">
      <c r="A2599" s="4" t="s">
        <v>580</v>
      </c>
      <c r="B2599" s="4" t="s">
        <v>89</v>
      </c>
      <c r="C2599" s="4" t="s">
        <v>90</v>
      </c>
      <c r="D2599" s="4" t="s">
        <v>595</v>
      </c>
      <c r="E2599" s="4" t="s">
        <v>589</v>
      </c>
      <c r="F2599" s="4" t="s">
        <v>53</v>
      </c>
      <c r="G2599" s="4" t="s">
        <v>54</v>
      </c>
      <c r="H2599" s="4" t="s">
        <v>596</v>
      </c>
      <c r="I2599" s="10">
        <v>37.1</v>
      </c>
      <c r="J2599" s="11"/>
      <c r="K2599" s="10">
        <v>211.21</v>
      </c>
      <c r="L2599" s="11"/>
      <c r="M2599" s="11"/>
      <c r="N2599" s="11"/>
      <c r="O2599" s="10">
        <v>140.68</v>
      </c>
      <c r="P2599" s="11"/>
      <c r="Q2599" s="11"/>
      <c r="R2599" s="11"/>
      <c r="S2599" s="11"/>
      <c r="T2599" s="10">
        <v>425.74</v>
      </c>
      <c r="U2599" s="9">
        <v>814.73</v>
      </c>
    </row>
    <row r="2600" spans="1:21" ht="23.25" thickBot="1" x14ac:dyDescent="0.3">
      <c r="A2600" s="4" t="s">
        <v>580</v>
      </c>
      <c r="B2600" s="4" t="s">
        <v>89</v>
      </c>
      <c r="C2600" s="4" t="s">
        <v>90</v>
      </c>
      <c r="D2600" s="4" t="s">
        <v>597</v>
      </c>
      <c r="E2600" s="4" t="s">
        <v>598</v>
      </c>
      <c r="F2600" s="4" t="s">
        <v>94</v>
      </c>
      <c r="G2600" s="4" t="s">
        <v>95</v>
      </c>
      <c r="H2600" s="4" t="s">
        <v>599</v>
      </c>
      <c r="I2600" s="7"/>
      <c r="J2600" s="7"/>
      <c r="K2600" s="7"/>
      <c r="L2600" s="8">
        <v>113.62</v>
      </c>
      <c r="M2600" s="7"/>
      <c r="N2600" s="7"/>
      <c r="O2600" s="7"/>
      <c r="P2600" s="7"/>
      <c r="Q2600" s="7"/>
      <c r="R2600" s="7"/>
      <c r="S2600" s="7"/>
      <c r="T2600" s="7"/>
      <c r="U2600" s="9">
        <v>113.62</v>
      </c>
    </row>
    <row r="2601" spans="1:21" ht="23.25" thickBot="1" x14ac:dyDescent="0.3">
      <c r="A2601" s="4" t="s">
        <v>580</v>
      </c>
      <c r="B2601" s="4" t="s">
        <v>89</v>
      </c>
      <c r="C2601" s="4" t="s">
        <v>90</v>
      </c>
      <c r="D2601" s="4" t="s">
        <v>597</v>
      </c>
      <c r="E2601" s="4" t="s">
        <v>598</v>
      </c>
      <c r="F2601" s="4" t="s">
        <v>42</v>
      </c>
      <c r="G2601" s="4" t="s">
        <v>43</v>
      </c>
      <c r="H2601" s="4" t="s">
        <v>599</v>
      </c>
      <c r="I2601" s="11"/>
      <c r="J2601" s="11"/>
      <c r="K2601" s="11"/>
      <c r="L2601" s="10">
        <v>1127.76</v>
      </c>
      <c r="M2601" s="11"/>
      <c r="N2601" s="11"/>
      <c r="O2601" s="11"/>
      <c r="P2601" s="11"/>
      <c r="Q2601" s="11"/>
      <c r="R2601" s="11"/>
      <c r="S2601" s="11"/>
      <c r="T2601" s="11"/>
      <c r="U2601" s="9">
        <v>1127.76</v>
      </c>
    </row>
    <row r="2602" spans="1:21" ht="23.25" thickBot="1" x14ac:dyDescent="0.3">
      <c r="A2602" s="4" t="s">
        <v>580</v>
      </c>
      <c r="B2602" s="4" t="s">
        <v>89</v>
      </c>
      <c r="C2602" s="4" t="s">
        <v>90</v>
      </c>
      <c r="D2602" s="4" t="s">
        <v>597</v>
      </c>
      <c r="E2602" s="4" t="s">
        <v>598</v>
      </c>
      <c r="F2602" s="4" t="s">
        <v>53</v>
      </c>
      <c r="G2602" s="4" t="s">
        <v>54</v>
      </c>
      <c r="H2602" s="4" t="s">
        <v>599</v>
      </c>
      <c r="I2602" s="7"/>
      <c r="J2602" s="7"/>
      <c r="K2602" s="7"/>
      <c r="L2602" s="8">
        <v>140.68</v>
      </c>
      <c r="M2602" s="7"/>
      <c r="N2602" s="7"/>
      <c r="O2602" s="7"/>
      <c r="P2602" s="7"/>
      <c r="Q2602" s="7"/>
      <c r="R2602" s="7"/>
      <c r="S2602" s="7"/>
      <c r="T2602" s="7"/>
      <c r="U2602" s="9">
        <v>140.68</v>
      </c>
    </row>
    <row r="2603" spans="1:21" ht="23.25" thickBot="1" x14ac:dyDescent="0.3">
      <c r="A2603" s="4" t="s">
        <v>580</v>
      </c>
      <c r="B2603" s="4" t="s">
        <v>188</v>
      </c>
      <c r="C2603" s="4" t="s">
        <v>189</v>
      </c>
      <c r="D2603" s="4" t="s">
        <v>588</v>
      </c>
      <c r="E2603" s="4" t="s">
        <v>589</v>
      </c>
      <c r="F2603" s="4" t="s">
        <v>102</v>
      </c>
      <c r="G2603" s="4" t="s">
        <v>103</v>
      </c>
      <c r="H2603" s="4" t="s">
        <v>590</v>
      </c>
      <c r="I2603" s="11"/>
      <c r="J2603" s="11"/>
      <c r="K2603" s="11"/>
      <c r="L2603" s="11"/>
      <c r="M2603" s="11"/>
      <c r="N2603" s="11"/>
      <c r="O2603" s="11"/>
      <c r="P2603" s="11"/>
      <c r="Q2603" s="11"/>
      <c r="R2603" s="11"/>
      <c r="S2603" s="10">
        <v>215.4</v>
      </c>
      <c r="T2603" s="11"/>
      <c r="U2603" s="9">
        <v>215.4</v>
      </c>
    </row>
    <row r="2604" spans="1:21" ht="23.25" thickBot="1" x14ac:dyDescent="0.3">
      <c r="A2604" s="4" t="s">
        <v>580</v>
      </c>
      <c r="B2604" s="4" t="s">
        <v>188</v>
      </c>
      <c r="C2604" s="4" t="s">
        <v>189</v>
      </c>
      <c r="D2604" s="4" t="s">
        <v>597</v>
      </c>
      <c r="E2604" s="4" t="s">
        <v>598</v>
      </c>
      <c r="F2604" s="4" t="s">
        <v>70</v>
      </c>
      <c r="G2604" s="4" t="s">
        <v>71</v>
      </c>
      <c r="H2604" s="4" t="s">
        <v>599</v>
      </c>
      <c r="I2604" s="7"/>
      <c r="J2604" s="7"/>
      <c r="K2604" s="8">
        <v>360.34</v>
      </c>
      <c r="L2604" s="8">
        <v>84</v>
      </c>
      <c r="M2604" s="7"/>
      <c r="N2604" s="7"/>
      <c r="O2604" s="7"/>
      <c r="P2604" s="7"/>
      <c r="Q2604" s="8">
        <v>63</v>
      </c>
      <c r="R2604" s="7"/>
      <c r="S2604" s="7"/>
      <c r="T2604" s="7"/>
      <c r="U2604" s="9">
        <v>507.34</v>
      </c>
    </row>
    <row r="2605" spans="1:21" ht="23.25" thickBot="1" x14ac:dyDescent="0.3">
      <c r="A2605" s="4" t="s">
        <v>580</v>
      </c>
      <c r="B2605" s="4" t="s">
        <v>188</v>
      </c>
      <c r="C2605" s="4" t="s">
        <v>189</v>
      </c>
      <c r="D2605" s="4" t="s">
        <v>597</v>
      </c>
      <c r="E2605" s="4" t="s">
        <v>598</v>
      </c>
      <c r="F2605" s="4" t="s">
        <v>47</v>
      </c>
      <c r="G2605" s="4" t="s">
        <v>48</v>
      </c>
      <c r="H2605" s="4" t="s">
        <v>599</v>
      </c>
      <c r="I2605" s="10">
        <v>6.84</v>
      </c>
      <c r="J2605" s="11"/>
      <c r="K2605" s="10">
        <v>155.41</v>
      </c>
      <c r="L2605" s="10">
        <v>1.88</v>
      </c>
      <c r="M2605" s="10">
        <v>233.98</v>
      </c>
      <c r="N2605" s="10">
        <v>117.46</v>
      </c>
      <c r="O2605" s="11"/>
      <c r="P2605" s="10">
        <v>57.6</v>
      </c>
      <c r="Q2605" s="10">
        <v>8.8800000000000008</v>
      </c>
      <c r="R2605" s="10">
        <v>159.53</v>
      </c>
      <c r="S2605" s="10">
        <v>8.8800000000000008</v>
      </c>
      <c r="T2605" s="10">
        <v>82.7</v>
      </c>
      <c r="U2605" s="9">
        <v>833.16</v>
      </c>
    </row>
    <row r="2606" spans="1:21" ht="23.25" thickBot="1" x14ac:dyDescent="0.3">
      <c r="A2606" s="4" t="s">
        <v>580</v>
      </c>
      <c r="B2606" s="4" t="s">
        <v>188</v>
      </c>
      <c r="C2606" s="4" t="s">
        <v>189</v>
      </c>
      <c r="D2606" s="4" t="s">
        <v>597</v>
      </c>
      <c r="E2606" s="4" t="s">
        <v>598</v>
      </c>
      <c r="F2606" s="4" t="s">
        <v>130</v>
      </c>
      <c r="G2606" s="4" t="s">
        <v>131</v>
      </c>
      <c r="H2606" s="4" t="s">
        <v>599</v>
      </c>
      <c r="I2606" s="7"/>
      <c r="J2606" s="7"/>
      <c r="K2606" s="7"/>
      <c r="L2606" s="8">
        <v>5.41</v>
      </c>
      <c r="M2606" s="7"/>
      <c r="N2606" s="7"/>
      <c r="O2606" s="7"/>
      <c r="P2606" s="7"/>
      <c r="Q2606" s="7"/>
      <c r="R2606" s="8">
        <v>2.71</v>
      </c>
      <c r="S2606" s="7"/>
      <c r="T2606" s="7"/>
      <c r="U2606" s="9">
        <v>8.1199999999999992</v>
      </c>
    </row>
    <row r="2607" spans="1:21" ht="23.25" thickBot="1" x14ac:dyDescent="0.3">
      <c r="A2607" s="4" t="s">
        <v>580</v>
      </c>
      <c r="B2607" s="4" t="s">
        <v>188</v>
      </c>
      <c r="C2607" s="4" t="s">
        <v>189</v>
      </c>
      <c r="D2607" s="4" t="s">
        <v>597</v>
      </c>
      <c r="E2607" s="4" t="s">
        <v>598</v>
      </c>
      <c r="F2607" s="4" t="s">
        <v>94</v>
      </c>
      <c r="G2607" s="4" t="s">
        <v>95</v>
      </c>
      <c r="H2607" s="4" t="s">
        <v>599</v>
      </c>
      <c r="I2607" s="10">
        <v>1903.76</v>
      </c>
      <c r="J2607" s="10">
        <v>1893.94</v>
      </c>
      <c r="K2607" s="10">
        <v>2388.19</v>
      </c>
      <c r="L2607" s="10">
        <v>1741.21</v>
      </c>
      <c r="M2607" s="10">
        <v>2243.5700000000002</v>
      </c>
      <c r="N2607" s="10">
        <v>1251.21</v>
      </c>
      <c r="O2607" s="10">
        <v>1739.68</v>
      </c>
      <c r="P2607" s="10">
        <v>1423.31</v>
      </c>
      <c r="Q2607" s="10">
        <v>1707.24</v>
      </c>
      <c r="R2607" s="10">
        <v>1701.06</v>
      </c>
      <c r="S2607" s="10">
        <v>1830.97</v>
      </c>
      <c r="T2607" s="10">
        <v>1027.08</v>
      </c>
      <c r="U2607" s="9">
        <v>20851.22</v>
      </c>
    </row>
    <row r="2608" spans="1:21" ht="23.25" thickBot="1" x14ac:dyDescent="0.3">
      <c r="A2608" s="4" t="s">
        <v>580</v>
      </c>
      <c r="B2608" s="4" t="s">
        <v>188</v>
      </c>
      <c r="C2608" s="4" t="s">
        <v>189</v>
      </c>
      <c r="D2608" s="4" t="s">
        <v>597</v>
      </c>
      <c r="E2608" s="4" t="s">
        <v>598</v>
      </c>
      <c r="F2608" s="4" t="s">
        <v>38</v>
      </c>
      <c r="G2608" s="4" t="s">
        <v>39</v>
      </c>
      <c r="H2608" s="4" t="s">
        <v>599</v>
      </c>
      <c r="I2608" s="7"/>
      <c r="J2608" s="7"/>
      <c r="K2608" s="7"/>
      <c r="L2608" s="7"/>
      <c r="M2608" s="7"/>
      <c r="N2608" s="8">
        <v>3480</v>
      </c>
      <c r="O2608" s="7"/>
      <c r="P2608" s="7"/>
      <c r="Q2608" s="7"/>
      <c r="R2608" s="7"/>
      <c r="S2608" s="7"/>
      <c r="T2608" s="7"/>
      <c r="U2608" s="9">
        <v>3480</v>
      </c>
    </row>
    <row r="2609" spans="1:21" ht="23.25" thickBot="1" x14ac:dyDescent="0.3">
      <c r="A2609" s="4" t="s">
        <v>580</v>
      </c>
      <c r="B2609" s="4" t="s">
        <v>188</v>
      </c>
      <c r="C2609" s="4" t="s">
        <v>189</v>
      </c>
      <c r="D2609" s="4" t="s">
        <v>597</v>
      </c>
      <c r="E2609" s="4" t="s">
        <v>598</v>
      </c>
      <c r="F2609" s="4" t="s">
        <v>510</v>
      </c>
      <c r="G2609" s="4" t="s">
        <v>511</v>
      </c>
      <c r="H2609" s="4" t="s">
        <v>599</v>
      </c>
      <c r="I2609" s="8">
        <v>1535.78</v>
      </c>
      <c r="J2609" s="8">
        <v>1535.78</v>
      </c>
      <c r="K2609" s="8">
        <v>1535.78</v>
      </c>
      <c r="L2609" s="8">
        <v>1535.78</v>
      </c>
      <c r="M2609" s="8">
        <v>1535.78</v>
      </c>
      <c r="N2609" s="8">
        <v>1535.78</v>
      </c>
      <c r="O2609" s="8">
        <v>1535.78</v>
      </c>
      <c r="P2609" s="8">
        <v>1535.78</v>
      </c>
      <c r="Q2609" s="8">
        <v>1535.78</v>
      </c>
      <c r="R2609" s="8">
        <v>1535.78</v>
      </c>
      <c r="S2609" s="8">
        <v>1885.18</v>
      </c>
      <c r="T2609" s="8">
        <v>1710.48</v>
      </c>
      <c r="U2609" s="9">
        <v>18953.46</v>
      </c>
    </row>
    <row r="2610" spans="1:21" ht="23.25" thickBot="1" x14ac:dyDescent="0.3">
      <c r="A2610" s="4" t="s">
        <v>580</v>
      </c>
      <c r="B2610" s="4" t="s">
        <v>188</v>
      </c>
      <c r="C2610" s="4" t="s">
        <v>189</v>
      </c>
      <c r="D2610" s="4" t="s">
        <v>597</v>
      </c>
      <c r="E2610" s="4" t="s">
        <v>598</v>
      </c>
      <c r="F2610" s="4" t="s">
        <v>144</v>
      </c>
      <c r="G2610" s="4" t="s">
        <v>145</v>
      </c>
      <c r="H2610" s="4" t="s">
        <v>599</v>
      </c>
      <c r="I2610" s="10">
        <v>43.47</v>
      </c>
      <c r="J2610" s="10">
        <v>22.88</v>
      </c>
      <c r="K2610" s="10">
        <v>22.65</v>
      </c>
      <c r="L2610" s="10">
        <v>137.66999999999999</v>
      </c>
      <c r="M2610" s="10">
        <v>87.14</v>
      </c>
      <c r="N2610" s="10">
        <v>243.53</v>
      </c>
      <c r="O2610" s="10">
        <v>142.4</v>
      </c>
      <c r="P2610" s="10">
        <v>80.86</v>
      </c>
      <c r="Q2610" s="10">
        <v>107.88</v>
      </c>
      <c r="R2610" s="10">
        <v>301.24</v>
      </c>
      <c r="S2610" s="10">
        <v>166.81</v>
      </c>
      <c r="T2610" s="10">
        <v>166.24</v>
      </c>
      <c r="U2610" s="9">
        <v>1522.77</v>
      </c>
    </row>
    <row r="2611" spans="1:21" ht="23.25" thickBot="1" x14ac:dyDescent="0.3">
      <c r="A2611" s="4" t="s">
        <v>580</v>
      </c>
      <c r="B2611" s="4" t="s">
        <v>188</v>
      </c>
      <c r="C2611" s="4" t="s">
        <v>189</v>
      </c>
      <c r="D2611" s="4" t="s">
        <v>597</v>
      </c>
      <c r="E2611" s="4" t="s">
        <v>598</v>
      </c>
      <c r="F2611" s="4" t="s">
        <v>146</v>
      </c>
      <c r="G2611" s="4" t="s">
        <v>147</v>
      </c>
      <c r="H2611" s="4" t="s">
        <v>599</v>
      </c>
      <c r="I2611" s="7"/>
      <c r="J2611" s="7"/>
      <c r="K2611" s="7"/>
      <c r="L2611" s="8">
        <v>76.790000000000006</v>
      </c>
      <c r="M2611" s="7"/>
      <c r="N2611" s="7"/>
      <c r="O2611" s="7"/>
      <c r="P2611" s="7"/>
      <c r="Q2611" s="7"/>
      <c r="R2611" s="7"/>
      <c r="S2611" s="7"/>
      <c r="T2611" s="7"/>
      <c r="U2611" s="9">
        <v>76.790000000000006</v>
      </c>
    </row>
    <row r="2612" spans="1:21" ht="23.25" thickBot="1" x14ac:dyDescent="0.3">
      <c r="A2612" s="4" t="s">
        <v>580</v>
      </c>
      <c r="B2612" s="4" t="s">
        <v>188</v>
      </c>
      <c r="C2612" s="4" t="s">
        <v>189</v>
      </c>
      <c r="D2612" s="4" t="s">
        <v>597</v>
      </c>
      <c r="E2612" s="4" t="s">
        <v>598</v>
      </c>
      <c r="F2612" s="4" t="s">
        <v>102</v>
      </c>
      <c r="G2612" s="4" t="s">
        <v>103</v>
      </c>
      <c r="H2612" s="4" t="s">
        <v>599</v>
      </c>
      <c r="I2612" s="11"/>
      <c r="J2612" s="11"/>
      <c r="K2612" s="10">
        <v>36.92</v>
      </c>
      <c r="L2612" s="10">
        <v>120.36</v>
      </c>
      <c r="M2612" s="11"/>
      <c r="N2612" s="11"/>
      <c r="O2612" s="10">
        <v>22.83</v>
      </c>
      <c r="P2612" s="10">
        <v>75.94</v>
      </c>
      <c r="Q2612" s="10">
        <v>71.55</v>
      </c>
      <c r="R2612" s="11"/>
      <c r="S2612" s="11"/>
      <c r="T2612" s="11"/>
      <c r="U2612" s="9">
        <v>327.60000000000002</v>
      </c>
    </row>
    <row r="2613" spans="1:21" ht="23.25" thickBot="1" x14ac:dyDescent="0.3">
      <c r="A2613" s="4" t="s">
        <v>580</v>
      </c>
      <c r="B2613" s="4" t="s">
        <v>188</v>
      </c>
      <c r="C2613" s="4" t="s">
        <v>189</v>
      </c>
      <c r="D2613" s="4" t="s">
        <v>597</v>
      </c>
      <c r="E2613" s="4" t="s">
        <v>598</v>
      </c>
      <c r="F2613" s="4" t="s">
        <v>154</v>
      </c>
      <c r="G2613" s="4" t="s">
        <v>155</v>
      </c>
      <c r="H2613" s="4" t="s">
        <v>599</v>
      </c>
      <c r="I2613" s="8">
        <v>-78.3</v>
      </c>
      <c r="J2613" s="7"/>
      <c r="K2613" s="7"/>
      <c r="L2613" s="7"/>
      <c r="M2613" s="8">
        <v>403.66</v>
      </c>
      <c r="N2613" s="7"/>
      <c r="O2613" s="7"/>
      <c r="P2613" s="7"/>
      <c r="Q2613" s="7"/>
      <c r="R2613" s="7"/>
      <c r="S2613" s="7"/>
      <c r="T2613" s="7"/>
      <c r="U2613" s="9">
        <v>325.36</v>
      </c>
    </row>
    <row r="2614" spans="1:21" ht="23.25" thickBot="1" x14ac:dyDescent="0.3">
      <c r="A2614" s="4" t="s">
        <v>580</v>
      </c>
      <c r="B2614" s="4" t="s">
        <v>188</v>
      </c>
      <c r="C2614" s="4" t="s">
        <v>189</v>
      </c>
      <c r="D2614" s="4" t="s">
        <v>597</v>
      </c>
      <c r="E2614" s="4" t="s">
        <v>598</v>
      </c>
      <c r="F2614" s="4" t="s">
        <v>51</v>
      </c>
      <c r="G2614" s="4" t="s">
        <v>52</v>
      </c>
      <c r="H2614" s="4" t="s">
        <v>599</v>
      </c>
      <c r="I2614" s="11"/>
      <c r="J2614" s="10">
        <v>104.87</v>
      </c>
      <c r="K2614" s="10">
        <v>164.03</v>
      </c>
      <c r="L2614" s="10">
        <v>54.63</v>
      </c>
      <c r="M2614" s="11"/>
      <c r="N2614" s="10">
        <v>54.63</v>
      </c>
      <c r="O2614" s="11"/>
      <c r="P2614" s="11"/>
      <c r="Q2614" s="11"/>
      <c r="R2614" s="11"/>
      <c r="S2614" s="10">
        <v>892</v>
      </c>
      <c r="T2614" s="10">
        <v>724.75</v>
      </c>
      <c r="U2614" s="9">
        <v>1994.91</v>
      </c>
    </row>
    <row r="2615" spans="1:21" ht="23.25" thickBot="1" x14ac:dyDescent="0.3">
      <c r="A2615" s="4" t="s">
        <v>580</v>
      </c>
      <c r="B2615" s="4" t="s">
        <v>188</v>
      </c>
      <c r="C2615" s="4" t="s">
        <v>189</v>
      </c>
      <c r="D2615" s="4" t="s">
        <v>597</v>
      </c>
      <c r="E2615" s="4" t="s">
        <v>598</v>
      </c>
      <c r="F2615" s="4" t="s">
        <v>42</v>
      </c>
      <c r="G2615" s="4" t="s">
        <v>43</v>
      </c>
      <c r="H2615" s="4" t="s">
        <v>599</v>
      </c>
      <c r="I2615" s="8">
        <v>19010.88</v>
      </c>
      <c r="J2615" s="8">
        <v>17878.919999999998</v>
      </c>
      <c r="K2615" s="8">
        <v>23359.43</v>
      </c>
      <c r="L2615" s="8">
        <v>18612.32</v>
      </c>
      <c r="M2615" s="8">
        <v>23345.599999999999</v>
      </c>
      <c r="N2615" s="8">
        <v>12479.2</v>
      </c>
      <c r="O2615" s="8">
        <v>19256.900000000001</v>
      </c>
      <c r="P2615" s="8">
        <v>15643.2</v>
      </c>
      <c r="Q2615" s="8">
        <v>18891.419999999998</v>
      </c>
      <c r="R2615" s="8">
        <v>18989.650000000001</v>
      </c>
      <c r="S2615" s="8">
        <v>19307.3</v>
      </c>
      <c r="T2615" s="8">
        <v>9747.73</v>
      </c>
      <c r="U2615" s="9">
        <v>216522.55</v>
      </c>
    </row>
    <row r="2616" spans="1:21" ht="23.25" thickBot="1" x14ac:dyDescent="0.3">
      <c r="A2616" s="4" t="s">
        <v>580</v>
      </c>
      <c r="B2616" s="4" t="s">
        <v>188</v>
      </c>
      <c r="C2616" s="4" t="s">
        <v>189</v>
      </c>
      <c r="D2616" s="4" t="s">
        <v>597</v>
      </c>
      <c r="E2616" s="4" t="s">
        <v>598</v>
      </c>
      <c r="F2616" s="4" t="s">
        <v>53</v>
      </c>
      <c r="G2616" s="4" t="s">
        <v>54</v>
      </c>
      <c r="H2616" s="4" t="s">
        <v>599</v>
      </c>
      <c r="I2616" s="10">
        <v>2241.5500000000002</v>
      </c>
      <c r="J2616" s="10">
        <v>3159.01</v>
      </c>
      <c r="K2616" s="10">
        <v>3136.91</v>
      </c>
      <c r="L2616" s="10">
        <v>770.93</v>
      </c>
      <c r="M2616" s="10">
        <v>1700.26</v>
      </c>
      <c r="N2616" s="10">
        <v>1433.95</v>
      </c>
      <c r="O2616" s="10">
        <v>163.88</v>
      </c>
      <c r="P2616" s="10">
        <v>245.82</v>
      </c>
      <c r="Q2616" s="10">
        <v>167.26</v>
      </c>
      <c r="R2616" s="11"/>
      <c r="S2616" s="10">
        <v>240.59</v>
      </c>
      <c r="T2616" s="10">
        <v>993.26</v>
      </c>
      <c r="U2616" s="9">
        <v>14253.42</v>
      </c>
    </row>
    <row r="2617" spans="1:21" ht="23.25" thickBot="1" x14ac:dyDescent="0.3">
      <c r="A2617" s="4" t="s">
        <v>580</v>
      </c>
      <c r="B2617" s="4" t="s">
        <v>447</v>
      </c>
      <c r="C2617" s="4" t="s">
        <v>448</v>
      </c>
      <c r="D2617" s="4" t="s">
        <v>597</v>
      </c>
      <c r="E2617" s="4" t="s">
        <v>598</v>
      </c>
      <c r="F2617" s="4" t="s">
        <v>102</v>
      </c>
      <c r="G2617" s="4" t="s">
        <v>103</v>
      </c>
      <c r="H2617" s="4" t="s">
        <v>599</v>
      </c>
      <c r="I2617" s="7"/>
      <c r="J2617" s="7"/>
      <c r="K2617" s="7"/>
      <c r="L2617" s="7"/>
      <c r="M2617" s="7"/>
      <c r="N2617" s="8">
        <v>15.62</v>
      </c>
      <c r="O2617" s="7"/>
      <c r="P2617" s="7"/>
      <c r="Q2617" s="7"/>
      <c r="R2617" s="7"/>
      <c r="S2617" s="7"/>
      <c r="T2617" s="7"/>
      <c r="U2617" s="9">
        <v>15.62</v>
      </c>
    </row>
    <row r="2618" spans="1:21" ht="23.25" thickBot="1" x14ac:dyDescent="0.3">
      <c r="A2618" s="4" t="s">
        <v>580</v>
      </c>
      <c r="B2618" s="4" t="s">
        <v>334</v>
      </c>
      <c r="C2618" s="4" t="s">
        <v>335</v>
      </c>
      <c r="D2618" s="4" t="s">
        <v>581</v>
      </c>
      <c r="E2618" s="4" t="s">
        <v>582</v>
      </c>
      <c r="F2618" s="4" t="s">
        <v>94</v>
      </c>
      <c r="G2618" s="4" t="s">
        <v>95</v>
      </c>
      <c r="H2618" s="4" t="s">
        <v>374</v>
      </c>
      <c r="I2618" s="11"/>
      <c r="J2618" s="11"/>
      <c r="K2618" s="11"/>
      <c r="L2618" s="11"/>
      <c r="M2618" s="10">
        <v>226.26</v>
      </c>
      <c r="N2618" s="10">
        <v>204.01</v>
      </c>
      <c r="O2618" s="11"/>
      <c r="P2618" s="11"/>
      <c r="Q2618" s="11"/>
      <c r="R2618" s="11"/>
      <c r="S2618" s="11"/>
      <c r="T2618" s="11"/>
      <c r="U2618" s="9">
        <v>430.27</v>
      </c>
    </row>
    <row r="2619" spans="1:21" ht="23.25" thickBot="1" x14ac:dyDescent="0.3">
      <c r="A2619" s="4" t="s">
        <v>580</v>
      </c>
      <c r="B2619" s="4" t="s">
        <v>334</v>
      </c>
      <c r="C2619" s="4" t="s">
        <v>335</v>
      </c>
      <c r="D2619" s="4" t="s">
        <v>581</v>
      </c>
      <c r="E2619" s="4" t="s">
        <v>582</v>
      </c>
      <c r="F2619" s="4" t="s">
        <v>51</v>
      </c>
      <c r="G2619" s="4" t="s">
        <v>52</v>
      </c>
      <c r="H2619" s="4" t="s">
        <v>374</v>
      </c>
      <c r="I2619" s="7"/>
      <c r="J2619" s="7"/>
      <c r="K2619" s="7"/>
      <c r="L2619" s="7"/>
      <c r="M2619" s="8">
        <v>113.1</v>
      </c>
      <c r="N2619" s="7"/>
      <c r="O2619" s="7"/>
      <c r="P2619" s="7"/>
      <c r="Q2619" s="7"/>
      <c r="R2619" s="7"/>
      <c r="S2619" s="7"/>
      <c r="T2619" s="7"/>
      <c r="U2619" s="9">
        <v>113.1</v>
      </c>
    </row>
    <row r="2620" spans="1:21" ht="23.25" thickBot="1" x14ac:dyDescent="0.3">
      <c r="A2620" s="4" t="s">
        <v>580</v>
      </c>
      <c r="B2620" s="4" t="s">
        <v>334</v>
      </c>
      <c r="C2620" s="4" t="s">
        <v>335</v>
      </c>
      <c r="D2620" s="4" t="s">
        <v>581</v>
      </c>
      <c r="E2620" s="4" t="s">
        <v>582</v>
      </c>
      <c r="F2620" s="4" t="s">
        <v>42</v>
      </c>
      <c r="G2620" s="4" t="s">
        <v>43</v>
      </c>
      <c r="H2620" s="4" t="s">
        <v>374</v>
      </c>
      <c r="I2620" s="11"/>
      <c r="J2620" s="11"/>
      <c r="K2620" s="11"/>
      <c r="L2620" s="11"/>
      <c r="M2620" s="10">
        <v>1802</v>
      </c>
      <c r="N2620" s="10">
        <v>2006</v>
      </c>
      <c r="O2620" s="11"/>
      <c r="P2620" s="11"/>
      <c r="Q2620" s="11"/>
      <c r="R2620" s="11"/>
      <c r="S2620" s="11"/>
      <c r="T2620" s="11"/>
      <c r="U2620" s="9">
        <v>3808</v>
      </c>
    </row>
    <row r="2621" spans="1:21" ht="23.25" thickBot="1" x14ac:dyDescent="0.3">
      <c r="A2621" s="4" t="s">
        <v>580</v>
      </c>
      <c r="B2621" s="4" t="s">
        <v>334</v>
      </c>
      <c r="C2621" s="4" t="s">
        <v>335</v>
      </c>
      <c r="D2621" s="4" t="s">
        <v>581</v>
      </c>
      <c r="E2621" s="4" t="s">
        <v>582</v>
      </c>
      <c r="F2621" s="4" t="s">
        <v>53</v>
      </c>
      <c r="G2621" s="4" t="s">
        <v>54</v>
      </c>
      <c r="H2621" s="4" t="s">
        <v>374</v>
      </c>
      <c r="I2621" s="7"/>
      <c r="J2621" s="7"/>
      <c r="K2621" s="7"/>
      <c r="L2621" s="7"/>
      <c r="M2621" s="8">
        <v>610.74</v>
      </c>
      <c r="N2621" s="8">
        <v>271.44</v>
      </c>
      <c r="O2621" s="7"/>
      <c r="P2621" s="7"/>
      <c r="Q2621" s="7"/>
      <c r="R2621" s="7"/>
      <c r="S2621" s="7"/>
      <c r="T2621" s="7"/>
      <c r="U2621" s="9">
        <v>882.18</v>
      </c>
    </row>
    <row r="2622" spans="1:21" ht="23.25" thickBot="1" x14ac:dyDescent="0.3">
      <c r="A2622" s="4" t="s">
        <v>580</v>
      </c>
      <c r="B2622" s="4" t="s">
        <v>334</v>
      </c>
      <c r="C2622" s="4" t="s">
        <v>335</v>
      </c>
      <c r="D2622" s="4" t="s">
        <v>581</v>
      </c>
      <c r="E2622" s="4" t="s">
        <v>582</v>
      </c>
      <c r="F2622" s="4" t="s">
        <v>172</v>
      </c>
      <c r="G2622" s="4" t="s">
        <v>173</v>
      </c>
      <c r="H2622" s="4" t="s">
        <v>374</v>
      </c>
      <c r="I2622" s="11"/>
      <c r="J2622" s="11"/>
      <c r="K2622" s="11"/>
      <c r="L2622" s="11"/>
      <c r="M2622" s="10">
        <v>22.5</v>
      </c>
      <c r="N2622" s="11"/>
      <c r="O2622" s="11"/>
      <c r="P2622" s="11"/>
      <c r="Q2622" s="11"/>
      <c r="R2622" s="11"/>
      <c r="S2622" s="11"/>
      <c r="T2622" s="11"/>
      <c r="U2622" s="9">
        <v>22.5</v>
      </c>
    </row>
    <row r="2623" spans="1:21" ht="23.25" thickBot="1" x14ac:dyDescent="0.3">
      <c r="A2623" s="4" t="s">
        <v>580</v>
      </c>
      <c r="B2623" s="4" t="s">
        <v>334</v>
      </c>
      <c r="C2623" s="4" t="s">
        <v>335</v>
      </c>
      <c r="D2623" s="4" t="s">
        <v>585</v>
      </c>
      <c r="E2623" s="4" t="s">
        <v>586</v>
      </c>
      <c r="F2623" s="4" t="s">
        <v>94</v>
      </c>
      <c r="G2623" s="4" t="s">
        <v>95</v>
      </c>
      <c r="H2623" s="4" t="s">
        <v>587</v>
      </c>
      <c r="I2623" s="7"/>
      <c r="J2623" s="7"/>
      <c r="K2623" s="7"/>
      <c r="L2623" s="7"/>
      <c r="M2623" s="7"/>
      <c r="N2623" s="8">
        <v>12.16</v>
      </c>
      <c r="O2623" s="7"/>
      <c r="P2623" s="7"/>
      <c r="Q2623" s="7"/>
      <c r="R2623" s="7"/>
      <c r="S2623" s="7"/>
      <c r="T2623" s="7"/>
      <c r="U2623" s="9">
        <v>12.16</v>
      </c>
    </row>
    <row r="2624" spans="1:21" ht="23.25" thickBot="1" x14ac:dyDescent="0.3">
      <c r="A2624" s="4" t="s">
        <v>580</v>
      </c>
      <c r="B2624" s="4" t="s">
        <v>334</v>
      </c>
      <c r="C2624" s="4" t="s">
        <v>335</v>
      </c>
      <c r="D2624" s="4" t="s">
        <v>585</v>
      </c>
      <c r="E2624" s="4" t="s">
        <v>586</v>
      </c>
      <c r="F2624" s="4" t="s">
        <v>53</v>
      </c>
      <c r="G2624" s="4" t="s">
        <v>54</v>
      </c>
      <c r="H2624" s="4" t="s">
        <v>587</v>
      </c>
      <c r="I2624" s="11"/>
      <c r="J2624" s="11"/>
      <c r="K2624" s="11"/>
      <c r="L2624" s="11"/>
      <c r="M2624" s="11"/>
      <c r="N2624" s="10">
        <v>135.72</v>
      </c>
      <c r="O2624" s="11"/>
      <c r="P2624" s="11"/>
      <c r="Q2624" s="11"/>
      <c r="R2624" s="11"/>
      <c r="S2624" s="11"/>
      <c r="T2624" s="11"/>
      <c r="U2624" s="9">
        <v>135.72</v>
      </c>
    </row>
    <row r="2625" spans="1:21" ht="23.25" thickBot="1" x14ac:dyDescent="0.3">
      <c r="A2625" s="4" t="s">
        <v>580</v>
      </c>
      <c r="B2625" s="4" t="s">
        <v>267</v>
      </c>
      <c r="C2625" s="4" t="s">
        <v>268</v>
      </c>
      <c r="D2625" s="4" t="s">
        <v>581</v>
      </c>
      <c r="E2625" s="4" t="s">
        <v>582</v>
      </c>
      <c r="F2625" s="4" t="s">
        <v>156</v>
      </c>
      <c r="G2625" s="4" t="s">
        <v>157</v>
      </c>
      <c r="H2625" s="4" t="s">
        <v>374</v>
      </c>
      <c r="I2625" s="7"/>
      <c r="J2625" s="7"/>
      <c r="K2625" s="7"/>
      <c r="L2625" s="7"/>
      <c r="M2625" s="7"/>
      <c r="N2625" s="8">
        <v>640</v>
      </c>
      <c r="O2625" s="7"/>
      <c r="P2625" s="7"/>
      <c r="Q2625" s="7"/>
      <c r="R2625" s="7"/>
      <c r="S2625" s="7"/>
      <c r="T2625" s="7"/>
      <c r="U2625" s="9">
        <v>640</v>
      </c>
    </row>
    <row r="2626" spans="1:21" ht="23.25" thickBot="1" x14ac:dyDescent="0.3">
      <c r="A2626" s="4" t="s">
        <v>580</v>
      </c>
      <c r="B2626" s="4" t="s">
        <v>267</v>
      </c>
      <c r="C2626" s="4" t="s">
        <v>268</v>
      </c>
      <c r="D2626" s="4" t="s">
        <v>581</v>
      </c>
      <c r="E2626" s="4" t="s">
        <v>582</v>
      </c>
      <c r="F2626" s="4" t="s">
        <v>162</v>
      </c>
      <c r="G2626" s="4" t="s">
        <v>163</v>
      </c>
      <c r="H2626" s="4" t="s">
        <v>374</v>
      </c>
      <c r="I2626" s="10">
        <v>110.19</v>
      </c>
      <c r="J2626" s="11"/>
      <c r="K2626" s="11"/>
      <c r="L2626" s="11"/>
      <c r="M2626" s="11"/>
      <c r="N2626" s="11"/>
      <c r="O2626" s="10">
        <v>-581.70000000000005</v>
      </c>
      <c r="P2626" s="11"/>
      <c r="Q2626" s="11"/>
      <c r="R2626" s="11"/>
      <c r="S2626" s="11"/>
      <c r="T2626" s="11"/>
      <c r="U2626" s="9">
        <v>-471.51</v>
      </c>
    </row>
    <row r="2627" spans="1:21" ht="23.25" thickBot="1" x14ac:dyDescent="0.3">
      <c r="A2627" s="4" t="s">
        <v>580</v>
      </c>
      <c r="B2627" s="4" t="s">
        <v>267</v>
      </c>
      <c r="C2627" s="4" t="s">
        <v>268</v>
      </c>
      <c r="D2627" s="4" t="s">
        <v>585</v>
      </c>
      <c r="E2627" s="4" t="s">
        <v>586</v>
      </c>
      <c r="F2627" s="4" t="s">
        <v>94</v>
      </c>
      <c r="G2627" s="4" t="s">
        <v>95</v>
      </c>
      <c r="H2627" s="4" t="s">
        <v>587</v>
      </c>
      <c r="I2627" s="7"/>
      <c r="J2627" s="7"/>
      <c r="K2627" s="7"/>
      <c r="L2627" s="7"/>
      <c r="M2627" s="7"/>
      <c r="N2627" s="8">
        <v>34.46</v>
      </c>
      <c r="O2627" s="7"/>
      <c r="P2627" s="7"/>
      <c r="Q2627" s="7"/>
      <c r="R2627" s="7"/>
      <c r="S2627" s="7"/>
      <c r="T2627" s="7"/>
      <c r="U2627" s="9">
        <v>34.46</v>
      </c>
    </row>
    <row r="2628" spans="1:21" ht="23.25" thickBot="1" x14ac:dyDescent="0.3">
      <c r="A2628" s="4" t="s">
        <v>580</v>
      </c>
      <c r="B2628" s="4" t="s">
        <v>267</v>
      </c>
      <c r="C2628" s="4" t="s">
        <v>268</v>
      </c>
      <c r="D2628" s="4" t="s">
        <v>585</v>
      </c>
      <c r="E2628" s="4" t="s">
        <v>586</v>
      </c>
      <c r="F2628" s="4" t="s">
        <v>53</v>
      </c>
      <c r="G2628" s="4" t="s">
        <v>54</v>
      </c>
      <c r="H2628" s="4" t="s">
        <v>587</v>
      </c>
      <c r="I2628" s="11"/>
      <c r="J2628" s="11"/>
      <c r="K2628" s="11"/>
      <c r="L2628" s="11"/>
      <c r="M2628" s="11"/>
      <c r="N2628" s="10">
        <v>384.7</v>
      </c>
      <c r="O2628" s="11"/>
      <c r="P2628" s="11"/>
      <c r="Q2628" s="11"/>
      <c r="R2628" s="11"/>
      <c r="S2628" s="11"/>
      <c r="T2628" s="11"/>
      <c r="U2628" s="9">
        <v>384.7</v>
      </c>
    </row>
    <row r="2629" spans="1:21" ht="23.25" thickBot="1" x14ac:dyDescent="0.3">
      <c r="A2629" s="4" t="s">
        <v>580</v>
      </c>
      <c r="B2629" s="4" t="s">
        <v>267</v>
      </c>
      <c r="C2629" s="4" t="s">
        <v>268</v>
      </c>
      <c r="D2629" s="4" t="s">
        <v>588</v>
      </c>
      <c r="E2629" s="4" t="s">
        <v>589</v>
      </c>
      <c r="F2629" s="4" t="s">
        <v>156</v>
      </c>
      <c r="G2629" s="4" t="s">
        <v>157</v>
      </c>
      <c r="H2629" s="4" t="s">
        <v>590</v>
      </c>
      <c r="I2629" s="7"/>
      <c r="J2629" s="7"/>
      <c r="K2629" s="8">
        <v>256</v>
      </c>
      <c r="L2629" s="8">
        <v>256</v>
      </c>
      <c r="M2629" s="7"/>
      <c r="N2629" s="7"/>
      <c r="O2629" s="7"/>
      <c r="P2629" s="7"/>
      <c r="Q2629" s="7"/>
      <c r="R2629" s="7"/>
      <c r="S2629" s="7"/>
      <c r="T2629" s="7"/>
      <c r="U2629" s="9">
        <v>512</v>
      </c>
    </row>
    <row r="2630" spans="1:21" ht="23.25" thickBot="1" x14ac:dyDescent="0.3">
      <c r="A2630" s="4" t="s">
        <v>580</v>
      </c>
      <c r="B2630" s="4" t="s">
        <v>194</v>
      </c>
      <c r="C2630" s="4" t="s">
        <v>195</v>
      </c>
      <c r="D2630" s="4" t="s">
        <v>581</v>
      </c>
      <c r="E2630" s="4" t="s">
        <v>582</v>
      </c>
      <c r="F2630" s="4" t="s">
        <v>94</v>
      </c>
      <c r="G2630" s="4" t="s">
        <v>95</v>
      </c>
      <c r="H2630" s="4" t="s">
        <v>374</v>
      </c>
      <c r="I2630" s="11"/>
      <c r="J2630" s="11"/>
      <c r="K2630" s="11"/>
      <c r="L2630" s="11"/>
      <c r="M2630" s="11"/>
      <c r="N2630" s="11"/>
      <c r="O2630" s="11"/>
      <c r="P2630" s="11"/>
      <c r="Q2630" s="10">
        <v>-42.2</v>
      </c>
      <c r="R2630" s="11"/>
      <c r="S2630" s="11"/>
      <c r="T2630" s="11"/>
      <c r="U2630" s="9">
        <v>-42.2</v>
      </c>
    </row>
    <row r="2631" spans="1:21" ht="23.25" thickBot="1" x14ac:dyDescent="0.3">
      <c r="A2631" s="4" t="s">
        <v>580</v>
      </c>
      <c r="B2631" s="4" t="s">
        <v>194</v>
      </c>
      <c r="C2631" s="4" t="s">
        <v>195</v>
      </c>
      <c r="D2631" s="4" t="s">
        <v>581</v>
      </c>
      <c r="E2631" s="4" t="s">
        <v>582</v>
      </c>
      <c r="F2631" s="4" t="s">
        <v>176</v>
      </c>
      <c r="G2631" s="4" t="s">
        <v>177</v>
      </c>
      <c r="H2631" s="4" t="s">
        <v>374</v>
      </c>
      <c r="I2631" s="7"/>
      <c r="J2631" s="7"/>
      <c r="K2631" s="7"/>
      <c r="L2631" s="7"/>
      <c r="M2631" s="7"/>
      <c r="N2631" s="7"/>
      <c r="O2631" s="7"/>
      <c r="P2631" s="7"/>
      <c r="Q2631" s="8">
        <v>-373.51</v>
      </c>
      <c r="R2631" s="7"/>
      <c r="S2631" s="7"/>
      <c r="T2631" s="7"/>
      <c r="U2631" s="9">
        <v>-373.51</v>
      </c>
    </row>
    <row r="2632" spans="1:21" ht="23.25" thickBot="1" x14ac:dyDescent="0.3">
      <c r="A2632" s="4" t="s">
        <v>580</v>
      </c>
      <c r="B2632" s="4" t="s">
        <v>194</v>
      </c>
      <c r="C2632" s="4" t="s">
        <v>195</v>
      </c>
      <c r="D2632" s="4" t="s">
        <v>581</v>
      </c>
      <c r="E2632" s="4" t="s">
        <v>582</v>
      </c>
      <c r="F2632" s="4" t="s">
        <v>178</v>
      </c>
      <c r="G2632" s="4" t="s">
        <v>179</v>
      </c>
      <c r="H2632" s="4" t="s">
        <v>374</v>
      </c>
      <c r="I2632" s="11"/>
      <c r="J2632" s="11"/>
      <c r="K2632" s="11"/>
      <c r="L2632" s="11"/>
      <c r="M2632" s="11"/>
      <c r="N2632" s="11"/>
      <c r="O2632" s="11"/>
      <c r="P2632" s="11"/>
      <c r="Q2632" s="10">
        <v>-97.52</v>
      </c>
      <c r="R2632" s="11"/>
      <c r="S2632" s="11"/>
      <c r="T2632" s="11"/>
      <c r="U2632" s="9">
        <v>-97.52</v>
      </c>
    </row>
    <row r="2633" spans="1:21" ht="23.25" thickBot="1" x14ac:dyDescent="0.3">
      <c r="A2633" s="4" t="s">
        <v>580</v>
      </c>
      <c r="B2633" s="4" t="s">
        <v>194</v>
      </c>
      <c r="C2633" s="4" t="s">
        <v>195</v>
      </c>
      <c r="D2633" s="4" t="s">
        <v>595</v>
      </c>
      <c r="E2633" s="4" t="s">
        <v>589</v>
      </c>
      <c r="F2633" s="4" t="s">
        <v>47</v>
      </c>
      <c r="G2633" s="4" t="s">
        <v>48</v>
      </c>
      <c r="H2633" s="4" t="s">
        <v>596</v>
      </c>
      <c r="I2633" s="7"/>
      <c r="J2633" s="7"/>
      <c r="K2633" s="7"/>
      <c r="L2633" s="7"/>
      <c r="M2633" s="7"/>
      <c r="N2633" s="7"/>
      <c r="O2633" s="7"/>
      <c r="P2633" s="7"/>
      <c r="Q2633" s="7"/>
      <c r="R2633" s="7"/>
      <c r="S2633" s="8">
        <v>225.53</v>
      </c>
      <c r="T2633" s="7"/>
      <c r="U2633" s="9">
        <v>225.53</v>
      </c>
    </row>
    <row r="2634" spans="1:21" ht="23.25" thickBot="1" x14ac:dyDescent="0.3">
      <c r="A2634" s="4" t="s">
        <v>580</v>
      </c>
      <c r="B2634" s="4" t="s">
        <v>194</v>
      </c>
      <c r="C2634" s="4" t="s">
        <v>195</v>
      </c>
      <c r="D2634" s="4" t="s">
        <v>595</v>
      </c>
      <c r="E2634" s="4" t="s">
        <v>589</v>
      </c>
      <c r="F2634" s="4" t="s">
        <v>94</v>
      </c>
      <c r="G2634" s="4" t="s">
        <v>95</v>
      </c>
      <c r="H2634" s="4" t="s">
        <v>596</v>
      </c>
      <c r="I2634" s="11"/>
      <c r="J2634" s="10">
        <v>1074.3599999999999</v>
      </c>
      <c r="K2634" s="10">
        <v>-266.24</v>
      </c>
      <c r="L2634" s="11"/>
      <c r="M2634" s="11"/>
      <c r="N2634" s="11"/>
      <c r="O2634" s="11"/>
      <c r="P2634" s="10">
        <v>36.54</v>
      </c>
      <c r="Q2634" s="11"/>
      <c r="R2634" s="10">
        <v>135.16</v>
      </c>
      <c r="S2634" s="10">
        <v>35.22</v>
      </c>
      <c r="T2634" s="11"/>
      <c r="U2634" s="9">
        <v>1015.04</v>
      </c>
    </row>
    <row r="2635" spans="1:21" ht="23.25" thickBot="1" x14ac:dyDescent="0.3">
      <c r="A2635" s="4" t="s">
        <v>580</v>
      </c>
      <c r="B2635" s="4" t="s">
        <v>194</v>
      </c>
      <c r="C2635" s="4" t="s">
        <v>195</v>
      </c>
      <c r="D2635" s="4" t="s">
        <v>595</v>
      </c>
      <c r="E2635" s="4" t="s">
        <v>589</v>
      </c>
      <c r="F2635" s="4" t="s">
        <v>140</v>
      </c>
      <c r="G2635" s="4" t="s">
        <v>141</v>
      </c>
      <c r="H2635" s="4" t="s">
        <v>596</v>
      </c>
      <c r="I2635" s="7"/>
      <c r="J2635" s="7"/>
      <c r="K2635" s="7"/>
      <c r="L2635" s="7"/>
      <c r="M2635" s="7"/>
      <c r="N2635" s="7"/>
      <c r="O2635" s="7"/>
      <c r="P2635" s="7"/>
      <c r="Q2635" s="7"/>
      <c r="R2635" s="7"/>
      <c r="S2635" s="8">
        <v>385.2</v>
      </c>
      <c r="T2635" s="7"/>
      <c r="U2635" s="9">
        <v>385.2</v>
      </c>
    </row>
    <row r="2636" spans="1:21" ht="23.25" thickBot="1" x14ac:dyDescent="0.3">
      <c r="A2636" s="4" t="s">
        <v>580</v>
      </c>
      <c r="B2636" s="4" t="s">
        <v>194</v>
      </c>
      <c r="C2636" s="4" t="s">
        <v>195</v>
      </c>
      <c r="D2636" s="4" t="s">
        <v>595</v>
      </c>
      <c r="E2636" s="4" t="s">
        <v>589</v>
      </c>
      <c r="F2636" s="4" t="s">
        <v>72</v>
      </c>
      <c r="G2636" s="4" t="s">
        <v>73</v>
      </c>
      <c r="H2636" s="4" t="s">
        <v>596</v>
      </c>
      <c r="I2636" s="11"/>
      <c r="J2636" s="11"/>
      <c r="K2636" s="10">
        <v>-1111.3900000000001</v>
      </c>
      <c r="L2636" s="11"/>
      <c r="M2636" s="11"/>
      <c r="N2636" s="11"/>
      <c r="O2636" s="11"/>
      <c r="P2636" s="11"/>
      <c r="Q2636" s="11"/>
      <c r="R2636" s="11"/>
      <c r="S2636" s="11"/>
      <c r="T2636" s="11"/>
      <c r="U2636" s="9">
        <v>-1111.3900000000001</v>
      </c>
    </row>
    <row r="2637" spans="1:21" ht="23.25" thickBot="1" x14ac:dyDescent="0.3">
      <c r="A2637" s="4" t="s">
        <v>580</v>
      </c>
      <c r="B2637" s="4" t="s">
        <v>194</v>
      </c>
      <c r="C2637" s="4" t="s">
        <v>195</v>
      </c>
      <c r="D2637" s="4" t="s">
        <v>595</v>
      </c>
      <c r="E2637" s="4" t="s">
        <v>589</v>
      </c>
      <c r="F2637" s="4" t="s">
        <v>84</v>
      </c>
      <c r="G2637" s="4" t="s">
        <v>85</v>
      </c>
      <c r="H2637" s="4" t="s">
        <v>596</v>
      </c>
      <c r="I2637" s="7"/>
      <c r="J2637" s="8">
        <v>58.98</v>
      </c>
      <c r="K2637" s="7"/>
      <c r="L2637" s="7"/>
      <c r="M2637" s="7"/>
      <c r="N2637" s="7"/>
      <c r="O2637" s="7"/>
      <c r="P2637" s="7"/>
      <c r="Q2637" s="7"/>
      <c r="R2637" s="7"/>
      <c r="S2637" s="7"/>
      <c r="T2637" s="7"/>
      <c r="U2637" s="9">
        <v>58.98</v>
      </c>
    </row>
    <row r="2638" spans="1:21" ht="23.25" thickBot="1" x14ac:dyDescent="0.3">
      <c r="A2638" s="4" t="s">
        <v>580</v>
      </c>
      <c r="B2638" s="4" t="s">
        <v>194</v>
      </c>
      <c r="C2638" s="4" t="s">
        <v>195</v>
      </c>
      <c r="D2638" s="4" t="s">
        <v>595</v>
      </c>
      <c r="E2638" s="4" t="s">
        <v>589</v>
      </c>
      <c r="F2638" s="4" t="s">
        <v>76</v>
      </c>
      <c r="G2638" s="4" t="s">
        <v>77</v>
      </c>
      <c r="H2638" s="4" t="s">
        <v>596</v>
      </c>
      <c r="I2638" s="11"/>
      <c r="J2638" s="11"/>
      <c r="K2638" s="11"/>
      <c r="L2638" s="11"/>
      <c r="M2638" s="11"/>
      <c r="N2638" s="11"/>
      <c r="O2638" s="11"/>
      <c r="P2638" s="11"/>
      <c r="Q2638" s="11"/>
      <c r="R2638" s="10">
        <v>1286.6099999999999</v>
      </c>
      <c r="S2638" s="11"/>
      <c r="T2638" s="11"/>
      <c r="U2638" s="9">
        <v>1286.6099999999999</v>
      </c>
    </row>
    <row r="2639" spans="1:21" ht="23.25" thickBot="1" x14ac:dyDescent="0.3">
      <c r="A2639" s="4" t="s">
        <v>580</v>
      </c>
      <c r="B2639" s="4" t="s">
        <v>194</v>
      </c>
      <c r="C2639" s="4" t="s">
        <v>195</v>
      </c>
      <c r="D2639" s="4" t="s">
        <v>595</v>
      </c>
      <c r="E2639" s="4" t="s">
        <v>589</v>
      </c>
      <c r="F2639" s="4" t="s">
        <v>51</v>
      </c>
      <c r="G2639" s="4" t="s">
        <v>52</v>
      </c>
      <c r="H2639" s="4" t="s">
        <v>596</v>
      </c>
      <c r="I2639" s="7"/>
      <c r="J2639" s="8">
        <v>657.86</v>
      </c>
      <c r="K2639" s="7"/>
      <c r="L2639" s="7"/>
      <c r="M2639" s="7"/>
      <c r="N2639" s="7"/>
      <c r="O2639" s="7"/>
      <c r="P2639" s="7"/>
      <c r="Q2639" s="7"/>
      <c r="R2639" s="7"/>
      <c r="S2639" s="7"/>
      <c r="T2639" s="7"/>
      <c r="U2639" s="9">
        <v>657.86</v>
      </c>
    </row>
    <row r="2640" spans="1:21" ht="23.25" thickBot="1" x14ac:dyDescent="0.3">
      <c r="A2640" s="4" t="s">
        <v>580</v>
      </c>
      <c r="B2640" s="4" t="s">
        <v>194</v>
      </c>
      <c r="C2640" s="4" t="s">
        <v>195</v>
      </c>
      <c r="D2640" s="4" t="s">
        <v>595</v>
      </c>
      <c r="E2640" s="4" t="s">
        <v>589</v>
      </c>
      <c r="F2640" s="4" t="s">
        <v>42</v>
      </c>
      <c r="G2640" s="4" t="s">
        <v>43</v>
      </c>
      <c r="H2640" s="4" t="s">
        <v>596</v>
      </c>
      <c r="I2640" s="11"/>
      <c r="J2640" s="10">
        <v>8254.5400000000009</v>
      </c>
      <c r="K2640" s="10">
        <v>-2972.16</v>
      </c>
      <c r="L2640" s="11"/>
      <c r="M2640" s="11"/>
      <c r="N2640" s="11"/>
      <c r="O2640" s="11"/>
      <c r="P2640" s="10">
        <v>340</v>
      </c>
      <c r="Q2640" s="11"/>
      <c r="R2640" s="10">
        <v>1150.1600000000001</v>
      </c>
      <c r="S2640" s="10">
        <v>393.15</v>
      </c>
      <c r="T2640" s="11"/>
      <c r="U2640" s="9">
        <v>7165.69</v>
      </c>
    </row>
    <row r="2641" spans="1:21" ht="23.25" thickBot="1" x14ac:dyDescent="0.3">
      <c r="A2641" s="4" t="s">
        <v>580</v>
      </c>
      <c r="B2641" s="4" t="s">
        <v>194</v>
      </c>
      <c r="C2641" s="4" t="s">
        <v>195</v>
      </c>
      <c r="D2641" s="4" t="s">
        <v>595</v>
      </c>
      <c r="E2641" s="4" t="s">
        <v>589</v>
      </c>
      <c r="F2641" s="4" t="s">
        <v>53</v>
      </c>
      <c r="G2641" s="4" t="s">
        <v>54</v>
      </c>
      <c r="H2641" s="4" t="s">
        <v>596</v>
      </c>
      <c r="I2641" s="7"/>
      <c r="J2641" s="8">
        <v>3081.11</v>
      </c>
      <c r="K2641" s="7"/>
      <c r="L2641" s="7"/>
      <c r="M2641" s="7"/>
      <c r="N2641" s="7"/>
      <c r="O2641" s="7"/>
      <c r="P2641" s="8">
        <v>67.86</v>
      </c>
      <c r="Q2641" s="7"/>
      <c r="R2641" s="8">
        <v>358.73</v>
      </c>
      <c r="S2641" s="7"/>
      <c r="T2641" s="7"/>
      <c r="U2641" s="9">
        <v>3507.7</v>
      </c>
    </row>
    <row r="2642" spans="1:21" ht="23.25" thickBot="1" x14ac:dyDescent="0.3">
      <c r="A2642" s="4" t="s">
        <v>580</v>
      </c>
      <c r="B2642" s="4" t="s">
        <v>194</v>
      </c>
      <c r="C2642" s="4" t="s">
        <v>195</v>
      </c>
      <c r="D2642" s="4" t="s">
        <v>595</v>
      </c>
      <c r="E2642" s="4" t="s">
        <v>589</v>
      </c>
      <c r="F2642" s="4" t="s">
        <v>172</v>
      </c>
      <c r="G2642" s="4" t="s">
        <v>173</v>
      </c>
      <c r="H2642" s="4" t="s">
        <v>596</v>
      </c>
      <c r="I2642" s="11"/>
      <c r="J2642" s="10">
        <v>90</v>
      </c>
      <c r="K2642" s="11"/>
      <c r="L2642" s="11"/>
      <c r="M2642" s="11"/>
      <c r="N2642" s="11"/>
      <c r="O2642" s="11"/>
      <c r="P2642" s="11"/>
      <c r="Q2642" s="11"/>
      <c r="R2642" s="11"/>
      <c r="S2642" s="11"/>
      <c r="T2642" s="11"/>
      <c r="U2642" s="9">
        <v>90</v>
      </c>
    </row>
    <row r="2643" spans="1:21" ht="23.25" thickBot="1" x14ac:dyDescent="0.3">
      <c r="A2643" s="4" t="s">
        <v>580</v>
      </c>
      <c r="B2643" s="4" t="s">
        <v>368</v>
      </c>
      <c r="C2643" s="4" t="s">
        <v>369</v>
      </c>
      <c r="D2643" s="4" t="s">
        <v>600</v>
      </c>
      <c r="E2643" s="4" t="s">
        <v>601</v>
      </c>
      <c r="F2643" s="4" t="s">
        <v>128</v>
      </c>
      <c r="G2643" s="4" t="s">
        <v>129</v>
      </c>
      <c r="H2643" s="4" t="s">
        <v>372</v>
      </c>
      <c r="I2643" s="7"/>
      <c r="J2643" s="7"/>
      <c r="K2643" s="7"/>
      <c r="L2643" s="7"/>
      <c r="M2643" s="7"/>
      <c r="N2643" s="7"/>
      <c r="O2643" s="7"/>
      <c r="P2643" s="7"/>
      <c r="Q2643" s="8">
        <v>0.9</v>
      </c>
      <c r="R2643" s="7"/>
      <c r="S2643" s="7"/>
      <c r="T2643" s="7"/>
      <c r="U2643" s="9">
        <v>0.9</v>
      </c>
    </row>
    <row r="2644" spans="1:21" ht="23.25" thickBot="1" x14ac:dyDescent="0.3">
      <c r="A2644" s="4" t="s">
        <v>580</v>
      </c>
      <c r="B2644" s="4" t="s">
        <v>368</v>
      </c>
      <c r="C2644" s="4" t="s">
        <v>369</v>
      </c>
      <c r="D2644" s="4" t="s">
        <v>600</v>
      </c>
      <c r="E2644" s="4" t="s">
        <v>601</v>
      </c>
      <c r="F2644" s="4" t="s">
        <v>70</v>
      </c>
      <c r="G2644" s="4" t="s">
        <v>71</v>
      </c>
      <c r="H2644" s="4" t="s">
        <v>372</v>
      </c>
      <c r="I2644" s="10">
        <v>8.76</v>
      </c>
      <c r="J2644" s="10">
        <v>9.4499999999999993</v>
      </c>
      <c r="K2644" s="10">
        <v>31.18</v>
      </c>
      <c r="L2644" s="10">
        <v>40.729999999999997</v>
      </c>
      <c r="M2644" s="10">
        <v>147.88</v>
      </c>
      <c r="N2644" s="10">
        <v>18.3</v>
      </c>
      <c r="O2644" s="10">
        <v>233.67</v>
      </c>
      <c r="P2644" s="10">
        <v>165.78</v>
      </c>
      <c r="Q2644" s="10">
        <v>255.08</v>
      </c>
      <c r="R2644" s="10">
        <v>14.31</v>
      </c>
      <c r="S2644" s="10">
        <v>85.54</v>
      </c>
      <c r="T2644" s="10">
        <v>199.99</v>
      </c>
      <c r="U2644" s="9">
        <v>1210.67</v>
      </c>
    </row>
    <row r="2645" spans="1:21" ht="23.25" thickBot="1" x14ac:dyDescent="0.3">
      <c r="A2645" s="4" t="s">
        <v>580</v>
      </c>
      <c r="B2645" s="4" t="s">
        <v>368</v>
      </c>
      <c r="C2645" s="4" t="s">
        <v>369</v>
      </c>
      <c r="D2645" s="4" t="s">
        <v>600</v>
      </c>
      <c r="E2645" s="4" t="s">
        <v>601</v>
      </c>
      <c r="F2645" s="4" t="s">
        <v>47</v>
      </c>
      <c r="G2645" s="4" t="s">
        <v>48</v>
      </c>
      <c r="H2645" s="4" t="s">
        <v>372</v>
      </c>
      <c r="I2645" s="8">
        <v>178.91</v>
      </c>
      <c r="J2645" s="8">
        <v>64.12</v>
      </c>
      <c r="K2645" s="8">
        <v>27.91</v>
      </c>
      <c r="L2645" s="8">
        <v>90.66</v>
      </c>
      <c r="M2645" s="8">
        <v>67.94</v>
      </c>
      <c r="N2645" s="8">
        <v>97.37</v>
      </c>
      <c r="O2645" s="8">
        <v>-0.68</v>
      </c>
      <c r="P2645" s="8">
        <v>1.49</v>
      </c>
      <c r="Q2645" s="8">
        <v>0.7</v>
      </c>
      <c r="R2645" s="8">
        <v>1.22</v>
      </c>
      <c r="S2645" s="8">
        <v>104.89</v>
      </c>
      <c r="T2645" s="8">
        <v>12.69</v>
      </c>
      <c r="U2645" s="9">
        <v>647.22</v>
      </c>
    </row>
    <row r="2646" spans="1:21" ht="23.25" thickBot="1" x14ac:dyDescent="0.3">
      <c r="A2646" s="4" t="s">
        <v>580</v>
      </c>
      <c r="B2646" s="4" t="s">
        <v>368</v>
      </c>
      <c r="C2646" s="4" t="s">
        <v>369</v>
      </c>
      <c r="D2646" s="4" t="s">
        <v>600</v>
      </c>
      <c r="E2646" s="4" t="s">
        <v>601</v>
      </c>
      <c r="F2646" s="4" t="s">
        <v>130</v>
      </c>
      <c r="G2646" s="4" t="s">
        <v>131</v>
      </c>
      <c r="H2646" s="4" t="s">
        <v>372</v>
      </c>
      <c r="I2646" s="11"/>
      <c r="J2646" s="11"/>
      <c r="K2646" s="11"/>
      <c r="L2646" s="11"/>
      <c r="M2646" s="11"/>
      <c r="N2646" s="11"/>
      <c r="O2646" s="11"/>
      <c r="P2646" s="11"/>
      <c r="Q2646" s="11"/>
      <c r="R2646" s="11"/>
      <c r="S2646" s="11"/>
      <c r="T2646" s="10">
        <v>3.72</v>
      </c>
      <c r="U2646" s="9">
        <v>3.72</v>
      </c>
    </row>
    <row r="2647" spans="1:21" ht="23.25" thickBot="1" x14ac:dyDescent="0.3">
      <c r="A2647" s="4" t="s">
        <v>580</v>
      </c>
      <c r="B2647" s="4" t="s">
        <v>368</v>
      </c>
      <c r="C2647" s="4" t="s">
        <v>369</v>
      </c>
      <c r="D2647" s="4" t="s">
        <v>600</v>
      </c>
      <c r="E2647" s="4" t="s">
        <v>601</v>
      </c>
      <c r="F2647" s="4" t="s">
        <v>80</v>
      </c>
      <c r="G2647" s="4" t="s">
        <v>81</v>
      </c>
      <c r="H2647" s="4" t="s">
        <v>372</v>
      </c>
      <c r="I2647" s="8">
        <v>46.58</v>
      </c>
      <c r="J2647" s="8">
        <v>46.58</v>
      </c>
      <c r="K2647" s="8">
        <v>46.58</v>
      </c>
      <c r="L2647" s="8">
        <v>46.58</v>
      </c>
      <c r="M2647" s="8">
        <v>46.58</v>
      </c>
      <c r="N2647" s="8">
        <v>46.58</v>
      </c>
      <c r="O2647" s="8">
        <v>46.58</v>
      </c>
      <c r="P2647" s="8">
        <v>46.58</v>
      </c>
      <c r="Q2647" s="8">
        <v>46.58</v>
      </c>
      <c r="R2647" s="8">
        <v>46.58</v>
      </c>
      <c r="S2647" s="8">
        <v>46.58</v>
      </c>
      <c r="T2647" s="8">
        <v>46.58</v>
      </c>
      <c r="U2647" s="9">
        <v>558.96</v>
      </c>
    </row>
    <row r="2648" spans="1:21" ht="23.25" thickBot="1" x14ac:dyDescent="0.3">
      <c r="A2648" s="4" t="s">
        <v>580</v>
      </c>
      <c r="B2648" s="4" t="s">
        <v>368</v>
      </c>
      <c r="C2648" s="4" t="s">
        <v>369</v>
      </c>
      <c r="D2648" s="4" t="s">
        <v>600</v>
      </c>
      <c r="E2648" s="4" t="s">
        <v>601</v>
      </c>
      <c r="F2648" s="4" t="s">
        <v>94</v>
      </c>
      <c r="G2648" s="4" t="s">
        <v>95</v>
      </c>
      <c r="H2648" s="4" t="s">
        <v>372</v>
      </c>
      <c r="I2648" s="10">
        <v>93.76</v>
      </c>
      <c r="J2648" s="10">
        <v>73.23</v>
      </c>
      <c r="K2648" s="10">
        <v>85.95</v>
      </c>
      <c r="L2648" s="10">
        <v>96.69</v>
      </c>
      <c r="M2648" s="10">
        <v>84.75</v>
      </c>
      <c r="N2648" s="10">
        <v>106.05</v>
      </c>
      <c r="O2648" s="10">
        <v>100.31</v>
      </c>
      <c r="P2648" s="10">
        <v>90.88</v>
      </c>
      <c r="Q2648" s="10">
        <v>99.98</v>
      </c>
      <c r="R2648" s="10">
        <v>88.97</v>
      </c>
      <c r="S2648" s="10">
        <v>85.54</v>
      </c>
      <c r="T2648" s="10">
        <v>87.57</v>
      </c>
      <c r="U2648" s="9">
        <v>1093.68</v>
      </c>
    </row>
    <row r="2649" spans="1:21" ht="23.25" thickBot="1" x14ac:dyDescent="0.3">
      <c r="A2649" s="4" t="s">
        <v>580</v>
      </c>
      <c r="B2649" s="4" t="s">
        <v>368</v>
      </c>
      <c r="C2649" s="4" t="s">
        <v>369</v>
      </c>
      <c r="D2649" s="4" t="s">
        <v>600</v>
      </c>
      <c r="E2649" s="4" t="s">
        <v>601</v>
      </c>
      <c r="F2649" s="4" t="s">
        <v>310</v>
      </c>
      <c r="G2649" s="4" t="s">
        <v>311</v>
      </c>
      <c r="H2649" s="4" t="s">
        <v>372</v>
      </c>
      <c r="I2649" s="7"/>
      <c r="J2649" s="7"/>
      <c r="K2649" s="7"/>
      <c r="L2649" s="7"/>
      <c r="M2649" s="7"/>
      <c r="N2649" s="7"/>
      <c r="O2649" s="7"/>
      <c r="P2649" s="8">
        <v>110.75</v>
      </c>
      <c r="Q2649" s="8">
        <v>0.75</v>
      </c>
      <c r="R2649" s="8">
        <v>-28.44</v>
      </c>
      <c r="S2649" s="7"/>
      <c r="T2649" s="7"/>
      <c r="U2649" s="9">
        <v>83.06</v>
      </c>
    </row>
    <row r="2650" spans="1:21" ht="23.25" thickBot="1" x14ac:dyDescent="0.3">
      <c r="A2650" s="4" t="s">
        <v>580</v>
      </c>
      <c r="B2650" s="4" t="s">
        <v>368</v>
      </c>
      <c r="C2650" s="4" t="s">
        <v>369</v>
      </c>
      <c r="D2650" s="4" t="s">
        <v>600</v>
      </c>
      <c r="E2650" s="4" t="s">
        <v>601</v>
      </c>
      <c r="F2650" s="4" t="s">
        <v>38</v>
      </c>
      <c r="G2650" s="4" t="s">
        <v>39</v>
      </c>
      <c r="H2650" s="4" t="s">
        <v>372</v>
      </c>
      <c r="I2650" s="10">
        <v>9.69</v>
      </c>
      <c r="J2650" s="11"/>
      <c r="K2650" s="11"/>
      <c r="L2650" s="11"/>
      <c r="M2650" s="11"/>
      <c r="N2650" s="10">
        <v>4.25</v>
      </c>
      <c r="O2650" s="11"/>
      <c r="P2650" s="11"/>
      <c r="Q2650" s="11"/>
      <c r="R2650" s="11"/>
      <c r="S2650" s="10">
        <v>40.659999999999997</v>
      </c>
      <c r="T2650" s="11"/>
      <c r="U2650" s="9">
        <v>54.6</v>
      </c>
    </row>
    <row r="2651" spans="1:21" ht="23.25" thickBot="1" x14ac:dyDescent="0.3">
      <c r="A2651" s="4" t="s">
        <v>580</v>
      </c>
      <c r="B2651" s="4" t="s">
        <v>368</v>
      </c>
      <c r="C2651" s="4" t="s">
        <v>369</v>
      </c>
      <c r="D2651" s="4" t="s">
        <v>600</v>
      </c>
      <c r="E2651" s="4" t="s">
        <v>601</v>
      </c>
      <c r="F2651" s="4" t="s">
        <v>98</v>
      </c>
      <c r="G2651" s="4" t="s">
        <v>99</v>
      </c>
      <c r="H2651" s="4" t="s">
        <v>372</v>
      </c>
      <c r="I2651" s="11"/>
      <c r="J2651" s="11"/>
      <c r="K2651" s="11"/>
      <c r="L2651" s="11"/>
      <c r="M2651" s="11"/>
      <c r="N2651" s="11"/>
      <c r="O2651" s="11"/>
      <c r="P2651" s="11"/>
      <c r="Q2651" s="11"/>
      <c r="R2651" s="10">
        <v>1.88</v>
      </c>
      <c r="S2651" s="10">
        <v>-1.88</v>
      </c>
      <c r="T2651" s="11"/>
      <c r="U2651" s="12">
        <v>0</v>
      </c>
    </row>
    <row r="2652" spans="1:21" ht="23.25" thickBot="1" x14ac:dyDescent="0.3">
      <c r="A2652" s="4" t="s">
        <v>580</v>
      </c>
      <c r="B2652" s="4" t="s">
        <v>368</v>
      </c>
      <c r="C2652" s="4" t="s">
        <v>369</v>
      </c>
      <c r="D2652" s="4" t="s">
        <v>600</v>
      </c>
      <c r="E2652" s="4" t="s">
        <v>601</v>
      </c>
      <c r="F2652" s="4" t="s">
        <v>146</v>
      </c>
      <c r="G2652" s="4" t="s">
        <v>147</v>
      </c>
      <c r="H2652" s="4" t="s">
        <v>372</v>
      </c>
      <c r="I2652" s="8">
        <v>1.58</v>
      </c>
      <c r="J2652" s="8">
        <v>0.78</v>
      </c>
      <c r="K2652" s="8">
        <v>1.47</v>
      </c>
      <c r="L2652" s="8">
        <v>1.81</v>
      </c>
      <c r="M2652" s="8">
        <v>0.66</v>
      </c>
      <c r="N2652" s="8">
        <v>1.21</v>
      </c>
      <c r="O2652" s="8">
        <v>1.39</v>
      </c>
      <c r="P2652" s="7"/>
      <c r="Q2652" s="7"/>
      <c r="R2652" s="7"/>
      <c r="S2652" s="8">
        <v>0.14000000000000001</v>
      </c>
      <c r="T2652" s="7"/>
      <c r="U2652" s="9">
        <v>9.0399999999999991</v>
      </c>
    </row>
    <row r="2653" spans="1:21" ht="23.25" thickBot="1" x14ac:dyDescent="0.3">
      <c r="A2653" s="4" t="s">
        <v>580</v>
      </c>
      <c r="B2653" s="4" t="s">
        <v>368</v>
      </c>
      <c r="C2653" s="4" t="s">
        <v>369</v>
      </c>
      <c r="D2653" s="4" t="s">
        <v>600</v>
      </c>
      <c r="E2653" s="4" t="s">
        <v>601</v>
      </c>
      <c r="F2653" s="4" t="s">
        <v>102</v>
      </c>
      <c r="G2653" s="4" t="s">
        <v>103</v>
      </c>
      <c r="H2653" s="4" t="s">
        <v>372</v>
      </c>
      <c r="I2653" s="11"/>
      <c r="J2653" s="10">
        <v>0.72</v>
      </c>
      <c r="K2653" s="11"/>
      <c r="L2653" s="10">
        <v>1.65</v>
      </c>
      <c r="M2653" s="11"/>
      <c r="N2653" s="10">
        <v>2.94</v>
      </c>
      <c r="O2653" s="10">
        <v>3</v>
      </c>
      <c r="P2653" s="10">
        <v>0.35</v>
      </c>
      <c r="Q2653" s="10">
        <v>0.76</v>
      </c>
      <c r="R2653" s="10">
        <v>1.49</v>
      </c>
      <c r="S2653" s="10">
        <v>0.96</v>
      </c>
      <c r="T2653" s="10">
        <v>1.42</v>
      </c>
      <c r="U2653" s="9">
        <v>13.29</v>
      </c>
    </row>
    <row r="2654" spans="1:21" ht="23.25" thickBot="1" x14ac:dyDescent="0.3">
      <c r="A2654" s="4" t="s">
        <v>580</v>
      </c>
      <c r="B2654" s="4" t="s">
        <v>368</v>
      </c>
      <c r="C2654" s="4" t="s">
        <v>369</v>
      </c>
      <c r="D2654" s="4" t="s">
        <v>600</v>
      </c>
      <c r="E2654" s="4" t="s">
        <v>601</v>
      </c>
      <c r="F2654" s="4" t="s">
        <v>116</v>
      </c>
      <c r="G2654" s="4" t="s">
        <v>117</v>
      </c>
      <c r="H2654" s="4" t="s">
        <v>372</v>
      </c>
      <c r="I2654" s="8">
        <v>0.74</v>
      </c>
      <c r="J2654" s="8">
        <v>1.51</v>
      </c>
      <c r="K2654" s="8">
        <v>3.97</v>
      </c>
      <c r="L2654" s="8">
        <v>3.69</v>
      </c>
      <c r="M2654" s="8">
        <v>1.97</v>
      </c>
      <c r="N2654" s="8">
        <v>1.02</v>
      </c>
      <c r="O2654" s="8">
        <v>0.66</v>
      </c>
      <c r="P2654" s="8">
        <v>0.91</v>
      </c>
      <c r="Q2654" s="8">
        <v>0.28999999999999998</v>
      </c>
      <c r="R2654" s="8">
        <v>0.89</v>
      </c>
      <c r="S2654" s="8">
        <v>0.33</v>
      </c>
      <c r="T2654" s="7"/>
      <c r="U2654" s="9">
        <v>15.98</v>
      </c>
    </row>
    <row r="2655" spans="1:21" ht="23.25" thickBot="1" x14ac:dyDescent="0.3">
      <c r="A2655" s="4" t="s">
        <v>580</v>
      </c>
      <c r="B2655" s="4" t="s">
        <v>368</v>
      </c>
      <c r="C2655" s="4" t="s">
        <v>369</v>
      </c>
      <c r="D2655" s="4" t="s">
        <v>600</v>
      </c>
      <c r="E2655" s="4" t="s">
        <v>601</v>
      </c>
      <c r="F2655" s="4" t="s">
        <v>148</v>
      </c>
      <c r="G2655" s="4" t="s">
        <v>149</v>
      </c>
      <c r="H2655" s="4" t="s">
        <v>372</v>
      </c>
      <c r="I2655" s="11"/>
      <c r="J2655" s="11"/>
      <c r="K2655" s="11"/>
      <c r="L2655" s="11"/>
      <c r="M2655" s="11"/>
      <c r="N2655" s="11"/>
      <c r="O2655" s="11"/>
      <c r="P2655" s="11"/>
      <c r="Q2655" s="11"/>
      <c r="R2655" s="11"/>
      <c r="S2655" s="10">
        <v>91.77</v>
      </c>
      <c r="T2655" s="11"/>
      <c r="U2655" s="9">
        <v>91.77</v>
      </c>
    </row>
    <row r="2656" spans="1:21" ht="23.25" thickBot="1" x14ac:dyDescent="0.3">
      <c r="A2656" s="4" t="s">
        <v>580</v>
      </c>
      <c r="B2656" s="4" t="s">
        <v>368</v>
      </c>
      <c r="C2656" s="4" t="s">
        <v>369</v>
      </c>
      <c r="D2656" s="4" t="s">
        <v>600</v>
      </c>
      <c r="E2656" s="4" t="s">
        <v>601</v>
      </c>
      <c r="F2656" s="4" t="s">
        <v>152</v>
      </c>
      <c r="G2656" s="4" t="s">
        <v>153</v>
      </c>
      <c r="H2656" s="4" t="s">
        <v>372</v>
      </c>
      <c r="I2656" s="7"/>
      <c r="J2656" s="7"/>
      <c r="K2656" s="7"/>
      <c r="L2656" s="7"/>
      <c r="M2656" s="7"/>
      <c r="N2656" s="7"/>
      <c r="O2656" s="7"/>
      <c r="P2656" s="7"/>
      <c r="Q2656" s="8">
        <v>83.06</v>
      </c>
      <c r="R2656" s="8">
        <v>193.82</v>
      </c>
      <c r="S2656" s="8">
        <v>83.06</v>
      </c>
      <c r="T2656" s="8">
        <v>105.21</v>
      </c>
      <c r="U2656" s="9">
        <v>465.15</v>
      </c>
    </row>
    <row r="2657" spans="1:21" ht="23.25" thickBot="1" x14ac:dyDescent="0.3">
      <c r="A2657" s="4" t="s">
        <v>580</v>
      </c>
      <c r="B2657" s="4" t="s">
        <v>368</v>
      </c>
      <c r="C2657" s="4" t="s">
        <v>369</v>
      </c>
      <c r="D2657" s="4" t="s">
        <v>600</v>
      </c>
      <c r="E2657" s="4" t="s">
        <v>601</v>
      </c>
      <c r="F2657" s="4" t="s">
        <v>160</v>
      </c>
      <c r="G2657" s="4" t="s">
        <v>161</v>
      </c>
      <c r="H2657" s="4" t="s">
        <v>372</v>
      </c>
      <c r="I2657" s="11"/>
      <c r="J2657" s="11"/>
      <c r="K2657" s="11"/>
      <c r="L2657" s="11"/>
      <c r="M2657" s="11"/>
      <c r="N2657" s="11"/>
      <c r="O2657" s="11"/>
      <c r="P2657" s="11"/>
      <c r="Q2657" s="11"/>
      <c r="R2657" s="11"/>
      <c r="S2657" s="10">
        <v>1.88</v>
      </c>
      <c r="T2657" s="11"/>
      <c r="U2657" s="9">
        <v>1.88</v>
      </c>
    </row>
    <row r="2658" spans="1:21" ht="23.25" thickBot="1" x14ac:dyDescent="0.3">
      <c r="A2658" s="4" t="s">
        <v>580</v>
      </c>
      <c r="B2658" s="4" t="s">
        <v>368</v>
      </c>
      <c r="C2658" s="4" t="s">
        <v>369</v>
      </c>
      <c r="D2658" s="4" t="s">
        <v>600</v>
      </c>
      <c r="E2658" s="4" t="s">
        <v>601</v>
      </c>
      <c r="F2658" s="4" t="s">
        <v>84</v>
      </c>
      <c r="G2658" s="4" t="s">
        <v>85</v>
      </c>
      <c r="H2658" s="4" t="s">
        <v>372</v>
      </c>
      <c r="I2658" s="7"/>
      <c r="J2658" s="7"/>
      <c r="K2658" s="8">
        <v>10.09</v>
      </c>
      <c r="L2658" s="7"/>
      <c r="M2658" s="8">
        <v>0.47</v>
      </c>
      <c r="N2658" s="8">
        <v>0.86</v>
      </c>
      <c r="O2658" s="7"/>
      <c r="P2658" s="8">
        <v>0.66</v>
      </c>
      <c r="Q2658" s="7"/>
      <c r="R2658" s="8">
        <v>0.81</v>
      </c>
      <c r="S2658" s="7"/>
      <c r="T2658" s="7"/>
      <c r="U2658" s="9">
        <v>12.89</v>
      </c>
    </row>
    <row r="2659" spans="1:21" ht="23.25" thickBot="1" x14ac:dyDescent="0.3">
      <c r="A2659" s="4" t="s">
        <v>580</v>
      </c>
      <c r="B2659" s="4" t="s">
        <v>368</v>
      </c>
      <c r="C2659" s="4" t="s">
        <v>369</v>
      </c>
      <c r="D2659" s="4" t="s">
        <v>600</v>
      </c>
      <c r="E2659" s="4" t="s">
        <v>601</v>
      </c>
      <c r="F2659" s="4" t="s">
        <v>162</v>
      </c>
      <c r="G2659" s="4" t="s">
        <v>163</v>
      </c>
      <c r="H2659" s="4" t="s">
        <v>372</v>
      </c>
      <c r="I2659" s="11"/>
      <c r="J2659" s="10">
        <v>3.01</v>
      </c>
      <c r="K2659" s="11"/>
      <c r="L2659" s="11"/>
      <c r="M2659" s="11"/>
      <c r="N2659" s="11"/>
      <c r="O2659" s="11"/>
      <c r="P2659" s="11"/>
      <c r="Q2659" s="11"/>
      <c r="R2659" s="11"/>
      <c r="S2659" s="11"/>
      <c r="T2659" s="11"/>
      <c r="U2659" s="9">
        <v>3.01</v>
      </c>
    </row>
    <row r="2660" spans="1:21" ht="23.25" thickBot="1" x14ac:dyDescent="0.3">
      <c r="A2660" s="4" t="s">
        <v>580</v>
      </c>
      <c r="B2660" s="4" t="s">
        <v>368</v>
      </c>
      <c r="C2660" s="4" t="s">
        <v>369</v>
      </c>
      <c r="D2660" s="4" t="s">
        <v>600</v>
      </c>
      <c r="E2660" s="4" t="s">
        <v>601</v>
      </c>
      <c r="F2660" s="4" t="s">
        <v>76</v>
      </c>
      <c r="G2660" s="4" t="s">
        <v>77</v>
      </c>
      <c r="H2660" s="4" t="s">
        <v>372</v>
      </c>
      <c r="I2660" s="8">
        <v>369.2</v>
      </c>
      <c r="J2660" s="8">
        <v>323.41000000000003</v>
      </c>
      <c r="K2660" s="8">
        <v>308.08</v>
      </c>
      <c r="L2660" s="8">
        <v>344.67</v>
      </c>
      <c r="M2660" s="8">
        <v>287.77</v>
      </c>
      <c r="N2660" s="8">
        <v>354.56</v>
      </c>
      <c r="O2660" s="8">
        <v>373.25</v>
      </c>
      <c r="P2660" s="8">
        <v>327.58999999999997</v>
      </c>
      <c r="Q2660" s="8">
        <v>365.59</v>
      </c>
      <c r="R2660" s="8">
        <v>308.23</v>
      </c>
      <c r="S2660" s="8">
        <v>343.38</v>
      </c>
      <c r="T2660" s="8">
        <v>343.11</v>
      </c>
      <c r="U2660" s="9">
        <v>4048.84</v>
      </c>
    </row>
    <row r="2661" spans="1:21" ht="23.25" thickBot="1" x14ac:dyDescent="0.3">
      <c r="A2661" s="4" t="s">
        <v>580</v>
      </c>
      <c r="B2661" s="4" t="s">
        <v>368</v>
      </c>
      <c r="C2661" s="4" t="s">
        <v>369</v>
      </c>
      <c r="D2661" s="4" t="s">
        <v>600</v>
      </c>
      <c r="E2661" s="4" t="s">
        <v>601</v>
      </c>
      <c r="F2661" s="4" t="s">
        <v>51</v>
      </c>
      <c r="G2661" s="4" t="s">
        <v>52</v>
      </c>
      <c r="H2661" s="4" t="s">
        <v>372</v>
      </c>
      <c r="I2661" s="11"/>
      <c r="J2661" s="10">
        <v>6.09</v>
      </c>
      <c r="K2661" s="11"/>
      <c r="L2661" s="11"/>
      <c r="M2661" s="11"/>
      <c r="N2661" s="11"/>
      <c r="O2661" s="11"/>
      <c r="P2661" s="11"/>
      <c r="Q2661" s="11"/>
      <c r="R2661" s="11"/>
      <c r="S2661" s="11"/>
      <c r="T2661" s="11"/>
      <c r="U2661" s="9">
        <v>6.09</v>
      </c>
    </row>
    <row r="2662" spans="1:21" ht="23.25" thickBot="1" x14ac:dyDescent="0.3">
      <c r="A2662" s="4" t="s">
        <v>580</v>
      </c>
      <c r="B2662" s="4" t="s">
        <v>368</v>
      </c>
      <c r="C2662" s="4" t="s">
        <v>369</v>
      </c>
      <c r="D2662" s="4" t="s">
        <v>600</v>
      </c>
      <c r="E2662" s="4" t="s">
        <v>601</v>
      </c>
      <c r="F2662" s="4" t="s">
        <v>42</v>
      </c>
      <c r="G2662" s="4" t="s">
        <v>43</v>
      </c>
      <c r="H2662" s="4" t="s">
        <v>372</v>
      </c>
      <c r="I2662" s="8">
        <v>1038.99</v>
      </c>
      <c r="J2662" s="8">
        <v>796.27</v>
      </c>
      <c r="K2662" s="8">
        <v>916.46</v>
      </c>
      <c r="L2662" s="8">
        <v>1065.3599999999999</v>
      </c>
      <c r="M2662" s="8">
        <v>938.52</v>
      </c>
      <c r="N2662" s="8">
        <v>1165.98</v>
      </c>
      <c r="O2662" s="8">
        <v>1100.07</v>
      </c>
      <c r="P2662" s="8">
        <v>992.98</v>
      </c>
      <c r="Q2662" s="8">
        <v>1093.1300000000001</v>
      </c>
      <c r="R2662" s="8">
        <v>974.54</v>
      </c>
      <c r="S2662" s="8">
        <v>933.83</v>
      </c>
      <c r="T2662" s="8">
        <v>954.19</v>
      </c>
      <c r="U2662" s="9">
        <v>11970.32</v>
      </c>
    </row>
    <row r="2663" spans="1:21" ht="23.25" thickBot="1" x14ac:dyDescent="0.3">
      <c r="A2663" s="4" t="s">
        <v>580</v>
      </c>
      <c r="B2663" s="4" t="s">
        <v>368</v>
      </c>
      <c r="C2663" s="4" t="s">
        <v>369</v>
      </c>
      <c r="D2663" s="4" t="s">
        <v>600</v>
      </c>
      <c r="E2663" s="4" t="s">
        <v>601</v>
      </c>
      <c r="F2663" s="4" t="s">
        <v>53</v>
      </c>
      <c r="G2663" s="4" t="s">
        <v>54</v>
      </c>
      <c r="H2663" s="4" t="s">
        <v>372</v>
      </c>
      <c r="I2663" s="10">
        <v>7.69</v>
      </c>
      <c r="J2663" s="10">
        <v>15.1</v>
      </c>
      <c r="K2663" s="10">
        <v>42.99</v>
      </c>
      <c r="L2663" s="10">
        <v>14.05</v>
      </c>
      <c r="M2663" s="10">
        <v>7.57</v>
      </c>
      <c r="N2663" s="10">
        <v>17.88</v>
      </c>
      <c r="O2663" s="10">
        <v>19.75</v>
      </c>
      <c r="P2663" s="10">
        <v>21.51</v>
      </c>
      <c r="Q2663" s="10">
        <v>22.96</v>
      </c>
      <c r="R2663" s="10">
        <v>18.59</v>
      </c>
      <c r="S2663" s="10">
        <v>21.06</v>
      </c>
      <c r="T2663" s="10">
        <v>23.45</v>
      </c>
      <c r="U2663" s="9">
        <v>232.6</v>
      </c>
    </row>
    <row r="2664" spans="1:21" ht="23.25" thickBot="1" x14ac:dyDescent="0.3">
      <c r="A2664" s="4" t="s">
        <v>580</v>
      </c>
      <c r="B2664" s="4" t="s">
        <v>368</v>
      </c>
      <c r="C2664" s="4" t="s">
        <v>369</v>
      </c>
      <c r="D2664" s="4" t="s">
        <v>600</v>
      </c>
      <c r="E2664" s="4" t="s">
        <v>601</v>
      </c>
      <c r="F2664" s="4" t="s">
        <v>170</v>
      </c>
      <c r="G2664" s="4" t="s">
        <v>171</v>
      </c>
      <c r="H2664" s="4" t="s">
        <v>372</v>
      </c>
      <c r="I2664" s="7"/>
      <c r="J2664" s="8">
        <v>4.87</v>
      </c>
      <c r="K2664" s="8">
        <v>0.43</v>
      </c>
      <c r="L2664" s="8">
        <v>0.71</v>
      </c>
      <c r="M2664" s="7"/>
      <c r="N2664" s="7"/>
      <c r="O2664" s="7"/>
      <c r="P2664" s="7"/>
      <c r="Q2664" s="7"/>
      <c r="R2664" s="7"/>
      <c r="S2664" s="7"/>
      <c r="T2664" s="8">
        <v>2.54</v>
      </c>
      <c r="U2664" s="9">
        <v>8.5500000000000007</v>
      </c>
    </row>
    <row r="2665" spans="1:21" ht="23.25" thickBot="1" x14ac:dyDescent="0.3">
      <c r="A2665" s="4" t="s">
        <v>602</v>
      </c>
      <c r="B2665" s="4" t="s">
        <v>89</v>
      </c>
      <c r="C2665" s="4" t="s">
        <v>90</v>
      </c>
      <c r="D2665" s="4" t="s">
        <v>603</v>
      </c>
      <c r="E2665" s="4" t="s">
        <v>604</v>
      </c>
      <c r="F2665" s="4" t="s">
        <v>70</v>
      </c>
      <c r="G2665" s="4" t="s">
        <v>71</v>
      </c>
      <c r="H2665" s="4" t="s">
        <v>402</v>
      </c>
      <c r="I2665" s="10">
        <v>613.79999999999995</v>
      </c>
      <c r="J2665" s="10">
        <v>751.33</v>
      </c>
      <c r="K2665" s="10">
        <v>527.36</v>
      </c>
      <c r="L2665" s="11"/>
      <c r="M2665" s="10">
        <v>5499.08</v>
      </c>
      <c r="N2665" s="10">
        <v>375.55</v>
      </c>
      <c r="O2665" s="10">
        <v>198.54</v>
      </c>
      <c r="P2665" s="11"/>
      <c r="Q2665" s="10">
        <v>997.08</v>
      </c>
      <c r="R2665" s="10">
        <v>602.30999999999995</v>
      </c>
      <c r="S2665" s="11"/>
      <c r="T2665" s="10">
        <v>3562.7</v>
      </c>
      <c r="U2665" s="9">
        <v>13127.75</v>
      </c>
    </row>
    <row r="2666" spans="1:21" ht="23.25" thickBot="1" x14ac:dyDescent="0.3">
      <c r="A2666" s="4" t="s">
        <v>602</v>
      </c>
      <c r="B2666" s="4" t="s">
        <v>89</v>
      </c>
      <c r="C2666" s="4" t="s">
        <v>90</v>
      </c>
      <c r="D2666" s="4" t="s">
        <v>603</v>
      </c>
      <c r="E2666" s="4" t="s">
        <v>604</v>
      </c>
      <c r="F2666" s="4" t="s">
        <v>47</v>
      </c>
      <c r="G2666" s="4" t="s">
        <v>48</v>
      </c>
      <c r="H2666" s="4" t="s">
        <v>402</v>
      </c>
      <c r="I2666" s="7"/>
      <c r="J2666" s="7"/>
      <c r="K2666" s="7"/>
      <c r="L2666" s="7"/>
      <c r="M2666" s="7"/>
      <c r="N2666" s="8">
        <v>14.98</v>
      </c>
      <c r="O2666" s="7"/>
      <c r="P2666" s="7"/>
      <c r="Q2666" s="7"/>
      <c r="R2666" s="7"/>
      <c r="S2666" s="7"/>
      <c r="T2666" s="8">
        <v>353.97</v>
      </c>
      <c r="U2666" s="9">
        <v>368.95</v>
      </c>
    </row>
    <row r="2667" spans="1:21" ht="23.25" thickBot="1" x14ac:dyDescent="0.3">
      <c r="A2667" s="4" t="s">
        <v>602</v>
      </c>
      <c r="B2667" s="4" t="s">
        <v>89</v>
      </c>
      <c r="C2667" s="4" t="s">
        <v>90</v>
      </c>
      <c r="D2667" s="4" t="s">
        <v>603</v>
      </c>
      <c r="E2667" s="4" t="s">
        <v>604</v>
      </c>
      <c r="F2667" s="4" t="s">
        <v>94</v>
      </c>
      <c r="G2667" s="4" t="s">
        <v>95</v>
      </c>
      <c r="H2667" s="4" t="s">
        <v>402</v>
      </c>
      <c r="I2667" s="10">
        <v>596.52</v>
      </c>
      <c r="J2667" s="10">
        <v>171.06</v>
      </c>
      <c r="K2667" s="10">
        <v>253.97</v>
      </c>
      <c r="L2667" s="10">
        <v>809.55</v>
      </c>
      <c r="M2667" s="10">
        <v>158.1</v>
      </c>
      <c r="N2667" s="10">
        <v>542.75</v>
      </c>
      <c r="O2667" s="10">
        <v>423.25</v>
      </c>
      <c r="P2667" s="10">
        <v>423.59</v>
      </c>
      <c r="Q2667" s="10">
        <v>496.92</v>
      </c>
      <c r="R2667" s="10">
        <v>130.66</v>
      </c>
      <c r="S2667" s="10">
        <v>622.37</v>
      </c>
      <c r="T2667" s="10">
        <v>744.59</v>
      </c>
      <c r="U2667" s="9">
        <v>5373.33</v>
      </c>
    </row>
    <row r="2668" spans="1:21" ht="23.25" thickBot="1" x14ac:dyDescent="0.3">
      <c r="A2668" s="4" t="s">
        <v>602</v>
      </c>
      <c r="B2668" s="4" t="s">
        <v>89</v>
      </c>
      <c r="C2668" s="4" t="s">
        <v>90</v>
      </c>
      <c r="D2668" s="4" t="s">
        <v>603</v>
      </c>
      <c r="E2668" s="4" t="s">
        <v>604</v>
      </c>
      <c r="F2668" s="4" t="s">
        <v>38</v>
      </c>
      <c r="G2668" s="4" t="s">
        <v>39</v>
      </c>
      <c r="H2668" s="4" t="s">
        <v>402</v>
      </c>
      <c r="I2668" s="7"/>
      <c r="J2668" s="7"/>
      <c r="K2668" s="7"/>
      <c r="L2668" s="8">
        <v>72833.88</v>
      </c>
      <c r="M2668" s="8">
        <v>5428</v>
      </c>
      <c r="N2668" s="7"/>
      <c r="O2668" s="7"/>
      <c r="P2668" s="7"/>
      <c r="Q2668" s="7"/>
      <c r="R2668" s="7"/>
      <c r="S2668" s="7"/>
      <c r="T2668" s="7"/>
      <c r="U2668" s="9">
        <v>78261.88</v>
      </c>
    </row>
    <row r="2669" spans="1:21" ht="23.25" thickBot="1" x14ac:dyDescent="0.3">
      <c r="A2669" s="4" t="s">
        <v>602</v>
      </c>
      <c r="B2669" s="4" t="s">
        <v>89</v>
      </c>
      <c r="C2669" s="4" t="s">
        <v>90</v>
      </c>
      <c r="D2669" s="4" t="s">
        <v>603</v>
      </c>
      <c r="E2669" s="4" t="s">
        <v>604</v>
      </c>
      <c r="F2669" s="4" t="s">
        <v>51</v>
      </c>
      <c r="G2669" s="4" t="s">
        <v>52</v>
      </c>
      <c r="H2669" s="4" t="s">
        <v>402</v>
      </c>
      <c r="I2669" s="10">
        <v>1038.6600000000001</v>
      </c>
      <c r="J2669" s="11"/>
      <c r="K2669" s="10">
        <v>205.36</v>
      </c>
      <c r="L2669" s="10">
        <v>140.68</v>
      </c>
      <c r="M2669" s="11"/>
      <c r="N2669" s="10">
        <v>25.65</v>
      </c>
      <c r="O2669" s="10">
        <v>153.9</v>
      </c>
      <c r="P2669" s="11"/>
      <c r="Q2669" s="10">
        <v>837.04</v>
      </c>
      <c r="R2669" s="11"/>
      <c r="S2669" s="11"/>
      <c r="T2669" s="10">
        <v>1380.15</v>
      </c>
      <c r="U2669" s="9">
        <v>3781.44</v>
      </c>
    </row>
    <row r="2670" spans="1:21" ht="23.25" thickBot="1" x14ac:dyDescent="0.3">
      <c r="A2670" s="4" t="s">
        <v>602</v>
      </c>
      <c r="B2670" s="4" t="s">
        <v>89</v>
      </c>
      <c r="C2670" s="4" t="s">
        <v>90</v>
      </c>
      <c r="D2670" s="4" t="s">
        <v>603</v>
      </c>
      <c r="E2670" s="4" t="s">
        <v>604</v>
      </c>
      <c r="F2670" s="4" t="s">
        <v>42</v>
      </c>
      <c r="G2670" s="4" t="s">
        <v>43</v>
      </c>
      <c r="H2670" s="4" t="s">
        <v>402</v>
      </c>
      <c r="I2670" s="8">
        <v>7203.22</v>
      </c>
      <c r="J2670" s="8">
        <v>2673.36</v>
      </c>
      <c r="K2670" s="8">
        <v>3197.67</v>
      </c>
      <c r="L2670" s="8">
        <v>10899.39</v>
      </c>
      <c r="M2670" s="8">
        <v>2467.1999999999998</v>
      </c>
      <c r="N2670" s="8">
        <v>7632.9</v>
      </c>
      <c r="O2670" s="8">
        <v>5474.1</v>
      </c>
      <c r="P2670" s="8">
        <v>4845.49</v>
      </c>
      <c r="Q2670" s="8">
        <v>5965.88</v>
      </c>
      <c r="R2670" s="8">
        <v>2090.44</v>
      </c>
      <c r="S2670" s="8">
        <v>9040.0300000000007</v>
      </c>
      <c r="T2670" s="8">
        <v>8757.25</v>
      </c>
      <c r="U2670" s="9">
        <v>70246.929999999993</v>
      </c>
    </row>
    <row r="2671" spans="1:21" ht="23.25" thickBot="1" x14ac:dyDescent="0.3">
      <c r="A2671" s="4" t="s">
        <v>602</v>
      </c>
      <c r="B2671" s="4" t="s">
        <v>89</v>
      </c>
      <c r="C2671" s="4" t="s">
        <v>90</v>
      </c>
      <c r="D2671" s="4" t="s">
        <v>603</v>
      </c>
      <c r="E2671" s="4" t="s">
        <v>604</v>
      </c>
      <c r="F2671" s="4" t="s">
        <v>53</v>
      </c>
      <c r="G2671" s="4" t="s">
        <v>54</v>
      </c>
      <c r="H2671" s="4" t="s">
        <v>402</v>
      </c>
      <c r="I2671" s="10">
        <v>2374.1</v>
      </c>
      <c r="J2671" s="10">
        <v>370.96</v>
      </c>
      <c r="K2671" s="10">
        <v>1116.6600000000001</v>
      </c>
      <c r="L2671" s="10">
        <v>3367.1</v>
      </c>
      <c r="M2671" s="10">
        <v>346.23</v>
      </c>
      <c r="N2671" s="10">
        <v>2000.44</v>
      </c>
      <c r="O2671" s="10">
        <v>1904.28</v>
      </c>
      <c r="P2671" s="10">
        <v>2692.9</v>
      </c>
      <c r="Q2671" s="10">
        <v>2040.48</v>
      </c>
      <c r="R2671" s="10">
        <v>234.86</v>
      </c>
      <c r="S2671" s="10">
        <v>2035.82</v>
      </c>
      <c r="T2671" s="10">
        <v>3113.68</v>
      </c>
      <c r="U2671" s="9">
        <v>21597.51</v>
      </c>
    </row>
    <row r="2672" spans="1:21" ht="23.25" thickBot="1" x14ac:dyDescent="0.3">
      <c r="A2672" s="4" t="s">
        <v>602</v>
      </c>
      <c r="B2672" s="4" t="s">
        <v>89</v>
      </c>
      <c r="C2672" s="4" t="s">
        <v>90</v>
      </c>
      <c r="D2672" s="4" t="s">
        <v>603</v>
      </c>
      <c r="E2672" s="4" t="s">
        <v>604</v>
      </c>
      <c r="F2672" s="4" t="s">
        <v>172</v>
      </c>
      <c r="G2672" s="4" t="s">
        <v>173</v>
      </c>
      <c r="H2672" s="4" t="s">
        <v>402</v>
      </c>
      <c r="I2672" s="8">
        <v>135</v>
      </c>
      <c r="J2672" s="7"/>
      <c r="K2672" s="8">
        <v>45</v>
      </c>
      <c r="L2672" s="8">
        <v>112.5</v>
      </c>
      <c r="M2672" s="7"/>
      <c r="N2672" s="8">
        <v>67.5</v>
      </c>
      <c r="O2672" s="8">
        <v>112.5</v>
      </c>
      <c r="P2672" s="8">
        <v>90</v>
      </c>
      <c r="Q2672" s="8">
        <v>90</v>
      </c>
      <c r="R2672" s="7"/>
      <c r="S2672" s="8">
        <v>22.5</v>
      </c>
      <c r="T2672" s="8">
        <v>135</v>
      </c>
      <c r="U2672" s="9">
        <v>810</v>
      </c>
    </row>
    <row r="2673" spans="1:21" ht="23.25" thickBot="1" x14ac:dyDescent="0.3">
      <c r="A2673" s="4" t="s">
        <v>602</v>
      </c>
      <c r="B2673" s="4" t="s">
        <v>89</v>
      </c>
      <c r="C2673" s="4" t="s">
        <v>90</v>
      </c>
      <c r="D2673" s="4" t="s">
        <v>605</v>
      </c>
      <c r="E2673" s="4" t="s">
        <v>606</v>
      </c>
      <c r="F2673" s="4" t="s">
        <v>47</v>
      </c>
      <c r="G2673" s="4" t="s">
        <v>48</v>
      </c>
      <c r="H2673" s="4" t="s">
        <v>607</v>
      </c>
      <c r="I2673" s="10">
        <v>82.56</v>
      </c>
      <c r="J2673" s="10">
        <v>10.6</v>
      </c>
      <c r="K2673" s="10">
        <v>567.61</v>
      </c>
      <c r="L2673" s="10">
        <v>51.47</v>
      </c>
      <c r="M2673" s="10">
        <v>703.79</v>
      </c>
      <c r="N2673" s="11"/>
      <c r="O2673" s="11"/>
      <c r="P2673" s="11"/>
      <c r="Q2673" s="10">
        <v>265.73</v>
      </c>
      <c r="R2673" s="11"/>
      <c r="S2673" s="11"/>
      <c r="T2673" s="10">
        <v>784.68</v>
      </c>
      <c r="U2673" s="9">
        <v>2466.44</v>
      </c>
    </row>
    <row r="2674" spans="1:21" ht="23.25" thickBot="1" x14ac:dyDescent="0.3">
      <c r="A2674" s="4" t="s">
        <v>602</v>
      </c>
      <c r="B2674" s="4" t="s">
        <v>89</v>
      </c>
      <c r="C2674" s="4" t="s">
        <v>90</v>
      </c>
      <c r="D2674" s="4" t="s">
        <v>605</v>
      </c>
      <c r="E2674" s="4" t="s">
        <v>606</v>
      </c>
      <c r="F2674" s="4" t="s">
        <v>94</v>
      </c>
      <c r="G2674" s="4" t="s">
        <v>95</v>
      </c>
      <c r="H2674" s="4" t="s">
        <v>607</v>
      </c>
      <c r="I2674" s="8">
        <v>307.58999999999997</v>
      </c>
      <c r="J2674" s="8">
        <v>294.72000000000003</v>
      </c>
      <c r="K2674" s="8">
        <v>618.41999999999996</v>
      </c>
      <c r="L2674" s="8">
        <v>274.54000000000002</v>
      </c>
      <c r="M2674" s="8">
        <v>393.92</v>
      </c>
      <c r="N2674" s="8">
        <v>82.19</v>
      </c>
      <c r="O2674" s="8">
        <v>306.69</v>
      </c>
      <c r="P2674" s="8">
        <v>168.54</v>
      </c>
      <c r="Q2674" s="8">
        <v>22.09</v>
      </c>
      <c r="R2674" s="7"/>
      <c r="S2674" s="8">
        <v>220.12</v>
      </c>
      <c r="T2674" s="7"/>
      <c r="U2674" s="9">
        <v>2688.82</v>
      </c>
    </row>
    <row r="2675" spans="1:21" ht="23.25" thickBot="1" x14ac:dyDescent="0.3">
      <c r="A2675" s="4" t="s">
        <v>602</v>
      </c>
      <c r="B2675" s="4" t="s">
        <v>89</v>
      </c>
      <c r="C2675" s="4" t="s">
        <v>90</v>
      </c>
      <c r="D2675" s="4" t="s">
        <v>605</v>
      </c>
      <c r="E2675" s="4" t="s">
        <v>606</v>
      </c>
      <c r="F2675" s="4" t="s">
        <v>156</v>
      </c>
      <c r="G2675" s="4" t="s">
        <v>157</v>
      </c>
      <c r="H2675" s="4" t="s">
        <v>607</v>
      </c>
      <c r="I2675" s="11"/>
      <c r="J2675" s="11"/>
      <c r="K2675" s="10">
        <v>256</v>
      </c>
      <c r="L2675" s="11"/>
      <c r="M2675" s="11"/>
      <c r="N2675" s="11"/>
      <c r="O2675" s="11"/>
      <c r="P2675" s="11"/>
      <c r="Q2675" s="11"/>
      <c r="R2675" s="11"/>
      <c r="S2675" s="11"/>
      <c r="T2675" s="11"/>
      <c r="U2675" s="9">
        <v>256</v>
      </c>
    </row>
    <row r="2676" spans="1:21" ht="23.25" thickBot="1" x14ac:dyDescent="0.3">
      <c r="A2676" s="4" t="s">
        <v>602</v>
      </c>
      <c r="B2676" s="4" t="s">
        <v>89</v>
      </c>
      <c r="C2676" s="4" t="s">
        <v>90</v>
      </c>
      <c r="D2676" s="4" t="s">
        <v>605</v>
      </c>
      <c r="E2676" s="4" t="s">
        <v>606</v>
      </c>
      <c r="F2676" s="4" t="s">
        <v>76</v>
      </c>
      <c r="G2676" s="4" t="s">
        <v>77</v>
      </c>
      <c r="H2676" s="4" t="s">
        <v>607</v>
      </c>
      <c r="I2676" s="7"/>
      <c r="J2676" s="7"/>
      <c r="K2676" s="7"/>
      <c r="L2676" s="7"/>
      <c r="M2676" s="7"/>
      <c r="N2676" s="7"/>
      <c r="O2676" s="7"/>
      <c r="P2676" s="7"/>
      <c r="Q2676" s="7"/>
      <c r="R2676" s="7"/>
      <c r="S2676" s="8">
        <v>98.97</v>
      </c>
      <c r="T2676" s="7"/>
      <c r="U2676" s="9">
        <v>98.97</v>
      </c>
    </row>
    <row r="2677" spans="1:21" ht="23.25" thickBot="1" x14ac:dyDescent="0.3">
      <c r="A2677" s="4" t="s">
        <v>602</v>
      </c>
      <c r="B2677" s="4" t="s">
        <v>89</v>
      </c>
      <c r="C2677" s="4" t="s">
        <v>90</v>
      </c>
      <c r="D2677" s="4" t="s">
        <v>605</v>
      </c>
      <c r="E2677" s="4" t="s">
        <v>606</v>
      </c>
      <c r="F2677" s="4" t="s">
        <v>42</v>
      </c>
      <c r="G2677" s="4" t="s">
        <v>43</v>
      </c>
      <c r="H2677" s="4" t="s">
        <v>607</v>
      </c>
      <c r="I2677" s="10">
        <v>5183.2</v>
      </c>
      <c r="J2677" s="10">
        <v>4884.6000000000004</v>
      </c>
      <c r="K2677" s="10">
        <v>10871.45</v>
      </c>
      <c r="L2677" s="10">
        <v>4885.8599999999997</v>
      </c>
      <c r="M2677" s="10">
        <v>6971.86</v>
      </c>
      <c r="N2677" s="10">
        <v>1462.62</v>
      </c>
      <c r="O2677" s="10">
        <v>3140.03</v>
      </c>
      <c r="P2677" s="10">
        <v>2893.88</v>
      </c>
      <c r="Q2677" s="10">
        <v>393.16</v>
      </c>
      <c r="R2677" s="11"/>
      <c r="S2677" s="10">
        <v>2661.69</v>
      </c>
      <c r="T2677" s="11"/>
      <c r="U2677" s="9">
        <v>43348.35</v>
      </c>
    </row>
    <row r="2678" spans="1:21" ht="23.25" thickBot="1" x14ac:dyDescent="0.3">
      <c r="A2678" s="4" t="s">
        <v>602</v>
      </c>
      <c r="B2678" s="4" t="s">
        <v>89</v>
      </c>
      <c r="C2678" s="4" t="s">
        <v>90</v>
      </c>
      <c r="D2678" s="4" t="s">
        <v>605</v>
      </c>
      <c r="E2678" s="4" t="s">
        <v>606</v>
      </c>
      <c r="F2678" s="4" t="s">
        <v>53</v>
      </c>
      <c r="G2678" s="4" t="s">
        <v>54</v>
      </c>
      <c r="H2678" s="4" t="s">
        <v>607</v>
      </c>
      <c r="I2678" s="8">
        <v>290.81</v>
      </c>
      <c r="J2678" s="8">
        <v>360.46</v>
      </c>
      <c r="K2678" s="8">
        <v>134.21</v>
      </c>
      <c r="L2678" s="7"/>
      <c r="M2678" s="8">
        <v>38.47</v>
      </c>
      <c r="N2678" s="7"/>
      <c r="O2678" s="8">
        <v>2318.0100000000002</v>
      </c>
      <c r="P2678" s="8">
        <v>105.52</v>
      </c>
      <c r="Q2678" s="7"/>
      <c r="R2678" s="7"/>
      <c r="S2678" s="8">
        <v>1255.68</v>
      </c>
      <c r="T2678" s="7"/>
      <c r="U2678" s="9">
        <v>4503.16</v>
      </c>
    </row>
    <row r="2679" spans="1:21" ht="23.25" thickBot="1" x14ac:dyDescent="0.3">
      <c r="A2679" s="4" t="s">
        <v>602</v>
      </c>
      <c r="B2679" s="4" t="s">
        <v>89</v>
      </c>
      <c r="C2679" s="4" t="s">
        <v>90</v>
      </c>
      <c r="D2679" s="4" t="s">
        <v>605</v>
      </c>
      <c r="E2679" s="4" t="s">
        <v>606</v>
      </c>
      <c r="F2679" s="4" t="s">
        <v>170</v>
      </c>
      <c r="G2679" s="4" t="s">
        <v>171</v>
      </c>
      <c r="H2679" s="4" t="s">
        <v>607</v>
      </c>
      <c r="I2679" s="11"/>
      <c r="J2679" s="10">
        <v>81.2</v>
      </c>
      <c r="K2679" s="11"/>
      <c r="L2679" s="11"/>
      <c r="M2679" s="11"/>
      <c r="N2679" s="11"/>
      <c r="O2679" s="11"/>
      <c r="P2679" s="11"/>
      <c r="Q2679" s="11"/>
      <c r="R2679" s="11"/>
      <c r="S2679" s="11"/>
      <c r="T2679" s="11"/>
      <c r="U2679" s="9">
        <v>81.2</v>
      </c>
    </row>
    <row r="2680" spans="1:21" ht="23.25" thickBot="1" x14ac:dyDescent="0.3">
      <c r="A2680" s="4" t="s">
        <v>602</v>
      </c>
      <c r="B2680" s="4" t="s">
        <v>36</v>
      </c>
      <c r="C2680" s="4" t="s">
        <v>37</v>
      </c>
      <c r="D2680" s="4" t="s">
        <v>605</v>
      </c>
      <c r="E2680" s="4" t="s">
        <v>606</v>
      </c>
      <c r="F2680" s="4" t="s">
        <v>38</v>
      </c>
      <c r="G2680" s="4" t="s">
        <v>39</v>
      </c>
      <c r="H2680" s="4" t="s">
        <v>607</v>
      </c>
      <c r="I2680" s="7"/>
      <c r="J2680" s="7"/>
      <c r="K2680" s="7"/>
      <c r="L2680" s="8">
        <v>5087.34</v>
      </c>
      <c r="M2680" s="7"/>
      <c r="N2680" s="7"/>
      <c r="O2680" s="7"/>
      <c r="P2680" s="7"/>
      <c r="Q2680" s="7"/>
      <c r="R2680" s="7"/>
      <c r="S2680" s="7"/>
      <c r="T2680" s="7"/>
      <c r="U2680" s="9">
        <v>5087.34</v>
      </c>
    </row>
    <row r="2681" spans="1:21" ht="23.25" thickBot="1" x14ac:dyDescent="0.3">
      <c r="A2681" s="4" t="s">
        <v>602</v>
      </c>
      <c r="B2681" s="4" t="s">
        <v>188</v>
      </c>
      <c r="C2681" s="4" t="s">
        <v>189</v>
      </c>
      <c r="D2681" s="4" t="s">
        <v>603</v>
      </c>
      <c r="E2681" s="4" t="s">
        <v>604</v>
      </c>
      <c r="F2681" s="4" t="s">
        <v>94</v>
      </c>
      <c r="G2681" s="4" t="s">
        <v>95</v>
      </c>
      <c r="H2681" s="4" t="s">
        <v>402</v>
      </c>
      <c r="I2681" s="11"/>
      <c r="J2681" s="11"/>
      <c r="K2681" s="10">
        <v>9.23</v>
      </c>
      <c r="L2681" s="11"/>
      <c r="M2681" s="11"/>
      <c r="N2681" s="11"/>
      <c r="O2681" s="10">
        <v>119.93</v>
      </c>
      <c r="P2681" s="11"/>
      <c r="Q2681" s="11"/>
      <c r="R2681" s="11"/>
      <c r="S2681" s="11"/>
      <c r="T2681" s="10">
        <v>28.25</v>
      </c>
      <c r="U2681" s="9">
        <v>157.41</v>
      </c>
    </row>
    <row r="2682" spans="1:21" ht="23.25" thickBot="1" x14ac:dyDescent="0.3">
      <c r="A2682" s="4" t="s">
        <v>602</v>
      </c>
      <c r="B2682" s="4" t="s">
        <v>188</v>
      </c>
      <c r="C2682" s="4" t="s">
        <v>189</v>
      </c>
      <c r="D2682" s="4" t="s">
        <v>603</v>
      </c>
      <c r="E2682" s="4" t="s">
        <v>604</v>
      </c>
      <c r="F2682" s="4" t="s">
        <v>42</v>
      </c>
      <c r="G2682" s="4" t="s">
        <v>43</v>
      </c>
      <c r="H2682" s="4" t="s">
        <v>402</v>
      </c>
      <c r="I2682" s="7"/>
      <c r="J2682" s="7"/>
      <c r="K2682" s="8">
        <v>164.18</v>
      </c>
      <c r="L2682" s="7"/>
      <c r="M2682" s="7"/>
      <c r="N2682" s="7"/>
      <c r="O2682" s="8">
        <v>1970.4</v>
      </c>
      <c r="P2682" s="13">
        <v>0</v>
      </c>
      <c r="Q2682" s="7"/>
      <c r="R2682" s="7"/>
      <c r="S2682" s="7"/>
      <c r="T2682" s="8">
        <v>502.8</v>
      </c>
      <c r="U2682" s="9">
        <v>2637.38</v>
      </c>
    </row>
    <row r="2683" spans="1:21" ht="23.25" thickBot="1" x14ac:dyDescent="0.3">
      <c r="A2683" s="4" t="s">
        <v>602</v>
      </c>
      <c r="B2683" s="4" t="s">
        <v>188</v>
      </c>
      <c r="C2683" s="4" t="s">
        <v>189</v>
      </c>
      <c r="D2683" s="4" t="s">
        <v>603</v>
      </c>
      <c r="E2683" s="4" t="s">
        <v>604</v>
      </c>
      <c r="F2683" s="4" t="s">
        <v>53</v>
      </c>
      <c r="G2683" s="4" t="s">
        <v>54</v>
      </c>
      <c r="H2683" s="4" t="s">
        <v>402</v>
      </c>
      <c r="I2683" s="11"/>
      <c r="J2683" s="11"/>
      <c r="K2683" s="11"/>
      <c r="L2683" s="11"/>
      <c r="M2683" s="11"/>
      <c r="N2683" s="11"/>
      <c r="O2683" s="10">
        <v>163.88</v>
      </c>
      <c r="P2683" s="14">
        <v>0</v>
      </c>
      <c r="Q2683" s="11"/>
      <c r="R2683" s="11"/>
      <c r="S2683" s="11"/>
      <c r="T2683" s="11"/>
      <c r="U2683" s="9">
        <v>163.88</v>
      </c>
    </row>
    <row r="2684" spans="1:21" ht="23.25" thickBot="1" x14ac:dyDescent="0.3">
      <c r="A2684" s="4" t="s">
        <v>602</v>
      </c>
      <c r="B2684" s="4" t="s">
        <v>334</v>
      </c>
      <c r="C2684" s="4" t="s">
        <v>335</v>
      </c>
      <c r="D2684" s="4" t="s">
        <v>603</v>
      </c>
      <c r="E2684" s="4" t="s">
        <v>604</v>
      </c>
      <c r="F2684" s="4" t="s">
        <v>94</v>
      </c>
      <c r="G2684" s="4" t="s">
        <v>95</v>
      </c>
      <c r="H2684" s="4" t="s">
        <v>402</v>
      </c>
      <c r="I2684" s="7"/>
      <c r="J2684" s="7"/>
      <c r="K2684" s="7"/>
      <c r="L2684" s="7"/>
      <c r="M2684" s="7"/>
      <c r="N2684" s="8">
        <v>30.57</v>
      </c>
      <c r="O2684" s="7"/>
      <c r="P2684" s="7"/>
      <c r="Q2684" s="7"/>
      <c r="R2684" s="7"/>
      <c r="S2684" s="7"/>
      <c r="T2684" s="7"/>
      <c r="U2684" s="9">
        <v>30.57</v>
      </c>
    </row>
    <row r="2685" spans="1:21" ht="23.25" thickBot="1" x14ac:dyDescent="0.3">
      <c r="A2685" s="4" t="s">
        <v>602</v>
      </c>
      <c r="B2685" s="4" t="s">
        <v>334</v>
      </c>
      <c r="C2685" s="4" t="s">
        <v>335</v>
      </c>
      <c r="D2685" s="4" t="s">
        <v>603</v>
      </c>
      <c r="E2685" s="4" t="s">
        <v>604</v>
      </c>
      <c r="F2685" s="4" t="s">
        <v>42</v>
      </c>
      <c r="G2685" s="4" t="s">
        <v>43</v>
      </c>
      <c r="H2685" s="4" t="s">
        <v>402</v>
      </c>
      <c r="I2685" s="11"/>
      <c r="J2685" s="11"/>
      <c r="K2685" s="11"/>
      <c r="L2685" s="11"/>
      <c r="M2685" s="11"/>
      <c r="N2685" s="10">
        <v>544</v>
      </c>
      <c r="O2685" s="11"/>
      <c r="P2685" s="11"/>
      <c r="Q2685" s="11"/>
      <c r="R2685" s="11"/>
      <c r="S2685" s="11"/>
      <c r="T2685" s="11"/>
      <c r="U2685" s="9">
        <v>544</v>
      </c>
    </row>
    <row r="2686" spans="1:21" ht="23.25" thickBot="1" x14ac:dyDescent="0.3">
      <c r="A2686" s="4" t="s">
        <v>602</v>
      </c>
      <c r="B2686" s="4" t="s">
        <v>316</v>
      </c>
      <c r="C2686" s="4" t="s">
        <v>317</v>
      </c>
      <c r="D2686" s="4" t="s">
        <v>603</v>
      </c>
      <c r="E2686" s="4" t="s">
        <v>604</v>
      </c>
      <c r="F2686" s="4" t="s">
        <v>38</v>
      </c>
      <c r="G2686" s="4" t="s">
        <v>39</v>
      </c>
      <c r="H2686" s="4" t="s">
        <v>402</v>
      </c>
      <c r="I2686" s="7"/>
      <c r="J2686" s="7"/>
      <c r="K2686" s="7"/>
      <c r="L2686" s="7"/>
      <c r="M2686" s="7"/>
      <c r="N2686" s="8">
        <v>115.5</v>
      </c>
      <c r="O2686" s="7"/>
      <c r="P2686" s="7"/>
      <c r="Q2686" s="7"/>
      <c r="R2686" s="7"/>
      <c r="S2686" s="7"/>
      <c r="T2686" s="7"/>
      <c r="U2686" s="9">
        <v>115.5</v>
      </c>
    </row>
    <row r="2687" spans="1:21" ht="23.25" thickBot="1" x14ac:dyDescent="0.3">
      <c r="A2687" s="4" t="s">
        <v>602</v>
      </c>
      <c r="B2687" s="4" t="s">
        <v>267</v>
      </c>
      <c r="C2687" s="4" t="s">
        <v>268</v>
      </c>
      <c r="D2687" s="4" t="s">
        <v>603</v>
      </c>
      <c r="E2687" s="4" t="s">
        <v>604</v>
      </c>
      <c r="F2687" s="4" t="s">
        <v>94</v>
      </c>
      <c r="G2687" s="4" t="s">
        <v>95</v>
      </c>
      <c r="H2687" s="4" t="s">
        <v>402</v>
      </c>
      <c r="I2687" s="11"/>
      <c r="J2687" s="11"/>
      <c r="K2687" s="11"/>
      <c r="L2687" s="10">
        <v>69.319999999999993</v>
      </c>
      <c r="M2687" s="10">
        <v>25.99</v>
      </c>
      <c r="N2687" s="11"/>
      <c r="O2687" s="11"/>
      <c r="P2687" s="11"/>
      <c r="Q2687" s="11"/>
      <c r="R2687" s="11"/>
      <c r="S2687" s="11"/>
      <c r="T2687" s="11"/>
      <c r="U2687" s="9">
        <v>95.31</v>
      </c>
    </row>
    <row r="2688" spans="1:21" ht="23.25" thickBot="1" x14ac:dyDescent="0.3">
      <c r="A2688" s="4" t="s">
        <v>602</v>
      </c>
      <c r="B2688" s="4" t="s">
        <v>267</v>
      </c>
      <c r="C2688" s="4" t="s">
        <v>268</v>
      </c>
      <c r="D2688" s="4" t="s">
        <v>603</v>
      </c>
      <c r="E2688" s="4" t="s">
        <v>604</v>
      </c>
      <c r="F2688" s="4" t="s">
        <v>42</v>
      </c>
      <c r="G2688" s="4" t="s">
        <v>43</v>
      </c>
      <c r="H2688" s="4" t="s">
        <v>402</v>
      </c>
      <c r="I2688" s="7"/>
      <c r="J2688" s="7"/>
      <c r="K2688" s="7"/>
      <c r="L2688" s="8">
        <v>1233.5999999999999</v>
      </c>
      <c r="M2688" s="8">
        <v>462.6</v>
      </c>
      <c r="N2688" s="7"/>
      <c r="O2688" s="7"/>
      <c r="P2688" s="7"/>
      <c r="Q2688" s="7"/>
      <c r="R2688" s="7"/>
      <c r="S2688" s="7"/>
      <c r="T2688" s="7"/>
      <c r="U2688" s="9">
        <v>1696.2</v>
      </c>
    </row>
    <row r="2689" spans="1:21" ht="23.25" thickBot="1" x14ac:dyDescent="0.3">
      <c r="A2689" s="4" t="s">
        <v>602</v>
      </c>
      <c r="B2689" s="4" t="s">
        <v>267</v>
      </c>
      <c r="C2689" s="4" t="s">
        <v>268</v>
      </c>
      <c r="D2689" s="4" t="s">
        <v>605</v>
      </c>
      <c r="E2689" s="4" t="s">
        <v>606</v>
      </c>
      <c r="F2689" s="4" t="s">
        <v>94</v>
      </c>
      <c r="G2689" s="4" t="s">
        <v>95</v>
      </c>
      <c r="H2689" s="4" t="s">
        <v>607</v>
      </c>
      <c r="I2689" s="10">
        <v>33.380000000000003</v>
      </c>
      <c r="J2689" s="11"/>
      <c r="K2689" s="11"/>
      <c r="L2689" s="11"/>
      <c r="M2689" s="11"/>
      <c r="N2689" s="11"/>
      <c r="O2689" s="11"/>
      <c r="P2689" s="11"/>
      <c r="Q2689" s="11"/>
      <c r="R2689" s="11"/>
      <c r="S2689" s="11"/>
      <c r="T2689" s="11"/>
      <c r="U2689" s="9">
        <v>33.380000000000003</v>
      </c>
    </row>
    <row r="2690" spans="1:21" ht="23.25" thickBot="1" x14ac:dyDescent="0.3">
      <c r="A2690" s="4" t="s">
        <v>602</v>
      </c>
      <c r="B2690" s="4" t="s">
        <v>267</v>
      </c>
      <c r="C2690" s="4" t="s">
        <v>268</v>
      </c>
      <c r="D2690" s="4" t="s">
        <v>605</v>
      </c>
      <c r="E2690" s="4" t="s">
        <v>606</v>
      </c>
      <c r="F2690" s="4" t="s">
        <v>42</v>
      </c>
      <c r="G2690" s="4" t="s">
        <v>43</v>
      </c>
      <c r="H2690" s="4" t="s">
        <v>607</v>
      </c>
      <c r="I2690" s="8">
        <v>594.08000000000004</v>
      </c>
      <c r="J2690" s="7"/>
      <c r="K2690" s="7"/>
      <c r="L2690" s="7"/>
      <c r="M2690" s="7"/>
      <c r="N2690" s="7"/>
      <c r="O2690" s="7"/>
      <c r="P2690" s="7"/>
      <c r="Q2690" s="7"/>
      <c r="R2690" s="7"/>
      <c r="S2690" s="7"/>
      <c r="T2690" s="7"/>
      <c r="U2690" s="9">
        <v>594.08000000000004</v>
      </c>
    </row>
    <row r="2691" spans="1:21" ht="23.25" thickBot="1" x14ac:dyDescent="0.3">
      <c r="A2691" s="4" t="s">
        <v>602</v>
      </c>
      <c r="B2691" s="4" t="s">
        <v>194</v>
      </c>
      <c r="C2691" s="4" t="s">
        <v>195</v>
      </c>
      <c r="D2691" s="4" t="s">
        <v>605</v>
      </c>
      <c r="E2691" s="4" t="s">
        <v>606</v>
      </c>
      <c r="F2691" s="4" t="s">
        <v>47</v>
      </c>
      <c r="G2691" s="4" t="s">
        <v>48</v>
      </c>
      <c r="H2691" s="4" t="s">
        <v>607</v>
      </c>
      <c r="I2691" s="11"/>
      <c r="J2691" s="10">
        <v>68.11</v>
      </c>
      <c r="K2691" s="11"/>
      <c r="L2691" s="11"/>
      <c r="M2691" s="11"/>
      <c r="N2691" s="11"/>
      <c r="O2691" s="10">
        <v>328.27</v>
      </c>
      <c r="P2691" s="10">
        <v>1044.3699999999999</v>
      </c>
      <c r="Q2691" s="10">
        <v>2946.22</v>
      </c>
      <c r="R2691" s="10">
        <v>-497.47</v>
      </c>
      <c r="S2691" s="10">
        <v>333.02</v>
      </c>
      <c r="T2691" s="10">
        <v>79.77</v>
      </c>
      <c r="U2691" s="9">
        <v>4302.29</v>
      </c>
    </row>
    <row r="2692" spans="1:21" ht="23.25" thickBot="1" x14ac:dyDescent="0.3">
      <c r="A2692" s="4" t="s">
        <v>602</v>
      </c>
      <c r="B2692" s="4" t="s">
        <v>194</v>
      </c>
      <c r="C2692" s="4" t="s">
        <v>195</v>
      </c>
      <c r="D2692" s="4" t="s">
        <v>605</v>
      </c>
      <c r="E2692" s="4" t="s">
        <v>606</v>
      </c>
      <c r="F2692" s="4" t="s">
        <v>94</v>
      </c>
      <c r="G2692" s="4" t="s">
        <v>95</v>
      </c>
      <c r="H2692" s="4" t="s">
        <v>607</v>
      </c>
      <c r="I2692" s="8">
        <v>70.47</v>
      </c>
      <c r="J2692" s="8">
        <v>68.27</v>
      </c>
      <c r="K2692" s="7"/>
      <c r="L2692" s="7"/>
      <c r="M2692" s="7"/>
      <c r="N2692" s="7"/>
      <c r="O2692" s="8">
        <v>390.69</v>
      </c>
      <c r="P2692" s="8">
        <v>350.85</v>
      </c>
      <c r="Q2692" s="8">
        <v>255.01</v>
      </c>
      <c r="R2692" s="8">
        <v>75.680000000000007</v>
      </c>
      <c r="S2692" s="8">
        <v>331.55</v>
      </c>
      <c r="T2692" s="8">
        <v>57.04</v>
      </c>
      <c r="U2692" s="9">
        <v>1599.56</v>
      </c>
    </row>
    <row r="2693" spans="1:21" ht="23.25" thickBot="1" x14ac:dyDescent="0.3">
      <c r="A2693" s="4" t="s">
        <v>602</v>
      </c>
      <c r="B2693" s="4" t="s">
        <v>194</v>
      </c>
      <c r="C2693" s="4" t="s">
        <v>195</v>
      </c>
      <c r="D2693" s="4" t="s">
        <v>605</v>
      </c>
      <c r="E2693" s="4" t="s">
        <v>606</v>
      </c>
      <c r="F2693" s="4" t="s">
        <v>38</v>
      </c>
      <c r="G2693" s="4" t="s">
        <v>39</v>
      </c>
      <c r="H2693" s="4" t="s">
        <v>607</v>
      </c>
      <c r="I2693" s="11"/>
      <c r="J2693" s="11"/>
      <c r="K2693" s="11"/>
      <c r="L2693" s="11"/>
      <c r="M2693" s="11"/>
      <c r="N2693" s="11"/>
      <c r="O2693" s="11"/>
      <c r="P2693" s="11"/>
      <c r="Q2693" s="10">
        <v>1628</v>
      </c>
      <c r="R2693" s="10">
        <v>-1628</v>
      </c>
      <c r="S2693" s="11"/>
      <c r="T2693" s="11"/>
      <c r="U2693" s="12">
        <v>0</v>
      </c>
    </row>
    <row r="2694" spans="1:21" ht="23.25" thickBot="1" x14ac:dyDescent="0.3">
      <c r="A2694" s="4" t="s">
        <v>602</v>
      </c>
      <c r="B2694" s="4" t="s">
        <v>194</v>
      </c>
      <c r="C2694" s="4" t="s">
        <v>195</v>
      </c>
      <c r="D2694" s="4" t="s">
        <v>605</v>
      </c>
      <c r="E2694" s="4" t="s">
        <v>606</v>
      </c>
      <c r="F2694" s="4" t="s">
        <v>136</v>
      </c>
      <c r="G2694" s="4" t="s">
        <v>137</v>
      </c>
      <c r="H2694" s="4" t="s">
        <v>607</v>
      </c>
      <c r="I2694" s="7"/>
      <c r="J2694" s="7"/>
      <c r="K2694" s="7"/>
      <c r="L2694" s="7"/>
      <c r="M2694" s="7"/>
      <c r="N2694" s="7"/>
      <c r="O2694" s="7"/>
      <c r="P2694" s="7"/>
      <c r="Q2694" s="8">
        <v>444</v>
      </c>
      <c r="R2694" s="8">
        <v>1628</v>
      </c>
      <c r="S2694" s="7"/>
      <c r="T2694" s="7"/>
      <c r="U2694" s="9">
        <v>2072</v>
      </c>
    </row>
    <row r="2695" spans="1:21" ht="23.25" thickBot="1" x14ac:dyDescent="0.3">
      <c r="A2695" s="4" t="s">
        <v>602</v>
      </c>
      <c r="B2695" s="4" t="s">
        <v>194</v>
      </c>
      <c r="C2695" s="4" t="s">
        <v>195</v>
      </c>
      <c r="D2695" s="4" t="s">
        <v>605</v>
      </c>
      <c r="E2695" s="4" t="s">
        <v>606</v>
      </c>
      <c r="F2695" s="4" t="s">
        <v>294</v>
      </c>
      <c r="G2695" s="4" t="s">
        <v>295</v>
      </c>
      <c r="H2695" s="4" t="s">
        <v>607</v>
      </c>
      <c r="I2695" s="11"/>
      <c r="J2695" s="11"/>
      <c r="K2695" s="11"/>
      <c r="L2695" s="11"/>
      <c r="M2695" s="10">
        <v>218.53</v>
      </c>
      <c r="N2695" s="11"/>
      <c r="O2695" s="11"/>
      <c r="P2695" s="11"/>
      <c r="Q2695" s="11"/>
      <c r="R2695" s="11"/>
      <c r="S2695" s="11"/>
      <c r="T2695" s="11"/>
      <c r="U2695" s="9">
        <v>218.53</v>
      </c>
    </row>
    <row r="2696" spans="1:21" ht="23.25" thickBot="1" x14ac:dyDescent="0.3">
      <c r="A2696" s="4" t="s">
        <v>602</v>
      </c>
      <c r="B2696" s="4" t="s">
        <v>194</v>
      </c>
      <c r="C2696" s="4" t="s">
        <v>195</v>
      </c>
      <c r="D2696" s="4" t="s">
        <v>605</v>
      </c>
      <c r="E2696" s="4" t="s">
        <v>606</v>
      </c>
      <c r="F2696" s="4" t="s">
        <v>42</v>
      </c>
      <c r="G2696" s="4" t="s">
        <v>43</v>
      </c>
      <c r="H2696" s="4" t="s">
        <v>607</v>
      </c>
      <c r="I2696" s="8">
        <v>1254.02</v>
      </c>
      <c r="J2696" s="7"/>
      <c r="K2696" s="7"/>
      <c r="L2696" s="7"/>
      <c r="M2696" s="7"/>
      <c r="N2696" s="7"/>
      <c r="O2696" s="8">
        <v>6952.92</v>
      </c>
      <c r="P2696" s="8">
        <v>5354.81</v>
      </c>
      <c r="Q2696" s="8">
        <v>4179.5600000000004</v>
      </c>
      <c r="R2696" s="8">
        <v>1346.74</v>
      </c>
      <c r="S2696" s="8">
        <v>5383.38</v>
      </c>
      <c r="T2696" s="8">
        <v>1015.13</v>
      </c>
      <c r="U2696" s="9">
        <v>25486.560000000001</v>
      </c>
    </row>
    <row r="2697" spans="1:21" ht="23.25" thickBot="1" x14ac:dyDescent="0.3">
      <c r="A2697" s="4" t="s">
        <v>602</v>
      </c>
      <c r="B2697" s="4" t="s">
        <v>194</v>
      </c>
      <c r="C2697" s="4" t="s">
        <v>195</v>
      </c>
      <c r="D2697" s="4" t="s">
        <v>605</v>
      </c>
      <c r="E2697" s="4" t="s">
        <v>606</v>
      </c>
      <c r="F2697" s="4" t="s">
        <v>53</v>
      </c>
      <c r="G2697" s="4" t="s">
        <v>54</v>
      </c>
      <c r="H2697" s="4" t="s">
        <v>607</v>
      </c>
      <c r="I2697" s="11"/>
      <c r="J2697" s="10">
        <v>1214.96</v>
      </c>
      <c r="K2697" s="11"/>
      <c r="L2697" s="11"/>
      <c r="M2697" s="11"/>
      <c r="N2697" s="11"/>
      <c r="O2697" s="11"/>
      <c r="P2697" s="10">
        <v>889.15</v>
      </c>
      <c r="Q2697" s="10">
        <v>358.73</v>
      </c>
      <c r="R2697" s="11"/>
      <c r="S2697" s="10">
        <v>516.99</v>
      </c>
      <c r="T2697" s="11"/>
      <c r="U2697" s="9">
        <v>2979.83</v>
      </c>
    </row>
    <row r="2698" spans="1:21" ht="23.25" thickBot="1" x14ac:dyDescent="0.3">
      <c r="A2698" s="4" t="s">
        <v>602</v>
      </c>
      <c r="B2698" s="4" t="s">
        <v>194</v>
      </c>
      <c r="C2698" s="4" t="s">
        <v>195</v>
      </c>
      <c r="D2698" s="4" t="s">
        <v>605</v>
      </c>
      <c r="E2698" s="4" t="s">
        <v>606</v>
      </c>
      <c r="F2698" s="4" t="s">
        <v>172</v>
      </c>
      <c r="G2698" s="4" t="s">
        <v>173</v>
      </c>
      <c r="H2698" s="4" t="s">
        <v>607</v>
      </c>
      <c r="I2698" s="7"/>
      <c r="J2698" s="7"/>
      <c r="K2698" s="7"/>
      <c r="L2698" s="7"/>
      <c r="M2698" s="7"/>
      <c r="N2698" s="7"/>
      <c r="O2698" s="7"/>
      <c r="P2698" s="7"/>
      <c r="Q2698" s="7"/>
      <c r="R2698" s="7"/>
      <c r="S2698" s="8">
        <v>22.5</v>
      </c>
      <c r="T2698" s="7"/>
      <c r="U2698" s="9">
        <v>22.5</v>
      </c>
    </row>
    <row r="2699" spans="1:21" ht="23.25" thickBot="1" x14ac:dyDescent="0.3">
      <c r="A2699" s="4" t="s">
        <v>602</v>
      </c>
      <c r="B2699" s="4" t="s">
        <v>384</v>
      </c>
      <c r="C2699" s="4" t="s">
        <v>385</v>
      </c>
      <c r="D2699" s="4" t="s">
        <v>605</v>
      </c>
      <c r="E2699" s="4" t="s">
        <v>606</v>
      </c>
      <c r="F2699" s="4" t="s">
        <v>38</v>
      </c>
      <c r="G2699" s="4" t="s">
        <v>39</v>
      </c>
      <c r="H2699" s="4" t="s">
        <v>607</v>
      </c>
      <c r="I2699" s="11"/>
      <c r="J2699" s="11"/>
      <c r="K2699" s="10">
        <v>900</v>
      </c>
      <c r="L2699" s="10">
        <v>256.91000000000003</v>
      </c>
      <c r="M2699" s="10">
        <v>300</v>
      </c>
      <c r="N2699" s="10">
        <v>233.5</v>
      </c>
      <c r="O2699" s="11"/>
      <c r="P2699" s="10">
        <v>225</v>
      </c>
      <c r="Q2699" s="11"/>
      <c r="R2699" s="11"/>
      <c r="S2699" s="11"/>
      <c r="T2699" s="11"/>
      <c r="U2699" s="9">
        <v>1915.41</v>
      </c>
    </row>
    <row r="2700" spans="1:21" ht="23.25" thickBot="1" x14ac:dyDescent="0.3">
      <c r="A2700" s="4" t="s">
        <v>602</v>
      </c>
      <c r="B2700" s="4" t="s">
        <v>384</v>
      </c>
      <c r="C2700" s="4" t="s">
        <v>385</v>
      </c>
      <c r="D2700" s="4" t="s">
        <v>605</v>
      </c>
      <c r="E2700" s="4" t="s">
        <v>606</v>
      </c>
      <c r="F2700" s="4" t="s">
        <v>144</v>
      </c>
      <c r="G2700" s="4" t="s">
        <v>145</v>
      </c>
      <c r="H2700" s="4" t="s">
        <v>607</v>
      </c>
      <c r="I2700" s="10">
        <v>74.33</v>
      </c>
      <c r="J2700" s="10">
        <v>74.150000000000006</v>
      </c>
      <c r="K2700" s="10">
        <v>74.53</v>
      </c>
      <c r="L2700" s="10">
        <v>57.08</v>
      </c>
      <c r="M2700" s="10">
        <v>74.760000000000005</v>
      </c>
      <c r="N2700" s="10">
        <v>74.47</v>
      </c>
      <c r="O2700" s="10">
        <v>74.790000000000006</v>
      </c>
      <c r="P2700" s="10">
        <v>74.489999999999995</v>
      </c>
      <c r="Q2700" s="10">
        <v>55.3</v>
      </c>
      <c r="R2700" s="10">
        <v>93.97</v>
      </c>
      <c r="S2700" s="10">
        <v>74.900000000000006</v>
      </c>
      <c r="T2700" s="10">
        <v>455.68</v>
      </c>
      <c r="U2700" s="9">
        <v>1258.45</v>
      </c>
    </row>
    <row r="2701" spans="1:21" ht="23.25" thickBot="1" x14ac:dyDescent="0.3">
      <c r="A2701" s="4" t="s">
        <v>602</v>
      </c>
      <c r="B2701" s="4" t="s">
        <v>384</v>
      </c>
      <c r="C2701" s="4" t="s">
        <v>385</v>
      </c>
      <c r="D2701" s="4" t="s">
        <v>605</v>
      </c>
      <c r="E2701" s="4" t="s">
        <v>606</v>
      </c>
      <c r="F2701" s="4" t="s">
        <v>154</v>
      </c>
      <c r="G2701" s="4" t="s">
        <v>155</v>
      </c>
      <c r="H2701" s="4" t="s">
        <v>607</v>
      </c>
      <c r="I2701" s="8">
        <v>225</v>
      </c>
      <c r="J2701" s="7"/>
      <c r="K2701" s="8">
        <v>105</v>
      </c>
      <c r="L2701" s="7"/>
      <c r="M2701" s="7"/>
      <c r="N2701" s="7"/>
      <c r="O2701" s="7"/>
      <c r="P2701" s="8">
        <v>1035</v>
      </c>
      <c r="Q2701" s="8">
        <v>1500</v>
      </c>
      <c r="R2701" s="7"/>
      <c r="S2701" s="7"/>
      <c r="T2701" s="7"/>
      <c r="U2701" s="9">
        <v>2865</v>
      </c>
    </row>
    <row r="2702" spans="1:21" ht="23.25" thickBot="1" x14ac:dyDescent="0.3">
      <c r="A2702" s="4" t="s">
        <v>602</v>
      </c>
      <c r="B2702" s="4" t="s">
        <v>1519</v>
      </c>
      <c r="C2702" s="4" t="s">
        <v>1520</v>
      </c>
      <c r="D2702" s="4" t="s">
        <v>605</v>
      </c>
      <c r="E2702" s="4" t="s">
        <v>606</v>
      </c>
      <c r="F2702" s="4" t="s">
        <v>38</v>
      </c>
      <c r="G2702" s="4" t="s">
        <v>39</v>
      </c>
      <c r="H2702" s="4" t="s">
        <v>607</v>
      </c>
      <c r="I2702" s="11"/>
      <c r="J2702" s="11"/>
      <c r="K2702" s="11"/>
      <c r="L2702" s="11"/>
      <c r="M2702" s="11"/>
      <c r="N2702" s="10">
        <v>2904</v>
      </c>
      <c r="O2702" s="11"/>
      <c r="P2702" s="11"/>
      <c r="Q2702" s="11"/>
      <c r="R2702" s="11"/>
      <c r="S2702" s="11"/>
      <c r="T2702" s="11"/>
      <c r="U2702" s="9">
        <v>2904</v>
      </c>
    </row>
    <row r="2703" spans="1:21" ht="23.25" thickBot="1" x14ac:dyDescent="0.3">
      <c r="A2703" s="4" t="s">
        <v>608</v>
      </c>
      <c r="B2703" s="4" t="s">
        <v>89</v>
      </c>
      <c r="C2703" s="4" t="s">
        <v>90</v>
      </c>
      <c r="D2703" s="4" t="s">
        <v>624</v>
      </c>
      <c r="E2703" s="4" t="s">
        <v>625</v>
      </c>
      <c r="F2703" s="4" t="s">
        <v>47</v>
      </c>
      <c r="G2703" s="4" t="s">
        <v>48</v>
      </c>
      <c r="H2703" s="4" t="s">
        <v>517</v>
      </c>
      <c r="I2703" s="7"/>
      <c r="J2703" s="8">
        <v>1587.82</v>
      </c>
      <c r="K2703" s="7"/>
      <c r="L2703" s="7"/>
      <c r="M2703" s="7"/>
      <c r="N2703" s="7"/>
      <c r="O2703" s="7"/>
      <c r="P2703" s="7"/>
      <c r="Q2703" s="7"/>
      <c r="R2703" s="7"/>
      <c r="S2703" s="7"/>
      <c r="T2703" s="7"/>
      <c r="U2703" s="9">
        <v>1587.82</v>
      </c>
    </row>
    <row r="2704" spans="1:21" ht="23.25" thickBot="1" x14ac:dyDescent="0.3">
      <c r="A2704" s="4" t="s">
        <v>608</v>
      </c>
      <c r="B2704" s="4" t="s">
        <v>89</v>
      </c>
      <c r="C2704" s="4" t="s">
        <v>90</v>
      </c>
      <c r="D2704" s="4" t="s">
        <v>609</v>
      </c>
      <c r="E2704" s="4" t="s">
        <v>610</v>
      </c>
      <c r="F2704" s="4" t="s">
        <v>47</v>
      </c>
      <c r="G2704" s="4" t="s">
        <v>48</v>
      </c>
      <c r="H2704" s="4" t="s">
        <v>611</v>
      </c>
      <c r="I2704" s="10">
        <v>3112.72</v>
      </c>
      <c r="J2704" s="10">
        <v>1221.4100000000001</v>
      </c>
      <c r="K2704" s="10">
        <v>68.56</v>
      </c>
      <c r="L2704" s="10">
        <v>2889.55</v>
      </c>
      <c r="M2704" s="10">
        <v>3398.93</v>
      </c>
      <c r="N2704" s="10">
        <v>3447.11</v>
      </c>
      <c r="O2704" s="10">
        <v>4347.21</v>
      </c>
      <c r="P2704" s="10">
        <v>208.23</v>
      </c>
      <c r="Q2704" s="10">
        <v>270.39999999999998</v>
      </c>
      <c r="R2704" s="10">
        <v>2617.12</v>
      </c>
      <c r="S2704" s="10">
        <v>840.98</v>
      </c>
      <c r="T2704" s="10">
        <v>217.32</v>
      </c>
      <c r="U2704" s="9">
        <v>22639.54</v>
      </c>
    </row>
    <row r="2705" spans="1:21" ht="23.25" thickBot="1" x14ac:dyDescent="0.3">
      <c r="A2705" s="4" t="s">
        <v>608</v>
      </c>
      <c r="B2705" s="4" t="s">
        <v>89</v>
      </c>
      <c r="C2705" s="4" t="s">
        <v>90</v>
      </c>
      <c r="D2705" s="4" t="s">
        <v>609</v>
      </c>
      <c r="E2705" s="4" t="s">
        <v>610</v>
      </c>
      <c r="F2705" s="4" t="s">
        <v>94</v>
      </c>
      <c r="G2705" s="4" t="s">
        <v>95</v>
      </c>
      <c r="H2705" s="4" t="s">
        <v>611</v>
      </c>
      <c r="I2705" s="8">
        <v>2285.29</v>
      </c>
      <c r="J2705" s="8">
        <v>1103.23</v>
      </c>
      <c r="K2705" s="8">
        <v>377.95</v>
      </c>
      <c r="L2705" s="8">
        <v>1380.98</v>
      </c>
      <c r="M2705" s="8">
        <v>1175.81</v>
      </c>
      <c r="N2705" s="8">
        <v>1698.55</v>
      </c>
      <c r="O2705" s="8">
        <v>1734.29</v>
      </c>
      <c r="P2705" s="8">
        <v>714.73</v>
      </c>
      <c r="Q2705" s="8">
        <v>773.11</v>
      </c>
      <c r="R2705" s="8">
        <v>1207.28</v>
      </c>
      <c r="S2705" s="8">
        <v>589.53</v>
      </c>
      <c r="T2705" s="8">
        <v>739.52</v>
      </c>
      <c r="U2705" s="9">
        <v>13780.27</v>
      </c>
    </row>
    <row r="2706" spans="1:21" ht="23.25" thickBot="1" x14ac:dyDescent="0.3">
      <c r="A2706" s="4" t="s">
        <v>608</v>
      </c>
      <c r="B2706" s="4" t="s">
        <v>89</v>
      </c>
      <c r="C2706" s="4" t="s">
        <v>90</v>
      </c>
      <c r="D2706" s="4" t="s">
        <v>609</v>
      </c>
      <c r="E2706" s="4" t="s">
        <v>610</v>
      </c>
      <c r="F2706" s="4" t="s">
        <v>140</v>
      </c>
      <c r="G2706" s="4" t="s">
        <v>141</v>
      </c>
      <c r="H2706" s="4" t="s">
        <v>611</v>
      </c>
      <c r="I2706" s="11"/>
      <c r="J2706" s="11"/>
      <c r="K2706" s="11"/>
      <c r="L2706" s="11"/>
      <c r="M2706" s="11"/>
      <c r="N2706" s="11"/>
      <c r="O2706" s="11"/>
      <c r="P2706" s="11"/>
      <c r="Q2706" s="10">
        <v>1566.22</v>
      </c>
      <c r="R2706" s="11"/>
      <c r="S2706" s="11"/>
      <c r="T2706" s="11"/>
      <c r="U2706" s="9">
        <v>1566.22</v>
      </c>
    </row>
    <row r="2707" spans="1:21" ht="23.25" thickBot="1" x14ac:dyDescent="0.3">
      <c r="A2707" s="4" t="s">
        <v>608</v>
      </c>
      <c r="B2707" s="4" t="s">
        <v>89</v>
      </c>
      <c r="C2707" s="4" t="s">
        <v>90</v>
      </c>
      <c r="D2707" s="4" t="s">
        <v>609</v>
      </c>
      <c r="E2707" s="4" t="s">
        <v>610</v>
      </c>
      <c r="F2707" s="4" t="s">
        <v>42</v>
      </c>
      <c r="G2707" s="4" t="s">
        <v>43</v>
      </c>
      <c r="H2707" s="4" t="s">
        <v>611</v>
      </c>
      <c r="I2707" s="8">
        <v>11791.24</v>
      </c>
      <c r="J2707" s="8">
        <v>6224.07</v>
      </c>
      <c r="K2707" s="8">
        <v>2246.25</v>
      </c>
      <c r="L2707" s="8">
        <v>7157.99</v>
      </c>
      <c r="M2707" s="8">
        <v>5982.56</v>
      </c>
      <c r="N2707" s="8">
        <v>9628.3799999999992</v>
      </c>
      <c r="O2707" s="8">
        <v>9985.14</v>
      </c>
      <c r="P2707" s="8">
        <v>4250.3100000000004</v>
      </c>
      <c r="Q2707" s="8">
        <v>3955.02</v>
      </c>
      <c r="R2707" s="8">
        <v>6203.03</v>
      </c>
      <c r="S2707" s="8">
        <v>3094.15</v>
      </c>
      <c r="T2707" s="8">
        <v>4220.13</v>
      </c>
      <c r="U2707" s="9">
        <v>74738.27</v>
      </c>
    </row>
    <row r="2708" spans="1:21" ht="23.25" thickBot="1" x14ac:dyDescent="0.3">
      <c r="A2708" s="4" t="s">
        <v>608</v>
      </c>
      <c r="B2708" s="4" t="s">
        <v>89</v>
      </c>
      <c r="C2708" s="4" t="s">
        <v>90</v>
      </c>
      <c r="D2708" s="4" t="s">
        <v>609</v>
      </c>
      <c r="E2708" s="4" t="s">
        <v>610</v>
      </c>
      <c r="F2708" s="4" t="s">
        <v>53</v>
      </c>
      <c r="G2708" s="4" t="s">
        <v>54</v>
      </c>
      <c r="H2708" s="4" t="s">
        <v>611</v>
      </c>
      <c r="I2708" s="10">
        <v>2023.75</v>
      </c>
      <c r="J2708" s="10">
        <v>445.14</v>
      </c>
      <c r="K2708" s="10">
        <v>38.51</v>
      </c>
      <c r="L2708" s="10">
        <v>1190.31</v>
      </c>
      <c r="M2708" s="10">
        <v>1125.44</v>
      </c>
      <c r="N2708" s="10">
        <v>639.66</v>
      </c>
      <c r="O2708" s="10">
        <v>498.98</v>
      </c>
      <c r="P2708" s="10">
        <v>70.34</v>
      </c>
      <c r="Q2708" s="10">
        <v>718.62</v>
      </c>
      <c r="R2708" s="10">
        <v>1095.21</v>
      </c>
      <c r="S2708" s="10">
        <v>469.65</v>
      </c>
      <c r="T2708" s="10">
        <v>250.4</v>
      </c>
      <c r="U2708" s="9">
        <v>8566.01</v>
      </c>
    </row>
    <row r="2709" spans="1:21" ht="23.25" thickBot="1" x14ac:dyDescent="0.3">
      <c r="A2709" s="4" t="s">
        <v>608</v>
      </c>
      <c r="B2709" s="4" t="s">
        <v>334</v>
      </c>
      <c r="C2709" s="4" t="s">
        <v>335</v>
      </c>
      <c r="D2709" s="4" t="s">
        <v>609</v>
      </c>
      <c r="E2709" s="4" t="s">
        <v>610</v>
      </c>
      <c r="F2709" s="4" t="s">
        <v>94</v>
      </c>
      <c r="G2709" s="4" t="s">
        <v>95</v>
      </c>
      <c r="H2709" s="4" t="s">
        <v>611</v>
      </c>
      <c r="I2709" s="7"/>
      <c r="J2709" s="7"/>
      <c r="K2709" s="7"/>
      <c r="L2709" s="7"/>
      <c r="M2709" s="7"/>
      <c r="N2709" s="8">
        <v>112.44</v>
      </c>
      <c r="O2709" s="7"/>
      <c r="P2709" s="7"/>
      <c r="Q2709" s="7"/>
      <c r="R2709" s="7"/>
      <c r="S2709" s="7"/>
      <c r="T2709" s="7"/>
      <c r="U2709" s="9">
        <v>112.44</v>
      </c>
    </row>
    <row r="2710" spans="1:21" ht="23.25" thickBot="1" x14ac:dyDescent="0.3">
      <c r="A2710" s="4" t="s">
        <v>608</v>
      </c>
      <c r="B2710" s="4" t="s">
        <v>334</v>
      </c>
      <c r="C2710" s="4" t="s">
        <v>335</v>
      </c>
      <c r="D2710" s="4" t="s">
        <v>609</v>
      </c>
      <c r="E2710" s="4" t="s">
        <v>610</v>
      </c>
      <c r="F2710" s="4" t="s">
        <v>42</v>
      </c>
      <c r="G2710" s="4" t="s">
        <v>43</v>
      </c>
      <c r="H2710" s="4" t="s">
        <v>611</v>
      </c>
      <c r="I2710" s="11"/>
      <c r="J2710" s="11"/>
      <c r="K2710" s="11"/>
      <c r="L2710" s="11"/>
      <c r="M2710" s="11"/>
      <c r="N2710" s="10">
        <v>544</v>
      </c>
      <c r="O2710" s="11"/>
      <c r="P2710" s="11"/>
      <c r="Q2710" s="11"/>
      <c r="R2710" s="11"/>
      <c r="S2710" s="11"/>
      <c r="T2710" s="11"/>
      <c r="U2710" s="9">
        <v>544</v>
      </c>
    </row>
    <row r="2711" spans="1:21" ht="23.25" thickBot="1" x14ac:dyDescent="0.3">
      <c r="A2711" s="4" t="s">
        <v>608</v>
      </c>
      <c r="B2711" s="4" t="s">
        <v>334</v>
      </c>
      <c r="C2711" s="4" t="s">
        <v>335</v>
      </c>
      <c r="D2711" s="4" t="s">
        <v>609</v>
      </c>
      <c r="E2711" s="4" t="s">
        <v>610</v>
      </c>
      <c r="F2711" s="4" t="s">
        <v>53</v>
      </c>
      <c r="G2711" s="4" t="s">
        <v>54</v>
      </c>
      <c r="H2711" s="4" t="s">
        <v>611</v>
      </c>
      <c r="I2711" s="7"/>
      <c r="J2711" s="7"/>
      <c r="K2711" s="7"/>
      <c r="L2711" s="7"/>
      <c r="M2711" s="7"/>
      <c r="N2711" s="8">
        <v>135.72</v>
      </c>
      <c r="O2711" s="7"/>
      <c r="P2711" s="7"/>
      <c r="Q2711" s="7"/>
      <c r="R2711" s="7"/>
      <c r="S2711" s="7"/>
      <c r="T2711" s="7"/>
      <c r="U2711" s="9">
        <v>135.72</v>
      </c>
    </row>
    <row r="2712" spans="1:21" ht="23.25" thickBot="1" x14ac:dyDescent="0.3">
      <c r="A2712" s="4" t="s">
        <v>608</v>
      </c>
      <c r="B2712" s="4" t="s">
        <v>267</v>
      </c>
      <c r="C2712" s="4" t="s">
        <v>268</v>
      </c>
      <c r="D2712" s="4" t="s">
        <v>612</v>
      </c>
      <c r="E2712" s="4" t="s">
        <v>613</v>
      </c>
      <c r="F2712" s="4" t="s">
        <v>94</v>
      </c>
      <c r="G2712" s="4" t="s">
        <v>95</v>
      </c>
      <c r="H2712" s="4" t="s">
        <v>614</v>
      </c>
      <c r="I2712" s="10">
        <v>17.38</v>
      </c>
      <c r="J2712" s="11"/>
      <c r="K2712" s="11"/>
      <c r="L2712" s="11"/>
      <c r="M2712" s="11"/>
      <c r="N2712" s="11"/>
      <c r="O2712" s="11"/>
      <c r="P2712" s="11"/>
      <c r="Q2712" s="11"/>
      <c r="R2712" s="11"/>
      <c r="S2712" s="11"/>
      <c r="T2712" s="11"/>
      <c r="U2712" s="9">
        <v>17.38</v>
      </c>
    </row>
    <row r="2713" spans="1:21" ht="23.25" thickBot="1" x14ac:dyDescent="0.3">
      <c r="A2713" s="4" t="s">
        <v>608</v>
      </c>
      <c r="B2713" s="4" t="s">
        <v>267</v>
      </c>
      <c r="C2713" s="4" t="s">
        <v>268</v>
      </c>
      <c r="D2713" s="4" t="s">
        <v>612</v>
      </c>
      <c r="E2713" s="4" t="s">
        <v>613</v>
      </c>
      <c r="F2713" s="4" t="s">
        <v>42</v>
      </c>
      <c r="G2713" s="4" t="s">
        <v>43</v>
      </c>
      <c r="H2713" s="4" t="s">
        <v>614</v>
      </c>
      <c r="I2713" s="8">
        <v>105.09</v>
      </c>
      <c r="J2713" s="7"/>
      <c r="K2713" s="7"/>
      <c r="L2713" s="7"/>
      <c r="M2713" s="7"/>
      <c r="N2713" s="7"/>
      <c r="O2713" s="7"/>
      <c r="P2713" s="7"/>
      <c r="Q2713" s="7"/>
      <c r="R2713" s="7"/>
      <c r="S2713" s="7"/>
      <c r="T2713" s="7"/>
      <c r="U2713" s="9">
        <v>105.09</v>
      </c>
    </row>
    <row r="2714" spans="1:21" ht="23.25" thickBot="1" x14ac:dyDescent="0.3">
      <c r="A2714" s="4" t="s">
        <v>608</v>
      </c>
      <c r="B2714" s="4" t="s">
        <v>267</v>
      </c>
      <c r="C2714" s="4" t="s">
        <v>268</v>
      </c>
      <c r="D2714" s="4" t="s">
        <v>621</v>
      </c>
      <c r="E2714" s="4" t="s">
        <v>622</v>
      </c>
      <c r="F2714" s="4" t="s">
        <v>47</v>
      </c>
      <c r="G2714" s="4" t="s">
        <v>48</v>
      </c>
      <c r="H2714" s="4" t="s">
        <v>623</v>
      </c>
      <c r="I2714" s="11"/>
      <c r="J2714" s="10">
        <v>359.17</v>
      </c>
      <c r="K2714" s="11"/>
      <c r="L2714" s="11"/>
      <c r="M2714" s="11"/>
      <c r="N2714" s="11"/>
      <c r="O2714" s="11"/>
      <c r="P2714" s="11"/>
      <c r="Q2714" s="11"/>
      <c r="R2714" s="11"/>
      <c r="S2714" s="10">
        <v>27</v>
      </c>
      <c r="T2714" s="11"/>
      <c r="U2714" s="9">
        <v>386.17</v>
      </c>
    </row>
    <row r="2715" spans="1:21" ht="23.25" thickBot="1" x14ac:dyDescent="0.3">
      <c r="A2715" s="4" t="s">
        <v>608</v>
      </c>
      <c r="B2715" s="4" t="s">
        <v>267</v>
      </c>
      <c r="C2715" s="4" t="s">
        <v>268</v>
      </c>
      <c r="D2715" s="4" t="s">
        <v>621</v>
      </c>
      <c r="E2715" s="4" t="s">
        <v>622</v>
      </c>
      <c r="F2715" s="4" t="s">
        <v>94</v>
      </c>
      <c r="G2715" s="4" t="s">
        <v>95</v>
      </c>
      <c r="H2715" s="4" t="s">
        <v>623</v>
      </c>
      <c r="I2715" s="7"/>
      <c r="J2715" s="8">
        <v>131.16999999999999</v>
      </c>
      <c r="K2715" s="7"/>
      <c r="L2715" s="7"/>
      <c r="M2715" s="7"/>
      <c r="N2715" s="7"/>
      <c r="O2715" s="8">
        <v>89.99</v>
      </c>
      <c r="P2715" s="7"/>
      <c r="Q2715" s="7"/>
      <c r="R2715" s="7"/>
      <c r="S2715" s="7"/>
      <c r="T2715" s="7"/>
      <c r="U2715" s="9">
        <v>221.16</v>
      </c>
    </row>
    <row r="2716" spans="1:21" ht="23.25" thickBot="1" x14ac:dyDescent="0.3">
      <c r="A2716" s="4" t="s">
        <v>608</v>
      </c>
      <c r="B2716" s="4" t="s">
        <v>267</v>
      </c>
      <c r="C2716" s="4" t="s">
        <v>268</v>
      </c>
      <c r="D2716" s="4" t="s">
        <v>621</v>
      </c>
      <c r="E2716" s="4" t="s">
        <v>622</v>
      </c>
      <c r="F2716" s="4" t="s">
        <v>42</v>
      </c>
      <c r="G2716" s="4" t="s">
        <v>43</v>
      </c>
      <c r="H2716" s="4" t="s">
        <v>623</v>
      </c>
      <c r="I2716" s="11"/>
      <c r="J2716" s="10">
        <v>792.96</v>
      </c>
      <c r="K2716" s="11"/>
      <c r="L2716" s="11"/>
      <c r="M2716" s="11"/>
      <c r="N2716" s="11"/>
      <c r="O2716" s="10">
        <v>544</v>
      </c>
      <c r="P2716" s="11"/>
      <c r="Q2716" s="11"/>
      <c r="R2716" s="11"/>
      <c r="S2716" s="11"/>
      <c r="T2716" s="11"/>
      <c r="U2716" s="9">
        <v>1336.96</v>
      </c>
    </row>
    <row r="2717" spans="1:21" ht="23.25" thickBot="1" x14ac:dyDescent="0.3">
      <c r="A2717" s="4" t="s">
        <v>608</v>
      </c>
      <c r="B2717" s="4" t="s">
        <v>349</v>
      </c>
      <c r="C2717" s="4" t="s">
        <v>350</v>
      </c>
      <c r="D2717" s="4" t="s">
        <v>618</v>
      </c>
      <c r="E2717" s="4" t="s">
        <v>619</v>
      </c>
      <c r="F2717" s="4" t="s">
        <v>47</v>
      </c>
      <c r="G2717" s="4" t="s">
        <v>48</v>
      </c>
      <c r="H2717" s="4" t="s">
        <v>620</v>
      </c>
      <c r="I2717" s="7"/>
      <c r="J2717" s="7"/>
      <c r="K2717" s="8">
        <v>746.38</v>
      </c>
      <c r="L2717" s="7"/>
      <c r="M2717" s="8">
        <v>233.27</v>
      </c>
      <c r="N2717" s="7"/>
      <c r="O2717" s="7"/>
      <c r="P2717" s="7"/>
      <c r="Q2717" s="7"/>
      <c r="R2717" s="7"/>
      <c r="S2717" s="7"/>
      <c r="T2717" s="7"/>
      <c r="U2717" s="9">
        <v>979.65</v>
      </c>
    </row>
    <row r="2718" spans="1:21" ht="23.25" thickBot="1" x14ac:dyDescent="0.3">
      <c r="A2718" s="4" t="s">
        <v>608</v>
      </c>
      <c r="B2718" s="4" t="s">
        <v>349</v>
      </c>
      <c r="C2718" s="4" t="s">
        <v>350</v>
      </c>
      <c r="D2718" s="4" t="s">
        <v>618</v>
      </c>
      <c r="E2718" s="4" t="s">
        <v>619</v>
      </c>
      <c r="F2718" s="4" t="s">
        <v>130</v>
      </c>
      <c r="G2718" s="4" t="s">
        <v>131</v>
      </c>
      <c r="H2718" s="4" t="s">
        <v>620</v>
      </c>
      <c r="I2718" s="10">
        <v>6.9</v>
      </c>
      <c r="J2718" s="11"/>
      <c r="K2718" s="10">
        <v>4.53</v>
      </c>
      <c r="L2718" s="11"/>
      <c r="M2718" s="10">
        <v>2.9</v>
      </c>
      <c r="N2718" s="10">
        <v>0.4</v>
      </c>
      <c r="O2718" s="11"/>
      <c r="P2718" s="11"/>
      <c r="Q2718" s="10">
        <v>1.1200000000000001</v>
      </c>
      <c r="R2718" s="10">
        <v>0.56000000000000005</v>
      </c>
      <c r="S2718" s="11"/>
      <c r="T2718" s="10">
        <v>1.86</v>
      </c>
      <c r="U2718" s="9">
        <v>18.27</v>
      </c>
    </row>
    <row r="2719" spans="1:21" ht="23.25" thickBot="1" x14ac:dyDescent="0.3">
      <c r="A2719" s="4" t="s">
        <v>608</v>
      </c>
      <c r="B2719" s="4" t="s">
        <v>349</v>
      </c>
      <c r="C2719" s="4" t="s">
        <v>350</v>
      </c>
      <c r="D2719" s="4" t="s">
        <v>618</v>
      </c>
      <c r="E2719" s="4" t="s">
        <v>619</v>
      </c>
      <c r="F2719" s="4" t="s">
        <v>356</v>
      </c>
      <c r="G2719" s="4" t="s">
        <v>357</v>
      </c>
      <c r="H2719" s="4" t="s">
        <v>620</v>
      </c>
      <c r="I2719" s="8">
        <v>0.35</v>
      </c>
      <c r="J2719" s="7"/>
      <c r="K2719" s="8">
        <v>0.23</v>
      </c>
      <c r="L2719" s="7"/>
      <c r="M2719" s="8">
        <v>0.15</v>
      </c>
      <c r="N2719" s="8">
        <v>0.02</v>
      </c>
      <c r="O2719" s="7"/>
      <c r="P2719" s="7"/>
      <c r="Q2719" s="8">
        <v>0.06</v>
      </c>
      <c r="R2719" s="8">
        <v>0.03</v>
      </c>
      <c r="S2719" s="7"/>
      <c r="T2719" s="8">
        <v>0.09</v>
      </c>
      <c r="U2719" s="9">
        <v>0.93</v>
      </c>
    </row>
    <row r="2720" spans="1:21" ht="23.25" thickBot="1" x14ac:dyDescent="0.3">
      <c r="A2720" s="4" t="s">
        <v>608</v>
      </c>
      <c r="B2720" s="4" t="s">
        <v>349</v>
      </c>
      <c r="C2720" s="4" t="s">
        <v>350</v>
      </c>
      <c r="D2720" s="4" t="s">
        <v>618</v>
      </c>
      <c r="E2720" s="4" t="s">
        <v>619</v>
      </c>
      <c r="F2720" s="4" t="s">
        <v>296</v>
      </c>
      <c r="G2720" s="4" t="s">
        <v>297</v>
      </c>
      <c r="H2720" s="4" t="s">
        <v>620</v>
      </c>
      <c r="I2720" s="11"/>
      <c r="J2720" s="11"/>
      <c r="K2720" s="10">
        <v>45</v>
      </c>
      <c r="L2720" s="11"/>
      <c r="M2720" s="11"/>
      <c r="N2720" s="11"/>
      <c r="O2720" s="11"/>
      <c r="P2720" s="11"/>
      <c r="Q2720" s="11"/>
      <c r="R2720" s="11"/>
      <c r="S2720" s="11"/>
      <c r="T2720" s="11"/>
      <c r="U2720" s="9">
        <v>45</v>
      </c>
    </row>
    <row r="2721" spans="1:21" ht="23.25" thickBot="1" x14ac:dyDescent="0.3">
      <c r="A2721" s="4" t="s">
        <v>608</v>
      </c>
      <c r="B2721" s="4" t="s">
        <v>349</v>
      </c>
      <c r="C2721" s="4" t="s">
        <v>350</v>
      </c>
      <c r="D2721" s="4" t="s">
        <v>618</v>
      </c>
      <c r="E2721" s="4" t="s">
        <v>619</v>
      </c>
      <c r="F2721" s="4" t="s">
        <v>94</v>
      </c>
      <c r="G2721" s="4" t="s">
        <v>95</v>
      </c>
      <c r="H2721" s="4" t="s">
        <v>620</v>
      </c>
      <c r="I2721" s="8">
        <v>69.680000000000007</v>
      </c>
      <c r="J2721" s="7"/>
      <c r="K2721" s="8">
        <v>1249.47</v>
      </c>
      <c r="L2721" s="7"/>
      <c r="M2721" s="8">
        <v>370.75</v>
      </c>
      <c r="N2721" s="8">
        <v>527.59</v>
      </c>
      <c r="O2721" s="8">
        <v>25.51</v>
      </c>
      <c r="P2721" s="8">
        <v>91.61</v>
      </c>
      <c r="Q2721" s="8">
        <v>380</v>
      </c>
      <c r="R2721" s="8">
        <v>359.52</v>
      </c>
      <c r="S2721" s="8">
        <v>169.36</v>
      </c>
      <c r="T2721" s="8">
        <v>1725.5</v>
      </c>
      <c r="U2721" s="9">
        <v>4968.99</v>
      </c>
    </row>
    <row r="2722" spans="1:21" ht="23.25" thickBot="1" x14ac:dyDescent="0.3">
      <c r="A2722" s="4" t="s">
        <v>608</v>
      </c>
      <c r="B2722" s="4" t="s">
        <v>349</v>
      </c>
      <c r="C2722" s="4" t="s">
        <v>350</v>
      </c>
      <c r="D2722" s="4" t="s">
        <v>618</v>
      </c>
      <c r="E2722" s="4" t="s">
        <v>619</v>
      </c>
      <c r="F2722" s="4" t="s">
        <v>38</v>
      </c>
      <c r="G2722" s="4" t="s">
        <v>39</v>
      </c>
      <c r="H2722" s="4" t="s">
        <v>620</v>
      </c>
      <c r="I2722" s="11"/>
      <c r="J2722" s="11"/>
      <c r="K2722" s="11"/>
      <c r="L2722" s="11"/>
      <c r="M2722" s="11"/>
      <c r="N2722" s="11"/>
      <c r="O2722" s="11"/>
      <c r="P2722" s="11"/>
      <c r="Q2722" s="11"/>
      <c r="R2722" s="11"/>
      <c r="S2722" s="11"/>
      <c r="T2722" s="10">
        <v>297.5</v>
      </c>
      <c r="U2722" s="9">
        <v>297.5</v>
      </c>
    </row>
    <row r="2723" spans="1:21" ht="23.25" thickBot="1" x14ac:dyDescent="0.3">
      <c r="A2723" s="4" t="s">
        <v>608</v>
      </c>
      <c r="B2723" s="4" t="s">
        <v>349</v>
      </c>
      <c r="C2723" s="4" t="s">
        <v>350</v>
      </c>
      <c r="D2723" s="4" t="s">
        <v>618</v>
      </c>
      <c r="E2723" s="4" t="s">
        <v>619</v>
      </c>
      <c r="F2723" s="4" t="s">
        <v>140</v>
      </c>
      <c r="G2723" s="4" t="s">
        <v>141</v>
      </c>
      <c r="H2723" s="4" t="s">
        <v>620</v>
      </c>
      <c r="I2723" s="8">
        <v>437.36</v>
      </c>
      <c r="J2723" s="7"/>
      <c r="K2723" s="7"/>
      <c r="L2723" s="8">
        <v>1138.8</v>
      </c>
      <c r="M2723" s="7"/>
      <c r="N2723" s="8">
        <v>776.37</v>
      </c>
      <c r="O2723" s="7"/>
      <c r="P2723" s="7"/>
      <c r="Q2723" s="8">
        <v>357.94</v>
      </c>
      <c r="R2723" s="7"/>
      <c r="S2723" s="7"/>
      <c r="T2723" s="7"/>
      <c r="U2723" s="9">
        <v>2710.47</v>
      </c>
    </row>
    <row r="2724" spans="1:21" ht="23.25" thickBot="1" x14ac:dyDescent="0.3">
      <c r="A2724" s="4" t="s">
        <v>608</v>
      </c>
      <c r="B2724" s="4" t="s">
        <v>349</v>
      </c>
      <c r="C2724" s="4" t="s">
        <v>350</v>
      </c>
      <c r="D2724" s="4" t="s">
        <v>618</v>
      </c>
      <c r="E2724" s="4" t="s">
        <v>619</v>
      </c>
      <c r="F2724" s="4" t="s">
        <v>40</v>
      </c>
      <c r="G2724" s="4" t="s">
        <v>41</v>
      </c>
      <c r="H2724" s="4" t="s">
        <v>620</v>
      </c>
      <c r="I2724" s="11"/>
      <c r="J2724" s="11"/>
      <c r="K2724" s="10">
        <v>5354.74</v>
      </c>
      <c r="L2724" s="11"/>
      <c r="M2724" s="11"/>
      <c r="N2724" s="11"/>
      <c r="O2724" s="11"/>
      <c r="P2724" s="10">
        <v>2281.6</v>
      </c>
      <c r="Q2724" s="11"/>
      <c r="R2724" s="10">
        <v>1240</v>
      </c>
      <c r="S2724" s="10">
        <v>104.16</v>
      </c>
      <c r="T2724" s="11"/>
      <c r="U2724" s="9">
        <v>8980.5</v>
      </c>
    </row>
    <row r="2725" spans="1:21" ht="23.25" thickBot="1" x14ac:dyDescent="0.3">
      <c r="A2725" s="4" t="s">
        <v>608</v>
      </c>
      <c r="B2725" s="4" t="s">
        <v>349</v>
      </c>
      <c r="C2725" s="4" t="s">
        <v>350</v>
      </c>
      <c r="D2725" s="4" t="s">
        <v>618</v>
      </c>
      <c r="E2725" s="4" t="s">
        <v>619</v>
      </c>
      <c r="F2725" s="4" t="s">
        <v>49</v>
      </c>
      <c r="G2725" s="4" t="s">
        <v>50</v>
      </c>
      <c r="H2725" s="4" t="s">
        <v>620</v>
      </c>
      <c r="I2725" s="7"/>
      <c r="J2725" s="7"/>
      <c r="K2725" s="8">
        <v>100</v>
      </c>
      <c r="L2725" s="7"/>
      <c r="M2725" s="8">
        <v>406.5</v>
      </c>
      <c r="N2725" s="8">
        <v>406.5</v>
      </c>
      <c r="O2725" s="7"/>
      <c r="P2725" s="7"/>
      <c r="Q2725" s="8">
        <v>325.2</v>
      </c>
      <c r="R2725" s="7"/>
      <c r="S2725" s="7"/>
      <c r="T2725" s="7"/>
      <c r="U2725" s="9">
        <v>1238.2</v>
      </c>
    </row>
    <row r="2726" spans="1:21" ht="23.25" thickBot="1" x14ac:dyDescent="0.3">
      <c r="A2726" s="4" t="s">
        <v>608</v>
      </c>
      <c r="B2726" s="4" t="s">
        <v>349</v>
      </c>
      <c r="C2726" s="4" t="s">
        <v>350</v>
      </c>
      <c r="D2726" s="4" t="s">
        <v>618</v>
      </c>
      <c r="E2726" s="4" t="s">
        <v>619</v>
      </c>
      <c r="F2726" s="4" t="s">
        <v>358</v>
      </c>
      <c r="G2726" s="4" t="s">
        <v>359</v>
      </c>
      <c r="H2726" s="4" t="s">
        <v>620</v>
      </c>
      <c r="I2726" s="11"/>
      <c r="J2726" s="10">
        <v>-281.07</v>
      </c>
      <c r="K2726" s="11"/>
      <c r="L2726" s="10">
        <v>-1906.65</v>
      </c>
      <c r="M2726" s="10">
        <v>-18.11</v>
      </c>
      <c r="N2726" s="10">
        <v>-604.1</v>
      </c>
      <c r="O2726" s="10">
        <v>-321.02999999999997</v>
      </c>
      <c r="P2726" s="11"/>
      <c r="Q2726" s="11"/>
      <c r="R2726" s="10">
        <v>-266.88</v>
      </c>
      <c r="S2726" s="10">
        <v>-434.79</v>
      </c>
      <c r="T2726" s="11"/>
      <c r="U2726" s="9">
        <v>-3832.63</v>
      </c>
    </row>
    <row r="2727" spans="1:21" ht="23.25" thickBot="1" x14ac:dyDescent="0.3">
      <c r="A2727" s="4" t="s">
        <v>608</v>
      </c>
      <c r="B2727" s="4" t="s">
        <v>349</v>
      </c>
      <c r="C2727" s="4" t="s">
        <v>350</v>
      </c>
      <c r="D2727" s="4" t="s">
        <v>618</v>
      </c>
      <c r="E2727" s="4" t="s">
        <v>619</v>
      </c>
      <c r="F2727" s="4" t="s">
        <v>51</v>
      </c>
      <c r="G2727" s="4" t="s">
        <v>52</v>
      </c>
      <c r="H2727" s="4" t="s">
        <v>620</v>
      </c>
      <c r="I2727" s="8">
        <v>41.52</v>
      </c>
      <c r="J2727" s="7"/>
      <c r="K2727" s="8">
        <v>87.28</v>
      </c>
      <c r="L2727" s="7"/>
      <c r="M2727" s="7"/>
      <c r="N2727" s="7"/>
      <c r="O2727" s="7"/>
      <c r="P2727" s="7"/>
      <c r="Q2727" s="7"/>
      <c r="R2727" s="7"/>
      <c r="S2727" s="7"/>
      <c r="T2727" s="7"/>
      <c r="U2727" s="9">
        <v>128.80000000000001</v>
      </c>
    </row>
    <row r="2728" spans="1:21" ht="23.25" thickBot="1" x14ac:dyDescent="0.3">
      <c r="A2728" s="4" t="s">
        <v>608</v>
      </c>
      <c r="B2728" s="4" t="s">
        <v>349</v>
      </c>
      <c r="C2728" s="4" t="s">
        <v>350</v>
      </c>
      <c r="D2728" s="4" t="s">
        <v>618</v>
      </c>
      <c r="E2728" s="4" t="s">
        <v>619</v>
      </c>
      <c r="F2728" s="4" t="s">
        <v>42</v>
      </c>
      <c r="G2728" s="4" t="s">
        <v>43</v>
      </c>
      <c r="H2728" s="4" t="s">
        <v>620</v>
      </c>
      <c r="I2728" s="10">
        <v>414.72</v>
      </c>
      <c r="J2728" s="11"/>
      <c r="K2728" s="10">
        <v>6142.15</v>
      </c>
      <c r="L2728" s="11"/>
      <c r="M2728" s="10">
        <v>3439.5</v>
      </c>
      <c r="N2728" s="10">
        <v>3189.37</v>
      </c>
      <c r="O2728" s="10">
        <v>154.19999999999999</v>
      </c>
      <c r="P2728" s="10">
        <v>553.80999999999995</v>
      </c>
      <c r="Q2728" s="10">
        <v>2192.9</v>
      </c>
      <c r="R2728" s="10">
        <v>2173.34</v>
      </c>
      <c r="S2728" s="10">
        <v>1023.84</v>
      </c>
      <c r="T2728" s="10">
        <v>8925.4699999999993</v>
      </c>
      <c r="U2728" s="9">
        <v>28209.3</v>
      </c>
    </row>
    <row r="2729" spans="1:21" ht="23.25" thickBot="1" x14ac:dyDescent="0.3">
      <c r="A2729" s="4" t="s">
        <v>608</v>
      </c>
      <c r="B2729" s="4" t="s">
        <v>349</v>
      </c>
      <c r="C2729" s="4" t="s">
        <v>350</v>
      </c>
      <c r="D2729" s="4" t="s">
        <v>618</v>
      </c>
      <c r="E2729" s="4" t="s">
        <v>619</v>
      </c>
      <c r="F2729" s="4" t="s">
        <v>53</v>
      </c>
      <c r="G2729" s="4" t="s">
        <v>54</v>
      </c>
      <c r="H2729" s="4" t="s">
        <v>620</v>
      </c>
      <c r="I2729" s="8">
        <v>-35</v>
      </c>
      <c r="J2729" s="7"/>
      <c r="K2729" s="8">
        <v>1323.86</v>
      </c>
      <c r="L2729" s="7"/>
      <c r="M2729" s="7"/>
      <c r="N2729" s="7"/>
      <c r="O2729" s="7"/>
      <c r="P2729" s="7"/>
      <c r="Q2729" s="8">
        <v>104.26</v>
      </c>
      <c r="R2729" s="7"/>
      <c r="S2729" s="7"/>
      <c r="T2729" s="8">
        <v>1505.52</v>
      </c>
      <c r="U2729" s="9">
        <v>2898.64</v>
      </c>
    </row>
    <row r="2730" spans="1:21" ht="23.25" thickBot="1" x14ac:dyDescent="0.3">
      <c r="A2730" s="4" t="s">
        <v>608</v>
      </c>
      <c r="B2730" s="4" t="s">
        <v>349</v>
      </c>
      <c r="C2730" s="4" t="s">
        <v>350</v>
      </c>
      <c r="D2730" s="4" t="s">
        <v>618</v>
      </c>
      <c r="E2730" s="4" t="s">
        <v>619</v>
      </c>
      <c r="F2730" s="4" t="s">
        <v>172</v>
      </c>
      <c r="G2730" s="4" t="s">
        <v>173</v>
      </c>
      <c r="H2730" s="4" t="s">
        <v>620</v>
      </c>
      <c r="I2730" s="11"/>
      <c r="J2730" s="11"/>
      <c r="K2730" s="10">
        <v>45</v>
      </c>
      <c r="L2730" s="11"/>
      <c r="M2730" s="11"/>
      <c r="N2730" s="11"/>
      <c r="O2730" s="11"/>
      <c r="P2730" s="11"/>
      <c r="Q2730" s="11"/>
      <c r="R2730" s="11"/>
      <c r="S2730" s="11"/>
      <c r="T2730" s="11"/>
      <c r="U2730" s="9">
        <v>45</v>
      </c>
    </row>
    <row r="2731" spans="1:21" ht="23.25" thickBot="1" x14ac:dyDescent="0.3">
      <c r="A2731" s="4" t="s">
        <v>608</v>
      </c>
      <c r="B2731" s="4" t="s">
        <v>349</v>
      </c>
      <c r="C2731" s="4" t="s">
        <v>350</v>
      </c>
      <c r="D2731" s="4" t="s">
        <v>612</v>
      </c>
      <c r="E2731" s="4" t="s">
        <v>613</v>
      </c>
      <c r="F2731" s="4" t="s">
        <v>47</v>
      </c>
      <c r="G2731" s="4" t="s">
        <v>48</v>
      </c>
      <c r="H2731" s="4" t="s">
        <v>614</v>
      </c>
      <c r="I2731" s="8">
        <v>331.3</v>
      </c>
      <c r="J2731" s="7"/>
      <c r="K2731" s="7"/>
      <c r="L2731" s="8">
        <v>52.9</v>
      </c>
      <c r="M2731" s="7"/>
      <c r="N2731" s="7"/>
      <c r="O2731" s="7"/>
      <c r="P2731" s="8">
        <v>225.93</v>
      </c>
      <c r="Q2731" s="8">
        <v>91.87</v>
      </c>
      <c r="R2731" s="7"/>
      <c r="S2731" s="7"/>
      <c r="T2731" s="7"/>
      <c r="U2731" s="9">
        <v>702</v>
      </c>
    </row>
    <row r="2732" spans="1:21" ht="23.25" thickBot="1" x14ac:dyDescent="0.3">
      <c r="A2732" s="4" t="s">
        <v>608</v>
      </c>
      <c r="B2732" s="4" t="s">
        <v>349</v>
      </c>
      <c r="C2732" s="4" t="s">
        <v>350</v>
      </c>
      <c r="D2732" s="4" t="s">
        <v>612</v>
      </c>
      <c r="E2732" s="4" t="s">
        <v>613</v>
      </c>
      <c r="F2732" s="4" t="s">
        <v>130</v>
      </c>
      <c r="G2732" s="4" t="s">
        <v>131</v>
      </c>
      <c r="H2732" s="4" t="s">
        <v>614</v>
      </c>
      <c r="I2732" s="11"/>
      <c r="J2732" s="11"/>
      <c r="K2732" s="11"/>
      <c r="L2732" s="11"/>
      <c r="M2732" s="11"/>
      <c r="N2732" s="11"/>
      <c r="O2732" s="11"/>
      <c r="P2732" s="10">
        <v>0.93</v>
      </c>
      <c r="Q2732" s="11"/>
      <c r="R2732" s="11"/>
      <c r="S2732" s="11"/>
      <c r="T2732" s="11"/>
      <c r="U2732" s="9">
        <v>0.93</v>
      </c>
    </row>
    <row r="2733" spans="1:21" ht="23.25" thickBot="1" x14ac:dyDescent="0.3">
      <c r="A2733" s="4" t="s">
        <v>608</v>
      </c>
      <c r="B2733" s="4" t="s">
        <v>349</v>
      </c>
      <c r="C2733" s="4" t="s">
        <v>350</v>
      </c>
      <c r="D2733" s="4" t="s">
        <v>612</v>
      </c>
      <c r="E2733" s="4" t="s">
        <v>613</v>
      </c>
      <c r="F2733" s="4" t="s">
        <v>356</v>
      </c>
      <c r="G2733" s="4" t="s">
        <v>357</v>
      </c>
      <c r="H2733" s="4" t="s">
        <v>614</v>
      </c>
      <c r="I2733" s="7"/>
      <c r="J2733" s="7"/>
      <c r="K2733" s="7"/>
      <c r="L2733" s="7"/>
      <c r="M2733" s="7"/>
      <c r="N2733" s="7"/>
      <c r="O2733" s="7"/>
      <c r="P2733" s="8">
        <v>0.05</v>
      </c>
      <c r="Q2733" s="7"/>
      <c r="R2733" s="7"/>
      <c r="S2733" s="7"/>
      <c r="T2733" s="7"/>
      <c r="U2733" s="9">
        <v>0.05</v>
      </c>
    </row>
    <row r="2734" spans="1:21" ht="23.25" thickBot="1" x14ac:dyDescent="0.3">
      <c r="A2734" s="4" t="s">
        <v>608</v>
      </c>
      <c r="B2734" s="4" t="s">
        <v>349</v>
      </c>
      <c r="C2734" s="4" t="s">
        <v>350</v>
      </c>
      <c r="D2734" s="4" t="s">
        <v>612</v>
      </c>
      <c r="E2734" s="4" t="s">
        <v>613</v>
      </c>
      <c r="F2734" s="4" t="s">
        <v>296</v>
      </c>
      <c r="G2734" s="4" t="s">
        <v>297</v>
      </c>
      <c r="H2734" s="4" t="s">
        <v>614</v>
      </c>
      <c r="I2734" s="10">
        <v>45</v>
      </c>
      <c r="J2734" s="11"/>
      <c r="K2734" s="11"/>
      <c r="L2734" s="11"/>
      <c r="M2734" s="11"/>
      <c r="N2734" s="11"/>
      <c r="O2734" s="11"/>
      <c r="P2734" s="11"/>
      <c r="Q2734" s="11"/>
      <c r="R2734" s="11"/>
      <c r="S2734" s="11"/>
      <c r="T2734" s="11"/>
      <c r="U2734" s="9">
        <v>45</v>
      </c>
    </row>
    <row r="2735" spans="1:21" ht="23.25" thickBot="1" x14ac:dyDescent="0.3">
      <c r="A2735" s="4" t="s">
        <v>608</v>
      </c>
      <c r="B2735" s="4" t="s">
        <v>349</v>
      </c>
      <c r="C2735" s="4" t="s">
        <v>350</v>
      </c>
      <c r="D2735" s="4" t="s">
        <v>612</v>
      </c>
      <c r="E2735" s="4" t="s">
        <v>613</v>
      </c>
      <c r="F2735" s="4" t="s">
        <v>94</v>
      </c>
      <c r="G2735" s="4" t="s">
        <v>95</v>
      </c>
      <c r="H2735" s="4" t="s">
        <v>614</v>
      </c>
      <c r="I2735" s="8">
        <v>343.31</v>
      </c>
      <c r="J2735" s="8">
        <v>198.39</v>
      </c>
      <c r="K2735" s="8">
        <v>51</v>
      </c>
      <c r="L2735" s="8">
        <v>267.08</v>
      </c>
      <c r="M2735" s="8">
        <v>228.2</v>
      </c>
      <c r="N2735" s="8">
        <v>232.46</v>
      </c>
      <c r="O2735" s="7"/>
      <c r="P2735" s="8">
        <v>272.39</v>
      </c>
      <c r="Q2735" s="8">
        <v>467.09</v>
      </c>
      <c r="R2735" s="7"/>
      <c r="S2735" s="7"/>
      <c r="T2735" s="8">
        <v>26.01</v>
      </c>
      <c r="U2735" s="9">
        <v>2085.9299999999998</v>
      </c>
    </row>
    <row r="2736" spans="1:21" ht="23.25" thickBot="1" x14ac:dyDescent="0.3">
      <c r="A2736" s="4" t="s">
        <v>608</v>
      </c>
      <c r="B2736" s="4" t="s">
        <v>349</v>
      </c>
      <c r="C2736" s="4" t="s">
        <v>350</v>
      </c>
      <c r="D2736" s="4" t="s">
        <v>612</v>
      </c>
      <c r="E2736" s="4" t="s">
        <v>613</v>
      </c>
      <c r="F2736" s="4" t="s">
        <v>38</v>
      </c>
      <c r="G2736" s="4" t="s">
        <v>39</v>
      </c>
      <c r="H2736" s="4" t="s">
        <v>614</v>
      </c>
      <c r="I2736" s="10">
        <v>160</v>
      </c>
      <c r="J2736" s="11"/>
      <c r="K2736" s="11"/>
      <c r="L2736" s="11"/>
      <c r="M2736" s="11"/>
      <c r="N2736" s="11"/>
      <c r="O2736" s="11"/>
      <c r="P2736" s="11"/>
      <c r="Q2736" s="11"/>
      <c r="R2736" s="11"/>
      <c r="S2736" s="11"/>
      <c r="T2736" s="11"/>
      <c r="U2736" s="9">
        <v>160</v>
      </c>
    </row>
    <row r="2737" spans="1:21" ht="23.25" thickBot="1" x14ac:dyDescent="0.3">
      <c r="A2737" s="4" t="s">
        <v>608</v>
      </c>
      <c r="B2737" s="4" t="s">
        <v>349</v>
      </c>
      <c r="C2737" s="4" t="s">
        <v>350</v>
      </c>
      <c r="D2737" s="4" t="s">
        <v>612</v>
      </c>
      <c r="E2737" s="4" t="s">
        <v>613</v>
      </c>
      <c r="F2737" s="4" t="s">
        <v>140</v>
      </c>
      <c r="G2737" s="4" t="s">
        <v>141</v>
      </c>
      <c r="H2737" s="4" t="s">
        <v>614</v>
      </c>
      <c r="I2737" s="7"/>
      <c r="J2737" s="8">
        <v>675.08</v>
      </c>
      <c r="K2737" s="8">
        <v>75</v>
      </c>
      <c r="L2737" s="8">
        <v>60.05</v>
      </c>
      <c r="M2737" s="7"/>
      <c r="N2737" s="7"/>
      <c r="O2737" s="7"/>
      <c r="P2737" s="7"/>
      <c r="Q2737" s="7"/>
      <c r="R2737" s="8">
        <v>910.6</v>
      </c>
      <c r="S2737" s="7"/>
      <c r="T2737" s="7"/>
      <c r="U2737" s="9">
        <v>1720.73</v>
      </c>
    </row>
    <row r="2738" spans="1:21" ht="23.25" thickBot="1" x14ac:dyDescent="0.3">
      <c r="A2738" s="4" t="s">
        <v>608</v>
      </c>
      <c r="B2738" s="4" t="s">
        <v>349</v>
      </c>
      <c r="C2738" s="4" t="s">
        <v>350</v>
      </c>
      <c r="D2738" s="4" t="s">
        <v>612</v>
      </c>
      <c r="E2738" s="4" t="s">
        <v>613</v>
      </c>
      <c r="F2738" s="4" t="s">
        <v>49</v>
      </c>
      <c r="G2738" s="4" t="s">
        <v>50</v>
      </c>
      <c r="H2738" s="4" t="s">
        <v>614</v>
      </c>
      <c r="I2738" s="10">
        <v>460.7</v>
      </c>
      <c r="J2738" s="10">
        <v>460.7</v>
      </c>
      <c r="K2738" s="11"/>
      <c r="L2738" s="11"/>
      <c r="M2738" s="11"/>
      <c r="N2738" s="11"/>
      <c r="O2738" s="11"/>
      <c r="P2738" s="11"/>
      <c r="Q2738" s="10">
        <v>471.19</v>
      </c>
      <c r="R2738" s="11"/>
      <c r="S2738" s="11"/>
      <c r="T2738" s="11"/>
      <c r="U2738" s="9">
        <v>1392.59</v>
      </c>
    </row>
    <row r="2739" spans="1:21" ht="23.25" thickBot="1" x14ac:dyDescent="0.3">
      <c r="A2739" s="4" t="s">
        <v>608</v>
      </c>
      <c r="B2739" s="4" t="s">
        <v>349</v>
      </c>
      <c r="C2739" s="4" t="s">
        <v>350</v>
      </c>
      <c r="D2739" s="4" t="s">
        <v>612</v>
      </c>
      <c r="E2739" s="4" t="s">
        <v>613</v>
      </c>
      <c r="F2739" s="4" t="s">
        <v>152</v>
      </c>
      <c r="G2739" s="4" t="s">
        <v>153</v>
      </c>
      <c r="H2739" s="4" t="s">
        <v>614</v>
      </c>
      <c r="I2739" s="7"/>
      <c r="J2739" s="7"/>
      <c r="K2739" s="7"/>
      <c r="L2739" s="7"/>
      <c r="M2739" s="7"/>
      <c r="N2739" s="7"/>
      <c r="O2739" s="7"/>
      <c r="P2739" s="7"/>
      <c r="Q2739" s="7"/>
      <c r="R2739" s="8">
        <v>455.28</v>
      </c>
      <c r="S2739" s="7"/>
      <c r="T2739" s="7"/>
      <c r="U2739" s="9">
        <v>455.28</v>
      </c>
    </row>
    <row r="2740" spans="1:21" ht="23.25" thickBot="1" x14ac:dyDescent="0.3">
      <c r="A2740" s="4" t="s">
        <v>608</v>
      </c>
      <c r="B2740" s="4" t="s">
        <v>349</v>
      </c>
      <c r="C2740" s="4" t="s">
        <v>350</v>
      </c>
      <c r="D2740" s="4" t="s">
        <v>612</v>
      </c>
      <c r="E2740" s="4" t="s">
        <v>613</v>
      </c>
      <c r="F2740" s="4" t="s">
        <v>358</v>
      </c>
      <c r="G2740" s="4" t="s">
        <v>359</v>
      </c>
      <c r="H2740" s="4" t="s">
        <v>614</v>
      </c>
      <c r="I2740" s="11"/>
      <c r="J2740" s="10">
        <v>-813.6</v>
      </c>
      <c r="K2740" s="11"/>
      <c r="L2740" s="11"/>
      <c r="M2740" s="11"/>
      <c r="N2740" s="11"/>
      <c r="O2740" s="11"/>
      <c r="P2740" s="11"/>
      <c r="Q2740" s="11"/>
      <c r="R2740" s="11"/>
      <c r="S2740" s="11"/>
      <c r="T2740" s="11"/>
      <c r="U2740" s="9">
        <v>-813.6</v>
      </c>
    </row>
    <row r="2741" spans="1:21" ht="23.25" thickBot="1" x14ac:dyDescent="0.3">
      <c r="A2741" s="4" t="s">
        <v>608</v>
      </c>
      <c r="B2741" s="4" t="s">
        <v>349</v>
      </c>
      <c r="C2741" s="4" t="s">
        <v>350</v>
      </c>
      <c r="D2741" s="4" t="s">
        <v>612</v>
      </c>
      <c r="E2741" s="4" t="s">
        <v>613</v>
      </c>
      <c r="F2741" s="4" t="s">
        <v>42</v>
      </c>
      <c r="G2741" s="4" t="s">
        <v>43</v>
      </c>
      <c r="H2741" s="4" t="s">
        <v>614</v>
      </c>
      <c r="I2741" s="8">
        <v>2075.36</v>
      </c>
      <c r="J2741" s="8">
        <v>1199.32</v>
      </c>
      <c r="K2741" s="8">
        <v>308.32</v>
      </c>
      <c r="L2741" s="8">
        <v>1614.54</v>
      </c>
      <c r="M2741" s="8">
        <v>893.19</v>
      </c>
      <c r="N2741" s="8">
        <v>1405.24</v>
      </c>
      <c r="O2741" s="7"/>
      <c r="P2741" s="8">
        <v>1608.18</v>
      </c>
      <c r="Q2741" s="8">
        <v>2823.66</v>
      </c>
      <c r="R2741" s="7"/>
      <c r="S2741" s="7"/>
      <c r="T2741" s="8">
        <v>157.26</v>
      </c>
      <c r="U2741" s="9">
        <v>12085.07</v>
      </c>
    </row>
    <row r="2742" spans="1:21" ht="23.25" thickBot="1" x14ac:dyDescent="0.3">
      <c r="A2742" s="4" t="s">
        <v>608</v>
      </c>
      <c r="B2742" s="4" t="s">
        <v>349</v>
      </c>
      <c r="C2742" s="4" t="s">
        <v>350</v>
      </c>
      <c r="D2742" s="4" t="s">
        <v>612</v>
      </c>
      <c r="E2742" s="4" t="s">
        <v>613</v>
      </c>
      <c r="F2742" s="4" t="s">
        <v>53</v>
      </c>
      <c r="G2742" s="4" t="s">
        <v>54</v>
      </c>
      <c r="H2742" s="4" t="s">
        <v>614</v>
      </c>
      <c r="I2742" s="11"/>
      <c r="J2742" s="11"/>
      <c r="K2742" s="11"/>
      <c r="L2742" s="11"/>
      <c r="M2742" s="10">
        <v>486.33</v>
      </c>
      <c r="N2742" s="11"/>
      <c r="O2742" s="11"/>
      <c r="P2742" s="10">
        <v>38.47</v>
      </c>
      <c r="Q2742" s="11"/>
      <c r="R2742" s="11"/>
      <c r="S2742" s="11"/>
      <c r="T2742" s="11"/>
      <c r="U2742" s="9">
        <v>524.79999999999995</v>
      </c>
    </row>
    <row r="2743" spans="1:21" ht="23.25" thickBot="1" x14ac:dyDescent="0.3">
      <c r="A2743" s="4" t="s">
        <v>608</v>
      </c>
      <c r="B2743" s="4" t="s">
        <v>190</v>
      </c>
      <c r="C2743" s="4" t="s">
        <v>191</v>
      </c>
      <c r="D2743" s="4" t="s">
        <v>621</v>
      </c>
      <c r="E2743" s="4" t="s">
        <v>622</v>
      </c>
      <c r="F2743" s="4" t="s">
        <v>94</v>
      </c>
      <c r="G2743" s="4" t="s">
        <v>95</v>
      </c>
      <c r="H2743" s="4" t="s">
        <v>623</v>
      </c>
      <c r="I2743" s="7"/>
      <c r="J2743" s="7"/>
      <c r="K2743" s="7"/>
      <c r="L2743" s="7"/>
      <c r="M2743" s="8">
        <v>2.81</v>
      </c>
      <c r="N2743" s="7"/>
      <c r="O2743" s="7"/>
      <c r="P2743" s="7"/>
      <c r="Q2743" s="7"/>
      <c r="R2743" s="7"/>
      <c r="S2743" s="7"/>
      <c r="T2743" s="7"/>
      <c r="U2743" s="9">
        <v>2.81</v>
      </c>
    </row>
    <row r="2744" spans="1:21" ht="23.25" thickBot="1" x14ac:dyDescent="0.3">
      <c r="A2744" s="4" t="s">
        <v>608</v>
      </c>
      <c r="B2744" s="4" t="s">
        <v>190</v>
      </c>
      <c r="C2744" s="4" t="s">
        <v>191</v>
      </c>
      <c r="D2744" s="4" t="s">
        <v>621</v>
      </c>
      <c r="E2744" s="4" t="s">
        <v>622</v>
      </c>
      <c r="F2744" s="4" t="s">
        <v>42</v>
      </c>
      <c r="G2744" s="4" t="s">
        <v>43</v>
      </c>
      <c r="H2744" s="4" t="s">
        <v>623</v>
      </c>
      <c r="I2744" s="11"/>
      <c r="J2744" s="11"/>
      <c r="K2744" s="11"/>
      <c r="L2744" s="11"/>
      <c r="M2744" s="10">
        <v>17</v>
      </c>
      <c r="N2744" s="11"/>
      <c r="O2744" s="11"/>
      <c r="P2744" s="11"/>
      <c r="Q2744" s="11"/>
      <c r="R2744" s="11"/>
      <c r="S2744" s="11"/>
      <c r="T2744" s="11"/>
      <c r="U2744" s="9">
        <v>17</v>
      </c>
    </row>
    <row r="2745" spans="1:21" ht="23.25" thickBot="1" x14ac:dyDescent="0.3">
      <c r="A2745" s="4" t="s">
        <v>608</v>
      </c>
      <c r="B2745" s="4" t="s">
        <v>281</v>
      </c>
      <c r="C2745" s="4" t="s">
        <v>282</v>
      </c>
      <c r="D2745" s="4" t="s">
        <v>612</v>
      </c>
      <c r="E2745" s="4" t="s">
        <v>613</v>
      </c>
      <c r="F2745" s="4" t="s">
        <v>94</v>
      </c>
      <c r="G2745" s="4" t="s">
        <v>95</v>
      </c>
      <c r="H2745" s="4" t="s">
        <v>614</v>
      </c>
      <c r="I2745" s="7"/>
      <c r="J2745" s="7"/>
      <c r="K2745" s="7"/>
      <c r="L2745" s="7"/>
      <c r="M2745" s="7"/>
      <c r="N2745" s="7"/>
      <c r="O2745" s="7"/>
      <c r="P2745" s="7"/>
      <c r="Q2745" s="7"/>
      <c r="R2745" s="7"/>
      <c r="S2745" s="8">
        <v>281.60000000000002</v>
      </c>
      <c r="T2745" s="7"/>
      <c r="U2745" s="9">
        <v>281.60000000000002</v>
      </c>
    </row>
    <row r="2746" spans="1:21" ht="23.25" thickBot="1" x14ac:dyDescent="0.3">
      <c r="A2746" s="4" t="s">
        <v>608</v>
      </c>
      <c r="B2746" s="4" t="s">
        <v>281</v>
      </c>
      <c r="C2746" s="4" t="s">
        <v>282</v>
      </c>
      <c r="D2746" s="4" t="s">
        <v>612</v>
      </c>
      <c r="E2746" s="4" t="s">
        <v>613</v>
      </c>
      <c r="F2746" s="4" t="s">
        <v>49</v>
      </c>
      <c r="G2746" s="4" t="s">
        <v>50</v>
      </c>
      <c r="H2746" s="4" t="s">
        <v>614</v>
      </c>
      <c r="I2746" s="11"/>
      <c r="J2746" s="11"/>
      <c r="K2746" s="11"/>
      <c r="L2746" s="11"/>
      <c r="M2746" s="11"/>
      <c r="N2746" s="11"/>
      <c r="O2746" s="11"/>
      <c r="P2746" s="11"/>
      <c r="Q2746" s="11"/>
      <c r="R2746" s="11"/>
      <c r="S2746" s="10">
        <v>350</v>
      </c>
      <c r="T2746" s="11"/>
      <c r="U2746" s="9">
        <v>350</v>
      </c>
    </row>
    <row r="2747" spans="1:21" ht="23.25" thickBot="1" x14ac:dyDescent="0.3">
      <c r="A2747" s="4" t="s">
        <v>608</v>
      </c>
      <c r="B2747" s="4" t="s">
        <v>281</v>
      </c>
      <c r="C2747" s="4" t="s">
        <v>282</v>
      </c>
      <c r="D2747" s="4" t="s">
        <v>612</v>
      </c>
      <c r="E2747" s="4" t="s">
        <v>613</v>
      </c>
      <c r="F2747" s="4" t="s">
        <v>42</v>
      </c>
      <c r="G2747" s="4" t="s">
        <v>43</v>
      </c>
      <c r="H2747" s="4" t="s">
        <v>614</v>
      </c>
      <c r="I2747" s="7"/>
      <c r="J2747" s="7"/>
      <c r="K2747" s="7"/>
      <c r="L2747" s="7"/>
      <c r="M2747" s="7"/>
      <c r="N2747" s="7"/>
      <c r="O2747" s="7"/>
      <c r="P2747" s="7"/>
      <c r="Q2747" s="7"/>
      <c r="R2747" s="7"/>
      <c r="S2747" s="8">
        <v>1702.32</v>
      </c>
      <c r="T2747" s="7"/>
      <c r="U2747" s="9">
        <v>1702.32</v>
      </c>
    </row>
    <row r="2748" spans="1:21" ht="23.25" thickBot="1" x14ac:dyDescent="0.3">
      <c r="A2748" s="4" t="s">
        <v>608</v>
      </c>
      <c r="B2748" s="4" t="s">
        <v>194</v>
      </c>
      <c r="C2748" s="4" t="s">
        <v>195</v>
      </c>
      <c r="D2748" s="4" t="s">
        <v>615</v>
      </c>
      <c r="E2748" s="4" t="s">
        <v>616</v>
      </c>
      <c r="F2748" s="4" t="s">
        <v>47</v>
      </c>
      <c r="G2748" s="4" t="s">
        <v>48</v>
      </c>
      <c r="H2748" s="4" t="s">
        <v>617</v>
      </c>
      <c r="I2748" s="11"/>
      <c r="J2748" s="11"/>
      <c r="K2748" s="11"/>
      <c r="L2748" s="11"/>
      <c r="M2748" s="11"/>
      <c r="N2748" s="11"/>
      <c r="O2748" s="10">
        <v>195.59</v>
      </c>
      <c r="P2748" s="11"/>
      <c r="Q2748" s="11"/>
      <c r="R2748" s="11"/>
      <c r="S2748" s="11"/>
      <c r="T2748" s="11"/>
      <c r="U2748" s="9">
        <v>195.59</v>
      </c>
    </row>
    <row r="2749" spans="1:21" ht="23.25" thickBot="1" x14ac:dyDescent="0.3">
      <c r="A2749" s="4" t="s">
        <v>608</v>
      </c>
      <c r="B2749" s="4" t="s">
        <v>194</v>
      </c>
      <c r="C2749" s="4" t="s">
        <v>195</v>
      </c>
      <c r="D2749" s="4" t="s">
        <v>615</v>
      </c>
      <c r="E2749" s="4" t="s">
        <v>616</v>
      </c>
      <c r="F2749" s="4" t="s">
        <v>94</v>
      </c>
      <c r="G2749" s="4" t="s">
        <v>95</v>
      </c>
      <c r="H2749" s="4" t="s">
        <v>617</v>
      </c>
      <c r="I2749" s="7"/>
      <c r="J2749" s="7"/>
      <c r="K2749" s="8">
        <v>261.38</v>
      </c>
      <c r="L2749" s="7"/>
      <c r="M2749" s="7"/>
      <c r="N2749" s="8">
        <v>286.91000000000003</v>
      </c>
      <c r="O2749" s="8">
        <v>689.61</v>
      </c>
      <c r="P2749" s="7"/>
      <c r="Q2749" s="8">
        <v>208.11</v>
      </c>
      <c r="R2749" s="7"/>
      <c r="S2749" s="7"/>
      <c r="T2749" s="8">
        <v>260.14</v>
      </c>
      <c r="U2749" s="9">
        <v>1706.15</v>
      </c>
    </row>
    <row r="2750" spans="1:21" ht="23.25" thickBot="1" x14ac:dyDescent="0.3">
      <c r="A2750" s="4" t="s">
        <v>608</v>
      </c>
      <c r="B2750" s="4" t="s">
        <v>194</v>
      </c>
      <c r="C2750" s="4" t="s">
        <v>195</v>
      </c>
      <c r="D2750" s="4" t="s">
        <v>615</v>
      </c>
      <c r="E2750" s="4" t="s">
        <v>616</v>
      </c>
      <c r="F2750" s="4" t="s">
        <v>42</v>
      </c>
      <c r="G2750" s="4" t="s">
        <v>43</v>
      </c>
      <c r="H2750" s="4" t="s">
        <v>617</v>
      </c>
      <c r="I2750" s="11"/>
      <c r="J2750" s="11"/>
      <c r="K2750" s="10">
        <v>1541.6</v>
      </c>
      <c r="L2750" s="11"/>
      <c r="M2750" s="11"/>
      <c r="N2750" s="10">
        <v>1580.55</v>
      </c>
      <c r="O2750" s="10">
        <v>3467.77</v>
      </c>
      <c r="P2750" s="11"/>
      <c r="Q2750" s="10">
        <v>1258.08</v>
      </c>
      <c r="R2750" s="11"/>
      <c r="S2750" s="11"/>
      <c r="T2750" s="10">
        <v>1572.6</v>
      </c>
      <c r="U2750" s="9">
        <v>9420.6</v>
      </c>
    </row>
    <row r="2751" spans="1:21" ht="23.25" thickBot="1" x14ac:dyDescent="0.3">
      <c r="A2751" s="4" t="s">
        <v>608</v>
      </c>
      <c r="B2751" s="4" t="s">
        <v>194</v>
      </c>
      <c r="C2751" s="4" t="s">
        <v>195</v>
      </c>
      <c r="D2751" s="4" t="s">
        <v>615</v>
      </c>
      <c r="E2751" s="4" t="s">
        <v>616</v>
      </c>
      <c r="F2751" s="4" t="s">
        <v>53</v>
      </c>
      <c r="G2751" s="4" t="s">
        <v>54</v>
      </c>
      <c r="H2751" s="4" t="s">
        <v>617</v>
      </c>
      <c r="I2751" s="7"/>
      <c r="J2751" s="7"/>
      <c r="K2751" s="8">
        <v>38.51</v>
      </c>
      <c r="L2751" s="7"/>
      <c r="M2751" s="7"/>
      <c r="N2751" s="8">
        <v>153.88</v>
      </c>
      <c r="O2751" s="8">
        <v>701.09</v>
      </c>
      <c r="P2751" s="7"/>
      <c r="Q2751" s="7"/>
      <c r="R2751" s="7"/>
      <c r="S2751" s="7"/>
      <c r="T2751" s="7"/>
      <c r="U2751" s="9">
        <v>893.48</v>
      </c>
    </row>
    <row r="2752" spans="1:21" ht="23.25" thickBot="1" x14ac:dyDescent="0.3">
      <c r="A2752" s="4" t="s">
        <v>608</v>
      </c>
      <c r="B2752" s="4" t="s">
        <v>194</v>
      </c>
      <c r="C2752" s="4" t="s">
        <v>195</v>
      </c>
      <c r="D2752" s="4" t="s">
        <v>618</v>
      </c>
      <c r="E2752" s="4" t="s">
        <v>619</v>
      </c>
      <c r="F2752" s="4" t="s">
        <v>47</v>
      </c>
      <c r="G2752" s="4" t="s">
        <v>48</v>
      </c>
      <c r="H2752" s="4" t="s">
        <v>620</v>
      </c>
      <c r="I2752" s="10">
        <v>1041.96</v>
      </c>
      <c r="J2752" s="10">
        <v>775.55</v>
      </c>
      <c r="K2752" s="10">
        <v>255.24</v>
      </c>
      <c r="L2752" s="10">
        <v>674.14</v>
      </c>
      <c r="M2752" s="10">
        <v>211.85</v>
      </c>
      <c r="N2752" s="10">
        <v>1625.96</v>
      </c>
      <c r="O2752" s="11"/>
      <c r="P2752" s="11"/>
      <c r="Q2752" s="11"/>
      <c r="R2752" s="11"/>
      <c r="S2752" s="10">
        <v>575.67999999999995</v>
      </c>
      <c r="T2752" s="10">
        <v>245.72</v>
      </c>
      <c r="U2752" s="9">
        <v>5406.1</v>
      </c>
    </row>
    <row r="2753" spans="1:21" ht="23.25" thickBot="1" x14ac:dyDescent="0.3">
      <c r="A2753" s="4" t="s">
        <v>608</v>
      </c>
      <c r="B2753" s="4" t="s">
        <v>194</v>
      </c>
      <c r="C2753" s="4" t="s">
        <v>195</v>
      </c>
      <c r="D2753" s="4" t="s">
        <v>618</v>
      </c>
      <c r="E2753" s="4" t="s">
        <v>619</v>
      </c>
      <c r="F2753" s="4" t="s">
        <v>130</v>
      </c>
      <c r="G2753" s="4" t="s">
        <v>131</v>
      </c>
      <c r="H2753" s="4" t="s">
        <v>620</v>
      </c>
      <c r="I2753" s="8">
        <v>80.84</v>
      </c>
      <c r="J2753" s="8">
        <v>32.380000000000003</v>
      </c>
      <c r="K2753" s="8">
        <v>57.13</v>
      </c>
      <c r="L2753" s="8">
        <v>70.53</v>
      </c>
      <c r="M2753" s="8">
        <v>-336.57</v>
      </c>
      <c r="N2753" s="8">
        <v>79.3</v>
      </c>
      <c r="O2753" s="8">
        <v>33.22</v>
      </c>
      <c r="P2753" s="8">
        <v>10.39</v>
      </c>
      <c r="Q2753" s="8">
        <v>3.01</v>
      </c>
      <c r="R2753" s="8">
        <v>42.53</v>
      </c>
      <c r="S2753" s="8">
        <v>22.08</v>
      </c>
      <c r="T2753" s="8">
        <v>31.64</v>
      </c>
      <c r="U2753" s="9">
        <v>126.48</v>
      </c>
    </row>
    <row r="2754" spans="1:21" ht="23.25" thickBot="1" x14ac:dyDescent="0.3">
      <c r="A2754" s="4" t="s">
        <v>608</v>
      </c>
      <c r="B2754" s="4" t="s">
        <v>194</v>
      </c>
      <c r="C2754" s="4" t="s">
        <v>195</v>
      </c>
      <c r="D2754" s="4" t="s">
        <v>618</v>
      </c>
      <c r="E2754" s="4" t="s">
        <v>619</v>
      </c>
      <c r="F2754" s="4" t="s">
        <v>356</v>
      </c>
      <c r="G2754" s="4" t="s">
        <v>357</v>
      </c>
      <c r="H2754" s="4" t="s">
        <v>620</v>
      </c>
      <c r="I2754" s="10">
        <v>0.1</v>
      </c>
      <c r="J2754" s="10">
        <v>0.9</v>
      </c>
      <c r="K2754" s="10">
        <v>2.86</v>
      </c>
      <c r="L2754" s="10">
        <v>1.78</v>
      </c>
      <c r="M2754" s="10">
        <v>1.46</v>
      </c>
      <c r="N2754" s="10">
        <v>2.4500000000000002</v>
      </c>
      <c r="O2754" s="10">
        <v>1.66</v>
      </c>
      <c r="P2754" s="10">
        <v>0.52</v>
      </c>
      <c r="Q2754" s="10">
        <v>0.15</v>
      </c>
      <c r="R2754" s="10">
        <v>2.13</v>
      </c>
      <c r="S2754" s="10">
        <v>0.66</v>
      </c>
      <c r="T2754" s="10">
        <v>1.58</v>
      </c>
      <c r="U2754" s="9">
        <v>16.25</v>
      </c>
    </row>
    <row r="2755" spans="1:21" ht="23.25" thickBot="1" x14ac:dyDescent="0.3">
      <c r="A2755" s="4" t="s">
        <v>608</v>
      </c>
      <c r="B2755" s="4" t="s">
        <v>194</v>
      </c>
      <c r="C2755" s="4" t="s">
        <v>195</v>
      </c>
      <c r="D2755" s="4" t="s">
        <v>618</v>
      </c>
      <c r="E2755" s="4" t="s">
        <v>619</v>
      </c>
      <c r="F2755" s="4" t="s">
        <v>360</v>
      </c>
      <c r="G2755" s="4" t="s">
        <v>361</v>
      </c>
      <c r="H2755" s="4" t="s">
        <v>620</v>
      </c>
      <c r="I2755" s="7"/>
      <c r="J2755" s="7"/>
      <c r="K2755" s="7"/>
      <c r="L2755" s="8">
        <v>89.7</v>
      </c>
      <c r="M2755" s="7"/>
      <c r="N2755" s="7"/>
      <c r="O2755" s="7"/>
      <c r="P2755" s="7"/>
      <c r="Q2755" s="7"/>
      <c r="R2755" s="7"/>
      <c r="S2755" s="7"/>
      <c r="T2755" s="7"/>
      <c r="U2755" s="9">
        <v>89.7</v>
      </c>
    </row>
    <row r="2756" spans="1:21" ht="23.25" thickBot="1" x14ac:dyDescent="0.3">
      <c r="A2756" s="4" t="s">
        <v>608</v>
      </c>
      <c r="B2756" s="4" t="s">
        <v>194</v>
      </c>
      <c r="C2756" s="4" t="s">
        <v>195</v>
      </c>
      <c r="D2756" s="4" t="s">
        <v>618</v>
      </c>
      <c r="E2756" s="4" t="s">
        <v>619</v>
      </c>
      <c r="F2756" s="4" t="s">
        <v>296</v>
      </c>
      <c r="G2756" s="4" t="s">
        <v>297</v>
      </c>
      <c r="H2756" s="4" t="s">
        <v>620</v>
      </c>
      <c r="I2756" s="11"/>
      <c r="J2756" s="11"/>
      <c r="K2756" s="11"/>
      <c r="L2756" s="10">
        <v>23.43</v>
      </c>
      <c r="M2756" s="11"/>
      <c r="N2756" s="11"/>
      <c r="O2756" s="11"/>
      <c r="P2756" s="11"/>
      <c r="Q2756" s="11"/>
      <c r="R2756" s="11"/>
      <c r="S2756" s="11"/>
      <c r="T2756" s="11"/>
      <c r="U2756" s="9">
        <v>23.43</v>
      </c>
    </row>
    <row r="2757" spans="1:21" ht="23.25" thickBot="1" x14ac:dyDescent="0.3">
      <c r="A2757" s="4" t="s">
        <v>608</v>
      </c>
      <c r="B2757" s="4" t="s">
        <v>194</v>
      </c>
      <c r="C2757" s="4" t="s">
        <v>195</v>
      </c>
      <c r="D2757" s="4" t="s">
        <v>618</v>
      </c>
      <c r="E2757" s="4" t="s">
        <v>619</v>
      </c>
      <c r="F2757" s="4" t="s">
        <v>286</v>
      </c>
      <c r="G2757" s="4" t="s">
        <v>287</v>
      </c>
      <c r="H2757" s="4" t="s">
        <v>620</v>
      </c>
      <c r="I2757" s="8">
        <v>203.37</v>
      </c>
      <c r="J2757" s="8">
        <v>100</v>
      </c>
      <c r="K2757" s="8">
        <v>5</v>
      </c>
      <c r="L2757" s="8">
        <v>36.28</v>
      </c>
      <c r="M2757" s="7"/>
      <c r="N2757" s="8">
        <v>150</v>
      </c>
      <c r="O2757" s="8">
        <v>171.87</v>
      </c>
      <c r="P2757" s="7"/>
      <c r="Q2757" s="8">
        <v>171.92</v>
      </c>
      <c r="R2757" s="7"/>
      <c r="S2757" s="7"/>
      <c r="T2757" s="7"/>
      <c r="U2757" s="9">
        <v>838.44</v>
      </c>
    </row>
    <row r="2758" spans="1:21" ht="23.25" thickBot="1" x14ac:dyDescent="0.3">
      <c r="A2758" s="4" t="s">
        <v>608</v>
      </c>
      <c r="B2758" s="4" t="s">
        <v>194</v>
      </c>
      <c r="C2758" s="4" t="s">
        <v>195</v>
      </c>
      <c r="D2758" s="4" t="s">
        <v>618</v>
      </c>
      <c r="E2758" s="4" t="s">
        <v>619</v>
      </c>
      <c r="F2758" s="4" t="s">
        <v>94</v>
      </c>
      <c r="G2758" s="4" t="s">
        <v>95</v>
      </c>
      <c r="H2758" s="4" t="s">
        <v>620</v>
      </c>
      <c r="I2758" s="10">
        <v>1500.62</v>
      </c>
      <c r="J2758" s="10">
        <v>2160.38</v>
      </c>
      <c r="K2758" s="10">
        <v>-3202.8</v>
      </c>
      <c r="L2758" s="10">
        <v>3397.2</v>
      </c>
      <c r="M2758" s="10">
        <v>3045.96</v>
      </c>
      <c r="N2758" s="10">
        <v>4859.54</v>
      </c>
      <c r="O2758" s="10">
        <v>1124.55</v>
      </c>
      <c r="P2758" s="10">
        <v>2251.66</v>
      </c>
      <c r="Q2758" s="10">
        <v>2245.75</v>
      </c>
      <c r="R2758" s="10">
        <v>2028.87</v>
      </c>
      <c r="S2758" s="10">
        <v>3455.45</v>
      </c>
      <c r="T2758" s="10">
        <v>1613.4</v>
      </c>
      <c r="U2758" s="9">
        <v>24480.58</v>
      </c>
    </row>
    <row r="2759" spans="1:21" ht="23.25" thickBot="1" x14ac:dyDescent="0.3">
      <c r="A2759" s="4" t="s">
        <v>608</v>
      </c>
      <c r="B2759" s="4" t="s">
        <v>194</v>
      </c>
      <c r="C2759" s="4" t="s">
        <v>195</v>
      </c>
      <c r="D2759" s="4" t="s">
        <v>618</v>
      </c>
      <c r="E2759" s="4" t="s">
        <v>619</v>
      </c>
      <c r="F2759" s="4" t="s">
        <v>38</v>
      </c>
      <c r="G2759" s="4" t="s">
        <v>39</v>
      </c>
      <c r="H2759" s="4" t="s">
        <v>620</v>
      </c>
      <c r="I2759" s="8">
        <v>765</v>
      </c>
      <c r="J2759" s="8">
        <v>-810</v>
      </c>
      <c r="K2759" s="8">
        <v>45.8</v>
      </c>
      <c r="L2759" s="8">
        <v>-200.8</v>
      </c>
      <c r="M2759" s="8">
        <v>605.87</v>
      </c>
      <c r="N2759" s="8">
        <v>2251.2800000000002</v>
      </c>
      <c r="O2759" s="8">
        <v>-842.45</v>
      </c>
      <c r="P2759" s="8">
        <v>881.07</v>
      </c>
      <c r="Q2759" s="8">
        <v>-2895.77</v>
      </c>
      <c r="R2759" s="7"/>
      <c r="S2759" s="7"/>
      <c r="T2759" s="7"/>
      <c r="U2759" s="9">
        <v>-200</v>
      </c>
    </row>
    <row r="2760" spans="1:21" ht="23.25" thickBot="1" x14ac:dyDescent="0.3">
      <c r="A2760" s="4" t="s">
        <v>608</v>
      </c>
      <c r="B2760" s="4" t="s">
        <v>194</v>
      </c>
      <c r="C2760" s="4" t="s">
        <v>195</v>
      </c>
      <c r="D2760" s="4" t="s">
        <v>618</v>
      </c>
      <c r="E2760" s="4" t="s">
        <v>619</v>
      </c>
      <c r="F2760" s="4" t="s">
        <v>451</v>
      </c>
      <c r="G2760" s="4" t="s">
        <v>452</v>
      </c>
      <c r="H2760" s="4" t="s">
        <v>620</v>
      </c>
      <c r="I2760" s="10">
        <v>300</v>
      </c>
      <c r="J2760" s="11"/>
      <c r="K2760" s="11"/>
      <c r="L2760" s="11"/>
      <c r="M2760" s="11"/>
      <c r="N2760" s="11"/>
      <c r="O2760" s="11"/>
      <c r="P2760" s="11"/>
      <c r="Q2760" s="11"/>
      <c r="R2760" s="11"/>
      <c r="S2760" s="11"/>
      <c r="T2760" s="11"/>
      <c r="U2760" s="9">
        <v>300</v>
      </c>
    </row>
    <row r="2761" spans="1:21" ht="23.25" thickBot="1" x14ac:dyDescent="0.3">
      <c r="A2761" s="4" t="s">
        <v>608</v>
      </c>
      <c r="B2761" s="4" t="s">
        <v>194</v>
      </c>
      <c r="C2761" s="4" t="s">
        <v>195</v>
      </c>
      <c r="D2761" s="4" t="s">
        <v>618</v>
      </c>
      <c r="E2761" s="4" t="s">
        <v>619</v>
      </c>
      <c r="F2761" s="4" t="s">
        <v>292</v>
      </c>
      <c r="G2761" s="4" t="s">
        <v>293</v>
      </c>
      <c r="H2761" s="4" t="s">
        <v>620</v>
      </c>
      <c r="I2761" s="7"/>
      <c r="J2761" s="8">
        <v>3530</v>
      </c>
      <c r="K2761" s="7"/>
      <c r="L2761" s="8">
        <v>550</v>
      </c>
      <c r="M2761" s="7"/>
      <c r="N2761" s="7"/>
      <c r="O2761" s="7"/>
      <c r="P2761" s="8">
        <v>893.75</v>
      </c>
      <c r="Q2761" s="8">
        <v>1222.5</v>
      </c>
      <c r="R2761" s="8">
        <v>880</v>
      </c>
      <c r="S2761" s="8">
        <v>962.5</v>
      </c>
      <c r="T2761" s="7"/>
      <c r="U2761" s="9">
        <v>8038.75</v>
      </c>
    </row>
    <row r="2762" spans="1:21" ht="23.25" thickBot="1" x14ac:dyDescent="0.3">
      <c r="A2762" s="4" t="s">
        <v>608</v>
      </c>
      <c r="B2762" s="4" t="s">
        <v>194</v>
      </c>
      <c r="C2762" s="4" t="s">
        <v>195</v>
      </c>
      <c r="D2762" s="4" t="s">
        <v>618</v>
      </c>
      <c r="E2762" s="4" t="s">
        <v>619</v>
      </c>
      <c r="F2762" s="4" t="s">
        <v>138</v>
      </c>
      <c r="G2762" s="4" t="s">
        <v>139</v>
      </c>
      <c r="H2762" s="4" t="s">
        <v>620</v>
      </c>
      <c r="I2762" s="11"/>
      <c r="J2762" s="11"/>
      <c r="K2762" s="11"/>
      <c r="L2762" s="11"/>
      <c r="M2762" s="11"/>
      <c r="N2762" s="11"/>
      <c r="O2762" s="11"/>
      <c r="P2762" s="11"/>
      <c r="Q2762" s="11"/>
      <c r="R2762" s="11"/>
      <c r="S2762" s="10">
        <v>175</v>
      </c>
      <c r="T2762" s="11"/>
      <c r="U2762" s="9">
        <v>175</v>
      </c>
    </row>
    <row r="2763" spans="1:21" ht="23.25" thickBot="1" x14ac:dyDescent="0.3">
      <c r="A2763" s="4" t="s">
        <v>608</v>
      </c>
      <c r="B2763" s="4" t="s">
        <v>194</v>
      </c>
      <c r="C2763" s="4" t="s">
        <v>195</v>
      </c>
      <c r="D2763" s="4" t="s">
        <v>618</v>
      </c>
      <c r="E2763" s="4" t="s">
        <v>619</v>
      </c>
      <c r="F2763" s="4" t="s">
        <v>140</v>
      </c>
      <c r="G2763" s="4" t="s">
        <v>141</v>
      </c>
      <c r="H2763" s="4" t="s">
        <v>620</v>
      </c>
      <c r="I2763" s="8">
        <v>1899.26</v>
      </c>
      <c r="J2763" s="8">
        <v>388.27</v>
      </c>
      <c r="K2763" s="8">
        <v>1402.47</v>
      </c>
      <c r="L2763" s="8">
        <v>2102.87</v>
      </c>
      <c r="M2763" s="8">
        <v>1099.33</v>
      </c>
      <c r="N2763" s="8">
        <v>7271.91</v>
      </c>
      <c r="O2763" s="8">
        <v>7410.85</v>
      </c>
      <c r="P2763" s="8">
        <v>792.2</v>
      </c>
      <c r="Q2763" s="8">
        <v>5840.78</v>
      </c>
      <c r="R2763" s="8">
        <v>3140.4</v>
      </c>
      <c r="S2763" s="8">
        <v>3917.7</v>
      </c>
      <c r="T2763" s="8">
        <v>2288.6</v>
      </c>
      <c r="U2763" s="9">
        <v>37554.639999999999</v>
      </c>
    </row>
    <row r="2764" spans="1:21" ht="23.25" thickBot="1" x14ac:dyDescent="0.3">
      <c r="A2764" s="4" t="s">
        <v>608</v>
      </c>
      <c r="B2764" s="4" t="s">
        <v>194</v>
      </c>
      <c r="C2764" s="4" t="s">
        <v>195</v>
      </c>
      <c r="D2764" s="4" t="s">
        <v>618</v>
      </c>
      <c r="E2764" s="4" t="s">
        <v>619</v>
      </c>
      <c r="F2764" s="4" t="s">
        <v>40</v>
      </c>
      <c r="G2764" s="4" t="s">
        <v>41</v>
      </c>
      <c r="H2764" s="4" t="s">
        <v>620</v>
      </c>
      <c r="I2764" s="10">
        <v>7309.52</v>
      </c>
      <c r="J2764" s="10">
        <v>1676.96</v>
      </c>
      <c r="K2764" s="11"/>
      <c r="L2764" s="10">
        <v>4135</v>
      </c>
      <c r="M2764" s="10">
        <v>1000</v>
      </c>
      <c r="N2764" s="10">
        <v>11632.82</v>
      </c>
      <c r="O2764" s="10">
        <v>8367.81</v>
      </c>
      <c r="P2764" s="10">
        <v>5375.66</v>
      </c>
      <c r="Q2764" s="10">
        <v>3694.13</v>
      </c>
      <c r="R2764" s="10">
        <v>11062.44</v>
      </c>
      <c r="S2764" s="10">
        <v>3591.13</v>
      </c>
      <c r="T2764" s="10">
        <v>4747.8500000000004</v>
      </c>
      <c r="U2764" s="9">
        <v>62593.32</v>
      </c>
    </row>
    <row r="2765" spans="1:21" ht="23.25" thickBot="1" x14ac:dyDescent="0.3">
      <c r="A2765" s="4" t="s">
        <v>608</v>
      </c>
      <c r="B2765" s="4" t="s">
        <v>194</v>
      </c>
      <c r="C2765" s="4" t="s">
        <v>195</v>
      </c>
      <c r="D2765" s="4" t="s">
        <v>618</v>
      </c>
      <c r="E2765" s="4" t="s">
        <v>619</v>
      </c>
      <c r="F2765" s="4" t="s">
        <v>49</v>
      </c>
      <c r="G2765" s="4" t="s">
        <v>50</v>
      </c>
      <c r="H2765" s="4" t="s">
        <v>620</v>
      </c>
      <c r="I2765" s="8">
        <v>1780</v>
      </c>
      <c r="J2765" s="8">
        <v>200</v>
      </c>
      <c r="K2765" s="8">
        <v>390</v>
      </c>
      <c r="L2765" s="8">
        <v>285.8</v>
      </c>
      <c r="M2765" s="8">
        <v>1290</v>
      </c>
      <c r="N2765" s="8">
        <v>1075</v>
      </c>
      <c r="O2765" s="8">
        <v>975</v>
      </c>
      <c r="P2765" s="8">
        <v>3450</v>
      </c>
      <c r="Q2765" s="8">
        <v>1637.5</v>
      </c>
      <c r="R2765" s="8">
        <v>1776.3</v>
      </c>
      <c r="S2765" s="8">
        <v>3466</v>
      </c>
      <c r="T2765" s="8">
        <v>700</v>
      </c>
      <c r="U2765" s="9">
        <v>17025.599999999999</v>
      </c>
    </row>
    <row r="2766" spans="1:21" ht="23.25" thickBot="1" x14ac:dyDescent="0.3">
      <c r="A2766" s="4" t="s">
        <v>608</v>
      </c>
      <c r="B2766" s="4" t="s">
        <v>194</v>
      </c>
      <c r="C2766" s="4" t="s">
        <v>195</v>
      </c>
      <c r="D2766" s="4" t="s">
        <v>618</v>
      </c>
      <c r="E2766" s="4" t="s">
        <v>619</v>
      </c>
      <c r="F2766" s="4" t="s">
        <v>294</v>
      </c>
      <c r="G2766" s="4" t="s">
        <v>295</v>
      </c>
      <c r="H2766" s="4" t="s">
        <v>620</v>
      </c>
      <c r="I2766" s="13">
        <v>0</v>
      </c>
      <c r="J2766" s="7"/>
      <c r="K2766" s="7"/>
      <c r="L2766" s="8">
        <v>75.430000000000007</v>
      </c>
      <c r="M2766" s="8">
        <v>783.47</v>
      </c>
      <c r="N2766" s="8">
        <v>1151.67</v>
      </c>
      <c r="O2766" s="7"/>
      <c r="P2766" s="8">
        <v>151.29</v>
      </c>
      <c r="Q2766" s="8">
        <v>2293.02</v>
      </c>
      <c r="R2766" s="8">
        <v>555.59</v>
      </c>
      <c r="S2766" s="8">
        <v>620.79999999999995</v>
      </c>
      <c r="T2766" s="8">
        <v>934.37</v>
      </c>
      <c r="U2766" s="9">
        <v>6565.64</v>
      </c>
    </row>
    <row r="2767" spans="1:21" ht="23.25" thickBot="1" x14ac:dyDescent="0.3">
      <c r="A2767" s="4" t="s">
        <v>608</v>
      </c>
      <c r="B2767" s="4" t="s">
        <v>194</v>
      </c>
      <c r="C2767" s="4" t="s">
        <v>195</v>
      </c>
      <c r="D2767" s="4" t="s">
        <v>618</v>
      </c>
      <c r="E2767" s="4" t="s">
        <v>619</v>
      </c>
      <c r="F2767" s="4" t="s">
        <v>152</v>
      </c>
      <c r="G2767" s="4" t="s">
        <v>153</v>
      </c>
      <c r="H2767" s="4" t="s">
        <v>620</v>
      </c>
      <c r="I2767" s="11"/>
      <c r="J2767" s="11"/>
      <c r="K2767" s="11"/>
      <c r="L2767" s="11"/>
      <c r="M2767" s="11"/>
      <c r="N2767" s="10">
        <v>189.75</v>
      </c>
      <c r="O2767" s="11"/>
      <c r="P2767" s="11"/>
      <c r="Q2767" s="11"/>
      <c r="R2767" s="11"/>
      <c r="S2767" s="11"/>
      <c r="T2767" s="11"/>
      <c r="U2767" s="9">
        <v>189.75</v>
      </c>
    </row>
    <row r="2768" spans="1:21" ht="23.25" thickBot="1" x14ac:dyDescent="0.3">
      <c r="A2768" s="4" t="s">
        <v>608</v>
      </c>
      <c r="B2768" s="4" t="s">
        <v>194</v>
      </c>
      <c r="C2768" s="4" t="s">
        <v>195</v>
      </c>
      <c r="D2768" s="4" t="s">
        <v>618</v>
      </c>
      <c r="E2768" s="4" t="s">
        <v>619</v>
      </c>
      <c r="F2768" s="4" t="s">
        <v>358</v>
      </c>
      <c r="G2768" s="4" t="s">
        <v>359</v>
      </c>
      <c r="H2768" s="4" t="s">
        <v>620</v>
      </c>
      <c r="I2768" s="8">
        <v>-2365</v>
      </c>
      <c r="J2768" s="8">
        <v>-1848.94</v>
      </c>
      <c r="K2768" s="8">
        <v>-534.25</v>
      </c>
      <c r="L2768" s="8">
        <v>-1458.43</v>
      </c>
      <c r="M2768" s="8">
        <v>-2049.5700000000002</v>
      </c>
      <c r="N2768" s="8">
        <v>-5187.8999999999996</v>
      </c>
      <c r="O2768" s="8">
        <v>-5679.95</v>
      </c>
      <c r="P2768" s="8">
        <v>-162.47</v>
      </c>
      <c r="Q2768" s="8">
        <v>-689.04</v>
      </c>
      <c r="R2768" s="8">
        <v>-828.37</v>
      </c>
      <c r="S2768" s="8">
        <v>-2845.42</v>
      </c>
      <c r="T2768" s="8">
        <v>-1640.65</v>
      </c>
      <c r="U2768" s="9">
        <v>-25289.99</v>
      </c>
    </row>
    <row r="2769" spans="1:21" ht="23.25" thickBot="1" x14ac:dyDescent="0.3">
      <c r="A2769" s="4" t="s">
        <v>608</v>
      </c>
      <c r="B2769" s="4" t="s">
        <v>194</v>
      </c>
      <c r="C2769" s="4" t="s">
        <v>195</v>
      </c>
      <c r="D2769" s="4" t="s">
        <v>618</v>
      </c>
      <c r="E2769" s="4" t="s">
        <v>619</v>
      </c>
      <c r="F2769" s="4" t="s">
        <v>72</v>
      </c>
      <c r="G2769" s="4" t="s">
        <v>73</v>
      </c>
      <c r="H2769" s="4" t="s">
        <v>620</v>
      </c>
      <c r="I2769" s="11"/>
      <c r="J2769" s="11"/>
      <c r="K2769" s="10">
        <v>-22082.55</v>
      </c>
      <c r="L2769" s="11"/>
      <c r="M2769" s="11"/>
      <c r="N2769" s="11"/>
      <c r="O2769" s="11"/>
      <c r="P2769" s="11"/>
      <c r="Q2769" s="10">
        <v>-5402.82</v>
      </c>
      <c r="R2769" s="11"/>
      <c r="S2769" s="11"/>
      <c r="T2769" s="10">
        <v>-3094.25</v>
      </c>
      <c r="U2769" s="9">
        <v>-30579.62</v>
      </c>
    </row>
    <row r="2770" spans="1:21" ht="23.25" thickBot="1" x14ac:dyDescent="0.3">
      <c r="A2770" s="4" t="s">
        <v>608</v>
      </c>
      <c r="B2770" s="4" t="s">
        <v>194</v>
      </c>
      <c r="C2770" s="4" t="s">
        <v>195</v>
      </c>
      <c r="D2770" s="4" t="s">
        <v>618</v>
      </c>
      <c r="E2770" s="4" t="s">
        <v>619</v>
      </c>
      <c r="F2770" s="4" t="s">
        <v>51</v>
      </c>
      <c r="G2770" s="4" t="s">
        <v>52</v>
      </c>
      <c r="H2770" s="4" t="s">
        <v>620</v>
      </c>
      <c r="I2770" s="7"/>
      <c r="J2770" s="7"/>
      <c r="K2770" s="8">
        <v>-3080.18</v>
      </c>
      <c r="L2770" s="8">
        <v>3617.19</v>
      </c>
      <c r="M2770" s="8">
        <v>2701.31</v>
      </c>
      <c r="N2770" s="8">
        <v>656.5</v>
      </c>
      <c r="O2770" s="7"/>
      <c r="P2770" s="7"/>
      <c r="Q2770" s="8">
        <v>-3183.38</v>
      </c>
      <c r="R2770" s="8">
        <v>109.78</v>
      </c>
      <c r="S2770" s="7"/>
      <c r="T2770" s="7"/>
      <c r="U2770" s="9">
        <v>821.22</v>
      </c>
    </row>
    <row r="2771" spans="1:21" ht="23.25" thickBot="1" x14ac:dyDescent="0.3">
      <c r="A2771" s="4" t="s">
        <v>608</v>
      </c>
      <c r="B2771" s="4" t="s">
        <v>194</v>
      </c>
      <c r="C2771" s="4" t="s">
        <v>195</v>
      </c>
      <c r="D2771" s="4" t="s">
        <v>618</v>
      </c>
      <c r="E2771" s="4" t="s">
        <v>619</v>
      </c>
      <c r="F2771" s="4" t="s">
        <v>42</v>
      </c>
      <c r="G2771" s="4" t="s">
        <v>43</v>
      </c>
      <c r="H2771" s="4" t="s">
        <v>620</v>
      </c>
      <c r="I2771" s="10">
        <v>8595.3700000000008</v>
      </c>
      <c r="J2771" s="10">
        <v>12838.89</v>
      </c>
      <c r="K2771" s="10">
        <v>-12697.79</v>
      </c>
      <c r="L2771" s="10">
        <v>15386.75</v>
      </c>
      <c r="M2771" s="10">
        <v>13547.74</v>
      </c>
      <c r="N2771" s="10">
        <v>28273.56</v>
      </c>
      <c r="O2771" s="10">
        <v>6798.1</v>
      </c>
      <c r="P2771" s="10">
        <v>12562.64</v>
      </c>
      <c r="Q2771" s="10">
        <v>16474.259999999998</v>
      </c>
      <c r="R2771" s="10">
        <v>10333.65</v>
      </c>
      <c r="S2771" s="10">
        <v>20043.23</v>
      </c>
      <c r="T2771" s="10">
        <v>9305.25</v>
      </c>
      <c r="U2771" s="9">
        <v>141461.65</v>
      </c>
    </row>
    <row r="2772" spans="1:21" ht="23.25" thickBot="1" x14ac:dyDescent="0.3">
      <c r="A2772" s="4" t="s">
        <v>608</v>
      </c>
      <c r="B2772" s="4" t="s">
        <v>194</v>
      </c>
      <c r="C2772" s="4" t="s">
        <v>195</v>
      </c>
      <c r="D2772" s="4" t="s">
        <v>618</v>
      </c>
      <c r="E2772" s="4" t="s">
        <v>619</v>
      </c>
      <c r="F2772" s="4" t="s">
        <v>53</v>
      </c>
      <c r="G2772" s="4" t="s">
        <v>54</v>
      </c>
      <c r="H2772" s="4" t="s">
        <v>620</v>
      </c>
      <c r="I2772" s="8">
        <v>476.17</v>
      </c>
      <c r="J2772" s="8">
        <v>221</v>
      </c>
      <c r="K2772" s="8">
        <v>-2649.86</v>
      </c>
      <c r="L2772" s="8">
        <v>1532.77</v>
      </c>
      <c r="M2772" s="8">
        <v>2554.21</v>
      </c>
      <c r="N2772" s="8">
        <v>2406.85</v>
      </c>
      <c r="O2772" s="7"/>
      <c r="P2772" s="8">
        <v>1049.06</v>
      </c>
      <c r="Q2772" s="8">
        <v>285.08999999999997</v>
      </c>
      <c r="R2772" s="8">
        <v>1821.45</v>
      </c>
      <c r="S2772" s="8">
        <v>845.58</v>
      </c>
      <c r="T2772" s="8">
        <v>448.07</v>
      </c>
      <c r="U2772" s="9">
        <v>8990.39</v>
      </c>
    </row>
    <row r="2773" spans="1:21" ht="23.25" thickBot="1" x14ac:dyDescent="0.3">
      <c r="A2773" s="4" t="s">
        <v>608</v>
      </c>
      <c r="B2773" s="4" t="s">
        <v>194</v>
      </c>
      <c r="C2773" s="4" t="s">
        <v>195</v>
      </c>
      <c r="D2773" s="4" t="s">
        <v>618</v>
      </c>
      <c r="E2773" s="4" t="s">
        <v>619</v>
      </c>
      <c r="F2773" s="4" t="s">
        <v>172</v>
      </c>
      <c r="G2773" s="4" t="s">
        <v>173</v>
      </c>
      <c r="H2773" s="4" t="s">
        <v>620</v>
      </c>
      <c r="I2773" s="11"/>
      <c r="J2773" s="11"/>
      <c r="K2773" s="10">
        <v>-45</v>
      </c>
      <c r="L2773" s="10">
        <v>67.5</v>
      </c>
      <c r="M2773" s="10">
        <v>67.5</v>
      </c>
      <c r="N2773" s="10">
        <v>45</v>
      </c>
      <c r="O2773" s="11"/>
      <c r="P2773" s="11"/>
      <c r="Q2773" s="10">
        <v>67.5</v>
      </c>
      <c r="R2773" s="11"/>
      <c r="S2773" s="11"/>
      <c r="T2773" s="11"/>
      <c r="U2773" s="9">
        <v>202.5</v>
      </c>
    </row>
    <row r="2774" spans="1:21" ht="23.25" thickBot="1" x14ac:dyDescent="0.3">
      <c r="A2774" s="4" t="s">
        <v>608</v>
      </c>
      <c r="B2774" s="4" t="s">
        <v>194</v>
      </c>
      <c r="C2774" s="4" t="s">
        <v>195</v>
      </c>
      <c r="D2774" s="4" t="s">
        <v>612</v>
      </c>
      <c r="E2774" s="4" t="s">
        <v>613</v>
      </c>
      <c r="F2774" s="4" t="s">
        <v>70</v>
      </c>
      <c r="G2774" s="4" t="s">
        <v>71</v>
      </c>
      <c r="H2774" s="4" t="s">
        <v>614</v>
      </c>
      <c r="I2774" s="7"/>
      <c r="J2774" s="7"/>
      <c r="K2774" s="7"/>
      <c r="L2774" s="7"/>
      <c r="M2774" s="8">
        <v>912.03</v>
      </c>
      <c r="N2774" s="7"/>
      <c r="O2774" s="7"/>
      <c r="P2774" s="7"/>
      <c r="Q2774" s="7"/>
      <c r="R2774" s="7"/>
      <c r="S2774" s="7"/>
      <c r="T2774" s="7"/>
      <c r="U2774" s="9">
        <v>912.03</v>
      </c>
    </row>
    <row r="2775" spans="1:21" ht="23.25" thickBot="1" x14ac:dyDescent="0.3">
      <c r="A2775" s="4" t="s">
        <v>608</v>
      </c>
      <c r="B2775" s="4" t="s">
        <v>194</v>
      </c>
      <c r="C2775" s="4" t="s">
        <v>195</v>
      </c>
      <c r="D2775" s="4" t="s">
        <v>612</v>
      </c>
      <c r="E2775" s="4" t="s">
        <v>613</v>
      </c>
      <c r="F2775" s="4" t="s">
        <v>47</v>
      </c>
      <c r="G2775" s="4" t="s">
        <v>48</v>
      </c>
      <c r="H2775" s="4" t="s">
        <v>614</v>
      </c>
      <c r="I2775" s="11"/>
      <c r="J2775" s="10">
        <v>439.95</v>
      </c>
      <c r="K2775" s="10">
        <v>7.96</v>
      </c>
      <c r="L2775" s="11"/>
      <c r="M2775" s="11"/>
      <c r="N2775" s="11"/>
      <c r="O2775" s="11"/>
      <c r="P2775" s="11"/>
      <c r="Q2775" s="10">
        <v>330.52</v>
      </c>
      <c r="R2775" s="11"/>
      <c r="S2775" s="11"/>
      <c r="T2775" s="10">
        <v>632.87</v>
      </c>
      <c r="U2775" s="9">
        <v>1411.3</v>
      </c>
    </row>
    <row r="2776" spans="1:21" ht="23.25" thickBot="1" x14ac:dyDescent="0.3">
      <c r="A2776" s="4" t="s">
        <v>608</v>
      </c>
      <c r="B2776" s="4" t="s">
        <v>194</v>
      </c>
      <c r="C2776" s="4" t="s">
        <v>195</v>
      </c>
      <c r="D2776" s="4" t="s">
        <v>612</v>
      </c>
      <c r="E2776" s="4" t="s">
        <v>613</v>
      </c>
      <c r="F2776" s="4" t="s">
        <v>130</v>
      </c>
      <c r="G2776" s="4" t="s">
        <v>131</v>
      </c>
      <c r="H2776" s="4" t="s">
        <v>614</v>
      </c>
      <c r="I2776" s="8">
        <v>0.21</v>
      </c>
      <c r="J2776" s="7"/>
      <c r="K2776" s="7"/>
      <c r="L2776" s="8">
        <v>5.71</v>
      </c>
      <c r="M2776" s="8">
        <v>17.579999999999998</v>
      </c>
      <c r="N2776" s="7"/>
      <c r="O2776" s="7"/>
      <c r="P2776" s="8">
        <v>0.61</v>
      </c>
      <c r="Q2776" s="7"/>
      <c r="R2776" s="7"/>
      <c r="S2776" s="7"/>
      <c r="T2776" s="7"/>
      <c r="U2776" s="9">
        <v>24.11</v>
      </c>
    </row>
    <row r="2777" spans="1:21" ht="23.25" thickBot="1" x14ac:dyDescent="0.3">
      <c r="A2777" s="4" t="s">
        <v>608</v>
      </c>
      <c r="B2777" s="4" t="s">
        <v>194</v>
      </c>
      <c r="C2777" s="4" t="s">
        <v>195</v>
      </c>
      <c r="D2777" s="4" t="s">
        <v>612</v>
      </c>
      <c r="E2777" s="4" t="s">
        <v>613</v>
      </c>
      <c r="F2777" s="4" t="s">
        <v>356</v>
      </c>
      <c r="G2777" s="4" t="s">
        <v>357</v>
      </c>
      <c r="H2777" s="4" t="s">
        <v>614</v>
      </c>
      <c r="I2777" s="10">
        <v>0.01</v>
      </c>
      <c r="J2777" s="11"/>
      <c r="K2777" s="11"/>
      <c r="L2777" s="10">
        <v>0.28000000000000003</v>
      </c>
      <c r="M2777" s="10">
        <v>0.88</v>
      </c>
      <c r="N2777" s="11"/>
      <c r="O2777" s="11"/>
      <c r="P2777" s="10">
        <v>0.03</v>
      </c>
      <c r="Q2777" s="11"/>
      <c r="R2777" s="11"/>
      <c r="S2777" s="11"/>
      <c r="T2777" s="11"/>
      <c r="U2777" s="9">
        <v>1.2</v>
      </c>
    </row>
    <row r="2778" spans="1:21" ht="23.25" thickBot="1" x14ac:dyDescent="0.3">
      <c r="A2778" s="4" t="s">
        <v>608</v>
      </c>
      <c r="B2778" s="4" t="s">
        <v>194</v>
      </c>
      <c r="C2778" s="4" t="s">
        <v>195</v>
      </c>
      <c r="D2778" s="4" t="s">
        <v>612</v>
      </c>
      <c r="E2778" s="4" t="s">
        <v>613</v>
      </c>
      <c r="F2778" s="4" t="s">
        <v>286</v>
      </c>
      <c r="G2778" s="4" t="s">
        <v>287</v>
      </c>
      <c r="H2778" s="4" t="s">
        <v>614</v>
      </c>
      <c r="I2778" s="8">
        <v>41.23</v>
      </c>
      <c r="J2778" s="7"/>
      <c r="K2778" s="8">
        <v>200</v>
      </c>
      <c r="L2778" s="7"/>
      <c r="M2778" s="7"/>
      <c r="N2778" s="7"/>
      <c r="O2778" s="7"/>
      <c r="P2778" s="7"/>
      <c r="Q2778" s="7"/>
      <c r="R2778" s="7"/>
      <c r="S2778" s="7"/>
      <c r="T2778" s="7"/>
      <c r="U2778" s="9">
        <v>241.23</v>
      </c>
    </row>
    <row r="2779" spans="1:21" ht="23.25" thickBot="1" x14ac:dyDescent="0.3">
      <c r="A2779" s="4" t="s">
        <v>608</v>
      </c>
      <c r="B2779" s="4" t="s">
        <v>194</v>
      </c>
      <c r="C2779" s="4" t="s">
        <v>195</v>
      </c>
      <c r="D2779" s="4" t="s">
        <v>612</v>
      </c>
      <c r="E2779" s="4" t="s">
        <v>613</v>
      </c>
      <c r="F2779" s="4" t="s">
        <v>94</v>
      </c>
      <c r="G2779" s="4" t="s">
        <v>95</v>
      </c>
      <c r="H2779" s="4" t="s">
        <v>614</v>
      </c>
      <c r="I2779" s="10">
        <v>4769.66</v>
      </c>
      <c r="J2779" s="10">
        <v>431.13</v>
      </c>
      <c r="K2779" s="10">
        <v>349.64</v>
      </c>
      <c r="L2779" s="10">
        <v>1362.24</v>
      </c>
      <c r="M2779" s="10">
        <v>1469.52</v>
      </c>
      <c r="N2779" s="10">
        <v>1049.8399999999999</v>
      </c>
      <c r="O2779" s="10">
        <v>1249.78</v>
      </c>
      <c r="P2779" s="10">
        <v>633.35</v>
      </c>
      <c r="Q2779" s="10">
        <v>255.26</v>
      </c>
      <c r="R2779" s="10">
        <v>2842.4</v>
      </c>
      <c r="S2779" s="10">
        <v>875</v>
      </c>
      <c r="T2779" s="10">
        <v>2933.96</v>
      </c>
      <c r="U2779" s="9">
        <v>18221.78</v>
      </c>
    </row>
    <row r="2780" spans="1:21" ht="23.25" thickBot="1" x14ac:dyDescent="0.3">
      <c r="A2780" s="4" t="s">
        <v>608</v>
      </c>
      <c r="B2780" s="4" t="s">
        <v>194</v>
      </c>
      <c r="C2780" s="4" t="s">
        <v>195</v>
      </c>
      <c r="D2780" s="4" t="s">
        <v>612</v>
      </c>
      <c r="E2780" s="4" t="s">
        <v>613</v>
      </c>
      <c r="F2780" s="4" t="s">
        <v>38</v>
      </c>
      <c r="G2780" s="4" t="s">
        <v>39</v>
      </c>
      <c r="H2780" s="4" t="s">
        <v>614</v>
      </c>
      <c r="I2780" s="7"/>
      <c r="J2780" s="7"/>
      <c r="K2780" s="7"/>
      <c r="L2780" s="7"/>
      <c r="M2780" s="8">
        <v>479.42</v>
      </c>
      <c r="N2780" s="8">
        <v>-479.42</v>
      </c>
      <c r="O2780" s="7"/>
      <c r="P2780" s="7"/>
      <c r="Q2780" s="7"/>
      <c r="R2780" s="7"/>
      <c r="S2780" s="7"/>
      <c r="T2780" s="7"/>
      <c r="U2780" s="12">
        <v>0</v>
      </c>
    </row>
    <row r="2781" spans="1:21" ht="23.25" thickBot="1" x14ac:dyDescent="0.3">
      <c r="A2781" s="4" t="s">
        <v>608</v>
      </c>
      <c r="B2781" s="4" t="s">
        <v>194</v>
      </c>
      <c r="C2781" s="4" t="s">
        <v>195</v>
      </c>
      <c r="D2781" s="4" t="s">
        <v>612</v>
      </c>
      <c r="E2781" s="4" t="s">
        <v>613</v>
      </c>
      <c r="F2781" s="4" t="s">
        <v>292</v>
      </c>
      <c r="G2781" s="4" t="s">
        <v>293</v>
      </c>
      <c r="H2781" s="4" t="s">
        <v>614</v>
      </c>
      <c r="I2781" s="10">
        <v>1100</v>
      </c>
      <c r="J2781" s="10">
        <v>1237.5</v>
      </c>
      <c r="K2781" s="11"/>
      <c r="L2781" s="11"/>
      <c r="M2781" s="11"/>
      <c r="N2781" s="11"/>
      <c r="O2781" s="11"/>
      <c r="P2781" s="10">
        <v>2222</v>
      </c>
      <c r="Q2781" s="11"/>
      <c r="R2781" s="11"/>
      <c r="S2781" s="11"/>
      <c r="T2781" s="11"/>
      <c r="U2781" s="9">
        <v>4559.5</v>
      </c>
    </row>
    <row r="2782" spans="1:21" ht="23.25" thickBot="1" x14ac:dyDescent="0.3">
      <c r="A2782" s="4" t="s">
        <v>608</v>
      </c>
      <c r="B2782" s="4" t="s">
        <v>194</v>
      </c>
      <c r="C2782" s="4" t="s">
        <v>195</v>
      </c>
      <c r="D2782" s="4" t="s">
        <v>612</v>
      </c>
      <c r="E2782" s="4" t="s">
        <v>613</v>
      </c>
      <c r="F2782" s="4" t="s">
        <v>140</v>
      </c>
      <c r="G2782" s="4" t="s">
        <v>141</v>
      </c>
      <c r="H2782" s="4" t="s">
        <v>614</v>
      </c>
      <c r="I2782" s="8">
        <v>2506.91</v>
      </c>
      <c r="J2782" s="8">
        <v>385.24</v>
      </c>
      <c r="K2782" s="7"/>
      <c r="L2782" s="8">
        <v>799.22</v>
      </c>
      <c r="M2782" s="8">
        <v>278.8</v>
      </c>
      <c r="N2782" s="8">
        <v>2244.1</v>
      </c>
      <c r="O2782" s="8">
        <v>155</v>
      </c>
      <c r="P2782" s="8">
        <v>435.45</v>
      </c>
      <c r="Q2782" s="7"/>
      <c r="R2782" s="8">
        <v>1285.2</v>
      </c>
      <c r="S2782" s="7"/>
      <c r="T2782" s="7"/>
      <c r="U2782" s="9">
        <v>8089.92</v>
      </c>
    </row>
    <row r="2783" spans="1:21" ht="23.25" thickBot="1" x14ac:dyDescent="0.3">
      <c r="A2783" s="4" t="s">
        <v>608</v>
      </c>
      <c r="B2783" s="4" t="s">
        <v>194</v>
      </c>
      <c r="C2783" s="4" t="s">
        <v>195</v>
      </c>
      <c r="D2783" s="4" t="s">
        <v>612</v>
      </c>
      <c r="E2783" s="4" t="s">
        <v>613</v>
      </c>
      <c r="F2783" s="4" t="s">
        <v>40</v>
      </c>
      <c r="G2783" s="4" t="s">
        <v>41</v>
      </c>
      <c r="H2783" s="4" t="s">
        <v>614</v>
      </c>
      <c r="I2783" s="10">
        <v>2882.4</v>
      </c>
      <c r="J2783" s="10">
        <v>710</v>
      </c>
      <c r="K2783" s="10">
        <v>1180</v>
      </c>
      <c r="L2783" s="11"/>
      <c r="M2783" s="10">
        <v>3184.4</v>
      </c>
      <c r="N2783" s="10">
        <v>1644.38</v>
      </c>
      <c r="O2783" s="11"/>
      <c r="P2783" s="10">
        <v>1150</v>
      </c>
      <c r="Q2783" s="11"/>
      <c r="R2783" s="11"/>
      <c r="S2783" s="10">
        <v>1150</v>
      </c>
      <c r="T2783" s="11"/>
      <c r="U2783" s="9">
        <v>11901.18</v>
      </c>
    </row>
    <row r="2784" spans="1:21" ht="23.25" thickBot="1" x14ac:dyDescent="0.3">
      <c r="A2784" s="4" t="s">
        <v>608</v>
      </c>
      <c r="B2784" s="4" t="s">
        <v>194</v>
      </c>
      <c r="C2784" s="4" t="s">
        <v>195</v>
      </c>
      <c r="D2784" s="4" t="s">
        <v>612</v>
      </c>
      <c r="E2784" s="4" t="s">
        <v>613</v>
      </c>
      <c r="F2784" s="4" t="s">
        <v>49</v>
      </c>
      <c r="G2784" s="4" t="s">
        <v>50</v>
      </c>
      <c r="H2784" s="4" t="s">
        <v>614</v>
      </c>
      <c r="I2784" s="7"/>
      <c r="J2784" s="7"/>
      <c r="K2784" s="8">
        <v>600</v>
      </c>
      <c r="L2784" s="7"/>
      <c r="M2784" s="8">
        <v>200</v>
      </c>
      <c r="N2784" s="7"/>
      <c r="O2784" s="7"/>
      <c r="P2784" s="7"/>
      <c r="Q2784" s="7"/>
      <c r="R2784" s="7"/>
      <c r="S2784" s="7"/>
      <c r="T2784" s="8">
        <v>500</v>
      </c>
      <c r="U2784" s="9">
        <v>1300</v>
      </c>
    </row>
    <row r="2785" spans="1:21" ht="23.25" thickBot="1" x14ac:dyDescent="0.3">
      <c r="A2785" s="4" t="s">
        <v>608</v>
      </c>
      <c r="B2785" s="4" t="s">
        <v>194</v>
      </c>
      <c r="C2785" s="4" t="s">
        <v>195</v>
      </c>
      <c r="D2785" s="4" t="s">
        <v>612</v>
      </c>
      <c r="E2785" s="4" t="s">
        <v>613</v>
      </c>
      <c r="F2785" s="4" t="s">
        <v>294</v>
      </c>
      <c r="G2785" s="4" t="s">
        <v>295</v>
      </c>
      <c r="H2785" s="4" t="s">
        <v>614</v>
      </c>
      <c r="I2785" s="11"/>
      <c r="J2785" s="11"/>
      <c r="K2785" s="11"/>
      <c r="L2785" s="11"/>
      <c r="M2785" s="11"/>
      <c r="N2785" s="10">
        <v>479.42</v>
      </c>
      <c r="O2785" s="11"/>
      <c r="P2785" s="11"/>
      <c r="Q2785" s="11"/>
      <c r="R2785" s="11"/>
      <c r="S2785" s="11"/>
      <c r="T2785" s="10">
        <v>463.29</v>
      </c>
      <c r="U2785" s="9">
        <v>942.71</v>
      </c>
    </row>
    <row r="2786" spans="1:21" ht="23.25" thickBot="1" x14ac:dyDescent="0.3">
      <c r="A2786" s="4" t="s">
        <v>608</v>
      </c>
      <c r="B2786" s="4" t="s">
        <v>194</v>
      </c>
      <c r="C2786" s="4" t="s">
        <v>195</v>
      </c>
      <c r="D2786" s="4" t="s">
        <v>612</v>
      </c>
      <c r="E2786" s="4" t="s">
        <v>613</v>
      </c>
      <c r="F2786" s="4" t="s">
        <v>358</v>
      </c>
      <c r="G2786" s="4" t="s">
        <v>359</v>
      </c>
      <c r="H2786" s="4" t="s">
        <v>614</v>
      </c>
      <c r="I2786" s="8">
        <v>-456.88</v>
      </c>
      <c r="J2786" s="7"/>
      <c r="K2786" s="7"/>
      <c r="L2786" s="8">
        <v>-154.02000000000001</v>
      </c>
      <c r="M2786" s="8">
        <v>-0.85</v>
      </c>
      <c r="N2786" s="8">
        <v>-2266.12</v>
      </c>
      <c r="O2786" s="7"/>
      <c r="P2786" s="7"/>
      <c r="Q2786" s="7"/>
      <c r="R2786" s="7"/>
      <c r="S2786" s="7"/>
      <c r="T2786" s="7"/>
      <c r="U2786" s="9">
        <v>-2877.87</v>
      </c>
    </row>
    <row r="2787" spans="1:21" ht="23.25" thickBot="1" x14ac:dyDescent="0.3">
      <c r="A2787" s="4" t="s">
        <v>608</v>
      </c>
      <c r="B2787" s="4" t="s">
        <v>194</v>
      </c>
      <c r="C2787" s="4" t="s">
        <v>195</v>
      </c>
      <c r="D2787" s="4" t="s">
        <v>612</v>
      </c>
      <c r="E2787" s="4" t="s">
        <v>613</v>
      </c>
      <c r="F2787" s="4" t="s">
        <v>72</v>
      </c>
      <c r="G2787" s="4" t="s">
        <v>73</v>
      </c>
      <c r="H2787" s="4" t="s">
        <v>614</v>
      </c>
      <c r="I2787" s="11"/>
      <c r="J2787" s="11"/>
      <c r="K2787" s="10">
        <v>-376.55</v>
      </c>
      <c r="L2787" s="11"/>
      <c r="M2787" s="11"/>
      <c r="N2787" s="11"/>
      <c r="O2787" s="11"/>
      <c r="P2787" s="11"/>
      <c r="Q2787" s="10">
        <v>409.31</v>
      </c>
      <c r="R2787" s="11"/>
      <c r="S2787" s="11"/>
      <c r="T2787" s="10">
        <v>40311.410000000003</v>
      </c>
      <c r="U2787" s="9">
        <v>40344.17</v>
      </c>
    </row>
    <row r="2788" spans="1:21" ht="23.25" thickBot="1" x14ac:dyDescent="0.3">
      <c r="A2788" s="4" t="s">
        <v>608</v>
      </c>
      <c r="B2788" s="4" t="s">
        <v>194</v>
      </c>
      <c r="C2788" s="4" t="s">
        <v>195</v>
      </c>
      <c r="D2788" s="4" t="s">
        <v>612</v>
      </c>
      <c r="E2788" s="4" t="s">
        <v>613</v>
      </c>
      <c r="F2788" s="4" t="s">
        <v>76</v>
      </c>
      <c r="G2788" s="4" t="s">
        <v>77</v>
      </c>
      <c r="H2788" s="4" t="s">
        <v>614</v>
      </c>
      <c r="I2788" s="8">
        <v>43.7</v>
      </c>
      <c r="J2788" s="7"/>
      <c r="K2788" s="7"/>
      <c r="L2788" s="8">
        <v>695.94</v>
      </c>
      <c r="M2788" s="7"/>
      <c r="N2788" s="8">
        <v>395.88</v>
      </c>
      <c r="O2788" s="7"/>
      <c r="P2788" s="7"/>
      <c r="Q2788" s="8">
        <v>49.49</v>
      </c>
      <c r="R2788" s="7"/>
      <c r="S2788" s="8">
        <v>296.91000000000003</v>
      </c>
      <c r="T2788" s="8">
        <v>98.97</v>
      </c>
      <c r="U2788" s="9">
        <v>1580.89</v>
      </c>
    </row>
    <row r="2789" spans="1:21" ht="23.25" thickBot="1" x14ac:dyDescent="0.3">
      <c r="A2789" s="4" t="s">
        <v>608</v>
      </c>
      <c r="B2789" s="4" t="s">
        <v>194</v>
      </c>
      <c r="C2789" s="4" t="s">
        <v>195</v>
      </c>
      <c r="D2789" s="4" t="s">
        <v>612</v>
      </c>
      <c r="E2789" s="4" t="s">
        <v>613</v>
      </c>
      <c r="F2789" s="4" t="s">
        <v>51</v>
      </c>
      <c r="G2789" s="4" t="s">
        <v>52</v>
      </c>
      <c r="H2789" s="4" t="s">
        <v>614</v>
      </c>
      <c r="I2789" s="11"/>
      <c r="J2789" s="11"/>
      <c r="K2789" s="10">
        <v>1314.18</v>
      </c>
      <c r="L2789" s="11"/>
      <c r="M2789" s="11"/>
      <c r="N2789" s="11"/>
      <c r="O2789" s="11"/>
      <c r="P2789" s="11"/>
      <c r="Q2789" s="11"/>
      <c r="R2789" s="11"/>
      <c r="S2789" s="11"/>
      <c r="T2789" s="11"/>
      <c r="U2789" s="9">
        <v>1314.18</v>
      </c>
    </row>
    <row r="2790" spans="1:21" ht="23.25" thickBot="1" x14ac:dyDescent="0.3">
      <c r="A2790" s="4" t="s">
        <v>608</v>
      </c>
      <c r="B2790" s="4" t="s">
        <v>194</v>
      </c>
      <c r="C2790" s="4" t="s">
        <v>195</v>
      </c>
      <c r="D2790" s="4" t="s">
        <v>612</v>
      </c>
      <c r="E2790" s="4" t="s">
        <v>613</v>
      </c>
      <c r="F2790" s="4" t="s">
        <v>42</v>
      </c>
      <c r="G2790" s="4" t="s">
        <v>43</v>
      </c>
      <c r="H2790" s="4" t="s">
        <v>614</v>
      </c>
      <c r="I2790" s="8">
        <v>25103.05</v>
      </c>
      <c r="J2790" s="8">
        <v>2491.5300000000002</v>
      </c>
      <c r="K2790" s="8">
        <v>306.66000000000003</v>
      </c>
      <c r="L2790" s="8">
        <v>7846.06</v>
      </c>
      <c r="M2790" s="8">
        <v>8729.65</v>
      </c>
      <c r="N2790" s="8">
        <v>6135.42</v>
      </c>
      <c r="O2790" s="8">
        <v>7555.18</v>
      </c>
      <c r="P2790" s="8">
        <v>3828.74</v>
      </c>
      <c r="Q2790" s="8">
        <v>1543.07</v>
      </c>
      <c r="R2790" s="8">
        <v>14273.74</v>
      </c>
      <c r="S2790" s="8">
        <v>5148.75</v>
      </c>
      <c r="T2790" s="8">
        <v>16612.689999999999</v>
      </c>
      <c r="U2790" s="9">
        <v>99574.54</v>
      </c>
    </row>
    <row r="2791" spans="1:21" ht="23.25" thickBot="1" x14ac:dyDescent="0.3">
      <c r="A2791" s="4" t="s">
        <v>608</v>
      </c>
      <c r="B2791" s="4" t="s">
        <v>194</v>
      </c>
      <c r="C2791" s="4" t="s">
        <v>195</v>
      </c>
      <c r="D2791" s="4" t="s">
        <v>612</v>
      </c>
      <c r="E2791" s="4" t="s">
        <v>613</v>
      </c>
      <c r="F2791" s="4" t="s">
        <v>53</v>
      </c>
      <c r="G2791" s="4" t="s">
        <v>54</v>
      </c>
      <c r="H2791" s="4" t="s">
        <v>614</v>
      </c>
      <c r="I2791" s="10">
        <v>3730.43</v>
      </c>
      <c r="J2791" s="10">
        <v>114.74</v>
      </c>
      <c r="K2791" s="10">
        <v>492.81</v>
      </c>
      <c r="L2791" s="10">
        <v>388.97</v>
      </c>
      <c r="M2791" s="10">
        <v>153.88</v>
      </c>
      <c r="N2791" s="10">
        <v>211.02</v>
      </c>
      <c r="O2791" s="11"/>
      <c r="P2791" s="11"/>
      <c r="Q2791" s="11"/>
      <c r="R2791" s="10">
        <v>2909.07</v>
      </c>
      <c r="S2791" s="10">
        <v>140.77000000000001</v>
      </c>
      <c r="T2791" s="10">
        <v>1123.6199999999999</v>
      </c>
      <c r="U2791" s="9">
        <v>9265.31</v>
      </c>
    </row>
    <row r="2792" spans="1:21" ht="23.25" thickBot="1" x14ac:dyDescent="0.3">
      <c r="A2792" s="4" t="s">
        <v>608</v>
      </c>
      <c r="B2792" s="4" t="s">
        <v>194</v>
      </c>
      <c r="C2792" s="4" t="s">
        <v>195</v>
      </c>
      <c r="D2792" s="4" t="s">
        <v>612</v>
      </c>
      <c r="E2792" s="4" t="s">
        <v>613</v>
      </c>
      <c r="F2792" s="4" t="s">
        <v>172</v>
      </c>
      <c r="G2792" s="4" t="s">
        <v>173</v>
      </c>
      <c r="H2792" s="4" t="s">
        <v>614</v>
      </c>
      <c r="I2792" s="8">
        <v>180</v>
      </c>
      <c r="J2792" s="7"/>
      <c r="K2792" s="7"/>
      <c r="L2792" s="7"/>
      <c r="M2792" s="7"/>
      <c r="N2792" s="7"/>
      <c r="O2792" s="7"/>
      <c r="P2792" s="7"/>
      <c r="Q2792" s="7"/>
      <c r="R2792" s="8">
        <v>45</v>
      </c>
      <c r="S2792" s="7"/>
      <c r="T2792" s="7"/>
      <c r="U2792" s="9">
        <v>225</v>
      </c>
    </row>
    <row r="2793" spans="1:21" ht="23.25" thickBot="1" x14ac:dyDescent="0.3">
      <c r="A2793" s="4" t="s">
        <v>608</v>
      </c>
      <c r="B2793" s="4" t="s">
        <v>194</v>
      </c>
      <c r="C2793" s="4" t="s">
        <v>195</v>
      </c>
      <c r="D2793" s="4" t="s">
        <v>621</v>
      </c>
      <c r="E2793" s="4" t="s">
        <v>622</v>
      </c>
      <c r="F2793" s="4" t="s">
        <v>47</v>
      </c>
      <c r="G2793" s="4" t="s">
        <v>48</v>
      </c>
      <c r="H2793" s="4" t="s">
        <v>623</v>
      </c>
      <c r="I2793" s="11"/>
      <c r="J2793" s="10">
        <v>455.28</v>
      </c>
      <c r="K2793" s="11"/>
      <c r="L2793" s="11"/>
      <c r="M2793" s="11"/>
      <c r="N2793" s="11"/>
      <c r="O2793" s="10">
        <v>215.91</v>
      </c>
      <c r="P2793" s="11"/>
      <c r="Q2793" s="11"/>
      <c r="R2793" s="11"/>
      <c r="S2793" s="11"/>
      <c r="T2793" s="10">
        <v>75.22</v>
      </c>
      <c r="U2793" s="9">
        <v>746.41</v>
      </c>
    </row>
    <row r="2794" spans="1:21" ht="23.25" thickBot="1" x14ac:dyDescent="0.3">
      <c r="A2794" s="4" t="s">
        <v>608</v>
      </c>
      <c r="B2794" s="4" t="s">
        <v>298</v>
      </c>
      <c r="C2794" s="4" t="s">
        <v>299</v>
      </c>
      <c r="D2794" s="4" t="s">
        <v>618</v>
      </c>
      <c r="E2794" s="4" t="s">
        <v>619</v>
      </c>
      <c r="F2794" s="4" t="s">
        <v>70</v>
      </c>
      <c r="G2794" s="4" t="s">
        <v>71</v>
      </c>
      <c r="H2794" s="4" t="s">
        <v>620</v>
      </c>
      <c r="I2794" s="7"/>
      <c r="J2794" s="7"/>
      <c r="K2794" s="8">
        <v>14.18</v>
      </c>
      <c r="L2794" s="7"/>
      <c r="M2794" s="7"/>
      <c r="N2794" s="7"/>
      <c r="O2794" s="7"/>
      <c r="P2794" s="7"/>
      <c r="Q2794" s="7"/>
      <c r="R2794" s="7"/>
      <c r="S2794" s="7"/>
      <c r="T2794" s="7"/>
      <c r="U2794" s="9">
        <v>14.18</v>
      </c>
    </row>
    <row r="2795" spans="1:21" ht="23.25" thickBot="1" x14ac:dyDescent="0.3">
      <c r="A2795" s="4" t="s">
        <v>608</v>
      </c>
      <c r="B2795" s="4" t="s">
        <v>298</v>
      </c>
      <c r="C2795" s="4" t="s">
        <v>299</v>
      </c>
      <c r="D2795" s="4" t="s">
        <v>618</v>
      </c>
      <c r="E2795" s="4" t="s">
        <v>619</v>
      </c>
      <c r="F2795" s="4" t="s">
        <v>130</v>
      </c>
      <c r="G2795" s="4" t="s">
        <v>131</v>
      </c>
      <c r="H2795" s="4" t="s">
        <v>620</v>
      </c>
      <c r="I2795" s="10">
        <v>0.82</v>
      </c>
      <c r="J2795" s="10">
        <v>0.83</v>
      </c>
      <c r="K2795" s="10">
        <v>16.760000000000002</v>
      </c>
      <c r="L2795" s="11"/>
      <c r="M2795" s="10">
        <v>0.2</v>
      </c>
      <c r="N2795" s="10">
        <v>3.24</v>
      </c>
      <c r="O2795" s="11"/>
      <c r="P2795" s="11"/>
      <c r="Q2795" s="11"/>
      <c r="R2795" s="11"/>
      <c r="S2795" s="11"/>
      <c r="T2795" s="11"/>
      <c r="U2795" s="9">
        <v>21.85</v>
      </c>
    </row>
    <row r="2796" spans="1:21" ht="23.25" thickBot="1" x14ac:dyDescent="0.3">
      <c r="A2796" s="4" t="s">
        <v>608</v>
      </c>
      <c r="B2796" s="4" t="s">
        <v>298</v>
      </c>
      <c r="C2796" s="4" t="s">
        <v>299</v>
      </c>
      <c r="D2796" s="4" t="s">
        <v>618</v>
      </c>
      <c r="E2796" s="4" t="s">
        <v>619</v>
      </c>
      <c r="F2796" s="4" t="s">
        <v>356</v>
      </c>
      <c r="G2796" s="4" t="s">
        <v>357</v>
      </c>
      <c r="H2796" s="4" t="s">
        <v>620</v>
      </c>
      <c r="I2796" s="8">
        <v>0.04</v>
      </c>
      <c r="J2796" s="8">
        <v>0.04</v>
      </c>
      <c r="K2796" s="8">
        <v>0.84</v>
      </c>
      <c r="L2796" s="7"/>
      <c r="M2796" s="8">
        <v>0.01</v>
      </c>
      <c r="N2796" s="8">
        <v>0.16</v>
      </c>
      <c r="O2796" s="7"/>
      <c r="P2796" s="7"/>
      <c r="Q2796" s="7"/>
      <c r="R2796" s="7"/>
      <c r="S2796" s="7"/>
      <c r="T2796" s="7"/>
      <c r="U2796" s="9">
        <v>1.0900000000000001</v>
      </c>
    </row>
    <row r="2797" spans="1:21" ht="23.25" thickBot="1" x14ac:dyDescent="0.3">
      <c r="A2797" s="4" t="s">
        <v>608</v>
      </c>
      <c r="B2797" s="4" t="s">
        <v>298</v>
      </c>
      <c r="C2797" s="4" t="s">
        <v>299</v>
      </c>
      <c r="D2797" s="4" t="s">
        <v>618</v>
      </c>
      <c r="E2797" s="4" t="s">
        <v>619</v>
      </c>
      <c r="F2797" s="4" t="s">
        <v>38</v>
      </c>
      <c r="G2797" s="4" t="s">
        <v>39</v>
      </c>
      <c r="H2797" s="4" t="s">
        <v>620</v>
      </c>
      <c r="I2797" s="11"/>
      <c r="J2797" s="10">
        <v>825</v>
      </c>
      <c r="K2797" s="10">
        <v>-125</v>
      </c>
      <c r="L2797" s="11"/>
      <c r="M2797" s="10">
        <v>1445</v>
      </c>
      <c r="N2797" s="11"/>
      <c r="O2797" s="10">
        <v>-2145</v>
      </c>
      <c r="P2797" s="11"/>
      <c r="Q2797" s="11"/>
      <c r="R2797" s="11"/>
      <c r="S2797" s="11"/>
      <c r="T2797" s="11"/>
      <c r="U2797" s="12">
        <v>0</v>
      </c>
    </row>
    <row r="2798" spans="1:21" ht="23.25" thickBot="1" x14ac:dyDescent="0.3">
      <c r="A2798" s="4" t="s">
        <v>608</v>
      </c>
      <c r="B2798" s="4" t="s">
        <v>298</v>
      </c>
      <c r="C2798" s="4" t="s">
        <v>299</v>
      </c>
      <c r="D2798" s="4" t="s">
        <v>618</v>
      </c>
      <c r="E2798" s="4" t="s">
        <v>619</v>
      </c>
      <c r="F2798" s="4" t="s">
        <v>138</v>
      </c>
      <c r="G2798" s="4" t="s">
        <v>139</v>
      </c>
      <c r="H2798" s="4" t="s">
        <v>620</v>
      </c>
      <c r="I2798" s="7"/>
      <c r="J2798" s="7"/>
      <c r="K2798" s="7"/>
      <c r="L2798" s="7"/>
      <c r="M2798" s="8">
        <v>700</v>
      </c>
      <c r="N2798" s="7"/>
      <c r="O2798" s="7"/>
      <c r="P2798" s="7"/>
      <c r="Q2798" s="7"/>
      <c r="R2798" s="7"/>
      <c r="S2798" s="7"/>
      <c r="T2798" s="7"/>
      <c r="U2798" s="9">
        <v>700</v>
      </c>
    </row>
    <row r="2799" spans="1:21" ht="23.25" thickBot="1" x14ac:dyDescent="0.3">
      <c r="A2799" s="4" t="s">
        <v>608</v>
      </c>
      <c r="B2799" s="4" t="s">
        <v>298</v>
      </c>
      <c r="C2799" s="4" t="s">
        <v>299</v>
      </c>
      <c r="D2799" s="4" t="s">
        <v>618</v>
      </c>
      <c r="E2799" s="4" t="s">
        <v>619</v>
      </c>
      <c r="F2799" s="4" t="s">
        <v>140</v>
      </c>
      <c r="G2799" s="4" t="s">
        <v>141</v>
      </c>
      <c r="H2799" s="4" t="s">
        <v>620</v>
      </c>
      <c r="I2799" s="11"/>
      <c r="J2799" s="11"/>
      <c r="K2799" s="10">
        <v>557.57000000000005</v>
      </c>
      <c r="L2799" s="10">
        <v>1591.21</v>
      </c>
      <c r="M2799" s="11"/>
      <c r="N2799" s="11"/>
      <c r="O2799" s="11"/>
      <c r="P2799" s="11"/>
      <c r="Q2799" s="11"/>
      <c r="R2799" s="11"/>
      <c r="S2799" s="11"/>
      <c r="T2799" s="11"/>
      <c r="U2799" s="9">
        <v>2148.7800000000002</v>
      </c>
    </row>
    <row r="2800" spans="1:21" ht="23.25" thickBot="1" x14ac:dyDescent="0.3">
      <c r="A2800" s="4" t="s">
        <v>608</v>
      </c>
      <c r="B2800" s="4" t="s">
        <v>298</v>
      </c>
      <c r="C2800" s="4" t="s">
        <v>299</v>
      </c>
      <c r="D2800" s="4" t="s">
        <v>618</v>
      </c>
      <c r="E2800" s="4" t="s">
        <v>619</v>
      </c>
      <c r="F2800" s="4" t="s">
        <v>40</v>
      </c>
      <c r="G2800" s="4" t="s">
        <v>41</v>
      </c>
      <c r="H2800" s="4" t="s">
        <v>620</v>
      </c>
      <c r="I2800" s="7"/>
      <c r="J2800" s="7"/>
      <c r="K2800" s="7"/>
      <c r="L2800" s="7"/>
      <c r="M2800" s="7"/>
      <c r="N2800" s="7"/>
      <c r="O2800" s="8">
        <v>2145</v>
      </c>
      <c r="P2800" s="7"/>
      <c r="Q2800" s="7"/>
      <c r="R2800" s="7"/>
      <c r="S2800" s="7"/>
      <c r="T2800" s="7"/>
      <c r="U2800" s="9">
        <v>2145</v>
      </c>
    </row>
    <row r="2801" spans="1:21" ht="23.25" thickBot="1" x14ac:dyDescent="0.3">
      <c r="A2801" s="4" t="s">
        <v>608</v>
      </c>
      <c r="B2801" s="4" t="s">
        <v>298</v>
      </c>
      <c r="C2801" s="4" t="s">
        <v>299</v>
      </c>
      <c r="D2801" s="4" t="s">
        <v>618</v>
      </c>
      <c r="E2801" s="4" t="s">
        <v>619</v>
      </c>
      <c r="F2801" s="4" t="s">
        <v>49</v>
      </c>
      <c r="G2801" s="4" t="s">
        <v>50</v>
      </c>
      <c r="H2801" s="4" t="s">
        <v>620</v>
      </c>
      <c r="I2801" s="11"/>
      <c r="J2801" s="11"/>
      <c r="K2801" s="10">
        <v>825</v>
      </c>
      <c r="L2801" s="11"/>
      <c r="M2801" s="11"/>
      <c r="N2801" s="11"/>
      <c r="O2801" s="11"/>
      <c r="P2801" s="11"/>
      <c r="Q2801" s="11"/>
      <c r="R2801" s="11"/>
      <c r="S2801" s="11"/>
      <c r="T2801" s="11"/>
      <c r="U2801" s="9">
        <v>825</v>
      </c>
    </row>
    <row r="2802" spans="1:21" ht="23.25" thickBot="1" x14ac:dyDescent="0.3">
      <c r="A2802" s="4" t="s">
        <v>608</v>
      </c>
      <c r="B2802" s="4" t="s">
        <v>298</v>
      </c>
      <c r="C2802" s="4" t="s">
        <v>299</v>
      </c>
      <c r="D2802" s="4" t="s">
        <v>618</v>
      </c>
      <c r="E2802" s="4" t="s">
        <v>619</v>
      </c>
      <c r="F2802" s="4" t="s">
        <v>294</v>
      </c>
      <c r="G2802" s="4" t="s">
        <v>295</v>
      </c>
      <c r="H2802" s="4" t="s">
        <v>620</v>
      </c>
      <c r="I2802" s="7"/>
      <c r="J2802" s="8">
        <v>75</v>
      </c>
      <c r="K2802" s="7"/>
      <c r="L2802" s="7"/>
      <c r="M2802" s="7"/>
      <c r="N2802" s="7"/>
      <c r="O2802" s="7"/>
      <c r="P2802" s="7"/>
      <c r="Q2802" s="7"/>
      <c r="R2802" s="7"/>
      <c r="S2802" s="7"/>
      <c r="T2802" s="7"/>
      <c r="U2802" s="9">
        <v>75</v>
      </c>
    </row>
    <row r="2803" spans="1:21" ht="23.25" thickBot="1" x14ac:dyDescent="0.3">
      <c r="A2803" s="4" t="s">
        <v>608</v>
      </c>
      <c r="B2803" s="4" t="s">
        <v>298</v>
      </c>
      <c r="C2803" s="4" t="s">
        <v>299</v>
      </c>
      <c r="D2803" s="4" t="s">
        <v>618</v>
      </c>
      <c r="E2803" s="4" t="s">
        <v>619</v>
      </c>
      <c r="F2803" s="4" t="s">
        <v>358</v>
      </c>
      <c r="G2803" s="4" t="s">
        <v>359</v>
      </c>
      <c r="H2803" s="4" t="s">
        <v>620</v>
      </c>
      <c r="I2803" s="11"/>
      <c r="J2803" s="11"/>
      <c r="K2803" s="10">
        <v>-540.07000000000005</v>
      </c>
      <c r="L2803" s="10">
        <v>-158.91</v>
      </c>
      <c r="M2803" s="11"/>
      <c r="N2803" s="11"/>
      <c r="O2803" s="10">
        <v>-91.03</v>
      </c>
      <c r="P2803" s="10">
        <v>-140.97</v>
      </c>
      <c r="Q2803" s="11"/>
      <c r="R2803" s="11"/>
      <c r="S2803" s="11"/>
      <c r="T2803" s="11"/>
      <c r="U2803" s="9">
        <v>-930.98</v>
      </c>
    </row>
    <row r="2804" spans="1:21" ht="23.25" thickBot="1" x14ac:dyDescent="0.3">
      <c r="A2804" s="4" t="s">
        <v>608</v>
      </c>
      <c r="B2804" s="4" t="s">
        <v>298</v>
      </c>
      <c r="C2804" s="4" t="s">
        <v>299</v>
      </c>
      <c r="D2804" s="4" t="s">
        <v>618</v>
      </c>
      <c r="E2804" s="4" t="s">
        <v>619</v>
      </c>
      <c r="F2804" s="4" t="s">
        <v>51</v>
      </c>
      <c r="G2804" s="4" t="s">
        <v>52</v>
      </c>
      <c r="H2804" s="4" t="s">
        <v>620</v>
      </c>
      <c r="I2804" s="8">
        <v>1119.8399999999999</v>
      </c>
      <c r="J2804" s="7"/>
      <c r="K2804" s="7"/>
      <c r="L2804" s="7"/>
      <c r="M2804" s="7"/>
      <c r="N2804" s="7"/>
      <c r="O2804" s="7"/>
      <c r="P2804" s="7"/>
      <c r="Q2804" s="7"/>
      <c r="R2804" s="7"/>
      <c r="S2804" s="7"/>
      <c r="T2804" s="7"/>
      <c r="U2804" s="9">
        <v>1119.8399999999999</v>
      </c>
    </row>
    <row r="2805" spans="1:21" ht="23.25" thickBot="1" x14ac:dyDescent="0.3">
      <c r="A2805" s="4" t="s">
        <v>608</v>
      </c>
      <c r="B2805" s="4" t="s">
        <v>298</v>
      </c>
      <c r="C2805" s="4" t="s">
        <v>299</v>
      </c>
      <c r="D2805" s="4" t="s">
        <v>618</v>
      </c>
      <c r="E2805" s="4" t="s">
        <v>619</v>
      </c>
      <c r="F2805" s="4" t="s">
        <v>42</v>
      </c>
      <c r="G2805" s="4" t="s">
        <v>43</v>
      </c>
      <c r="H2805" s="4" t="s">
        <v>620</v>
      </c>
      <c r="I2805" s="10">
        <v>3076.53</v>
      </c>
      <c r="J2805" s="10">
        <v>1173.51</v>
      </c>
      <c r="K2805" s="10">
        <v>3382.41</v>
      </c>
      <c r="L2805" s="10">
        <v>154.19999999999999</v>
      </c>
      <c r="M2805" s="10">
        <v>2686.19</v>
      </c>
      <c r="N2805" s="10">
        <v>77.099999999999994</v>
      </c>
      <c r="O2805" s="10">
        <v>704.85</v>
      </c>
      <c r="P2805" s="11"/>
      <c r="Q2805" s="10">
        <v>877.64</v>
      </c>
      <c r="R2805" s="10">
        <v>941.25</v>
      </c>
      <c r="S2805" s="11"/>
      <c r="T2805" s="10">
        <v>203.47</v>
      </c>
      <c r="U2805" s="9">
        <v>13277.15</v>
      </c>
    </row>
    <row r="2806" spans="1:21" ht="23.25" thickBot="1" x14ac:dyDescent="0.3">
      <c r="A2806" s="4" t="s">
        <v>608</v>
      </c>
      <c r="B2806" s="4" t="s">
        <v>298</v>
      </c>
      <c r="C2806" s="4" t="s">
        <v>299</v>
      </c>
      <c r="D2806" s="4" t="s">
        <v>618</v>
      </c>
      <c r="E2806" s="4" t="s">
        <v>619</v>
      </c>
      <c r="F2806" s="4" t="s">
        <v>53</v>
      </c>
      <c r="G2806" s="4" t="s">
        <v>54</v>
      </c>
      <c r="H2806" s="4" t="s">
        <v>620</v>
      </c>
      <c r="I2806" s="8">
        <v>66.14</v>
      </c>
      <c r="J2806" s="8">
        <v>264.54000000000002</v>
      </c>
      <c r="K2806" s="8">
        <v>243.11</v>
      </c>
      <c r="L2806" s="7"/>
      <c r="M2806" s="7"/>
      <c r="N2806" s="7"/>
      <c r="O2806" s="7"/>
      <c r="P2806" s="7"/>
      <c r="Q2806" s="7"/>
      <c r="R2806" s="7"/>
      <c r="S2806" s="7"/>
      <c r="T2806" s="8">
        <v>406.12</v>
      </c>
      <c r="U2806" s="9">
        <v>979.91</v>
      </c>
    </row>
    <row r="2807" spans="1:21" ht="23.25" thickBot="1" x14ac:dyDescent="0.3">
      <c r="A2807" s="4" t="s">
        <v>608</v>
      </c>
      <c r="B2807" s="4" t="s">
        <v>298</v>
      </c>
      <c r="C2807" s="4" t="s">
        <v>299</v>
      </c>
      <c r="D2807" s="4" t="s">
        <v>612</v>
      </c>
      <c r="E2807" s="4" t="s">
        <v>613</v>
      </c>
      <c r="F2807" s="4" t="s">
        <v>288</v>
      </c>
      <c r="G2807" s="4" t="s">
        <v>289</v>
      </c>
      <c r="H2807" s="4" t="s">
        <v>614</v>
      </c>
      <c r="I2807" s="11"/>
      <c r="J2807" s="10">
        <v>45.69</v>
      </c>
      <c r="K2807" s="11"/>
      <c r="L2807" s="11"/>
      <c r="M2807" s="11"/>
      <c r="N2807" s="11"/>
      <c r="O2807" s="11"/>
      <c r="P2807" s="11"/>
      <c r="Q2807" s="11"/>
      <c r="R2807" s="11"/>
      <c r="S2807" s="11"/>
      <c r="T2807" s="11"/>
      <c r="U2807" s="9">
        <v>45.69</v>
      </c>
    </row>
    <row r="2808" spans="1:21" ht="23.25" thickBot="1" x14ac:dyDescent="0.3">
      <c r="A2808" s="4" t="s">
        <v>608</v>
      </c>
      <c r="B2808" s="4" t="s">
        <v>298</v>
      </c>
      <c r="C2808" s="4" t="s">
        <v>299</v>
      </c>
      <c r="D2808" s="4" t="s">
        <v>612</v>
      </c>
      <c r="E2808" s="4" t="s">
        <v>613</v>
      </c>
      <c r="F2808" s="4" t="s">
        <v>138</v>
      </c>
      <c r="G2808" s="4" t="s">
        <v>139</v>
      </c>
      <c r="H2808" s="4" t="s">
        <v>614</v>
      </c>
      <c r="I2808" s="7"/>
      <c r="J2808" s="8">
        <v>-42.5</v>
      </c>
      <c r="K2808" s="7"/>
      <c r="L2808" s="7"/>
      <c r="M2808" s="7"/>
      <c r="N2808" s="7"/>
      <c r="O2808" s="7"/>
      <c r="P2808" s="7"/>
      <c r="Q2808" s="7"/>
      <c r="R2808" s="7"/>
      <c r="S2808" s="7"/>
      <c r="T2808" s="7"/>
      <c r="U2808" s="9">
        <v>-42.5</v>
      </c>
    </row>
    <row r="2809" spans="1:21" ht="23.25" thickBot="1" x14ac:dyDescent="0.3">
      <c r="A2809" s="4" t="s">
        <v>608</v>
      </c>
      <c r="B2809" s="4" t="s">
        <v>298</v>
      </c>
      <c r="C2809" s="4" t="s">
        <v>299</v>
      </c>
      <c r="D2809" s="4" t="s">
        <v>612</v>
      </c>
      <c r="E2809" s="4" t="s">
        <v>613</v>
      </c>
      <c r="F2809" s="4" t="s">
        <v>42</v>
      </c>
      <c r="G2809" s="4" t="s">
        <v>43</v>
      </c>
      <c r="H2809" s="4" t="s">
        <v>614</v>
      </c>
      <c r="I2809" s="10">
        <v>2185.58</v>
      </c>
      <c r="J2809" s="11"/>
      <c r="K2809" s="10">
        <v>154.16</v>
      </c>
      <c r="L2809" s="10">
        <v>96.38</v>
      </c>
      <c r="M2809" s="10">
        <v>493.4</v>
      </c>
      <c r="N2809" s="10">
        <v>583.16</v>
      </c>
      <c r="O2809" s="10">
        <v>517.6</v>
      </c>
      <c r="P2809" s="10">
        <v>48.74</v>
      </c>
      <c r="Q2809" s="10">
        <v>39.32</v>
      </c>
      <c r="R2809" s="10">
        <v>444.8</v>
      </c>
      <c r="S2809" s="10">
        <v>784.32</v>
      </c>
      <c r="T2809" s="11"/>
      <c r="U2809" s="9">
        <v>5347.46</v>
      </c>
    </row>
    <row r="2810" spans="1:21" ht="23.25" thickBot="1" x14ac:dyDescent="0.3">
      <c r="A2810" s="4" t="s">
        <v>608</v>
      </c>
      <c r="B2810" s="4" t="s">
        <v>298</v>
      </c>
      <c r="C2810" s="4" t="s">
        <v>299</v>
      </c>
      <c r="D2810" s="4" t="s">
        <v>612</v>
      </c>
      <c r="E2810" s="4" t="s">
        <v>613</v>
      </c>
      <c r="F2810" s="4" t="s">
        <v>53</v>
      </c>
      <c r="G2810" s="4" t="s">
        <v>54</v>
      </c>
      <c r="H2810" s="4" t="s">
        <v>614</v>
      </c>
      <c r="I2810" s="8">
        <v>62.28</v>
      </c>
      <c r="J2810" s="7"/>
      <c r="K2810" s="7"/>
      <c r="L2810" s="7"/>
      <c r="M2810" s="7"/>
      <c r="N2810" s="7"/>
      <c r="O2810" s="8">
        <v>31.87</v>
      </c>
      <c r="P2810" s="7"/>
      <c r="Q2810" s="7"/>
      <c r="R2810" s="7"/>
      <c r="S2810" s="7"/>
      <c r="T2810" s="7"/>
      <c r="U2810" s="9">
        <v>94.15</v>
      </c>
    </row>
    <row r="2811" spans="1:21" ht="23.25" thickBot="1" x14ac:dyDescent="0.3">
      <c r="A2811" s="4" t="s">
        <v>608</v>
      </c>
      <c r="B2811" s="4" t="s">
        <v>463</v>
      </c>
      <c r="C2811" s="4" t="s">
        <v>464</v>
      </c>
      <c r="D2811" s="4" t="s">
        <v>624</v>
      </c>
      <c r="E2811" s="4" t="s">
        <v>625</v>
      </c>
      <c r="F2811" s="4" t="s">
        <v>84</v>
      </c>
      <c r="G2811" s="4" t="s">
        <v>85</v>
      </c>
      <c r="H2811" s="4" t="s">
        <v>517</v>
      </c>
      <c r="I2811" s="11"/>
      <c r="J2811" s="11"/>
      <c r="K2811" s="11"/>
      <c r="L2811" s="11"/>
      <c r="M2811" s="11"/>
      <c r="N2811" s="10">
        <v>87</v>
      </c>
      <c r="O2811" s="11"/>
      <c r="P2811" s="11"/>
      <c r="Q2811" s="11"/>
      <c r="R2811" s="11"/>
      <c r="S2811" s="11"/>
      <c r="T2811" s="11"/>
      <c r="U2811" s="9">
        <v>87</v>
      </c>
    </row>
    <row r="2812" spans="1:21" ht="23.25" thickBot="1" x14ac:dyDescent="0.3">
      <c r="A2812" s="4" t="s">
        <v>608</v>
      </c>
      <c r="B2812" s="4" t="s">
        <v>196</v>
      </c>
      <c r="C2812" s="4" t="s">
        <v>197</v>
      </c>
      <c r="D2812" s="4" t="s">
        <v>626</v>
      </c>
      <c r="E2812" s="4" t="s">
        <v>627</v>
      </c>
      <c r="F2812" s="4" t="s">
        <v>94</v>
      </c>
      <c r="G2812" s="4" t="s">
        <v>95</v>
      </c>
      <c r="H2812" s="4" t="s">
        <v>628</v>
      </c>
      <c r="I2812" s="7"/>
      <c r="J2812" s="7"/>
      <c r="K2812" s="7"/>
      <c r="L2812" s="7"/>
      <c r="M2812" s="7"/>
      <c r="N2812" s="7"/>
      <c r="O2812" s="7"/>
      <c r="P2812" s="8">
        <v>35.86</v>
      </c>
      <c r="Q2812" s="7"/>
      <c r="R2812" s="7"/>
      <c r="S2812" s="7"/>
      <c r="T2812" s="7"/>
      <c r="U2812" s="9">
        <v>35.86</v>
      </c>
    </row>
    <row r="2813" spans="1:21" ht="23.25" thickBot="1" x14ac:dyDescent="0.3">
      <c r="A2813" s="4" t="s">
        <v>608</v>
      </c>
      <c r="B2813" s="4" t="s">
        <v>196</v>
      </c>
      <c r="C2813" s="4" t="s">
        <v>197</v>
      </c>
      <c r="D2813" s="4" t="s">
        <v>626</v>
      </c>
      <c r="E2813" s="4" t="s">
        <v>627</v>
      </c>
      <c r="F2813" s="4" t="s">
        <v>51</v>
      </c>
      <c r="G2813" s="4" t="s">
        <v>52</v>
      </c>
      <c r="H2813" s="4" t="s">
        <v>628</v>
      </c>
      <c r="I2813" s="11"/>
      <c r="J2813" s="11"/>
      <c r="K2813" s="11"/>
      <c r="L2813" s="11"/>
      <c r="M2813" s="11"/>
      <c r="N2813" s="11"/>
      <c r="O2813" s="11"/>
      <c r="P2813" s="10">
        <v>216.79</v>
      </c>
      <c r="Q2813" s="11"/>
      <c r="R2813" s="11"/>
      <c r="S2813" s="11"/>
      <c r="T2813" s="11"/>
      <c r="U2813" s="9">
        <v>216.79</v>
      </c>
    </row>
    <row r="2814" spans="1:21" ht="23.25" thickBot="1" x14ac:dyDescent="0.3">
      <c r="A2814" s="4" t="s">
        <v>608</v>
      </c>
      <c r="B2814" s="4" t="s">
        <v>196</v>
      </c>
      <c r="C2814" s="4" t="s">
        <v>197</v>
      </c>
      <c r="D2814" s="4" t="s">
        <v>609</v>
      </c>
      <c r="E2814" s="4" t="s">
        <v>610</v>
      </c>
      <c r="F2814" s="4" t="s">
        <v>47</v>
      </c>
      <c r="G2814" s="4" t="s">
        <v>48</v>
      </c>
      <c r="H2814" s="4" t="s">
        <v>611</v>
      </c>
      <c r="I2814" s="7"/>
      <c r="J2814" s="8">
        <v>984.61</v>
      </c>
      <c r="K2814" s="7"/>
      <c r="L2814" s="7"/>
      <c r="M2814" s="7"/>
      <c r="N2814" s="7"/>
      <c r="O2814" s="7"/>
      <c r="P2814" s="7"/>
      <c r="Q2814" s="7"/>
      <c r="R2814" s="7"/>
      <c r="S2814" s="7"/>
      <c r="T2814" s="7"/>
      <c r="U2814" s="9">
        <v>984.61</v>
      </c>
    </row>
    <row r="2815" spans="1:21" ht="23.25" thickBot="1" x14ac:dyDescent="0.3">
      <c r="A2815" s="4" t="s">
        <v>608</v>
      </c>
      <c r="B2815" s="4" t="s">
        <v>1307</v>
      </c>
      <c r="C2815" s="4" t="s">
        <v>1308</v>
      </c>
      <c r="D2815" s="4" t="s">
        <v>612</v>
      </c>
      <c r="E2815" s="4" t="s">
        <v>613</v>
      </c>
      <c r="F2815" s="4" t="s">
        <v>70</v>
      </c>
      <c r="G2815" s="4" t="s">
        <v>71</v>
      </c>
      <c r="H2815" s="4" t="s">
        <v>614</v>
      </c>
      <c r="I2815" s="11"/>
      <c r="J2815" s="11"/>
      <c r="K2815" s="11"/>
      <c r="L2815" s="11"/>
      <c r="M2815" s="11"/>
      <c r="N2815" s="11"/>
      <c r="O2815" s="11"/>
      <c r="P2815" s="11"/>
      <c r="Q2815" s="11"/>
      <c r="R2815" s="11"/>
      <c r="S2815" s="11"/>
      <c r="T2815" s="10">
        <v>6070.37</v>
      </c>
      <c r="U2815" s="9">
        <v>6070.37</v>
      </c>
    </row>
    <row r="2816" spans="1:21" ht="23.25" thickBot="1" x14ac:dyDescent="0.3">
      <c r="A2816" s="4" t="s">
        <v>608</v>
      </c>
      <c r="B2816" s="4" t="s">
        <v>1307</v>
      </c>
      <c r="C2816" s="4" t="s">
        <v>1308</v>
      </c>
      <c r="D2816" s="4" t="s">
        <v>612</v>
      </c>
      <c r="E2816" s="4" t="s">
        <v>613</v>
      </c>
      <c r="F2816" s="4" t="s">
        <v>47</v>
      </c>
      <c r="G2816" s="4" t="s">
        <v>48</v>
      </c>
      <c r="H2816" s="4" t="s">
        <v>614</v>
      </c>
      <c r="I2816" s="7"/>
      <c r="J2816" s="7"/>
      <c r="K2816" s="7"/>
      <c r="L2816" s="7"/>
      <c r="M2816" s="7"/>
      <c r="N2816" s="7"/>
      <c r="O2816" s="7"/>
      <c r="P2816" s="7"/>
      <c r="Q2816" s="7"/>
      <c r="R2816" s="7"/>
      <c r="S2816" s="7"/>
      <c r="T2816" s="8">
        <v>6481.81</v>
      </c>
      <c r="U2816" s="9">
        <v>6481.81</v>
      </c>
    </row>
    <row r="2817" spans="1:21" ht="23.25" thickBot="1" x14ac:dyDescent="0.3">
      <c r="A2817" s="4" t="s">
        <v>608</v>
      </c>
      <c r="B2817" s="4" t="s">
        <v>1307</v>
      </c>
      <c r="C2817" s="4" t="s">
        <v>1308</v>
      </c>
      <c r="D2817" s="4" t="s">
        <v>612</v>
      </c>
      <c r="E2817" s="4" t="s">
        <v>613</v>
      </c>
      <c r="F2817" s="4" t="s">
        <v>130</v>
      </c>
      <c r="G2817" s="4" t="s">
        <v>131</v>
      </c>
      <c r="H2817" s="4" t="s">
        <v>614</v>
      </c>
      <c r="I2817" s="11"/>
      <c r="J2817" s="11"/>
      <c r="K2817" s="11"/>
      <c r="L2817" s="11"/>
      <c r="M2817" s="11"/>
      <c r="N2817" s="11"/>
      <c r="O2817" s="11"/>
      <c r="P2817" s="11"/>
      <c r="Q2817" s="11"/>
      <c r="R2817" s="11"/>
      <c r="S2817" s="11"/>
      <c r="T2817" s="10">
        <v>296.95999999999998</v>
      </c>
      <c r="U2817" s="9">
        <v>296.95999999999998</v>
      </c>
    </row>
    <row r="2818" spans="1:21" ht="23.25" thickBot="1" x14ac:dyDescent="0.3">
      <c r="A2818" s="4" t="s">
        <v>608</v>
      </c>
      <c r="B2818" s="4" t="s">
        <v>1307</v>
      </c>
      <c r="C2818" s="4" t="s">
        <v>1308</v>
      </c>
      <c r="D2818" s="4" t="s">
        <v>612</v>
      </c>
      <c r="E2818" s="4" t="s">
        <v>613</v>
      </c>
      <c r="F2818" s="4" t="s">
        <v>286</v>
      </c>
      <c r="G2818" s="4" t="s">
        <v>287</v>
      </c>
      <c r="H2818" s="4" t="s">
        <v>614</v>
      </c>
      <c r="I2818" s="7"/>
      <c r="J2818" s="7"/>
      <c r="K2818" s="7"/>
      <c r="L2818" s="7"/>
      <c r="M2818" s="7"/>
      <c r="N2818" s="7"/>
      <c r="O2818" s="7"/>
      <c r="P2818" s="7"/>
      <c r="Q2818" s="7"/>
      <c r="R2818" s="7"/>
      <c r="S2818" s="7"/>
      <c r="T2818" s="8">
        <v>614.91</v>
      </c>
      <c r="U2818" s="9">
        <v>614.91</v>
      </c>
    </row>
    <row r="2819" spans="1:21" ht="23.25" thickBot="1" x14ac:dyDescent="0.3">
      <c r="A2819" s="4" t="s">
        <v>608</v>
      </c>
      <c r="B2819" s="4" t="s">
        <v>1307</v>
      </c>
      <c r="C2819" s="4" t="s">
        <v>1308</v>
      </c>
      <c r="D2819" s="4" t="s">
        <v>612</v>
      </c>
      <c r="E2819" s="4" t="s">
        <v>613</v>
      </c>
      <c r="F2819" s="4" t="s">
        <v>38</v>
      </c>
      <c r="G2819" s="4" t="s">
        <v>39</v>
      </c>
      <c r="H2819" s="4" t="s">
        <v>614</v>
      </c>
      <c r="I2819" s="11"/>
      <c r="J2819" s="11"/>
      <c r="K2819" s="11"/>
      <c r="L2819" s="11"/>
      <c r="M2819" s="11"/>
      <c r="N2819" s="11"/>
      <c r="O2819" s="11"/>
      <c r="P2819" s="11"/>
      <c r="Q2819" s="11"/>
      <c r="R2819" s="11"/>
      <c r="S2819" s="11"/>
      <c r="T2819" s="10">
        <v>58169.09</v>
      </c>
      <c r="U2819" s="9">
        <v>58169.09</v>
      </c>
    </row>
    <row r="2820" spans="1:21" ht="23.25" thickBot="1" x14ac:dyDescent="0.3">
      <c r="A2820" s="4" t="s">
        <v>608</v>
      </c>
      <c r="B2820" s="4" t="s">
        <v>1307</v>
      </c>
      <c r="C2820" s="4" t="s">
        <v>1308</v>
      </c>
      <c r="D2820" s="4" t="s">
        <v>612</v>
      </c>
      <c r="E2820" s="4" t="s">
        <v>613</v>
      </c>
      <c r="F2820" s="4" t="s">
        <v>138</v>
      </c>
      <c r="G2820" s="4" t="s">
        <v>139</v>
      </c>
      <c r="H2820" s="4" t="s">
        <v>614</v>
      </c>
      <c r="I2820" s="7"/>
      <c r="J2820" s="7"/>
      <c r="K2820" s="7"/>
      <c r="L2820" s="7"/>
      <c r="M2820" s="7"/>
      <c r="N2820" s="7"/>
      <c r="O2820" s="7"/>
      <c r="P2820" s="7"/>
      <c r="Q2820" s="7"/>
      <c r="R2820" s="7"/>
      <c r="S2820" s="7"/>
      <c r="T2820" s="8">
        <v>12.5</v>
      </c>
      <c r="U2820" s="9">
        <v>12.5</v>
      </c>
    </row>
    <row r="2821" spans="1:21" ht="23.25" thickBot="1" x14ac:dyDescent="0.3">
      <c r="A2821" s="4" t="s">
        <v>608</v>
      </c>
      <c r="B2821" s="4" t="s">
        <v>1307</v>
      </c>
      <c r="C2821" s="4" t="s">
        <v>1308</v>
      </c>
      <c r="D2821" s="4" t="s">
        <v>612</v>
      </c>
      <c r="E2821" s="4" t="s">
        <v>613</v>
      </c>
      <c r="F2821" s="4" t="s">
        <v>98</v>
      </c>
      <c r="G2821" s="4" t="s">
        <v>99</v>
      </c>
      <c r="H2821" s="4" t="s">
        <v>614</v>
      </c>
      <c r="I2821" s="11"/>
      <c r="J2821" s="11"/>
      <c r="K2821" s="11"/>
      <c r="L2821" s="11"/>
      <c r="M2821" s="11"/>
      <c r="N2821" s="11"/>
      <c r="O2821" s="11"/>
      <c r="P2821" s="11"/>
      <c r="Q2821" s="11"/>
      <c r="R2821" s="11"/>
      <c r="S2821" s="11"/>
      <c r="T2821" s="10">
        <v>14152.22</v>
      </c>
      <c r="U2821" s="9">
        <v>14152.22</v>
      </c>
    </row>
    <row r="2822" spans="1:21" ht="23.25" thickBot="1" x14ac:dyDescent="0.3">
      <c r="A2822" s="4" t="s">
        <v>608</v>
      </c>
      <c r="B2822" s="4" t="s">
        <v>1307</v>
      </c>
      <c r="C2822" s="4" t="s">
        <v>1308</v>
      </c>
      <c r="D2822" s="4" t="s">
        <v>612</v>
      </c>
      <c r="E2822" s="4" t="s">
        <v>613</v>
      </c>
      <c r="F2822" s="4" t="s">
        <v>156</v>
      </c>
      <c r="G2822" s="4" t="s">
        <v>157</v>
      </c>
      <c r="H2822" s="4" t="s">
        <v>614</v>
      </c>
      <c r="I2822" s="7"/>
      <c r="J2822" s="7"/>
      <c r="K2822" s="7"/>
      <c r="L2822" s="7"/>
      <c r="M2822" s="7"/>
      <c r="N2822" s="7"/>
      <c r="O2822" s="7"/>
      <c r="P2822" s="7"/>
      <c r="Q2822" s="7"/>
      <c r="R2822" s="7"/>
      <c r="S2822" s="7"/>
      <c r="T2822" s="8">
        <v>11456</v>
      </c>
      <c r="U2822" s="9">
        <v>11456</v>
      </c>
    </row>
    <row r="2823" spans="1:21" ht="23.25" thickBot="1" x14ac:dyDescent="0.3">
      <c r="A2823" s="4" t="s">
        <v>608</v>
      </c>
      <c r="B2823" s="4" t="s">
        <v>1307</v>
      </c>
      <c r="C2823" s="4" t="s">
        <v>1308</v>
      </c>
      <c r="D2823" s="4" t="s">
        <v>612</v>
      </c>
      <c r="E2823" s="4" t="s">
        <v>613</v>
      </c>
      <c r="F2823" s="4" t="s">
        <v>84</v>
      </c>
      <c r="G2823" s="4" t="s">
        <v>85</v>
      </c>
      <c r="H2823" s="4" t="s">
        <v>614</v>
      </c>
      <c r="I2823" s="11"/>
      <c r="J2823" s="11"/>
      <c r="K2823" s="11"/>
      <c r="L2823" s="11"/>
      <c r="M2823" s="11"/>
      <c r="N2823" s="11"/>
      <c r="O2823" s="11"/>
      <c r="P2823" s="11"/>
      <c r="Q2823" s="11"/>
      <c r="R2823" s="11"/>
      <c r="S2823" s="11"/>
      <c r="T2823" s="10">
        <v>1320.01</v>
      </c>
      <c r="U2823" s="9">
        <v>1320.01</v>
      </c>
    </row>
    <row r="2824" spans="1:21" ht="23.25" thickBot="1" x14ac:dyDescent="0.3">
      <c r="A2824" s="4" t="s">
        <v>608</v>
      </c>
      <c r="B2824" s="4" t="s">
        <v>1307</v>
      </c>
      <c r="C2824" s="4" t="s">
        <v>1308</v>
      </c>
      <c r="D2824" s="4" t="s">
        <v>612</v>
      </c>
      <c r="E2824" s="4" t="s">
        <v>613</v>
      </c>
      <c r="F2824" s="4" t="s">
        <v>76</v>
      </c>
      <c r="G2824" s="4" t="s">
        <v>77</v>
      </c>
      <c r="H2824" s="4" t="s">
        <v>614</v>
      </c>
      <c r="I2824" s="7"/>
      <c r="J2824" s="7"/>
      <c r="K2824" s="7"/>
      <c r="L2824" s="7"/>
      <c r="M2824" s="7"/>
      <c r="N2824" s="7"/>
      <c r="O2824" s="7"/>
      <c r="P2824" s="7"/>
      <c r="Q2824" s="7"/>
      <c r="R2824" s="7"/>
      <c r="S2824" s="7"/>
      <c r="T2824" s="8">
        <v>22063.119999999999</v>
      </c>
      <c r="U2824" s="9">
        <v>22063.119999999999</v>
      </c>
    </row>
    <row r="2825" spans="1:21" ht="23.25" thickBot="1" x14ac:dyDescent="0.3">
      <c r="A2825" s="4" t="s">
        <v>608</v>
      </c>
      <c r="B2825" s="4" t="s">
        <v>1307</v>
      </c>
      <c r="C2825" s="4" t="s">
        <v>1308</v>
      </c>
      <c r="D2825" s="4" t="s">
        <v>612</v>
      </c>
      <c r="E2825" s="4" t="s">
        <v>613</v>
      </c>
      <c r="F2825" s="4" t="s">
        <v>51</v>
      </c>
      <c r="G2825" s="4" t="s">
        <v>52</v>
      </c>
      <c r="H2825" s="4" t="s">
        <v>614</v>
      </c>
      <c r="I2825" s="11"/>
      <c r="J2825" s="11"/>
      <c r="K2825" s="11"/>
      <c r="L2825" s="11"/>
      <c r="M2825" s="11"/>
      <c r="N2825" s="11"/>
      <c r="O2825" s="11"/>
      <c r="P2825" s="11"/>
      <c r="Q2825" s="11"/>
      <c r="R2825" s="11"/>
      <c r="S2825" s="11"/>
      <c r="T2825" s="10">
        <v>25376.34</v>
      </c>
      <c r="U2825" s="9">
        <v>25376.34</v>
      </c>
    </row>
    <row r="2826" spans="1:21" ht="23.25" thickBot="1" x14ac:dyDescent="0.3">
      <c r="A2826" s="4" t="s">
        <v>608</v>
      </c>
      <c r="B2826" s="4" t="s">
        <v>1307</v>
      </c>
      <c r="C2826" s="4" t="s">
        <v>1308</v>
      </c>
      <c r="D2826" s="4" t="s">
        <v>612</v>
      </c>
      <c r="E2826" s="4" t="s">
        <v>613</v>
      </c>
      <c r="F2826" s="4" t="s">
        <v>42</v>
      </c>
      <c r="G2826" s="4" t="s">
        <v>43</v>
      </c>
      <c r="H2826" s="4" t="s">
        <v>614</v>
      </c>
      <c r="I2826" s="7"/>
      <c r="J2826" s="7"/>
      <c r="K2826" s="7"/>
      <c r="L2826" s="7"/>
      <c r="M2826" s="7"/>
      <c r="N2826" s="7"/>
      <c r="O2826" s="7"/>
      <c r="P2826" s="7"/>
      <c r="Q2826" s="7"/>
      <c r="R2826" s="7"/>
      <c r="S2826" s="7"/>
      <c r="T2826" s="8">
        <v>202232.03</v>
      </c>
      <c r="U2826" s="9">
        <v>202232.03</v>
      </c>
    </row>
    <row r="2827" spans="1:21" ht="23.25" thickBot="1" x14ac:dyDescent="0.3">
      <c r="A2827" s="4" t="s">
        <v>608</v>
      </c>
      <c r="B2827" s="4" t="s">
        <v>1307</v>
      </c>
      <c r="C2827" s="4" t="s">
        <v>1308</v>
      </c>
      <c r="D2827" s="4" t="s">
        <v>612</v>
      </c>
      <c r="E2827" s="4" t="s">
        <v>613</v>
      </c>
      <c r="F2827" s="4" t="s">
        <v>53</v>
      </c>
      <c r="G2827" s="4" t="s">
        <v>54</v>
      </c>
      <c r="H2827" s="4" t="s">
        <v>614</v>
      </c>
      <c r="I2827" s="11"/>
      <c r="J2827" s="11"/>
      <c r="K2827" s="11"/>
      <c r="L2827" s="11"/>
      <c r="M2827" s="11"/>
      <c r="N2827" s="11"/>
      <c r="O2827" s="11"/>
      <c r="P2827" s="11"/>
      <c r="Q2827" s="11"/>
      <c r="R2827" s="11"/>
      <c r="S2827" s="11"/>
      <c r="T2827" s="10">
        <v>88578.7</v>
      </c>
      <c r="U2827" s="9">
        <v>88578.7</v>
      </c>
    </row>
    <row r="2828" spans="1:21" ht="23.25" thickBot="1" x14ac:dyDescent="0.3">
      <c r="A2828" s="4" t="s">
        <v>608</v>
      </c>
      <c r="B2828" s="4" t="s">
        <v>1307</v>
      </c>
      <c r="C2828" s="4" t="s">
        <v>1308</v>
      </c>
      <c r="D2828" s="4" t="s">
        <v>612</v>
      </c>
      <c r="E2828" s="4" t="s">
        <v>613</v>
      </c>
      <c r="F2828" s="4" t="s">
        <v>170</v>
      </c>
      <c r="G2828" s="4" t="s">
        <v>171</v>
      </c>
      <c r="H2828" s="4" t="s">
        <v>614</v>
      </c>
      <c r="I2828" s="7"/>
      <c r="J2828" s="7"/>
      <c r="K2828" s="7"/>
      <c r="L2828" s="7"/>
      <c r="M2828" s="7"/>
      <c r="N2828" s="7"/>
      <c r="O2828" s="7"/>
      <c r="P2828" s="7"/>
      <c r="Q2828" s="7"/>
      <c r="R2828" s="7"/>
      <c r="S2828" s="7"/>
      <c r="T2828" s="8">
        <v>211.7</v>
      </c>
      <c r="U2828" s="9">
        <v>211.7</v>
      </c>
    </row>
    <row r="2829" spans="1:21" ht="23.25" thickBot="1" x14ac:dyDescent="0.3">
      <c r="A2829" s="4" t="s">
        <v>608</v>
      </c>
      <c r="B2829" s="4" t="s">
        <v>1307</v>
      </c>
      <c r="C2829" s="4" t="s">
        <v>1308</v>
      </c>
      <c r="D2829" s="4" t="s">
        <v>612</v>
      </c>
      <c r="E2829" s="4" t="s">
        <v>613</v>
      </c>
      <c r="F2829" s="4" t="s">
        <v>172</v>
      </c>
      <c r="G2829" s="4" t="s">
        <v>173</v>
      </c>
      <c r="H2829" s="4" t="s">
        <v>614</v>
      </c>
      <c r="I2829" s="11"/>
      <c r="J2829" s="11"/>
      <c r="K2829" s="11"/>
      <c r="L2829" s="11"/>
      <c r="M2829" s="11"/>
      <c r="N2829" s="11"/>
      <c r="O2829" s="11"/>
      <c r="P2829" s="11"/>
      <c r="Q2829" s="11"/>
      <c r="R2829" s="11"/>
      <c r="S2829" s="11"/>
      <c r="T2829" s="10">
        <v>1282.5</v>
      </c>
      <c r="U2829" s="9">
        <v>1282.5</v>
      </c>
    </row>
    <row r="2830" spans="1:21" ht="23.25" thickBot="1" x14ac:dyDescent="0.3">
      <c r="A2830" s="4" t="s">
        <v>629</v>
      </c>
      <c r="B2830" s="4" t="s">
        <v>89</v>
      </c>
      <c r="C2830" s="4" t="s">
        <v>90</v>
      </c>
      <c r="D2830" s="4" t="s">
        <v>630</v>
      </c>
      <c r="E2830" s="4" t="s">
        <v>631</v>
      </c>
      <c r="F2830" s="4" t="s">
        <v>118</v>
      </c>
      <c r="G2830" s="4" t="s">
        <v>119</v>
      </c>
      <c r="H2830" s="4" t="s">
        <v>632</v>
      </c>
      <c r="I2830" s="7"/>
      <c r="J2830" s="8">
        <v>383.4</v>
      </c>
      <c r="K2830" s="7"/>
      <c r="L2830" s="7"/>
      <c r="M2830" s="7"/>
      <c r="N2830" s="7"/>
      <c r="O2830" s="7"/>
      <c r="P2830" s="8">
        <v>309.54000000000002</v>
      </c>
      <c r="Q2830" s="7"/>
      <c r="R2830" s="7"/>
      <c r="S2830" s="8">
        <v>180.4</v>
      </c>
      <c r="T2830" s="7"/>
      <c r="U2830" s="9">
        <v>873.34</v>
      </c>
    </row>
    <row r="2831" spans="1:21" ht="23.25" thickBot="1" x14ac:dyDescent="0.3">
      <c r="A2831" s="4" t="s">
        <v>629</v>
      </c>
      <c r="B2831" s="4" t="s">
        <v>89</v>
      </c>
      <c r="C2831" s="4" t="s">
        <v>90</v>
      </c>
      <c r="D2831" s="4" t="s">
        <v>630</v>
      </c>
      <c r="E2831" s="4" t="s">
        <v>631</v>
      </c>
      <c r="F2831" s="4" t="s">
        <v>120</v>
      </c>
      <c r="G2831" s="4" t="s">
        <v>121</v>
      </c>
      <c r="H2831" s="4" t="s">
        <v>632</v>
      </c>
      <c r="I2831" s="10">
        <v>15591.6</v>
      </c>
      <c r="J2831" s="10">
        <v>11928</v>
      </c>
      <c r="K2831" s="10">
        <v>12381.6</v>
      </c>
      <c r="L2831" s="10">
        <v>14504.16</v>
      </c>
      <c r="M2831" s="10">
        <v>13089.12</v>
      </c>
      <c r="N2831" s="10">
        <v>14504.16</v>
      </c>
      <c r="O2831" s="10">
        <v>14857.92</v>
      </c>
      <c r="P2831" s="10">
        <v>13089.12</v>
      </c>
      <c r="Q2831" s="10">
        <v>14071.2</v>
      </c>
      <c r="R2831" s="10">
        <v>13710.4</v>
      </c>
      <c r="S2831" s="10">
        <v>12267.2</v>
      </c>
      <c r="T2831" s="10">
        <v>13349.6</v>
      </c>
      <c r="U2831" s="9">
        <v>163344.07999999999</v>
      </c>
    </row>
    <row r="2832" spans="1:21" ht="23.25" thickBot="1" x14ac:dyDescent="0.3">
      <c r="A2832" s="4" t="s">
        <v>629</v>
      </c>
      <c r="B2832" s="4" t="s">
        <v>89</v>
      </c>
      <c r="C2832" s="4" t="s">
        <v>90</v>
      </c>
      <c r="D2832" s="4" t="s">
        <v>630</v>
      </c>
      <c r="E2832" s="4" t="s">
        <v>631</v>
      </c>
      <c r="F2832" s="4" t="s">
        <v>122</v>
      </c>
      <c r="G2832" s="4" t="s">
        <v>123</v>
      </c>
      <c r="H2832" s="4" t="s">
        <v>632</v>
      </c>
      <c r="I2832" s="8">
        <v>1442.31</v>
      </c>
      <c r="J2832" s="8">
        <v>73.400000000000006</v>
      </c>
      <c r="K2832" s="8">
        <v>414.56</v>
      </c>
      <c r="L2832" s="8">
        <v>66.33</v>
      </c>
      <c r="M2832" s="8">
        <v>66.33</v>
      </c>
      <c r="N2832" s="8">
        <v>348.25</v>
      </c>
      <c r="O2832" s="8">
        <v>497.52</v>
      </c>
      <c r="P2832" s="13">
        <v>0</v>
      </c>
      <c r="Q2832" s="8">
        <v>67.650000000000006</v>
      </c>
      <c r="R2832" s="8">
        <v>161.56</v>
      </c>
      <c r="S2832" s="8">
        <v>84.57</v>
      </c>
      <c r="T2832" s="8">
        <v>152.22999999999999</v>
      </c>
      <c r="U2832" s="9">
        <v>3374.71</v>
      </c>
    </row>
    <row r="2833" spans="1:21" ht="23.25" thickBot="1" x14ac:dyDescent="0.3">
      <c r="A2833" s="4" t="s">
        <v>629</v>
      </c>
      <c r="B2833" s="4" t="s">
        <v>89</v>
      </c>
      <c r="C2833" s="4" t="s">
        <v>90</v>
      </c>
      <c r="D2833" s="4" t="s">
        <v>630</v>
      </c>
      <c r="E2833" s="4" t="s">
        <v>631</v>
      </c>
      <c r="F2833" s="4" t="s">
        <v>124</v>
      </c>
      <c r="G2833" s="4" t="s">
        <v>125</v>
      </c>
      <c r="H2833" s="4" t="s">
        <v>632</v>
      </c>
      <c r="I2833" s="11"/>
      <c r="J2833" s="11"/>
      <c r="K2833" s="11"/>
      <c r="L2833" s="10">
        <v>113</v>
      </c>
      <c r="M2833" s="11"/>
      <c r="N2833" s="11"/>
      <c r="O2833" s="11"/>
      <c r="P2833" s="11"/>
      <c r="Q2833" s="11"/>
      <c r="R2833" s="11"/>
      <c r="S2833" s="11"/>
      <c r="T2833" s="10">
        <v>174.42</v>
      </c>
      <c r="U2833" s="9">
        <v>287.42</v>
      </c>
    </row>
    <row r="2834" spans="1:21" ht="23.25" thickBot="1" x14ac:dyDescent="0.3">
      <c r="A2834" s="4" t="s">
        <v>629</v>
      </c>
      <c r="B2834" s="4" t="s">
        <v>89</v>
      </c>
      <c r="C2834" s="4" t="s">
        <v>90</v>
      </c>
      <c r="D2834" s="4" t="s">
        <v>630</v>
      </c>
      <c r="E2834" s="4" t="s">
        <v>631</v>
      </c>
      <c r="F2834" s="4" t="s">
        <v>112</v>
      </c>
      <c r="G2834" s="4" t="s">
        <v>113</v>
      </c>
      <c r="H2834" s="4" t="s">
        <v>632</v>
      </c>
      <c r="I2834" s="8">
        <v>2139.6799999999998</v>
      </c>
      <c r="J2834" s="8">
        <v>1953.57</v>
      </c>
      <c r="K2834" s="8">
        <v>2124.7399999999998</v>
      </c>
      <c r="L2834" s="8">
        <v>2188.54</v>
      </c>
      <c r="M2834" s="8">
        <v>1931.5</v>
      </c>
      <c r="N2834" s="8">
        <v>2173.06</v>
      </c>
      <c r="O2834" s="8">
        <v>2124.83</v>
      </c>
      <c r="P2834" s="8">
        <v>2028.4</v>
      </c>
      <c r="Q2834" s="8">
        <v>2167.13</v>
      </c>
      <c r="R2834" s="8">
        <v>2265.5300000000002</v>
      </c>
      <c r="S2834" s="8">
        <v>2068.6</v>
      </c>
      <c r="T2834" s="8">
        <v>2190.7800000000002</v>
      </c>
      <c r="U2834" s="9">
        <v>25356.36</v>
      </c>
    </row>
    <row r="2835" spans="1:21" ht="23.25" thickBot="1" x14ac:dyDescent="0.3">
      <c r="A2835" s="4" t="s">
        <v>629</v>
      </c>
      <c r="B2835" s="4" t="s">
        <v>89</v>
      </c>
      <c r="C2835" s="4" t="s">
        <v>90</v>
      </c>
      <c r="D2835" s="4" t="s">
        <v>630</v>
      </c>
      <c r="E2835" s="4" t="s">
        <v>631</v>
      </c>
      <c r="F2835" s="4" t="s">
        <v>114</v>
      </c>
      <c r="G2835" s="4" t="s">
        <v>115</v>
      </c>
      <c r="H2835" s="4" t="s">
        <v>632</v>
      </c>
      <c r="I2835" s="10">
        <v>8146</v>
      </c>
      <c r="J2835" s="10">
        <v>7303.02</v>
      </c>
      <c r="K2835" s="10">
        <v>7930.41</v>
      </c>
      <c r="L2835" s="10">
        <v>8134.11</v>
      </c>
      <c r="M2835" s="10">
        <v>7178.99</v>
      </c>
      <c r="N2835" s="10">
        <v>8120.12</v>
      </c>
      <c r="O2835" s="10">
        <v>7964.8</v>
      </c>
      <c r="P2835" s="10">
        <v>7576.13</v>
      </c>
      <c r="Q2835" s="10">
        <v>8053.31</v>
      </c>
      <c r="R2835" s="10">
        <v>8429.7199999999993</v>
      </c>
      <c r="S2835" s="10">
        <v>7719.39</v>
      </c>
      <c r="T2835" s="10">
        <v>8155.24</v>
      </c>
      <c r="U2835" s="9">
        <v>94711.24</v>
      </c>
    </row>
    <row r="2836" spans="1:21" ht="23.25" thickBot="1" x14ac:dyDescent="0.3">
      <c r="A2836" s="4" t="s">
        <v>629</v>
      </c>
      <c r="B2836" s="4" t="s">
        <v>89</v>
      </c>
      <c r="C2836" s="4" t="s">
        <v>90</v>
      </c>
      <c r="D2836" s="4" t="s">
        <v>630</v>
      </c>
      <c r="E2836" s="4" t="s">
        <v>631</v>
      </c>
      <c r="F2836" s="4" t="s">
        <v>70</v>
      </c>
      <c r="G2836" s="4" t="s">
        <v>71</v>
      </c>
      <c r="H2836" s="4" t="s">
        <v>632</v>
      </c>
      <c r="I2836" s="8">
        <v>994.32</v>
      </c>
      <c r="J2836" s="8">
        <v>725.62</v>
      </c>
      <c r="K2836" s="8">
        <v>366.2</v>
      </c>
      <c r="L2836" s="8">
        <v>130.22999999999999</v>
      </c>
      <c r="M2836" s="8">
        <v>278.5</v>
      </c>
      <c r="N2836" s="8">
        <v>278.56</v>
      </c>
      <c r="O2836" s="8">
        <v>217.48</v>
      </c>
      <c r="P2836" s="8">
        <v>430.72</v>
      </c>
      <c r="Q2836" s="8">
        <v>396.49</v>
      </c>
      <c r="R2836" s="7"/>
      <c r="S2836" s="8">
        <v>8146.09</v>
      </c>
      <c r="T2836" s="8">
        <v>-6622.9</v>
      </c>
      <c r="U2836" s="9">
        <v>5341.31</v>
      </c>
    </row>
    <row r="2837" spans="1:21" ht="23.25" thickBot="1" x14ac:dyDescent="0.3">
      <c r="A2837" s="4" t="s">
        <v>629</v>
      </c>
      <c r="B2837" s="4" t="s">
        <v>89</v>
      </c>
      <c r="C2837" s="4" t="s">
        <v>90</v>
      </c>
      <c r="D2837" s="4" t="s">
        <v>630</v>
      </c>
      <c r="E2837" s="4" t="s">
        <v>631</v>
      </c>
      <c r="F2837" s="4" t="s">
        <v>47</v>
      </c>
      <c r="G2837" s="4" t="s">
        <v>48</v>
      </c>
      <c r="H2837" s="4" t="s">
        <v>632</v>
      </c>
      <c r="I2837" s="11"/>
      <c r="J2837" s="10">
        <v>620.45000000000005</v>
      </c>
      <c r="K2837" s="10">
        <v>16466.73</v>
      </c>
      <c r="L2837" s="10">
        <v>2471.79</v>
      </c>
      <c r="M2837" s="10">
        <v>5230.9799999999996</v>
      </c>
      <c r="N2837" s="10">
        <v>7076.37</v>
      </c>
      <c r="O2837" s="10">
        <v>33.43</v>
      </c>
      <c r="P2837" s="10">
        <v>23539.39</v>
      </c>
      <c r="Q2837" s="10">
        <v>37103.68</v>
      </c>
      <c r="R2837" s="11"/>
      <c r="S2837" s="11"/>
      <c r="T2837" s="11"/>
      <c r="U2837" s="9">
        <v>92542.82</v>
      </c>
    </row>
    <row r="2838" spans="1:21" ht="23.25" thickBot="1" x14ac:dyDescent="0.3">
      <c r="A2838" s="4" t="s">
        <v>629</v>
      </c>
      <c r="B2838" s="4" t="s">
        <v>89</v>
      </c>
      <c r="C2838" s="4" t="s">
        <v>90</v>
      </c>
      <c r="D2838" s="4" t="s">
        <v>630</v>
      </c>
      <c r="E2838" s="4" t="s">
        <v>631</v>
      </c>
      <c r="F2838" s="4" t="s">
        <v>94</v>
      </c>
      <c r="G2838" s="4" t="s">
        <v>95</v>
      </c>
      <c r="H2838" s="4" t="s">
        <v>632</v>
      </c>
      <c r="I2838" s="8">
        <v>1893.74</v>
      </c>
      <c r="J2838" s="8">
        <v>1199.97</v>
      </c>
      <c r="K2838" s="8">
        <v>2105.92</v>
      </c>
      <c r="L2838" s="8">
        <v>2136.39</v>
      </c>
      <c r="M2838" s="8">
        <v>1118.28</v>
      </c>
      <c r="N2838" s="8">
        <v>1062.94</v>
      </c>
      <c r="O2838" s="8">
        <v>1766.71</v>
      </c>
      <c r="P2838" s="8">
        <v>1924.82</v>
      </c>
      <c r="Q2838" s="8">
        <v>1924.88</v>
      </c>
      <c r="R2838" s="8">
        <v>995.18</v>
      </c>
      <c r="S2838" s="8">
        <v>782.83</v>
      </c>
      <c r="T2838" s="8">
        <v>869.1</v>
      </c>
      <c r="U2838" s="9">
        <v>17780.759999999998</v>
      </c>
    </row>
    <row r="2839" spans="1:21" ht="23.25" thickBot="1" x14ac:dyDescent="0.3">
      <c r="A2839" s="4" t="s">
        <v>629</v>
      </c>
      <c r="B2839" s="4" t="s">
        <v>89</v>
      </c>
      <c r="C2839" s="4" t="s">
        <v>90</v>
      </c>
      <c r="D2839" s="4" t="s">
        <v>630</v>
      </c>
      <c r="E2839" s="4" t="s">
        <v>631</v>
      </c>
      <c r="F2839" s="4" t="s">
        <v>98</v>
      </c>
      <c r="G2839" s="4" t="s">
        <v>99</v>
      </c>
      <c r="H2839" s="4" t="s">
        <v>632</v>
      </c>
      <c r="I2839" s="11"/>
      <c r="J2839" s="11"/>
      <c r="K2839" s="11"/>
      <c r="L2839" s="11"/>
      <c r="M2839" s="11"/>
      <c r="N2839" s="11"/>
      <c r="O2839" s="11"/>
      <c r="P2839" s="11"/>
      <c r="Q2839" s="11"/>
      <c r="R2839" s="10">
        <v>2</v>
      </c>
      <c r="S2839" s="14">
        <v>0</v>
      </c>
      <c r="T2839" s="10">
        <v>2</v>
      </c>
      <c r="U2839" s="9">
        <v>4</v>
      </c>
    </row>
    <row r="2840" spans="1:21" ht="23.25" thickBot="1" x14ac:dyDescent="0.3">
      <c r="A2840" s="4" t="s">
        <v>629</v>
      </c>
      <c r="B2840" s="4" t="s">
        <v>89</v>
      </c>
      <c r="C2840" s="4" t="s">
        <v>90</v>
      </c>
      <c r="D2840" s="4" t="s">
        <v>630</v>
      </c>
      <c r="E2840" s="4" t="s">
        <v>631</v>
      </c>
      <c r="F2840" s="4" t="s">
        <v>146</v>
      </c>
      <c r="G2840" s="4" t="s">
        <v>147</v>
      </c>
      <c r="H2840" s="4" t="s">
        <v>632</v>
      </c>
      <c r="I2840" s="7"/>
      <c r="J2840" s="8">
        <v>34.979999999999997</v>
      </c>
      <c r="K2840" s="8">
        <v>418.17</v>
      </c>
      <c r="L2840" s="8">
        <v>20.89</v>
      </c>
      <c r="M2840" s="8">
        <v>87.75</v>
      </c>
      <c r="N2840" s="8">
        <v>22.31</v>
      </c>
      <c r="O2840" s="7"/>
      <c r="P2840" s="8">
        <v>15.94</v>
      </c>
      <c r="Q2840" s="8">
        <v>96.96</v>
      </c>
      <c r="R2840" s="7"/>
      <c r="S2840" s="7"/>
      <c r="T2840" s="7"/>
      <c r="U2840" s="9">
        <v>697</v>
      </c>
    </row>
    <row r="2841" spans="1:21" ht="23.25" thickBot="1" x14ac:dyDescent="0.3">
      <c r="A2841" s="4" t="s">
        <v>629</v>
      </c>
      <c r="B2841" s="4" t="s">
        <v>89</v>
      </c>
      <c r="C2841" s="4" t="s">
        <v>90</v>
      </c>
      <c r="D2841" s="4" t="s">
        <v>630</v>
      </c>
      <c r="E2841" s="4" t="s">
        <v>631</v>
      </c>
      <c r="F2841" s="4" t="s">
        <v>102</v>
      </c>
      <c r="G2841" s="4" t="s">
        <v>103</v>
      </c>
      <c r="H2841" s="4" t="s">
        <v>632</v>
      </c>
      <c r="I2841" s="11"/>
      <c r="J2841" s="11"/>
      <c r="K2841" s="11"/>
      <c r="L2841" s="11"/>
      <c r="M2841" s="11"/>
      <c r="N2841" s="11"/>
      <c r="O2841" s="11"/>
      <c r="P2841" s="11"/>
      <c r="Q2841" s="10">
        <v>75.989999999999995</v>
      </c>
      <c r="R2841" s="11"/>
      <c r="S2841" s="11"/>
      <c r="T2841" s="11"/>
      <c r="U2841" s="9">
        <v>75.989999999999995</v>
      </c>
    </row>
    <row r="2842" spans="1:21" ht="23.25" thickBot="1" x14ac:dyDescent="0.3">
      <c r="A2842" s="4" t="s">
        <v>629</v>
      </c>
      <c r="B2842" s="4" t="s">
        <v>89</v>
      </c>
      <c r="C2842" s="4" t="s">
        <v>90</v>
      </c>
      <c r="D2842" s="4" t="s">
        <v>630</v>
      </c>
      <c r="E2842" s="4" t="s">
        <v>631</v>
      </c>
      <c r="F2842" s="4" t="s">
        <v>148</v>
      </c>
      <c r="G2842" s="4" t="s">
        <v>149</v>
      </c>
      <c r="H2842" s="4" t="s">
        <v>632</v>
      </c>
      <c r="I2842" s="7"/>
      <c r="J2842" s="7"/>
      <c r="K2842" s="7"/>
      <c r="L2842" s="7"/>
      <c r="M2842" s="7"/>
      <c r="N2842" s="7"/>
      <c r="O2842" s="7"/>
      <c r="P2842" s="8">
        <v>29.95</v>
      </c>
      <c r="Q2842" s="7"/>
      <c r="R2842" s="7"/>
      <c r="S2842" s="7"/>
      <c r="T2842" s="7"/>
      <c r="U2842" s="9">
        <v>29.95</v>
      </c>
    </row>
    <row r="2843" spans="1:21" ht="23.25" thickBot="1" x14ac:dyDescent="0.3">
      <c r="A2843" s="4" t="s">
        <v>629</v>
      </c>
      <c r="B2843" s="4" t="s">
        <v>89</v>
      </c>
      <c r="C2843" s="4" t="s">
        <v>90</v>
      </c>
      <c r="D2843" s="4" t="s">
        <v>630</v>
      </c>
      <c r="E2843" s="4" t="s">
        <v>631</v>
      </c>
      <c r="F2843" s="4" t="s">
        <v>82</v>
      </c>
      <c r="G2843" s="4" t="s">
        <v>83</v>
      </c>
      <c r="H2843" s="4" t="s">
        <v>632</v>
      </c>
      <c r="I2843" s="10">
        <v>8</v>
      </c>
      <c r="J2843" s="10">
        <v>2</v>
      </c>
      <c r="K2843" s="10">
        <v>4</v>
      </c>
      <c r="L2843" s="10">
        <v>6</v>
      </c>
      <c r="M2843" s="11"/>
      <c r="N2843" s="11"/>
      <c r="O2843" s="10">
        <v>2</v>
      </c>
      <c r="P2843" s="10">
        <v>0.4</v>
      </c>
      <c r="Q2843" s="10">
        <v>130.30000000000001</v>
      </c>
      <c r="R2843" s="11"/>
      <c r="S2843" s="11"/>
      <c r="T2843" s="10">
        <v>6</v>
      </c>
      <c r="U2843" s="9">
        <v>158.69999999999999</v>
      </c>
    </row>
    <row r="2844" spans="1:21" ht="23.25" thickBot="1" x14ac:dyDescent="0.3">
      <c r="A2844" s="4" t="s">
        <v>629</v>
      </c>
      <c r="B2844" s="4" t="s">
        <v>89</v>
      </c>
      <c r="C2844" s="4" t="s">
        <v>90</v>
      </c>
      <c r="D2844" s="4" t="s">
        <v>630</v>
      </c>
      <c r="E2844" s="4" t="s">
        <v>631</v>
      </c>
      <c r="F2844" s="4" t="s">
        <v>156</v>
      </c>
      <c r="G2844" s="4" t="s">
        <v>157</v>
      </c>
      <c r="H2844" s="4" t="s">
        <v>632</v>
      </c>
      <c r="I2844" s="7"/>
      <c r="J2844" s="8">
        <v>22.5</v>
      </c>
      <c r="K2844" s="8">
        <v>22.9</v>
      </c>
      <c r="L2844" s="7"/>
      <c r="M2844" s="7"/>
      <c r="N2844" s="7"/>
      <c r="O2844" s="7"/>
      <c r="P2844" s="7"/>
      <c r="Q2844" s="7"/>
      <c r="R2844" s="7"/>
      <c r="S2844" s="7"/>
      <c r="T2844" s="7"/>
      <c r="U2844" s="9">
        <v>45.4</v>
      </c>
    </row>
    <row r="2845" spans="1:21" ht="23.25" thickBot="1" x14ac:dyDescent="0.3">
      <c r="A2845" s="4" t="s">
        <v>629</v>
      </c>
      <c r="B2845" s="4" t="s">
        <v>89</v>
      </c>
      <c r="C2845" s="4" t="s">
        <v>90</v>
      </c>
      <c r="D2845" s="4" t="s">
        <v>630</v>
      </c>
      <c r="E2845" s="4" t="s">
        <v>631</v>
      </c>
      <c r="F2845" s="4" t="s">
        <v>51</v>
      </c>
      <c r="G2845" s="4" t="s">
        <v>52</v>
      </c>
      <c r="H2845" s="4" t="s">
        <v>632</v>
      </c>
      <c r="I2845" s="11"/>
      <c r="J2845" s="11"/>
      <c r="K2845" s="11"/>
      <c r="L2845" s="11"/>
      <c r="M2845" s="11"/>
      <c r="N2845" s="11"/>
      <c r="O2845" s="11"/>
      <c r="P2845" s="11"/>
      <c r="Q2845" s="11"/>
      <c r="R2845" s="11"/>
      <c r="S2845" s="10">
        <v>209.26</v>
      </c>
      <c r="T2845" s="11"/>
      <c r="U2845" s="9">
        <v>209.26</v>
      </c>
    </row>
    <row r="2846" spans="1:21" ht="23.25" thickBot="1" x14ac:dyDescent="0.3">
      <c r="A2846" s="4" t="s">
        <v>629</v>
      </c>
      <c r="B2846" s="4" t="s">
        <v>89</v>
      </c>
      <c r="C2846" s="4" t="s">
        <v>90</v>
      </c>
      <c r="D2846" s="4" t="s">
        <v>630</v>
      </c>
      <c r="E2846" s="4" t="s">
        <v>631</v>
      </c>
      <c r="F2846" s="4" t="s">
        <v>42</v>
      </c>
      <c r="G2846" s="4" t="s">
        <v>43</v>
      </c>
      <c r="H2846" s="4" t="s">
        <v>632</v>
      </c>
      <c r="I2846" s="8">
        <v>27752.55</v>
      </c>
      <c r="J2846" s="8">
        <v>18127.66</v>
      </c>
      <c r="K2846" s="8">
        <v>33913.49</v>
      </c>
      <c r="L2846" s="8">
        <v>31095.48</v>
      </c>
      <c r="M2846" s="8">
        <v>16537.95</v>
      </c>
      <c r="N2846" s="8">
        <v>14571.9</v>
      </c>
      <c r="O2846" s="8">
        <v>26946.45</v>
      </c>
      <c r="P2846" s="8">
        <v>30647.25</v>
      </c>
      <c r="Q2846" s="8">
        <v>30862.28</v>
      </c>
      <c r="R2846" s="8">
        <v>14153.4</v>
      </c>
      <c r="S2846" s="8">
        <v>10575.74</v>
      </c>
      <c r="T2846" s="8">
        <v>12030.39</v>
      </c>
      <c r="U2846" s="9">
        <v>267214.53999999998</v>
      </c>
    </row>
    <row r="2847" spans="1:21" ht="23.25" thickBot="1" x14ac:dyDescent="0.3">
      <c r="A2847" s="4" t="s">
        <v>629</v>
      </c>
      <c r="B2847" s="4" t="s">
        <v>89</v>
      </c>
      <c r="C2847" s="4" t="s">
        <v>90</v>
      </c>
      <c r="D2847" s="4" t="s">
        <v>630</v>
      </c>
      <c r="E2847" s="4" t="s">
        <v>631</v>
      </c>
      <c r="F2847" s="4" t="s">
        <v>53</v>
      </c>
      <c r="G2847" s="4" t="s">
        <v>54</v>
      </c>
      <c r="H2847" s="4" t="s">
        <v>632</v>
      </c>
      <c r="I2847" s="10">
        <v>1231.48</v>
      </c>
      <c r="J2847" s="10">
        <v>111.29</v>
      </c>
      <c r="K2847" s="10">
        <v>634.77</v>
      </c>
      <c r="L2847" s="10">
        <v>307.76</v>
      </c>
      <c r="M2847" s="10">
        <v>269.29000000000002</v>
      </c>
      <c r="N2847" s="10">
        <v>634.78</v>
      </c>
      <c r="O2847" s="10">
        <v>769.41</v>
      </c>
      <c r="P2847" s="10">
        <v>538.58000000000004</v>
      </c>
      <c r="Q2847" s="10">
        <v>274.68</v>
      </c>
      <c r="R2847" s="10">
        <v>156.96</v>
      </c>
      <c r="S2847" s="11"/>
      <c r="T2847" s="10">
        <v>333.54</v>
      </c>
      <c r="U2847" s="9">
        <v>5262.54</v>
      </c>
    </row>
    <row r="2848" spans="1:21" ht="23.25" thickBot="1" x14ac:dyDescent="0.3">
      <c r="A2848" s="4" t="s">
        <v>629</v>
      </c>
      <c r="B2848" s="4" t="s">
        <v>89</v>
      </c>
      <c r="C2848" s="4" t="s">
        <v>90</v>
      </c>
      <c r="D2848" s="4" t="s">
        <v>630</v>
      </c>
      <c r="E2848" s="4" t="s">
        <v>631</v>
      </c>
      <c r="F2848" s="4" t="s">
        <v>174</v>
      </c>
      <c r="G2848" s="4" t="s">
        <v>175</v>
      </c>
      <c r="H2848" s="4" t="s">
        <v>632</v>
      </c>
      <c r="I2848" s="7"/>
      <c r="J2848" s="8">
        <v>-445.14</v>
      </c>
      <c r="K2848" s="7"/>
      <c r="L2848" s="7"/>
      <c r="M2848" s="7"/>
      <c r="N2848" s="7"/>
      <c r="O2848" s="7"/>
      <c r="P2848" s="8">
        <v>-359.07</v>
      </c>
      <c r="Q2848" s="7"/>
      <c r="R2848" s="7"/>
      <c r="S2848" s="8">
        <v>-209.26</v>
      </c>
      <c r="T2848" s="7"/>
      <c r="U2848" s="9">
        <v>-1013.47</v>
      </c>
    </row>
    <row r="2849" spans="1:21" ht="23.25" thickBot="1" x14ac:dyDescent="0.3">
      <c r="A2849" s="4" t="s">
        <v>629</v>
      </c>
      <c r="B2849" s="4" t="s">
        <v>89</v>
      </c>
      <c r="C2849" s="4" t="s">
        <v>90</v>
      </c>
      <c r="D2849" s="4" t="s">
        <v>630</v>
      </c>
      <c r="E2849" s="4" t="s">
        <v>631</v>
      </c>
      <c r="F2849" s="4" t="s">
        <v>176</v>
      </c>
      <c r="G2849" s="4" t="s">
        <v>177</v>
      </c>
      <c r="H2849" s="4" t="s">
        <v>632</v>
      </c>
      <c r="I2849" s="10">
        <v>-27179.16</v>
      </c>
      <c r="J2849" s="10">
        <v>-20792.8</v>
      </c>
      <c r="K2849" s="10">
        <v>-21582.400000000001</v>
      </c>
      <c r="L2849" s="10">
        <v>-25419.360000000001</v>
      </c>
      <c r="M2849" s="10">
        <v>-22821.599999999999</v>
      </c>
      <c r="N2849" s="10">
        <v>-25288.799999999999</v>
      </c>
      <c r="O2849" s="10">
        <v>-25905.599999999999</v>
      </c>
      <c r="P2849" s="10">
        <v>-22821.599999999999</v>
      </c>
      <c r="Q2849" s="10">
        <v>-24532.59</v>
      </c>
      <c r="R2849" s="10">
        <v>-23903.53</v>
      </c>
      <c r="S2849" s="10">
        <v>-21387.38</v>
      </c>
      <c r="T2849" s="10">
        <v>-23476.81</v>
      </c>
      <c r="U2849" s="9">
        <v>-285111.63</v>
      </c>
    </row>
    <row r="2850" spans="1:21" ht="23.25" thickBot="1" x14ac:dyDescent="0.3">
      <c r="A2850" s="4" t="s">
        <v>629</v>
      </c>
      <c r="B2850" s="4" t="s">
        <v>89</v>
      </c>
      <c r="C2850" s="4" t="s">
        <v>90</v>
      </c>
      <c r="D2850" s="4" t="s">
        <v>630</v>
      </c>
      <c r="E2850" s="4" t="s">
        <v>631</v>
      </c>
      <c r="F2850" s="4" t="s">
        <v>178</v>
      </c>
      <c r="G2850" s="4" t="s">
        <v>179</v>
      </c>
      <c r="H2850" s="4" t="s">
        <v>632</v>
      </c>
      <c r="I2850" s="8">
        <v>-1632.23</v>
      </c>
      <c r="J2850" s="8">
        <v>-74.19</v>
      </c>
      <c r="K2850" s="8">
        <v>-481.31</v>
      </c>
      <c r="L2850" s="8">
        <v>-76.94</v>
      </c>
      <c r="M2850" s="8">
        <v>-76.94</v>
      </c>
      <c r="N2850" s="8">
        <v>-403.96</v>
      </c>
      <c r="O2850" s="8">
        <v>-577.05999999999995</v>
      </c>
      <c r="P2850" s="13">
        <v>0</v>
      </c>
      <c r="Q2850" s="8">
        <v>-78.48</v>
      </c>
      <c r="R2850" s="8">
        <v>-156.96</v>
      </c>
      <c r="S2850" s="8">
        <v>-98.1</v>
      </c>
      <c r="T2850" s="8">
        <v>-176.58</v>
      </c>
      <c r="U2850" s="9">
        <v>-3832.75</v>
      </c>
    </row>
    <row r="2851" spans="1:21" ht="23.25" thickBot="1" x14ac:dyDescent="0.3">
      <c r="A2851" s="4" t="s">
        <v>629</v>
      </c>
      <c r="B2851" s="4" t="s">
        <v>89</v>
      </c>
      <c r="C2851" s="4" t="s">
        <v>90</v>
      </c>
      <c r="D2851" s="4" t="s">
        <v>630</v>
      </c>
      <c r="E2851" s="4" t="s">
        <v>631</v>
      </c>
      <c r="F2851" s="4" t="s">
        <v>182</v>
      </c>
      <c r="G2851" s="4" t="s">
        <v>183</v>
      </c>
      <c r="H2851" s="4" t="s">
        <v>632</v>
      </c>
      <c r="I2851" s="11"/>
      <c r="J2851" s="11"/>
      <c r="K2851" s="10">
        <v>-22.5</v>
      </c>
      <c r="L2851" s="11"/>
      <c r="M2851" s="11"/>
      <c r="N2851" s="11"/>
      <c r="O2851" s="11"/>
      <c r="P2851" s="11"/>
      <c r="Q2851" s="11"/>
      <c r="R2851" s="11"/>
      <c r="S2851" s="11"/>
      <c r="T2851" s="11"/>
      <c r="U2851" s="9">
        <v>-22.5</v>
      </c>
    </row>
    <row r="2852" spans="1:21" ht="23.25" thickBot="1" x14ac:dyDescent="0.3">
      <c r="A2852" s="4" t="s">
        <v>629</v>
      </c>
      <c r="B2852" s="4" t="s">
        <v>89</v>
      </c>
      <c r="C2852" s="4" t="s">
        <v>90</v>
      </c>
      <c r="D2852" s="4" t="s">
        <v>633</v>
      </c>
      <c r="E2852" s="4" t="s">
        <v>634</v>
      </c>
      <c r="F2852" s="4" t="s">
        <v>94</v>
      </c>
      <c r="G2852" s="4" t="s">
        <v>95</v>
      </c>
      <c r="H2852" s="4" t="s">
        <v>635</v>
      </c>
      <c r="I2852" s="7"/>
      <c r="J2852" s="7"/>
      <c r="K2852" s="7"/>
      <c r="L2852" s="7"/>
      <c r="M2852" s="8">
        <v>10.6</v>
      </c>
      <c r="N2852" s="7"/>
      <c r="O2852" s="7"/>
      <c r="P2852" s="7"/>
      <c r="Q2852" s="7"/>
      <c r="R2852" s="7"/>
      <c r="S2852" s="7"/>
      <c r="T2852" s="7"/>
      <c r="U2852" s="9">
        <v>10.6</v>
      </c>
    </row>
    <row r="2853" spans="1:21" ht="23.25" thickBot="1" x14ac:dyDescent="0.3">
      <c r="A2853" s="4" t="s">
        <v>629</v>
      </c>
      <c r="B2853" s="4" t="s">
        <v>89</v>
      </c>
      <c r="C2853" s="4" t="s">
        <v>90</v>
      </c>
      <c r="D2853" s="4" t="s">
        <v>633</v>
      </c>
      <c r="E2853" s="4" t="s">
        <v>634</v>
      </c>
      <c r="F2853" s="4" t="s">
        <v>84</v>
      </c>
      <c r="G2853" s="4" t="s">
        <v>85</v>
      </c>
      <c r="H2853" s="4" t="s">
        <v>635</v>
      </c>
      <c r="I2853" s="11"/>
      <c r="J2853" s="10">
        <v>914.08</v>
      </c>
      <c r="K2853" s="11"/>
      <c r="L2853" s="11"/>
      <c r="M2853" s="10">
        <v>378.36</v>
      </c>
      <c r="N2853" s="10">
        <v>626.17999999999995</v>
      </c>
      <c r="O2853" s="11"/>
      <c r="P2853" s="11"/>
      <c r="Q2853" s="11"/>
      <c r="R2853" s="11"/>
      <c r="S2853" s="11"/>
      <c r="T2853" s="11"/>
      <c r="U2853" s="9">
        <v>1918.62</v>
      </c>
    </row>
    <row r="2854" spans="1:21" ht="23.25" thickBot="1" x14ac:dyDescent="0.3">
      <c r="A2854" s="4" t="s">
        <v>629</v>
      </c>
      <c r="B2854" s="4" t="s">
        <v>89</v>
      </c>
      <c r="C2854" s="4" t="s">
        <v>90</v>
      </c>
      <c r="D2854" s="4" t="s">
        <v>633</v>
      </c>
      <c r="E2854" s="4" t="s">
        <v>634</v>
      </c>
      <c r="F2854" s="4" t="s">
        <v>42</v>
      </c>
      <c r="G2854" s="4" t="s">
        <v>43</v>
      </c>
      <c r="H2854" s="4" t="s">
        <v>635</v>
      </c>
      <c r="I2854" s="7"/>
      <c r="J2854" s="7"/>
      <c r="K2854" s="7"/>
      <c r="L2854" s="7"/>
      <c r="M2854" s="8">
        <v>191.61</v>
      </c>
      <c r="N2854" s="7"/>
      <c r="O2854" s="7"/>
      <c r="P2854" s="7"/>
      <c r="Q2854" s="7"/>
      <c r="R2854" s="7"/>
      <c r="S2854" s="7"/>
      <c r="T2854" s="7"/>
      <c r="U2854" s="9">
        <v>191.61</v>
      </c>
    </row>
    <row r="2855" spans="1:21" ht="23.25" thickBot="1" x14ac:dyDescent="0.3">
      <c r="A2855" s="4" t="s">
        <v>629</v>
      </c>
      <c r="B2855" s="4" t="s">
        <v>89</v>
      </c>
      <c r="C2855" s="4" t="s">
        <v>90</v>
      </c>
      <c r="D2855" s="4" t="s">
        <v>636</v>
      </c>
      <c r="E2855" s="4" t="s">
        <v>634</v>
      </c>
      <c r="F2855" s="4" t="s">
        <v>47</v>
      </c>
      <c r="G2855" s="4" t="s">
        <v>48</v>
      </c>
      <c r="H2855" s="4" t="s">
        <v>637</v>
      </c>
      <c r="I2855" s="10">
        <v>219.88</v>
      </c>
      <c r="J2855" s="10">
        <v>458.96</v>
      </c>
      <c r="K2855" s="10">
        <v>147.54</v>
      </c>
      <c r="L2855" s="10">
        <v>358.82</v>
      </c>
      <c r="M2855" s="10">
        <v>292.02999999999997</v>
      </c>
      <c r="N2855" s="10">
        <v>3115.97</v>
      </c>
      <c r="O2855" s="10">
        <v>739.22</v>
      </c>
      <c r="P2855" s="10">
        <v>4725.74</v>
      </c>
      <c r="Q2855" s="10">
        <v>255.58</v>
      </c>
      <c r="R2855" s="10">
        <v>372.7</v>
      </c>
      <c r="S2855" s="10">
        <v>2090.1799999999998</v>
      </c>
      <c r="T2855" s="10">
        <v>1110.5999999999999</v>
      </c>
      <c r="U2855" s="9">
        <v>13887.22</v>
      </c>
    </row>
    <row r="2856" spans="1:21" ht="23.25" thickBot="1" x14ac:dyDescent="0.3">
      <c r="A2856" s="4" t="s">
        <v>629</v>
      </c>
      <c r="B2856" s="4" t="s">
        <v>89</v>
      </c>
      <c r="C2856" s="4" t="s">
        <v>90</v>
      </c>
      <c r="D2856" s="4" t="s">
        <v>636</v>
      </c>
      <c r="E2856" s="4" t="s">
        <v>634</v>
      </c>
      <c r="F2856" s="4" t="s">
        <v>94</v>
      </c>
      <c r="G2856" s="4" t="s">
        <v>95</v>
      </c>
      <c r="H2856" s="4" t="s">
        <v>637</v>
      </c>
      <c r="I2856" s="8">
        <v>1250.23</v>
      </c>
      <c r="J2856" s="8">
        <v>710.04</v>
      </c>
      <c r="K2856" s="8">
        <v>437.49</v>
      </c>
      <c r="L2856" s="8">
        <v>1216.6500000000001</v>
      </c>
      <c r="M2856" s="8">
        <v>1059.7</v>
      </c>
      <c r="N2856" s="8">
        <v>1105.04</v>
      </c>
      <c r="O2856" s="8">
        <v>1201.8800000000001</v>
      </c>
      <c r="P2856" s="8">
        <v>722.85</v>
      </c>
      <c r="Q2856" s="8">
        <v>882.71</v>
      </c>
      <c r="R2856" s="8">
        <v>800.25</v>
      </c>
      <c r="S2856" s="8">
        <v>824.9</v>
      </c>
      <c r="T2856" s="8">
        <v>426.14</v>
      </c>
      <c r="U2856" s="9">
        <v>10637.88</v>
      </c>
    </row>
    <row r="2857" spans="1:21" ht="23.25" thickBot="1" x14ac:dyDescent="0.3">
      <c r="A2857" s="4" t="s">
        <v>629</v>
      </c>
      <c r="B2857" s="4" t="s">
        <v>89</v>
      </c>
      <c r="C2857" s="4" t="s">
        <v>90</v>
      </c>
      <c r="D2857" s="4" t="s">
        <v>636</v>
      </c>
      <c r="E2857" s="4" t="s">
        <v>634</v>
      </c>
      <c r="F2857" s="4" t="s">
        <v>162</v>
      </c>
      <c r="G2857" s="4" t="s">
        <v>163</v>
      </c>
      <c r="H2857" s="4" t="s">
        <v>637</v>
      </c>
      <c r="I2857" s="11"/>
      <c r="J2857" s="11"/>
      <c r="K2857" s="11"/>
      <c r="L2857" s="11"/>
      <c r="M2857" s="10">
        <v>300.52</v>
      </c>
      <c r="N2857" s="11"/>
      <c r="O2857" s="11"/>
      <c r="P2857" s="11"/>
      <c r="Q2857" s="10">
        <v>300.52</v>
      </c>
      <c r="R2857" s="11"/>
      <c r="S2857" s="11"/>
      <c r="T2857" s="11"/>
      <c r="U2857" s="9">
        <v>601.04</v>
      </c>
    </row>
    <row r="2858" spans="1:21" ht="23.25" thickBot="1" x14ac:dyDescent="0.3">
      <c r="A2858" s="4" t="s">
        <v>629</v>
      </c>
      <c r="B2858" s="4" t="s">
        <v>89</v>
      </c>
      <c r="C2858" s="4" t="s">
        <v>90</v>
      </c>
      <c r="D2858" s="4" t="s">
        <v>636</v>
      </c>
      <c r="E2858" s="4" t="s">
        <v>634</v>
      </c>
      <c r="F2858" s="4" t="s">
        <v>42</v>
      </c>
      <c r="G2858" s="4" t="s">
        <v>43</v>
      </c>
      <c r="H2858" s="4" t="s">
        <v>637</v>
      </c>
      <c r="I2858" s="8">
        <v>21449.9</v>
      </c>
      <c r="J2858" s="8">
        <v>12324.83</v>
      </c>
      <c r="K2858" s="8">
        <v>7525.08</v>
      </c>
      <c r="L2858" s="8">
        <v>18266.79</v>
      </c>
      <c r="M2858" s="8">
        <v>17275.310000000001</v>
      </c>
      <c r="N2858" s="8">
        <v>18621.490000000002</v>
      </c>
      <c r="O2858" s="8">
        <v>21001.32</v>
      </c>
      <c r="P2858" s="8">
        <v>12191.61</v>
      </c>
      <c r="Q2858" s="8">
        <v>15175.59</v>
      </c>
      <c r="R2858" s="8">
        <v>13534.39</v>
      </c>
      <c r="S2858" s="8">
        <v>14326.51</v>
      </c>
      <c r="T2858" s="8">
        <v>7312.59</v>
      </c>
      <c r="U2858" s="9">
        <v>179005.41</v>
      </c>
    </row>
    <row r="2859" spans="1:21" ht="23.25" thickBot="1" x14ac:dyDescent="0.3">
      <c r="A2859" s="4" t="s">
        <v>629</v>
      </c>
      <c r="B2859" s="4" t="s">
        <v>89</v>
      </c>
      <c r="C2859" s="4" t="s">
        <v>90</v>
      </c>
      <c r="D2859" s="4" t="s">
        <v>636</v>
      </c>
      <c r="E2859" s="4" t="s">
        <v>634</v>
      </c>
      <c r="F2859" s="4" t="s">
        <v>53</v>
      </c>
      <c r="G2859" s="4" t="s">
        <v>54</v>
      </c>
      <c r="H2859" s="4" t="s">
        <v>637</v>
      </c>
      <c r="I2859" s="10">
        <v>1155.42</v>
      </c>
      <c r="J2859" s="10">
        <v>513.4</v>
      </c>
      <c r="K2859" s="10">
        <v>385.06</v>
      </c>
      <c r="L2859" s="10">
        <v>3731.41</v>
      </c>
      <c r="M2859" s="10">
        <v>1885.03</v>
      </c>
      <c r="N2859" s="10">
        <v>1358.52</v>
      </c>
      <c r="O2859" s="10">
        <v>729.8</v>
      </c>
      <c r="P2859" s="10">
        <v>878.21</v>
      </c>
      <c r="Q2859" s="10">
        <v>784.8</v>
      </c>
      <c r="R2859" s="10">
        <v>935.03</v>
      </c>
      <c r="S2859" s="10">
        <v>588.6</v>
      </c>
      <c r="T2859" s="10">
        <v>392.4</v>
      </c>
      <c r="U2859" s="9">
        <v>13337.68</v>
      </c>
    </row>
    <row r="2860" spans="1:21" ht="23.25" thickBot="1" x14ac:dyDescent="0.3">
      <c r="A2860" s="4" t="s">
        <v>629</v>
      </c>
      <c r="B2860" s="4" t="s">
        <v>89</v>
      </c>
      <c r="C2860" s="4" t="s">
        <v>90</v>
      </c>
      <c r="D2860" s="4" t="s">
        <v>636</v>
      </c>
      <c r="E2860" s="4" t="s">
        <v>634</v>
      </c>
      <c r="F2860" s="4" t="s">
        <v>170</v>
      </c>
      <c r="G2860" s="4" t="s">
        <v>171</v>
      </c>
      <c r="H2860" s="4" t="s">
        <v>637</v>
      </c>
      <c r="I2860" s="8">
        <v>226.2</v>
      </c>
      <c r="J2860" s="8">
        <v>41.76</v>
      </c>
      <c r="K2860" s="7"/>
      <c r="L2860" s="8">
        <v>214.6</v>
      </c>
      <c r="M2860" s="7"/>
      <c r="N2860" s="7"/>
      <c r="O2860" s="7"/>
      <c r="P2860" s="7"/>
      <c r="Q2860" s="7"/>
      <c r="R2860" s="7"/>
      <c r="S2860" s="7"/>
      <c r="T2860" s="7"/>
      <c r="U2860" s="9">
        <v>482.56</v>
      </c>
    </row>
    <row r="2861" spans="1:21" ht="23.25" thickBot="1" x14ac:dyDescent="0.3">
      <c r="A2861" s="4" t="s">
        <v>629</v>
      </c>
      <c r="B2861" s="4" t="s">
        <v>89</v>
      </c>
      <c r="C2861" s="4" t="s">
        <v>90</v>
      </c>
      <c r="D2861" s="4" t="s">
        <v>636</v>
      </c>
      <c r="E2861" s="4" t="s">
        <v>634</v>
      </c>
      <c r="F2861" s="4" t="s">
        <v>172</v>
      </c>
      <c r="G2861" s="4" t="s">
        <v>173</v>
      </c>
      <c r="H2861" s="4" t="s">
        <v>637</v>
      </c>
      <c r="I2861" s="11"/>
      <c r="J2861" s="11"/>
      <c r="K2861" s="11"/>
      <c r="L2861" s="10">
        <v>157.5</v>
      </c>
      <c r="M2861" s="11"/>
      <c r="N2861" s="10">
        <v>22.5</v>
      </c>
      <c r="O2861" s="11"/>
      <c r="P2861" s="11"/>
      <c r="Q2861" s="10">
        <v>22.5</v>
      </c>
      <c r="R2861" s="11"/>
      <c r="S2861" s="10">
        <v>22.5</v>
      </c>
      <c r="T2861" s="11"/>
      <c r="U2861" s="9">
        <v>225</v>
      </c>
    </row>
    <row r="2862" spans="1:21" ht="23.25" thickBot="1" x14ac:dyDescent="0.3">
      <c r="A2862" s="4" t="s">
        <v>629</v>
      </c>
      <c r="B2862" s="4" t="s">
        <v>89</v>
      </c>
      <c r="C2862" s="4" t="s">
        <v>90</v>
      </c>
      <c r="D2862" s="4" t="s">
        <v>638</v>
      </c>
      <c r="E2862" s="4" t="s">
        <v>639</v>
      </c>
      <c r="F2862" s="4" t="s">
        <v>94</v>
      </c>
      <c r="G2862" s="4" t="s">
        <v>95</v>
      </c>
      <c r="H2862" s="4" t="s">
        <v>205</v>
      </c>
      <c r="I2862" s="7"/>
      <c r="J2862" s="8">
        <v>104.61</v>
      </c>
      <c r="K2862" s="8">
        <v>221.42</v>
      </c>
      <c r="L2862" s="7"/>
      <c r="M2862" s="7"/>
      <c r="N2862" s="8">
        <v>59.68</v>
      </c>
      <c r="O2862" s="7"/>
      <c r="P2862" s="7"/>
      <c r="Q2862" s="8">
        <v>148.76</v>
      </c>
      <c r="R2862" s="7"/>
      <c r="S2862" s="8">
        <v>191.03</v>
      </c>
      <c r="T2862" s="8">
        <v>34.79</v>
      </c>
      <c r="U2862" s="9">
        <v>760.29</v>
      </c>
    </row>
    <row r="2863" spans="1:21" ht="23.25" thickBot="1" x14ac:dyDescent="0.3">
      <c r="A2863" s="4" t="s">
        <v>629</v>
      </c>
      <c r="B2863" s="4" t="s">
        <v>89</v>
      </c>
      <c r="C2863" s="4" t="s">
        <v>90</v>
      </c>
      <c r="D2863" s="4" t="s">
        <v>638</v>
      </c>
      <c r="E2863" s="4" t="s">
        <v>639</v>
      </c>
      <c r="F2863" s="4" t="s">
        <v>42</v>
      </c>
      <c r="G2863" s="4" t="s">
        <v>43</v>
      </c>
      <c r="H2863" s="4" t="s">
        <v>205</v>
      </c>
      <c r="I2863" s="11"/>
      <c r="J2863" s="10">
        <v>1413.68</v>
      </c>
      <c r="K2863" s="10">
        <v>4003.56</v>
      </c>
      <c r="L2863" s="11"/>
      <c r="M2863" s="11"/>
      <c r="N2863" s="10">
        <v>925.2</v>
      </c>
      <c r="O2863" s="11"/>
      <c r="P2863" s="11"/>
      <c r="Q2863" s="10">
        <v>2210.5100000000002</v>
      </c>
      <c r="R2863" s="11"/>
      <c r="S2863" s="10">
        <v>3015.52</v>
      </c>
      <c r="T2863" s="10">
        <v>629.04</v>
      </c>
      <c r="U2863" s="9">
        <v>12197.51</v>
      </c>
    </row>
    <row r="2864" spans="1:21" ht="23.25" thickBot="1" x14ac:dyDescent="0.3">
      <c r="A2864" s="4" t="s">
        <v>629</v>
      </c>
      <c r="B2864" s="4" t="s">
        <v>89</v>
      </c>
      <c r="C2864" s="4" t="s">
        <v>90</v>
      </c>
      <c r="D2864" s="4" t="s">
        <v>638</v>
      </c>
      <c r="E2864" s="4" t="s">
        <v>639</v>
      </c>
      <c r="F2864" s="4" t="s">
        <v>53</v>
      </c>
      <c r="G2864" s="4" t="s">
        <v>54</v>
      </c>
      <c r="H2864" s="4" t="s">
        <v>205</v>
      </c>
      <c r="I2864" s="7"/>
      <c r="J2864" s="8">
        <v>477.65</v>
      </c>
      <c r="K2864" s="7"/>
      <c r="L2864" s="7"/>
      <c r="M2864" s="7"/>
      <c r="N2864" s="8">
        <v>153.88</v>
      </c>
      <c r="O2864" s="7"/>
      <c r="P2864" s="7"/>
      <c r="Q2864" s="8">
        <v>479.23</v>
      </c>
      <c r="R2864" s="7"/>
      <c r="S2864" s="8">
        <v>438.5</v>
      </c>
      <c r="T2864" s="13">
        <v>0</v>
      </c>
      <c r="U2864" s="9">
        <v>1549.26</v>
      </c>
    </row>
    <row r="2865" spans="1:21" ht="23.25" thickBot="1" x14ac:dyDescent="0.3">
      <c r="A2865" s="4" t="s">
        <v>629</v>
      </c>
      <c r="B2865" s="4" t="s">
        <v>89</v>
      </c>
      <c r="C2865" s="4" t="s">
        <v>90</v>
      </c>
      <c r="D2865" s="4" t="s">
        <v>643</v>
      </c>
      <c r="E2865" s="4" t="s">
        <v>644</v>
      </c>
      <c r="F2865" s="4" t="s">
        <v>118</v>
      </c>
      <c r="G2865" s="4" t="s">
        <v>119</v>
      </c>
      <c r="H2865" s="4" t="s">
        <v>645</v>
      </c>
      <c r="I2865" s="10">
        <v>1384.5</v>
      </c>
      <c r="J2865" s="10">
        <v>766.8</v>
      </c>
      <c r="K2865" s="10">
        <v>862.29</v>
      </c>
      <c r="L2865" s="10">
        <v>707.52</v>
      </c>
      <c r="M2865" s="10">
        <v>198.99</v>
      </c>
      <c r="N2865" s="10">
        <v>198.99</v>
      </c>
      <c r="O2865" s="10">
        <v>1149.72</v>
      </c>
      <c r="P2865" s="10">
        <v>176.88</v>
      </c>
      <c r="Q2865" s="10">
        <v>451</v>
      </c>
      <c r="R2865" s="11"/>
      <c r="S2865" s="10">
        <v>180.4</v>
      </c>
      <c r="T2865" s="10">
        <v>1059.8499999999999</v>
      </c>
      <c r="U2865" s="9">
        <v>7136.94</v>
      </c>
    </row>
    <row r="2866" spans="1:21" ht="23.25" thickBot="1" x14ac:dyDescent="0.3">
      <c r="A2866" s="4" t="s">
        <v>629</v>
      </c>
      <c r="B2866" s="4" t="s">
        <v>89</v>
      </c>
      <c r="C2866" s="4" t="s">
        <v>90</v>
      </c>
      <c r="D2866" s="4" t="s">
        <v>643</v>
      </c>
      <c r="E2866" s="4" t="s">
        <v>644</v>
      </c>
      <c r="F2866" s="4" t="s">
        <v>120</v>
      </c>
      <c r="G2866" s="4" t="s">
        <v>121</v>
      </c>
      <c r="H2866" s="4" t="s">
        <v>645</v>
      </c>
      <c r="I2866" s="8">
        <v>20405.400000000001</v>
      </c>
      <c r="J2866" s="8">
        <v>14313.6</v>
      </c>
      <c r="K2866" s="8">
        <v>17688.02</v>
      </c>
      <c r="L2866" s="8">
        <v>19058.82</v>
      </c>
      <c r="M2866" s="8">
        <v>20075.88</v>
      </c>
      <c r="N2866" s="8">
        <v>20805.509999999998</v>
      </c>
      <c r="O2866" s="8">
        <v>22994.41</v>
      </c>
      <c r="P2866" s="8">
        <v>19103.04</v>
      </c>
      <c r="Q2866" s="8">
        <v>21151.91</v>
      </c>
      <c r="R2866" s="8">
        <v>20204.8</v>
      </c>
      <c r="S2866" s="8">
        <v>19438.099999999999</v>
      </c>
      <c r="T2866" s="8">
        <v>21287.200000000001</v>
      </c>
      <c r="U2866" s="9">
        <v>236526.69</v>
      </c>
    </row>
    <row r="2867" spans="1:21" ht="23.25" thickBot="1" x14ac:dyDescent="0.3">
      <c r="A2867" s="4" t="s">
        <v>629</v>
      </c>
      <c r="B2867" s="4" t="s">
        <v>89</v>
      </c>
      <c r="C2867" s="4" t="s">
        <v>90</v>
      </c>
      <c r="D2867" s="4" t="s">
        <v>643</v>
      </c>
      <c r="E2867" s="4" t="s">
        <v>644</v>
      </c>
      <c r="F2867" s="4" t="s">
        <v>122</v>
      </c>
      <c r="G2867" s="4" t="s">
        <v>123</v>
      </c>
      <c r="H2867" s="4" t="s">
        <v>645</v>
      </c>
      <c r="I2867" s="10">
        <v>6273.51</v>
      </c>
      <c r="J2867" s="10">
        <v>3961.81</v>
      </c>
      <c r="K2867" s="10">
        <v>7058.44</v>
      </c>
      <c r="L2867" s="10">
        <v>6072.59</v>
      </c>
      <c r="M2867" s="10">
        <v>6073.7</v>
      </c>
      <c r="N2867" s="10">
        <v>6666.2</v>
      </c>
      <c r="O2867" s="10">
        <v>7611.47</v>
      </c>
      <c r="P2867" s="10">
        <v>5721.08</v>
      </c>
      <c r="Q2867" s="10">
        <v>6173.19</v>
      </c>
      <c r="R2867" s="10">
        <v>4211.29</v>
      </c>
      <c r="S2867" s="10">
        <v>5922.05</v>
      </c>
      <c r="T2867" s="10">
        <v>6071.7</v>
      </c>
      <c r="U2867" s="9">
        <v>71817.03</v>
      </c>
    </row>
    <row r="2868" spans="1:21" ht="23.25" thickBot="1" x14ac:dyDescent="0.3">
      <c r="A2868" s="4" t="s">
        <v>629</v>
      </c>
      <c r="B2868" s="4" t="s">
        <v>89</v>
      </c>
      <c r="C2868" s="4" t="s">
        <v>90</v>
      </c>
      <c r="D2868" s="4" t="s">
        <v>643</v>
      </c>
      <c r="E2868" s="4" t="s">
        <v>644</v>
      </c>
      <c r="F2868" s="4" t="s">
        <v>124</v>
      </c>
      <c r="G2868" s="4" t="s">
        <v>125</v>
      </c>
      <c r="H2868" s="4" t="s">
        <v>645</v>
      </c>
      <c r="I2868" s="7"/>
      <c r="J2868" s="8">
        <v>225.1</v>
      </c>
      <c r="K2868" s="8">
        <v>626</v>
      </c>
      <c r="L2868" s="8">
        <v>284</v>
      </c>
      <c r="M2868" s="7"/>
      <c r="N2868" s="7"/>
      <c r="O2868" s="7"/>
      <c r="P2868" s="8">
        <v>690</v>
      </c>
      <c r="Q2868" s="7"/>
      <c r="R2868" s="7"/>
      <c r="S2868" s="7"/>
      <c r="T2868" s="7"/>
      <c r="U2868" s="9">
        <v>1825.1</v>
      </c>
    </row>
    <row r="2869" spans="1:21" ht="23.25" thickBot="1" x14ac:dyDescent="0.3">
      <c r="A2869" s="4" t="s">
        <v>629</v>
      </c>
      <c r="B2869" s="4" t="s">
        <v>89</v>
      </c>
      <c r="C2869" s="4" t="s">
        <v>90</v>
      </c>
      <c r="D2869" s="4" t="s">
        <v>643</v>
      </c>
      <c r="E2869" s="4" t="s">
        <v>644</v>
      </c>
      <c r="F2869" s="4" t="s">
        <v>112</v>
      </c>
      <c r="G2869" s="4" t="s">
        <v>113</v>
      </c>
      <c r="H2869" s="4" t="s">
        <v>645</v>
      </c>
      <c r="I2869" s="10">
        <v>3256.24</v>
      </c>
      <c r="J2869" s="10">
        <v>2961.41</v>
      </c>
      <c r="K2869" s="10">
        <v>3272.51</v>
      </c>
      <c r="L2869" s="10">
        <v>3370.73</v>
      </c>
      <c r="M2869" s="10">
        <v>2897.34</v>
      </c>
      <c r="N2869" s="10">
        <v>3187.14</v>
      </c>
      <c r="O2869" s="10">
        <v>3187.13</v>
      </c>
      <c r="P2869" s="10">
        <v>3136.34</v>
      </c>
      <c r="Q2869" s="10">
        <v>3201.22</v>
      </c>
      <c r="R2869" s="10">
        <v>3447.5</v>
      </c>
      <c r="S2869" s="10">
        <v>3096.51</v>
      </c>
      <c r="T2869" s="10">
        <v>3305.87</v>
      </c>
      <c r="U2869" s="9">
        <v>38319.94</v>
      </c>
    </row>
    <row r="2870" spans="1:21" ht="23.25" thickBot="1" x14ac:dyDescent="0.3">
      <c r="A2870" s="4" t="s">
        <v>629</v>
      </c>
      <c r="B2870" s="4" t="s">
        <v>89</v>
      </c>
      <c r="C2870" s="4" t="s">
        <v>90</v>
      </c>
      <c r="D2870" s="4" t="s">
        <v>643</v>
      </c>
      <c r="E2870" s="4" t="s">
        <v>644</v>
      </c>
      <c r="F2870" s="4" t="s">
        <v>114</v>
      </c>
      <c r="G2870" s="4" t="s">
        <v>115</v>
      </c>
      <c r="H2870" s="4" t="s">
        <v>645</v>
      </c>
      <c r="I2870" s="8">
        <v>13272.78</v>
      </c>
      <c r="J2870" s="8">
        <v>11721.83</v>
      </c>
      <c r="K2870" s="8">
        <v>13382.71</v>
      </c>
      <c r="L2870" s="8">
        <v>13593.85</v>
      </c>
      <c r="M2870" s="8">
        <v>11753.02</v>
      </c>
      <c r="N2870" s="8">
        <v>12926.4</v>
      </c>
      <c r="O2870" s="8">
        <v>13229.79</v>
      </c>
      <c r="P2870" s="8">
        <v>12583.67</v>
      </c>
      <c r="Q2870" s="8">
        <v>12940.59</v>
      </c>
      <c r="R2870" s="8">
        <v>13468.5</v>
      </c>
      <c r="S2870" s="8">
        <v>12462.93</v>
      </c>
      <c r="T2870" s="8">
        <v>13410.23</v>
      </c>
      <c r="U2870" s="9">
        <v>154746.29999999999</v>
      </c>
    </row>
    <row r="2871" spans="1:21" ht="23.25" thickBot="1" x14ac:dyDescent="0.3">
      <c r="A2871" s="4" t="s">
        <v>629</v>
      </c>
      <c r="B2871" s="4" t="s">
        <v>89</v>
      </c>
      <c r="C2871" s="4" t="s">
        <v>90</v>
      </c>
      <c r="D2871" s="4" t="s">
        <v>643</v>
      </c>
      <c r="E2871" s="4" t="s">
        <v>644</v>
      </c>
      <c r="F2871" s="4" t="s">
        <v>70</v>
      </c>
      <c r="G2871" s="4" t="s">
        <v>71</v>
      </c>
      <c r="H2871" s="4" t="s">
        <v>645</v>
      </c>
      <c r="I2871" s="11"/>
      <c r="J2871" s="10">
        <v>724.03</v>
      </c>
      <c r="K2871" s="11"/>
      <c r="L2871" s="11"/>
      <c r="M2871" s="11"/>
      <c r="N2871" s="11"/>
      <c r="O2871" s="11"/>
      <c r="P2871" s="11"/>
      <c r="Q2871" s="11"/>
      <c r="R2871" s="11"/>
      <c r="S2871" s="11"/>
      <c r="T2871" s="11"/>
      <c r="U2871" s="9">
        <v>724.03</v>
      </c>
    </row>
    <row r="2872" spans="1:21" ht="23.25" thickBot="1" x14ac:dyDescent="0.3">
      <c r="A2872" s="4" t="s">
        <v>629</v>
      </c>
      <c r="B2872" s="4" t="s">
        <v>89</v>
      </c>
      <c r="C2872" s="4" t="s">
        <v>90</v>
      </c>
      <c r="D2872" s="4" t="s">
        <v>643</v>
      </c>
      <c r="E2872" s="4" t="s">
        <v>644</v>
      </c>
      <c r="F2872" s="4" t="s">
        <v>132</v>
      </c>
      <c r="G2872" s="4" t="s">
        <v>133</v>
      </c>
      <c r="H2872" s="4" t="s">
        <v>645</v>
      </c>
      <c r="I2872" s="8">
        <v>41.76</v>
      </c>
      <c r="J2872" s="7"/>
      <c r="K2872" s="7"/>
      <c r="L2872" s="7"/>
      <c r="M2872" s="7"/>
      <c r="N2872" s="7"/>
      <c r="O2872" s="7"/>
      <c r="P2872" s="7"/>
      <c r="Q2872" s="7"/>
      <c r="R2872" s="7"/>
      <c r="S2872" s="7"/>
      <c r="T2872" s="7"/>
      <c r="U2872" s="9">
        <v>41.76</v>
      </c>
    </row>
    <row r="2873" spans="1:21" ht="23.25" thickBot="1" x14ac:dyDescent="0.3">
      <c r="A2873" s="4" t="s">
        <v>629</v>
      </c>
      <c r="B2873" s="4" t="s">
        <v>89</v>
      </c>
      <c r="C2873" s="4" t="s">
        <v>90</v>
      </c>
      <c r="D2873" s="4" t="s">
        <v>643</v>
      </c>
      <c r="E2873" s="4" t="s">
        <v>644</v>
      </c>
      <c r="F2873" s="4" t="s">
        <v>94</v>
      </c>
      <c r="G2873" s="4" t="s">
        <v>95</v>
      </c>
      <c r="H2873" s="4" t="s">
        <v>645</v>
      </c>
      <c r="I2873" s="10">
        <v>649.99</v>
      </c>
      <c r="J2873" s="10">
        <v>408.25</v>
      </c>
      <c r="K2873" s="10">
        <v>598.92999999999995</v>
      </c>
      <c r="L2873" s="10">
        <v>579.38</v>
      </c>
      <c r="M2873" s="10">
        <v>577.51</v>
      </c>
      <c r="N2873" s="10">
        <v>614.03</v>
      </c>
      <c r="O2873" s="10">
        <v>733.18</v>
      </c>
      <c r="P2873" s="10">
        <v>523.30999999999995</v>
      </c>
      <c r="Q2873" s="10">
        <v>607.84</v>
      </c>
      <c r="R2873" s="10">
        <v>934.59</v>
      </c>
      <c r="S2873" s="10">
        <v>561.61</v>
      </c>
      <c r="T2873" s="10">
        <v>739.21</v>
      </c>
      <c r="U2873" s="9">
        <v>7527.83</v>
      </c>
    </row>
    <row r="2874" spans="1:21" ht="23.25" thickBot="1" x14ac:dyDescent="0.3">
      <c r="A2874" s="4" t="s">
        <v>629</v>
      </c>
      <c r="B2874" s="4" t="s">
        <v>89</v>
      </c>
      <c r="C2874" s="4" t="s">
        <v>90</v>
      </c>
      <c r="D2874" s="4" t="s">
        <v>643</v>
      </c>
      <c r="E2874" s="4" t="s">
        <v>644</v>
      </c>
      <c r="F2874" s="4" t="s">
        <v>98</v>
      </c>
      <c r="G2874" s="4" t="s">
        <v>99</v>
      </c>
      <c r="H2874" s="4" t="s">
        <v>645</v>
      </c>
      <c r="I2874" s="7"/>
      <c r="J2874" s="7"/>
      <c r="K2874" s="7"/>
      <c r="L2874" s="7"/>
      <c r="M2874" s="7"/>
      <c r="N2874" s="7"/>
      <c r="O2874" s="7"/>
      <c r="P2874" s="7"/>
      <c r="Q2874" s="7"/>
      <c r="R2874" s="8">
        <v>1946.7</v>
      </c>
      <c r="S2874" s="8">
        <v>1753.32</v>
      </c>
      <c r="T2874" s="8">
        <v>-3617.55</v>
      </c>
      <c r="U2874" s="9">
        <v>82.47</v>
      </c>
    </row>
    <row r="2875" spans="1:21" ht="23.25" thickBot="1" x14ac:dyDescent="0.3">
      <c r="A2875" s="4" t="s">
        <v>629</v>
      </c>
      <c r="B2875" s="4" t="s">
        <v>89</v>
      </c>
      <c r="C2875" s="4" t="s">
        <v>90</v>
      </c>
      <c r="D2875" s="4" t="s">
        <v>643</v>
      </c>
      <c r="E2875" s="4" t="s">
        <v>644</v>
      </c>
      <c r="F2875" s="4" t="s">
        <v>156</v>
      </c>
      <c r="G2875" s="4" t="s">
        <v>157</v>
      </c>
      <c r="H2875" s="4" t="s">
        <v>645</v>
      </c>
      <c r="I2875" s="10">
        <v>225</v>
      </c>
      <c r="J2875" s="10">
        <v>157.5</v>
      </c>
      <c r="K2875" s="10">
        <v>411</v>
      </c>
      <c r="L2875" s="10">
        <v>183.2</v>
      </c>
      <c r="M2875" s="10">
        <v>183.2</v>
      </c>
      <c r="N2875" s="10">
        <v>251.9</v>
      </c>
      <c r="O2875" s="10">
        <v>183.2</v>
      </c>
      <c r="P2875" s="10">
        <v>412.2</v>
      </c>
      <c r="Q2875" s="10">
        <v>206.1</v>
      </c>
      <c r="R2875" s="10">
        <v>68.7</v>
      </c>
      <c r="S2875" s="10">
        <v>206.1</v>
      </c>
      <c r="T2875" s="10">
        <v>68.7</v>
      </c>
      <c r="U2875" s="9">
        <v>2556.8000000000002</v>
      </c>
    </row>
    <row r="2876" spans="1:21" ht="23.25" thickBot="1" x14ac:dyDescent="0.3">
      <c r="A2876" s="4" t="s">
        <v>629</v>
      </c>
      <c r="B2876" s="4" t="s">
        <v>89</v>
      </c>
      <c r="C2876" s="4" t="s">
        <v>90</v>
      </c>
      <c r="D2876" s="4" t="s">
        <v>643</v>
      </c>
      <c r="E2876" s="4" t="s">
        <v>644</v>
      </c>
      <c r="F2876" s="4" t="s">
        <v>160</v>
      </c>
      <c r="G2876" s="4" t="s">
        <v>161</v>
      </c>
      <c r="H2876" s="4" t="s">
        <v>645</v>
      </c>
      <c r="I2876" s="7"/>
      <c r="J2876" s="7"/>
      <c r="K2876" s="7"/>
      <c r="L2876" s="7"/>
      <c r="M2876" s="7"/>
      <c r="N2876" s="7"/>
      <c r="O2876" s="7"/>
      <c r="P2876" s="7"/>
      <c r="Q2876" s="7"/>
      <c r="R2876" s="7"/>
      <c r="S2876" s="8">
        <v>471.13</v>
      </c>
      <c r="T2876" s="7"/>
      <c r="U2876" s="9">
        <v>471.13</v>
      </c>
    </row>
    <row r="2877" spans="1:21" ht="23.25" thickBot="1" x14ac:dyDescent="0.3">
      <c r="A2877" s="4" t="s">
        <v>629</v>
      </c>
      <c r="B2877" s="4" t="s">
        <v>89</v>
      </c>
      <c r="C2877" s="4" t="s">
        <v>90</v>
      </c>
      <c r="D2877" s="4" t="s">
        <v>643</v>
      </c>
      <c r="E2877" s="4" t="s">
        <v>644</v>
      </c>
      <c r="F2877" s="4" t="s">
        <v>174</v>
      </c>
      <c r="G2877" s="4" t="s">
        <v>175</v>
      </c>
      <c r="H2877" s="4" t="s">
        <v>645</v>
      </c>
      <c r="I2877" s="10">
        <v>-1607.45</v>
      </c>
      <c r="J2877" s="10">
        <v>-890.28</v>
      </c>
      <c r="K2877" s="10">
        <v>-1001.13</v>
      </c>
      <c r="L2877" s="10">
        <v>-820.73</v>
      </c>
      <c r="M2877" s="10">
        <v>-230.83</v>
      </c>
      <c r="N2877" s="10">
        <v>-230.85</v>
      </c>
      <c r="O2877" s="10">
        <v>-1333.7</v>
      </c>
      <c r="P2877" s="10">
        <v>-205.18</v>
      </c>
      <c r="Q2877" s="10">
        <v>-523.16</v>
      </c>
      <c r="R2877" s="11"/>
      <c r="S2877" s="10">
        <v>-209.26</v>
      </c>
      <c r="T2877" s="10">
        <v>-1229.42</v>
      </c>
      <c r="U2877" s="9">
        <v>-8281.99</v>
      </c>
    </row>
    <row r="2878" spans="1:21" ht="23.25" thickBot="1" x14ac:dyDescent="0.3">
      <c r="A2878" s="4" t="s">
        <v>629</v>
      </c>
      <c r="B2878" s="4" t="s">
        <v>89</v>
      </c>
      <c r="C2878" s="4" t="s">
        <v>90</v>
      </c>
      <c r="D2878" s="4" t="s">
        <v>643</v>
      </c>
      <c r="E2878" s="4" t="s">
        <v>644</v>
      </c>
      <c r="F2878" s="4" t="s">
        <v>176</v>
      </c>
      <c r="G2878" s="4" t="s">
        <v>177</v>
      </c>
      <c r="H2878" s="4" t="s">
        <v>645</v>
      </c>
      <c r="I2878" s="8">
        <v>-35570.54</v>
      </c>
      <c r="J2878" s="8">
        <v>-25212.720000000001</v>
      </c>
      <c r="K2878" s="8">
        <v>-31224.04</v>
      </c>
      <c r="L2878" s="8">
        <v>-33360.660000000003</v>
      </c>
      <c r="M2878" s="8">
        <v>-35003.4</v>
      </c>
      <c r="N2878" s="8">
        <v>-36275.550000000003</v>
      </c>
      <c r="O2878" s="8">
        <v>-40092.01</v>
      </c>
      <c r="P2878" s="8">
        <v>-33698.910000000003</v>
      </c>
      <c r="Q2878" s="8">
        <v>-36877.47</v>
      </c>
      <c r="R2878" s="8">
        <v>-27048.75</v>
      </c>
      <c r="S2878" s="8">
        <v>-33889.589999999997</v>
      </c>
      <c r="T2878" s="8">
        <v>-37113.379999999997</v>
      </c>
      <c r="U2878" s="9">
        <v>-405367.02</v>
      </c>
    </row>
    <row r="2879" spans="1:21" ht="23.25" thickBot="1" x14ac:dyDescent="0.3">
      <c r="A2879" s="4" t="s">
        <v>629</v>
      </c>
      <c r="B2879" s="4" t="s">
        <v>89</v>
      </c>
      <c r="C2879" s="4" t="s">
        <v>90</v>
      </c>
      <c r="D2879" s="4" t="s">
        <v>643</v>
      </c>
      <c r="E2879" s="4" t="s">
        <v>644</v>
      </c>
      <c r="F2879" s="4" t="s">
        <v>178</v>
      </c>
      <c r="G2879" s="4" t="s">
        <v>179</v>
      </c>
      <c r="H2879" s="4" t="s">
        <v>645</v>
      </c>
      <c r="I2879" s="10">
        <v>-7196.51</v>
      </c>
      <c r="J2879" s="10">
        <v>-4599.82</v>
      </c>
      <c r="K2879" s="10">
        <v>-8163.14</v>
      </c>
      <c r="L2879" s="10">
        <v>-7020.78</v>
      </c>
      <c r="M2879" s="10">
        <v>-7020.82</v>
      </c>
      <c r="N2879" s="10">
        <v>-7732.49</v>
      </c>
      <c r="O2879" s="10">
        <v>-8828.91</v>
      </c>
      <c r="P2879" s="10">
        <v>-6636.09</v>
      </c>
      <c r="Q2879" s="10">
        <v>-7161.3</v>
      </c>
      <c r="R2879" s="10">
        <v>-4885.38</v>
      </c>
      <c r="S2879" s="10">
        <v>-6827.76</v>
      </c>
      <c r="T2879" s="10">
        <v>-7043.58</v>
      </c>
      <c r="U2879" s="9">
        <v>-83116.58</v>
      </c>
    </row>
    <row r="2880" spans="1:21" ht="23.25" thickBot="1" x14ac:dyDescent="0.3">
      <c r="A2880" s="4" t="s">
        <v>629</v>
      </c>
      <c r="B2880" s="4" t="s">
        <v>89</v>
      </c>
      <c r="C2880" s="4" t="s">
        <v>90</v>
      </c>
      <c r="D2880" s="4" t="s">
        <v>643</v>
      </c>
      <c r="E2880" s="4" t="s">
        <v>644</v>
      </c>
      <c r="F2880" s="4" t="s">
        <v>182</v>
      </c>
      <c r="G2880" s="4" t="s">
        <v>183</v>
      </c>
      <c r="H2880" s="4" t="s">
        <v>645</v>
      </c>
      <c r="I2880" s="8">
        <v>-157.5</v>
      </c>
      <c r="J2880" s="8">
        <v>-135</v>
      </c>
      <c r="K2880" s="8">
        <v>-337.5</v>
      </c>
      <c r="L2880" s="8">
        <v>-157.5</v>
      </c>
      <c r="M2880" s="8">
        <v>-157.5</v>
      </c>
      <c r="N2880" s="8">
        <v>-247.5</v>
      </c>
      <c r="O2880" s="8">
        <v>-292.5</v>
      </c>
      <c r="P2880" s="8">
        <v>-180</v>
      </c>
      <c r="Q2880" s="8">
        <v>-202.5</v>
      </c>
      <c r="R2880" s="8">
        <v>-90</v>
      </c>
      <c r="S2880" s="8">
        <v>-202.5</v>
      </c>
      <c r="T2880" s="8">
        <v>-202.5</v>
      </c>
      <c r="U2880" s="9">
        <v>-2362.5</v>
      </c>
    </row>
    <row r="2881" spans="1:21" ht="23.25" thickBot="1" x14ac:dyDescent="0.3">
      <c r="A2881" s="4" t="s">
        <v>629</v>
      </c>
      <c r="B2881" s="4" t="s">
        <v>89</v>
      </c>
      <c r="C2881" s="4" t="s">
        <v>90</v>
      </c>
      <c r="D2881" s="4" t="s">
        <v>646</v>
      </c>
      <c r="E2881" s="4" t="s">
        <v>647</v>
      </c>
      <c r="F2881" s="4" t="s">
        <v>47</v>
      </c>
      <c r="G2881" s="4" t="s">
        <v>48</v>
      </c>
      <c r="H2881" s="4" t="s">
        <v>648</v>
      </c>
      <c r="I2881" s="10">
        <v>991.8</v>
      </c>
      <c r="J2881" s="10">
        <v>904.23</v>
      </c>
      <c r="K2881" s="11"/>
      <c r="L2881" s="11"/>
      <c r="M2881" s="11"/>
      <c r="N2881" s="11"/>
      <c r="O2881" s="11"/>
      <c r="P2881" s="11"/>
      <c r="Q2881" s="11"/>
      <c r="R2881" s="11"/>
      <c r="S2881" s="11"/>
      <c r="T2881" s="11"/>
      <c r="U2881" s="9">
        <v>1896.03</v>
      </c>
    </row>
    <row r="2882" spans="1:21" ht="23.25" thickBot="1" x14ac:dyDescent="0.3">
      <c r="A2882" s="4" t="s">
        <v>629</v>
      </c>
      <c r="B2882" s="4" t="s">
        <v>89</v>
      </c>
      <c r="C2882" s="4" t="s">
        <v>90</v>
      </c>
      <c r="D2882" s="4" t="s">
        <v>646</v>
      </c>
      <c r="E2882" s="4" t="s">
        <v>647</v>
      </c>
      <c r="F2882" s="4" t="s">
        <v>94</v>
      </c>
      <c r="G2882" s="4" t="s">
        <v>95</v>
      </c>
      <c r="H2882" s="4" t="s">
        <v>648</v>
      </c>
      <c r="I2882" s="8">
        <v>582.82000000000005</v>
      </c>
      <c r="J2882" s="8">
        <v>114.99</v>
      </c>
      <c r="K2882" s="8">
        <v>410.21</v>
      </c>
      <c r="L2882" s="8">
        <v>243.63</v>
      </c>
      <c r="M2882" s="8">
        <v>167.07</v>
      </c>
      <c r="N2882" s="8">
        <v>194.31</v>
      </c>
      <c r="O2882" s="8">
        <v>65.25</v>
      </c>
      <c r="P2882" s="8">
        <v>8.5299999999999994</v>
      </c>
      <c r="Q2882" s="8">
        <v>73.09</v>
      </c>
      <c r="R2882" s="8">
        <v>137.03</v>
      </c>
      <c r="S2882" s="8">
        <v>175.39</v>
      </c>
      <c r="T2882" s="8">
        <v>64.94</v>
      </c>
      <c r="U2882" s="9">
        <v>2237.2600000000002</v>
      </c>
    </row>
    <row r="2883" spans="1:21" ht="23.25" thickBot="1" x14ac:dyDescent="0.3">
      <c r="A2883" s="4" t="s">
        <v>629</v>
      </c>
      <c r="B2883" s="4" t="s">
        <v>89</v>
      </c>
      <c r="C2883" s="4" t="s">
        <v>90</v>
      </c>
      <c r="D2883" s="4" t="s">
        <v>646</v>
      </c>
      <c r="E2883" s="4" t="s">
        <v>647</v>
      </c>
      <c r="F2883" s="4" t="s">
        <v>51</v>
      </c>
      <c r="G2883" s="4" t="s">
        <v>52</v>
      </c>
      <c r="H2883" s="4" t="s">
        <v>648</v>
      </c>
      <c r="I2883" s="10">
        <v>1637.64</v>
      </c>
      <c r="J2883" s="11"/>
      <c r="K2883" s="10">
        <v>1205.73</v>
      </c>
      <c r="L2883" s="11"/>
      <c r="M2883" s="10">
        <v>93.79</v>
      </c>
      <c r="N2883" s="10">
        <v>461.66</v>
      </c>
      <c r="O2883" s="11"/>
      <c r="P2883" s="11"/>
      <c r="Q2883" s="10">
        <v>104.63</v>
      </c>
      <c r="R2883" s="10">
        <v>313.89</v>
      </c>
      <c r="S2883" s="10">
        <v>396.95</v>
      </c>
      <c r="T2883" s="10">
        <v>610</v>
      </c>
      <c r="U2883" s="9">
        <v>4824.29</v>
      </c>
    </row>
    <row r="2884" spans="1:21" ht="23.25" thickBot="1" x14ac:dyDescent="0.3">
      <c r="A2884" s="4" t="s">
        <v>629</v>
      </c>
      <c r="B2884" s="4" t="s">
        <v>89</v>
      </c>
      <c r="C2884" s="4" t="s">
        <v>90</v>
      </c>
      <c r="D2884" s="4" t="s">
        <v>646</v>
      </c>
      <c r="E2884" s="4" t="s">
        <v>647</v>
      </c>
      <c r="F2884" s="4" t="s">
        <v>42</v>
      </c>
      <c r="G2884" s="4" t="s">
        <v>43</v>
      </c>
      <c r="H2884" s="4" t="s">
        <v>648</v>
      </c>
      <c r="I2884" s="8">
        <v>4805.8</v>
      </c>
      <c r="J2884" s="8">
        <v>2005.02</v>
      </c>
      <c r="K2884" s="8">
        <v>4623.6499999999996</v>
      </c>
      <c r="L2884" s="8">
        <v>3520.14</v>
      </c>
      <c r="M2884" s="8">
        <v>1718.1</v>
      </c>
      <c r="N2884" s="8">
        <v>2462.64</v>
      </c>
      <c r="O2884" s="8">
        <v>731.31</v>
      </c>
      <c r="P2884" s="8">
        <v>154.19999999999999</v>
      </c>
      <c r="Q2884" s="8">
        <v>837.95</v>
      </c>
      <c r="R2884" s="8">
        <v>1556.8</v>
      </c>
      <c r="S2884" s="8">
        <v>1936.6</v>
      </c>
      <c r="T2884" s="8">
        <v>564.20000000000005</v>
      </c>
      <c r="U2884" s="9">
        <v>24916.41</v>
      </c>
    </row>
    <row r="2885" spans="1:21" ht="23.25" thickBot="1" x14ac:dyDescent="0.3">
      <c r="A2885" s="4" t="s">
        <v>629</v>
      </c>
      <c r="B2885" s="4" t="s">
        <v>89</v>
      </c>
      <c r="C2885" s="4" t="s">
        <v>90</v>
      </c>
      <c r="D2885" s="4" t="s">
        <v>646</v>
      </c>
      <c r="E2885" s="4" t="s">
        <v>647</v>
      </c>
      <c r="F2885" s="4" t="s">
        <v>53</v>
      </c>
      <c r="G2885" s="4" t="s">
        <v>54</v>
      </c>
      <c r="H2885" s="4" t="s">
        <v>648</v>
      </c>
      <c r="I2885" s="10">
        <v>4094.62</v>
      </c>
      <c r="J2885" s="10">
        <v>74.2</v>
      </c>
      <c r="K2885" s="10">
        <v>1587.48</v>
      </c>
      <c r="L2885" s="10">
        <v>884.81</v>
      </c>
      <c r="M2885" s="10">
        <v>1208.98</v>
      </c>
      <c r="N2885" s="10">
        <v>589.12</v>
      </c>
      <c r="O2885" s="10">
        <v>448.44</v>
      </c>
      <c r="P2885" s="11"/>
      <c r="Q2885" s="10">
        <v>378.93</v>
      </c>
      <c r="R2885" s="10">
        <v>607.04999999999995</v>
      </c>
      <c r="S2885" s="10">
        <v>837.76</v>
      </c>
      <c r="T2885" s="11"/>
      <c r="U2885" s="9">
        <v>10711.39</v>
      </c>
    </row>
    <row r="2886" spans="1:21" ht="23.25" thickBot="1" x14ac:dyDescent="0.3">
      <c r="A2886" s="4" t="s">
        <v>629</v>
      </c>
      <c r="B2886" s="4" t="s">
        <v>89</v>
      </c>
      <c r="C2886" s="4" t="s">
        <v>90</v>
      </c>
      <c r="D2886" s="4" t="s">
        <v>646</v>
      </c>
      <c r="E2886" s="4" t="s">
        <v>647</v>
      </c>
      <c r="F2886" s="4" t="s">
        <v>172</v>
      </c>
      <c r="G2886" s="4" t="s">
        <v>173</v>
      </c>
      <c r="H2886" s="4" t="s">
        <v>648</v>
      </c>
      <c r="I2886" s="8">
        <v>45</v>
      </c>
      <c r="J2886" s="7"/>
      <c r="K2886" s="8">
        <v>90</v>
      </c>
      <c r="L2886" s="7"/>
      <c r="M2886" s="7"/>
      <c r="N2886" s="7"/>
      <c r="O2886" s="7"/>
      <c r="P2886" s="7"/>
      <c r="Q2886" s="8">
        <v>22.5</v>
      </c>
      <c r="R2886" s="7"/>
      <c r="S2886" s="7"/>
      <c r="T2886" s="7"/>
      <c r="U2886" s="9">
        <v>157.5</v>
      </c>
    </row>
    <row r="2887" spans="1:21" ht="23.25" thickBot="1" x14ac:dyDescent="0.3">
      <c r="A2887" s="4" t="s">
        <v>629</v>
      </c>
      <c r="B2887" s="4" t="s">
        <v>89</v>
      </c>
      <c r="C2887" s="4" t="s">
        <v>90</v>
      </c>
      <c r="D2887" s="4" t="s">
        <v>649</v>
      </c>
      <c r="E2887" s="4" t="s">
        <v>650</v>
      </c>
      <c r="F2887" s="4" t="s">
        <v>47</v>
      </c>
      <c r="G2887" s="4" t="s">
        <v>48</v>
      </c>
      <c r="H2887" s="4" t="s">
        <v>651</v>
      </c>
      <c r="I2887" s="10">
        <v>673.75</v>
      </c>
      <c r="J2887" s="10">
        <v>12.93</v>
      </c>
      <c r="K2887" s="11"/>
      <c r="L2887" s="11"/>
      <c r="M2887" s="10">
        <v>497.89</v>
      </c>
      <c r="N2887" s="10">
        <v>297.49</v>
      </c>
      <c r="O2887" s="10">
        <v>402.44</v>
      </c>
      <c r="P2887" s="11"/>
      <c r="Q2887" s="11"/>
      <c r="R2887" s="10">
        <v>57.99</v>
      </c>
      <c r="S2887" s="10">
        <v>299.33</v>
      </c>
      <c r="T2887" s="11"/>
      <c r="U2887" s="9">
        <v>2241.8200000000002</v>
      </c>
    </row>
    <row r="2888" spans="1:21" ht="23.25" thickBot="1" x14ac:dyDescent="0.3">
      <c r="A2888" s="4" t="s">
        <v>629</v>
      </c>
      <c r="B2888" s="4" t="s">
        <v>89</v>
      </c>
      <c r="C2888" s="4" t="s">
        <v>90</v>
      </c>
      <c r="D2888" s="4" t="s">
        <v>649</v>
      </c>
      <c r="E2888" s="4" t="s">
        <v>650</v>
      </c>
      <c r="F2888" s="4" t="s">
        <v>94</v>
      </c>
      <c r="G2888" s="4" t="s">
        <v>95</v>
      </c>
      <c r="H2888" s="4" t="s">
        <v>651</v>
      </c>
      <c r="I2888" s="8">
        <v>47.23</v>
      </c>
      <c r="J2888" s="8">
        <v>12.32</v>
      </c>
      <c r="K2888" s="8">
        <v>134.83000000000001</v>
      </c>
      <c r="L2888" s="8">
        <v>142.41999999999999</v>
      </c>
      <c r="M2888" s="8">
        <v>103.68</v>
      </c>
      <c r="N2888" s="8">
        <v>108.74</v>
      </c>
      <c r="O2888" s="8">
        <v>123.66</v>
      </c>
      <c r="P2888" s="8">
        <v>106.6</v>
      </c>
      <c r="Q2888" s="8">
        <v>76.099999999999994</v>
      </c>
      <c r="R2888" s="8">
        <v>124.56</v>
      </c>
      <c r="S2888" s="8">
        <v>96.44</v>
      </c>
      <c r="T2888" s="8">
        <v>128.07</v>
      </c>
      <c r="U2888" s="9">
        <v>1204.6500000000001</v>
      </c>
    </row>
    <row r="2889" spans="1:21" ht="23.25" thickBot="1" x14ac:dyDescent="0.3">
      <c r="A2889" s="4" t="s">
        <v>629</v>
      </c>
      <c r="B2889" s="4" t="s">
        <v>89</v>
      </c>
      <c r="C2889" s="4" t="s">
        <v>90</v>
      </c>
      <c r="D2889" s="4" t="s">
        <v>649</v>
      </c>
      <c r="E2889" s="4" t="s">
        <v>650</v>
      </c>
      <c r="F2889" s="4" t="s">
        <v>42</v>
      </c>
      <c r="G2889" s="4" t="s">
        <v>43</v>
      </c>
      <c r="H2889" s="4" t="s">
        <v>651</v>
      </c>
      <c r="I2889" s="10">
        <v>816.86</v>
      </c>
      <c r="J2889" s="10">
        <v>222.78</v>
      </c>
      <c r="K2889" s="10">
        <v>2437.8000000000002</v>
      </c>
      <c r="L2889" s="10">
        <v>2575.1</v>
      </c>
      <c r="M2889" s="10">
        <v>1874.58</v>
      </c>
      <c r="N2889" s="10">
        <v>1966.05</v>
      </c>
      <c r="O2889" s="10">
        <v>2235.9</v>
      </c>
      <c r="P2889" s="10">
        <v>1927.5</v>
      </c>
      <c r="Q2889" s="10">
        <v>1376.04</v>
      </c>
      <c r="R2889" s="10">
        <v>2252.14</v>
      </c>
      <c r="S2889" s="10">
        <v>1743.66</v>
      </c>
      <c r="T2889" s="10">
        <v>2166.8000000000002</v>
      </c>
      <c r="U2889" s="9">
        <v>21595.21</v>
      </c>
    </row>
    <row r="2890" spans="1:21" ht="23.25" thickBot="1" x14ac:dyDescent="0.3">
      <c r="A2890" s="4" t="s">
        <v>629</v>
      </c>
      <c r="B2890" s="4" t="s">
        <v>89</v>
      </c>
      <c r="C2890" s="4" t="s">
        <v>90</v>
      </c>
      <c r="D2890" s="4" t="s">
        <v>649</v>
      </c>
      <c r="E2890" s="4" t="s">
        <v>650</v>
      </c>
      <c r="F2890" s="4" t="s">
        <v>53</v>
      </c>
      <c r="G2890" s="4" t="s">
        <v>54</v>
      </c>
      <c r="H2890" s="4" t="s">
        <v>651</v>
      </c>
      <c r="I2890" s="8">
        <v>37.1</v>
      </c>
      <c r="J2890" s="7"/>
      <c r="K2890" s="7"/>
      <c r="L2890" s="7"/>
      <c r="M2890" s="7"/>
      <c r="N2890" s="7"/>
      <c r="O2890" s="7"/>
      <c r="P2890" s="7"/>
      <c r="Q2890" s="7"/>
      <c r="R2890" s="7"/>
      <c r="S2890" s="7"/>
      <c r="T2890" s="8">
        <v>148.87</v>
      </c>
      <c r="U2890" s="9">
        <v>185.97</v>
      </c>
    </row>
    <row r="2891" spans="1:21" ht="23.25" thickBot="1" x14ac:dyDescent="0.3">
      <c r="A2891" s="4" t="s">
        <v>629</v>
      </c>
      <c r="B2891" s="4" t="s">
        <v>89</v>
      </c>
      <c r="C2891" s="4" t="s">
        <v>90</v>
      </c>
      <c r="D2891" s="4" t="s">
        <v>652</v>
      </c>
      <c r="E2891" s="4" t="s">
        <v>653</v>
      </c>
      <c r="F2891" s="4" t="s">
        <v>70</v>
      </c>
      <c r="G2891" s="4" t="s">
        <v>71</v>
      </c>
      <c r="H2891" s="4" t="s">
        <v>654</v>
      </c>
      <c r="I2891" s="11"/>
      <c r="J2891" s="11"/>
      <c r="K2891" s="11"/>
      <c r="L2891" s="11"/>
      <c r="M2891" s="10">
        <v>420.95</v>
      </c>
      <c r="N2891" s="10">
        <v>4552.49</v>
      </c>
      <c r="O2891" s="10">
        <v>1749.13</v>
      </c>
      <c r="P2891" s="11"/>
      <c r="Q2891" s="10">
        <v>1592.37</v>
      </c>
      <c r="R2891" s="10">
        <v>-194.66</v>
      </c>
      <c r="S2891" s="11"/>
      <c r="T2891" s="11"/>
      <c r="U2891" s="9">
        <v>8120.28</v>
      </c>
    </row>
    <row r="2892" spans="1:21" ht="23.25" thickBot="1" x14ac:dyDescent="0.3">
      <c r="A2892" s="4" t="s">
        <v>629</v>
      </c>
      <c r="B2892" s="4" t="s">
        <v>89</v>
      </c>
      <c r="C2892" s="4" t="s">
        <v>90</v>
      </c>
      <c r="D2892" s="4" t="s">
        <v>652</v>
      </c>
      <c r="E2892" s="4" t="s">
        <v>653</v>
      </c>
      <c r="F2892" s="4" t="s">
        <v>47</v>
      </c>
      <c r="G2892" s="4" t="s">
        <v>48</v>
      </c>
      <c r="H2892" s="4" t="s">
        <v>654</v>
      </c>
      <c r="I2892" s="8">
        <v>25.71</v>
      </c>
      <c r="J2892" s="7"/>
      <c r="K2892" s="7"/>
      <c r="L2892" s="7"/>
      <c r="M2892" s="7"/>
      <c r="N2892" s="7"/>
      <c r="O2892" s="7"/>
      <c r="P2892" s="7"/>
      <c r="Q2892" s="7"/>
      <c r="R2892" s="8">
        <v>126.08</v>
      </c>
      <c r="S2892" s="7"/>
      <c r="T2892" s="7"/>
      <c r="U2892" s="9">
        <v>151.79</v>
      </c>
    </row>
    <row r="2893" spans="1:21" ht="23.25" thickBot="1" x14ac:dyDescent="0.3">
      <c r="A2893" s="4" t="s">
        <v>629</v>
      </c>
      <c r="B2893" s="4" t="s">
        <v>89</v>
      </c>
      <c r="C2893" s="4" t="s">
        <v>90</v>
      </c>
      <c r="D2893" s="4" t="s">
        <v>652</v>
      </c>
      <c r="E2893" s="4" t="s">
        <v>653</v>
      </c>
      <c r="F2893" s="4" t="s">
        <v>94</v>
      </c>
      <c r="G2893" s="4" t="s">
        <v>95</v>
      </c>
      <c r="H2893" s="4" t="s">
        <v>654</v>
      </c>
      <c r="I2893" s="11"/>
      <c r="J2893" s="10">
        <v>48.62</v>
      </c>
      <c r="K2893" s="11"/>
      <c r="L2893" s="11"/>
      <c r="M2893" s="11"/>
      <c r="N2893" s="10">
        <v>81.819999999999993</v>
      </c>
      <c r="O2893" s="10">
        <v>202.48</v>
      </c>
      <c r="P2893" s="10">
        <v>10.99</v>
      </c>
      <c r="Q2893" s="10">
        <v>313.29000000000002</v>
      </c>
      <c r="R2893" s="10">
        <v>306.13</v>
      </c>
      <c r="S2893" s="10">
        <v>199.02</v>
      </c>
      <c r="T2893" s="10">
        <v>100.1</v>
      </c>
      <c r="U2893" s="9">
        <v>1262.45</v>
      </c>
    </row>
    <row r="2894" spans="1:21" ht="23.25" thickBot="1" x14ac:dyDescent="0.3">
      <c r="A2894" s="4" t="s">
        <v>629</v>
      </c>
      <c r="B2894" s="4" t="s">
        <v>89</v>
      </c>
      <c r="C2894" s="4" t="s">
        <v>90</v>
      </c>
      <c r="D2894" s="4" t="s">
        <v>652</v>
      </c>
      <c r="E2894" s="4" t="s">
        <v>653</v>
      </c>
      <c r="F2894" s="4" t="s">
        <v>42</v>
      </c>
      <c r="G2894" s="4" t="s">
        <v>43</v>
      </c>
      <c r="H2894" s="4" t="s">
        <v>654</v>
      </c>
      <c r="I2894" s="7"/>
      <c r="J2894" s="8">
        <v>730.68</v>
      </c>
      <c r="K2894" s="7"/>
      <c r="L2894" s="7"/>
      <c r="M2894" s="7"/>
      <c r="N2894" s="8">
        <v>1127.76</v>
      </c>
      <c r="O2894" s="8">
        <v>3661.11</v>
      </c>
      <c r="P2894" s="8">
        <v>140.97</v>
      </c>
      <c r="Q2894" s="8">
        <v>4364.38</v>
      </c>
      <c r="R2894" s="8">
        <v>4592.37</v>
      </c>
      <c r="S2894" s="8">
        <v>3142.76</v>
      </c>
      <c r="T2894" s="8">
        <v>1685.34</v>
      </c>
      <c r="U2894" s="9">
        <v>19445.37</v>
      </c>
    </row>
    <row r="2895" spans="1:21" ht="23.25" thickBot="1" x14ac:dyDescent="0.3">
      <c r="A2895" s="4" t="s">
        <v>629</v>
      </c>
      <c r="B2895" s="4" t="s">
        <v>89</v>
      </c>
      <c r="C2895" s="4" t="s">
        <v>90</v>
      </c>
      <c r="D2895" s="4" t="s">
        <v>652</v>
      </c>
      <c r="E2895" s="4" t="s">
        <v>653</v>
      </c>
      <c r="F2895" s="4" t="s">
        <v>53</v>
      </c>
      <c r="G2895" s="4" t="s">
        <v>54</v>
      </c>
      <c r="H2895" s="4" t="s">
        <v>654</v>
      </c>
      <c r="I2895" s="11"/>
      <c r="J2895" s="10">
        <v>148.38</v>
      </c>
      <c r="K2895" s="11"/>
      <c r="L2895" s="11"/>
      <c r="M2895" s="11"/>
      <c r="N2895" s="10">
        <v>351.7</v>
      </c>
      <c r="O2895" s="11"/>
      <c r="P2895" s="10">
        <v>57.71</v>
      </c>
      <c r="Q2895" s="10">
        <v>1300.22</v>
      </c>
      <c r="R2895" s="10">
        <v>942.66</v>
      </c>
      <c r="S2895" s="10">
        <v>455.7</v>
      </c>
      <c r="T2895" s="10">
        <v>124.58</v>
      </c>
      <c r="U2895" s="9">
        <v>3380.95</v>
      </c>
    </row>
    <row r="2896" spans="1:21" ht="23.25" thickBot="1" x14ac:dyDescent="0.3">
      <c r="A2896" s="4" t="s">
        <v>629</v>
      </c>
      <c r="B2896" s="4" t="s">
        <v>89</v>
      </c>
      <c r="C2896" s="4" t="s">
        <v>90</v>
      </c>
      <c r="D2896" s="4" t="s">
        <v>655</v>
      </c>
      <c r="E2896" s="4" t="s">
        <v>656</v>
      </c>
      <c r="F2896" s="4" t="s">
        <v>47</v>
      </c>
      <c r="G2896" s="4" t="s">
        <v>48</v>
      </c>
      <c r="H2896" s="4" t="s">
        <v>657</v>
      </c>
      <c r="I2896" s="8">
        <v>1875.08</v>
      </c>
      <c r="J2896" s="7"/>
      <c r="K2896" s="7"/>
      <c r="L2896" s="8">
        <v>207.05</v>
      </c>
      <c r="M2896" s="8">
        <v>408.71</v>
      </c>
      <c r="N2896" s="8">
        <v>287.10000000000002</v>
      </c>
      <c r="O2896" s="8">
        <v>996.96</v>
      </c>
      <c r="P2896" s="7"/>
      <c r="Q2896" s="8">
        <v>1362.17</v>
      </c>
      <c r="R2896" s="7"/>
      <c r="S2896" s="8">
        <v>1113</v>
      </c>
      <c r="T2896" s="7"/>
      <c r="U2896" s="9">
        <v>6250.07</v>
      </c>
    </row>
    <row r="2897" spans="1:21" ht="23.25" thickBot="1" x14ac:dyDescent="0.3">
      <c r="A2897" s="4" t="s">
        <v>629</v>
      </c>
      <c r="B2897" s="4" t="s">
        <v>89</v>
      </c>
      <c r="C2897" s="4" t="s">
        <v>90</v>
      </c>
      <c r="D2897" s="4" t="s">
        <v>655</v>
      </c>
      <c r="E2897" s="4" t="s">
        <v>656</v>
      </c>
      <c r="F2897" s="4" t="s">
        <v>130</v>
      </c>
      <c r="G2897" s="4" t="s">
        <v>131</v>
      </c>
      <c r="H2897" s="4" t="s">
        <v>657</v>
      </c>
      <c r="I2897" s="11"/>
      <c r="J2897" s="11"/>
      <c r="K2897" s="10">
        <v>277.52</v>
      </c>
      <c r="L2897" s="11"/>
      <c r="M2897" s="11"/>
      <c r="N2897" s="11"/>
      <c r="O2897" s="11"/>
      <c r="P2897" s="11"/>
      <c r="Q2897" s="11"/>
      <c r="R2897" s="11"/>
      <c r="S2897" s="11"/>
      <c r="T2897" s="11"/>
      <c r="U2897" s="9">
        <v>277.52</v>
      </c>
    </row>
    <row r="2898" spans="1:21" ht="23.25" thickBot="1" x14ac:dyDescent="0.3">
      <c r="A2898" s="4" t="s">
        <v>629</v>
      </c>
      <c r="B2898" s="4" t="s">
        <v>89</v>
      </c>
      <c r="C2898" s="4" t="s">
        <v>90</v>
      </c>
      <c r="D2898" s="4" t="s">
        <v>655</v>
      </c>
      <c r="E2898" s="4" t="s">
        <v>656</v>
      </c>
      <c r="F2898" s="4" t="s">
        <v>94</v>
      </c>
      <c r="G2898" s="4" t="s">
        <v>95</v>
      </c>
      <c r="H2898" s="4" t="s">
        <v>657</v>
      </c>
      <c r="I2898" s="8">
        <v>1851.01</v>
      </c>
      <c r="J2898" s="8">
        <v>1809</v>
      </c>
      <c r="K2898" s="8">
        <v>814.5</v>
      </c>
      <c r="L2898" s="8">
        <v>1635.01</v>
      </c>
      <c r="M2898" s="8">
        <v>989.2</v>
      </c>
      <c r="N2898" s="8">
        <v>1418.27</v>
      </c>
      <c r="O2898" s="8">
        <v>1369.81</v>
      </c>
      <c r="P2898" s="8">
        <v>539.58000000000004</v>
      </c>
      <c r="Q2898" s="8">
        <v>2028.11</v>
      </c>
      <c r="R2898" s="8">
        <v>855.61</v>
      </c>
      <c r="S2898" s="8">
        <v>908.07</v>
      </c>
      <c r="T2898" s="8">
        <v>702.82</v>
      </c>
      <c r="U2898" s="9">
        <v>14920.99</v>
      </c>
    </row>
    <row r="2899" spans="1:21" ht="23.25" thickBot="1" x14ac:dyDescent="0.3">
      <c r="A2899" s="4" t="s">
        <v>629</v>
      </c>
      <c r="B2899" s="4" t="s">
        <v>89</v>
      </c>
      <c r="C2899" s="4" t="s">
        <v>90</v>
      </c>
      <c r="D2899" s="4" t="s">
        <v>655</v>
      </c>
      <c r="E2899" s="4" t="s">
        <v>656</v>
      </c>
      <c r="F2899" s="4" t="s">
        <v>140</v>
      </c>
      <c r="G2899" s="4" t="s">
        <v>141</v>
      </c>
      <c r="H2899" s="4" t="s">
        <v>657</v>
      </c>
      <c r="I2899" s="11"/>
      <c r="J2899" s="11"/>
      <c r="K2899" s="11"/>
      <c r="L2899" s="11"/>
      <c r="M2899" s="11"/>
      <c r="N2899" s="11"/>
      <c r="O2899" s="10">
        <v>331.86</v>
      </c>
      <c r="P2899" s="11"/>
      <c r="Q2899" s="11"/>
      <c r="R2899" s="11"/>
      <c r="S2899" s="11"/>
      <c r="T2899" s="11"/>
      <c r="U2899" s="9">
        <v>331.86</v>
      </c>
    </row>
    <row r="2900" spans="1:21" ht="23.25" thickBot="1" x14ac:dyDescent="0.3">
      <c r="A2900" s="4" t="s">
        <v>629</v>
      </c>
      <c r="B2900" s="4" t="s">
        <v>89</v>
      </c>
      <c r="C2900" s="4" t="s">
        <v>90</v>
      </c>
      <c r="D2900" s="4" t="s">
        <v>655</v>
      </c>
      <c r="E2900" s="4" t="s">
        <v>656</v>
      </c>
      <c r="F2900" s="4" t="s">
        <v>51</v>
      </c>
      <c r="G2900" s="4" t="s">
        <v>52</v>
      </c>
      <c r="H2900" s="4" t="s">
        <v>657</v>
      </c>
      <c r="I2900" s="8">
        <v>41.52</v>
      </c>
      <c r="J2900" s="7"/>
      <c r="K2900" s="7"/>
      <c r="L2900" s="7"/>
      <c r="M2900" s="7"/>
      <c r="N2900" s="7"/>
      <c r="O2900" s="7"/>
      <c r="P2900" s="7"/>
      <c r="Q2900" s="7"/>
      <c r="R2900" s="7"/>
      <c r="S2900" s="7"/>
      <c r="T2900" s="7"/>
      <c r="U2900" s="9">
        <v>41.52</v>
      </c>
    </row>
    <row r="2901" spans="1:21" ht="23.25" thickBot="1" x14ac:dyDescent="0.3">
      <c r="A2901" s="4" t="s">
        <v>629</v>
      </c>
      <c r="B2901" s="4" t="s">
        <v>89</v>
      </c>
      <c r="C2901" s="4" t="s">
        <v>90</v>
      </c>
      <c r="D2901" s="4" t="s">
        <v>655</v>
      </c>
      <c r="E2901" s="4" t="s">
        <v>656</v>
      </c>
      <c r="F2901" s="4" t="s">
        <v>42</v>
      </c>
      <c r="G2901" s="4" t="s">
        <v>43</v>
      </c>
      <c r="H2901" s="4" t="s">
        <v>657</v>
      </c>
      <c r="I2901" s="10">
        <v>28694.29</v>
      </c>
      <c r="J2901" s="10">
        <v>29286.11</v>
      </c>
      <c r="K2901" s="10">
        <v>14201.14</v>
      </c>
      <c r="L2901" s="10">
        <v>27898.61</v>
      </c>
      <c r="M2901" s="10">
        <v>17063.54</v>
      </c>
      <c r="N2901" s="10">
        <v>25157.91</v>
      </c>
      <c r="O2901" s="10">
        <v>23616.81</v>
      </c>
      <c r="P2901" s="10">
        <v>9202.74</v>
      </c>
      <c r="Q2901" s="10">
        <v>31606.45</v>
      </c>
      <c r="R2901" s="10">
        <v>13271.93</v>
      </c>
      <c r="S2901" s="10">
        <v>14848.73</v>
      </c>
      <c r="T2901" s="10">
        <v>10812.96</v>
      </c>
      <c r="U2901" s="9">
        <v>245661.22</v>
      </c>
    </row>
    <row r="2902" spans="1:21" ht="23.25" thickBot="1" x14ac:dyDescent="0.3">
      <c r="A2902" s="4" t="s">
        <v>629</v>
      </c>
      <c r="B2902" s="4" t="s">
        <v>89</v>
      </c>
      <c r="C2902" s="4" t="s">
        <v>90</v>
      </c>
      <c r="D2902" s="4" t="s">
        <v>655</v>
      </c>
      <c r="E2902" s="4" t="s">
        <v>656</v>
      </c>
      <c r="F2902" s="4" t="s">
        <v>53</v>
      </c>
      <c r="G2902" s="4" t="s">
        <v>54</v>
      </c>
      <c r="H2902" s="4" t="s">
        <v>657</v>
      </c>
      <c r="I2902" s="8">
        <v>4732.08</v>
      </c>
      <c r="J2902" s="8">
        <v>3422.35</v>
      </c>
      <c r="K2902" s="8">
        <v>525.87</v>
      </c>
      <c r="L2902" s="8">
        <v>1664.02</v>
      </c>
      <c r="M2902" s="8">
        <v>822.12</v>
      </c>
      <c r="N2902" s="8">
        <v>485.78</v>
      </c>
      <c r="O2902" s="8">
        <v>1150.71</v>
      </c>
      <c r="P2902" s="8">
        <v>553.39</v>
      </c>
      <c r="Q2902" s="8">
        <v>5063.76</v>
      </c>
      <c r="R2902" s="8">
        <v>2198.35</v>
      </c>
      <c r="S2902" s="8">
        <v>1569.95</v>
      </c>
      <c r="T2902" s="8">
        <v>1894.78</v>
      </c>
      <c r="U2902" s="9">
        <v>24083.16</v>
      </c>
    </row>
    <row r="2903" spans="1:21" ht="23.25" thickBot="1" x14ac:dyDescent="0.3">
      <c r="A2903" s="4" t="s">
        <v>629</v>
      </c>
      <c r="B2903" s="4" t="s">
        <v>89</v>
      </c>
      <c r="C2903" s="4" t="s">
        <v>90</v>
      </c>
      <c r="D2903" s="4" t="s">
        <v>655</v>
      </c>
      <c r="E2903" s="4" t="s">
        <v>656</v>
      </c>
      <c r="F2903" s="4" t="s">
        <v>170</v>
      </c>
      <c r="G2903" s="4" t="s">
        <v>171</v>
      </c>
      <c r="H2903" s="4" t="s">
        <v>657</v>
      </c>
      <c r="I2903" s="10">
        <v>125.28</v>
      </c>
      <c r="J2903" s="10">
        <v>208.8</v>
      </c>
      <c r="K2903" s="11"/>
      <c r="L2903" s="11"/>
      <c r="M2903" s="11"/>
      <c r="N2903" s="10">
        <v>58</v>
      </c>
      <c r="O2903" s="11"/>
      <c r="P2903" s="11"/>
      <c r="Q2903" s="11"/>
      <c r="R2903" s="11"/>
      <c r="S2903" s="11"/>
      <c r="T2903" s="11"/>
      <c r="U2903" s="9">
        <v>392.08</v>
      </c>
    </row>
    <row r="2904" spans="1:21" ht="23.25" thickBot="1" x14ac:dyDescent="0.3">
      <c r="A2904" s="4" t="s">
        <v>629</v>
      </c>
      <c r="B2904" s="4" t="s">
        <v>89</v>
      </c>
      <c r="C2904" s="4" t="s">
        <v>90</v>
      </c>
      <c r="D2904" s="4" t="s">
        <v>655</v>
      </c>
      <c r="E2904" s="4" t="s">
        <v>656</v>
      </c>
      <c r="F2904" s="4" t="s">
        <v>172</v>
      </c>
      <c r="G2904" s="4" t="s">
        <v>173</v>
      </c>
      <c r="H2904" s="4" t="s">
        <v>657</v>
      </c>
      <c r="I2904" s="8">
        <v>45</v>
      </c>
      <c r="J2904" s="8">
        <v>22.5</v>
      </c>
      <c r="K2904" s="7"/>
      <c r="L2904" s="7"/>
      <c r="M2904" s="7"/>
      <c r="N2904" s="7"/>
      <c r="O2904" s="7"/>
      <c r="P2904" s="7"/>
      <c r="Q2904" s="7"/>
      <c r="R2904" s="7"/>
      <c r="S2904" s="7"/>
      <c r="T2904" s="8">
        <v>90</v>
      </c>
      <c r="U2904" s="9">
        <v>157.5</v>
      </c>
    </row>
    <row r="2905" spans="1:21" ht="23.25" thickBot="1" x14ac:dyDescent="0.3">
      <c r="A2905" s="4" t="s">
        <v>629</v>
      </c>
      <c r="B2905" s="4" t="s">
        <v>89</v>
      </c>
      <c r="C2905" s="4" t="s">
        <v>90</v>
      </c>
      <c r="D2905" s="4" t="s">
        <v>658</v>
      </c>
      <c r="E2905" s="4" t="s">
        <v>659</v>
      </c>
      <c r="F2905" s="4" t="s">
        <v>94</v>
      </c>
      <c r="G2905" s="4" t="s">
        <v>95</v>
      </c>
      <c r="H2905" s="4" t="s">
        <v>660</v>
      </c>
      <c r="I2905" s="10">
        <v>26.42</v>
      </c>
      <c r="J2905" s="10">
        <v>6.16</v>
      </c>
      <c r="K2905" s="11"/>
      <c r="L2905" s="10">
        <v>72.84</v>
      </c>
      <c r="M2905" s="10">
        <v>21.19</v>
      </c>
      <c r="N2905" s="10">
        <v>123.62</v>
      </c>
      <c r="O2905" s="10">
        <v>27.65</v>
      </c>
      <c r="P2905" s="10">
        <v>42.64</v>
      </c>
      <c r="Q2905" s="10">
        <v>154.37</v>
      </c>
      <c r="R2905" s="10">
        <v>7.21</v>
      </c>
      <c r="S2905" s="11"/>
      <c r="T2905" s="10">
        <v>205.36</v>
      </c>
      <c r="U2905" s="9">
        <v>687.46</v>
      </c>
    </row>
    <row r="2906" spans="1:21" ht="23.25" thickBot="1" x14ac:dyDescent="0.3">
      <c r="A2906" s="4" t="s">
        <v>629</v>
      </c>
      <c r="B2906" s="4" t="s">
        <v>89</v>
      </c>
      <c r="C2906" s="4" t="s">
        <v>90</v>
      </c>
      <c r="D2906" s="4" t="s">
        <v>658</v>
      </c>
      <c r="E2906" s="4" t="s">
        <v>659</v>
      </c>
      <c r="F2906" s="4" t="s">
        <v>51</v>
      </c>
      <c r="G2906" s="4" t="s">
        <v>52</v>
      </c>
      <c r="H2906" s="4" t="s">
        <v>660</v>
      </c>
      <c r="I2906" s="7"/>
      <c r="J2906" s="7"/>
      <c r="K2906" s="7"/>
      <c r="L2906" s="7"/>
      <c r="M2906" s="7"/>
      <c r="N2906" s="7"/>
      <c r="O2906" s="7"/>
      <c r="P2906" s="7"/>
      <c r="Q2906" s="7"/>
      <c r="R2906" s="7"/>
      <c r="S2906" s="7"/>
      <c r="T2906" s="8">
        <v>52.32</v>
      </c>
      <c r="U2906" s="9">
        <v>52.32</v>
      </c>
    </row>
    <row r="2907" spans="1:21" ht="23.25" thickBot="1" x14ac:dyDescent="0.3">
      <c r="A2907" s="4" t="s">
        <v>629</v>
      </c>
      <c r="B2907" s="4" t="s">
        <v>89</v>
      </c>
      <c r="C2907" s="4" t="s">
        <v>90</v>
      </c>
      <c r="D2907" s="4" t="s">
        <v>658</v>
      </c>
      <c r="E2907" s="4" t="s">
        <v>659</v>
      </c>
      <c r="F2907" s="4" t="s">
        <v>42</v>
      </c>
      <c r="G2907" s="4" t="s">
        <v>43</v>
      </c>
      <c r="H2907" s="4" t="s">
        <v>660</v>
      </c>
      <c r="I2907" s="10">
        <v>136.6</v>
      </c>
      <c r="J2907" s="10">
        <v>111.39</v>
      </c>
      <c r="K2907" s="11"/>
      <c r="L2907" s="10">
        <v>1253.22</v>
      </c>
      <c r="M2907" s="10">
        <v>319.35000000000002</v>
      </c>
      <c r="N2907" s="10">
        <v>2043.84</v>
      </c>
      <c r="O2907" s="10">
        <v>500.01</v>
      </c>
      <c r="P2907" s="10">
        <v>771</v>
      </c>
      <c r="Q2907" s="10">
        <v>2673.42</v>
      </c>
      <c r="R2907" s="10">
        <v>130.28</v>
      </c>
      <c r="S2907" s="11"/>
      <c r="T2907" s="10">
        <v>2697.38</v>
      </c>
      <c r="U2907" s="9">
        <v>10636.49</v>
      </c>
    </row>
    <row r="2908" spans="1:21" ht="23.25" thickBot="1" x14ac:dyDescent="0.3">
      <c r="A2908" s="4" t="s">
        <v>629</v>
      </c>
      <c r="B2908" s="4" t="s">
        <v>89</v>
      </c>
      <c r="C2908" s="4" t="s">
        <v>90</v>
      </c>
      <c r="D2908" s="4" t="s">
        <v>658</v>
      </c>
      <c r="E2908" s="4" t="s">
        <v>659</v>
      </c>
      <c r="F2908" s="4" t="s">
        <v>53</v>
      </c>
      <c r="G2908" s="4" t="s">
        <v>54</v>
      </c>
      <c r="H2908" s="4" t="s">
        <v>660</v>
      </c>
      <c r="I2908" s="8">
        <v>341.18</v>
      </c>
      <c r="J2908" s="7"/>
      <c r="K2908" s="7"/>
      <c r="L2908" s="8">
        <v>63.74</v>
      </c>
      <c r="M2908" s="8">
        <v>63.74</v>
      </c>
      <c r="N2908" s="8">
        <v>191.22</v>
      </c>
      <c r="O2908" s="7"/>
      <c r="P2908" s="7"/>
      <c r="Q2908" s="8">
        <v>117.72</v>
      </c>
      <c r="R2908" s="7"/>
      <c r="S2908" s="7"/>
      <c r="T2908" s="8">
        <v>963.58</v>
      </c>
      <c r="U2908" s="9">
        <v>1741.18</v>
      </c>
    </row>
    <row r="2909" spans="1:21" ht="23.25" thickBot="1" x14ac:dyDescent="0.3">
      <c r="A2909" s="4" t="s">
        <v>629</v>
      </c>
      <c r="B2909" s="4" t="s">
        <v>89</v>
      </c>
      <c r="C2909" s="4" t="s">
        <v>90</v>
      </c>
      <c r="D2909" s="4" t="s">
        <v>658</v>
      </c>
      <c r="E2909" s="4" t="s">
        <v>659</v>
      </c>
      <c r="F2909" s="4" t="s">
        <v>172</v>
      </c>
      <c r="G2909" s="4" t="s">
        <v>173</v>
      </c>
      <c r="H2909" s="4" t="s">
        <v>660</v>
      </c>
      <c r="I2909" s="11"/>
      <c r="J2909" s="11"/>
      <c r="K2909" s="11"/>
      <c r="L2909" s="11"/>
      <c r="M2909" s="11"/>
      <c r="N2909" s="10">
        <v>22.5</v>
      </c>
      <c r="O2909" s="11"/>
      <c r="P2909" s="11"/>
      <c r="Q2909" s="11"/>
      <c r="R2909" s="11"/>
      <c r="S2909" s="11"/>
      <c r="T2909" s="10">
        <v>45</v>
      </c>
      <c r="U2909" s="9">
        <v>67.5</v>
      </c>
    </row>
    <row r="2910" spans="1:21" ht="23.25" thickBot="1" x14ac:dyDescent="0.3">
      <c r="A2910" s="4" t="s">
        <v>629</v>
      </c>
      <c r="B2910" s="4" t="s">
        <v>89</v>
      </c>
      <c r="C2910" s="4" t="s">
        <v>90</v>
      </c>
      <c r="D2910" s="4" t="s">
        <v>664</v>
      </c>
      <c r="E2910" s="4" t="s">
        <v>665</v>
      </c>
      <c r="F2910" s="4" t="s">
        <v>94</v>
      </c>
      <c r="G2910" s="4" t="s">
        <v>95</v>
      </c>
      <c r="H2910" s="4" t="s">
        <v>429</v>
      </c>
      <c r="I2910" s="7"/>
      <c r="J2910" s="7"/>
      <c r="K2910" s="7"/>
      <c r="L2910" s="7"/>
      <c r="M2910" s="7"/>
      <c r="N2910" s="7"/>
      <c r="O2910" s="7"/>
      <c r="P2910" s="8">
        <v>38.979999999999997</v>
      </c>
      <c r="Q2910" s="7"/>
      <c r="R2910" s="7"/>
      <c r="S2910" s="7"/>
      <c r="T2910" s="7"/>
      <c r="U2910" s="9">
        <v>38.979999999999997</v>
      </c>
    </row>
    <row r="2911" spans="1:21" ht="23.25" thickBot="1" x14ac:dyDescent="0.3">
      <c r="A2911" s="4" t="s">
        <v>629</v>
      </c>
      <c r="B2911" s="4" t="s">
        <v>89</v>
      </c>
      <c r="C2911" s="4" t="s">
        <v>90</v>
      </c>
      <c r="D2911" s="4" t="s">
        <v>664</v>
      </c>
      <c r="E2911" s="4" t="s">
        <v>665</v>
      </c>
      <c r="F2911" s="4" t="s">
        <v>42</v>
      </c>
      <c r="G2911" s="4" t="s">
        <v>43</v>
      </c>
      <c r="H2911" s="4" t="s">
        <v>429</v>
      </c>
      <c r="I2911" s="11"/>
      <c r="J2911" s="11"/>
      <c r="K2911" s="11"/>
      <c r="L2911" s="11"/>
      <c r="M2911" s="11"/>
      <c r="N2911" s="11"/>
      <c r="O2911" s="11"/>
      <c r="P2911" s="10">
        <v>704.85</v>
      </c>
      <c r="Q2911" s="11"/>
      <c r="R2911" s="11"/>
      <c r="S2911" s="11"/>
      <c r="T2911" s="11"/>
      <c r="U2911" s="9">
        <v>704.85</v>
      </c>
    </row>
    <row r="2912" spans="1:21" ht="23.25" thickBot="1" x14ac:dyDescent="0.3">
      <c r="A2912" s="4" t="s">
        <v>629</v>
      </c>
      <c r="B2912" s="4" t="s">
        <v>406</v>
      </c>
      <c r="C2912" s="4" t="s">
        <v>407</v>
      </c>
      <c r="D2912" s="4" t="s">
        <v>664</v>
      </c>
      <c r="E2912" s="4" t="s">
        <v>665</v>
      </c>
      <c r="F2912" s="4" t="s">
        <v>42</v>
      </c>
      <c r="G2912" s="4" t="s">
        <v>43</v>
      </c>
      <c r="H2912" s="4" t="s">
        <v>429</v>
      </c>
      <c r="I2912" s="8">
        <v>595.53</v>
      </c>
      <c r="J2912" s="8">
        <v>840.76</v>
      </c>
      <c r="K2912" s="8">
        <v>1599.41</v>
      </c>
      <c r="L2912" s="8">
        <v>2949.2</v>
      </c>
      <c r="M2912" s="8">
        <v>1811.88</v>
      </c>
      <c r="N2912" s="8">
        <v>1021.6</v>
      </c>
      <c r="O2912" s="8">
        <v>1869.72</v>
      </c>
      <c r="P2912" s="8">
        <v>1291.44</v>
      </c>
      <c r="Q2912" s="8">
        <v>1867.5</v>
      </c>
      <c r="R2912" s="8">
        <v>1317.08</v>
      </c>
      <c r="S2912" s="8">
        <v>1769.21</v>
      </c>
      <c r="T2912" s="8">
        <v>1847.86</v>
      </c>
      <c r="U2912" s="9">
        <v>18781.189999999999</v>
      </c>
    </row>
    <row r="2913" spans="1:21" ht="23.25" thickBot="1" x14ac:dyDescent="0.3">
      <c r="A2913" s="4" t="s">
        <v>629</v>
      </c>
      <c r="B2913" s="4" t="s">
        <v>406</v>
      </c>
      <c r="C2913" s="4" t="s">
        <v>407</v>
      </c>
      <c r="D2913" s="4" t="s">
        <v>664</v>
      </c>
      <c r="E2913" s="4" t="s">
        <v>665</v>
      </c>
      <c r="F2913" s="4" t="s">
        <v>53</v>
      </c>
      <c r="G2913" s="4" t="s">
        <v>54</v>
      </c>
      <c r="H2913" s="4" t="s">
        <v>429</v>
      </c>
      <c r="I2913" s="11"/>
      <c r="J2913" s="10">
        <v>139.99</v>
      </c>
      <c r="K2913" s="10">
        <v>154.02000000000001</v>
      </c>
      <c r="L2913" s="10">
        <v>76.94</v>
      </c>
      <c r="M2913" s="11"/>
      <c r="N2913" s="11"/>
      <c r="O2913" s="11"/>
      <c r="P2913" s="11"/>
      <c r="Q2913" s="10">
        <v>156.96</v>
      </c>
      <c r="R2913" s="10">
        <v>176.58</v>
      </c>
      <c r="S2913" s="10">
        <v>78.48</v>
      </c>
      <c r="T2913" s="11"/>
      <c r="U2913" s="9">
        <v>782.97</v>
      </c>
    </row>
    <row r="2914" spans="1:21" ht="23.25" thickBot="1" x14ac:dyDescent="0.3">
      <c r="A2914" s="4" t="s">
        <v>629</v>
      </c>
      <c r="B2914" s="4" t="s">
        <v>493</v>
      </c>
      <c r="C2914" s="4" t="s">
        <v>494</v>
      </c>
      <c r="D2914" s="4" t="s">
        <v>666</v>
      </c>
      <c r="E2914" s="4" t="s">
        <v>667</v>
      </c>
      <c r="F2914" s="4" t="s">
        <v>108</v>
      </c>
      <c r="G2914" s="4" t="s">
        <v>109</v>
      </c>
      <c r="H2914" s="4" t="s">
        <v>668</v>
      </c>
      <c r="I2914" s="8">
        <v>17775.03</v>
      </c>
      <c r="J2914" s="8">
        <v>16251.89</v>
      </c>
      <c r="K2914" s="8">
        <v>15833.7</v>
      </c>
      <c r="L2914" s="8">
        <v>18124.38</v>
      </c>
      <c r="M2914" s="8">
        <v>16312.56</v>
      </c>
      <c r="N2914" s="8">
        <v>18679.259999999998</v>
      </c>
      <c r="O2914" s="8">
        <v>20871.28</v>
      </c>
      <c r="P2914" s="8">
        <v>19329.52</v>
      </c>
      <c r="Q2914" s="8">
        <v>20420.77</v>
      </c>
      <c r="R2914" s="8">
        <v>17028.82</v>
      </c>
      <c r="S2914" s="8">
        <v>11510.66</v>
      </c>
      <c r="T2914" s="8">
        <v>15438.9</v>
      </c>
      <c r="U2914" s="9">
        <v>207576.77</v>
      </c>
    </row>
    <row r="2915" spans="1:21" ht="23.25" thickBot="1" x14ac:dyDescent="0.3">
      <c r="A2915" s="4" t="s">
        <v>629</v>
      </c>
      <c r="B2915" s="4" t="s">
        <v>493</v>
      </c>
      <c r="C2915" s="4" t="s">
        <v>494</v>
      </c>
      <c r="D2915" s="4" t="s">
        <v>666</v>
      </c>
      <c r="E2915" s="4" t="s">
        <v>667</v>
      </c>
      <c r="F2915" s="4" t="s">
        <v>112</v>
      </c>
      <c r="G2915" s="4" t="s">
        <v>113</v>
      </c>
      <c r="H2915" s="4" t="s">
        <v>668</v>
      </c>
      <c r="I2915" s="10">
        <v>2765.95</v>
      </c>
      <c r="J2915" s="10">
        <v>2765.93</v>
      </c>
      <c r="K2915" s="10">
        <v>2765.94</v>
      </c>
      <c r="L2915" s="10">
        <v>2765.93</v>
      </c>
      <c r="M2915" s="10">
        <v>2765.92</v>
      </c>
      <c r="N2915" s="10">
        <v>2848.93</v>
      </c>
      <c r="O2915" s="10">
        <v>2848.94</v>
      </c>
      <c r="P2915" s="10">
        <v>2848.94</v>
      </c>
      <c r="Q2915" s="10">
        <v>2848.94</v>
      </c>
      <c r="R2915" s="10">
        <v>2848.92</v>
      </c>
      <c r="S2915" s="10">
        <v>2848.92</v>
      </c>
      <c r="T2915" s="10">
        <v>2848.91</v>
      </c>
      <c r="U2915" s="9">
        <v>33772.17</v>
      </c>
    </row>
    <row r="2916" spans="1:21" ht="23.25" thickBot="1" x14ac:dyDescent="0.3">
      <c r="A2916" s="4" t="s">
        <v>629</v>
      </c>
      <c r="B2916" s="4" t="s">
        <v>493</v>
      </c>
      <c r="C2916" s="4" t="s">
        <v>494</v>
      </c>
      <c r="D2916" s="4" t="s">
        <v>666</v>
      </c>
      <c r="E2916" s="4" t="s">
        <v>667</v>
      </c>
      <c r="F2916" s="4" t="s">
        <v>114</v>
      </c>
      <c r="G2916" s="4" t="s">
        <v>115</v>
      </c>
      <c r="H2916" s="4" t="s">
        <v>668</v>
      </c>
      <c r="I2916" s="8">
        <v>10237.030000000001</v>
      </c>
      <c r="J2916" s="8">
        <v>10237.040000000001</v>
      </c>
      <c r="K2916" s="8">
        <v>10237.02</v>
      </c>
      <c r="L2916" s="8">
        <v>10265.4</v>
      </c>
      <c r="M2916" s="8">
        <v>10265.450000000001</v>
      </c>
      <c r="N2916" s="8">
        <v>10573.4</v>
      </c>
      <c r="O2916" s="8">
        <v>10573.4</v>
      </c>
      <c r="P2916" s="8">
        <v>10573.4</v>
      </c>
      <c r="Q2916" s="8">
        <v>10573.4</v>
      </c>
      <c r="R2916" s="8">
        <v>10573.4</v>
      </c>
      <c r="S2916" s="8">
        <v>10573.41</v>
      </c>
      <c r="T2916" s="8">
        <v>10573.38</v>
      </c>
      <c r="U2916" s="9">
        <v>125255.73</v>
      </c>
    </row>
    <row r="2917" spans="1:21" ht="23.25" thickBot="1" x14ac:dyDescent="0.3">
      <c r="A2917" s="4" t="s">
        <v>629</v>
      </c>
      <c r="B2917" s="4" t="s">
        <v>493</v>
      </c>
      <c r="C2917" s="4" t="s">
        <v>494</v>
      </c>
      <c r="D2917" s="4" t="s">
        <v>666</v>
      </c>
      <c r="E2917" s="4" t="s">
        <v>667</v>
      </c>
      <c r="F2917" s="4" t="s">
        <v>128</v>
      </c>
      <c r="G2917" s="4" t="s">
        <v>129</v>
      </c>
      <c r="H2917" s="4" t="s">
        <v>668</v>
      </c>
      <c r="I2917" s="11"/>
      <c r="J2917" s="11"/>
      <c r="K2917" s="11"/>
      <c r="L2917" s="11"/>
      <c r="M2917" s="11"/>
      <c r="N2917" s="11"/>
      <c r="O2917" s="11"/>
      <c r="P2917" s="11"/>
      <c r="Q2917" s="10">
        <v>139</v>
      </c>
      <c r="R2917" s="11"/>
      <c r="S2917" s="11"/>
      <c r="T2917" s="11"/>
      <c r="U2917" s="9">
        <v>139</v>
      </c>
    </row>
    <row r="2918" spans="1:21" ht="23.25" thickBot="1" x14ac:dyDescent="0.3">
      <c r="A2918" s="4" t="s">
        <v>629</v>
      </c>
      <c r="B2918" s="4" t="s">
        <v>493</v>
      </c>
      <c r="C2918" s="4" t="s">
        <v>494</v>
      </c>
      <c r="D2918" s="4" t="s">
        <v>666</v>
      </c>
      <c r="E2918" s="4" t="s">
        <v>667</v>
      </c>
      <c r="F2918" s="4" t="s">
        <v>70</v>
      </c>
      <c r="G2918" s="4" t="s">
        <v>71</v>
      </c>
      <c r="H2918" s="4" t="s">
        <v>668</v>
      </c>
      <c r="I2918" s="7"/>
      <c r="J2918" s="7"/>
      <c r="K2918" s="7"/>
      <c r="L2918" s="7"/>
      <c r="M2918" s="7"/>
      <c r="N2918" s="7"/>
      <c r="O2918" s="7"/>
      <c r="P2918" s="7"/>
      <c r="Q2918" s="8">
        <v>17089.82</v>
      </c>
      <c r="R2918" s="7"/>
      <c r="S2918" s="8">
        <v>2177.96</v>
      </c>
      <c r="T2918" s="8">
        <v>1156.77</v>
      </c>
      <c r="U2918" s="9">
        <v>20424.55</v>
      </c>
    </row>
    <row r="2919" spans="1:21" ht="23.25" thickBot="1" x14ac:dyDescent="0.3">
      <c r="A2919" s="4" t="s">
        <v>629</v>
      </c>
      <c r="B2919" s="4" t="s">
        <v>493</v>
      </c>
      <c r="C2919" s="4" t="s">
        <v>494</v>
      </c>
      <c r="D2919" s="4" t="s">
        <v>666</v>
      </c>
      <c r="E2919" s="4" t="s">
        <v>667</v>
      </c>
      <c r="F2919" s="4" t="s">
        <v>134</v>
      </c>
      <c r="G2919" s="4" t="s">
        <v>135</v>
      </c>
      <c r="H2919" s="4" t="s">
        <v>668</v>
      </c>
      <c r="I2919" s="11"/>
      <c r="J2919" s="10">
        <v>330</v>
      </c>
      <c r="K2919" s="11"/>
      <c r="L2919" s="11"/>
      <c r="M2919" s="11"/>
      <c r="N2919" s="11"/>
      <c r="O2919" s="11"/>
      <c r="P2919" s="11"/>
      <c r="Q2919" s="11"/>
      <c r="R2919" s="11"/>
      <c r="S2919" s="11"/>
      <c r="T2919" s="10">
        <v>292</v>
      </c>
      <c r="U2919" s="9">
        <v>622</v>
      </c>
    </row>
    <row r="2920" spans="1:21" ht="23.25" thickBot="1" x14ac:dyDescent="0.3">
      <c r="A2920" s="4" t="s">
        <v>629</v>
      </c>
      <c r="B2920" s="4" t="s">
        <v>493</v>
      </c>
      <c r="C2920" s="4" t="s">
        <v>494</v>
      </c>
      <c r="D2920" s="4" t="s">
        <v>666</v>
      </c>
      <c r="E2920" s="4" t="s">
        <v>667</v>
      </c>
      <c r="F2920" s="4" t="s">
        <v>38</v>
      </c>
      <c r="G2920" s="4" t="s">
        <v>39</v>
      </c>
      <c r="H2920" s="4" t="s">
        <v>668</v>
      </c>
      <c r="I2920" s="7"/>
      <c r="J2920" s="7"/>
      <c r="K2920" s="7"/>
      <c r="L2920" s="7"/>
      <c r="M2920" s="7"/>
      <c r="N2920" s="7"/>
      <c r="O2920" s="7"/>
      <c r="P2920" s="8">
        <v>11300</v>
      </c>
      <c r="Q2920" s="8">
        <v>72624.75</v>
      </c>
      <c r="R2920" s="8">
        <v>25655</v>
      </c>
      <c r="S2920" s="8">
        <v>14350</v>
      </c>
      <c r="T2920" s="8">
        <v>35618.78</v>
      </c>
      <c r="U2920" s="9">
        <v>159548.53</v>
      </c>
    </row>
    <row r="2921" spans="1:21" ht="23.25" thickBot="1" x14ac:dyDescent="0.3">
      <c r="A2921" s="4" t="s">
        <v>629</v>
      </c>
      <c r="B2921" s="4" t="s">
        <v>493</v>
      </c>
      <c r="C2921" s="4" t="s">
        <v>494</v>
      </c>
      <c r="D2921" s="4" t="s">
        <v>666</v>
      </c>
      <c r="E2921" s="4" t="s">
        <v>667</v>
      </c>
      <c r="F2921" s="4" t="s">
        <v>254</v>
      </c>
      <c r="G2921" s="4" t="s">
        <v>255</v>
      </c>
      <c r="H2921" s="4" t="s">
        <v>668</v>
      </c>
      <c r="I2921" s="11"/>
      <c r="J2921" s="11"/>
      <c r="K2921" s="11"/>
      <c r="L2921" s="11"/>
      <c r="M2921" s="11"/>
      <c r="N2921" s="11"/>
      <c r="O2921" s="11"/>
      <c r="P2921" s="11"/>
      <c r="Q2921" s="10">
        <v>4.99</v>
      </c>
      <c r="R2921" s="11"/>
      <c r="S2921" s="11"/>
      <c r="T2921" s="11"/>
      <c r="U2921" s="9">
        <v>4.99</v>
      </c>
    </row>
    <row r="2922" spans="1:21" ht="23.25" thickBot="1" x14ac:dyDescent="0.3">
      <c r="A2922" s="4" t="s">
        <v>629</v>
      </c>
      <c r="B2922" s="4" t="s">
        <v>493</v>
      </c>
      <c r="C2922" s="4" t="s">
        <v>494</v>
      </c>
      <c r="D2922" s="4" t="s">
        <v>666</v>
      </c>
      <c r="E2922" s="4" t="s">
        <v>667</v>
      </c>
      <c r="F2922" s="4" t="s">
        <v>98</v>
      </c>
      <c r="G2922" s="4" t="s">
        <v>99</v>
      </c>
      <c r="H2922" s="4" t="s">
        <v>668</v>
      </c>
      <c r="I2922" s="7"/>
      <c r="J2922" s="7"/>
      <c r="K2922" s="7"/>
      <c r="L2922" s="7"/>
      <c r="M2922" s="7"/>
      <c r="N2922" s="7"/>
      <c r="O2922" s="7"/>
      <c r="P2922" s="7"/>
      <c r="Q2922" s="7"/>
      <c r="R2922" s="8">
        <v>255</v>
      </c>
      <c r="S2922" s="13">
        <v>0</v>
      </c>
      <c r="T2922" s="8">
        <v>-255</v>
      </c>
      <c r="U2922" s="12">
        <v>0</v>
      </c>
    </row>
    <row r="2923" spans="1:21" ht="23.25" thickBot="1" x14ac:dyDescent="0.3">
      <c r="A2923" s="4" t="s">
        <v>629</v>
      </c>
      <c r="B2923" s="4" t="s">
        <v>493</v>
      </c>
      <c r="C2923" s="4" t="s">
        <v>494</v>
      </c>
      <c r="D2923" s="4" t="s">
        <v>666</v>
      </c>
      <c r="E2923" s="4" t="s">
        <v>667</v>
      </c>
      <c r="F2923" s="4" t="s">
        <v>146</v>
      </c>
      <c r="G2923" s="4" t="s">
        <v>147</v>
      </c>
      <c r="H2923" s="4" t="s">
        <v>668</v>
      </c>
      <c r="I2923" s="11"/>
      <c r="J2923" s="11"/>
      <c r="K2923" s="11"/>
      <c r="L2923" s="11"/>
      <c r="M2923" s="11"/>
      <c r="N2923" s="11"/>
      <c r="O2923" s="11"/>
      <c r="P2923" s="10">
        <v>967.64</v>
      </c>
      <c r="Q2923" s="11"/>
      <c r="R2923" s="11"/>
      <c r="S2923" s="10">
        <v>19.8</v>
      </c>
      <c r="T2923" s="11"/>
      <c r="U2923" s="9">
        <v>987.44</v>
      </c>
    </row>
    <row r="2924" spans="1:21" ht="23.25" thickBot="1" x14ac:dyDescent="0.3">
      <c r="A2924" s="4" t="s">
        <v>629</v>
      </c>
      <c r="B2924" s="4" t="s">
        <v>493</v>
      </c>
      <c r="C2924" s="4" t="s">
        <v>494</v>
      </c>
      <c r="D2924" s="4" t="s">
        <v>666</v>
      </c>
      <c r="E2924" s="4" t="s">
        <v>667</v>
      </c>
      <c r="F2924" s="4" t="s">
        <v>102</v>
      </c>
      <c r="G2924" s="4" t="s">
        <v>103</v>
      </c>
      <c r="H2924" s="4" t="s">
        <v>668</v>
      </c>
      <c r="I2924" s="7"/>
      <c r="J2924" s="7"/>
      <c r="K2924" s="7"/>
      <c r="L2924" s="7"/>
      <c r="M2924" s="7"/>
      <c r="N2924" s="7"/>
      <c r="O2924" s="7"/>
      <c r="P2924" s="7"/>
      <c r="Q2924" s="8">
        <v>362.75</v>
      </c>
      <c r="R2924" s="8">
        <v>1061.24</v>
      </c>
      <c r="S2924" s="8">
        <v>29.98</v>
      </c>
      <c r="T2924" s="7"/>
      <c r="U2924" s="9">
        <v>1453.97</v>
      </c>
    </row>
    <row r="2925" spans="1:21" ht="23.25" thickBot="1" x14ac:dyDescent="0.3">
      <c r="A2925" s="4" t="s">
        <v>629</v>
      </c>
      <c r="B2925" s="4" t="s">
        <v>493</v>
      </c>
      <c r="C2925" s="4" t="s">
        <v>494</v>
      </c>
      <c r="D2925" s="4" t="s">
        <v>666</v>
      </c>
      <c r="E2925" s="4" t="s">
        <v>667</v>
      </c>
      <c r="F2925" s="4" t="s">
        <v>82</v>
      </c>
      <c r="G2925" s="4" t="s">
        <v>83</v>
      </c>
      <c r="H2925" s="4" t="s">
        <v>668</v>
      </c>
      <c r="I2925" s="11"/>
      <c r="J2925" s="10">
        <v>39.4</v>
      </c>
      <c r="K2925" s="10">
        <v>9</v>
      </c>
      <c r="L2925" s="10">
        <v>5.4</v>
      </c>
      <c r="M2925" s="10">
        <v>66.599999999999994</v>
      </c>
      <c r="N2925" s="11"/>
      <c r="O2925" s="11"/>
      <c r="P2925" s="11"/>
      <c r="Q2925" s="11"/>
      <c r="R2925" s="11"/>
      <c r="S2925" s="11"/>
      <c r="T2925" s="11"/>
      <c r="U2925" s="9">
        <v>120.4</v>
      </c>
    </row>
    <row r="2926" spans="1:21" ht="23.25" thickBot="1" x14ac:dyDescent="0.3">
      <c r="A2926" s="4" t="s">
        <v>629</v>
      </c>
      <c r="B2926" s="4" t="s">
        <v>493</v>
      </c>
      <c r="C2926" s="4" t="s">
        <v>494</v>
      </c>
      <c r="D2926" s="4" t="s">
        <v>666</v>
      </c>
      <c r="E2926" s="4" t="s">
        <v>667</v>
      </c>
      <c r="F2926" s="4" t="s">
        <v>239</v>
      </c>
      <c r="G2926" s="4" t="s">
        <v>240</v>
      </c>
      <c r="H2926" s="4" t="s">
        <v>668</v>
      </c>
      <c r="I2926" s="8">
        <v>104.04</v>
      </c>
      <c r="J2926" s="8">
        <v>46.24</v>
      </c>
      <c r="K2926" s="8">
        <v>46.24</v>
      </c>
      <c r="L2926" s="8">
        <v>57.8</v>
      </c>
      <c r="M2926" s="8">
        <v>46.24</v>
      </c>
      <c r="N2926" s="8">
        <v>46.24</v>
      </c>
      <c r="O2926" s="7"/>
      <c r="P2926" s="8">
        <v>46.24</v>
      </c>
      <c r="Q2926" s="8">
        <v>104.04</v>
      </c>
      <c r="R2926" s="7"/>
      <c r="S2926" s="8">
        <v>46.24</v>
      </c>
      <c r="T2926" s="7"/>
      <c r="U2926" s="9">
        <v>543.32000000000005</v>
      </c>
    </row>
    <row r="2927" spans="1:21" ht="23.25" thickBot="1" x14ac:dyDescent="0.3">
      <c r="A2927" s="4" t="s">
        <v>629</v>
      </c>
      <c r="B2927" s="4" t="s">
        <v>493</v>
      </c>
      <c r="C2927" s="4" t="s">
        <v>494</v>
      </c>
      <c r="D2927" s="4" t="s">
        <v>666</v>
      </c>
      <c r="E2927" s="4" t="s">
        <v>667</v>
      </c>
      <c r="F2927" s="4" t="s">
        <v>150</v>
      </c>
      <c r="G2927" s="4" t="s">
        <v>151</v>
      </c>
      <c r="H2927" s="4" t="s">
        <v>668</v>
      </c>
      <c r="I2927" s="11"/>
      <c r="J2927" s="11"/>
      <c r="K2927" s="11"/>
      <c r="L2927" s="11"/>
      <c r="M2927" s="11"/>
      <c r="N2927" s="11"/>
      <c r="O2927" s="11"/>
      <c r="P2927" s="11"/>
      <c r="Q2927" s="11"/>
      <c r="R2927" s="10">
        <v>57.8</v>
      </c>
      <c r="S2927" s="11"/>
      <c r="T2927" s="11"/>
      <c r="U2927" s="9">
        <v>57.8</v>
      </c>
    </row>
    <row r="2928" spans="1:21" ht="23.25" thickBot="1" x14ac:dyDescent="0.3">
      <c r="A2928" s="4" t="s">
        <v>629</v>
      </c>
      <c r="B2928" s="4" t="s">
        <v>493</v>
      </c>
      <c r="C2928" s="4" t="s">
        <v>494</v>
      </c>
      <c r="D2928" s="4" t="s">
        <v>666</v>
      </c>
      <c r="E2928" s="4" t="s">
        <v>667</v>
      </c>
      <c r="F2928" s="4" t="s">
        <v>166</v>
      </c>
      <c r="G2928" s="4" t="s">
        <v>167</v>
      </c>
      <c r="H2928" s="4" t="s">
        <v>668</v>
      </c>
      <c r="I2928" s="7"/>
      <c r="J2928" s="7"/>
      <c r="K2928" s="7"/>
      <c r="L2928" s="7"/>
      <c r="M2928" s="7"/>
      <c r="N2928" s="7"/>
      <c r="O2928" s="7"/>
      <c r="P2928" s="7"/>
      <c r="Q2928" s="7"/>
      <c r="R2928" s="7"/>
      <c r="S2928" s="8">
        <v>83</v>
      </c>
      <c r="T2928" s="7"/>
      <c r="U2928" s="9">
        <v>83</v>
      </c>
    </row>
    <row r="2929" spans="1:21" ht="23.25" thickBot="1" x14ac:dyDescent="0.3">
      <c r="A2929" s="4" t="s">
        <v>629</v>
      </c>
      <c r="B2929" s="4" t="s">
        <v>493</v>
      </c>
      <c r="C2929" s="4" t="s">
        <v>494</v>
      </c>
      <c r="D2929" s="4" t="s">
        <v>666</v>
      </c>
      <c r="E2929" s="4" t="s">
        <v>667</v>
      </c>
      <c r="F2929" s="4" t="s">
        <v>42</v>
      </c>
      <c r="G2929" s="4" t="s">
        <v>43</v>
      </c>
      <c r="H2929" s="4" t="s">
        <v>668</v>
      </c>
      <c r="I2929" s="10">
        <v>14320.33</v>
      </c>
      <c r="J2929" s="10">
        <v>9586.06</v>
      </c>
      <c r="K2929" s="10">
        <v>10910.92</v>
      </c>
      <c r="L2929" s="10">
        <v>16459.189999999999</v>
      </c>
      <c r="M2929" s="10">
        <v>14382.54</v>
      </c>
      <c r="N2929" s="10">
        <v>35868.639999999999</v>
      </c>
      <c r="O2929" s="10">
        <v>48309.62</v>
      </c>
      <c r="P2929" s="10">
        <v>25939.599999999999</v>
      </c>
      <c r="Q2929" s="10">
        <v>54046.19</v>
      </c>
      <c r="R2929" s="10">
        <v>51100.89</v>
      </c>
      <c r="S2929" s="10">
        <v>33356.93</v>
      </c>
      <c r="T2929" s="10">
        <v>19238.490000000002</v>
      </c>
      <c r="U2929" s="9">
        <v>333519.40000000002</v>
      </c>
    </row>
    <row r="2930" spans="1:21" ht="23.25" thickBot="1" x14ac:dyDescent="0.3">
      <c r="A2930" s="4" t="s">
        <v>629</v>
      </c>
      <c r="B2930" s="4" t="s">
        <v>493</v>
      </c>
      <c r="C2930" s="4" t="s">
        <v>494</v>
      </c>
      <c r="D2930" s="4" t="s">
        <v>666</v>
      </c>
      <c r="E2930" s="4" t="s">
        <v>667</v>
      </c>
      <c r="F2930" s="4" t="s">
        <v>53</v>
      </c>
      <c r="G2930" s="4" t="s">
        <v>54</v>
      </c>
      <c r="H2930" s="4" t="s">
        <v>668</v>
      </c>
      <c r="I2930" s="7"/>
      <c r="J2930" s="7"/>
      <c r="K2930" s="7"/>
      <c r="L2930" s="7"/>
      <c r="M2930" s="8">
        <v>388.96</v>
      </c>
      <c r="N2930" s="8">
        <v>1564.17</v>
      </c>
      <c r="O2930" s="8">
        <v>135.72</v>
      </c>
      <c r="P2930" s="8">
        <v>403.04</v>
      </c>
      <c r="Q2930" s="8">
        <v>173.05</v>
      </c>
      <c r="R2930" s="7"/>
      <c r="S2930" s="7"/>
      <c r="T2930" s="7"/>
      <c r="U2930" s="9">
        <v>2664.94</v>
      </c>
    </row>
    <row r="2931" spans="1:21" ht="23.25" thickBot="1" x14ac:dyDescent="0.3">
      <c r="A2931" s="4" t="s">
        <v>629</v>
      </c>
      <c r="B2931" s="4" t="s">
        <v>493</v>
      </c>
      <c r="C2931" s="4" t="s">
        <v>494</v>
      </c>
      <c r="D2931" s="4" t="s">
        <v>666</v>
      </c>
      <c r="E2931" s="4" t="s">
        <v>667</v>
      </c>
      <c r="F2931" s="4" t="s">
        <v>170</v>
      </c>
      <c r="G2931" s="4" t="s">
        <v>171</v>
      </c>
      <c r="H2931" s="4" t="s">
        <v>668</v>
      </c>
      <c r="I2931" s="11"/>
      <c r="J2931" s="11"/>
      <c r="K2931" s="11"/>
      <c r="L2931" s="11"/>
      <c r="M2931" s="11"/>
      <c r="N2931" s="11"/>
      <c r="O2931" s="11"/>
      <c r="P2931" s="11"/>
      <c r="Q2931" s="10">
        <v>187.92</v>
      </c>
      <c r="R2931" s="10">
        <v>261</v>
      </c>
      <c r="S2931" s="14">
        <v>0</v>
      </c>
      <c r="T2931" s="11"/>
      <c r="U2931" s="9">
        <v>448.92</v>
      </c>
    </row>
    <row r="2932" spans="1:21" ht="23.25" thickBot="1" x14ac:dyDescent="0.3">
      <c r="A2932" s="4" t="s">
        <v>629</v>
      </c>
      <c r="B2932" s="4" t="s">
        <v>493</v>
      </c>
      <c r="C2932" s="4" t="s">
        <v>494</v>
      </c>
      <c r="D2932" s="4" t="s">
        <v>666</v>
      </c>
      <c r="E2932" s="4" t="s">
        <v>667</v>
      </c>
      <c r="F2932" s="4" t="s">
        <v>192</v>
      </c>
      <c r="G2932" s="4" t="s">
        <v>193</v>
      </c>
      <c r="H2932" s="4" t="s">
        <v>668</v>
      </c>
      <c r="I2932" s="8">
        <v>-19657.96</v>
      </c>
      <c r="J2932" s="8">
        <v>-16012.72</v>
      </c>
      <c r="K2932" s="8">
        <v>-15829.56</v>
      </c>
      <c r="L2932" s="8">
        <v>-19845.28</v>
      </c>
      <c r="M2932" s="8">
        <v>-16440.5</v>
      </c>
      <c r="N2932" s="8">
        <v>-15880.46</v>
      </c>
      <c r="O2932" s="8">
        <v>-21476.84</v>
      </c>
      <c r="P2932" s="8">
        <v>-18902.580000000002</v>
      </c>
      <c r="Q2932" s="8">
        <v>-18013.34</v>
      </c>
      <c r="R2932" s="8">
        <v>-14736.76</v>
      </c>
      <c r="S2932" s="8">
        <v>-14282.42</v>
      </c>
      <c r="T2932" s="8">
        <v>-14904.24</v>
      </c>
      <c r="U2932" s="9">
        <v>-205982.66</v>
      </c>
    </row>
    <row r="2933" spans="1:21" ht="23.25" thickBot="1" x14ac:dyDescent="0.3">
      <c r="A2933" s="4" t="s">
        <v>629</v>
      </c>
      <c r="B2933" s="4" t="s">
        <v>493</v>
      </c>
      <c r="C2933" s="4" t="s">
        <v>494</v>
      </c>
      <c r="D2933" s="4" t="s">
        <v>669</v>
      </c>
      <c r="E2933" s="4" t="s">
        <v>670</v>
      </c>
      <c r="F2933" s="4" t="s">
        <v>42</v>
      </c>
      <c r="G2933" s="4" t="s">
        <v>43</v>
      </c>
      <c r="H2933" s="4" t="s">
        <v>671</v>
      </c>
      <c r="I2933" s="10">
        <v>1264.43</v>
      </c>
      <c r="J2933" s="10">
        <v>588.1</v>
      </c>
      <c r="K2933" s="10">
        <v>2487.9299999999998</v>
      </c>
      <c r="L2933" s="10">
        <v>299.8</v>
      </c>
      <c r="M2933" s="10">
        <v>269.82</v>
      </c>
      <c r="N2933" s="10">
        <v>1487.16</v>
      </c>
      <c r="O2933" s="10">
        <v>299.8</v>
      </c>
      <c r="P2933" s="10">
        <v>299.8</v>
      </c>
      <c r="Q2933" s="10">
        <v>574.98</v>
      </c>
      <c r="R2933" s="10">
        <v>556.72</v>
      </c>
      <c r="S2933" s="10">
        <v>489.2</v>
      </c>
      <c r="T2933" s="11"/>
      <c r="U2933" s="9">
        <v>8617.74</v>
      </c>
    </row>
    <row r="2934" spans="1:21" ht="23.25" thickBot="1" x14ac:dyDescent="0.3">
      <c r="A2934" s="4" t="s">
        <v>629</v>
      </c>
      <c r="B2934" s="4" t="s">
        <v>493</v>
      </c>
      <c r="C2934" s="4" t="s">
        <v>494</v>
      </c>
      <c r="D2934" s="4" t="s">
        <v>672</v>
      </c>
      <c r="E2934" s="4" t="s">
        <v>670</v>
      </c>
      <c r="F2934" s="4" t="s">
        <v>42</v>
      </c>
      <c r="G2934" s="4" t="s">
        <v>43</v>
      </c>
      <c r="H2934" s="4" t="s">
        <v>673</v>
      </c>
      <c r="I2934" s="8">
        <v>4528.41</v>
      </c>
      <c r="J2934" s="8">
        <v>4646.01</v>
      </c>
      <c r="K2934" s="8">
        <v>1318.9</v>
      </c>
      <c r="L2934" s="8">
        <v>299.8</v>
      </c>
      <c r="M2934" s="8">
        <v>2728.18</v>
      </c>
      <c r="N2934" s="8">
        <v>4194.88</v>
      </c>
      <c r="O2934" s="8">
        <v>8818.8799999999992</v>
      </c>
      <c r="P2934" s="8">
        <v>4015</v>
      </c>
      <c r="Q2934" s="8">
        <v>2897.69</v>
      </c>
      <c r="R2934" s="8">
        <v>3197.92</v>
      </c>
      <c r="S2934" s="7"/>
      <c r="T2934" s="7"/>
      <c r="U2934" s="9">
        <v>36645.67</v>
      </c>
    </row>
    <row r="2935" spans="1:21" ht="23.25" thickBot="1" x14ac:dyDescent="0.3">
      <c r="A2935" s="4" t="s">
        <v>629</v>
      </c>
      <c r="B2935" s="4" t="s">
        <v>493</v>
      </c>
      <c r="C2935" s="4" t="s">
        <v>494</v>
      </c>
      <c r="D2935" s="4" t="s">
        <v>672</v>
      </c>
      <c r="E2935" s="4" t="s">
        <v>670</v>
      </c>
      <c r="F2935" s="4" t="s">
        <v>53</v>
      </c>
      <c r="G2935" s="4" t="s">
        <v>54</v>
      </c>
      <c r="H2935" s="4" t="s">
        <v>673</v>
      </c>
      <c r="I2935" s="11"/>
      <c r="J2935" s="11"/>
      <c r="K2935" s="11"/>
      <c r="L2935" s="11"/>
      <c r="M2935" s="11"/>
      <c r="N2935" s="11"/>
      <c r="O2935" s="10">
        <v>407.16</v>
      </c>
      <c r="P2935" s="10">
        <v>135.72</v>
      </c>
      <c r="Q2935" s="10">
        <v>69.22</v>
      </c>
      <c r="R2935" s="10">
        <v>69.22</v>
      </c>
      <c r="S2935" s="11"/>
      <c r="T2935" s="11"/>
      <c r="U2935" s="9">
        <v>681.32</v>
      </c>
    </row>
    <row r="2936" spans="1:21" ht="23.25" thickBot="1" x14ac:dyDescent="0.3">
      <c r="A2936" s="4" t="s">
        <v>629</v>
      </c>
      <c r="B2936" s="4" t="s">
        <v>493</v>
      </c>
      <c r="C2936" s="4" t="s">
        <v>494</v>
      </c>
      <c r="D2936" s="4" t="s">
        <v>7675</v>
      </c>
      <c r="E2936" s="4" t="s">
        <v>670</v>
      </c>
      <c r="F2936" s="4" t="s">
        <v>38</v>
      </c>
      <c r="G2936" s="4" t="s">
        <v>39</v>
      </c>
      <c r="H2936" s="4" t="s">
        <v>7676</v>
      </c>
      <c r="I2936" s="7"/>
      <c r="J2936" s="7"/>
      <c r="K2936" s="7"/>
      <c r="L2936" s="7"/>
      <c r="M2936" s="7"/>
      <c r="N2936" s="7"/>
      <c r="O2936" s="7"/>
      <c r="P2936" s="7"/>
      <c r="Q2936" s="7"/>
      <c r="R2936" s="8">
        <v>4766.75</v>
      </c>
      <c r="S2936" s="13">
        <v>0</v>
      </c>
      <c r="T2936" s="8">
        <v>-4766.75</v>
      </c>
      <c r="U2936" s="12">
        <v>0</v>
      </c>
    </row>
    <row r="2937" spans="1:21" ht="23.25" thickBot="1" x14ac:dyDescent="0.3">
      <c r="A2937" s="4" t="s">
        <v>629</v>
      </c>
      <c r="B2937" s="4" t="s">
        <v>493</v>
      </c>
      <c r="C2937" s="4" t="s">
        <v>494</v>
      </c>
      <c r="D2937" s="4" t="s">
        <v>674</v>
      </c>
      <c r="E2937" s="4" t="s">
        <v>662</v>
      </c>
      <c r="F2937" s="4" t="s">
        <v>108</v>
      </c>
      <c r="G2937" s="4" t="s">
        <v>109</v>
      </c>
      <c r="H2937" s="4" t="s">
        <v>675</v>
      </c>
      <c r="I2937" s="10">
        <v>6749.14</v>
      </c>
      <c r="J2937" s="10">
        <v>4735.45</v>
      </c>
      <c r="K2937" s="10">
        <v>4306.6099999999997</v>
      </c>
      <c r="L2937" s="10">
        <v>6898.29</v>
      </c>
      <c r="M2937" s="10">
        <v>5891.45</v>
      </c>
      <c r="N2937" s="10">
        <v>6721.29</v>
      </c>
      <c r="O2937" s="10">
        <v>6797.99</v>
      </c>
      <c r="P2937" s="10">
        <v>5875.93</v>
      </c>
      <c r="Q2937" s="10">
        <v>6058.64</v>
      </c>
      <c r="R2937" s="10">
        <v>6308.39</v>
      </c>
      <c r="S2937" s="10">
        <v>3379.66</v>
      </c>
      <c r="T2937" s="10">
        <v>7999.36</v>
      </c>
      <c r="U2937" s="9">
        <v>71722.2</v>
      </c>
    </row>
    <row r="2938" spans="1:21" ht="23.25" thickBot="1" x14ac:dyDescent="0.3">
      <c r="A2938" s="4" t="s">
        <v>629</v>
      </c>
      <c r="B2938" s="4" t="s">
        <v>493</v>
      </c>
      <c r="C2938" s="4" t="s">
        <v>494</v>
      </c>
      <c r="D2938" s="4" t="s">
        <v>674</v>
      </c>
      <c r="E2938" s="4" t="s">
        <v>662</v>
      </c>
      <c r="F2938" s="4" t="s">
        <v>529</v>
      </c>
      <c r="G2938" s="4" t="s">
        <v>530</v>
      </c>
      <c r="H2938" s="4" t="s">
        <v>675</v>
      </c>
      <c r="I2938" s="8">
        <v>391.53</v>
      </c>
      <c r="J2938" s="8">
        <v>-0.01</v>
      </c>
      <c r="K2938" s="8">
        <v>1454.21</v>
      </c>
      <c r="L2938" s="8">
        <v>111.87</v>
      </c>
      <c r="M2938" s="8">
        <v>1803.82</v>
      </c>
      <c r="N2938" s="8">
        <v>1080.19</v>
      </c>
      <c r="O2938" s="8">
        <v>2592.42</v>
      </c>
      <c r="P2938" s="8">
        <v>2707.57</v>
      </c>
      <c r="Q2938" s="8">
        <v>1613.07</v>
      </c>
      <c r="R2938" s="8">
        <v>1195.4100000000001</v>
      </c>
      <c r="S2938" s="8">
        <v>619.28</v>
      </c>
      <c r="T2938" s="8">
        <v>158.43</v>
      </c>
      <c r="U2938" s="9">
        <v>13727.79</v>
      </c>
    </row>
    <row r="2939" spans="1:21" ht="23.25" thickBot="1" x14ac:dyDescent="0.3">
      <c r="A2939" s="4" t="s">
        <v>629</v>
      </c>
      <c r="B2939" s="4" t="s">
        <v>493</v>
      </c>
      <c r="C2939" s="4" t="s">
        <v>494</v>
      </c>
      <c r="D2939" s="4" t="s">
        <v>674</v>
      </c>
      <c r="E2939" s="4" t="s">
        <v>662</v>
      </c>
      <c r="F2939" s="4" t="s">
        <v>118</v>
      </c>
      <c r="G2939" s="4" t="s">
        <v>119</v>
      </c>
      <c r="H2939" s="4" t="s">
        <v>675</v>
      </c>
      <c r="I2939" s="11"/>
      <c r="J2939" s="11"/>
      <c r="K2939" s="11"/>
      <c r="L2939" s="11"/>
      <c r="M2939" s="10">
        <v>129.19999999999999</v>
      </c>
      <c r="N2939" s="14">
        <v>0</v>
      </c>
      <c r="O2939" s="11"/>
      <c r="P2939" s="11"/>
      <c r="Q2939" s="11"/>
      <c r="R2939" s="11"/>
      <c r="S2939" s="11"/>
      <c r="T2939" s="11"/>
      <c r="U2939" s="9">
        <v>129.19999999999999</v>
      </c>
    </row>
    <row r="2940" spans="1:21" ht="23.25" thickBot="1" x14ac:dyDescent="0.3">
      <c r="A2940" s="4" t="s">
        <v>629</v>
      </c>
      <c r="B2940" s="4" t="s">
        <v>493</v>
      </c>
      <c r="C2940" s="4" t="s">
        <v>494</v>
      </c>
      <c r="D2940" s="4" t="s">
        <v>674</v>
      </c>
      <c r="E2940" s="4" t="s">
        <v>662</v>
      </c>
      <c r="F2940" s="4" t="s">
        <v>120</v>
      </c>
      <c r="G2940" s="4" t="s">
        <v>121</v>
      </c>
      <c r="H2940" s="4" t="s">
        <v>675</v>
      </c>
      <c r="I2940" s="8">
        <v>24730.71</v>
      </c>
      <c r="J2940" s="8">
        <v>21804.74</v>
      </c>
      <c r="K2940" s="8">
        <v>22427.31</v>
      </c>
      <c r="L2940" s="8">
        <v>26024.25</v>
      </c>
      <c r="M2940" s="8">
        <v>23803.9</v>
      </c>
      <c r="N2940" s="8">
        <v>38442.28</v>
      </c>
      <c r="O2940" s="8">
        <v>36033.550000000003</v>
      </c>
      <c r="P2940" s="8">
        <v>33649.51</v>
      </c>
      <c r="Q2940" s="8">
        <v>34856.65</v>
      </c>
      <c r="R2940" s="8">
        <v>31124.19</v>
      </c>
      <c r="S2940" s="8">
        <v>35194.18</v>
      </c>
      <c r="T2940" s="8">
        <v>28556.26</v>
      </c>
      <c r="U2940" s="9">
        <v>356647.53</v>
      </c>
    </row>
    <row r="2941" spans="1:21" ht="23.25" thickBot="1" x14ac:dyDescent="0.3">
      <c r="A2941" s="4" t="s">
        <v>629</v>
      </c>
      <c r="B2941" s="4" t="s">
        <v>493</v>
      </c>
      <c r="C2941" s="4" t="s">
        <v>494</v>
      </c>
      <c r="D2941" s="4" t="s">
        <v>674</v>
      </c>
      <c r="E2941" s="4" t="s">
        <v>662</v>
      </c>
      <c r="F2941" s="4" t="s">
        <v>122</v>
      </c>
      <c r="G2941" s="4" t="s">
        <v>123</v>
      </c>
      <c r="H2941" s="4" t="s">
        <v>675</v>
      </c>
      <c r="I2941" s="10">
        <v>1011.24</v>
      </c>
      <c r="J2941" s="10">
        <v>875.71</v>
      </c>
      <c r="K2941" s="10">
        <v>2190.41</v>
      </c>
      <c r="L2941" s="10">
        <v>1790.37</v>
      </c>
      <c r="M2941" s="10">
        <v>4044.01</v>
      </c>
      <c r="N2941" s="10">
        <v>4727.83</v>
      </c>
      <c r="O2941" s="10">
        <v>2612.2199999999998</v>
      </c>
      <c r="P2941" s="10">
        <v>2106.9899999999998</v>
      </c>
      <c r="Q2941" s="10">
        <v>2093.73</v>
      </c>
      <c r="R2941" s="10">
        <v>1564.45</v>
      </c>
      <c r="S2941" s="10">
        <v>2147.06</v>
      </c>
      <c r="T2941" s="10">
        <v>1370.24</v>
      </c>
      <c r="U2941" s="9">
        <v>26534.26</v>
      </c>
    </row>
    <row r="2942" spans="1:21" ht="23.25" thickBot="1" x14ac:dyDescent="0.3">
      <c r="A2942" s="4" t="s">
        <v>629</v>
      </c>
      <c r="B2942" s="4" t="s">
        <v>493</v>
      </c>
      <c r="C2942" s="4" t="s">
        <v>494</v>
      </c>
      <c r="D2942" s="4" t="s">
        <v>674</v>
      </c>
      <c r="E2942" s="4" t="s">
        <v>662</v>
      </c>
      <c r="F2942" s="4" t="s">
        <v>112</v>
      </c>
      <c r="G2942" s="4" t="s">
        <v>113</v>
      </c>
      <c r="H2942" s="4" t="s">
        <v>675</v>
      </c>
      <c r="I2942" s="8">
        <v>4859.3599999999997</v>
      </c>
      <c r="J2942" s="8">
        <v>4365.7299999999996</v>
      </c>
      <c r="K2942" s="8">
        <v>4542.88</v>
      </c>
      <c r="L2942" s="8">
        <v>5049.2299999999996</v>
      </c>
      <c r="M2942" s="8">
        <v>4216.5600000000004</v>
      </c>
      <c r="N2942" s="8">
        <v>6455.58</v>
      </c>
      <c r="O2942" s="8">
        <v>6389.96</v>
      </c>
      <c r="P2942" s="8">
        <v>6002.32</v>
      </c>
      <c r="Q2942" s="8">
        <v>5983.21</v>
      </c>
      <c r="R2942" s="8">
        <v>6108.56</v>
      </c>
      <c r="S2942" s="8">
        <v>5975.27</v>
      </c>
      <c r="T2942" s="8">
        <v>6524.78</v>
      </c>
      <c r="U2942" s="9">
        <v>66473.440000000002</v>
      </c>
    </row>
    <row r="2943" spans="1:21" ht="23.25" thickBot="1" x14ac:dyDescent="0.3">
      <c r="A2943" s="4" t="s">
        <v>629</v>
      </c>
      <c r="B2943" s="4" t="s">
        <v>493</v>
      </c>
      <c r="C2943" s="4" t="s">
        <v>494</v>
      </c>
      <c r="D2943" s="4" t="s">
        <v>674</v>
      </c>
      <c r="E2943" s="4" t="s">
        <v>662</v>
      </c>
      <c r="F2943" s="4" t="s">
        <v>114</v>
      </c>
      <c r="G2943" s="4" t="s">
        <v>115</v>
      </c>
      <c r="H2943" s="4" t="s">
        <v>675</v>
      </c>
      <c r="I2943" s="10">
        <v>18211.150000000001</v>
      </c>
      <c r="J2943" s="10">
        <v>16299.82</v>
      </c>
      <c r="K2943" s="10">
        <v>17400.45</v>
      </c>
      <c r="L2943" s="10">
        <v>19046.46</v>
      </c>
      <c r="M2943" s="10">
        <v>16605.689999999999</v>
      </c>
      <c r="N2943" s="10">
        <v>23674.02</v>
      </c>
      <c r="O2943" s="10">
        <v>23340.63</v>
      </c>
      <c r="P2943" s="10">
        <v>21894.34</v>
      </c>
      <c r="Q2943" s="10">
        <v>21566.53</v>
      </c>
      <c r="R2943" s="10">
        <v>21823.95</v>
      </c>
      <c r="S2943" s="10">
        <v>21442.55</v>
      </c>
      <c r="T2943" s="10">
        <v>23227.78</v>
      </c>
      <c r="U2943" s="9">
        <v>244533.37</v>
      </c>
    </row>
    <row r="2944" spans="1:21" ht="23.25" thickBot="1" x14ac:dyDescent="0.3">
      <c r="A2944" s="4" t="s">
        <v>629</v>
      </c>
      <c r="B2944" s="4" t="s">
        <v>493</v>
      </c>
      <c r="C2944" s="4" t="s">
        <v>494</v>
      </c>
      <c r="D2944" s="4" t="s">
        <v>674</v>
      </c>
      <c r="E2944" s="4" t="s">
        <v>662</v>
      </c>
      <c r="F2944" s="4" t="s">
        <v>70</v>
      </c>
      <c r="G2944" s="4" t="s">
        <v>71</v>
      </c>
      <c r="H2944" s="4" t="s">
        <v>675</v>
      </c>
      <c r="I2944" s="7"/>
      <c r="J2944" s="7"/>
      <c r="K2944" s="7"/>
      <c r="L2944" s="7"/>
      <c r="M2944" s="7"/>
      <c r="N2944" s="7"/>
      <c r="O2944" s="7"/>
      <c r="P2944" s="7"/>
      <c r="Q2944" s="7"/>
      <c r="R2944" s="8">
        <v>166.69</v>
      </c>
      <c r="S2944" s="7"/>
      <c r="T2944" s="8">
        <v>147.53</v>
      </c>
      <c r="U2944" s="9">
        <v>314.22000000000003</v>
      </c>
    </row>
    <row r="2945" spans="1:21" ht="23.25" thickBot="1" x14ac:dyDescent="0.3">
      <c r="A2945" s="4" t="s">
        <v>629</v>
      </c>
      <c r="B2945" s="4" t="s">
        <v>493</v>
      </c>
      <c r="C2945" s="4" t="s">
        <v>494</v>
      </c>
      <c r="D2945" s="4" t="s">
        <v>674</v>
      </c>
      <c r="E2945" s="4" t="s">
        <v>662</v>
      </c>
      <c r="F2945" s="4" t="s">
        <v>47</v>
      </c>
      <c r="G2945" s="4" t="s">
        <v>48</v>
      </c>
      <c r="H2945" s="4" t="s">
        <v>675</v>
      </c>
      <c r="I2945" s="10">
        <v>348.43</v>
      </c>
      <c r="J2945" s="10">
        <v>96.95</v>
      </c>
      <c r="K2945" s="10">
        <v>131.22999999999999</v>
      </c>
      <c r="L2945" s="10">
        <v>204.72</v>
      </c>
      <c r="M2945" s="11"/>
      <c r="N2945" s="10">
        <v>445.8</v>
      </c>
      <c r="O2945" s="10">
        <v>146.02000000000001</v>
      </c>
      <c r="P2945" s="10">
        <v>600.1</v>
      </c>
      <c r="Q2945" s="10">
        <v>171.29</v>
      </c>
      <c r="R2945" s="10">
        <v>151.13999999999999</v>
      </c>
      <c r="S2945" s="10">
        <v>206.72</v>
      </c>
      <c r="T2945" s="10">
        <v>288.64</v>
      </c>
      <c r="U2945" s="9">
        <v>2791.04</v>
      </c>
    </row>
    <row r="2946" spans="1:21" ht="23.25" thickBot="1" x14ac:dyDescent="0.3">
      <c r="A2946" s="4" t="s">
        <v>629</v>
      </c>
      <c r="B2946" s="4" t="s">
        <v>493</v>
      </c>
      <c r="C2946" s="4" t="s">
        <v>494</v>
      </c>
      <c r="D2946" s="4" t="s">
        <v>674</v>
      </c>
      <c r="E2946" s="4" t="s">
        <v>662</v>
      </c>
      <c r="F2946" s="4" t="s">
        <v>132</v>
      </c>
      <c r="G2946" s="4" t="s">
        <v>133</v>
      </c>
      <c r="H2946" s="4" t="s">
        <v>675</v>
      </c>
      <c r="I2946" s="8">
        <v>63.56</v>
      </c>
      <c r="J2946" s="8">
        <v>2.84</v>
      </c>
      <c r="K2946" s="8">
        <v>5.56</v>
      </c>
      <c r="L2946" s="8">
        <v>4.1399999999999997</v>
      </c>
      <c r="M2946" s="8">
        <v>105.44</v>
      </c>
      <c r="N2946" s="8">
        <v>269.39</v>
      </c>
      <c r="O2946" s="8">
        <v>583.29</v>
      </c>
      <c r="P2946" s="8">
        <v>716.45</v>
      </c>
      <c r="Q2946" s="8">
        <v>447.94</v>
      </c>
      <c r="R2946" s="8">
        <v>13.8</v>
      </c>
      <c r="S2946" s="8">
        <v>142.27000000000001</v>
      </c>
      <c r="T2946" s="8">
        <v>114.1</v>
      </c>
      <c r="U2946" s="9">
        <v>2468.7800000000002</v>
      </c>
    </row>
    <row r="2947" spans="1:21" ht="23.25" thickBot="1" x14ac:dyDescent="0.3">
      <c r="A2947" s="4" t="s">
        <v>629</v>
      </c>
      <c r="B2947" s="4" t="s">
        <v>493</v>
      </c>
      <c r="C2947" s="4" t="s">
        <v>494</v>
      </c>
      <c r="D2947" s="4" t="s">
        <v>674</v>
      </c>
      <c r="E2947" s="4" t="s">
        <v>662</v>
      </c>
      <c r="F2947" s="4" t="s">
        <v>134</v>
      </c>
      <c r="G2947" s="4" t="s">
        <v>135</v>
      </c>
      <c r="H2947" s="4" t="s">
        <v>675</v>
      </c>
      <c r="I2947" s="11"/>
      <c r="J2947" s="11"/>
      <c r="K2947" s="11"/>
      <c r="L2947" s="11"/>
      <c r="M2947" s="11"/>
      <c r="N2947" s="11"/>
      <c r="O2947" s="11"/>
      <c r="P2947" s="11"/>
      <c r="Q2947" s="11"/>
      <c r="R2947" s="10">
        <v>12.99</v>
      </c>
      <c r="S2947" s="11"/>
      <c r="T2947" s="11"/>
      <c r="U2947" s="9">
        <v>12.99</v>
      </c>
    </row>
    <row r="2948" spans="1:21" ht="23.25" thickBot="1" x14ac:dyDescent="0.3">
      <c r="A2948" s="4" t="s">
        <v>629</v>
      </c>
      <c r="B2948" s="4" t="s">
        <v>493</v>
      </c>
      <c r="C2948" s="4" t="s">
        <v>494</v>
      </c>
      <c r="D2948" s="4" t="s">
        <v>674</v>
      </c>
      <c r="E2948" s="4" t="s">
        <v>662</v>
      </c>
      <c r="F2948" s="4" t="s">
        <v>38</v>
      </c>
      <c r="G2948" s="4" t="s">
        <v>39</v>
      </c>
      <c r="H2948" s="4" t="s">
        <v>675</v>
      </c>
      <c r="I2948" s="7"/>
      <c r="J2948" s="7"/>
      <c r="K2948" s="7"/>
      <c r="L2948" s="7"/>
      <c r="M2948" s="7"/>
      <c r="N2948" s="7"/>
      <c r="O2948" s="7"/>
      <c r="P2948" s="7"/>
      <c r="Q2948" s="7"/>
      <c r="R2948" s="8">
        <v>5388.95</v>
      </c>
      <c r="S2948" s="8">
        <v>-5388.95</v>
      </c>
      <c r="T2948" s="7"/>
      <c r="U2948" s="12">
        <v>0</v>
      </c>
    </row>
    <row r="2949" spans="1:21" ht="23.25" thickBot="1" x14ac:dyDescent="0.3">
      <c r="A2949" s="4" t="s">
        <v>629</v>
      </c>
      <c r="B2949" s="4" t="s">
        <v>493</v>
      </c>
      <c r="C2949" s="4" t="s">
        <v>494</v>
      </c>
      <c r="D2949" s="4" t="s">
        <v>674</v>
      </c>
      <c r="E2949" s="4" t="s">
        <v>662</v>
      </c>
      <c r="F2949" s="4" t="s">
        <v>98</v>
      </c>
      <c r="G2949" s="4" t="s">
        <v>99</v>
      </c>
      <c r="H2949" s="4" t="s">
        <v>675</v>
      </c>
      <c r="I2949" s="11"/>
      <c r="J2949" s="11"/>
      <c r="K2949" s="11"/>
      <c r="L2949" s="11"/>
      <c r="M2949" s="11"/>
      <c r="N2949" s="11"/>
      <c r="O2949" s="11"/>
      <c r="P2949" s="11"/>
      <c r="Q2949" s="11"/>
      <c r="R2949" s="10">
        <v>2634.47</v>
      </c>
      <c r="S2949" s="10">
        <v>6510.6</v>
      </c>
      <c r="T2949" s="10">
        <v>11607.43</v>
      </c>
      <c r="U2949" s="9">
        <v>20752.5</v>
      </c>
    </row>
    <row r="2950" spans="1:21" ht="23.25" thickBot="1" x14ac:dyDescent="0.3">
      <c r="A2950" s="4" t="s">
        <v>629</v>
      </c>
      <c r="B2950" s="4" t="s">
        <v>493</v>
      </c>
      <c r="C2950" s="4" t="s">
        <v>494</v>
      </c>
      <c r="D2950" s="4" t="s">
        <v>674</v>
      </c>
      <c r="E2950" s="4" t="s">
        <v>662</v>
      </c>
      <c r="F2950" s="4" t="s">
        <v>102</v>
      </c>
      <c r="G2950" s="4" t="s">
        <v>103</v>
      </c>
      <c r="H2950" s="4" t="s">
        <v>675</v>
      </c>
      <c r="I2950" s="7"/>
      <c r="J2950" s="7"/>
      <c r="K2950" s="7"/>
      <c r="L2950" s="7"/>
      <c r="M2950" s="7"/>
      <c r="N2950" s="7"/>
      <c r="O2950" s="7"/>
      <c r="P2950" s="7"/>
      <c r="Q2950" s="7"/>
      <c r="R2950" s="8">
        <v>149.72999999999999</v>
      </c>
      <c r="S2950" s="7"/>
      <c r="T2950" s="7"/>
      <c r="U2950" s="9">
        <v>149.72999999999999</v>
      </c>
    </row>
    <row r="2951" spans="1:21" ht="23.25" thickBot="1" x14ac:dyDescent="0.3">
      <c r="A2951" s="4" t="s">
        <v>629</v>
      </c>
      <c r="B2951" s="4" t="s">
        <v>493</v>
      </c>
      <c r="C2951" s="4" t="s">
        <v>494</v>
      </c>
      <c r="D2951" s="4" t="s">
        <v>674</v>
      </c>
      <c r="E2951" s="4" t="s">
        <v>662</v>
      </c>
      <c r="F2951" s="4" t="s">
        <v>156</v>
      </c>
      <c r="G2951" s="4" t="s">
        <v>157</v>
      </c>
      <c r="H2951" s="4" t="s">
        <v>675</v>
      </c>
      <c r="I2951" s="11"/>
      <c r="J2951" s="11"/>
      <c r="K2951" s="11"/>
      <c r="L2951" s="11"/>
      <c r="M2951" s="10">
        <v>45.8</v>
      </c>
      <c r="N2951" s="10">
        <v>114.5</v>
      </c>
      <c r="O2951" s="10">
        <v>22.9</v>
      </c>
      <c r="P2951" s="10">
        <v>22.9</v>
      </c>
      <c r="Q2951" s="11"/>
      <c r="R2951" s="11"/>
      <c r="S2951" s="10">
        <v>22.9</v>
      </c>
      <c r="T2951" s="11"/>
      <c r="U2951" s="9">
        <v>229</v>
      </c>
    </row>
    <row r="2952" spans="1:21" ht="23.25" thickBot="1" x14ac:dyDescent="0.3">
      <c r="A2952" s="4" t="s">
        <v>629</v>
      </c>
      <c r="B2952" s="4" t="s">
        <v>493</v>
      </c>
      <c r="C2952" s="4" t="s">
        <v>494</v>
      </c>
      <c r="D2952" s="4" t="s">
        <v>674</v>
      </c>
      <c r="E2952" s="4" t="s">
        <v>662</v>
      </c>
      <c r="F2952" s="4" t="s">
        <v>18</v>
      </c>
      <c r="G2952" s="4" t="s">
        <v>19</v>
      </c>
      <c r="H2952" s="4" t="s">
        <v>675</v>
      </c>
      <c r="I2952" s="7"/>
      <c r="J2952" s="7"/>
      <c r="K2952" s="7"/>
      <c r="L2952" s="7"/>
      <c r="M2952" s="7"/>
      <c r="N2952" s="7"/>
      <c r="O2952" s="7"/>
      <c r="P2952" s="7"/>
      <c r="Q2952" s="7"/>
      <c r="R2952" s="7"/>
      <c r="S2952" s="8">
        <v>12.52</v>
      </c>
      <c r="T2952" s="7"/>
      <c r="U2952" s="9">
        <v>12.52</v>
      </c>
    </row>
    <row r="2953" spans="1:21" ht="23.25" thickBot="1" x14ac:dyDescent="0.3">
      <c r="A2953" s="4" t="s">
        <v>629</v>
      </c>
      <c r="B2953" s="4" t="s">
        <v>493</v>
      </c>
      <c r="C2953" s="4" t="s">
        <v>494</v>
      </c>
      <c r="D2953" s="4" t="s">
        <v>674</v>
      </c>
      <c r="E2953" s="4" t="s">
        <v>662</v>
      </c>
      <c r="F2953" s="4" t="s">
        <v>84</v>
      </c>
      <c r="G2953" s="4" t="s">
        <v>85</v>
      </c>
      <c r="H2953" s="4" t="s">
        <v>675</v>
      </c>
      <c r="I2953" s="11"/>
      <c r="J2953" s="11"/>
      <c r="K2953" s="11"/>
      <c r="L2953" s="11"/>
      <c r="M2953" s="11"/>
      <c r="N2953" s="11"/>
      <c r="O2953" s="11"/>
      <c r="P2953" s="11"/>
      <c r="Q2953" s="11"/>
      <c r="R2953" s="10">
        <v>103.95</v>
      </c>
      <c r="S2953" s="11"/>
      <c r="T2953" s="11"/>
      <c r="U2953" s="9">
        <v>103.95</v>
      </c>
    </row>
    <row r="2954" spans="1:21" ht="23.25" thickBot="1" x14ac:dyDescent="0.3">
      <c r="A2954" s="4" t="s">
        <v>629</v>
      </c>
      <c r="B2954" s="4" t="s">
        <v>493</v>
      </c>
      <c r="C2954" s="4" t="s">
        <v>494</v>
      </c>
      <c r="D2954" s="4" t="s">
        <v>674</v>
      </c>
      <c r="E2954" s="4" t="s">
        <v>662</v>
      </c>
      <c r="F2954" s="4" t="s">
        <v>192</v>
      </c>
      <c r="G2954" s="4" t="s">
        <v>193</v>
      </c>
      <c r="H2954" s="4" t="s">
        <v>675</v>
      </c>
      <c r="I2954" s="8">
        <v>-11528.08</v>
      </c>
      <c r="J2954" s="8">
        <v>-8088.79</v>
      </c>
      <c r="K2954" s="8">
        <v>-7356.27</v>
      </c>
      <c r="L2954" s="8">
        <v>-11784.52</v>
      </c>
      <c r="M2954" s="8">
        <v>-10064.620000000001</v>
      </c>
      <c r="N2954" s="8">
        <v>-11280.79</v>
      </c>
      <c r="O2954" s="8">
        <v>-11384.64</v>
      </c>
      <c r="P2954" s="8">
        <v>-9840.9599999999991</v>
      </c>
      <c r="Q2954" s="8">
        <v>-10146.48</v>
      </c>
      <c r="R2954" s="8">
        <v>-10564.56</v>
      </c>
      <c r="S2954" s="8">
        <v>-5660.16</v>
      </c>
      <c r="T2954" s="8">
        <v>-12528.96</v>
      </c>
      <c r="U2954" s="9">
        <v>-120228.83</v>
      </c>
    </row>
    <row r="2955" spans="1:21" ht="23.25" thickBot="1" x14ac:dyDescent="0.3">
      <c r="A2955" s="4" t="s">
        <v>629</v>
      </c>
      <c r="B2955" s="4" t="s">
        <v>493</v>
      </c>
      <c r="C2955" s="4" t="s">
        <v>494</v>
      </c>
      <c r="D2955" s="4" t="s">
        <v>674</v>
      </c>
      <c r="E2955" s="4" t="s">
        <v>662</v>
      </c>
      <c r="F2955" s="4" t="s">
        <v>676</v>
      </c>
      <c r="G2955" s="4" t="s">
        <v>677</v>
      </c>
      <c r="H2955" s="4" t="s">
        <v>675</v>
      </c>
      <c r="I2955" s="10">
        <v>-445.42</v>
      </c>
      <c r="J2955" s="14">
        <v>0</v>
      </c>
      <c r="K2955" s="10">
        <v>-1654.38</v>
      </c>
      <c r="L2955" s="10">
        <v>-127.14</v>
      </c>
      <c r="M2955" s="10">
        <v>-2050.14</v>
      </c>
      <c r="N2955" s="10">
        <v>-1211.95</v>
      </c>
      <c r="O2955" s="10">
        <v>-2888.59</v>
      </c>
      <c r="P2955" s="10">
        <v>-3016.97</v>
      </c>
      <c r="Q2955" s="10">
        <v>-1797.33</v>
      </c>
      <c r="R2955" s="10">
        <v>-1331.96</v>
      </c>
      <c r="S2955" s="10">
        <v>-690.05</v>
      </c>
      <c r="T2955" s="10">
        <v>-176.52</v>
      </c>
      <c r="U2955" s="9">
        <v>-15390.45</v>
      </c>
    </row>
    <row r="2956" spans="1:21" ht="23.25" thickBot="1" x14ac:dyDescent="0.3">
      <c r="A2956" s="4" t="s">
        <v>629</v>
      </c>
      <c r="B2956" s="4" t="s">
        <v>493</v>
      </c>
      <c r="C2956" s="4" t="s">
        <v>494</v>
      </c>
      <c r="D2956" s="4" t="s">
        <v>674</v>
      </c>
      <c r="E2956" s="4" t="s">
        <v>662</v>
      </c>
      <c r="F2956" s="4" t="s">
        <v>176</v>
      </c>
      <c r="G2956" s="4" t="s">
        <v>177</v>
      </c>
      <c r="H2956" s="4" t="s">
        <v>675</v>
      </c>
      <c r="I2956" s="8">
        <v>-42785.14</v>
      </c>
      <c r="J2956" s="8">
        <v>-38008.86</v>
      </c>
      <c r="K2956" s="8">
        <v>-39095.629999999997</v>
      </c>
      <c r="L2956" s="8">
        <v>-45377.01</v>
      </c>
      <c r="M2956" s="8">
        <v>-39733.85</v>
      </c>
      <c r="N2956" s="8">
        <v>-61060.54</v>
      </c>
      <c r="O2956" s="8">
        <v>-63558.46</v>
      </c>
      <c r="P2956" s="8">
        <v>-50258.25</v>
      </c>
      <c r="Q2956" s="8">
        <v>-51654.66</v>
      </c>
      <c r="R2956" s="8">
        <v>-40097.25</v>
      </c>
      <c r="S2956" s="8">
        <v>-53856.42</v>
      </c>
      <c r="T2956" s="8">
        <v>-42209.32</v>
      </c>
      <c r="U2956" s="9">
        <v>-567695.39</v>
      </c>
    </row>
    <row r="2957" spans="1:21" ht="23.25" thickBot="1" x14ac:dyDescent="0.3">
      <c r="A2957" s="4" t="s">
        <v>629</v>
      </c>
      <c r="B2957" s="4" t="s">
        <v>493</v>
      </c>
      <c r="C2957" s="4" t="s">
        <v>494</v>
      </c>
      <c r="D2957" s="4" t="s">
        <v>674</v>
      </c>
      <c r="E2957" s="4" t="s">
        <v>662</v>
      </c>
      <c r="F2957" s="4" t="s">
        <v>178</v>
      </c>
      <c r="G2957" s="4" t="s">
        <v>179</v>
      </c>
      <c r="H2957" s="4" t="s">
        <v>675</v>
      </c>
      <c r="I2957" s="10">
        <v>-1174.2</v>
      </c>
      <c r="J2957" s="10">
        <v>-1016.83</v>
      </c>
      <c r="K2957" s="10">
        <v>-1277.4000000000001</v>
      </c>
      <c r="L2957" s="10">
        <v>-1472.54</v>
      </c>
      <c r="M2957" s="10">
        <v>-2541.35</v>
      </c>
      <c r="N2957" s="10">
        <v>-4215.92</v>
      </c>
      <c r="O2957" s="10">
        <v>-3071.14</v>
      </c>
      <c r="P2957" s="10">
        <v>-2463.21</v>
      </c>
      <c r="Q2957" s="10">
        <v>-1868.45</v>
      </c>
      <c r="R2957" s="10">
        <v>-2540.5500000000002</v>
      </c>
      <c r="S2957" s="10">
        <v>-1764.62</v>
      </c>
      <c r="T2957" s="10">
        <v>-1589.41</v>
      </c>
      <c r="U2957" s="9">
        <v>-24995.62</v>
      </c>
    </row>
    <row r="2958" spans="1:21" ht="23.25" thickBot="1" x14ac:dyDescent="0.3">
      <c r="A2958" s="4" t="s">
        <v>629</v>
      </c>
      <c r="B2958" s="4" t="s">
        <v>493</v>
      </c>
      <c r="C2958" s="4" t="s">
        <v>494</v>
      </c>
      <c r="D2958" s="4" t="s">
        <v>661</v>
      </c>
      <c r="E2958" s="4" t="s">
        <v>662</v>
      </c>
      <c r="F2958" s="4" t="s">
        <v>70</v>
      </c>
      <c r="G2958" s="4" t="s">
        <v>71</v>
      </c>
      <c r="H2958" s="4" t="s">
        <v>663</v>
      </c>
      <c r="I2958" s="7"/>
      <c r="J2958" s="7"/>
      <c r="K2958" s="7"/>
      <c r="L2958" s="8">
        <v>125.93</v>
      </c>
      <c r="M2958" s="7"/>
      <c r="N2958" s="8">
        <v>92.66</v>
      </c>
      <c r="O2958" s="8">
        <v>227.76</v>
      </c>
      <c r="P2958" s="7"/>
      <c r="Q2958" s="7"/>
      <c r="R2958" s="7"/>
      <c r="S2958" s="8">
        <v>536.74</v>
      </c>
      <c r="T2958" s="7"/>
      <c r="U2958" s="9">
        <v>983.09</v>
      </c>
    </row>
    <row r="2959" spans="1:21" ht="23.25" thickBot="1" x14ac:dyDescent="0.3">
      <c r="A2959" s="4" t="s">
        <v>629</v>
      </c>
      <c r="B2959" s="4" t="s">
        <v>493</v>
      </c>
      <c r="C2959" s="4" t="s">
        <v>494</v>
      </c>
      <c r="D2959" s="4" t="s">
        <v>661</v>
      </c>
      <c r="E2959" s="4" t="s">
        <v>662</v>
      </c>
      <c r="F2959" s="4" t="s">
        <v>47</v>
      </c>
      <c r="G2959" s="4" t="s">
        <v>48</v>
      </c>
      <c r="H2959" s="4" t="s">
        <v>663</v>
      </c>
      <c r="I2959" s="10">
        <v>6.75</v>
      </c>
      <c r="J2959" s="10">
        <v>13.44</v>
      </c>
      <c r="K2959" s="10">
        <v>3118.25</v>
      </c>
      <c r="L2959" s="10">
        <v>82.45</v>
      </c>
      <c r="M2959" s="10">
        <v>209.46</v>
      </c>
      <c r="N2959" s="10">
        <v>24.35</v>
      </c>
      <c r="O2959" s="10">
        <v>42.78</v>
      </c>
      <c r="P2959" s="11"/>
      <c r="Q2959" s="11"/>
      <c r="R2959" s="11"/>
      <c r="S2959" s="11"/>
      <c r="T2959" s="11"/>
      <c r="U2959" s="9">
        <v>3497.48</v>
      </c>
    </row>
    <row r="2960" spans="1:21" ht="23.25" thickBot="1" x14ac:dyDescent="0.3">
      <c r="A2960" s="4" t="s">
        <v>629</v>
      </c>
      <c r="B2960" s="4" t="s">
        <v>493</v>
      </c>
      <c r="C2960" s="4" t="s">
        <v>494</v>
      </c>
      <c r="D2960" s="4" t="s">
        <v>661</v>
      </c>
      <c r="E2960" s="4" t="s">
        <v>662</v>
      </c>
      <c r="F2960" s="4" t="s">
        <v>38</v>
      </c>
      <c r="G2960" s="4" t="s">
        <v>39</v>
      </c>
      <c r="H2960" s="4" t="s">
        <v>663</v>
      </c>
      <c r="I2960" s="7"/>
      <c r="J2960" s="7"/>
      <c r="K2960" s="7"/>
      <c r="L2960" s="7"/>
      <c r="M2960" s="7"/>
      <c r="N2960" s="7"/>
      <c r="O2960" s="8">
        <v>5650</v>
      </c>
      <c r="P2960" s="7"/>
      <c r="Q2960" s="7"/>
      <c r="R2960" s="7"/>
      <c r="S2960" s="7"/>
      <c r="T2960" s="8">
        <v>5300</v>
      </c>
      <c r="U2960" s="9">
        <v>10950</v>
      </c>
    </row>
    <row r="2961" spans="1:21" ht="23.25" thickBot="1" x14ac:dyDescent="0.3">
      <c r="A2961" s="4" t="s">
        <v>629</v>
      </c>
      <c r="B2961" s="4" t="s">
        <v>493</v>
      </c>
      <c r="C2961" s="4" t="s">
        <v>494</v>
      </c>
      <c r="D2961" s="4" t="s">
        <v>661</v>
      </c>
      <c r="E2961" s="4" t="s">
        <v>662</v>
      </c>
      <c r="F2961" s="4" t="s">
        <v>146</v>
      </c>
      <c r="G2961" s="4" t="s">
        <v>147</v>
      </c>
      <c r="H2961" s="4" t="s">
        <v>663</v>
      </c>
      <c r="I2961" s="10">
        <v>104.69</v>
      </c>
      <c r="J2961" s="11"/>
      <c r="K2961" s="11"/>
      <c r="L2961" s="11"/>
      <c r="M2961" s="11"/>
      <c r="N2961" s="11"/>
      <c r="O2961" s="11"/>
      <c r="P2961" s="11"/>
      <c r="Q2961" s="11"/>
      <c r="R2961" s="11"/>
      <c r="S2961" s="11"/>
      <c r="T2961" s="11"/>
      <c r="U2961" s="9">
        <v>104.69</v>
      </c>
    </row>
    <row r="2962" spans="1:21" ht="23.25" thickBot="1" x14ac:dyDescent="0.3">
      <c r="A2962" s="4" t="s">
        <v>629</v>
      </c>
      <c r="B2962" s="4" t="s">
        <v>493</v>
      </c>
      <c r="C2962" s="4" t="s">
        <v>494</v>
      </c>
      <c r="D2962" s="4" t="s">
        <v>661</v>
      </c>
      <c r="E2962" s="4" t="s">
        <v>662</v>
      </c>
      <c r="F2962" s="4" t="s">
        <v>102</v>
      </c>
      <c r="G2962" s="4" t="s">
        <v>103</v>
      </c>
      <c r="H2962" s="4" t="s">
        <v>663</v>
      </c>
      <c r="I2962" s="7"/>
      <c r="J2962" s="7"/>
      <c r="K2962" s="7"/>
      <c r="L2962" s="8">
        <v>7.37</v>
      </c>
      <c r="M2962" s="7"/>
      <c r="N2962" s="8">
        <v>37.979999999999997</v>
      </c>
      <c r="O2962" s="7"/>
      <c r="P2962" s="8">
        <v>13.99</v>
      </c>
      <c r="Q2962" s="8">
        <v>30.36</v>
      </c>
      <c r="R2962" s="7"/>
      <c r="S2962" s="8">
        <v>18.7</v>
      </c>
      <c r="T2962" s="8">
        <v>50.43</v>
      </c>
      <c r="U2962" s="9">
        <v>158.83000000000001</v>
      </c>
    </row>
    <row r="2963" spans="1:21" ht="23.25" thickBot="1" x14ac:dyDescent="0.3">
      <c r="A2963" s="4" t="s">
        <v>629</v>
      </c>
      <c r="B2963" s="4" t="s">
        <v>493</v>
      </c>
      <c r="C2963" s="4" t="s">
        <v>494</v>
      </c>
      <c r="D2963" s="4" t="s">
        <v>661</v>
      </c>
      <c r="E2963" s="4" t="s">
        <v>662</v>
      </c>
      <c r="F2963" s="4" t="s">
        <v>116</v>
      </c>
      <c r="G2963" s="4" t="s">
        <v>117</v>
      </c>
      <c r="H2963" s="4" t="s">
        <v>663</v>
      </c>
      <c r="I2963" s="10">
        <v>29.71</v>
      </c>
      <c r="J2963" s="10">
        <v>60.34</v>
      </c>
      <c r="K2963" s="10">
        <v>65.11</v>
      </c>
      <c r="L2963" s="10">
        <v>136.46</v>
      </c>
      <c r="M2963" s="10">
        <v>78.900000000000006</v>
      </c>
      <c r="N2963" s="10">
        <v>40.83</v>
      </c>
      <c r="O2963" s="10">
        <v>26.47</v>
      </c>
      <c r="P2963" s="10">
        <v>25.8</v>
      </c>
      <c r="Q2963" s="10">
        <v>11.45</v>
      </c>
      <c r="R2963" s="10">
        <v>35.5</v>
      </c>
      <c r="S2963" s="10">
        <v>13.28</v>
      </c>
      <c r="T2963" s="11"/>
      <c r="U2963" s="9">
        <v>523.85</v>
      </c>
    </row>
    <row r="2964" spans="1:21" ht="23.25" thickBot="1" x14ac:dyDescent="0.3">
      <c r="A2964" s="4" t="s">
        <v>629</v>
      </c>
      <c r="B2964" s="4" t="s">
        <v>493</v>
      </c>
      <c r="C2964" s="4" t="s">
        <v>494</v>
      </c>
      <c r="D2964" s="4" t="s">
        <v>661</v>
      </c>
      <c r="E2964" s="4" t="s">
        <v>662</v>
      </c>
      <c r="F2964" s="4" t="s">
        <v>82</v>
      </c>
      <c r="G2964" s="4" t="s">
        <v>83</v>
      </c>
      <c r="H2964" s="4" t="s">
        <v>663</v>
      </c>
      <c r="I2964" s="7"/>
      <c r="J2964" s="7"/>
      <c r="K2964" s="7"/>
      <c r="L2964" s="7"/>
      <c r="M2964" s="7"/>
      <c r="N2964" s="8">
        <v>72</v>
      </c>
      <c r="O2964" s="7"/>
      <c r="P2964" s="7"/>
      <c r="Q2964" s="7"/>
      <c r="R2964" s="7"/>
      <c r="S2964" s="7"/>
      <c r="T2964" s="7"/>
      <c r="U2964" s="9">
        <v>72</v>
      </c>
    </row>
    <row r="2965" spans="1:21" ht="23.25" thickBot="1" x14ac:dyDescent="0.3">
      <c r="A2965" s="4" t="s">
        <v>629</v>
      </c>
      <c r="B2965" s="4" t="s">
        <v>493</v>
      </c>
      <c r="C2965" s="4" t="s">
        <v>494</v>
      </c>
      <c r="D2965" s="4" t="s">
        <v>661</v>
      </c>
      <c r="E2965" s="4" t="s">
        <v>662</v>
      </c>
      <c r="F2965" s="4" t="s">
        <v>86</v>
      </c>
      <c r="G2965" s="4" t="s">
        <v>87</v>
      </c>
      <c r="H2965" s="4" t="s">
        <v>663</v>
      </c>
      <c r="I2965" s="11"/>
      <c r="J2965" s="11"/>
      <c r="K2965" s="11"/>
      <c r="L2965" s="11"/>
      <c r="M2965" s="11"/>
      <c r="N2965" s="10">
        <v>37</v>
      </c>
      <c r="O2965" s="11"/>
      <c r="P2965" s="11"/>
      <c r="Q2965" s="11"/>
      <c r="R2965" s="11"/>
      <c r="S2965" s="11"/>
      <c r="T2965" s="11"/>
      <c r="U2965" s="9">
        <v>37</v>
      </c>
    </row>
    <row r="2966" spans="1:21" ht="23.25" thickBot="1" x14ac:dyDescent="0.3">
      <c r="A2966" s="4" t="s">
        <v>629</v>
      </c>
      <c r="B2966" s="4" t="s">
        <v>493</v>
      </c>
      <c r="C2966" s="4" t="s">
        <v>494</v>
      </c>
      <c r="D2966" s="4" t="s">
        <v>661</v>
      </c>
      <c r="E2966" s="4" t="s">
        <v>662</v>
      </c>
      <c r="F2966" s="4" t="s">
        <v>42</v>
      </c>
      <c r="G2966" s="4" t="s">
        <v>43</v>
      </c>
      <c r="H2966" s="4" t="s">
        <v>663</v>
      </c>
      <c r="I2966" s="7"/>
      <c r="J2966" s="7"/>
      <c r="K2966" s="7"/>
      <c r="L2966" s="8">
        <v>289.64</v>
      </c>
      <c r="M2966" s="7"/>
      <c r="N2966" s="7"/>
      <c r="O2966" s="8">
        <v>359.76</v>
      </c>
      <c r="P2966" s="7"/>
      <c r="Q2966" s="7"/>
      <c r="R2966" s="7"/>
      <c r="S2966" s="8">
        <v>489.2</v>
      </c>
      <c r="T2966" s="8">
        <v>489.2</v>
      </c>
      <c r="U2966" s="9">
        <v>1627.8</v>
      </c>
    </row>
    <row r="2967" spans="1:21" ht="23.25" thickBot="1" x14ac:dyDescent="0.3">
      <c r="A2967" s="4" t="s">
        <v>629</v>
      </c>
      <c r="B2967" s="4" t="s">
        <v>493</v>
      </c>
      <c r="C2967" s="4" t="s">
        <v>494</v>
      </c>
      <c r="D2967" s="4" t="s">
        <v>7677</v>
      </c>
      <c r="E2967" s="4" t="s">
        <v>662</v>
      </c>
      <c r="F2967" s="4" t="s">
        <v>42</v>
      </c>
      <c r="G2967" s="4" t="s">
        <v>43</v>
      </c>
      <c r="H2967" s="4" t="s">
        <v>7678</v>
      </c>
      <c r="I2967" s="11"/>
      <c r="J2967" s="11"/>
      <c r="K2967" s="11"/>
      <c r="L2967" s="11"/>
      <c r="M2967" s="11"/>
      <c r="N2967" s="11"/>
      <c r="O2967" s="11"/>
      <c r="P2967" s="11"/>
      <c r="Q2967" s="11"/>
      <c r="R2967" s="10">
        <v>1772.64</v>
      </c>
      <c r="S2967" s="11"/>
      <c r="T2967" s="11"/>
      <c r="U2967" s="9">
        <v>1772.64</v>
      </c>
    </row>
    <row r="2968" spans="1:21" ht="23.25" thickBot="1" x14ac:dyDescent="0.3">
      <c r="A2968" s="4" t="s">
        <v>629</v>
      </c>
      <c r="B2968" s="4" t="s">
        <v>678</v>
      </c>
      <c r="C2968" s="4" t="s">
        <v>679</v>
      </c>
      <c r="D2968" s="4" t="s">
        <v>666</v>
      </c>
      <c r="E2968" s="4" t="s">
        <v>667</v>
      </c>
      <c r="F2968" s="4" t="s">
        <v>42</v>
      </c>
      <c r="G2968" s="4" t="s">
        <v>43</v>
      </c>
      <c r="H2968" s="4" t="s">
        <v>668</v>
      </c>
      <c r="I2968" s="7"/>
      <c r="J2968" s="7"/>
      <c r="K2968" s="7"/>
      <c r="L2968" s="7"/>
      <c r="M2968" s="7"/>
      <c r="N2968" s="7"/>
      <c r="O2968" s="7"/>
      <c r="P2968" s="7"/>
      <c r="Q2968" s="8">
        <v>2147.1999999999998</v>
      </c>
      <c r="R2968" s="8">
        <v>-2147.1999999999998</v>
      </c>
      <c r="S2968" s="7"/>
      <c r="T2968" s="7"/>
      <c r="U2968" s="12">
        <v>0</v>
      </c>
    </row>
    <row r="2969" spans="1:21" ht="23.25" thickBot="1" x14ac:dyDescent="0.3">
      <c r="A2969" s="4" t="s">
        <v>629</v>
      </c>
      <c r="B2969" s="4" t="s">
        <v>678</v>
      </c>
      <c r="C2969" s="4" t="s">
        <v>679</v>
      </c>
      <c r="D2969" s="4" t="s">
        <v>674</v>
      </c>
      <c r="E2969" s="4" t="s">
        <v>662</v>
      </c>
      <c r="F2969" s="4" t="s">
        <v>47</v>
      </c>
      <c r="G2969" s="4" t="s">
        <v>48</v>
      </c>
      <c r="H2969" s="4" t="s">
        <v>675</v>
      </c>
      <c r="I2969" s="11"/>
      <c r="J2969" s="11"/>
      <c r="K2969" s="11"/>
      <c r="L2969" s="11"/>
      <c r="M2969" s="11"/>
      <c r="N2969" s="11"/>
      <c r="O2969" s="11"/>
      <c r="P2969" s="11"/>
      <c r="Q2969" s="10">
        <v>46.33</v>
      </c>
      <c r="R2969" s="11"/>
      <c r="S2969" s="11"/>
      <c r="T2969" s="11"/>
      <c r="U2969" s="9">
        <v>46.33</v>
      </c>
    </row>
    <row r="2970" spans="1:21" ht="23.25" thickBot="1" x14ac:dyDescent="0.3">
      <c r="A2970" s="4" t="s">
        <v>629</v>
      </c>
      <c r="B2970" s="4" t="s">
        <v>678</v>
      </c>
      <c r="C2970" s="4" t="s">
        <v>679</v>
      </c>
      <c r="D2970" s="4" t="s">
        <v>674</v>
      </c>
      <c r="E2970" s="4" t="s">
        <v>662</v>
      </c>
      <c r="F2970" s="4" t="s">
        <v>84</v>
      </c>
      <c r="G2970" s="4" t="s">
        <v>85</v>
      </c>
      <c r="H2970" s="4" t="s">
        <v>675</v>
      </c>
      <c r="I2970" s="7"/>
      <c r="J2970" s="7"/>
      <c r="K2970" s="7"/>
      <c r="L2970" s="7"/>
      <c r="M2970" s="7"/>
      <c r="N2970" s="7"/>
      <c r="O2970" s="7"/>
      <c r="P2970" s="7"/>
      <c r="Q2970" s="7"/>
      <c r="R2970" s="8">
        <v>152</v>
      </c>
      <c r="S2970" s="7"/>
      <c r="T2970" s="7"/>
      <c r="U2970" s="9">
        <v>152</v>
      </c>
    </row>
    <row r="2971" spans="1:21" ht="23.25" thickBot="1" x14ac:dyDescent="0.3">
      <c r="A2971" s="4" t="s">
        <v>629</v>
      </c>
      <c r="B2971" s="4" t="s">
        <v>678</v>
      </c>
      <c r="C2971" s="4" t="s">
        <v>679</v>
      </c>
      <c r="D2971" s="4" t="s">
        <v>661</v>
      </c>
      <c r="E2971" s="4" t="s">
        <v>662</v>
      </c>
      <c r="F2971" s="4" t="s">
        <v>47</v>
      </c>
      <c r="G2971" s="4" t="s">
        <v>48</v>
      </c>
      <c r="H2971" s="4" t="s">
        <v>663</v>
      </c>
      <c r="I2971" s="11"/>
      <c r="J2971" s="11"/>
      <c r="K2971" s="11"/>
      <c r="L2971" s="11"/>
      <c r="M2971" s="11"/>
      <c r="N2971" s="11"/>
      <c r="O2971" s="11"/>
      <c r="P2971" s="11"/>
      <c r="Q2971" s="11"/>
      <c r="R2971" s="11"/>
      <c r="S2971" s="11"/>
      <c r="T2971" s="10">
        <v>7498.94</v>
      </c>
      <c r="U2971" s="9">
        <v>7498.94</v>
      </c>
    </row>
    <row r="2972" spans="1:21" ht="23.25" thickBot="1" x14ac:dyDescent="0.3">
      <c r="A2972" s="4" t="s">
        <v>629</v>
      </c>
      <c r="B2972" s="4" t="s">
        <v>678</v>
      </c>
      <c r="C2972" s="4" t="s">
        <v>679</v>
      </c>
      <c r="D2972" s="4" t="s">
        <v>661</v>
      </c>
      <c r="E2972" s="4" t="s">
        <v>662</v>
      </c>
      <c r="F2972" s="4" t="s">
        <v>254</v>
      </c>
      <c r="G2972" s="4" t="s">
        <v>255</v>
      </c>
      <c r="H2972" s="4" t="s">
        <v>663</v>
      </c>
      <c r="I2972" s="7"/>
      <c r="J2972" s="8">
        <v>7.74</v>
      </c>
      <c r="K2972" s="7"/>
      <c r="L2972" s="7"/>
      <c r="M2972" s="7"/>
      <c r="N2972" s="7"/>
      <c r="O2972" s="7"/>
      <c r="P2972" s="7"/>
      <c r="Q2972" s="7"/>
      <c r="R2972" s="7"/>
      <c r="S2972" s="7"/>
      <c r="T2972" s="7"/>
      <c r="U2972" s="9">
        <v>7.74</v>
      </c>
    </row>
    <row r="2973" spans="1:21" ht="23.25" thickBot="1" x14ac:dyDescent="0.3">
      <c r="A2973" s="4" t="s">
        <v>629</v>
      </c>
      <c r="B2973" s="4" t="s">
        <v>518</v>
      </c>
      <c r="C2973" s="4" t="s">
        <v>81</v>
      </c>
      <c r="D2973" s="4" t="s">
        <v>674</v>
      </c>
      <c r="E2973" s="4" t="s">
        <v>662</v>
      </c>
      <c r="F2973" s="4" t="s">
        <v>47</v>
      </c>
      <c r="G2973" s="4" t="s">
        <v>48</v>
      </c>
      <c r="H2973" s="4" t="s">
        <v>675</v>
      </c>
      <c r="I2973" s="11"/>
      <c r="J2973" s="11"/>
      <c r="K2973" s="11"/>
      <c r="L2973" s="11"/>
      <c r="M2973" s="11"/>
      <c r="N2973" s="11"/>
      <c r="O2973" s="11"/>
      <c r="P2973" s="11"/>
      <c r="Q2973" s="10">
        <v>20.89</v>
      </c>
      <c r="R2973" s="11"/>
      <c r="S2973" s="11"/>
      <c r="T2973" s="11"/>
      <c r="U2973" s="9">
        <v>20.89</v>
      </c>
    </row>
    <row r="2974" spans="1:21" ht="23.25" thickBot="1" x14ac:dyDescent="0.3">
      <c r="A2974" s="4" t="s">
        <v>629</v>
      </c>
      <c r="B2974" s="4" t="s">
        <v>188</v>
      </c>
      <c r="C2974" s="4" t="s">
        <v>189</v>
      </c>
      <c r="D2974" s="4" t="s">
        <v>636</v>
      </c>
      <c r="E2974" s="4" t="s">
        <v>634</v>
      </c>
      <c r="F2974" s="4" t="s">
        <v>94</v>
      </c>
      <c r="G2974" s="4" t="s">
        <v>95</v>
      </c>
      <c r="H2974" s="4" t="s">
        <v>637</v>
      </c>
      <c r="I2974" s="7"/>
      <c r="J2974" s="7"/>
      <c r="K2974" s="7"/>
      <c r="L2974" s="7"/>
      <c r="M2974" s="7"/>
      <c r="N2974" s="7"/>
      <c r="O2974" s="8">
        <v>22.7</v>
      </c>
      <c r="P2974" s="7"/>
      <c r="Q2974" s="7"/>
      <c r="R2974" s="7"/>
      <c r="S2974" s="7"/>
      <c r="T2974" s="7"/>
      <c r="U2974" s="9">
        <v>22.7</v>
      </c>
    </row>
    <row r="2975" spans="1:21" ht="23.25" thickBot="1" x14ac:dyDescent="0.3">
      <c r="A2975" s="4" t="s">
        <v>629</v>
      </c>
      <c r="B2975" s="4" t="s">
        <v>188</v>
      </c>
      <c r="C2975" s="4" t="s">
        <v>189</v>
      </c>
      <c r="D2975" s="4" t="s">
        <v>636</v>
      </c>
      <c r="E2975" s="4" t="s">
        <v>634</v>
      </c>
      <c r="F2975" s="4" t="s">
        <v>42</v>
      </c>
      <c r="G2975" s="4" t="s">
        <v>43</v>
      </c>
      <c r="H2975" s="4" t="s">
        <v>637</v>
      </c>
      <c r="I2975" s="11"/>
      <c r="J2975" s="11"/>
      <c r="K2975" s="11"/>
      <c r="L2975" s="11"/>
      <c r="M2975" s="11"/>
      <c r="N2975" s="11"/>
      <c r="O2975" s="10">
        <v>410.5</v>
      </c>
      <c r="P2975" s="14">
        <v>0</v>
      </c>
      <c r="Q2975" s="11"/>
      <c r="R2975" s="11"/>
      <c r="S2975" s="11"/>
      <c r="T2975" s="11"/>
      <c r="U2975" s="9">
        <v>410.5</v>
      </c>
    </row>
    <row r="2976" spans="1:21" ht="23.25" thickBot="1" x14ac:dyDescent="0.3">
      <c r="A2976" s="4" t="s">
        <v>629</v>
      </c>
      <c r="B2976" s="4" t="s">
        <v>334</v>
      </c>
      <c r="C2976" s="4" t="s">
        <v>335</v>
      </c>
      <c r="D2976" s="4" t="s">
        <v>633</v>
      </c>
      <c r="E2976" s="4" t="s">
        <v>634</v>
      </c>
      <c r="F2976" s="4" t="s">
        <v>47</v>
      </c>
      <c r="G2976" s="4" t="s">
        <v>48</v>
      </c>
      <c r="H2976" s="4" t="s">
        <v>635</v>
      </c>
      <c r="I2976" s="7"/>
      <c r="J2976" s="7"/>
      <c r="K2976" s="7"/>
      <c r="L2976" s="7"/>
      <c r="M2976" s="7"/>
      <c r="N2976" s="7"/>
      <c r="O2976" s="7"/>
      <c r="P2976" s="7"/>
      <c r="Q2976" s="7"/>
      <c r="R2976" s="7"/>
      <c r="S2976" s="8">
        <v>3.65</v>
      </c>
      <c r="T2976" s="7"/>
      <c r="U2976" s="9">
        <v>3.65</v>
      </c>
    </row>
    <row r="2977" spans="1:21" ht="23.25" thickBot="1" x14ac:dyDescent="0.3">
      <c r="A2977" s="4" t="s">
        <v>629</v>
      </c>
      <c r="B2977" s="4" t="s">
        <v>334</v>
      </c>
      <c r="C2977" s="4" t="s">
        <v>335</v>
      </c>
      <c r="D2977" s="4" t="s">
        <v>666</v>
      </c>
      <c r="E2977" s="4" t="s">
        <v>667</v>
      </c>
      <c r="F2977" s="4" t="s">
        <v>94</v>
      </c>
      <c r="G2977" s="4" t="s">
        <v>95</v>
      </c>
      <c r="H2977" s="4" t="s">
        <v>668</v>
      </c>
      <c r="I2977" s="11"/>
      <c r="J2977" s="11"/>
      <c r="K2977" s="11"/>
      <c r="L2977" s="11"/>
      <c r="M2977" s="11"/>
      <c r="N2977" s="11"/>
      <c r="O2977" s="11"/>
      <c r="P2977" s="10">
        <v>209.62</v>
      </c>
      <c r="Q2977" s="11"/>
      <c r="R2977" s="11"/>
      <c r="S2977" s="11"/>
      <c r="T2977" s="11"/>
      <c r="U2977" s="9">
        <v>209.62</v>
      </c>
    </row>
    <row r="2978" spans="1:21" ht="23.25" thickBot="1" x14ac:dyDescent="0.3">
      <c r="A2978" s="4" t="s">
        <v>629</v>
      </c>
      <c r="B2978" s="4" t="s">
        <v>334</v>
      </c>
      <c r="C2978" s="4" t="s">
        <v>335</v>
      </c>
      <c r="D2978" s="4" t="s">
        <v>666</v>
      </c>
      <c r="E2978" s="4" t="s">
        <v>667</v>
      </c>
      <c r="F2978" s="4" t="s">
        <v>42</v>
      </c>
      <c r="G2978" s="4" t="s">
        <v>43</v>
      </c>
      <c r="H2978" s="4" t="s">
        <v>668</v>
      </c>
      <c r="I2978" s="7"/>
      <c r="J2978" s="7"/>
      <c r="K2978" s="7"/>
      <c r="L2978" s="7"/>
      <c r="M2978" s="7"/>
      <c r="N2978" s="7"/>
      <c r="O2978" s="13">
        <v>0</v>
      </c>
      <c r="P2978" s="8">
        <v>3790.08</v>
      </c>
      <c r="Q2978" s="7"/>
      <c r="R2978" s="7"/>
      <c r="S2978" s="7"/>
      <c r="T2978" s="7"/>
      <c r="U2978" s="9">
        <v>3790.08</v>
      </c>
    </row>
    <row r="2979" spans="1:21" ht="23.25" thickBot="1" x14ac:dyDescent="0.3">
      <c r="A2979" s="4" t="s">
        <v>629</v>
      </c>
      <c r="B2979" s="4" t="s">
        <v>334</v>
      </c>
      <c r="C2979" s="4" t="s">
        <v>335</v>
      </c>
      <c r="D2979" s="4" t="s">
        <v>643</v>
      </c>
      <c r="E2979" s="4" t="s">
        <v>644</v>
      </c>
      <c r="F2979" s="4" t="s">
        <v>94</v>
      </c>
      <c r="G2979" s="4" t="s">
        <v>95</v>
      </c>
      <c r="H2979" s="4" t="s">
        <v>645</v>
      </c>
      <c r="I2979" s="11"/>
      <c r="J2979" s="10">
        <v>1.55</v>
      </c>
      <c r="K2979" s="11"/>
      <c r="L2979" s="11"/>
      <c r="M2979" s="10">
        <v>13.16</v>
      </c>
      <c r="N2979" s="10">
        <v>27.08</v>
      </c>
      <c r="O2979" s="10">
        <v>52.65</v>
      </c>
      <c r="P2979" s="11"/>
      <c r="Q2979" s="11"/>
      <c r="R2979" s="11"/>
      <c r="S2979" s="11"/>
      <c r="T2979" s="10">
        <v>172.93</v>
      </c>
      <c r="U2979" s="9">
        <v>267.37</v>
      </c>
    </row>
    <row r="2980" spans="1:21" ht="23.25" thickBot="1" x14ac:dyDescent="0.3">
      <c r="A2980" s="4" t="s">
        <v>629</v>
      </c>
      <c r="B2980" s="4" t="s">
        <v>334</v>
      </c>
      <c r="C2980" s="4" t="s">
        <v>335</v>
      </c>
      <c r="D2980" s="4" t="s">
        <v>643</v>
      </c>
      <c r="E2980" s="4" t="s">
        <v>644</v>
      </c>
      <c r="F2980" s="4" t="s">
        <v>42</v>
      </c>
      <c r="G2980" s="4" t="s">
        <v>43</v>
      </c>
      <c r="H2980" s="4" t="s">
        <v>645</v>
      </c>
      <c r="I2980" s="7"/>
      <c r="J2980" s="8">
        <v>28.05</v>
      </c>
      <c r="K2980" s="7"/>
      <c r="L2980" s="7"/>
      <c r="M2980" s="8">
        <v>238</v>
      </c>
      <c r="N2980" s="8">
        <v>489.6</v>
      </c>
      <c r="O2980" s="8">
        <v>952</v>
      </c>
      <c r="P2980" s="7"/>
      <c r="Q2980" s="7"/>
      <c r="R2980" s="7"/>
      <c r="S2980" s="7"/>
      <c r="T2980" s="8">
        <v>3126.72</v>
      </c>
      <c r="U2980" s="9">
        <v>4834.37</v>
      </c>
    </row>
    <row r="2981" spans="1:21" ht="23.25" thickBot="1" x14ac:dyDescent="0.3">
      <c r="A2981" s="4" t="s">
        <v>629</v>
      </c>
      <c r="B2981" s="4" t="s">
        <v>334</v>
      </c>
      <c r="C2981" s="4" t="s">
        <v>335</v>
      </c>
      <c r="D2981" s="4" t="s">
        <v>646</v>
      </c>
      <c r="E2981" s="4" t="s">
        <v>647</v>
      </c>
      <c r="F2981" s="4" t="s">
        <v>94</v>
      </c>
      <c r="G2981" s="4" t="s">
        <v>95</v>
      </c>
      <c r="H2981" s="4" t="s">
        <v>648</v>
      </c>
      <c r="I2981" s="11"/>
      <c r="J2981" s="11"/>
      <c r="K2981" s="11"/>
      <c r="L2981" s="11"/>
      <c r="M2981" s="10">
        <v>13.15</v>
      </c>
      <c r="N2981" s="11"/>
      <c r="O2981" s="11"/>
      <c r="P2981" s="11"/>
      <c r="Q2981" s="11"/>
      <c r="R2981" s="11"/>
      <c r="S2981" s="11"/>
      <c r="T2981" s="11"/>
      <c r="U2981" s="9">
        <v>13.15</v>
      </c>
    </row>
    <row r="2982" spans="1:21" ht="23.25" thickBot="1" x14ac:dyDescent="0.3">
      <c r="A2982" s="4" t="s">
        <v>629</v>
      </c>
      <c r="B2982" s="4" t="s">
        <v>334</v>
      </c>
      <c r="C2982" s="4" t="s">
        <v>335</v>
      </c>
      <c r="D2982" s="4" t="s">
        <v>646</v>
      </c>
      <c r="E2982" s="4" t="s">
        <v>647</v>
      </c>
      <c r="F2982" s="4" t="s">
        <v>42</v>
      </c>
      <c r="G2982" s="4" t="s">
        <v>43</v>
      </c>
      <c r="H2982" s="4" t="s">
        <v>648</v>
      </c>
      <c r="I2982" s="7"/>
      <c r="J2982" s="7"/>
      <c r="K2982" s="7"/>
      <c r="L2982" s="7"/>
      <c r="M2982" s="8">
        <v>102</v>
      </c>
      <c r="N2982" s="13">
        <v>0</v>
      </c>
      <c r="O2982" s="7"/>
      <c r="P2982" s="7"/>
      <c r="Q2982" s="7"/>
      <c r="R2982" s="7"/>
      <c r="S2982" s="7"/>
      <c r="T2982" s="7"/>
      <c r="U2982" s="9">
        <v>102</v>
      </c>
    </row>
    <row r="2983" spans="1:21" ht="23.25" thickBot="1" x14ac:dyDescent="0.3">
      <c r="A2983" s="4" t="s">
        <v>629</v>
      </c>
      <c r="B2983" s="4" t="s">
        <v>334</v>
      </c>
      <c r="C2983" s="4" t="s">
        <v>335</v>
      </c>
      <c r="D2983" s="4" t="s">
        <v>646</v>
      </c>
      <c r="E2983" s="4" t="s">
        <v>647</v>
      </c>
      <c r="F2983" s="4" t="s">
        <v>53</v>
      </c>
      <c r="G2983" s="4" t="s">
        <v>54</v>
      </c>
      <c r="H2983" s="4" t="s">
        <v>648</v>
      </c>
      <c r="I2983" s="11"/>
      <c r="J2983" s="11"/>
      <c r="K2983" s="11"/>
      <c r="L2983" s="11"/>
      <c r="M2983" s="10">
        <v>135.72</v>
      </c>
      <c r="N2983" s="14">
        <v>0</v>
      </c>
      <c r="O2983" s="11"/>
      <c r="P2983" s="11"/>
      <c r="Q2983" s="11"/>
      <c r="R2983" s="11"/>
      <c r="S2983" s="11"/>
      <c r="T2983" s="11"/>
      <c r="U2983" s="9">
        <v>135.72</v>
      </c>
    </row>
    <row r="2984" spans="1:21" ht="23.25" thickBot="1" x14ac:dyDescent="0.3">
      <c r="A2984" s="4" t="s">
        <v>629</v>
      </c>
      <c r="B2984" s="4" t="s">
        <v>334</v>
      </c>
      <c r="C2984" s="4" t="s">
        <v>335</v>
      </c>
      <c r="D2984" s="4" t="s">
        <v>652</v>
      </c>
      <c r="E2984" s="4" t="s">
        <v>653</v>
      </c>
      <c r="F2984" s="4" t="s">
        <v>94</v>
      </c>
      <c r="G2984" s="4" t="s">
        <v>95</v>
      </c>
      <c r="H2984" s="4" t="s">
        <v>654</v>
      </c>
      <c r="I2984" s="7"/>
      <c r="J2984" s="7"/>
      <c r="K2984" s="7"/>
      <c r="L2984" s="7"/>
      <c r="M2984" s="8">
        <v>0.94</v>
      </c>
      <c r="N2984" s="7"/>
      <c r="O2984" s="7"/>
      <c r="P2984" s="7"/>
      <c r="Q2984" s="7"/>
      <c r="R2984" s="7"/>
      <c r="S2984" s="7"/>
      <c r="T2984" s="7"/>
      <c r="U2984" s="9">
        <v>0.94</v>
      </c>
    </row>
    <row r="2985" spans="1:21" ht="23.25" thickBot="1" x14ac:dyDescent="0.3">
      <c r="A2985" s="4" t="s">
        <v>629</v>
      </c>
      <c r="B2985" s="4" t="s">
        <v>334</v>
      </c>
      <c r="C2985" s="4" t="s">
        <v>335</v>
      </c>
      <c r="D2985" s="4" t="s">
        <v>652</v>
      </c>
      <c r="E2985" s="4" t="s">
        <v>653</v>
      </c>
      <c r="F2985" s="4" t="s">
        <v>42</v>
      </c>
      <c r="G2985" s="4" t="s">
        <v>43</v>
      </c>
      <c r="H2985" s="4" t="s">
        <v>654</v>
      </c>
      <c r="I2985" s="11"/>
      <c r="J2985" s="11"/>
      <c r="K2985" s="11"/>
      <c r="L2985" s="11"/>
      <c r="M2985" s="10">
        <v>17</v>
      </c>
      <c r="N2985" s="11"/>
      <c r="O2985" s="11"/>
      <c r="P2985" s="11"/>
      <c r="Q2985" s="11"/>
      <c r="R2985" s="11"/>
      <c r="S2985" s="11"/>
      <c r="T2985" s="11"/>
      <c r="U2985" s="9">
        <v>17</v>
      </c>
    </row>
    <row r="2986" spans="1:21" ht="23.25" thickBot="1" x14ac:dyDescent="0.3">
      <c r="A2986" s="4" t="s">
        <v>629</v>
      </c>
      <c r="B2986" s="4" t="s">
        <v>334</v>
      </c>
      <c r="C2986" s="4" t="s">
        <v>335</v>
      </c>
      <c r="D2986" s="4" t="s">
        <v>674</v>
      </c>
      <c r="E2986" s="4" t="s">
        <v>662</v>
      </c>
      <c r="F2986" s="4" t="s">
        <v>94</v>
      </c>
      <c r="G2986" s="4" t="s">
        <v>95</v>
      </c>
      <c r="H2986" s="4" t="s">
        <v>675</v>
      </c>
      <c r="I2986" s="7"/>
      <c r="J2986" s="7"/>
      <c r="K2986" s="7"/>
      <c r="L2986" s="7"/>
      <c r="M2986" s="7"/>
      <c r="N2986" s="8">
        <v>-209.62</v>
      </c>
      <c r="O2986" s="7"/>
      <c r="P2986" s="7"/>
      <c r="Q2986" s="7"/>
      <c r="R2986" s="7"/>
      <c r="S2986" s="7"/>
      <c r="T2986" s="7"/>
      <c r="U2986" s="9">
        <v>-209.62</v>
      </c>
    </row>
    <row r="2987" spans="1:21" ht="23.25" thickBot="1" x14ac:dyDescent="0.3">
      <c r="A2987" s="4" t="s">
        <v>629</v>
      </c>
      <c r="B2987" s="4" t="s">
        <v>334</v>
      </c>
      <c r="C2987" s="4" t="s">
        <v>335</v>
      </c>
      <c r="D2987" s="4" t="s">
        <v>674</v>
      </c>
      <c r="E2987" s="4" t="s">
        <v>662</v>
      </c>
      <c r="F2987" s="4" t="s">
        <v>176</v>
      </c>
      <c r="G2987" s="4" t="s">
        <v>177</v>
      </c>
      <c r="H2987" s="4" t="s">
        <v>675</v>
      </c>
      <c r="I2987" s="11"/>
      <c r="J2987" s="11"/>
      <c r="K2987" s="11"/>
      <c r="L2987" s="11"/>
      <c r="M2987" s="11"/>
      <c r="N2987" s="10">
        <v>-3790.08</v>
      </c>
      <c r="O2987" s="11"/>
      <c r="P2987" s="11"/>
      <c r="Q2987" s="11"/>
      <c r="R2987" s="11"/>
      <c r="S2987" s="11"/>
      <c r="T2987" s="11"/>
      <c r="U2987" s="9">
        <v>-3790.08</v>
      </c>
    </row>
    <row r="2988" spans="1:21" ht="23.25" thickBot="1" x14ac:dyDescent="0.3">
      <c r="A2988" s="4" t="s">
        <v>629</v>
      </c>
      <c r="B2988" s="4" t="s">
        <v>334</v>
      </c>
      <c r="C2988" s="4" t="s">
        <v>335</v>
      </c>
      <c r="D2988" s="4" t="s">
        <v>664</v>
      </c>
      <c r="E2988" s="4" t="s">
        <v>665</v>
      </c>
      <c r="F2988" s="4" t="s">
        <v>94</v>
      </c>
      <c r="G2988" s="4" t="s">
        <v>95</v>
      </c>
      <c r="H2988" s="4" t="s">
        <v>429</v>
      </c>
      <c r="I2988" s="8">
        <v>7470.2</v>
      </c>
      <c r="J2988" s="8">
        <v>6874.15</v>
      </c>
      <c r="K2988" s="8">
        <v>7661.5</v>
      </c>
      <c r="L2988" s="8">
        <v>7724.18</v>
      </c>
      <c r="M2988" s="8">
        <v>7529.35</v>
      </c>
      <c r="N2988" s="8">
        <v>11050.25</v>
      </c>
      <c r="O2988" s="8">
        <v>12952.85</v>
      </c>
      <c r="P2988" s="8">
        <v>9356.1200000000008</v>
      </c>
      <c r="Q2988" s="8">
        <v>9062.1200000000008</v>
      </c>
      <c r="R2988" s="8">
        <v>9101.7800000000007</v>
      </c>
      <c r="S2988" s="8">
        <v>8723.92</v>
      </c>
      <c r="T2988" s="8">
        <v>7607.6</v>
      </c>
      <c r="U2988" s="9">
        <v>105114.02</v>
      </c>
    </row>
    <row r="2989" spans="1:21" ht="23.25" thickBot="1" x14ac:dyDescent="0.3">
      <c r="A2989" s="4" t="s">
        <v>629</v>
      </c>
      <c r="B2989" s="4" t="s">
        <v>334</v>
      </c>
      <c r="C2989" s="4" t="s">
        <v>335</v>
      </c>
      <c r="D2989" s="4" t="s">
        <v>664</v>
      </c>
      <c r="E2989" s="4" t="s">
        <v>665</v>
      </c>
      <c r="F2989" s="4" t="s">
        <v>38</v>
      </c>
      <c r="G2989" s="4" t="s">
        <v>39</v>
      </c>
      <c r="H2989" s="4" t="s">
        <v>429</v>
      </c>
      <c r="I2989" s="11"/>
      <c r="J2989" s="11"/>
      <c r="K2989" s="10">
        <v>190</v>
      </c>
      <c r="L2989" s="11"/>
      <c r="M2989" s="11"/>
      <c r="N2989" s="11"/>
      <c r="O2989" s="11"/>
      <c r="P2989" s="11"/>
      <c r="Q2989" s="11"/>
      <c r="R2989" s="11"/>
      <c r="S2989" s="11"/>
      <c r="T2989" s="11"/>
      <c r="U2989" s="9">
        <v>190</v>
      </c>
    </row>
    <row r="2990" spans="1:21" ht="23.25" thickBot="1" x14ac:dyDescent="0.3">
      <c r="A2990" s="4" t="s">
        <v>629</v>
      </c>
      <c r="B2990" s="4" t="s">
        <v>334</v>
      </c>
      <c r="C2990" s="4" t="s">
        <v>335</v>
      </c>
      <c r="D2990" s="4" t="s">
        <v>664</v>
      </c>
      <c r="E2990" s="4" t="s">
        <v>665</v>
      </c>
      <c r="F2990" s="4" t="s">
        <v>51</v>
      </c>
      <c r="G2990" s="4" t="s">
        <v>52</v>
      </c>
      <c r="H2990" s="4" t="s">
        <v>429</v>
      </c>
      <c r="I2990" s="8">
        <v>348.76</v>
      </c>
      <c r="J2990" s="8">
        <v>1243.93</v>
      </c>
      <c r="K2990" s="8">
        <v>1232.99</v>
      </c>
      <c r="L2990" s="8">
        <v>950.04</v>
      </c>
      <c r="M2990" s="8">
        <v>497.64</v>
      </c>
      <c r="N2990" s="8">
        <v>1017.9</v>
      </c>
      <c r="O2990" s="8">
        <v>628.35</v>
      </c>
      <c r="P2990" s="8">
        <v>2318.5500000000002</v>
      </c>
      <c r="Q2990" s="8">
        <v>276.87</v>
      </c>
      <c r="R2990" s="8">
        <v>1737.36</v>
      </c>
      <c r="S2990" s="8">
        <v>1136.93</v>
      </c>
      <c r="T2990" s="8">
        <v>1061.3399999999999</v>
      </c>
      <c r="U2990" s="9">
        <v>12450.66</v>
      </c>
    </row>
    <row r="2991" spans="1:21" ht="23.25" thickBot="1" x14ac:dyDescent="0.3">
      <c r="A2991" s="4" t="s">
        <v>629</v>
      </c>
      <c r="B2991" s="4" t="s">
        <v>334</v>
      </c>
      <c r="C2991" s="4" t="s">
        <v>335</v>
      </c>
      <c r="D2991" s="4" t="s">
        <v>664</v>
      </c>
      <c r="E2991" s="4" t="s">
        <v>665</v>
      </c>
      <c r="F2991" s="4" t="s">
        <v>42</v>
      </c>
      <c r="G2991" s="4" t="s">
        <v>43</v>
      </c>
      <c r="H2991" s="4" t="s">
        <v>429</v>
      </c>
      <c r="I2991" s="10">
        <v>122658.28</v>
      </c>
      <c r="J2991" s="10">
        <v>115681.7</v>
      </c>
      <c r="K2991" s="10">
        <v>131576.29999999999</v>
      </c>
      <c r="L2991" s="10">
        <v>132601.07</v>
      </c>
      <c r="M2991" s="10">
        <v>129570.1</v>
      </c>
      <c r="N2991" s="10">
        <v>194875.81</v>
      </c>
      <c r="O2991" s="10">
        <v>231321.71</v>
      </c>
      <c r="P2991" s="10">
        <v>163229.57</v>
      </c>
      <c r="Q2991" s="10">
        <v>159022.43</v>
      </c>
      <c r="R2991" s="10">
        <v>158574.79999999999</v>
      </c>
      <c r="S2991" s="10">
        <v>150656.78</v>
      </c>
      <c r="T2991" s="10">
        <v>131874.15</v>
      </c>
      <c r="U2991" s="9">
        <v>1821642.7</v>
      </c>
    </row>
    <row r="2992" spans="1:21" ht="23.25" thickBot="1" x14ac:dyDescent="0.3">
      <c r="A2992" s="4" t="s">
        <v>629</v>
      </c>
      <c r="B2992" s="4" t="s">
        <v>334</v>
      </c>
      <c r="C2992" s="4" t="s">
        <v>335</v>
      </c>
      <c r="D2992" s="4" t="s">
        <v>664</v>
      </c>
      <c r="E2992" s="4" t="s">
        <v>665</v>
      </c>
      <c r="F2992" s="4" t="s">
        <v>53</v>
      </c>
      <c r="G2992" s="4" t="s">
        <v>54</v>
      </c>
      <c r="H2992" s="4" t="s">
        <v>429</v>
      </c>
      <c r="I2992" s="8">
        <v>12061.23</v>
      </c>
      <c r="J2992" s="8">
        <v>7365.52</v>
      </c>
      <c r="K2992" s="8">
        <v>5717.94</v>
      </c>
      <c r="L2992" s="8">
        <v>6109.45</v>
      </c>
      <c r="M2992" s="8">
        <v>6070.21</v>
      </c>
      <c r="N2992" s="8">
        <v>3905.17</v>
      </c>
      <c r="O2992" s="8">
        <v>2249.81</v>
      </c>
      <c r="P2992" s="8">
        <v>3619.39</v>
      </c>
      <c r="Q2992" s="8">
        <v>4552.37</v>
      </c>
      <c r="R2992" s="8">
        <v>4256.5600000000004</v>
      </c>
      <c r="S2992" s="8">
        <v>5943</v>
      </c>
      <c r="T2992" s="8">
        <v>4617.1499999999996</v>
      </c>
      <c r="U2992" s="9">
        <v>66467.8</v>
      </c>
    </row>
    <row r="2993" spans="1:21" ht="23.25" thickBot="1" x14ac:dyDescent="0.3">
      <c r="A2993" s="4" t="s">
        <v>629</v>
      </c>
      <c r="B2993" s="4" t="s">
        <v>334</v>
      </c>
      <c r="C2993" s="4" t="s">
        <v>335</v>
      </c>
      <c r="D2993" s="4" t="s">
        <v>664</v>
      </c>
      <c r="E2993" s="4" t="s">
        <v>665</v>
      </c>
      <c r="F2993" s="4" t="s">
        <v>170</v>
      </c>
      <c r="G2993" s="4" t="s">
        <v>171</v>
      </c>
      <c r="H2993" s="4" t="s">
        <v>429</v>
      </c>
      <c r="I2993" s="11"/>
      <c r="J2993" s="11"/>
      <c r="K2993" s="11"/>
      <c r="L2993" s="11"/>
      <c r="M2993" s="11"/>
      <c r="N2993" s="10">
        <v>18.559999999999999</v>
      </c>
      <c r="O2993" s="11"/>
      <c r="P2993" s="11"/>
      <c r="Q2993" s="11"/>
      <c r="R2993" s="11"/>
      <c r="S2993" s="11"/>
      <c r="T2993" s="10">
        <v>69.599999999999994</v>
      </c>
      <c r="U2993" s="9">
        <v>88.16</v>
      </c>
    </row>
    <row r="2994" spans="1:21" ht="23.25" thickBot="1" x14ac:dyDescent="0.3">
      <c r="A2994" s="4" t="s">
        <v>629</v>
      </c>
      <c r="B2994" s="4" t="s">
        <v>334</v>
      </c>
      <c r="C2994" s="4" t="s">
        <v>335</v>
      </c>
      <c r="D2994" s="4" t="s">
        <v>664</v>
      </c>
      <c r="E2994" s="4" t="s">
        <v>665</v>
      </c>
      <c r="F2994" s="4" t="s">
        <v>172</v>
      </c>
      <c r="G2994" s="4" t="s">
        <v>173</v>
      </c>
      <c r="H2994" s="4" t="s">
        <v>429</v>
      </c>
      <c r="I2994" s="8">
        <v>135</v>
      </c>
      <c r="J2994" s="8">
        <v>135</v>
      </c>
      <c r="K2994" s="8">
        <v>67.5</v>
      </c>
      <c r="L2994" s="8">
        <v>45</v>
      </c>
      <c r="M2994" s="8">
        <v>90</v>
      </c>
      <c r="N2994" s="8">
        <v>270</v>
      </c>
      <c r="O2994" s="8">
        <v>22.5</v>
      </c>
      <c r="P2994" s="8">
        <v>112.5</v>
      </c>
      <c r="Q2994" s="7"/>
      <c r="R2994" s="8">
        <v>67.5</v>
      </c>
      <c r="S2994" s="8">
        <v>22.5</v>
      </c>
      <c r="T2994" s="8">
        <v>90</v>
      </c>
      <c r="U2994" s="9">
        <v>1057.5</v>
      </c>
    </row>
    <row r="2995" spans="1:21" ht="23.25" thickBot="1" x14ac:dyDescent="0.3">
      <c r="A2995" s="4" t="s">
        <v>629</v>
      </c>
      <c r="B2995" s="4" t="s">
        <v>316</v>
      </c>
      <c r="C2995" s="4" t="s">
        <v>317</v>
      </c>
      <c r="D2995" s="4" t="s">
        <v>664</v>
      </c>
      <c r="E2995" s="4" t="s">
        <v>665</v>
      </c>
      <c r="F2995" s="4" t="s">
        <v>76</v>
      </c>
      <c r="G2995" s="4" t="s">
        <v>77</v>
      </c>
      <c r="H2995" s="4" t="s">
        <v>429</v>
      </c>
      <c r="I2995" s="10">
        <v>645.75</v>
      </c>
      <c r="J2995" s="11"/>
      <c r="K2995" s="11"/>
      <c r="L2995" s="11"/>
      <c r="M2995" s="11"/>
      <c r="N2995" s="11"/>
      <c r="O2995" s="11"/>
      <c r="P2995" s="11"/>
      <c r="Q2995" s="11"/>
      <c r="R2995" s="11"/>
      <c r="S2995" s="11"/>
      <c r="T2995" s="11"/>
      <c r="U2995" s="9">
        <v>645.75</v>
      </c>
    </row>
    <row r="2996" spans="1:21" ht="23.25" thickBot="1" x14ac:dyDescent="0.3">
      <c r="A2996" s="4" t="s">
        <v>629</v>
      </c>
      <c r="B2996" s="4" t="s">
        <v>316</v>
      </c>
      <c r="C2996" s="4" t="s">
        <v>317</v>
      </c>
      <c r="D2996" s="4" t="s">
        <v>664</v>
      </c>
      <c r="E2996" s="4" t="s">
        <v>665</v>
      </c>
      <c r="F2996" s="4" t="s">
        <v>1480</v>
      </c>
      <c r="G2996" s="4" t="s">
        <v>1481</v>
      </c>
      <c r="H2996" s="4" t="s">
        <v>429</v>
      </c>
      <c r="I2996" s="8">
        <v>125.88</v>
      </c>
      <c r="J2996" s="7"/>
      <c r="K2996" s="7"/>
      <c r="L2996" s="7"/>
      <c r="M2996" s="7"/>
      <c r="N2996" s="7"/>
      <c r="O2996" s="7"/>
      <c r="P2996" s="7"/>
      <c r="Q2996" s="7"/>
      <c r="R2996" s="7"/>
      <c r="S2996" s="7"/>
      <c r="T2996" s="7"/>
      <c r="U2996" s="9">
        <v>125.88</v>
      </c>
    </row>
    <row r="2997" spans="1:21" ht="23.25" thickBot="1" x14ac:dyDescent="0.3">
      <c r="A2997" s="4" t="s">
        <v>629</v>
      </c>
      <c r="B2997" s="4" t="s">
        <v>267</v>
      </c>
      <c r="C2997" s="4" t="s">
        <v>268</v>
      </c>
      <c r="D2997" s="4" t="s">
        <v>640</v>
      </c>
      <c r="E2997" s="4" t="s">
        <v>641</v>
      </c>
      <c r="F2997" s="4" t="s">
        <v>118</v>
      </c>
      <c r="G2997" s="4" t="s">
        <v>119</v>
      </c>
      <c r="H2997" s="4" t="s">
        <v>642</v>
      </c>
      <c r="I2997" s="11"/>
      <c r="J2997" s="11"/>
      <c r="K2997" s="11"/>
      <c r="L2997" s="11"/>
      <c r="M2997" s="10">
        <v>390</v>
      </c>
      <c r="N2997" s="11"/>
      <c r="O2997" s="11"/>
      <c r="P2997" s="11"/>
      <c r="Q2997" s="11"/>
      <c r="R2997" s="11"/>
      <c r="S2997" s="11"/>
      <c r="T2997" s="11"/>
      <c r="U2997" s="9">
        <v>390</v>
      </c>
    </row>
    <row r="2998" spans="1:21" ht="23.25" thickBot="1" x14ac:dyDescent="0.3">
      <c r="A2998" s="4" t="s">
        <v>629</v>
      </c>
      <c r="B2998" s="4" t="s">
        <v>267</v>
      </c>
      <c r="C2998" s="4" t="s">
        <v>268</v>
      </c>
      <c r="D2998" s="4" t="s">
        <v>640</v>
      </c>
      <c r="E2998" s="4" t="s">
        <v>641</v>
      </c>
      <c r="F2998" s="4" t="s">
        <v>120</v>
      </c>
      <c r="G2998" s="4" t="s">
        <v>121</v>
      </c>
      <c r="H2998" s="4" t="s">
        <v>642</v>
      </c>
      <c r="I2998" s="8">
        <v>6975.44</v>
      </c>
      <c r="J2998" s="8">
        <v>5762.32</v>
      </c>
      <c r="K2998" s="8">
        <v>6240</v>
      </c>
      <c r="L2998" s="8">
        <v>6864</v>
      </c>
      <c r="M2998" s="8">
        <v>5928</v>
      </c>
      <c r="N2998" s="8">
        <v>6864</v>
      </c>
      <c r="O2998" s="8">
        <v>6864</v>
      </c>
      <c r="P2998" s="8">
        <v>6240</v>
      </c>
      <c r="Q2998" s="8">
        <v>5410.08</v>
      </c>
      <c r="R2998" s="8">
        <v>5091.84</v>
      </c>
      <c r="S2998" s="8">
        <v>3818.88</v>
      </c>
      <c r="T2998" s="8">
        <v>636.48</v>
      </c>
      <c r="U2998" s="9">
        <v>66695.039999999994</v>
      </c>
    </row>
    <row r="2999" spans="1:21" ht="23.25" thickBot="1" x14ac:dyDescent="0.3">
      <c r="A2999" s="4" t="s">
        <v>629</v>
      </c>
      <c r="B2999" s="4" t="s">
        <v>267</v>
      </c>
      <c r="C2999" s="4" t="s">
        <v>268</v>
      </c>
      <c r="D2999" s="4" t="s">
        <v>640</v>
      </c>
      <c r="E2999" s="4" t="s">
        <v>641</v>
      </c>
      <c r="F2999" s="4" t="s">
        <v>122</v>
      </c>
      <c r="G2999" s="4" t="s">
        <v>123</v>
      </c>
      <c r="H2999" s="4" t="s">
        <v>642</v>
      </c>
      <c r="I2999" s="10">
        <v>2296.6</v>
      </c>
      <c r="J2999" s="10">
        <v>2103.9899999999998</v>
      </c>
      <c r="K2999" s="10">
        <v>2226.5</v>
      </c>
      <c r="L2999" s="10">
        <v>2687.5</v>
      </c>
      <c r="M2999" s="10">
        <v>2905.75</v>
      </c>
      <c r="N2999" s="10">
        <v>1608.75</v>
      </c>
      <c r="O2999" s="10">
        <v>2106</v>
      </c>
      <c r="P2999" s="10">
        <v>2369.25</v>
      </c>
      <c r="Q2999" s="10">
        <v>2251.8000000000002</v>
      </c>
      <c r="R2999" s="10">
        <v>2028.79</v>
      </c>
      <c r="S2999" s="10">
        <v>1521.59</v>
      </c>
      <c r="T2999" s="10">
        <v>268.52</v>
      </c>
      <c r="U2999" s="9">
        <v>24375.040000000001</v>
      </c>
    </row>
    <row r="3000" spans="1:21" ht="23.25" thickBot="1" x14ac:dyDescent="0.3">
      <c r="A3000" s="4" t="s">
        <v>629</v>
      </c>
      <c r="B3000" s="4" t="s">
        <v>267</v>
      </c>
      <c r="C3000" s="4" t="s">
        <v>268</v>
      </c>
      <c r="D3000" s="4" t="s">
        <v>640</v>
      </c>
      <c r="E3000" s="4" t="s">
        <v>641</v>
      </c>
      <c r="F3000" s="4" t="s">
        <v>112</v>
      </c>
      <c r="G3000" s="4" t="s">
        <v>113</v>
      </c>
      <c r="H3000" s="4" t="s">
        <v>642</v>
      </c>
      <c r="I3000" s="8">
        <v>952.17</v>
      </c>
      <c r="J3000" s="8">
        <v>869.4</v>
      </c>
      <c r="K3000" s="8">
        <v>936.93</v>
      </c>
      <c r="L3000" s="8">
        <v>979.51</v>
      </c>
      <c r="M3000" s="8">
        <v>851.77</v>
      </c>
      <c r="N3000" s="8">
        <v>936.94</v>
      </c>
      <c r="O3000" s="8">
        <v>936.94</v>
      </c>
      <c r="P3000" s="8">
        <v>894.36</v>
      </c>
      <c r="Q3000" s="8">
        <v>955.68</v>
      </c>
      <c r="R3000" s="8">
        <v>999.12</v>
      </c>
      <c r="S3000" s="8">
        <v>912.24</v>
      </c>
      <c r="T3000" s="8">
        <v>955.68</v>
      </c>
      <c r="U3000" s="9">
        <v>11180.74</v>
      </c>
    </row>
    <row r="3001" spans="1:21" ht="23.25" thickBot="1" x14ac:dyDescent="0.3">
      <c r="A3001" s="4" t="s">
        <v>629</v>
      </c>
      <c r="B3001" s="4" t="s">
        <v>267</v>
      </c>
      <c r="C3001" s="4" t="s">
        <v>268</v>
      </c>
      <c r="D3001" s="4" t="s">
        <v>640</v>
      </c>
      <c r="E3001" s="4" t="s">
        <v>641</v>
      </c>
      <c r="F3001" s="4" t="s">
        <v>114</v>
      </c>
      <c r="G3001" s="4" t="s">
        <v>115</v>
      </c>
      <c r="H3001" s="4" t="s">
        <v>642</v>
      </c>
      <c r="I3001" s="10">
        <v>3890.25</v>
      </c>
      <c r="J3001" s="10">
        <v>3556.29</v>
      </c>
      <c r="K3001" s="10">
        <v>3820.91</v>
      </c>
      <c r="L3001" s="10">
        <v>4057.19</v>
      </c>
      <c r="M3001" s="10">
        <v>3668.19</v>
      </c>
      <c r="N3001" s="10">
        <v>3734.67</v>
      </c>
      <c r="O3001" s="10">
        <v>3814.25</v>
      </c>
      <c r="P3001" s="10">
        <v>3698.27</v>
      </c>
      <c r="Q3001" s="10">
        <v>3900.08</v>
      </c>
      <c r="R3001" s="10">
        <v>4032.63</v>
      </c>
      <c r="S3001" s="10">
        <v>3629.07</v>
      </c>
      <c r="T3001" s="10">
        <v>3589.81</v>
      </c>
      <c r="U3001" s="9">
        <v>45391.61</v>
      </c>
    </row>
    <row r="3002" spans="1:21" ht="23.25" thickBot="1" x14ac:dyDescent="0.3">
      <c r="A3002" s="4" t="s">
        <v>629</v>
      </c>
      <c r="B3002" s="4" t="s">
        <v>267</v>
      </c>
      <c r="C3002" s="4" t="s">
        <v>268</v>
      </c>
      <c r="D3002" s="4" t="s">
        <v>640</v>
      </c>
      <c r="E3002" s="4" t="s">
        <v>641</v>
      </c>
      <c r="F3002" s="4" t="s">
        <v>94</v>
      </c>
      <c r="G3002" s="4" t="s">
        <v>95</v>
      </c>
      <c r="H3002" s="4" t="s">
        <v>642</v>
      </c>
      <c r="I3002" s="8">
        <v>207.11</v>
      </c>
      <c r="J3002" s="8">
        <v>179.51</v>
      </c>
      <c r="K3002" s="8">
        <v>193.03</v>
      </c>
      <c r="L3002" s="8">
        <v>225.72</v>
      </c>
      <c r="M3002" s="8">
        <v>245.34</v>
      </c>
      <c r="N3002" s="8">
        <v>172.08</v>
      </c>
      <c r="O3002" s="8">
        <v>195.18</v>
      </c>
      <c r="P3002" s="8">
        <v>198.56</v>
      </c>
      <c r="Q3002" s="8">
        <v>184.15</v>
      </c>
      <c r="R3002" s="8">
        <v>166.46</v>
      </c>
      <c r="S3002" s="8">
        <v>124.85</v>
      </c>
      <c r="T3002" s="8">
        <v>21.49</v>
      </c>
      <c r="U3002" s="9">
        <v>2113.48</v>
      </c>
    </row>
    <row r="3003" spans="1:21" ht="23.25" thickBot="1" x14ac:dyDescent="0.3">
      <c r="A3003" s="4" t="s">
        <v>629</v>
      </c>
      <c r="B3003" s="4" t="s">
        <v>267</v>
      </c>
      <c r="C3003" s="4" t="s">
        <v>268</v>
      </c>
      <c r="D3003" s="4" t="s">
        <v>640</v>
      </c>
      <c r="E3003" s="4" t="s">
        <v>641</v>
      </c>
      <c r="F3003" s="4" t="s">
        <v>156</v>
      </c>
      <c r="G3003" s="4" t="s">
        <v>157</v>
      </c>
      <c r="H3003" s="4" t="s">
        <v>642</v>
      </c>
      <c r="I3003" s="11"/>
      <c r="J3003" s="11"/>
      <c r="K3003" s="10">
        <v>22.9</v>
      </c>
      <c r="L3003" s="11"/>
      <c r="M3003" s="10">
        <v>160.30000000000001</v>
      </c>
      <c r="N3003" s="10">
        <v>22.9</v>
      </c>
      <c r="O3003" s="11"/>
      <c r="P3003" s="10">
        <v>22.9</v>
      </c>
      <c r="Q3003" s="10">
        <v>45.8</v>
      </c>
      <c r="R3003" s="10">
        <v>22.9</v>
      </c>
      <c r="S3003" s="11"/>
      <c r="T3003" s="10">
        <v>22.9</v>
      </c>
      <c r="U3003" s="9">
        <v>320.60000000000002</v>
      </c>
    </row>
    <row r="3004" spans="1:21" ht="23.25" thickBot="1" x14ac:dyDescent="0.3">
      <c r="A3004" s="4" t="s">
        <v>629</v>
      </c>
      <c r="B3004" s="4" t="s">
        <v>267</v>
      </c>
      <c r="C3004" s="4" t="s">
        <v>268</v>
      </c>
      <c r="D3004" s="4" t="s">
        <v>640</v>
      </c>
      <c r="E3004" s="4" t="s">
        <v>641</v>
      </c>
      <c r="F3004" s="4" t="s">
        <v>174</v>
      </c>
      <c r="G3004" s="4" t="s">
        <v>175</v>
      </c>
      <c r="H3004" s="4" t="s">
        <v>642</v>
      </c>
      <c r="I3004" s="7"/>
      <c r="J3004" s="7"/>
      <c r="K3004" s="7"/>
      <c r="L3004" s="7"/>
      <c r="M3004" s="8">
        <v>-452.4</v>
      </c>
      <c r="N3004" s="7"/>
      <c r="O3004" s="7"/>
      <c r="P3004" s="7"/>
      <c r="Q3004" s="7"/>
      <c r="R3004" s="7"/>
      <c r="S3004" s="7"/>
      <c r="T3004" s="7"/>
      <c r="U3004" s="9">
        <v>-452.4</v>
      </c>
    </row>
    <row r="3005" spans="1:21" ht="23.25" thickBot="1" x14ac:dyDescent="0.3">
      <c r="A3005" s="4" t="s">
        <v>629</v>
      </c>
      <c r="B3005" s="4" t="s">
        <v>267</v>
      </c>
      <c r="C3005" s="4" t="s">
        <v>268</v>
      </c>
      <c r="D3005" s="4" t="s">
        <v>640</v>
      </c>
      <c r="E3005" s="4" t="s">
        <v>641</v>
      </c>
      <c r="F3005" s="4" t="s">
        <v>176</v>
      </c>
      <c r="G3005" s="4" t="s">
        <v>177</v>
      </c>
      <c r="H3005" s="4" t="s">
        <v>642</v>
      </c>
      <c r="I3005" s="10">
        <v>-12158.72</v>
      </c>
      <c r="J3005" s="10">
        <v>-10044.16</v>
      </c>
      <c r="K3005" s="10">
        <v>-10892</v>
      </c>
      <c r="L3005" s="10">
        <v>-11968</v>
      </c>
      <c r="M3005" s="10">
        <v>-10336</v>
      </c>
      <c r="N3005" s="10">
        <v>-11968</v>
      </c>
      <c r="O3005" s="10">
        <v>-11968</v>
      </c>
      <c r="P3005" s="10">
        <v>-10880</v>
      </c>
      <c r="Q3005" s="10">
        <v>-9432.9599999999991</v>
      </c>
      <c r="R3005" s="10">
        <v>-8878.08</v>
      </c>
      <c r="S3005" s="10">
        <v>-6658.56</v>
      </c>
      <c r="T3005" s="10">
        <v>-1109.76</v>
      </c>
      <c r="U3005" s="9">
        <v>-116294.24</v>
      </c>
    </row>
    <row r="3006" spans="1:21" ht="23.25" thickBot="1" x14ac:dyDescent="0.3">
      <c r="A3006" s="4" t="s">
        <v>629</v>
      </c>
      <c r="B3006" s="4" t="s">
        <v>267</v>
      </c>
      <c r="C3006" s="4" t="s">
        <v>268</v>
      </c>
      <c r="D3006" s="4" t="s">
        <v>640</v>
      </c>
      <c r="E3006" s="4" t="s">
        <v>641</v>
      </c>
      <c r="F3006" s="4" t="s">
        <v>178</v>
      </c>
      <c r="G3006" s="4" t="s">
        <v>179</v>
      </c>
      <c r="H3006" s="4" t="s">
        <v>642</v>
      </c>
      <c r="I3006" s="8">
        <v>-2640.8</v>
      </c>
      <c r="J3006" s="8">
        <v>-2442.7399999999998</v>
      </c>
      <c r="K3006" s="8">
        <v>-2550.8000000000002</v>
      </c>
      <c r="L3006" s="8">
        <v>-3053.7</v>
      </c>
      <c r="M3006" s="8">
        <v>-3223.35</v>
      </c>
      <c r="N3006" s="8">
        <v>-1866.15</v>
      </c>
      <c r="O3006" s="8">
        <v>-2442.96</v>
      </c>
      <c r="P3006" s="8">
        <v>-2748.33</v>
      </c>
      <c r="Q3006" s="8">
        <v>-2561.14</v>
      </c>
      <c r="R3006" s="8">
        <v>-2353.48</v>
      </c>
      <c r="S3006" s="8">
        <v>-1765.11</v>
      </c>
      <c r="T3006" s="8">
        <v>-311.49</v>
      </c>
      <c r="U3006" s="9">
        <v>-27960.05</v>
      </c>
    </row>
    <row r="3007" spans="1:21" ht="23.25" thickBot="1" x14ac:dyDescent="0.3">
      <c r="A3007" s="4" t="s">
        <v>629</v>
      </c>
      <c r="B3007" s="4" t="s">
        <v>267</v>
      </c>
      <c r="C3007" s="4" t="s">
        <v>268</v>
      </c>
      <c r="D3007" s="4" t="s">
        <v>640</v>
      </c>
      <c r="E3007" s="4" t="s">
        <v>641</v>
      </c>
      <c r="F3007" s="4" t="s">
        <v>182</v>
      </c>
      <c r="G3007" s="4" t="s">
        <v>183</v>
      </c>
      <c r="H3007" s="4" t="s">
        <v>642</v>
      </c>
      <c r="I3007" s="11"/>
      <c r="J3007" s="11"/>
      <c r="K3007" s="10">
        <v>-22.5</v>
      </c>
      <c r="L3007" s="10">
        <v>-67.5</v>
      </c>
      <c r="M3007" s="10">
        <v>-90</v>
      </c>
      <c r="N3007" s="10">
        <v>-22.5</v>
      </c>
      <c r="O3007" s="10">
        <v>-22.5</v>
      </c>
      <c r="P3007" s="11"/>
      <c r="Q3007" s="10">
        <v>-45</v>
      </c>
      <c r="R3007" s="10">
        <v>-22.5</v>
      </c>
      <c r="S3007" s="10">
        <v>-22.5</v>
      </c>
      <c r="T3007" s="11"/>
      <c r="U3007" s="9">
        <v>-315</v>
      </c>
    </row>
    <row r="3008" spans="1:21" ht="23.25" thickBot="1" x14ac:dyDescent="0.3">
      <c r="A3008" s="4" t="s">
        <v>629</v>
      </c>
      <c r="B3008" s="4" t="s">
        <v>267</v>
      </c>
      <c r="C3008" s="4" t="s">
        <v>268</v>
      </c>
      <c r="D3008" s="4" t="s">
        <v>643</v>
      </c>
      <c r="E3008" s="4" t="s">
        <v>644</v>
      </c>
      <c r="F3008" s="4" t="s">
        <v>118</v>
      </c>
      <c r="G3008" s="4" t="s">
        <v>119</v>
      </c>
      <c r="H3008" s="4" t="s">
        <v>645</v>
      </c>
      <c r="I3008" s="13">
        <v>0</v>
      </c>
      <c r="J3008" s="8">
        <v>871.93</v>
      </c>
      <c r="K3008" s="8">
        <v>2308.8000000000002</v>
      </c>
      <c r="L3008" s="7"/>
      <c r="M3008" s="7"/>
      <c r="N3008" s="8">
        <v>166.35</v>
      </c>
      <c r="O3008" s="13">
        <v>0</v>
      </c>
      <c r="P3008" s="8">
        <v>1872</v>
      </c>
      <c r="Q3008" s="7"/>
      <c r="R3008" s="8">
        <v>86.58</v>
      </c>
      <c r="S3008" s="8">
        <v>43.29</v>
      </c>
      <c r="T3008" s="8">
        <v>954.72</v>
      </c>
      <c r="U3008" s="9">
        <v>6303.67</v>
      </c>
    </row>
    <row r="3009" spans="1:21" ht="23.25" thickBot="1" x14ac:dyDescent="0.3">
      <c r="A3009" s="4" t="s">
        <v>629</v>
      </c>
      <c r="B3009" s="4" t="s">
        <v>267</v>
      </c>
      <c r="C3009" s="4" t="s">
        <v>268</v>
      </c>
      <c r="D3009" s="4" t="s">
        <v>643</v>
      </c>
      <c r="E3009" s="4" t="s">
        <v>644</v>
      </c>
      <c r="F3009" s="4" t="s">
        <v>120</v>
      </c>
      <c r="G3009" s="4" t="s">
        <v>121</v>
      </c>
      <c r="H3009" s="4" t="s">
        <v>645</v>
      </c>
      <c r="I3009" s="10">
        <v>33439.279999999999</v>
      </c>
      <c r="J3009" s="10">
        <v>21275.52</v>
      </c>
      <c r="K3009" s="10">
        <v>27625.82</v>
      </c>
      <c r="L3009" s="10">
        <v>33321.85</v>
      </c>
      <c r="M3009" s="10">
        <v>30219.65</v>
      </c>
      <c r="N3009" s="10">
        <v>32583.26</v>
      </c>
      <c r="O3009" s="10">
        <v>33287.65</v>
      </c>
      <c r="P3009" s="10">
        <v>28679.29</v>
      </c>
      <c r="Q3009" s="10">
        <v>29951.59</v>
      </c>
      <c r="R3009" s="10">
        <v>29830.91</v>
      </c>
      <c r="S3009" s="10">
        <v>28501.82</v>
      </c>
      <c r="T3009" s="10">
        <v>21560.76</v>
      </c>
      <c r="U3009" s="9">
        <v>350277.4</v>
      </c>
    </row>
    <row r="3010" spans="1:21" ht="23.25" thickBot="1" x14ac:dyDescent="0.3">
      <c r="A3010" s="4" t="s">
        <v>629</v>
      </c>
      <c r="B3010" s="4" t="s">
        <v>267</v>
      </c>
      <c r="C3010" s="4" t="s">
        <v>268</v>
      </c>
      <c r="D3010" s="4" t="s">
        <v>643</v>
      </c>
      <c r="E3010" s="4" t="s">
        <v>644</v>
      </c>
      <c r="F3010" s="4" t="s">
        <v>122</v>
      </c>
      <c r="G3010" s="4" t="s">
        <v>123</v>
      </c>
      <c r="H3010" s="4" t="s">
        <v>645</v>
      </c>
      <c r="I3010" s="8">
        <v>2424.87</v>
      </c>
      <c r="J3010" s="8">
        <v>2010.58</v>
      </c>
      <c r="K3010" s="8">
        <v>4252.79</v>
      </c>
      <c r="L3010" s="8">
        <v>3285.1</v>
      </c>
      <c r="M3010" s="8">
        <v>2059.1999999999998</v>
      </c>
      <c r="N3010" s="8">
        <v>4992.38</v>
      </c>
      <c r="O3010" s="8">
        <v>4801.84</v>
      </c>
      <c r="P3010" s="8">
        <v>4170.2299999999996</v>
      </c>
      <c r="Q3010" s="8">
        <v>3144.64</v>
      </c>
      <c r="R3010" s="8">
        <v>2185.0100000000002</v>
      </c>
      <c r="S3010" s="8">
        <v>3326.67</v>
      </c>
      <c r="T3010" s="8">
        <v>6623.44</v>
      </c>
      <c r="U3010" s="9">
        <v>43276.75</v>
      </c>
    </row>
    <row r="3011" spans="1:21" ht="23.25" thickBot="1" x14ac:dyDescent="0.3">
      <c r="A3011" s="4" t="s">
        <v>629</v>
      </c>
      <c r="B3011" s="4" t="s">
        <v>267</v>
      </c>
      <c r="C3011" s="4" t="s">
        <v>268</v>
      </c>
      <c r="D3011" s="4" t="s">
        <v>643</v>
      </c>
      <c r="E3011" s="4" t="s">
        <v>644</v>
      </c>
      <c r="F3011" s="4" t="s">
        <v>112</v>
      </c>
      <c r="G3011" s="4" t="s">
        <v>113</v>
      </c>
      <c r="H3011" s="4" t="s">
        <v>645</v>
      </c>
      <c r="I3011" s="10">
        <v>4650.57</v>
      </c>
      <c r="J3011" s="10">
        <v>4380.74</v>
      </c>
      <c r="K3011" s="10">
        <v>4730.09</v>
      </c>
      <c r="L3011" s="10">
        <v>4945.18</v>
      </c>
      <c r="M3011" s="10">
        <v>4430.57</v>
      </c>
      <c r="N3011" s="10">
        <v>4730.1400000000003</v>
      </c>
      <c r="O3011" s="10">
        <v>4730.1099999999997</v>
      </c>
      <c r="P3011" s="10">
        <v>4515.07</v>
      </c>
      <c r="Q3011" s="10">
        <v>4785.7700000000004</v>
      </c>
      <c r="R3011" s="10">
        <v>5122.1099999999997</v>
      </c>
      <c r="S3011" s="10">
        <v>4594.38</v>
      </c>
      <c r="T3011" s="10">
        <v>3822.69</v>
      </c>
      <c r="U3011" s="9">
        <v>55437.42</v>
      </c>
    </row>
    <row r="3012" spans="1:21" ht="23.25" thickBot="1" x14ac:dyDescent="0.3">
      <c r="A3012" s="4" t="s">
        <v>629</v>
      </c>
      <c r="B3012" s="4" t="s">
        <v>267</v>
      </c>
      <c r="C3012" s="4" t="s">
        <v>268</v>
      </c>
      <c r="D3012" s="4" t="s">
        <v>643</v>
      </c>
      <c r="E3012" s="4" t="s">
        <v>644</v>
      </c>
      <c r="F3012" s="4" t="s">
        <v>114</v>
      </c>
      <c r="G3012" s="4" t="s">
        <v>115</v>
      </c>
      <c r="H3012" s="4" t="s">
        <v>645</v>
      </c>
      <c r="I3012" s="8">
        <v>17602.59</v>
      </c>
      <c r="J3012" s="8">
        <v>16676.25</v>
      </c>
      <c r="K3012" s="8">
        <v>18466.3</v>
      </c>
      <c r="L3012" s="8">
        <v>18846.939999999999</v>
      </c>
      <c r="M3012" s="8">
        <v>16746.25</v>
      </c>
      <c r="N3012" s="8">
        <v>18350.46</v>
      </c>
      <c r="O3012" s="8">
        <v>18323.419999999998</v>
      </c>
      <c r="P3012" s="8">
        <v>17710.72</v>
      </c>
      <c r="Q3012" s="8">
        <v>18261.32</v>
      </c>
      <c r="R3012" s="8">
        <v>19373.53</v>
      </c>
      <c r="S3012" s="8">
        <v>17590.650000000001</v>
      </c>
      <c r="T3012" s="8">
        <v>15399.91</v>
      </c>
      <c r="U3012" s="9">
        <v>213348.34</v>
      </c>
    </row>
    <row r="3013" spans="1:21" ht="23.25" thickBot="1" x14ac:dyDescent="0.3">
      <c r="A3013" s="4" t="s">
        <v>629</v>
      </c>
      <c r="B3013" s="4" t="s">
        <v>267</v>
      </c>
      <c r="C3013" s="4" t="s">
        <v>268</v>
      </c>
      <c r="D3013" s="4" t="s">
        <v>643</v>
      </c>
      <c r="E3013" s="4" t="s">
        <v>644</v>
      </c>
      <c r="F3013" s="4" t="s">
        <v>70</v>
      </c>
      <c r="G3013" s="4" t="s">
        <v>71</v>
      </c>
      <c r="H3013" s="4" t="s">
        <v>645</v>
      </c>
      <c r="I3013" s="11"/>
      <c r="J3013" s="11"/>
      <c r="K3013" s="11"/>
      <c r="L3013" s="10">
        <v>43.36</v>
      </c>
      <c r="M3013" s="11"/>
      <c r="N3013" s="11"/>
      <c r="O3013" s="11"/>
      <c r="P3013" s="11"/>
      <c r="Q3013" s="11"/>
      <c r="R3013" s="11"/>
      <c r="S3013" s="11"/>
      <c r="T3013" s="11"/>
      <c r="U3013" s="9">
        <v>43.36</v>
      </c>
    </row>
    <row r="3014" spans="1:21" ht="23.25" thickBot="1" x14ac:dyDescent="0.3">
      <c r="A3014" s="4" t="s">
        <v>629</v>
      </c>
      <c r="B3014" s="4" t="s">
        <v>267</v>
      </c>
      <c r="C3014" s="4" t="s">
        <v>268</v>
      </c>
      <c r="D3014" s="4" t="s">
        <v>643</v>
      </c>
      <c r="E3014" s="4" t="s">
        <v>644</v>
      </c>
      <c r="F3014" s="4" t="s">
        <v>47</v>
      </c>
      <c r="G3014" s="4" t="s">
        <v>48</v>
      </c>
      <c r="H3014" s="4" t="s">
        <v>645</v>
      </c>
      <c r="I3014" s="8">
        <v>31.8</v>
      </c>
      <c r="J3014" s="7"/>
      <c r="K3014" s="7"/>
      <c r="L3014" s="7"/>
      <c r="M3014" s="7"/>
      <c r="N3014" s="7"/>
      <c r="O3014" s="7"/>
      <c r="P3014" s="7"/>
      <c r="Q3014" s="7"/>
      <c r="R3014" s="7"/>
      <c r="S3014" s="7"/>
      <c r="T3014" s="7"/>
      <c r="U3014" s="9">
        <v>31.8</v>
      </c>
    </row>
    <row r="3015" spans="1:21" ht="23.25" thickBot="1" x14ac:dyDescent="0.3">
      <c r="A3015" s="4" t="s">
        <v>629</v>
      </c>
      <c r="B3015" s="4" t="s">
        <v>267</v>
      </c>
      <c r="C3015" s="4" t="s">
        <v>268</v>
      </c>
      <c r="D3015" s="4" t="s">
        <v>643</v>
      </c>
      <c r="E3015" s="4" t="s">
        <v>644</v>
      </c>
      <c r="F3015" s="4" t="s">
        <v>94</v>
      </c>
      <c r="G3015" s="4" t="s">
        <v>95</v>
      </c>
      <c r="H3015" s="4" t="s">
        <v>645</v>
      </c>
      <c r="I3015" s="10">
        <v>1200.6199999999999</v>
      </c>
      <c r="J3015" s="10">
        <v>403.8</v>
      </c>
      <c r="K3015" s="10">
        <v>684.05</v>
      </c>
      <c r="L3015" s="10">
        <v>583.23</v>
      </c>
      <c r="M3015" s="10">
        <v>483.83</v>
      </c>
      <c r="N3015" s="10">
        <v>653.54999999999995</v>
      </c>
      <c r="O3015" s="10">
        <v>650.47</v>
      </c>
      <c r="P3015" s="10">
        <v>639.16</v>
      </c>
      <c r="Q3015" s="10">
        <v>516.13</v>
      </c>
      <c r="R3015" s="10">
        <v>772.91</v>
      </c>
      <c r="S3015" s="10">
        <v>572.05999999999995</v>
      </c>
      <c r="T3015" s="10">
        <v>654.91999999999996</v>
      </c>
      <c r="U3015" s="9">
        <v>7814.73</v>
      </c>
    </row>
    <row r="3016" spans="1:21" ht="23.25" thickBot="1" x14ac:dyDescent="0.3">
      <c r="A3016" s="4" t="s">
        <v>629</v>
      </c>
      <c r="B3016" s="4" t="s">
        <v>267</v>
      </c>
      <c r="C3016" s="4" t="s">
        <v>268</v>
      </c>
      <c r="D3016" s="4" t="s">
        <v>643</v>
      </c>
      <c r="E3016" s="4" t="s">
        <v>644</v>
      </c>
      <c r="F3016" s="4" t="s">
        <v>156</v>
      </c>
      <c r="G3016" s="4" t="s">
        <v>157</v>
      </c>
      <c r="H3016" s="4" t="s">
        <v>645</v>
      </c>
      <c r="I3016" s="7"/>
      <c r="J3016" s="8">
        <v>67.5</v>
      </c>
      <c r="K3016" s="8">
        <v>182.8</v>
      </c>
      <c r="L3016" s="7"/>
      <c r="M3016" s="7"/>
      <c r="N3016" s="8">
        <v>45.8</v>
      </c>
      <c r="O3016" s="8">
        <v>137.4</v>
      </c>
      <c r="P3016" s="8">
        <v>22.9</v>
      </c>
      <c r="Q3016" s="7"/>
      <c r="R3016" s="8">
        <v>64</v>
      </c>
      <c r="S3016" s="8">
        <v>68.7</v>
      </c>
      <c r="T3016" s="8">
        <v>68.7</v>
      </c>
      <c r="U3016" s="9">
        <v>657.8</v>
      </c>
    </row>
    <row r="3017" spans="1:21" ht="23.25" thickBot="1" x14ac:dyDescent="0.3">
      <c r="A3017" s="4" t="s">
        <v>629</v>
      </c>
      <c r="B3017" s="4" t="s">
        <v>267</v>
      </c>
      <c r="C3017" s="4" t="s">
        <v>268</v>
      </c>
      <c r="D3017" s="4" t="s">
        <v>643</v>
      </c>
      <c r="E3017" s="4" t="s">
        <v>644</v>
      </c>
      <c r="F3017" s="4" t="s">
        <v>42</v>
      </c>
      <c r="G3017" s="4" t="s">
        <v>43</v>
      </c>
      <c r="H3017" s="4" t="s">
        <v>645</v>
      </c>
      <c r="I3017" s="10">
        <v>925.12</v>
      </c>
      <c r="J3017" s="11"/>
      <c r="K3017" s="11"/>
      <c r="L3017" s="11"/>
      <c r="M3017" s="11"/>
      <c r="N3017" s="11"/>
      <c r="O3017" s="10">
        <v>272</v>
      </c>
      <c r="P3017" s="11"/>
      <c r="Q3017" s="11"/>
      <c r="R3017" s="11"/>
      <c r="S3017" s="11"/>
      <c r="T3017" s="11"/>
      <c r="U3017" s="9">
        <v>1197.1199999999999</v>
      </c>
    </row>
    <row r="3018" spans="1:21" ht="23.25" thickBot="1" x14ac:dyDescent="0.3">
      <c r="A3018" s="4" t="s">
        <v>629</v>
      </c>
      <c r="B3018" s="4" t="s">
        <v>267</v>
      </c>
      <c r="C3018" s="4" t="s">
        <v>268</v>
      </c>
      <c r="D3018" s="4" t="s">
        <v>643</v>
      </c>
      <c r="E3018" s="4" t="s">
        <v>644</v>
      </c>
      <c r="F3018" s="4" t="s">
        <v>174</v>
      </c>
      <c r="G3018" s="4" t="s">
        <v>175</v>
      </c>
      <c r="H3018" s="4" t="s">
        <v>645</v>
      </c>
      <c r="I3018" s="13">
        <v>0</v>
      </c>
      <c r="J3018" s="8">
        <v>-1012.35</v>
      </c>
      <c r="K3018" s="8">
        <v>-2716.8</v>
      </c>
      <c r="L3018" s="8">
        <v>0.8</v>
      </c>
      <c r="M3018" s="7"/>
      <c r="N3018" s="8">
        <v>-199.13</v>
      </c>
      <c r="O3018" s="7"/>
      <c r="P3018" s="8">
        <v>-2171.52</v>
      </c>
      <c r="Q3018" s="7"/>
      <c r="R3018" s="8">
        <v>-104.63</v>
      </c>
      <c r="S3018" s="8">
        <v>-52.32</v>
      </c>
      <c r="T3018" s="8">
        <v>-1107.5</v>
      </c>
      <c r="U3018" s="9">
        <v>-7363.45</v>
      </c>
    </row>
    <row r="3019" spans="1:21" ht="23.25" thickBot="1" x14ac:dyDescent="0.3">
      <c r="A3019" s="4" t="s">
        <v>629</v>
      </c>
      <c r="B3019" s="4" t="s">
        <v>267</v>
      </c>
      <c r="C3019" s="4" t="s">
        <v>268</v>
      </c>
      <c r="D3019" s="4" t="s">
        <v>643</v>
      </c>
      <c r="E3019" s="4" t="s">
        <v>644</v>
      </c>
      <c r="F3019" s="4" t="s">
        <v>176</v>
      </c>
      <c r="G3019" s="4" t="s">
        <v>177</v>
      </c>
      <c r="H3019" s="4" t="s">
        <v>645</v>
      </c>
      <c r="I3019" s="10">
        <v>-48106.239999999998</v>
      </c>
      <c r="J3019" s="10">
        <v>-37659.199999999997</v>
      </c>
      <c r="K3019" s="10">
        <v>-48988.27</v>
      </c>
      <c r="L3019" s="10">
        <v>-59047.68</v>
      </c>
      <c r="M3019" s="10">
        <v>-53574.48</v>
      </c>
      <c r="N3019" s="10">
        <v>-57796.4</v>
      </c>
      <c r="O3019" s="10">
        <v>-59061.599999999999</v>
      </c>
      <c r="P3019" s="10">
        <v>-50887.199999999997</v>
      </c>
      <c r="Q3019" s="10">
        <v>-53130.84</v>
      </c>
      <c r="R3019" s="10">
        <v>-47568.62</v>
      </c>
      <c r="S3019" s="10">
        <v>-49565.69</v>
      </c>
      <c r="T3019" s="10">
        <v>-37640.04</v>
      </c>
      <c r="U3019" s="9">
        <v>-603026.26</v>
      </c>
    </row>
    <row r="3020" spans="1:21" ht="23.25" thickBot="1" x14ac:dyDescent="0.3">
      <c r="A3020" s="4" t="s">
        <v>629</v>
      </c>
      <c r="B3020" s="4" t="s">
        <v>267</v>
      </c>
      <c r="C3020" s="4" t="s">
        <v>268</v>
      </c>
      <c r="D3020" s="4" t="s">
        <v>643</v>
      </c>
      <c r="E3020" s="4" t="s">
        <v>644</v>
      </c>
      <c r="F3020" s="4" t="s">
        <v>178</v>
      </c>
      <c r="G3020" s="4" t="s">
        <v>179</v>
      </c>
      <c r="H3020" s="4" t="s">
        <v>645</v>
      </c>
      <c r="I3020" s="8">
        <v>-2838.86</v>
      </c>
      <c r="J3020" s="8">
        <v>-2343.39</v>
      </c>
      <c r="K3020" s="8">
        <v>-4301.2299999999996</v>
      </c>
      <c r="L3020" s="8">
        <v>-3621.64</v>
      </c>
      <c r="M3020" s="8">
        <v>-2235.08</v>
      </c>
      <c r="N3020" s="8">
        <v>-5671.57</v>
      </c>
      <c r="O3020" s="8">
        <v>-5628.32</v>
      </c>
      <c r="P3020" s="8">
        <v>-4827.62</v>
      </c>
      <c r="Q3020" s="8">
        <v>-3729.54</v>
      </c>
      <c r="R3020" s="8">
        <v>-2556.7399999999998</v>
      </c>
      <c r="S3020" s="8">
        <v>-3782.44</v>
      </c>
      <c r="T3020" s="8">
        <v>-7688.86</v>
      </c>
      <c r="U3020" s="9">
        <v>-49225.29</v>
      </c>
    </row>
    <row r="3021" spans="1:21" ht="23.25" thickBot="1" x14ac:dyDescent="0.3">
      <c r="A3021" s="4" t="s">
        <v>629</v>
      </c>
      <c r="B3021" s="4" t="s">
        <v>267</v>
      </c>
      <c r="C3021" s="4" t="s">
        <v>268</v>
      </c>
      <c r="D3021" s="4" t="s">
        <v>643</v>
      </c>
      <c r="E3021" s="4" t="s">
        <v>644</v>
      </c>
      <c r="F3021" s="4" t="s">
        <v>182</v>
      </c>
      <c r="G3021" s="4" t="s">
        <v>183</v>
      </c>
      <c r="H3021" s="4" t="s">
        <v>645</v>
      </c>
      <c r="I3021" s="11"/>
      <c r="J3021" s="10">
        <v>-90</v>
      </c>
      <c r="K3021" s="10">
        <v>-157.5</v>
      </c>
      <c r="L3021" s="11"/>
      <c r="M3021" s="11"/>
      <c r="N3021" s="10">
        <v>-90</v>
      </c>
      <c r="O3021" s="10">
        <v>-90</v>
      </c>
      <c r="P3021" s="11"/>
      <c r="Q3021" s="11"/>
      <c r="R3021" s="11"/>
      <c r="S3021" s="10">
        <v>-67.5</v>
      </c>
      <c r="T3021" s="10">
        <v>-180</v>
      </c>
      <c r="U3021" s="9">
        <v>-675</v>
      </c>
    </row>
    <row r="3022" spans="1:21" ht="23.25" thickBot="1" x14ac:dyDescent="0.3">
      <c r="A3022" s="4" t="s">
        <v>629</v>
      </c>
      <c r="B3022" s="4" t="s">
        <v>267</v>
      </c>
      <c r="C3022" s="4" t="s">
        <v>268</v>
      </c>
      <c r="D3022" s="4" t="s">
        <v>646</v>
      </c>
      <c r="E3022" s="4" t="s">
        <v>647</v>
      </c>
      <c r="F3022" s="4" t="s">
        <v>94</v>
      </c>
      <c r="G3022" s="4" t="s">
        <v>95</v>
      </c>
      <c r="H3022" s="4" t="s">
        <v>648</v>
      </c>
      <c r="I3022" s="8">
        <v>65.78</v>
      </c>
      <c r="J3022" s="8">
        <v>105.99</v>
      </c>
      <c r="K3022" s="8">
        <v>30.08</v>
      </c>
      <c r="L3022" s="7"/>
      <c r="M3022" s="7"/>
      <c r="N3022" s="8">
        <v>11.28</v>
      </c>
      <c r="O3022" s="8">
        <v>75.22</v>
      </c>
      <c r="P3022" s="8">
        <v>41.37</v>
      </c>
      <c r="Q3022" s="7"/>
      <c r="R3022" s="8">
        <v>30.69</v>
      </c>
      <c r="S3022" s="7"/>
      <c r="T3022" s="7"/>
      <c r="U3022" s="9">
        <v>360.41</v>
      </c>
    </row>
    <row r="3023" spans="1:21" ht="23.25" thickBot="1" x14ac:dyDescent="0.3">
      <c r="A3023" s="4" t="s">
        <v>629</v>
      </c>
      <c r="B3023" s="4" t="s">
        <v>267</v>
      </c>
      <c r="C3023" s="4" t="s">
        <v>268</v>
      </c>
      <c r="D3023" s="4" t="s">
        <v>646</v>
      </c>
      <c r="E3023" s="4" t="s">
        <v>647</v>
      </c>
      <c r="F3023" s="4" t="s">
        <v>42</v>
      </c>
      <c r="G3023" s="4" t="s">
        <v>43</v>
      </c>
      <c r="H3023" s="4" t="s">
        <v>648</v>
      </c>
      <c r="I3023" s="10">
        <v>1189.44</v>
      </c>
      <c r="J3023" s="10">
        <v>1916.32</v>
      </c>
      <c r="K3023" s="10">
        <v>543.84</v>
      </c>
      <c r="L3023" s="11"/>
      <c r="M3023" s="11"/>
      <c r="N3023" s="10">
        <v>204</v>
      </c>
      <c r="O3023" s="10">
        <v>1360</v>
      </c>
      <c r="P3023" s="10">
        <v>748</v>
      </c>
      <c r="Q3023" s="11"/>
      <c r="R3023" s="10">
        <v>554.88</v>
      </c>
      <c r="S3023" s="11"/>
      <c r="T3023" s="11"/>
      <c r="U3023" s="9">
        <v>6516.48</v>
      </c>
    </row>
    <row r="3024" spans="1:21" ht="23.25" thickBot="1" x14ac:dyDescent="0.3">
      <c r="A3024" s="4" t="s">
        <v>629</v>
      </c>
      <c r="B3024" s="4" t="s">
        <v>267</v>
      </c>
      <c r="C3024" s="4" t="s">
        <v>268</v>
      </c>
      <c r="D3024" s="4" t="s">
        <v>655</v>
      </c>
      <c r="E3024" s="4" t="s">
        <v>656</v>
      </c>
      <c r="F3024" s="4" t="s">
        <v>94</v>
      </c>
      <c r="G3024" s="4" t="s">
        <v>95</v>
      </c>
      <c r="H3024" s="4" t="s">
        <v>657</v>
      </c>
      <c r="I3024" s="7"/>
      <c r="J3024" s="7"/>
      <c r="K3024" s="7"/>
      <c r="L3024" s="7"/>
      <c r="M3024" s="7"/>
      <c r="N3024" s="7"/>
      <c r="O3024" s="7"/>
      <c r="P3024" s="8">
        <v>30.09</v>
      </c>
      <c r="Q3024" s="7"/>
      <c r="R3024" s="7"/>
      <c r="S3024" s="7"/>
      <c r="T3024" s="7"/>
      <c r="U3024" s="9">
        <v>30.09</v>
      </c>
    </row>
    <row r="3025" spans="1:21" ht="23.25" thickBot="1" x14ac:dyDescent="0.3">
      <c r="A3025" s="4" t="s">
        <v>629</v>
      </c>
      <c r="B3025" s="4" t="s">
        <v>267</v>
      </c>
      <c r="C3025" s="4" t="s">
        <v>268</v>
      </c>
      <c r="D3025" s="4" t="s">
        <v>655</v>
      </c>
      <c r="E3025" s="4" t="s">
        <v>656</v>
      </c>
      <c r="F3025" s="4" t="s">
        <v>42</v>
      </c>
      <c r="G3025" s="4" t="s">
        <v>43</v>
      </c>
      <c r="H3025" s="4" t="s">
        <v>657</v>
      </c>
      <c r="I3025" s="11"/>
      <c r="J3025" s="11"/>
      <c r="K3025" s="11"/>
      <c r="L3025" s="11"/>
      <c r="M3025" s="11"/>
      <c r="N3025" s="11"/>
      <c r="O3025" s="11"/>
      <c r="P3025" s="10">
        <v>544</v>
      </c>
      <c r="Q3025" s="11"/>
      <c r="R3025" s="11"/>
      <c r="S3025" s="11"/>
      <c r="T3025" s="11"/>
      <c r="U3025" s="9">
        <v>544</v>
      </c>
    </row>
    <row r="3026" spans="1:21" ht="23.25" thickBot="1" x14ac:dyDescent="0.3">
      <c r="A3026" s="4" t="s">
        <v>629</v>
      </c>
      <c r="B3026" s="4" t="s">
        <v>267</v>
      </c>
      <c r="C3026" s="4" t="s">
        <v>268</v>
      </c>
      <c r="D3026" s="4" t="s">
        <v>664</v>
      </c>
      <c r="E3026" s="4" t="s">
        <v>665</v>
      </c>
      <c r="F3026" s="4" t="s">
        <v>94</v>
      </c>
      <c r="G3026" s="4" t="s">
        <v>95</v>
      </c>
      <c r="H3026" s="4" t="s">
        <v>429</v>
      </c>
      <c r="I3026" s="8">
        <v>14.62</v>
      </c>
      <c r="J3026" s="7"/>
      <c r="K3026" s="7"/>
      <c r="L3026" s="7"/>
      <c r="M3026" s="7"/>
      <c r="N3026" s="7"/>
      <c r="O3026" s="8">
        <v>11.26</v>
      </c>
      <c r="P3026" s="7"/>
      <c r="Q3026" s="7"/>
      <c r="R3026" s="7"/>
      <c r="S3026" s="7"/>
      <c r="T3026" s="7"/>
      <c r="U3026" s="9">
        <v>25.88</v>
      </c>
    </row>
    <row r="3027" spans="1:21" ht="23.25" thickBot="1" x14ac:dyDescent="0.3">
      <c r="A3027" s="4" t="s">
        <v>629</v>
      </c>
      <c r="B3027" s="4" t="s">
        <v>267</v>
      </c>
      <c r="C3027" s="4" t="s">
        <v>268</v>
      </c>
      <c r="D3027" s="4" t="s">
        <v>664</v>
      </c>
      <c r="E3027" s="4" t="s">
        <v>665</v>
      </c>
      <c r="F3027" s="4" t="s">
        <v>42</v>
      </c>
      <c r="G3027" s="4" t="s">
        <v>43</v>
      </c>
      <c r="H3027" s="4" t="s">
        <v>429</v>
      </c>
      <c r="I3027" s="10">
        <v>264.32</v>
      </c>
      <c r="J3027" s="11"/>
      <c r="K3027" s="11"/>
      <c r="L3027" s="11"/>
      <c r="M3027" s="11"/>
      <c r="N3027" s="11"/>
      <c r="O3027" s="11"/>
      <c r="P3027" s="11"/>
      <c r="Q3027" s="11"/>
      <c r="R3027" s="11"/>
      <c r="S3027" s="11"/>
      <c r="T3027" s="11"/>
      <c r="U3027" s="9">
        <v>264.32</v>
      </c>
    </row>
    <row r="3028" spans="1:21" ht="23.25" thickBot="1" x14ac:dyDescent="0.3">
      <c r="A3028" s="4" t="s">
        <v>629</v>
      </c>
      <c r="B3028" s="4" t="s">
        <v>267</v>
      </c>
      <c r="C3028" s="4" t="s">
        <v>268</v>
      </c>
      <c r="D3028" s="4" t="s">
        <v>664</v>
      </c>
      <c r="E3028" s="4" t="s">
        <v>665</v>
      </c>
      <c r="F3028" s="4" t="s">
        <v>53</v>
      </c>
      <c r="G3028" s="4" t="s">
        <v>54</v>
      </c>
      <c r="H3028" s="4" t="s">
        <v>429</v>
      </c>
      <c r="I3028" s="7"/>
      <c r="J3028" s="7"/>
      <c r="K3028" s="7"/>
      <c r="L3028" s="7"/>
      <c r="M3028" s="7"/>
      <c r="N3028" s="7"/>
      <c r="O3028" s="8">
        <v>203.58</v>
      </c>
      <c r="P3028" s="13">
        <v>0</v>
      </c>
      <c r="Q3028" s="7"/>
      <c r="R3028" s="7"/>
      <c r="S3028" s="7"/>
      <c r="T3028" s="7"/>
      <c r="U3028" s="9">
        <v>203.58</v>
      </c>
    </row>
    <row r="3029" spans="1:21" ht="23.25" thickBot="1" x14ac:dyDescent="0.3">
      <c r="A3029" s="4" t="s">
        <v>629</v>
      </c>
      <c r="B3029" s="4" t="s">
        <v>194</v>
      </c>
      <c r="C3029" s="4" t="s">
        <v>195</v>
      </c>
      <c r="D3029" s="4" t="s">
        <v>633</v>
      </c>
      <c r="E3029" s="4" t="s">
        <v>634</v>
      </c>
      <c r="F3029" s="4" t="s">
        <v>94</v>
      </c>
      <c r="G3029" s="4" t="s">
        <v>95</v>
      </c>
      <c r="H3029" s="4" t="s">
        <v>635</v>
      </c>
      <c r="I3029" s="10">
        <v>7.75</v>
      </c>
      <c r="J3029" s="11"/>
      <c r="K3029" s="11"/>
      <c r="L3029" s="11"/>
      <c r="M3029" s="11"/>
      <c r="N3029" s="11"/>
      <c r="O3029" s="11"/>
      <c r="P3029" s="11"/>
      <c r="Q3029" s="11"/>
      <c r="R3029" s="11"/>
      <c r="S3029" s="11"/>
      <c r="T3029" s="11"/>
      <c r="U3029" s="9">
        <v>7.75</v>
      </c>
    </row>
    <row r="3030" spans="1:21" ht="23.25" thickBot="1" x14ac:dyDescent="0.3">
      <c r="A3030" s="4" t="s">
        <v>629</v>
      </c>
      <c r="B3030" s="4" t="s">
        <v>194</v>
      </c>
      <c r="C3030" s="4" t="s">
        <v>195</v>
      </c>
      <c r="D3030" s="4" t="s">
        <v>633</v>
      </c>
      <c r="E3030" s="4" t="s">
        <v>634</v>
      </c>
      <c r="F3030" s="4" t="s">
        <v>42</v>
      </c>
      <c r="G3030" s="4" t="s">
        <v>43</v>
      </c>
      <c r="H3030" s="4" t="s">
        <v>635</v>
      </c>
      <c r="I3030" s="8">
        <v>140.12</v>
      </c>
      <c r="J3030" s="7"/>
      <c r="K3030" s="7"/>
      <c r="L3030" s="7"/>
      <c r="M3030" s="7"/>
      <c r="N3030" s="7"/>
      <c r="O3030" s="7"/>
      <c r="P3030" s="7"/>
      <c r="Q3030" s="7"/>
      <c r="R3030" s="7"/>
      <c r="S3030" s="7"/>
      <c r="T3030" s="7"/>
      <c r="U3030" s="9">
        <v>140.12</v>
      </c>
    </row>
    <row r="3031" spans="1:21" ht="23.25" thickBot="1" x14ac:dyDescent="0.3">
      <c r="A3031" s="4" t="s">
        <v>629</v>
      </c>
      <c r="B3031" s="4" t="s">
        <v>194</v>
      </c>
      <c r="C3031" s="4" t="s">
        <v>195</v>
      </c>
      <c r="D3031" s="4" t="s">
        <v>638</v>
      </c>
      <c r="E3031" s="4" t="s">
        <v>639</v>
      </c>
      <c r="F3031" s="4" t="s">
        <v>94</v>
      </c>
      <c r="G3031" s="4" t="s">
        <v>95</v>
      </c>
      <c r="H3031" s="4" t="s">
        <v>205</v>
      </c>
      <c r="I3031" s="11"/>
      <c r="J3031" s="11"/>
      <c r="K3031" s="11"/>
      <c r="L3031" s="11"/>
      <c r="M3031" s="11"/>
      <c r="N3031" s="11"/>
      <c r="O3031" s="11"/>
      <c r="P3031" s="11"/>
      <c r="Q3031" s="11"/>
      <c r="R3031" s="10">
        <v>34.79</v>
      </c>
      <c r="S3031" s="11"/>
      <c r="T3031" s="11"/>
      <c r="U3031" s="9">
        <v>34.79</v>
      </c>
    </row>
    <row r="3032" spans="1:21" ht="23.25" thickBot="1" x14ac:dyDescent="0.3">
      <c r="A3032" s="4" t="s">
        <v>629</v>
      </c>
      <c r="B3032" s="4" t="s">
        <v>194</v>
      </c>
      <c r="C3032" s="4" t="s">
        <v>195</v>
      </c>
      <c r="D3032" s="4" t="s">
        <v>638</v>
      </c>
      <c r="E3032" s="4" t="s">
        <v>639</v>
      </c>
      <c r="F3032" s="4" t="s">
        <v>42</v>
      </c>
      <c r="G3032" s="4" t="s">
        <v>43</v>
      </c>
      <c r="H3032" s="4" t="s">
        <v>205</v>
      </c>
      <c r="I3032" s="7"/>
      <c r="J3032" s="7"/>
      <c r="K3032" s="7"/>
      <c r="L3032" s="7"/>
      <c r="M3032" s="7"/>
      <c r="N3032" s="7"/>
      <c r="O3032" s="7"/>
      <c r="P3032" s="7"/>
      <c r="Q3032" s="7"/>
      <c r="R3032" s="8">
        <v>629.04</v>
      </c>
      <c r="S3032" s="7"/>
      <c r="T3032" s="7"/>
      <c r="U3032" s="9">
        <v>629.04</v>
      </c>
    </row>
    <row r="3033" spans="1:21" ht="23.25" thickBot="1" x14ac:dyDescent="0.3">
      <c r="A3033" s="4" t="s">
        <v>629</v>
      </c>
      <c r="B3033" s="4" t="s">
        <v>194</v>
      </c>
      <c r="C3033" s="4" t="s">
        <v>195</v>
      </c>
      <c r="D3033" s="4" t="s">
        <v>640</v>
      </c>
      <c r="E3033" s="4" t="s">
        <v>641</v>
      </c>
      <c r="F3033" s="4" t="s">
        <v>94</v>
      </c>
      <c r="G3033" s="4" t="s">
        <v>95</v>
      </c>
      <c r="H3033" s="4" t="s">
        <v>642</v>
      </c>
      <c r="I3033" s="11"/>
      <c r="J3033" s="11"/>
      <c r="K3033" s="11"/>
      <c r="L3033" s="11"/>
      <c r="M3033" s="11"/>
      <c r="N3033" s="11"/>
      <c r="O3033" s="11"/>
      <c r="P3033" s="11"/>
      <c r="Q3033" s="11"/>
      <c r="R3033" s="10">
        <v>23.02</v>
      </c>
      <c r="S3033" s="10">
        <v>80.55</v>
      </c>
      <c r="T3033" s="11"/>
      <c r="U3033" s="9">
        <v>103.57</v>
      </c>
    </row>
    <row r="3034" spans="1:21" ht="23.25" thickBot="1" x14ac:dyDescent="0.3">
      <c r="A3034" s="4" t="s">
        <v>629</v>
      </c>
      <c r="B3034" s="4" t="s">
        <v>194</v>
      </c>
      <c r="C3034" s="4" t="s">
        <v>195</v>
      </c>
      <c r="D3034" s="4" t="s">
        <v>640</v>
      </c>
      <c r="E3034" s="4" t="s">
        <v>641</v>
      </c>
      <c r="F3034" s="4" t="s">
        <v>42</v>
      </c>
      <c r="G3034" s="4" t="s">
        <v>43</v>
      </c>
      <c r="H3034" s="4" t="s">
        <v>642</v>
      </c>
      <c r="I3034" s="7"/>
      <c r="J3034" s="7"/>
      <c r="K3034" s="7"/>
      <c r="L3034" s="7"/>
      <c r="M3034" s="7"/>
      <c r="N3034" s="7"/>
      <c r="O3034" s="7"/>
      <c r="P3034" s="7"/>
      <c r="Q3034" s="7"/>
      <c r="R3034" s="8">
        <v>416.16</v>
      </c>
      <c r="S3034" s="8">
        <v>1317.84</v>
      </c>
      <c r="T3034" s="7"/>
      <c r="U3034" s="9">
        <v>1734</v>
      </c>
    </row>
    <row r="3035" spans="1:21" ht="23.25" thickBot="1" x14ac:dyDescent="0.3">
      <c r="A3035" s="4" t="s">
        <v>629</v>
      </c>
      <c r="B3035" s="4" t="s">
        <v>194</v>
      </c>
      <c r="C3035" s="4" t="s">
        <v>195</v>
      </c>
      <c r="D3035" s="4" t="s">
        <v>640</v>
      </c>
      <c r="E3035" s="4" t="s">
        <v>641</v>
      </c>
      <c r="F3035" s="4" t="s">
        <v>53</v>
      </c>
      <c r="G3035" s="4" t="s">
        <v>54</v>
      </c>
      <c r="H3035" s="4" t="s">
        <v>642</v>
      </c>
      <c r="I3035" s="11"/>
      <c r="J3035" s="11"/>
      <c r="K3035" s="11"/>
      <c r="L3035" s="11"/>
      <c r="M3035" s="11"/>
      <c r="N3035" s="11"/>
      <c r="O3035" s="11"/>
      <c r="P3035" s="11"/>
      <c r="Q3035" s="11"/>
      <c r="R3035" s="11"/>
      <c r="S3035" s="10">
        <v>138.44</v>
      </c>
      <c r="T3035" s="11"/>
      <c r="U3035" s="9">
        <v>138.44</v>
      </c>
    </row>
    <row r="3036" spans="1:21" ht="23.25" thickBot="1" x14ac:dyDescent="0.3">
      <c r="A3036" s="4" t="s">
        <v>629</v>
      </c>
      <c r="B3036" s="4" t="s">
        <v>194</v>
      </c>
      <c r="C3036" s="4" t="s">
        <v>195</v>
      </c>
      <c r="D3036" s="4" t="s">
        <v>643</v>
      </c>
      <c r="E3036" s="4" t="s">
        <v>644</v>
      </c>
      <c r="F3036" s="4" t="s">
        <v>38</v>
      </c>
      <c r="G3036" s="4" t="s">
        <v>39</v>
      </c>
      <c r="H3036" s="4" t="s">
        <v>645</v>
      </c>
      <c r="I3036" s="8">
        <v>88.74</v>
      </c>
      <c r="J3036" s="8">
        <v>39.44</v>
      </c>
      <c r="K3036" s="8">
        <v>39.44</v>
      </c>
      <c r="L3036" s="8">
        <v>49.3</v>
      </c>
      <c r="M3036" s="8">
        <v>39.44</v>
      </c>
      <c r="N3036" s="8">
        <v>39.44</v>
      </c>
      <c r="O3036" s="7"/>
      <c r="P3036" s="8">
        <v>88.74</v>
      </c>
      <c r="Q3036" s="8">
        <v>39.44</v>
      </c>
      <c r="R3036" s="8">
        <v>49.3</v>
      </c>
      <c r="S3036" s="8">
        <v>39.44</v>
      </c>
      <c r="T3036" s="7"/>
      <c r="U3036" s="9">
        <v>512.72</v>
      </c>
    </row>
    <row r="3037" spans="1:21" ht="23.25" thickBot="1" x14ac:dyDescent="0.3">
      <c r="A3037" s="4" t="s">
        <v>629</v>
      </c>
      <c r="B3037" s="4" t="s">
        <v>194</v>
      </c>
      <c r="C3037" s="4" t="s">
        <v>195</v>
      </c>
      <c r="D3037" s="4" t="s">
        <v>664</v>
      </c>
      <c r="E3037" s="4" t="s">
        <v>665</v>
      </c>
      <c r="F3037" s="4" t="s">
        <v>94</v>
      </c>
      <c r="G3037" s="4" t="s">
        <v>95</v>
      </c>
      <c r="H3037" s="4" t="s">
        <v>429</v>
      </c>
      <c r="I3037" s="11"/>
      <c r="J3037" s="10">
        <v>3.87</v>
      </c>
      <c r="K3037" s="11"/>
      <c r="L3037" s="10">
        <v>100.44</v>
      </c>
      <c r="M3037" s="11"/>
      <c r="N3037" s="11"/>
      <c r="O3037" s="11"/>
      <c r="P3037" s="11"/>
      <c r="Q3037" s="11"/>
      <c r="R3037" s="10">
        <v>43.12</v>
      </c>
      <c r="S3037" s="11"/>
      <c r="T3037" s="11"/>
      <c r="U3037" s="9">
        <v>147.43</v>
      </c>
    </row>
    <row r="3038" spans="1:21" ht="23.25" thickBot="1" x14ac:dyDescent="0.3">
      <c r="A3038" s="4" t="s">
        <v>629</v>
      </c>
      <c r="B3038" s="4" t="s">
        <v>194</v>
      </c>
      <c r="C3038" s="4" t="s">
        <v>195</v>
      </c>
      <c r="D3038" s="4" t="s">
        <v>664</v>
      </c>
      <c r="E3038" s="4" t="s">
        <v>665</v>
      </c>
      <c r="F3038" s="4" t="s">
        <v>51</v>
      </c>
      <c r="G3038" s="4" t="s">
        <v>52</v>
      </c>
      <c r="H3038" s="4" t="s">
        <v>429</v>
      </c>
      <c r="I3038" s="7"/>
      <c r="J3038" s="7"/>
      <c r="K3038" s="7"/>
      <c r="L3038" s="8">
        <v>256.48</v>
      </c>
      <c r="M3038" s="7"/>
      <c r="N3038" s="7"/>
      <c r="O3038" s="7"/>
      <c r="P3038" s="7"/>
      <c r="Q3038" s="7"/>
      <c r="R3038" s="7"/>
      <c r="S3038" s="7"/>
      <c r="T3038" s="7"/>
      <c r="U3038" s="9">
        <v>256.48</v>
      </c>
    </row>
    <row r="3039" spans="1:21" ht="23.25" thickBot="1" x14ac:dyDescent="0.3">
      <c r="A3039" s="4" t="s">
        <v>629</v>
      </c>
      <c r="B3039" s="4" t="s">
        <v>194</v>
      </c>
      <c r="C3039" s="4" t="s">
        <v>195</v>
      </c>
      <c r="D3039" s="4" t="s">
        <v>664</v>
      </c>
      <c r="E3039" s="4" t="s">
        <v>665</v>
      </c>
      <c r="F3039" s="4" t="s">
        <v>42</v>
      </c>
      <c r="G3039" s="4" t="s">
        <v>43</v>
      </c>
      <c r="H3039" s="4" t="s">
        <v>429</v>
      </c>
      <c r="I3039" s="11"/>
      <c r="J3039" s="10">
        <v>70.06</v>
      </c>
      <c r="K3039" s="11"/>
      <c r="L3039" s="10">
        <v>1559.44</v>
      </c>
      <c r="M3039" s="11"/>
      <c r="N3039" s="11"/>
      <c r="O3039" s="11"/>
      <c r="P3039" s="11"/>
      <c r="Q3039" s="11"/>
      <c r="R3039" s="10">
        <v>779.67</v>
      </c>
      <c r="S3039" s="11"/>
      <c r="T3039" s="11"/>
      <c r="U3039" s="9">
        <v>2409.17</v>
      </c>
    </row>
    <row r="3040" spans="1:21" ht="23.25" thickBot="1" x14ac:dyDescent="0.3">
      <c r="A3040" s="4" t="s">
        <v>629</v>
      </c>
      <c r="B3040" s="4" t="s">
        <v>298</v>
      </c>
      <c r="C3040" s="4" t="s">
        <v>299</v>
      </c>
      <c r="D3040" s="4" t="s">
        <v>636</v>
      </c>
      <c r="E3040" s="4" t="s">
        <v>634</v>
      </c>
      <c r="F3040" s="4" t="s">
        <v>156</v>
      </c>
      <c r="G3040" s="4" t="s">
        <v>157</v>
      </c>
      <c r="H3040" s="4" t="s">
        <v>637</v>
      </c>
      <c r="I3040" s="7"/>
      <c r="J3040" s="7"/>
      <c r="K3040" s="7"/>
      <c r="L3040" s="7"/>
      <c r="M3040" s="8">
        <v>192</v>
      </c>
      <c r="N3040" s="7"/>
      <c r="O3040" s="7"/>
      <c r="P3040" s="7"/>
      <c r="Q3040" s="8">
        <v>192</v>
      </c>
      <c r="R3040" s="7"/>
      <c r="S3040" s="7"/>
      <c r="T3040" s="7"/>
      <c r="U3040" s="9">
        <v>384</v>
      </c>
    </row>
    <row r="3041" spans="1:21" ht="23.25" thickBot="1" x14ac:dyDescent="0.3">
      <c r="A3041" s="4" t="s">
        <v>629</v>
      </c>
      <c r="B3041" s="4" t="s">
        <v>298</v>
      </c>
      <c r="C3041" s="4" t="s">
        <v>299</v>
      </c>
      <c r="D3041" s="4" t="s">
        <v>664</v>
      </c>
      <c r="E3041" s="4" t="s">
        <v>665</v>
      </c>
      <c r="F3041" s="4" t="s">
        <v>53</v>
      </c>
      <c r="G3041" s="4" t="s">
        <v>54</v>
      </c>
      <c r="H3041" s="4" t="s">
        <v>429</v>
      </c>
      <c r="I3041" s="10">
        <v>31.14</v>
      </c>
      <c r="J3041" s="11"/>
      <c r="K3041" s="11"/>
      <c r="L3041" s="11"/>
      <c r="M3041" s="11"/>
      <c r="N3041" s="10">
        <v>237.51</v>
      </c>
      <c r="O3041" s="11"/>
      <c r="P3041" s="11"/>
      <c r="Q3041" s="11"/>
      <c r="R3041" s="11"/>
      <c r="S3041" s="11"/>
      <c r="T3041" s="11"/>
      <c r="U3041" s="9">
        <v>268.64999999999998</v>
      </c>
    </row>
    <row r="3042" spans="1:21" ht="23.25" thickBot="1" x14ac:dyDescent="0.3">
      <c r="A3042" s="4" t="s">
        <v>629</v>
      </c>
      <c r="B3042" s="4" t="s">
        <v>196</v>
      </c>
      <c r="C3042" s="4" t="s">
        <v>197</v>
      </c>
      <c r="D3042" s="4" t="s">
        <v>674</v>
      </c>
      <c r="E3042" s="4" t="s">
        <v>662</v>
      </c>
      <c r="F3042" s="4" t="s">
        <v>94</v>
      </c>
      <c r="G3042" s="4" t="s">
        <v>95</v>
      </c>
      <c r="H3042" s="4" t="s">
        <v>675</v>
      </c>
      <c r="I3042" s="7"/>
      <c r="J3042" s="7"/>
      <c r="K3042" s="7"/>
      <c r="L3042" s="7"/>
      <c r="M3042" s="7"/>
      <c r="N3042" s="7"/>
      <c r="O3042" s="7"/>
      <c r="P3042" s="7"/>
      <c r="Q3042" s="7"/>
      <c r="R3042" s="8">
        <v>-98.04</v>
      </c>
      <c r="S3042" s="7"/>
      <c r="T3042" s="7"/>
      <c r="U3042" s="9">
        <v>-98.04</v>
      </c>
    </row>
    <row r="3043" spans="1:21" ht="23.25" thickBot="1" x14ac:dyDescent="0.3">
      <c r="A3043" s="4" t="s">
        <v>629</v>
      </c>
      <c r="B3043" s="4" t="s">
        <v>196</v>
      </c>
      <c r="C3043" s="4" t="s">
        <v>197</v>
      </c>
      <c r="D3043" s="4" t="s">
        <v>674</v>
      </c>
      <c r="E3043" s="4" t="s">
        <v>662</v>
      </c>
      <c r="F3043" s="4" t="s">
        <v>176</v>
      </c>
      <c r="G3043" s="4" t="s">
        <v>177</v>
      </c>
      <c r="H3043" s="4" t="s">
        <v>675</v>
      </c>
      <c r="I3043" s="11"/>
      <c r="J3043" s="11"/>
      <c r="K3043" s="11"/>
      <c r="L3043" s="11"/>
      <c r="M3043" s="11"/>
      <c r="N3043" s="11"/>
      <c r="O3043" s="11"/>
      <c r="P3043" s="11"/>
      <c r="Q3043" s="11"/>
      <c r="R3043" s="10">
        <v>-1772.64</v>
      </c>
      <c r="S3043" s="11"/>
      <c r="T3043" s="11"/>
      <c r="U3043" s="9">
        <v>-1772.64</v>
      </c>
    </row>
    <row r="3044" spans="1:21" ht="23.25" thickBot="1" x14ac:dyDescent="0.3">
      <c r="A3044" s="4" t="s">
        <v>629</v>
      </c>
      <c r="B3044" s="4" t="s">
        <v>196</v>
      </c>
      <c r="C3044" s="4" t="s">
        <v>197</v>
      </c>
      <c r="D3044" s="4" t="s">
        <v>664</v>
      </c>
      <c r="E3044" s="4" t="s">
        <v>665</v>
      </c>
      <c r="F3044" s="4" t="s">
        <v>94</v>
      </c>
      <c r="G3044" s="4" t="s">
        <v>95</v>
      </c>
      <c r="H3044" s="4" t="s">
        <v>429</v>
      </c>
      <c r="I3044" s="8">
        <v>2.74</v>
      </c>
      <c r="J3044" s="7"/>
      <c r="K3044" s="8">
        <v>3</v>
      </c>
      <c r="L3044" s="8">
        <v>28.03</v>
      </c>
      <c r="M3044" s="7"/>
      <c r="N3044" s="7"/>
      <c r="O3044" s="7"/>
      <c r="P3044" s="7"/>
      <c r="Q3044" s="7"/>
      <c r="R3044" s="7"/>
      <c r="S3044" s="7"/>
      <c r="T3044" s="7"/>
      <c r="U3044" s="9">
        <v>33.770000000000003</v>
      </c>
    </row>
    <row r="3045" spans="1:21" ht="23.25" thickBot="1" x14ac:dyDescent="0.3">
      <c r="A3045" s="4" t="s">
        <v>629</v>
      </c>
      <c r="B3045" s="4" t="s">
        <v>196</v>
      </c>
      <c r="C3045" s="4" t="s">
        <v>197</v>
      </c>
      <c r="D3045" s="4" t="s">
        <v>664</v>
      </c>
      <c r="E3045" s="4" t="s">
        <v>665</v>
      </c>
      <c r="F3045" s="4" t="s">
        <v>42</v>
      </c>
      <c r="G3045" s="4" t="s">
        <v>43</v>
      </c>
      <c r="H3045" s="4" t="s">
        <v>429</v>
      </c>
      <c r="I3045" s="10">
        <v>49.56</v>
      </c>
      <c r="J3045" s="11"/>
      <c r="K3045" s="10">
        <v>54.3</v>
      </c>
      <c r="L3045" s="10">
        <v>506.88</v>
      </c>
      <c r="M3045" s="11"/>
      <c r="N3045" s="11"/>
      <c r="O3045" s="11"/>
      <c r="P3045" s="11"/>
      <c r="Q3045" s="11"/>
      <c r="R3045" s="11"/>
      <c r="S3045" s="11"/>
      <c r="T3045" s="11"/>
      <c r="U3045" s="9">
        <v>610.74</v>
      </c>
    </row>
    <row r="3046" spans="1:21" ht="23.25" thickBot="1" x14ac:dyDescent="0.3">
      <c r="A3046" s="4" t="s">
        <v>681</v>
      </c>
      <c r="B3046" s="4" t="s">
        <v>685</v>
      </c>
      <c r="C3046" s="4" t="s">
        <v>686</v>
      </c>
      <c r="D3046" s="4" t="s">
        <v>682</v>
      </c>
      <c r="E3046" s="4" t="s">
        <v>683</v>
      </c>
      <c r="F3046" s="4" t="s">
        <v>38</v>
      </c>
      <c r="G3046" s="4" t="s">
        <v>39</v>
      </c>
      <c r="H3046" s="4" t="s">
        <v>684</v>
      </c>
      <c r="I3046" s="7"/>
      <c r="J3046" s="8">
        <v>468.75</v>
      </c>
      <c r="K3046" s="8">
        <v>906.25</v>
      </c>
      <c r="L3046" s="8">
        <v>2468.75</v>
      </c>
      <c r="M3046" s="8">
        <v>592.5</v>
      </c>
      <c r="N3046" s="7"/>
      <c r="O3046" s="7"/>
      <c r="P3046" s="7"/>
      <c r="Q3046" s="7"/>
      <c r="R3046" s="8">
        <v>1083.3599999999999</v>
      </c>
      <c r="S3046" s="7"/>
      <c r="T3046" s="8">
        <v>5222.87</v>
      </c>
      <c r="U3046" s="9">
        <v>10742.48</v>
      </c>
    </row>
    <row r="3047" spans="1:21" ht="23.25" thickBot="1" x14ac:dyDescent="0.3">
      <c r="A3047" s="4" t="s">
        <v>681</v>
      </c>
      <c r="B3047" s="4" t="s">
        <v>267</v>
      </c>
      <c r="C3047" s="4" t="s">
        <v>268</v>
      </c>
      <c r="D3047" s="4" t="s">
        <v>687</v>
      </c>
      <c r="E3047" s="4" t="s">
        <v>688</v>
      </c>
      <c r="F3047" s="4" t="s">
        <v>47</v>
      </c>
      <c r="G3047" s="4" t="s">
        <v>48</v>
      </c>
      <c r="H3047" s="4" t="s">
        <v>689</v>
      </c>
      <c r="I3047" s="10">
        <v>138.74</v>
      </c>
      <c r="J3047" s="10">
        <v>40.51</v>
      </c>
      <c r="K3047" s="10">
        <v>1060.02</v>
      </c>
      <c r="L3047" s="10">
        <v>594.09</v>
      </c>
      <c r="M3047" s="10">
        <v>1074.8</v>
      </c>
      <c r="N3047" s="10">
        <v>1184.93</v>
      </c>
      <c r="O3047" s="10">
        <v>807.93</v>
      </c>
      <c r="P3047" s="10">
        <v>697.81</v>
      </c>
      <c r="Q3047" s="10">
        <v>212.23</v>
      </c>
      <c r="R3047" s="10">
        <v>684.46</v>
      </c>
      <c r="S3047" s="10">
        <v>2627.59</v>
      </c>
      <c r="T3047" s="10">
        <v>333.09</v>
      </c>
      <c r="U3047" s="9">
        <v>9456.2000000000007</v>
      </c>
    </row>
    <row r="3048" spans="1:21" ht="23.25" thickBot="1" x14ac:dyDescent="0.3">
      <c r="A3048" s="4" t="s">
        <v>681</v>
      </c>
      <c r="B3048" s="4" t="s">
        <v>368</v>
      </c>
      <c r="C3048" s="4" t="s">
        <v>369</v>
      </c>
      <c r="D3048" s="4" t="s">
        <v>690</v>
      </c>
      <c r="E3048" s="4" t="s">
        <v>691</v>
      </c>
      <c r="F3048" s="4" t="s">
        <v>128</v>
      </c>
      <c r="G3048" s="4" t="s">
        <v>129</v>
      </c>
      <c r="H3048" s="4" t="s">
        <v>372</v>
      </c>
      <c r="I3048" s="7"/>
      <c r="J3048" s="7"/>
      <c r="K3048" s="7"/>
      <c r="L3048" s="7"/>
      <c r="M3048" s="7"/>
      <c r="N3048" s="7"/>
      <c r="O3048" s="7"/>
      <c r="P3048" s="7"/>
      <c r="Q3048" s="8">
        <v>0.9</v>
      </c>
      <c r="R3048" s="7"/>
      <c r="S3048" s="7"/>
      <c r="T3048" s="7"/>
      <c r="U3048" s="9">
        <v>0.9</v>
      </c>
    </row>
    <row r="3049" spans="1:21" ht="23.25" thickBot="1" x14ac:dyDescent="0.3">
      <c r="A3049" s="4" t="s">
        <v>681</v>
      </c>
      <c r="B3049" s="4" t="s">
        <v>368</v>
      </c>
      <c r="C3049" s="4" t="s">
        <v>369</v>
      </c>
      <c r="D3049" s="4" t="s">
        <v>690</v>
      </c>
      <c r="E3049" s="4" t="s">
        <v>691</v>
      </c>
      <c r="F3049" s="4" t="s">
        <v>70</v>
      </c>
      <c r="G3049" s="4" t="s">
        <v>71</v>
      </c>
      <c r="H3049" s="4" t="s">
        <v>372</v>
      </c>
      <c r="I3049" s="10">
        <v>8.76</v>
      </c>
      <c r="J3049" s="10">
        <v>9.4499999999999993</v>
      </c>
      <c r="K3049" s="10">
        <v>31.18</v>
      </c>
      <c r="L3049" s="10">
        <v>40.729999999999997</v>
      </c>
      <c r="M3049" s="10">
        <v>147.88</v>
      </c>
      <c r="N3049" s="10">
        <v>18.3</v>
      </c>
      <c r="O3049" s="10">
        <v>233.67</v>
      </c>
      <c r="P3049" s="10">
        <v>165.78</v>
      </c>
      <c r="Q3049" s="10">
        <v>255.08</v>
      </c>
      <c r="R3049" s="10">
        <v>14.31</v>
      </c>
      <c r="S3049" s="10">
        <v>85.54</v>
      </c>
      <c r="T3049" s="10">
        <v>199.99</v>
      </c>
      <c r="U3049" s="9">
        <v>1210.67</v>
      </c>
    </row>
    <row r="3050" spans="1:21" ht="23.25" thickBot="1" x14ac:dyDescent="0.3">
      <c r="A3050" s="4" t="s">
        <v>681</v>
      </c>
      <c r="B3050" s="4" t="s">
        <v>368</v>
      </c>
      <c r="C3050" s="4" t="s">
        <v>369</v>
      </c>
      <c r="D3050" s="4" t="s">
        <v>690</v>
      </c>
      <c r="E3050" s="4" t="s">
        <v>691</v>
      </c>
      <c r="F3050" s="4" t="s">
        <v>47</v>
      </c>
      <c r="G3050" s="4" t="s">
        <v>48</v>
      </c>
      <c r="H3050" s="4" t="s">
        <v>372</v>
      </c>
      <c r="I3050" s="8">
        <v>178.91</v>
      </c>
      <c r="J3050" s="8">
        <v>64.12</v>
      </c>
      <c r="K3050" s="8">
        <v>27.91</v>
      </c>
      <c r="L3050" s="8">
        <v>90.66</v>
      </c>
      <c r="M3050" s="8">
        <v>67.94</v>
      </c>
      <c r="N3050" s="8">
        <v>97.37</v>
      </c>
      <c r="O3050" s="8">
        <v>-0.68</v>
      </c>
      <c r="P3050" s="8">
        <v>1.49</v>
      </c>
      <c r="Q3050" s="8">
        <v>0.7</v>
      </c>
      <c r="R3050" s="8">
        <v>1.22</v>
      </c>
      <c r="S3050" s="8">
        <v>104.89</v>
      </c>
      <c r="T3050" s="8">
        <v>12.69</v>
      </c>
      <c r="U3050" s="9">
        <v>647.22</v>
      </c>
    </row>
    <row r="3051" spans="1:21" ht="23.25" thickBot="1" x14ac:dyDescent="0.3">
      <c r="A3051" s="4" t="s">
        <v>681</v>
      </c>
      <c r="B3051" s="4" t="s">
        <v>368</v>
      </c>
      <c r="C3051" s="4" t="s">
        <v>369</v>
      </c>
      <c r="D3051" s="4" t="s">
        <v>690</v>
      </c>
      <c r="E3051" s="4" t="s">
        <v>691</v>
      </c>
      <c r="F3051" s="4" t="s">
        <v>130</v>
      </c>
      <c r="G3051" s="4" t="s">
        <v>131</v>
      </c>
      <c r="H3051" s="4" t="s">
        <v>372</v>
      </c>
      <c r="I3051" s="11"/>
      <c r="J3051" s="11"/>
      <c r="K3051" s="11"/>
      <c r="L3051" s="11"/>
      <c r="M3051" s="11"/>
      <c r="N3051" s="11"/>
      <c r="O3051" s="11"/>
      <c r="P3051" s="11"/>
      <c r="Q3051" s="11"/>
      <c r="R3051" s="11"/>
      <c r="S3051" s="11"/>
      <c r="T3051" s="10">
        <v>3.72</v>
      </c>
      <c r="U3051" s="9">
        <v>3.72</v>
      </c>
    </row>
    <row r="3052" spans="1:21" ht="23.25" thickBot="1" x14ac:dyDescent="0.3">
      <c r="A3052" s="4" t="s">
        <v>681</v>
      </c>
      <c r="B3052" s="4" t="s">
        <v>368</v>
      </c>
      <c r="C3052" s="4" t="s">
        <v>369</v>
      </c>
      <c r="D3052" s="4" t="s">
        <v>690</v>
      </c>
      <c r="E3052" s="4" t="s">
        <v>691</v>
      </c>
      <c r="F3052" s="4" t="s">
        <v>80</v>
      </c>
      <c r="G3052" s="4" t="s">
        <v>81</v>
      </c>
      <c r="H3052" s="4" t="s">
        <v>372</v>
      </c>
      <c r="I3052" s="8">
        <v>46.58</v>
      </c>
      <c r="J3052" s="8">
        <v>46.58</v>
      </c>
      <c r="K3052" s="8">
        <v>46.58</v>
      </c>
      <c r="L3052" s="8">
        <v>46.58</v>
      </c>
      <c r="M3052" s="8">
        <v>46.58</v>
      </c>
      <c r="N3052" s="8">
        <v>46.58</v>
      </c>
      <c r="O3052" s="8">
        <v>46.58</v>
      </c>
      <c r="P3052" s="8">
        <v>46.58</v>
      </c>
      <c r="Q3052" s="8">
        <v>46.58</v>
      </c>
      <c r="R3052" s="8">
        <v>46.58</v>
      </c>
      <c r="S3052" s="8">
        <v>46.58</v>
      </c>
      <c r="T3052" s="8">
        <v>46.58</v>
      </c>
      <c r="U3052" s="9">
        <v>558.96</v>
      </c>
    </row>
    <row r="3053" spans="1:21" ht="23.25" thickBot="1" x14ac:dyDescent="0.3">
      <c r="A3053" s="4" t="s">
        <v>681</v>
      </c>
      <c r="B3053" s="4" t="s">
        <v>368</v>
      </c>
      <c r="C3053" s="4" t="s">
        <v>369</v>
      </c>
      <c r="D3053" s="4" t="s">
        <v>690</v>
      </c>
      <c r="E3053" s="4" t="s">
        <v>691</v>
      </c>
      <c r="F3053" s="4" t="s">
        <v>94</v>
      </c>
      <c r="G3053" s="4" t="s">
        <v>95</v>
      </c>
      <c r="H3053" s="4" t="s">
        <v>372</v>
      </c>
      <c r="I3053" s="10">
        <v>4.4000000000000004</v>
      </c>
      <c r="J3053" s="10">
        <v>3.44</v>
      </c>
      <c r="K3053" s="10">
        <v>4.03</v>
      </c>
      <c r="L3053" s="10">
        <v>4.54</v>
      </c>
      <c r="M3053" s="10">
        <v>3.97</v>
      </c>
      <c r="N3053" s="10">
        <v>4.9800000000000004</v>
      </c>
      <c r="O3053" s="10">
        <v>4.7</v>
      </c>
      <c r="P3053" s="10">
        <v>4.26</v>
      </c>
      <c r="Q3053" s="10">
        <v>4.6900000000000004</v>
      </c>
      <c r="R3053" s="10">
        <v>4.18</v>
      </c>
      <c r="S3053" s="10">
        <v>4.01</v>
      </c>
      <c r="T3053" s="10">
        <v>4.1100000000000003</v>
      </c>
      <c r="U3053" s="9">
        <v>51.31</v>
      </c>
    </row>
    <row r="3054" spans="1:21" ht="23.25" thickBot="1" x14ac:dyDescent="0.3">
      <c r="A3054" s="4" t="s">
        <v>681</v>
      </c>
      <c r="B3054" s="4" t="s">
        <v>368</v>
      </c>
      <c r="C3054" s="4" t="s">
        <v>369</v>
      </c>
      <c r="D3054" s="4" t="s">
        <v>690</v>
      </c>
      <c r="E3054" s="4" t="s">
        <v>691</v>
      </c>
      <c r="F3054" s="4" t="s">
        <v>310</v>
      </c>
      <c r="G3054" s="4" t="s">
        <v>311</v>
      </c>
      <c r="H3054" s="4" t="s">
        <v>372</v>
      </c>
      <c r="I3054" s="7"/>
      <c r="J3054" s="7"/>
      <c r="K3054" s="7"/>
      <c r="L3054" s="7"/>
      <c r="M3054" s="7"/>
      <c r="N3054" s="7"/>
      <c r="O3054" s="7"/>
      <c r="P3054" s="8">
        <v>110.75</v>
      </c>
      <c r="Q3054" s="8">
        <v>0.75</v>
      </c>
      <c r="R3054" s="8">
        <v>-28.44</v>
      </c>
      <c r="S3054" s="7"/>
      <c r="T3054" s="7"/>
      <c r="U3054" s="9">
        <v>83.06</v>
      </c>
    </row>
    <row r="3055" spans="1:21" ht="23.25" thickBot="1" x14ac:dyDescent="0.3">
      <c r="A3055" s="4" t="s">
        <v>681</v>
      </c>
      <c r="B3055" s="4" t="s">
        <v>368</v>
      </c>
      <c r="C3055" s="4" t="s">
        <v>369</v>
      </c>
      <c r="D3055" s="4" t="s">
        <v>690</v>
      </c>
      <c r="E3055" s="4" t="s">
        <v>691</v>
      </c>
      <c r="F3055" s="4" t="s">
        <v>38</v>
      </c>
      <c r="G3055" s="4" t="s">
        <v>39</v>
      </c>
      <c r="H3055" s="4" t="s">
        <v>372</v>
      </c>
      <c r="I3055" s="10">
        <v>9.69</v>
      </c>
      <c r="J3055" s="11"/>
      <c r="K3055" s="11"/>
      <c r="L3055" s="11"/>
      <c r="M3055" s="11"/>
      <c r="N3055" s="10">
        <v>4.25</v>
      </c>
      <c r="O3055" s="11"/>
      <c r="P3055" s="11"/>
      <c r="Q3055" s="11"/>
      <c r="R3055" s="11"/>
      <c r="S3055" s="10">
        <v>40.659999999999997</v>
      </c>
      <c r="T3055" s="11"/>
      <c r="U3055" s="9">
        <v>54.6</v>
      </c>
    </row>
    <row r="3056" spans="1:21" ht="23.25" thickBot="1" x14ac:dyDescent="0.3">
      <c r="A3056" s="4" t="s">
        <v>681</v>
      </c>
      <c r="B3056" s="4" t="s">
        <v>368</v>
      </c>
      <c r="C3056" s="4" t="s">
        <v>369</v>
      </c>
      <c r="D3056" s="4" t="s">
        <v>690</v>
      </c>
      <c r="E3056" s="4" t="s">
        <v>691</v>
      </c>
      <c r="F3056" s="4" t="s">
        <v>98</v>
      </c>
      <c r="G3056" s="4" t="s">
        <v>99</v>
      </c>
      <c r="H3056" s="4" t="s">
        <v>372</v>
      </c>
      <c r="I3056" s="11"/>
      <c r="J3056" s="11"/>
      <c r="K3056" s="11"/>
      <c r="L3056" s="11"/>
      <c r="M3056" s="11"/>
      <c r="N3056" s="11"/>
      <c r="O3056" s="11"/>
      <c r="P3056" s="11"/>
      <c r="Q3056" s="11"/>
      <c r="R3056" s="10">
        <v>1.88</v>
      </c>
      <c r="S3056" s="10">
        <v>-1.88</v>
      </c>
      <c r="T3056" s="11"/>
      <c r="U3056" s="12">
        <v>0</v>
      </c>
    </row>
    <row r="3057" spans="1:21" ht="23.25" thickBot="1" x14ac:dyDescent="0.3">
      <c r="A3057" s="4" t="s">
        <v>681</v>
      </c>
      <c r="B3057" s="4" t="s">
        <v>368</v>
      </c>
      <c r="C3057" s="4" t="s">
        <v>369</v>
      </c>
      <c r="D3057" s="4" t="s">
        <v>690</v>
      </c>
      <c r="E3057" s="4" t="s">
        <v>691</v>
      </c>
      <c r="F3057" s="4" t="s">
        <v>146</v>
      </c>
      <c r="G3057" s="4" t="s">
        <v>147</v>
      </c>
      <c r="H3057" s="4" t="s">
        <v>372</v>
      </c>
      <c r="I3057" s="8">
        <v>1.58</v>
      </c>
      <c r="J3057" s="8">
        <v>0.78</v>
      </c>
      <c r="K3057" s="8">
        <v>1.47</v>
      </c>
      <c r="L3057" s="8">
        <v>1.81</v>
      </c>
      <c r="M3057" s="8">
        <v>0.66</v>
      </c>
      <c r="N3057" s="8">
        <v>1.21</v>
      </c>
      <c r="O3057" s="8">
        <v>1.39</v>
      </c>
      <c r="P3057" s="7"/>
      <c r="Q3057" s="7"/>
      <c r="R3057" s="7"/>
      <c r="S3057" s="8">
        <v>0.14000000000000001</v>
      </c>
      <c r="T3057" s="7"/>
      <c r="U3057" s="9">
        <v>9.0399999999999991</v>
      </c>
    </row>
    <row r="3058" spans="1:21" ht="23.25" thickBot="1" x14ac:dyDescent="0.3">
      <c r="A3058" s="4" t="s">
        <v>681</v>
      </c>
      <c r="B3058" s="4" t="s">
        <v>368</v>
      </c>
      <c r="C3058" s="4" t="s">
        <v>369</v>
      </c>
      <c r="D3058" s="4" t="s">
        <v>690</v>
      </c>
      <c r="E3058" s="4" t="s">
        <v>691</v>
      </c>
      <c r="F3058" s="4" t="s">
        <v>102</v>
      </c>
      <c r="G3058" s="4" t="s">
        <v>103</v>
      </c>
      <c r="H3058" s="4" t="s">
        <v>372</v>
      </c>
      <c r="I3058" s="11"/>
      <c r="J3058" s="10">
        <v>0.72</v>
      </c>
      <c r="K3058" s="11"/>
      <c r="L3058" s="10">
        <v>1.65</v>
      </c>
      <c r="M3058" s="11"/>
      <c r="N3058" s="10">
        <v>2.94</v>
      </c>
      <c r="O3058" s="10">
        <v>3</v>
      </c>
      <c r="P3058" s="10">
        <v>0.35</v>
      </c>
      <c r="Q3058" s="10">
        <v>0.76</v>
      </c>
      <c r="R3058" s="10">
        <v>1.49</v>
      </c>
      <c r="S3058" s="10">
        <v>0.96</v>
      </c>
      <c r="T3058" s="10">
        <v>1.42</v>
      </c>
      <c r="U3058" s="9">
        <v>13.29</v>
      </c>
    </row>
    <row r="3059" spans="1:21" ht="23.25" thickBot="1" x14ac:dyDescent="0.3">
      <c r="A3059" s="4" t="s">
        <v>681</v>
      </c>
      <c r="B3059" s="4" t="s">
        <v>368</v>
      </c>
      <c r="C3059" s="4" t="s">
        <v>369</v>
      </c>
      <c r="D3059" s="4" t="s">
        <v>690</v>
      </c>
      <c r="E3059" s="4" t="s">
        <v>691</v>
      </c>
      <c r="F3059" s="4" t="s">
        <v>116</v>
      </c>
      <c r="G3059" s="4" t="s">
        <v>117</v>
      </c>
      <c r="H3059" s="4" t="s">
        <v>372</v>
      </c>
      <c r="I3059" s="8">
        <v>0.74</v>
      </c>
      <c r="J3059" s="8">
        <v>1.51</v>
      </c>
      <c r="K3059" s="8">
        <v>3.97</v>
      </c>
      <c r="L3059" s="8">
        <v>3.69</v>
      </c>
      <c r="M3059" s="8">
        <v>1.97</v>
      </c>
      <c r="N3059" s="8">
        <v>1.02</v>
      </c>
      <c r="O3059" s="8">
        <v>0.66</v>
      </c>
      <c r="P3059" s="8">
        <v>0.91</v>
      </c>
      <c r="Q3059" s="8">
        <v>0.28999999999999998</v>
      </c>
      <c r="R3059" s="8">
        <v>0.89</v>
      </c>
      <c r="S3059" s="8">
        <v>0.33</v>
      </c>
      <c r="T3059" s="7"/>
      <c r="U3059" s="9">
        <v>15.98</v>
      </c>
    </row>
    <row r="3060" spans="1:21" ht="23.25" thickBot="1" x14ac:dyDescent="0.3">
      <c r="A3060" s="4" t="s">
        <v>681</v>
      </c>
      <c r="B3060" s="4" t="s">
        <v>368</v>
      </c>
      <c r="C3060" s="4" t="s">
        <v>369</v>
      </c>
      <c r="D3060" s="4" t="s">
        <v>690</v>
      </c>
      <c r="E3060" s="4" t="s">
        <v>691</v>
      </c>
      <c r="F3060" s="4" t="s">
        <v>148</v>
      </c>
      <c r="G3060" s="4" t="s">
        <v>149</v>
      </c>
      <c r="H3060" s="4" t="s">
        <v>372</v>
      </c>
      <c r="I3060" s="11"/>
      <c r="J3060" s="11"/>
      <c r="K3060" s="11"/>
      <c r="L3060" s="11"/>
      <c r="M3060" s="11"/>
      <c r="N3060" s="11"/>
      <c r="O3060" s="11"/>
      <c r="P3060" s="11"/>
      <c r="Q3060" s="11"/>
      <c r="R3060" s="11"/>
      <c r="S3060" s="10">
        <v>91.77</v>
      </c>
      <c r="T3060" s="11"/>
      <c r="U3060" s="9">
        <v>91.77</v>
      </c>
    </row>
    <row r="3061" spans="1:21" ht="23.25" thickBot="1" x14ac:dyDescent="0.3">
      <c r="A3061" s="4" t="s">
        <v>681</v>
      </c>
      <c r="B3061" s="4" t="s">
        <v>368</v>
      </c>
      <c r="C3061" s="4" t="s">
        <v>369</v>
      </c>
      <c r="D3061" s="4" t="s">
        <v>690</v>
      </c>
      <c r="E3061" s="4" t="s">
        <v>691</v>
      </c>
      <c r="F3061" s="4" t="s">
        <v>152</v>
      </c>
      <c r="G3061" s="4" t="s">
        <v>153</v>
      </c>
      <c r="H3061" s="4" t="s">
        <v>372</v>
      </c>
      <c r="I3061" s="7"/>
      <c r="J3061" s="7"/>
      <c r="K3061" s="7"/>
      <c r="L3061" s="7"/>
      <c r="M3061" s="7"/>
      <c r="N3061" s="7"/>
      <c r="O3061" s="7"/>
      <c r="P3061" s="7"/>
      <c r="Q3061" s="8">
        <v>83.06</v>
      </c>
      <c r="R3061" s="8">
        <v>193.82</v>
      </c>
      <c r="S3061" s="8">
        <v>83.06</v>
      </c>
      <c r="T3061" s="8">
        <v>105.21</v>
      </c>
      <c r="U3061" s="9">
        <v>465.15</v>
      </c>
    </row>
    <row r="3062" spans="1:21" ht="23.25" thickBot="1" x14ac:dyDescent="0.3">
      <c r="A3062" s="4" t="s">
        <v>681</v>
      </c>
      <c r="B3062" s="4" t="s">
        <v>368</v>
      </c>
      <c r="C3062" s="4" t="s">
        <v>369</v>
      </c>
      <c r="D3062" s="4" t="s">
        <v>690</v>
      </c>
      <c r="E3062" s="4" t="s">
        <v>691</v>
      </c>
      <c r="F3062" s="4" t="s">
        <v>160</v>
      </c>
      <c r="G3062" s="4" t="s">
        <v>161</v>
      </c>
      <c r="H3062" s="4" t="s">
        <v>372</v>
      </c>
      <c r="I3062" s="11"/>
      <c r="J3062" s="11"/>
      <c r="K3062" s="11"/>
      <c r="L3062" s="11"/>
      <c r="M3062" s="11"/>
      <c r="N3062" s="11"/>
      <c r="O3062" s="11"/>
      <c r="P3062" s="11"/>
      <c r="Q3062" s="11"/>
      <c r="R3062" s="11"/>
      <c r="S3062" s="10">
        <v>1.88</v>
      </c>
      <c r="T3062" s="11"/>
      <c r="U3062" s="9">
        <v>1.88</v>
      </c>
    </row>
    <row r="3063" spans="1:21" ht="23.25" thickBot="1" x14ac:dyDescent="0.3">
      <c r="A3063" s="4" t="s">
        <v>681</v>
      </c>
      <c r="B3063" s="4" t="s">
        <v>368</v>
      </c>
      <c r="C3063" s="4" t="s">
        <v>369</v>
      </c>
      <c r="D3063" s="4" t="s">
        <v>690</v>
      </c>
      <c r="E3063" s="4" t="s">
        <v>691</v>
      </c>
      <c r="F3063" s="4" t="s">
        <v>84</v>
      </c>
      <c r="G3063" s="4" t="s">
        <v>85</v>
      </c>
      <c r="H3063" s="4" t="s">
        <v>372</v>
      </c>
      <c r="I3063" s="7"/>
      <c r="J3063" s="7"/>
      <c r="K3063" s="8">
        <v>10.09</v>
      </c>
      <c r="L3063" s="7"/>
      <c r="M3063" s="8">
        <v>0.47</v>
      </c>
      <c r="N3063" s="8">
        <v>0.86</v>
      </c>
      <c r="O3063" s="7"/>
      <c r="P3063" s="8">
        <v>0.66</v>
      </c>
      <c r="Q3063" s="7"/>
      <c r="R3063" s="8">
        <v>0.81</v>
      </c>
      <c r="S3063" s="7"/>
      <c r="T3063" s="7"/>
      <c r="U3063" s="9">
        <v>12.89</v>
      </c>
    </row>
    <row r="3064" spans="1:21" ht="23.25" thickBot="1" x14ac:dyDescent="0.3">
      <c r="A3064" s="4" t="s">
        <v>681</v>
      </c>
      <c r="B3064" s="4" t="s">
        <v>368</v>
      </c>
      <c r="C3064" s="4" t="s">
        <v>369</v>
      </c>
      <c r="D3064" s="4" t="s">
        <v>690</v>
      </c>
      <c r="E3064" s="4" t="s">
        <v>691</v>
      </c>
      <c r="F3064" s="4" t="s">
        <v>162</v>
      </c>
      <c r="G3064" s="4" t="s">
        <v>163</v>
      </c>
      <c r="H3064" s="4" t="s">
        <v>372</v>
      </c>
      <c r="I3064" s="11"/>
      <c r="J3064" s="10">
        <v>3.01</v>
      </c>
      <c r="K3064" s="11"/>
      <c r="L3064" s="11"/>
      <c r="M3064" s="11"/>
      <c r="N3064" s="11"/>
      <c r="O3064" s="11"/>
      <c r="P3064" s="11"/>
      <c r="Q3064" s="11"/>
      <c r="R3064" s="11"/>
      <c r="S3064" s="11"/>
      <c r="T3064" s="11"/>
      <c r="U3064" s="9">
        <v>3.01</v>
      </c>
    </row>
    <row r="3065" spans="1:21" ht="23.25" thickBot="1" x14ac:dyDescent="0.3">
      <c r="A3065" s="4" t="s">
        <v>681</v>
      </c>
      <c r="B3065" s="4" t="s">
        <v>368</v>
      </c>
      <c r="C3065" s="4" t="s">
        <v>369</v>
      </c>
      <c r="D3065" s="4" t="s">
        <v>690</v>
      </c>
      <c r="E3065" s="4" t="s">
        <v>691</v>
      </c>
      <c r="F3065" s="4" t="s">
        <v>76</v>
      </c>
      <c r="G3065" s="4" t="s">
        <v>77</v>
      </c>
      <c r="H3065" s="4" t="s">
        <v>372</v>
      </c>
      <c r="I3065" s="8">
        <v>369.2</v>
      </c>
      <c r="J3065" s="8">
        <v>323.41000000000003</v>
      </c>
      <c r="K3065" s="8">
        <v>308.08</v>
      </c>
      <c r="L3065" s="8">
        <v>344.67</v>
      </c>
      <c r="M3065" s="8">
        <v>287.77</v>
      </c>
      <c r="N3065" s="8">
        <v>354.56</v>
      </c>
      <c r="O3065" s="8">
        <v>373.25</v>
      </c>
      <c r="P3065" s="8">
        <v>327.58999999999997</v>
      </c>
      <c r="Q3065" s="8">
        <v>365.59</v>
      </c>
      <c r="R3065" s="8">
        <v>308.23</v>
      </c>
      <c r="S3065" s="8">
        <v>343.38</v>
      </c>
      <c r="T3065" s="8">
        <v>343.11</v>
      </c>
      <c r="U3065" s="9">
        <v>4048.84</v>
      </c>
    </row>
    <row r="3066" spans="1:21" ht="23.25" thickBot="1" x14ac:dyDescent="0.3">
      <c r="A3066" s="4" t="s">
        <v>681</v>
      </c>
      <c r="B3066" s="4" t="s">
        <v>368</v>
      </c>
      <c r="C3066" s="4" t="s">
        <v>369</v>
      </c>
      <c r="D3066" s="4" t="s">
        <v>690</v>
      </c>
      <c r="E3066" s="4" t="s">
        <v>691</v>
      </c>
      <c r="F3066" s="4" t="s">
        <v>51</v>
      </c>
      <c r="G3066" s="4" t="s">
        <v>52</v>
      </c>
      <c r="H3066" s="4" t="s">
        <v>372</v>
      </c>
      <c r="I3066" s="11"/>
      <c r="J3066" s="10">
        <v>6.09</v>
      </c>
      <c r="K3066" s="11"/>
      <c r="L3066" s="11"/>
      <c r="M3066" s="11"/>
      <c r="N3066" s="11"/>
      <c r="O3066" s="11"/>
      <c r="P3066" s="11"/>
      <c r="Q3066" s="11"/>
      <c r="R3066" s="11"/>
      <c r="S3066" s="11"/>
      <c r="T3066" s="11"/>
      <c r="U3066" s="9">
        <v>6.09</v>
      </c>
    </row>
    <row r="3067" spans="1:21" ht="23.25" thickBot="1" x14ac:dyDescent="0.3">
      <c r="A3067" s="4" t="s">
        <v>681</v>
      </c>
      <c r="B3067" s="4" t="s">
        <v>368</v>
      </c>
      <c r="C3067" s="4" t="s">
        <v>369</v>
      </c>
      <c r="D3067" s="4" t="s">
        <v>690</v>
      </c>
      <c r="E3067" s="4" t="s">
        <v>691</v>
      </c>
      <c r="F3067" s="4" t="s">
        <v>42</v>
      </c>
      <c r="G3067" s="4" t="s">
        <v>43</v>
      </c>
      <c r="H3067" s="4" t="s">
        <v>372</v>
      </c>
      <c r="I3067" s="8">
        <v>1038.99</v>
      </c>
      <c r="J3067" s="8">
        <v>796.27</v>
      </c>
      <c r="K3067" s="8">
        <v>916.46</v>
      </c>
      <c r="L3067" s="8">
        <v>1065.3599999999999</v>
      </c>
      <c r="M3067" s="8">
        <v>938.52</v>
      </c>
      <c r="N3067" s="8">
        <v>1165.98</v>
      </c>
      <c r="O3067" s="8">
        <v>1100.07</v>
      </c>
      <c r="P3067" s="8">
        <v>992.98</v>
      </c>
      <c r="Q3067" s="8">
        <v>1093.1300000000001</v>
      </c>
      <c r="R3067" s="8">
        <v>974.54</v>
      </c>
      <c r="S3067" s="8">
        <v>933.83</v>
      </c>
      <c r="T3067" s="8">
        <v>954.19</v>
      </c>
      <c r="U3067" s="9">
        <v>11970.32</v>
      </c>
    </row>
    <row r="3068" spans="1:21" ht="23.25" thickBot="1" x14ac:dyDescent="0.3">
      <c r="A3068" s="4" t="s">
        <v>681</v>
      </c>
      <c r="B3068" s="4" t="s">
        <v>368</v>
      </c>
      <c r="C3068" s="4" t="s">
        <v>369</v>
      </c>
      <c r="D3068" s="4" t="s">
        <v>690</v>
      </c>
      <c r="E3068" s="4" t="s">
        <v>691</v>
      </c>
      <c r="F3068" s="4" t="s">
        <v>53</v>
      </c>
      <c r="G3068" s="4" t="s">
        <v>54</v>
      </c>
      <c r="H3068" s="4" t="s">
        <v>372</v>
      </c>
      <c r="I3068" s="10">
        <v>7.69</v>
      </c>
      <c r="J3068" s="10">
        <v>15.1</v>
      </c>
      <c r="K3068" s="10">
        <v>42.99</v>
      </c>
      <c r="L3068" s="10">
        <v>14.05</v>
      </c>
      <c r="M3068" s="10">
        <v>7.57</v>
      </c>
      <c r="N3068" s="10">
        <v>17.88</v>
      </c>
      <c r="O3068" s="10">
        <v>19.75</v>
      </c>
      <c r="P3068" s="10">
        <v>21.51</v>
      </c>
      <c r="Q3068" s="10">
        <v>22.96</v>
      </c>
      <c r="R3068" s="10">
        <v>18.59</v>
      </c>
      <c r="S3068" s="10">
        <v>21.06</v>
      </c>
      <c r="T3068" s="10">
        <v>23.45</v>
      </c>
      <c r="U3068" s="9">
        <v>232.6</v>
      </c>
    </row>
    <row r="3069" spans="1:21" ht="23.25" thickBot="1" x14ac:dyDescent="0.3">
      <c r="A3069" s="4" t="s">
        <v>681</v>
      </c>
      <c r="B3069" s="4" t="s">
        <v>368</v>
      </c>
      <c r="C3069" s="4" t="s">
        <v>369</v>
      </c>
      <c r="D3069" s="4" t="s">
        <v>690</v>
      </c>
      <c r="E3069" s="4" t="s">
        <v>691</v>
      </c>
      <c r="F3069" s="4" t="s">
        <v>170</v>
      </c>
      <c r="G3069" s="4" t="s">
        <v>171</v>
      </c>
      <c r="H3069" s="4" t="s">
        <v>372</v>
      </c>
      <c r="I3069" s="7"/>
      <c r="J3069" s="8">
        <v>4.87</v>
      </c>
      <c r="K3069" s="8">
        <v>0.43</v>
      </c>
      <c r="L3069" s="8">
        <v>0.71</v>
      </c>
      <c r="M3069" s="7"/>
      <c r="N3069" s="7"/>
      <c r="O3069" s="7"/>
      <c r="P3069" s="7"/>
      <c r="Q3069" s="7"/>
      <c r="R3069" s="7"/>
      <c r="S3069" s="7"/>
      <c r="T3069" s="8">
        <v>2.54</v>
      </c>
      <c r="U3069" s="9">
        <v>8.5500000000000007</v>
      </c>
    </row>
    <row r="3070" spans="1:21" ht="23.25" thickBot="1" x14ac:dyDescent="0.3">
      <c r="A3070" s="4" t="s">
        <v>692</v>
      </c>
      <c r="B3070" s="4" t="s">
        <v>447</v>
      </c>
      <c r="C3070" s="4" t="s">
        <v>448</v>
      </c>
      <c r="D3070" s="4" t="s">
        <v>693</v>
      </c>
      <c r="E3070" s="4" t="s">
        <v>694</v>
      </c>
      <c r="F3070" s="4" t="s">
        <v>108</v>
      </c>
      <c r="G3070" s="4" t="s">
        <v>109</v>
      </c>
      <c r="H3070" s="4" t="s">
        <v>213</v>
      </c>
      <c r="I3070" s="10">
        <v>101655.72</v>
      </c>
      <c r="J3070" s="10">
        <v>87601.67</v>
      </c>
      <c r="K3070" s="10">
        <v>88067.02</v>
      </c>
      <c r="L3070" s="10">
        <v>90149.48</v>
      </c>
      <c r="M3070" s="10">
        <v>92363.42</v>
      </c>
      <c r="N3070" s="10">
        <v>101430.91</v>
      </c>
      <c r="O3070" s="10">
        <v>105318.64</v>
      </c>
      <c r="P3070" s="10">
        <v>103642.32</v>
      </c>
      <c r="Q3070" s="10">
        <v>97413.119999999995</v>
      </c>
      <c r="R3070" s="10">
        <v>84211.55</v>
      </c>
      <c r="S3070" s="10">
        <v>90401.36</v>
      </c>
      <c r="T3070" s="10">
        <v>82265.94</v>
      </c>
      <c r="U3070" s="9">
        <v>1124521.1499999999</v>
      </c>
    </row>
    <row r="3071" spans="1:21" ht="23.25" thickBot="1" x14ac:dyDescent="0.3">
      <c r="A3071" s="4" t="s">
        <v>692</v>
      </c>
      <c r="B3071" s="4" t="s">
        <v>447</v>
      </c>
      <c r="C3071" s="4" t="s">
        <v>448</v>
      </c>
      <c r="D3071" s="4" t="s">
        <v>693</v>
      </c>
      <c r="E3071" s="4" t="s">
        <v>694</v>
      </c>
      <c r="F3071" s="4" t="s">
        <v>110</v>
      </c>
      <c r="G3071" s="4" t="s">
        <v>111</v>
      </c>
      <c r="H3071" s="4" t="s">
        <v>213</v>
      </c>
      <c r="I3071" s="7"/>
      <c r="J3071" s="7"/>
      <c r="K3071" s="7"/>
      <c r="L3071" s="7"/>
      <c r="M3071" s="7"/>
      <c r="N3071" s="7"/>
      <c r="O3071" s="7"/>
      <c r="P3071" s="7"/>
      <c r="Q3071" s="7"/>
      <c r="R3071" s="8">
        <v>303.2</v>
      </c>
      <c r="S3071" s="7"/>
      <c r="T3071" s="7"/>
      <c r="U3071" s="9">
        <v>303.2</v>
      </c>
    </row>
    <row r="3072" spans="1:21" ht="23.25" thickBot="1" x14ac:dyDescent="0.3">
      <c r="A3072" s="4" t="s">
        <v>692</v>
      </c>
      <c r="B3072" s="4" t="s">
        <v>447</v>
      </c>
      <c r="C3072" s="4" t="s">
        <v>448</v>
      </c>
      <c r="D3072" s="4" t="s">
        <v>693</v>
      </c>
      <c r="E3072" s="4" t="s">
        <v>694</v>
      </c>
      <c r="F3072" s="4" t="s">
        <v>112</v>
      </c>
      <c r="G3072" s="4" t="s">
        <v>113</v>
      </c>
      <c r="H3072" s="4" t="s">
        <v>213</v>
      </c>
      <c r="I3072" s="10">
        <v>14942.86</v>
      </c>
      <c r="J3072" s="10">
        <v>14968.2</v>
      </c>
      <c r="K3072" s="10">
        <v>14665.67</v>
      </c>
      <c r="L3072" s="10">
        <v>14890.51</v>
      </c>
      <c r="M3072" s="10">
        <v>14907.53</v>
      </c>
      <c r="N3072" s="10">
        <v>15454.78</v>
      </c>
      <c r="O3072" s="10">
        <v>15454.69</v>
      </c>
      <c r="P3072" s="10">
        <v>15598.97</v>
      </c>
      <c r="Q3072" s="10">
        <v>15477.79</v>
      </c>
      <c r="R3072" s="10">
        <v>15275.03</v>
      </c>
      <c r="S3072" s="10">
        <v>14859.78</v>
      </c>
      <c r="T3072" s="10">
        <v>14589.12</v>
      </c>
      <c r="U3072" s="9">
        <v>181084.93</v>
      </c>
    </row>
    <row r="3073" spans="1:21" ht="23.25" thickBot="1" x14ac:dyDescent="0.3">
      <c r="A3073" s="4" t="s">
        <v>692</v>
      </c>
      <c r="B3073" s="4" t="s">
        <v>447</v>
      </c>
      <c r="C3073" s="4" t="s">
        <v>448</v>
      </c>
      <c r="D3073" s="4" t="s">
        <v>693</v>
      </c>
      <c r="E3073" s="4" t="s">
        <v>694</v>
      </c>
      <c r="F3073" s="4" t="s">
        <v>114</v>
      </c>
      <c r="G3073" s="4" t="s">
        <v>115</v>
      </c>
      <c r="H3073" s="4" t="s">
        <v>213</v>
      </c>
      <c r="I3073" s="8">
        <v>55304.94</v>
      </c>
      <c r="J3073" s="8">
        <v>55398.66</v>
      </c>
      <c r="K3073" s="8">
        <v>54278.89</v>
      </c>
      <c r="L3073" s="8">
        <v>55264.09</v>
      </c>
      <c r="M3073" s="8">
        <v>55327.040000000001</v>
      </c>
      <c r="N3073" s="8">
        <v>57357.94</v>
      </c>
      <c r="O3073" s="8">
        <v>57357.98</v>
      </c>
      <c r="P3073" s="8">
        <v>57893.440000000002</v>
      </c>
      <c r="Q3073" s="8">
        <v>57443.73</v>
      </c>
      <c r="R3073" s="8">
        <v>56691.49</v>
      </c>
      <c r="S3073" s="8">
        <v>55150.05</v>
      </c>
      <c r="T3073" s="8">
        <v>54145.43</v>
      </c>
      <c r="U3073" s="9">
        <v>671613.68</v>
      </c>
    </row>
    <row r="3074" spans="1:21" ht="23.25" thickBot="1" x14ac:dyDescent="0.3">
      <c r="A3074" s="4" t="s">
        <v>692</v>
      </c>
      <c r="B3074" s="4" t="s">
        <v>447</v>
      </c>
      <c r="C3074" s="4" t="s">
        <v>448</v>
      </c>
      <c r="D3074" s="4" t="s">
        <v>693</v>
      </c>
      <c r="E3074" s="4" t="s">
        <v>694</v>
      </c>
      <c r="F3074" s="4" t="s">
        <v>128</v>
      </c>
      <c r="G3074" s="4" t="s">
        <v>129</v>
      </c>
      <c r="H3074" s="4" t="s">
        <v>213</v>
      </c>
      <c r="I3074" s="11"/>
      <c r="J3074" s="11"/>
      <c r="K3074" s="11"/>
      <c r="L3074" s="11"/>
      <c r="M3074" s="11"/>
      <c r="N3074" s="11"/>
      <c r="O3074" s="11"/>
      <c r="P3074" s="11"/>
      <c r="Q3074" s="11"/>
      <c r="R3074" s="11"/>
      <c r="S3074" s="10">
        <v>-4380</v>
      </c>
      <c r="T3074" s="11"/>
      <c r="U3074" s="9">
        <v>-4380</v>
      </c>
    </row>
    <row r="3075" spans="1:21" ht="23.25" thickBot="1" x14ac:dyDescent="0.3">
      <c r="A3075" s="4" t="s">
        <v>692</v>
      </c>
      <c r="B3075" s="4" t="s">
        <v>447</v>
      </c>
      <c r="C3075" s="4" t="s">
        <v>448</v>
      </c>
      <c r="D3075" s="4" t="s">
        <v>693</v>
      </c>
      <c r="E3075" s="4" t="s">
        <v>694</v>
      </c>
      <c r="F3075" s="4" t="s">
        <v>132</v>
      </c>
      <c r="G3075" s="4" t="s">
        <v>133</v>
      </c>
      <c r="H3075" s="4" t="s">
        <v>213</v>
      </c>
      <c r="I3075" s="7"/>
      <c r="J3075" s="8">
        <v>51.23</v>
      </c>
      <c r="K3075" s="8">
        <v>240.07</v>
      </c>
      <c r="L3075" s="8">
        <v>-187.87</v>
      </c>
      <c r="M3075" s="8">
        <v>51.75</v>
      </c>
      <c r="N3075" s="7"/>
      <c r="O3075" s="7"/>
      <c r="P3075" s="8">
        <v>260.14</v>
      </c>
      <c r="Q3075" s="7"/>
      <c r="R3075" s="7"/>
      <c r="S3075" s="7"/>
      <c r="T3075" s="7"/>
      <c r="U3075" s="9">
        <v>415.32</v>
      </c>
    </row>
    <row r="3076" spans="1:21" ht="23.25" thickBot="1" x14ac:dyDescent="0.3">
      <c r="A3076" s="4" t="s">
        <v>692</v>
      </c>
      <c r="B3076" s="4" t="s">
        <v>447</v>
      </c>
      <c r="C3076" s="4" t="s">
        <v>448</v>
      </c>
      <c r="D3076" s="4" t="s">
        <v>693</v>
      </c>
      <c r="E3076" s="4" t="s">
        <v>694</v>
      </c>
      <c r="F3076" s="4" t="s">
        <v>98</v>
      </c>
      <c r="G3076" s="4" t="s">
        <v>99</v>
      </c>
      <c r="H3076" s="4" t="s">
        <v>213</v>
      </c>
      <c r="I3076" s="11"/>
      <c r="J3076" s="11"/>
      <c r="K3076" s="11"/>
      <c r="L3076" s="11"/>
      <c r="M3076" s="11"/>
      <c r="N3076" s="11"/>
      <c r="O3076" s="11"/>
      <c r="P3076" s="11"/>
      <c r="Q3076" s="11"/>
      <c r="R3076" s="10">
        <v>827.24</v>
      </c>
      <c r="S3076" s="10">
        <v>-366.15</v>
      </c>
      <c r="T3076" s="10">
        <v>56.75</v>
      </c>
      <c r="U3076" s="9">
        <v>517.84</v>
      </c>
    </row>
    <row r="3077" spans="1:21" ht="23.25" thickBot="1" x14ac:dyDescent="0.3">
      <c r="A3077" s="4" t="s">
        <v>692</v>
      </c>
      <c r="B3077" s="4" t="s">
        <v>447</v>
      </c>
      <c r="C3077" s="4" t="s">
        <v>448</v>
      </c>
      <c r="D3077" s="4" t="s">
        <v>693</v>
      </c>
      <c r="E3077" s="4" t="s">
        <v>694</v>
      </c>
      <c r="F3077" s="4" t="s">
        <v>84</v>
      </c>
      <c r="G3077" s="4" t="s">
        <v>85</v>
      </c>
      <c r="H3077" s="4" t="s">
        <v>213</v>
      </c>
      <c r="I3077" s="7"/>
      <c r="J3077" s="7"/>
      <c r="K3077" s="8">
        <v>37.75</v>
      </c>
      <c r="L3077" s="7"/>
      <c r="M3077" s="8">
        <v>161.99</v>
      </c>
      <c r="N3077" s="7"/>
      <c r="O3077" s="7"/>
      <c r="P3077" s="7"/>
      <c r="Q3077" s="7"/>
      <c r="R3077" s="7"/>
      <c r="S3077" s="7"/>
      <c r="T3077" s="7"/>
      <c r="U3077" s="9">
        <v>199.74</v>
      </c>
    </row>
    <row r="3078" spans="1:21" ht="23.25" thickBot="1" x14ac:dyDescent="0.3">
      <c r="A3078" s="4" t="s">
        <v>692</v>
      </c>
      <c r="B3078" s="4" t="s">
        <v>447</v>
      </c>
      <c r="C3078" s="4" t="s">
        <v>448</v>
      </c>
      <c r="D3078" s="4" t="s">
        <v>693</v>
      </c>
      <c r="E3078" s="4" t="s">
        <v>694</v>
      </c>
      <c r="F3078" s="4" t="s">
        <v>162</v>
      </c>
      <c r="G3078" s="4" t="s">
        <v>163</v>
      </c>
      <c r="H3078" s="4" t="s">
        <v>213</v>
      </c>
      <c r="I3078" s="11"/>
      <c r="J3078" s="11"/>
      <c r="K3078" s="11"/>
      <c r="L3078" s="11"/>
      <c r="M3078" s="10">
        <v>320.54000000000002</v>
      </c>
      <c r="N3078" s="11"/>
      <c r="O3078" s="11"/>
      <c r="P3078" s="11"/>
      <c r="Q3078" s="11"/>
      <c r="R3078" s="11"/>
      <c r="S3078" s="11"/>
      <c r="T3078" s="11"/>
      <c r="U3078" s="9">
        <v>320.54000000000002</v>
      </c>
    </row>
    <row r="3079" spans="1:21" ht="23.25" thickBot="1" x14ac:dyDescent="0.3">
      <c r="A3079" s="4" t="s">
        <v>692</v>
      </c>
      <c r="B3079" s="4" t="s">
        <v>447</v>
      </c>
      <c r="C3079" s="4" t="s">
        <v>448</v>
      </c>
      <c r="D3079" s="4" t="s">
        <v>693</v>
      </c>
      <c r="E3079" s="4" t="s">
        <v>694</v>
      </c>
      <c r="F3079" s="4" t="s">
        <v>164</v>
      </c>
      <c r="G3079" s="4" t="s">
        <v>165</v>
      </c>
      <c r="H3079" s="4" t="s">
        <v>213</v>
      </c>
      <c r="I3079" s="8">
        <v>16</v>
      </c>
      <c r="J3079" s="7"/>
      <c r="K3079" s="8">
        <v>799</v>
      </c>
      <c r="L3079" s="8">
        <v>-799</v>
      </c>
      <c r="M3079" s="7"/>
      <c r="N3079" s="8">
        <v>796.6</v>
      </c>
      <c r="O3079" s="7"/>
      <c r="P3079" s="7"/>
      <c r="Q3079" s="7"/>
      <c r="R3079" s="7"/>
      <c r="S3079" s="7"/>
      <c r="T3079" s="7"/>
      <c r="U3079" s="9">
        <v>812.6</v>
      </c>
    </row>
    <row r="3080" spans="1:21" ht="23.25" thickBot="1" x14ac:dyDescent="0.3">
      <c r="A3080" s="4" t="s">
        <v>692</v>
      </c>
      <c r="B3080" s="4" t="s">
        <v>447</v>
      </c>
      <c r="C3080" s="4" t="s">
        <v>448</v>
      </c>
      <c r="D3080" s="4" t="s">
        <v>693</v>
      </c>
      <c r="E3080" s="4" t="s">
        <v>694</v>
      </c>
      <c r="F3080" s="4" t="s">
        <v>166</v>
      </c>
      <c r="G3080" s="4" t="s">
        <v>167</v>
      </c>
      <c r="H3080" s="4" t="s">
        <v>213</v>
      </c>
      <c r="I3080" s="11"/>
      <c r="J3080" s="11"/>
      <c r="K3080" s="11"/>
      <c r="L3080" s="11"/>
      <c r="M3080" s="11"/>
      <c r="N3080" s="11"/>
      <c r="O3080" s="11"/>
      <c r="P3080" s="11"/>
      <c r="Q3080" s="11"/>
      <c r="R3080" s="11"/>
      <c r="S3080" s="10">
        <v>44.97</v>
      </c>
      <c r="T3080" s="10">
        <v>14.99</v>
      </c>
      <c r="U3080" s="9">
        <v>59.96</v>
      </c>
    </row>
    <row r="3081" spans="1:21" ht="23.25" thickBot="1" x14ac:dyDescent="0.3">
      <c r="A3081" s="4" t="s">
        <v>695</v>
      </c>
      <c r="B3081" s="4" t="s">
        <v>89</v>
      </c>
      <c r="C3081" s="4" t="s">
        <v>90</v>
      </c>
      <c r="D3081" s="4" t="s">
        <v>696</v>
      </c>
      <c r="E3081" s="4" t="s">
        <v>697</v>
      </c>
      <c r="F3081" s="4" t="s">
        <v>94</v>
      </c>
      <c r="G3081" s="4" t="s">
        <v>95</v>
      </c>
      <c r="H3081" s="4" t="s">
        <v>698</v>
      </c>
      <c r="I3081" s="7"/>
      <c r="J3081" s="7"/>
      <c r="K3081" s="8">
        <v>45.61</v>
      </c>
      <c r="L3081" s="7"/>
      <c r="M3081" s="7"/>
      <c r="N3081" s="7"/>
      <c r="O3081" s="7"/>
      <c r="P3081" s="7"/>
      <c r="Q3081" s="7"/>
      <c r="R3081" s="7"/>
      <c r="S3081" s="7"/>
      <c r="T3081" s="7"/>
      <c r="U3081" s="9">
        <v>45.61</v>
      </c>
    </row>
    <row r="3082" spans="1:21" ht="23.25" thickBot="1" x14ac:dyDescent="0.3">
      <c r="A3082" s="4" t="s">
        <v>695</v>
      </c>
      <c r="B3082" s="4" t="s">
        <v>89</v>
      </c>
      <c r="C3082" s="4" t="s">
        <v>90</v>
      </c>
      <c r="D3082" s="4" t="s">
        <v>696</v>
      </c>
      <c r="E3082" s="4" t="s">
        <v>697</v>
      </c>
      <c r="F3082" s="4" t="s">
        <v>42</v>
      </c>
      <c r="G3082" s="4" t="s">
        <v>43</v>
      </c>
      <c r="H3082" s="4" t="s">
        <v>698</v>
      </c>
      <c r="I3082" s="11"/>
      <c r="J3082" s="11"/>
      <c r="K3082" s="10">
        <v>616.64</v>
      </c>
      <c r="L3082" s="11"/>
      <c r="M3082" s="11"/>
      <c r="N3082" s="11"/>
      <c r="O3082" s="11"/>
      <c r="P3082" s="11"/>
      <c r="Q3082" s="11"/>
      <c r="R3082" s="11"/>
      <c r="S3082" s="11"/>
      <c r="T3082" s="11"/>
      <c r="U3082" s="9">
        <v>616.64</v>
      </c>
    </row>
    <row r="3083" spans="1:21" ht="23.25" thickBot="1" x14ac:dyDescent="0.3">
      <c r="A3083" s="4" t="s">
        <v>695</v>
      </c>
      <c r="B3083" s="4" t="s">
        <v>89</v>
      </c>
      <c r="C3083" s="4" t="s">
        <v>90</v>
      </c>
      <c r="D3083" s="4" t="s">
        <v>699</v>
      </c>
      <c r="E3083" s="4" t="s">
        <v>697</v>
      </c>
      <c r="F3083" s="4" t="s">
        <v>70</v>
      </c>
      <c r="G3083" s="4" t="s">
        <v>71</v>
      </c>
      <c r="H3083" s="4" t="s">
        <v>700</v>
      </c>
      <c r="I3083" s="7"/>
      <c r="J3083" s="7"/>
      <c r="K3083" s="7"/>
      <c r="L3083" s="7"/>
      <c r="M3083" s="7"/>
      <c r="N3083" s="7"/>
      <c r="O3083" s="7"/>
      <c r="P3083" s="7"/>
      <c r="Q3083" s="7"/>
      <c r="R3083" s="7"/>
      <c r="S3083" s="8">
        <v>91.14</v>
      </c>
      <c r="T3083" s="7"/>
      <c r="U3083" s="9">
        <v>91.14</v>
      </c>
    </row>
    <row r="3084" spans="1:21" ht="23.25" thickBot="1" x14ac:dyDescent="0.3">
      <c r="A3084" s="4" t="s">
        <v>695</v>
      </c>
      <c r="B3084" s="4" t="s">
        <v>89</v>
      </c>
      <c r="C3084" s="4" t="s">
        <v>90</v>
      </c>
      <c r="D3084" s="4" t="s">
        <v>699</v>
      </c>
      <c r="E3084" s="4" t="s">
        <v>697</v>
      </c>
      <c r="F3084" s="4" t="s">
        <v>94</v>
      </c>
      <c r="G3084" s="4" t="s">
        <v>95</v>
      </c>
      <c r="H3084" s="4" t="s">
        <v>700</v>
      </c>
      <c r="I3084" s="10">
        <v>470.26</v>
      </c>
      <c r="J3084" s="10">
        <v>429.18</v>
      </c>
      <c r="K3084" s="10">
        <v>433.95</v>
      </c>
      <c r="L3084" s="10">
        <v>470.62</v>
      </c>
      <c r="M3084" s="10">
        <v>325.88</v>
      </c>
      <c r="N3084" s="10">
        <v>391.36</v>
      </c>
      <c r="O3084" s="10">
        <v>443.52</v>
      </c>
      <c r="P3084" s="10">
        <v>467.7</v>
      </c>
      <c r="Q3084" s="10">
        <v>476.66</v>
      </c>
      <c r="R3084" s="10">
        <v>461.2</v>
      </c>
      <c r="S3084" s="10">
        <v>618.04</v>
      </c>
      <c r="T3084" s="10">
        <v>238.92</v>
      </c>
      <c r="U3084" s="9">
        <v>5227.29</v>
      </c>
    </row>
    <row r="3085" spans="1:21" ht="23.25" thickBot="1" x14ac:dyDescent="0.3">
      <c r="A3085" s="4" t="s">
        <v>695</v>
      </c>
      <c r="B3085" s="4" t="s">
        <v>89</v>
      </c>
      <c r="C3085" s="4" t="s">
        <v>90</v>
      </c>
      <c r="D3085" s="4" t="s">
        <v>699</v>
      </c>
      <c r="E3085" s="4" t="s">
        <v>697</v>
      </c>
      <c r="F3085" s="4" t="s">
        <v>98</v>
      </c>
      <c r="G3085" s="4" t="s">
        <v>99</v>
      </c>
      <c r="H3085" s="4" t="s">
        <v>700</v>
      </c>
      <c r="I3085" s="7"/>
      <c r="J3085" s="7"/>
      <c r="K3085" s="7"/>
      <c r="L3085" s="7"/>
      <c r="M3085" s="7"/>
      <c r="N3085" s="7"/>
      <c r="O3085" s="7"/>
      <c r="P3085" s="7"/>
      <c r="Q3085" s="7"/>
      <c r="R3085" s="8">
        <v>91.14</v>
      </c>
      <c r="S3085" s="8">
        <v>-91.14</v>
      </c>
      <c r="T3085" s="7"/>
      <c r="U3085" s="12">
        <v>0</v>
      </c>
    </row>
    <row r="3086" spans="1:21" ht="23.25" thickBot="1" x14ac:dyDescent="0.3">
      <c r="A3086" s="4" t="s">
        <v>695</v>
      </c>
      <c r="B3086" s="4" t="s">
        <v>89</v>
      </c>
      <c r="C3086" s="4" t="s">
        <v>90</v>
      </c>
      <c r="D3086" s="4" t="s">
        <v>699</v>
      </c>
      <c r="E3086" s="4" t="s">
        <v>697</v>
      </c>
      <c r="F3086" s="4" t="s">
        <v>42</v>
      </c>
      <c r="G3086" s="4" t="s">
        <v>43</v>
      </c>
      <c r="H3086" s="4" t="s">
        <v>700</v>
      </c>
      <c r="I3086" s="10">
        <v>5764.74</v>
      </c>
      <c r="J3086" s="10">
        <v>5381.52</v>
      </c>
      <c r="K3086" s="10">
        <v>5289.76</v>
      </c>
      <c r="L3086" s="10">
        <v>5985.06</v>
      </c>
      <c r="M3086" s="10">
        <v>4213.82</v>
      </c>
      <c r="N3086" s="10">
        <v>5048.6899999999996</v>
      </c>
      <c r="O3086" s="10">
        <v>5901.12</v>
      </c>
      <c r="P3086" s="10">
        <v>6105.96</v>
      </c>
      <c r="Q3086" s="10">
        <v>6308.14</v>
      </c>
      <c r="R3086" s="10">
        <v>6092.3</v>
      </c>
      <c r="S3086" s="10">
        <v>7940.9</v>
      </c>
      <c r="T3086" s="10">
        <v>3230.36</v>
      </c>
      <c r="U3086" s="9">
        <v>67262.37</v>
      </c>
    </row>
    <row r="3087" spans="1:21" ht="23.25" thickBot="1" x14ac:dyDescent="0.3">
      <c r="A3087" s="4" t="s">
        <v>695</v>
      </c>
      <c r="B3087" s="4" t="s">
        <v>89</v>
      </c>
      <c r="C3087" s="4" t="s">
        <v>90</v>
      </c>
      <c r="D3087" s="4" t="s">
        <v>699</v>
      </c>
      <c r="E3087" s="4" t="s">
        <v>697</v>
      </c>
      <c r="F3087" s="4" t="s">
        <v>53</v>
      </c>
      <c r="G3087" s="4" t="s">
        <v>54</v>
      </c>
      <c r="H3087" s="4" t="s">
        <v>700</v>
      </c>
      <c r="I3087" s="8">
        <v>593.53</v>
      </c>
      <c r="J3087" s="8">
        <v>421.32</v>
      </c>
      <c r="K3087" s="8">
        <v>577.58000000000004</v>
      </c>
      <c r="L3087" s="8">
        <v>378.1</v>
      </c>
      <c r="M3087" s="8">
        <v>192.35</v>
      </c>
      <c r="N3087" s="8">
        <v>242.89</v>
      </c>
      <c r="O3087" s="8">
        <v>95.61</v>
      </c>
      <c r="P3087" s="8">
        <v>217.62</v>
      </c>
      <c r="Q3087" s="8">
        <v>136.76</v>
      </c>
      <c r="R3087" s="8">
        <v>143.49</v>
      </c>
      <c r="S3087" s="8">
        <v>415.45</v>
      </c>
      <c r="T3087" s="13">
        <v>0</v>
      </c>
      <c r="U3087" s="9">
        <v>3414.7</v>
      </c>
    </row>
    <row r="3088" spans="1:21" ht="23.25" thickBot="1" x14ac:dyDescent="0.3">
      <c r="A3088" s="4" t="s">
        <v>695</v>
      </c>
      <c r="B3088" s="4" t="s">
        <v>89</v>
      </c>
      <c r="C3088" s="4" t="s">
        <v>90</v>
      </c>
      <c r="D3088" s="4" t="s">
        <v>699</v>
      </c>
      <c r="E3088" s="4" t="s">
        <v>697</v>
      </c>
      <c r="F3088" s="4" t="s">
        <v>170</v>
      </c>
      <c r="G3088" s="4" t="s">
        <v>171</v>
      </c>
      <c r="H3088" s="4" t="s">
        <v>700</v>
      </c>
      <c r="I3088" s="10">
        <v>58</v>
      </c>
      <c r="J3088" s="11"/>
      <c r="K3088" s="11"/>
      <c r="L3088" s="11"/>
      <c r="M3088" s="11"/>
      <c r="N3088" s="11"/>
      <c r="O3088" s="11"/>
      <c r="P3088" s="11"/>
      <c r="Q3088" s="11"/>
      <c r="R3088" s="11"/>
      <c r="S3088" s="11"/>
      <c r="T3088" s="11"/>
      <c r="U3088" s="9">
        <v>58</v>
      </c>
    </row>
    <row r="3089" spans="1:21" ht="23.25" thickBot="1" x14ac:dyDescent="0.3">
      <c r="A3089" s="4" t="s">
        <v>695</v>
      </c>
      <c r="B3089" s="4" t="s">
        <v>89</v>
      </c>
      <c r="C3089" s="4" t="s">
        <v>90</v>
      </c>
      <c r="D3089" s="4" t="s">
        <v>699</v>
      </c>
      <c r="E3089" s="4" t="s">
        <v>697</v>
      </c>
      <c r="F3089" s="4" t="s">
        <v>172</v>
      </c>
      <c r="G3089" s="4" t="s">
        <v>173</v>
      </c>
      <c r="H3089" s="4" t="s">
        <v>700</v>
      </c>
      <c r="I3089" s="7"/>
      <c r="J3089" s="7"/>
      <c r="K3089" s="8">
        <v>45</v>
      </c>
      <c r="L3089" s="7"/>
      <c r="M3089" s="7"/>
      <c r="N3089" s="7"/>
      <c r="O3089" s="7"/>
      <c r="P3089" s="7"/>
      <c r="Q3089" s="7"/>
      <c r="R3089" s="7"/>
      <c r="S3089" s="7"/>
      <c r="T3089" s="7"/>
      <c r="U3089" s="9">
        <v>45</v>
      </c>
    </row>
    <row r="3090" spans="1:21" ht="23.25" thickBot="1" x14ac:dyDescent="0.3">
      <c r="A3090" s="4" t="s">
        <v>695</v>
      </c>
      <c r="B3090" s="4" t="s">
        <v>406</v>
      </c>
      <c r="C3090" s="4" t="s">
        <v>407</v>
      </c>
      <c r="D3090" s="4" t="s">
        <v>696</v>
      </c>
      <c r="E3090" s="4" t="s">
        <v>697</v>
      </c>
      <c r="F3090" s="4" t="s">
        <v>42</v>
      </c>
      <c r="G3090" s="4" t="s">
        <v>43</v>
      </c>
      <c r="H3090" s="4" t="s">
        <v>698</v>
      </c>
      <c r="I3090" s="11"/>
      <c r="J3090" s="11"/>
      <c r="K3090" s="11"/>
      <c r="L3090" s="10">
        <v>19.28</v>
      </c>
      <c r="M3090" s="11"/>
      <c r="N3090" s="11"/>
      <c r="O3090" s="11"/>
      <c r="P3090" s="11"/>
      <c r="Q3090" s="11"/>
      <c r="R3090" s="11"/>
      <c r="S3090" s="11"/>
      <c r="T3090" s="11"/>
      <c r="U3090" s="9">
        <v>19.28</v>
      </c>
    </row>
    <row r="3091" spans="1:21" ht="23.25" thickBot="1" x14ac:dyDescent="0.3">
      <c r="A3091" s="4" t="s">
        <v>695</v>
      </c>
      <c r="B3091" s="4" t="s">
        <v>334</v>
      </c>
      <c r="C3091" s="4" t="s">
        <v>335</v>
      </c>
      <c r="D3091" s="4" t="s">
        <v>696</v>
      </c>
      <c r="E3091" s="4" t="s">
        <v>697</v>
      </c>
      <c r="F3091" s="4" t="s">
        <v>120</v>
      </c>
      <c r="G3091" s="4" t="s">
        <v>121</v>
      </c>
      <c r="H3091" s="4" t="s">
        <v>698</v>
      </c>
      <c r="I3091" s="8">
        <v>10710.01</v>
      </c>
      <c r="J3091" s="8">
        <v>8092.02</v>
      </c>
      <c r="K3091" s="8">
        <v>7185.22</v>
      </c>
      <c r="L3091" s="8">
        <v>10309.91</v>
      </c>
      <c r="M3091" s="8">
        <v>9374.02</v>
      </c>
      <c r="N3091" s="8">
        <v>9177.7800000000007</v>
      </c>
      <c r="O3091" s="8">
        <v>10385.370000000001</v>
      </c>
      <c r="P3091" s="8">
        <v>8694.7199999999993</v>
      </c>
      <c r="Q3091" s="8">
        <v>9606.49</v>
      </c>
      <c r="R3091" s="8">
        <v>8867.52</v>
      </c>
      <c r="S3091" s="8">
        <v>6650.65</v>
      </c>
      <c r="T3091" s="8">
        <v>9852.82</v>
      </c>
      <c r="U3091" s="9">
        <v>108906.53</v>
      </c>
    </row>
    <row r="3092" spans="1:21" ht="23.25" thickBot="1" x14ac:dyDescent="0.3">
      <c r="A3092" s="4" t="s">
        <v>695</v>
      </c>
      <c r="B3092" s="4" t="s">
        <v>334</v>
      </c>
      <c r="C3092" s="4" t="s">
        <v>335</v>
      </c>
      <c r="D3092" s="4" t="s">
        <v>696</v>
      </c>
      <c r="E3092" s="4" t="s">
        <v>697</v>
      </c>
      <c r="F3092" s="4" t="s">
        <v>122</v>
      </c>
      <c r="G3092" s="4" t="s">
        <v>123</v>
      </c>
      <c r="H3092" s="4" t="s">
        <v>698</v>
      </c>
      <c r="I3092" s="14">
        <v>0</v>
      </c>
      <c r="J3092" s="10">
        <v>22.31</v>
      </c>
      <c r="K3092" s="14">
        <v>0</v>
      </c>
      <c r="L3092" s="10">
        <v>135.85</v>
      </c>
      <c r="M3092" s="10">
        <v>124.54</v>
      </c>
      <c r="N3092" s="10">
        <v>124.53</v>
      </c>
      <c r="O3092" s="10">
        <v>79.25</v>
      </c>
      <c r="P3092" s="14">
        <v>0</v>
      </c>
      <c r="Q3092" s="11"/>
      <c r="R3092" s="10">
        <v>34.64</v>
      </c>
      <c r="S3092" s="14">
        <v>0</v>
      </c>
      <c r="T3092" s="10">
        <v>23.09</v>
      </c>
      <c r="U3092" s="9">
        <v>544.21</v>
      </c>
    </row>
    <row r="3093" spans="1:21" ht="23.25" thickBot="1" x14ac:dyDescent="0.3">
      <c r="A3093" s="4" t="s">
        <v>695</v>
      </c>
      <c r="B3093" s="4" t="s">
        <v>334</v>
      </c>
      <c r="C3093" s="4" t="s">
        <v>335</v>
      </c>
      <c r="D3093" s="4" t="s">
        <v>696</v>
      </c>
      <c r="E3093" s="4" t="s">
        <v>697</v>
      </c>
      <c r="F3093" s="4" t="s">
        <v>112</v>
      </c>
      <c r="G3093" s="4" t="s">
        <v>113</v>
      </c>
      <c r="H3093" s="4" t="s">
        <v>698</v>
      </c>
      <c r="I3093" s="8">
        <v>1494.53</v>
      </c>
      <c r="J3093" s="8">
        <v>1364.53</v>
      </c>
      <c r="K3093" s="8">
        <v>1450.65</v>
      </c>
      <c r="L3093" s="8">
        <v>1516.62</v>
      </c>
      <c r="M3093" s="8">
        <v>1318.78</v>
      </c>
      <c r="N3093" s="8">
        <v>1450.64</v>
      </c>
      <c r="O3093" s="8">
        <v>1450.67</v>
      </c>
      <c r="P3093" s="8">
        <v>1384.74</v>
      </c>
      <c r="Q3093" s="8">
        <v>1479.31</v>
      </c>
      <c r="R3093" s="8">
        <v>1546.52</v>
      </c>
      <c r="S3093" s="8">
        <v>1412.04</v>
      </c>
      <c r="T3093" s="8">
        <v>1479.31</v>
      </c>
      <c r="U3093" s="9">
        <v>17348.34</v>
      </c>
    </row>
    <row r="3094" spans="1:21" ht="23.25" thickBot="1" x14ac:dyDescent="0.3">
      <c r="A3094" s="4" t="s">
        <v>695</v>
      </c>
      <c r="B3094" s="4" t="s">
        <v>334</v>
      </c>
      <c r="C3094" s="4" t="s">
        <v>335</v>
      </c>
      <c r="D3094" s="4" t="s">
        <v>696</v>
      </c>
      <c r="E3094" s="4" t="s">
        <v>697</v>
      </c>
      <c r="F3094" s="4" t="s">
        <v>114</v>
      </c>
      <c r="G3094" s="4" t="s">
        <v>115</v>
      </c>
      <c r="H3094" s="4" t="s">
        <v>698</v>
      </c>
      <c r="I3094" s="10">
        <v>5531.03</v>
      </c>
      <c r="J3094" s="10">
        <v>5053.6499999999996</v>
      </c>
      <c r="K3094" s="10">
        <v>5368.74</v>
      </c>
      <c r="L3094" s="10">
        <v>5651.19</v>
      </c>
      <c r="M3094" s="10">
        <v>4913.97</v>
      </c>
      <c r="N3094" s="10">
        <v>5403.32</v>
      </c>
      <c r="O3094" s="10">
        <v>5396.13</v>
      </c>
      <c r="P3094" s="10">
        <v>5138.74</v>
      </c>
      <c r="Q3094" s="10">
        <v>5490.74</v>
      </c>
      <c r="R3094" s="10">
        <v>5745.88</v>
      </c>
      <c r="S3094" s="10">
        <v>5241.17</v>
      </c>
      <c r="T3094" s="10">
        <v>5494.44</v>
      </c>
      <c r="U3094" s="9">
        <v>64429</v>
      </c>
    </row>
    <row r="3095" spans="1:21" ht="23.25" thickBot="1" x14ac:dyDescent="0.3">
      <c r="A3095" s="4" t="s">
        <v>695</v>
      </c>
      <c r="B3095" s="4" t="s">
        <v>334</v>
      </c>
      <c r="C3095" s="4" t="s">
        <v>335</v>
      </c>
      <c r="D3095" s="4" t="s">
        <v>696</v>
      </c>
      <c r="E3095" s="4" t="s">
        <v>697</v>
      </c>
      <c r="F3095" s="4" t="s">
        <v>94</v>
      </c>
      <c r="G3095" s="4" t="s">
        <v>95</v>
      </c>
      <c r="H3095" s="4" t="s">
        <v>698</v>
      </c>
      <c r="I3095" s="8">
        <v>6206.63</v>
      </c>
      <c r="J3095" s="8">
        <v>4980.59</v>
      </c>
      <c r="K3095" s="8">
        <v>5473.1</v>
      </c>
      <c r="L3095" s="8">
        <v>5978.45</v>
      </c>
      <c r="M3095" s="8">
        <v>5058.3100000000004</v>
      </c>
      <c r="N3095" s="8">
        <v>6239.75</v>
      </c>
      <c r="O3095" s="8">
        <v>6372.48</v>
      </c>
      <c r="P3095" s="8">
        <v>5250.05</v>
      </c>
      <c r="Q3095" s="8">
        <v>5528.01</v>
      </c>
      <c r="R3095" s="8">
        <v>5511.07</v>
      </c>
      <c r="S3095" s="8">
        <v>4890.08</v>
      </c>
      <c r="T3095" s="8">
        <v>5087.41</v>
      </c>
      <c r="U3095" s="9">
        <v>66575.929999999993</v>
      </c>
    </row>
    <row r="3096" spans="1:21" ht="23.25" thickBot="1" x14ac:dyDescent="0.3">
      <c r="A3096" s="4" t="s">
        <v>695</v>
      </c>
      <c r="B3096" s="4" t="s">
        <v>334</v>
      </c>
      <c r="C3096" s="4" t="s">
        <v>335</v>
      </c>
      <c r="D3096" s="4" t="s">
        <v>696</v>
      </c>
      <c r="E3096" s="4" t="s">
        <v>697</v>
      </c>
      <c r="F3096" s="4" t="s">
        <v>51</v>
      </c>
      <c r="G3096" s="4" t="s">
        <v>52</v>
      </c>
      <c r="H3096" s="4" t="s">
        <v>698</v>
      </c>
      <c r="I3096" s="10">
        <v>99.64</v>
      </c>
      <c r="J3096" s="10">
        <v>41.52</v>
      </c>
      <c r="K3096" s="11"/>
      <c r="L3096" s="11"/>
      <c r="M3096" s="10">
        <v>447.87</v>
      </c>
      <c r="N3096" s="10">
        <v>-203.58</v>
      </c>
      <c r="O3096" s="11"/>
      <c r="P3096" s="10">
        <v>90.48</v>
      </c>
      <c r="Q3096" s="11"/>
      <c r="R3096" s="10">
        <v>207.65</v>
      </c>
      <c r="S3096" s="10">
        <v>369.17</v>
      </c>
      <c r="T3096" s="10">
        <v>207.65</v>
      </c>
      <c r="U3096" s="9">
        <v>1260.4000000000001</v>
      </c>
    </row>
    <row r="3097" spans="1:21" ht="23.25" thickBot="1" x14ac:dyDescent="0.3">
      <c r="A3097" s="4" t="s">
        <v>695</v>
      </c>
      <c r="B3097" s="4" t="s">
        <v>334</v>
      </c>
      <c r="C3097" s="4" t="s">
        <v>335</v>
      </c>
      <c r="D3097" s="4" t="s">
        <v>696</v>
      </c>
      <c r="E3097" s="4" t="s">
        <v>697</v>
      </c>
      <c r="F3097" s="4" t="s">
        <v>42</v>
      </c>
      <c r="G3097" s="4" t="s">
        <v>43</v>
      </c>
      <c r="H3097" s="4" t="s">
        <v>698</v>
      </c>
      <c r="I3097" s="8">
        <v>78893.429999999993</v>
      </c>
      <c r="J3097" s="8">
        <v>63644.31</v>
      </c>
      <c r="K3097" s="8">
        <v>70627.960000000006</v>
      </c>
      <c r="L3097" s="8">
        <v>76950.740000000005</v>
      </c>
      <c r="M3097" s="8">
        <v>64305.93</v>
      </c>
      <c r="N3097" s="8">
        <v>81048.03</v>
      </c>
      <c r="O3097" s="8">
        <v>82624.490000000005</v>
      </c>
      <c r="P3097" s="8">
        <v>68086.33</v>
      </c>
      <c r="Q3097" s="8">
        <v>71539.23</v>
      </c>
      <c r="R3097" s="8">
        <v>71294.92</v>
      </c>
      <c r="S3097" s="8">
        <v>63340.38</v>
      </c>
      <c r="T3097" s="8">
        <v>65606.52</v>
      </c>
      <c r="U3097" s="9">
        <v>857962.27</v>
      </c>
    </row>
    <row r="3098" spans="1:21" ht="23.25" thickBot="1" x14ac:dyDescent="0.3">
      <c r="A3098" s="4" t="s">
        <v>695</v>
      </c>
      <c r="B3098" s="4" t="s">
        <v>334</v>
      </c>
      <c r="C3098" s="4" t="s">
        <v>335</v>
      </c>
      <c r="D3098" s="4" t="s">
        <v>696</v>
      </c>
      <c r="E3098" s="4" t="s">
        <v>697</v>
      </c>
      <c r="F3098" s="4" t="s">
        <v>53</v>
      </c>
      <c r="G3098" s="4" t="s">
        <v>54</v>
      </c>
      <c r="H3098" s="4" t="s">
        <v>698</v>
      </c>
      <c r="I3098" s="10">
        <v>2175.23</v>
      </c>
      <c r="J3098" s="10">
        <v>1558.94</v>
      </c>
      <c r="K3098" s="10">
        <v>1528.3</v>
      </c>
      <c r="L3098" s="10">
        <v>1125.6500000000001</v>
      </c>
      <c r="M3098" s="10">
        <v>1130.71</v>
      </c>
      <c r="N3098" s="10">
        <v>1064.33</v>
      </c>
      <c r="O3098" s="10">
        <v>807.49</v>
      </c>
      <c r="P3098" s="10">
        <v>579.1</v>
      </c>
      <c r="Q3098" s="10">
        <v>739.06</v>
      </c>
      <c r="R3098" s="10">
        <v>707.28</v>
      </c>
      <c r="S3098" s="10">
        <v>702.04</v>
      </c>
      <c r="T3098" s="10">
        <v>424.25</v>
      </c>
      <c r="U3098" s="9">
        <v>12542.38</v>
      </c>
    </row>
    <row r="3099" spans="1:21" ht="23.25" thickBot="1" x14ac:dyDescent="0.3">
      <c r="A3099" s="4" t="s">
        <v>695</v>
      </c>
      <c r="B3099" s="4" t="s">
        <v>334</v>
      </c>
      <c r="C3099" s="4" t="s">
        <v>335</v>
      </c>
      <c r="D3099" s="4" t="s">
        <v>696</v>
      </c>
      <c r="E3099" s="4" t="s">
        <v>697</v>
      </c>
      <c r="F3099" s="4" t="s">
        <v>172</v>
      </c>
      <c r="G3099" s="4" t="s">
        <v>173</v>
      </c>
      <c r="H3099" s="4" t="s">
        <v>698</v>
      </c>
      <c r="I3099" s="8">
        <v>90</v>
      </c>
      <c r="J3099" s="8">
        <v>22.5</v>
      </c>
      <c r="K3099" s="8">
        <v>45</v>
      </c>
      <c r="L3099" s="7"/>
      <c r="M3099" s="8">
        <v>22.5</v>
      </c>
      <c r="N3099" s="7"/>
      <c r="O3099" s="7"/>
      <c r="P3099" s="8">
        <v>22.5</v>
      </c>
      <c r="Q3099" s="8">
        <v>45</v>
      </c>
      <c r="R3099" s="8">
        <v>22.5</v>
      </c>
      <c r="S3099" s="7"/>
      <c r="T3099" s="8">
        <v>22.5</v>
      </c>
      <c r="U3099" s="9">
        <v>292.5</v>
      </c>
    </row>
    <row r="3100" spans="1:21" ht="23.25" thickBot="1" x14ac:dyDescent="0.3">
      <c r="A3100" s="4" t="s">
        <v>695</v>
      </c>
      <c r="B3100" s="4" t="s">
        <v>334</v>
      </c>
      <c r="C3100" s="4" t="s">
        <v>335</v>
      </c>
      <c r="D3100" s="4" t="s">
        <v>696</v>
      </c>
      <c r="E3100" s="4" t="s">
        <v>697</v>
      </c>
      <c r="F3100" s="4" t="s">
        <v>176</v>
      </c>
      <c r="G3100" s="4" t="s">
        <v>177</v>
      </c>
      <c r="H3100" s="4" t="s">
        <v>698</v>
      </c>
      <c r="I3100" s="10">
        <v>-18669.62</v>
      </c>
      <c r="J3100" s="10">
        <v>-14105.92</v>
      </c>
      <c r="K3100" s="10">
        <v>-12525.94</v>
      </c>
      <c r="L3100" s="10">
        <v>-17976.560000000001</v>
      </c>
      <c r="M3100" s="10">
        <v>-16344.72</v>
      </c>
      <c r="N3100" s="10">
        <v>-16002.56</v>
      </c>
      <c r="O3100" s="10">
        <v>-18108.16</v>
      </c>
      <c r="P3100" s="10">
        <v>-15160.32</v>
      </c>
      <c r="Q3100" s="10">
        <v>-16748.16</v>
      </c>
      <c r="R3100" s="10">
        <v>-15459.84</v>
      </c>
      <c r="S3100" s="10">
        <v>-11594.88</v>
      </c>
      <c r="T3100" s="10">
        <v>-17177.599999999999</v>
      </c>
      <c r="U3100" s="9">
        <v>-189874.28</v>
      </c>
    </row>
    <row r="3101" spans="1:21" ht="23.25" thickBot="1" x14ac:dyDescent="0.3">
      <c r="A3101" s="4" t="s">
        <v>695</v>
      </c>
      <c r="B3101" s="4" t="s">
        <v>334</v>
      </c>
      <c r="C3101" s="4" t="s">
        <v>335</v>
      </c>
      <c r="D3101" s="4" t="s">
        <v>696</v>
      </c>
      <c r="E3101" s="4" t="s">
        <v>697</v>
      </c>
      <c r="F3101" s="4" t="s">
        <v>178</v>
      </c>
      <c r="G3101" s="4" t="s">
        <v>179</v>
      </c>
      <c r="H3101" s="4" t="s">
        <v>698</v>
      </c>
      <c r="I3101" s="7"/>
      <c r="J3101" s="8">
        <v>-25.91</v>
      </c>
      <c r="K3101" s="7"/>
      <c r="L3101" s="8">
        <v>-157.6</v>
      </c>
      <c r="M3101" s="8">
        <v>-144.46</v>
      </c>
      <c r="N3101" s="8">
        <v>-144.46</v>
      </c>
      <c r="O3101" s="8">
        <v>-91.93</v>
      </c>
      <c r="P3101" s="7"/>
      <c r="Q3101" s="7"/>
      <c r="R3101" s="8">
        <v>-40.19</v>
      </c>
      <c r="S3101" s="13">
        <v>0</v>
      </c>
      <c r="T3101" s="8">
        <v>-26.79</v>
      </c>
      <c r="U3101" s="9">
        <v>-631.34</v>
      </c>
    </row>
    <row r="3102" spans="1:21" ht="23.25" thickBot="1" x14ac:dyDescent="0.3">
      <c r="A3102" s="4" t="s">
        <v>695</v>
      </c>
      <c r="B3102" s="4" t="s">
        <v>334</v>
      </c>
      <c r="C3102" s="4" t="s">
        <v>335</v>
      </c>
      <c r="D3102" s="4" t="s">
        <v>699</v>
      </c>
      <c r="E3102" s="4" t="s">
        <v>697</v>
      </c>
      <c r="F3102" s="4" t="s">
        <v>94</v>
      </c>
      <c r="G3102" s="4" t="s">
        <v>95</v>
      </c>
      <c r="H3102" s="4" t="s">
        <v>700</v>
      </c>
      <c r="I3102" s="11"/>
      <c r="J3102" s="11"/>
      <c r="K3102" s="11"/>
      <c r="L3102" s="11"/>
      <c r="M3102" s="10">
        <v>15.09</v>
      </c>
      <c r="N3102" s="11"/>
      <c r="O3102" s="11"/>
      <c r="P3102" s="11"/>
      <c r="Q3102" s="11"/>
      <c r="R3102" s="11"/>
      <c r="S3102" s="11"/>
      <c r="T3102" s="11"/>
      <c r="U3102" s="9">
        <v>15.09</v>
      </c>
    </row>
    <row r="3103" spans="1:21" ht="23.25" thickBot="1" x14ac:dyDescent="0.3">
      <c r="A3103" s="4" t="s">
        <v>695</v>
      </c>
      <c r="B3103" s="4" t="s">
        <v>334</v>
      </c>
      <c r="C3103" s="4" t="s">
        <v>335</v>
      </c>
      <c r="D3103" s="4" t="s">
        <v>699</v>
      </c>
      <c r="E3103" s="4" t="s">
        <v>697</v>
      </c>
      <c r="F3103" s="4" t="s">
        <v>42</v>
      </c>
      <c r="G3103" s="4" t="s">
        <v>43</v>
      </c>
      <c r="H3103" s="4" t="s">
        <v>700</v>
      </c>
      <c r="I3103" s="7"/>
      <c r="J3103" s="7"/>
      <c r="K3103" s="7"/>
      <c r="L3103" s="7"/>
      <c r="M3103" s="8">
        <v>204</v>
      </c>
      <c r="N3103" s="13">
        <v>0</v>
      </c>
      <c r="O3103" s="7"/>
      <c r="P3103" s="7"/>
      <c r="Q3103" s="7"/>
      <c r="R3103" s="7"/>
      <c r="S3103" s="7"/>
      <c r="T3103" s="7"/>
      <c r="U3103" s="9">
        <v>204</v>
      </c>
    </row>
    <row r="3104" spans="1:21" ht="23.25" thickBot="1" x14ac:dyDescent="0.3">
      <c r="A3104" s="4" t="s">
        <v>695</v>
      </c>
      <c r="B3104" s="4" t="s">
        <v>267</v>
      </c>
      <c r="C3104" s="4" t="s">
        <v>268</v>
      </c>
      <c r="D3104" s="4" t="s">
        <v>696</v>
      </c>
      <c r="E3104" s="4" t="s">
        <v>697</v>
      </c>
      <c r="F3104" s="4" t="s">
        <v>94</v>
      </c>
      <c r="G3104" s="4" t="s">
        <v>95</v>
      </c>
      <c r="H3104" s="4" t="s">
        <v>698</v>
      </c>
      <c r="I3104" s="11"/>
      <c r="J3104" s="11"/>
      <c r="K3104" s="11"/>
      <c r="L3104" s="11"/>
      <c r="M3104" s="11"/>
      <c r="N3104" s="10">
        <v>45.62</v>
      </c>
      <c r="O3104" s="11"/>
      <c r="P3104" s="11"/>
      <c r="Q3104" s="11"/>
      <c r="R3104" s="11"/>
      <c r="S3104" s="11"/>
      <c r="T3104" s="11"/>
      <c r="U3104" s="9">
        <v>45.62</v>
      </c>
    </row>
    <row r="3105" spans="1:21" ht="23.25" thickBot="1" x14ac:dyDescent="0.3">
      <c r="A3105" s="4" t="s">
        <v>695</v>
      </c>
      <c r="B3105" s="4" t="s">
        <v>267</v>
      </c>
      <c r="C3105" s="4" t="s">
        <v>268</v>
      </c>
      <c r="D3105" s="4" t="s">
        <v>696</v>
      </c>
      <c r="E3105" s="4" t="s">
        <v>697</v>
      </c>
      <c r="F3105" s="4" t="s">
        <v>42</v>
      </c>
      <c r="G3105" s="4" t="s">
        <v>43</v>
      </c>
      <c r="H3105" s="4" t="s">
        <v>698</v>
      </c>
      <c r="I3105" s="7"/>
      <c r="J3105" s="7"/>
      <c r="K3105" s="7"/>
      <c r="L3105" s="7"/>
      <c r="M3105" s="7"/>
      <c r="N3105" s="8">
        <v>616.79999999999995</v>
      </c>
      <c r="O3105" s="7"/>
      <c r="P3105" s="7"/>
      <c r="Q3105" s="7"/>
      <c r="R3105" s="7"/>
      <c r="S3105" s="7"/>
      <c r="T3105" s="7"/>
      <c r="U3105" s="9">
        <v>616.79999999999995</v>
      </c>
    </row>
    <row r="3106" spans="1:21" ht="23.25" thickBot="1" x14ac:dyDescent="0.3">
      <c r="A3106" s="4" t="s">
        <v>695</v>
      </c>
      <c r="B3106" s="4" t="s">
        <v>194</v>
      </c>
      <c r="C3106" s="4" t="s">
        <v>195</v>
      </c>
      <c r="D3106" s="4" t="s">
        <v>696</v>
      </c>
      <c r="E3106" s="4" t="s">
        <v>697</v>
      </c>
      <c r="F3106" s="4" t="s">
        <v>94</v>
      </c>
      <c r="G3106" s="4" t="s">
        <v>95</v>
      </c>
      <c r="H3106" s="4" t="s">
        <v>698</v>
      </c>
      <c r="I3106" s="11"/>
      <c r="J3106" s="11"/>
      <c r="K3106" s="10">
        <v>111.72</v>
      </c>
      <c r="L3106" s="10">
        <v>421.28</v>
      </c>
      <c r="M3106" s="10">
        <v>133.04</v>
      </c>
      <c r="N3106" s="11"/>
      <c r="O3106" s="11"/>
      <c r="P3106" s="11"/>
      <c r="Q3106" s="11"/>
      <c r="R3106" s="11"/>
      <c r="S3106" s="11"/>
      <c r="T3106" s="11"/>
      <c r="U3106" s="9">
        <v>666.04</v>
      </c>
    </row>
    <row r="3107" spans="1:21" ht="23.25" thickBot="1" x14ac:dyDescent="0.3">
      <c r="A3107" s="4" t="s">
        <v>695</v>
      </c>
      <c r="B3107" s="4" t="s">
        <v>194</v>
      </c>
      <c r="C3107" s="4" t="s">
        <v>195</v>
      </c>
      <c r="D3107" s="4" t="s">
        <v>696</v>
      </c>
      <c r="E3107" s="4" t="s">
        <v>697</v>
      </c>
      <c r="F3107" s="4" t="s">
        <v>42</v>
      </c>
      <c r="G3107" s="4" t="s">
        <v>43</v>
      </c>
      <c r="H3107" s="4" t="s">
        <v>698</v>
      </c>
      <c r="I3107" s="7"/>
      <c r="J3107" s="7"/>
      <c r="K3107" s="8">
        <v>1510.6</v>
      </c>
      <c r="L3107" s="8">
        <v>5696</v>
      </c>
      <c r="M3107" s="8">
        <v>1798.8</v>
      </c>
      <c r="N3107" s="7"/>
      <c r="O3107" s="7"/>
      <c r="P3107" s="7"/>
      <c r="Q3107" s="7"/>
      <c r="R3107" s="7"/>
      <c r="S3107" s="7"/>
      <c r="T3107" s="7"/>
      <c r="U3107" s="9">
        <v>9005.4</v>
      </c>
    </row>
    <row r="3108" spans="1:21" ht="23.25" thickBot="1" x14ac:dyDescent="0.3">
      <c r="A3108" s="4" t="s">
        <v>695</v>
      </c>
      <c r="B3108" s="4" t="s">
        <v>298</v>
      </c>
      <c r="C3108" s="4" t="s">
        <v>299</v>
      </c>
      <c r="D3108" s="4" t="s">
        <v>696</v>
      </c>
      <c r="E3108" s="4" t="s">
        <v>697</v>
      </c>
      <c r="F3108" s="4" t="s">
        <v>42</v>
      </c>
      <c r="G3108" s="4" t="s">
        <v>43</v>
      </c>
      <c r="H3108" s="4" t="s">
        <v>698</v>
      </c>
      <c r="I3108" s="11"/>
      <c r="J3108" s="11"/>
      <c r="K3108" s="11"/>
      <c r="L3108" s="11"/>
      <c r="M3108" s="11"/>
      <c r="N3108" s="11"/>
      <c r="O3108" s="11"/>
      <c r="P3108" s="11"/>
      <c r="Q3108" s="11"/>
      <c r="R3108" s="10">
        <v>1042.24</v>
      </c>
      <c r="S3108" s="11"/>
      <c r="T3108" s="11"/>
      <c r="U3108" s="9">
        <v>1042.24</v>
      </c>
    </row>
    <row r="3109" spans="1:21" ht="23.25" thickBot="1" x14ac:dyDescent="0.3">
      <c r="A3109" s="4" t="s">
        <v>701</v>
      </c>
      <c r="B3109" s="4" t="s">
        <v>406</v>
      </c>
      <c r="C3109" s="4" t="s">
        <v>407</v>
      </c>
      <c r="D3109" s="4" t="s">
        <v>705</v>
      </c>
      <c r="E3109" s="4" t="s">
        <v>706</v>
      </c>
      <c r="F3109" s="4" t="s">
        <v>42</v>
      </c>
      <c r="G3109" s="4" t="s">
        <v>43</v>
      </c>
      <c r="H3109" s="4" t="s">
        <v>429</v>
      </c>
      <c r="I3109" s="7"/>
      <c r="J3109" s="7"/>
      <c r="K3109" s="8">
        <v>693.72</v>
      </c>
      <c r="L3109" s="8">
        <v>38.57</v>
      </c>
      <c r="M3109" s="8">
        <v>674.63</v>
      </c>
      <c r="N3109" s="8">
        <v>57.83</v>
      </c>
      <c r="O3109" s="7"/>
      <c r="P3109" s="7"/>
      <c r="Q3109" s="7"/>
      <c r="R3109" s="7"/>
      <c r="S3109" s="7"/>
      <c r="T3109" s="7"/>
      <c r="U3109" s="9">
        <v>1464.75</v>
      </c>
    </row>
    <row r="3110" spans="1:21" ht="23.25" thickBot="1" x14ac:dyDescent="0.3">
      <c r="A3110" s="4" t="s">
        <v>701</v>
      </c>
      <c r="B3110" s="4" t="s">
        <v>491</v>
      </c>
      <c r="C3110" s="4" t="s">
        <v>492</v>
      </c>
      <c r="D3110" s="4" t="s">
        <v>707</v>
      </c>
      <c r="E3110" s="4" t="s">
        <v>708</v>
      </c>
      <c r="F3110" s="4" t="s">
        <v>118</v>
      </c>
      <c r="G3110" s="4" t="s">
        <v>119</v>
      </c>
      <c r="H3110" s="4" t="s">
        <v>709</v>
      </c>
      <c r="I3110" s="11"/>
      <c r="J3110" s="11"/>
      <c r="K3110" s="11"/>
      <c r="L3110" s="11"/>
      <c r="M3110" s="11"/>
      <c r="N3110" s="11"/>
      <c r="O3110" s="11"/>
      <c r="P3110" s="10">
        <v>309.51</v>
      </c>
      <c r="Q3110" s="11"/>
      <c r="R3110" s="11"/>
      <c r="S3110" s="11"/>
      <c r="T3110" s="11"/>
      <c r="U3110" s="9">
        <v>309.51</v>
      </c>
    </row>
    <row r="3111" spans="1:21" ht="23.25" thickBot="1" x14ac:dyDescent="0.3">
      <c r="A3111" s="4" t="s">
        <v>701</v>
      </c>
      <c r="B3111" s="4" t="s">
        <v>491</v>
      </c>
      <c r="C3111" s="4" t="s">
        <v>492</v>
      </c>
      <c r="D3111" s="4" t="s">
        <v>707</v>
      </c>
      <c r="E3111" s="4" t="s">
        <v>708</v>
      </c>
      <c r="F3111" s="4" t="s">
        <v>120</v>
      </c>
      <c r="G3111" s="4" t="s">
        <v>121</v>
      </c>
      <c r="H3111" s="4" t="s">
        <v>709</v>
      </c>
      <c r="I3111" s="8">
        <v>14912.37</v>
      </c>
      <c r="J3111" s="8">
        <v>13655.09</v>
      </c>
      <c r="K3111" s="8">
        <v>14134.3</v>
      </c>
      <c r="L3111" s="8">
        <v>16232.09</v>
      </c>
      <c r="M3111" s="8">
        <v>15286.38</v>
      </c>
      <c r="N3111" s="8">
        <v>16369.64</v>
      </c>
      <c r="O3111" s="8">
        <v>18157.939999999999</v>
      </c>
      <c r="P3111" s="8">
        <v>15871.01</v>
      </c>
      <c r="Q3111" s="8">
        <v>16272.48</v>
      </c>
      <c r="R3111" s="8">
        <v>16254.95</v>
      </c>
      <c r="S3111" s="8">
        <v>16553.04</v>
      </c>
      <c r="T3111" s="8">
        <v>15369.43</v>
      </c>
      <c r="U3111" s="9">
        <v>189068.72</v>
      </c>
    </row>
    <row r="3112" spans="1:21" ht="23.25" thickBot="1" x14ac:dyDescent="0.3">
      <c r="A3112" s="4" t="s">
        <v>701</v>
      </c>
      <c r="B3112" s="4" t="s">
        <v>491</v>
      </c>
      <c r="C3112" s="4" t="s">
        <v>492</v>
      </c>
      <c r="D3112" s="4" t="s">
        <v>707</v>
      </c>
      <c r="E3112" s="4" t="s">
        <v>708</v>
      </c>
      <c r="F3112" s="4" t="s">
        <v>122</v>
      </c>
      <c r="G3112" s="4" t="s">
        <v>123</v>
      </c>
      <c r="H3112" s="4" t="s">
        <v>709</v>
      </c>
      <c r="I3112" s="10">
        <v>83.56</v>
      </c>
      <c r="J3112" s="10">
        <v>35.81</v>
      </c>
      <c r="K3112" s="10">
        <v>533.4</v>
      </c>
      <c r="L3112" s="10">
        <v>193.45</v>
      </c>
      <c r="M3112" s="10">
        <v>51.59</v>
      </c>
      <c r="N3112" s="10">
        <v>335.32</v>
      </c>
      <c r="O3112" s="10">
        <v>451.38</v>
      </c>
      <c r="P3112" s="10">
        <v>180.55</v>
      </c>
      <c r="Q3112" s="10">
        <v>210.43</v>
      </c>
      <c r="R3112" s="10">
        <v>69.959999999999994</v>
      </c>
      <c r="S3112" s="10">
        <v>78.91</v>
      </c>
      <c r="T3112" s="10">
        <v>276.16000000000003</v>
      </c>
      <c r="U3112" s="9">
        <v>2500.52</v>
      </c>
    </row>
    <row r="3113" spans="1:21" ht="23.25" thickBot="1" x14ac:dyDescent="0.3">
      <c r="A3113" s="4" t="s">
        <v>701</v>
      </c>
      <c r="B3113" s="4" t="s">
        <v>491</v>
      </c>
      <c r="C3113" s="4" t="s">
        <v>492</v>
      </c>
      <c r="D3113" s="4" t="s">
        <v>707</v>
      </c>
      <c r="E3113" s="4" t="s">
        <v>708</v>
      </c>
      <c r="F3113" s="4" t="s">
        <v>112</v>
      </c>
      <c r="G3113" s="4" t="s">
        <v>113</v>
      </c>
      <c r="H3113" s="4" t="s">
        <v>709</v>
      </c>
      <c r="I3113" s="8">
        <v>2398.44</v>
      </c>
      <c r="J3113" s="8">
        <v>2189.87</v>
      </c>
      <c r="K3113" s="8">
        <v>2478.33</v>
      </c>
      <c r="L3113" s="8">
        <v>2590.9699999999998</v>
      </c>
      <c r="M3113" s="8">
        <v>2253.02</v>
      </c>
      <c r="N3113" s="8">
        <v>2478.3200000000002</v>
      </c>
      <c r="O3113" s="8">
        <v>2478.36</v>
      </c>
      <c r="P3113" s="8">
        <v>2365.73</v>
      </c>
      <c r="Q3113" s="8">
        <v>2527.79</v>
      </c>
      <c r="R3113" s="8">
        <v>2642.69</v>
      </c>
      <c r="S3113" s="8">
        <v>2336.29</v>
      </c>
      <c r="T3113" s="8">
        <v>2604.4</v>
      </c>
      <c r="U3113" s="9">
        <v>29344.21</v>
      </c>
    </row>
    <row r="3114" spans="1:21" ht="23.25" thickBot="1" x14ac:dyDescent="0.3">
      <c r="A3114" s="4" t="s">
        <v>701</v>
      </c>
      <c r="B3114" s="4" t="s">
        <v>491</v>
      </c>
      <c r="C3114" s="4" t="s">
        <v>492</v>
      </c>
      <c r="D3114" s="4" t="s">
        <v>707</v>
      </c>
      <c r="E3114" s="4" t="s">
        <v>708</v>
      </c>
      <c r="F3114" s="4" t="s">
        <v>114</v>
      </c>
      <c r="G3114" s="4" t="s">
        <v>115</v>
      </c>
      <c r="H3114" s="4" t="s">
        <v>709</v>
      </c>
      <c r="I3114" s="10">
        <v>8889.61</v>
      </c>
      <c r="J3114" s="10">
        <v>8110.08</v>
      </c>
      <c r="K3114" s="10">
        <v>9259.25</v>
      </c>
      <c r="L3114" s="10">
        <v>9650.42</v>
      </c>
      <c r="M3114" s="10">
        <v>8371.02</v>
      </c>
      <c r="N3114" s="10">
        <v>9252.7000000000007</v>
      </c>
      <c r="O3114" s="10">
        <v>9271.24</v>
      </c>
      <c r="P3114" s="10">
        <v>8859.2199999999993</v>
      </c>
      <c r="Q3114" s="10">
        <v>9414.25</v>
      </c>
      <c r="R3114" s="10">
        <v>9818.18</v>
      </c>
      <c r="S3114" s="10">
        <v>8682.57</v>
      </c>
      <c r="T3114" s="10">
        <v>9709.0400000000009</v>
      </c>
      <c r="U3114" s="9">
        <v>109287.58</v>
      </c>
    </row>
    <row r="3115" spans="1:21" ht="23.25" thickBot="1" x14ac:dyDescent="0.3">
      <c r="A3115" s="4" t="s">
        <v>701</v>
      </c>
      <c r="B3115" s="4" t="s">
        <v>491</v>
      </c>
      <c r="C3115" s="4" t="s">
        <v>492</v>
      </c>
      <c r="D3115" s="4" t="s">
        <v>707</v>
      </c>
      <c r="E3115" s="4" t="s">
        <v>708</v>
      </c>
      <c r="F3115" s="4" t="s">
        <v>132</v>
      </c>
      <c r="G3115" s="4" t="s">
        <v>133</v>
      </c>
      <c r="H3115" s="4" t="s">
        <v>709</v>
      </c>
      <c r="I3115" s="8">
        <v>18.559999999999999</v>
      </c>
      <c r="J3115" s="7"/>
      <c r="K3115" s="7"/>
      <c r="L3115" s="8">
        <v>18.559999999999999</v>
      </c>
      <c r="M3115" s="7"/>
      <c r="N3115" s="7"/>
      <c r="O3115" s="7"/>
      <c r="P3115" s="7"/>
      <c r="Q3115" s="7"/>
      <c r="R3115" s="7"/>
      <c r="S3115" s="7"/>
      <c r="T3115" s="7"/>
      <c r="U3115" s="9">
        <v>37.119999999999997</v>
      </c>
    </row>
    <row r="3116" spans="1:21" ht="23.25" thickBot="1" x14ac:dyDescent="0.3">
      <c r="A3116" s="4" t="s">
        <v>701</v>
      </c>
      <c r="B3116" s="4" t="s">
        <v>491</v>
      </c>
      <c r="C3116" s="4" t="s">
        <v>492</v>
      </c>
      <c r="D3116" s="4" t="s">
        <v>707</v>
      </c>
      <c r="E3116" s="4" t="s">
        <v>708</v>
      </c>
      <c r="F3116" s="4" t="s">
        <v>38</v>
      </c>
      <c r="G3116" s="4" t="s">
        <v>39</v>
      </c>
      <c r="H3116" s="4" t="s">
        <v>709</v>
      </c>
      <c r="I3116" s="10">
        <v>246.34</v>
      </c>
      <c r="J3116" s="11"/>
      <c r="K3116" s="10">
        <v>28.87</v>
      </c>
      <c r="L3116" s="11"/>
      <c r="M3116" s="10">
        <v>15.11</v>
      </c>
      <c r="N3116" s="11"/>
      <c r="O3116" s="11"/>
      <c r="P3116" s="10">
        <v>115.07</v>
      </c>
      <c r="Q3116" s="10">
        <v>115.13</v>
      </c>
      <c r="R3116" s="11"/>
      <c r="S3116" s="11"/>
      <c r="T3116" s="10">
        <v>151.47999999999999</v>
      </c>
      <c r="U3116" s="9">
        <v>672</v>
      </c>
    </row>
    <row r="3117" spans="1:21" ht="23.25" thickBot="1" x14ac:dyDescent="0.3">
      <c r="A3117" s="4" t="s">
        <v>701</v>
      </c>
      <c r="B3117" s="4" t="s">
        <v>491</v>
      </c>
      <c r="C3117" s="4" t="s">
        <v>492</v>
      </c>
      <c r="D3117" s="4" t="s">
        <v>707</v>
      </c>
      <c r="E3117" s="4" t="s">
        <v>708</v>
      </c>
      <c r="F3117" s="4" t="s">
        <v>98</v>
      </c>
      <c r="G3117" s="4" t="s">
        <v>99</v>
      </c>
      <c r="H3117" s="4" t="s">
        <v>709</v>
      </c>
      <c r="I3117" s="7"/>
      <c r="J3117" s="7"/>
      <c r="K3117" s="7"/>
      <c r="L3117" s="7"/>
      <c r="M3117" s="7"/>
      <c r="N3117" s="7"/>
      <c r="O3117" s="7"/>
      <c r="P3117" s="7"/>
      <c r="Q3117" s="7"/>
      <c r="R3117" s="7"/>
      <c r="S3117" s="8">
        <v>73.680000000000007</v>
      </c>
      <c r="T3117" s="8">
        <v>-73.680000000000007</v>
      </c>
      <c r="U3117" s="12">
        <v>0</v>
      </c>
    </row>
    <row r="3118" spans="1:21" ht="23.25" thickBot="1" x14ac:dyDescent="0.3">
      <c r="A3118" s="4" t="s">
        <v>701</v>
      </c>
      <c r="B3118" s="4" t="s">
        <v>491</v>
      </c>
      <c r="C3118" s="4" t="s">
        <v>492</v>
      </c>
      <c r="D3118" s="4" t="s">
        <v>707</v>
      </c>
      <c r="E3118" s="4" t="s">
        <v>708</v>
      </c>
      <c r="F3118" s="4" t="s">
        <v>102</v>
      </c>
      <c r="G3118" s="4" t="s">
        <v>103</v>
      </c>
      <c r="H3118" s="4" t="s">
        <v>709</v>
      </c>
      <c r="I3118" s="10">
        <v>50.56</v>
      </c>
      <c r="J3118" s="10">
        <v>34.299999999999997</v>
      </c>
      <c r="K3118" s="10">
        <v>108.72</v>
      </c>
      <c r="L3118" s="10">
        <v>34.840000000000003</v>
      </c>
      <c r="M3118" s="10">
        <v>38.56</v>
      </c>
      <c r="N3118" s="11"/>
      <c r="O3118" s="10">
        <v>34.49</v>
      </c>
      <c r="P3118" s="11"/>
      <c r="Q3118" s="10">
        <v>112.07</v>
      </c>
      <c r="R3118" s="11"/>
      <c r="S3118" s="10">
        <v>53.97</v>
      </c>
      <c r="T3118" s="10">
        <v>73.680000000000007</v>
      </c>
      <c r="U3118" s="9">
        <v>541.19000000000005</v>
      </c>
    </row>
    <row r="3119" spans="1:21" ht="23.25" thickBot="1" x14ac:dyDescent="0.3">
      <c r="A3119" s="4" t="s">
        <v>701</v>
      </c>
      <c r="B3119" s="4" t="s">
        <v>491</v>
      </c>
      <c r="C3119" s="4" t="s">
        <v>492</v>
      </c>
      <c r="D3119" s="4" t="s">
        <v>707</v>
      </c>
      <c r="E3119" s="4" t="s">
        <v>708</v>
      </c>
      <c r="F3119" s="4" t="s">
        <v>445</v>
      </c>
      <c r="G3119" s="4" t="s">
        <v>446</v>
      </c>
      <c r="H3119" s="4" t="s">
        <v>709</v>
      </c>
      <c r="I3119" s="7"/>
      <c r="J3119" s="7"/>
      <c r="K3119" s="7"/>
      <c r="L3119" s="7"/>
      <c r="M3119" s="7"/>
      <c r="N3119" s="7"/>
      <c r="O3119" s="8">
        <v>82</v>
      </c>
      <c r="P3119" s="8">
        <v>835</v>
      </c>
      <c r="Q3119" s="8">
        <v>934.5</v>
      </c>
      <c r="R3119" s="7"/>
      <c r="S3119" s="7"/>
      <c r="T3119" s="7"/>
      <c r="U3119" s="9">
        <v>1851.5</v>
      </c>
    </row>
    <row r="3120" spans="1:21" ht="23.25" thickBot="1" x14ac:dyDescent="0.3">
      <c r="A3120" s="4" t="s">
        <v>701</v>
      </c>
      <c r="B3120" s="4" t="s">
        <v>491</v>
      </c>
      <c r="C3120" s="4" t="s">
        <v>492</v>
      </c>
      <c r="D3120" s="4" t="s">
        <v>707</v>
      </c>
      <c r="E3120" s="4" t="s">
        <v>708</v>
      </c>
      <c r="F3120" s="4" t="s">
        <v>116</v>
      </c>
      <c r="G3120" s="4" t="s">
        <v>117</v>
      </c>
      <c r="H3120" s="4" t="s">
        <v>709</v>
      </c>
      <c r="I3120" s="11"/>
      <c r="J3120" s="10">
        <v>29</v>
      </c>
      <c r="K3120" s="11"/>
      <c r="L3120" s="11"/>
      <c r="M3120" s="11"/>
      <c r="N3120" s="11"/>
      <c r="O3120" s="11"/>
      <c r="P3120" s="11"/>
      <c r="Q3120" s="11"/>
      <c r="R3120" s="11"/>
      <c r="S3120" s="11"/>
      <c r="T3120" s="11"/>
      <c r="U3120" s="9">
        <v>29</v>
      </c>
    </row>
    <row r="3121" spans="1:21" ht="23.25" thickBot="1" x14ac:dyDescent="0.3">
      <c r="A3121" s="4" t="s">
        <v>701</v>
      </c>
      <c r="B3121" s="4" t="s">
        <v>491</v>
      </c>
      <c r="C3121" s="4" t="s">
        <v>492</v>
      </c>
      <c r="D3121" s="4" t="s">
        <v>707</v>
      </c>
      <c r="E3121" s="4" t="s">
        <v>708</v>
      </c>
      <c r="F3121" s="4" t="s">
        <v>84</v>
      </c>
      <c r="G3121" s="4" t="s">
        <v>85</v>
      </c>
      <c r="H3121" s="4" t="s">
        <v>709</v>
      </c>
      <c r="I3121" s="7"/>
      <c r="J3121" s="7"/>
      <c r="K3121" s="7"/>
      <c r="L3121" s="7"/>
      <c r="M3121" s="8">
        <v>22.08</v>
      </c>
      <c r="N3121" s="8">
        <v>53.4</v>
      </c>
      <c r="O3121" s="7"/>
      <c r="P3121" s="7"/>
      <c r="Q3121" s="7"/>
      <c r="R3121" s="7"/>
      <c r="S3121" s="7"/>
      <c r="T3121" s="7"/>
      <c r="U3121" s="9">
        <v>75.48</v>
      </c>
    </row>
    <row r="3122" spans="1:21" ht="23.25" thickBot="1" x14ac:dyDescent="0.3">
      <c r="A3122" s="4" t="s">
        <v>701</v>
      </c>
      <c r="B3122" s="4" t="s">
        <v>491</v>
      </c>
      <c r="C3122" s="4" t="s">
        <v>492</v>
      </c>
      <c r="D3122" s="4" t="s">
        <v>707</v>
      </c>
      <c r="E3122" s="4" t="s">
        <v>708</v>
      </c>
      <c r="F3122" s="4" t="s">
        <v>164</v>
      </c>
      <c r="G3122" s="4" t="s">
        <v>165</v>
      </c>
      <c r="H3122" s="4" t="s">
        <v>709</v>
      </c>
      <c r="I3122" s="10">
        <v>750.69</v>
      </c>
      <c r="J3122" s="11"/>
      <c r="K3122" s="11"/>
      <c r="L3122" s="11"/>
      <c r="M3122" s="10">
        <v>1058.42</v>
      </c>
      <c r="N3122" s="11"/>
      <c r="O3122" s="11"/>
      <c r="P3122" s="11"/>
      <c r="Q3122" s="11"/>
      <c r="R3122" s="11"/>
      <c r="S3122" s="11"/>
      <c r="T3122" s="11"/>
      <c r="U3122" s="9">
        <v>1809.11</v>
      </c>
    </row>
    <row r="3123" spans="1:21" ht="23.25" thickBot="1" x14ac:dyDescent="0.3">
      <c r="A3123" s="4" t="s">
        <v>701</v>
      </c>
      <c r="B3123" s="4" t="s">
        <v>491</v>
      </c>
      <c r="C3123" s="4" t="s">
        <v>492</v>
      </c>
      <c r="D3123" s="4" t="s">
        <v>707</v>
      </c>
      <c r="E3123" s="4" t="s">
        <v>708</v>
      </c>
      <c r="F3123" s="4" t="s">
        <v>86</v>
      </c>
      <c r="G3123" s="4" t="s">
        <v>87</v>
      </c>
      <c r="H3123" s="4" t="s">
        <v>709</v>
      </c>
      <c r="I3123" s="7"/>
      <c r="J3123" s="7"/>
      <c r="K3123" s="7"/>
      <c r="L3123" s="7"/>
      <c r="M3123" s="7"/>
      <c r="N3123" s="8">
        <v>286.8</v>
      </c>
      <c r="O3123" s="7"/>
      <c r="P3123" s="7"/>
      <c r="Q3123" s="7"/>
      <c r="R3123" s="7"/>
      <c r="S3123" s="7"/>
      <c r="T3123" s="7"/>
      <c r="U3123" s="9">
        <v>286.8</v>
      </c>
    </row>
    <row r="3124" spans="1:21" ht="23.25" thickBot="1" x14ac:dyDescent="0.3">
      <c r="A3124" s="4" t="s">
        <v>701</v>
      </c>
      <c r="B3124" s="4" t="s">
        <v>491</v>
      </c>
      <c r="C3124" s="4" t="s">
        <v>492</v>
      </c>
      <c r="D3124" s="4" t="s">
        <v>707</v>
      </c>
      <c r="E3124" s="4" t="s">
        <v>708</v>
      </c>
      <c r="F3124" s="4" t="s">
        <v>166</v>
      </c>
      <c r="G3124" s="4" t="s">
        <v>167</v>
      </c>
      <c r="H3124" s="4" t="s">
        <v>709</v>
      </c>
      <c r="I3124" s="11"/>
      <c r="J3124" s="11"/>
      <c r="K3124" s="11"/>
      <c r="L3124" s="11"/>
      <c r="M3124" s="11"/>
      <c r="N3124" s="11"/>
      <c r="O3124" s="10">
        <v>50</v>
      </c>
      <c r="P3124" s="11"/>
      <c r="Q3124" s="11"/>
      <c r="R3124" s="11"/>
      <c r="S3124" s="11"/>
      <c r="T3124" s="11"/>
      <c r="U3124" s="9">
        <v>50</v>
      </c>
    </row>
    <row r="3125" spans="1:21" ht="23.25" thickBot="1" x14ac:dyDescent="0.3">
      <c r="A3125" s="4" t="s">
        <v>701</v>
      </c>
      <c r="B3125" s="4" t="s">
        <v>491</v>
      </c>
      <c r="C3125" s="4" t="s">
        <v>492</v>
      </c>
      <c r="D3125" s="4" t="s">
        <v>707</v>
      </c>
      <c r="E3125" s="4" t="s">
        <v>708</v>
      </c>
      <c r="F3125" s="4" t="s">
        <v>168</v>
      </c>
      <c r="G3125" s="4" t="s">
        <v>169</v>
      </c>
      <c r="H3125" s="4" t="s">
        <v>709</v>
      </c>
      <c r="I3125" s="7"/>
      <c r="J3125" s="7"/>
      <c r="K3125" s="8">
        <v>245</v>
      </c>
      <c r="L3125" s="7"/>
      <c r="M3125" s="7"/>
      <c r="N3125" s="7"/>
      <c r="O3125" s="7"/>
      <c r="P3125" s="7"/>
      <c r="Q3125" s="7"/>
      <c r="R3125" s="7"/>
      <c r="S3125" s="7"/>
      <c r="T3125" s="7"/>
      <c r="U3125" s="9">
        <v>245</v>
      </c>
    </row>
    <row r="3126" spans="1:21" ht="23.25" thickBot="1" x14ac:dyDescent="0.3">
      <c r="A3126" s="4" t="s">
        <v>701</v>
      </c>
      <c r="B3126" s="4" t="s">
        <v>491</v>
      </c>
      <c r="C3126" s="4" t="s">
        <v>492</v>
      </c>
      <c r="D3126" s="4" t="s">
        <v>707</v>
      </c>
      <c r="E3126" s="4" t="s">
        <v>708</v>
      </c>
      <c r="F3126" s="4" t="s">
        <v>76</v>
      </c>
      <c r="G3126" s="4" t="s">
        <v>77</v>
      </c>
      <c r="H3126" s="4" t="s">
        <v>709</v>
      </c>
      <c r="I3126" s="10">
        <v>6991.2</v>
      </c>
      <c r="J3126" s="10">
        <v>6641.64</v>
      </c>
      <c r="K3126" s="10">
        <v>4893.84</v>
      </c>
      <c r="L3126" s="10">
        <v>6992.8</v>
      </c>
      <c r="M3126" s="10">
        <v>6643.16</v>
      </c>
      <c r="N3126" s="10">
        <v>7796.8</v>
      </c>
      <c r="O3126" s="10">
        <v>7796.8</v>
      </c>
      <c r="P3126" s="10">
        <v>7088</v>
      </c>
      <c r="Q3126" s="10">
        <v>7442.4</v>
      </c>
      <c r="R3126" s="10">
        <v>5670.4</v>
      </c>
      <c r="S3126" s="10">
        <v>6556.4</v>
      </c>
      <c r="T3126" s="10">
        <v>7442.4</v>
      </c>
      <c r="U3126" s="9">
        <v>81955.839999999997</v>
      </c>
    </row>
    <row r="3127" spans="1:21" ht="23.25" thickBot="1" x14ac:dyDescent="0.3">
      <c r="A3127" s="4" t="s">
        <v>701</v>
      </c>
      <c r="B3127" s="4" t="s">
        <v>491</v>
      </c>
      <c r="C3127" s="4" t="s">
        <v>492</v>
      </c>
      <c r="D3127" s="4" t="s">
        <v>707</v>
      </c>
      <c r="E3127" s="4" t="s">
        <v>708</v>
      </c>
      <c r="F3127" s="4" t="s">
        <v>176</v>
      </c>
      <c r="G3127" s="4" t="s">
        <v>177</v>
      </c>
      <c r="H3127" s="4" t="s">
        <v>709</v>
      </c>
      <c r="I3127" s="8">
        <v>-2219.6</v>
      </c>
      <c r="J3127" s="8">
        <v>-27.75</v>
      </c>
      <c r="K3127" s="8">
        <v>-89.93</v>
      </c>
      <c r="L3127" s="8">
        <v>-329.78</v>
      </c>
      <c r="M3127" s="8">
        <v>-89.94</v>
      </c>
      <c r="N3127" s="7"/>
      <c r="O3127" s="8">
        <v>-494.67</v>
      </c>
      <c r="P3127" s="8">
        <v>-224.85</v>
      </c>
      <c r="Q3127" s="7"/>
      <c r="R3127" s="8">
        <v>-122.3</v>
      </c>
      <c r="S3127" s="8">
        <v>-290.45999999999998</v>
      </c>
      <c r="T3127" s="8">
        <v>-61.15</v>
      </c>
      <c r="U3127" s="9">
        <v>-3950.43</v>
      </c>
    </row>
    <row r="3128" spans="1:21" ht="23.25" thickBot="1" x14ac:dyDescent="0.3">
      <c r="A3128" s="4" t="s">
        <v>701</v>
      </c>
      <c r="B3128" s="4" t="s">
        <v>491</v>
      </c>
      <c r="C3128" s="4" t="s">
        <v>492</v>
      </c>
      <c r="D3128" s="4" t="s">
        <v>710</v>
      </c>
      <c r="E3128" s="4" t="s">
        <v>708</v>
      </c>
      <c r="F3128" s="4" t="s">
        <v>84</v>
      </c>
      <c r="G3128" s="4" t="s">
        <v>85</v>
      </c>
      <c r="H3128" s="4" t="s">
        <v>711</v>
      </c>
      <c r="I3128" s="10">
        <v>14.35</v>
      </c>
      <c r="J3128" s="11"/>
      <c r="K3128" s="11"/>
      <c r="L3128" s="11"/>
      <c r="M3128" s="10">
        <v>8.9</v>
      </c>
      <c r="N3128" s="11"/>
      <c r="O3128" s="11"/>
      <c r="P3128" s="11"/>
      <c r="Q3128" s="11"/>
      <c r="R3128" s="11"/>
      <c r="S3128" s="11"/>
      <c r="T3128" s="11"/>
      <c r="U3128" s="9">
        <v>23.25</v>
      </c>
    </row>
    <row r="3129" spans="1:21" ht="23.25" thickBot="1" x14ac:dyDescent="0.3">
      <c r="A3129" s="4" t="s">
        <v>701</v>
      </c>
      <c r="B3129" s="4" t="s">
        <v>188</v>
      </c>
      <c r="C3129" s="4" t="s">
        <v>189</v>
      </c>
      <c r="D3129" s="4" t="s">
        <v>710</v>
      </c>
      <c r="E3129" s="4" t="s">
        <v>708</v>
      </c>
      <c r="F3129" s="4" t="s">
        <v>445</v>
      </c>
      <c r="G3129" s="4" t="s">
        <v>446</v>
      </c>
      <c r="H3129" s="4" t="s">
        <v>711</v>
      </c>
      <c r="I3129" s="7"/>
      <c r="J3129" s="8">
        <v>1778.7</v>
      </c>
      <c r="K3129" s="7"/>
      <c r="L3129" s="7"/>
      <c r="M3129" s="7"/>
      <c r="N3129" s="7"/>
      <c r="O3129" s="7"/>
      <c r="P3129" s="7"/>
      <c r="Q3129" s="7"/>
      <c r="R3129" s="7"/>
      <c r="S3129" s="7"/>
      <c r="T3129" s="7"/>
      <c r="U3129" s="9">
        <v>1778.7</v>
      </c>
    </row>
    <row r="3130" spans="1:21" ht="23.25" thickBot="1" x14ac:dyDescent="0.3">
      <c r="A3130" s="4" t="s">
        <v>701</v>
      </c>
      <c r="B3130" s="4" t="s">
        <v>447</v>
      </c>
      <c r="C3130" s="4" t="s">
        <v>448</v>
      </c>
      <c r="D3130" s="4" t="s">
        <v>702</v>
      </c>
      <c r="E3130" s="4" t="s">
        <v>703</v>
      </c>
      <c r="F3130" s="4" t="s">
        <v>118</v>
      </c>
      <c r="G3130" s="4" t="s">
        <v>119</v>
      </c>
      <c r="H3130" s="4" t="s">
        <v>704</v>
      </c>
      <c r="I3130" s="11"/>
      <c r="J3130" s="10">
        <v>10027.790000000001</v>
      </c>
      <c r="K3130" s="10">
        <v>9307.83</v>
      </c>
      <c r="L3130" s="10">
        <v>6940.75</v>
      </c>
      <c r="M3130" s="10">
        <v>2583.35</v>
      </c>
      <c r="N3130" s="10">
        <v>2266.89</v>
      </c>
      <c r="O3130" s="10">
        <v>3177.01</v>
      </c>
      <c r="P3130" s="10">
        <v>7777.28</v>
      </c>
      <c r="Q3130" s="10">
        <v>1784.34</v>
      </c>
      <c r="R3130" s="10">
        <v>13303.14</v>
      </c>
      <c r="S3130" s="10">
        <v>841.5</v>
      </c>
      <c r="T3130" s="10">
        <v>9682.68</v>
      </c>
      <c r="U3130" s="9">
        <v>67692.56</v>
      </c>
    </row>
    <row r="3131" spans="1:21" ht="23.25" thickBot="1" x14ac:dyDescent="0.3">
      <c r="A3131" s="4" t="s">
        <v>701</v>
      </c>
      <c r="B3131" s="4" t="s">
        <v>447</v>
      </c>
      <c r="C3131" s="4" t="s">
        <v>448</v>
      </c>
      <c r="D3131" s="4" t="s">
        <v>702</v>
      </c>
      <c r="E3131" s="4" t="s">
        <v>703</v>
      </c>
      <c r="F3131" s="4" t="s">
        <v>120</v>
      </c>
      <c r="G3131" s="4" t="s">
        <v>121</v>
      </c>
      <c r="H3131" s="4" t="s">
        <v>704</v>
      </c>
      <c r="I3131" s="8">
        <v>414884.16</v>
      </c>
      <c r="J3131" s="8">
        <v>333646.73</v>
      </c>
      <c r="K3131" s="8">
        <v>340219.42</v>
      </c>
      <c r="L3131" s="8">
        <v>382430.22</v>
      </c>
      <c r="M3131" s="8">
        <v>360775.11</v>
      </c>
      <c r="N3131" s="8">
        <v>390928.85</v>
      </c>
      <c r="O3131" s="8">
        <v>409150.75</v>
      </c>
      <c r="P3131" s="8">
        <v>366381.33</v>
      </c>
      <c r="Q3131" s="8">
        <v>393613.48</v>
      </c>
      <c r="R3131" s="8">
        <v>382417.26</v>
      </c>
      <c r="S3131" s="8">
        <v>372983.66</v>
      </c>
      <c r="T3131" s="8">
        <v>361695.53</v>
      </c>
      <c r="U3131" s="9">
        <v>4509126.5</v>
      </c>
    </row>
    <row r="3132" spans="1:21" ht="23.25" thickBot="1" x14ac:dyDescent="0.3">
      <c r="A3132" s="4" t="s">
        <v>701</v>
      </c>
      <c r="B3132" s="4" t="s">
        <v>447</v>
      </c>
      <c r="C3132" s="4" t="s">
        <v>448</v>
      </c>
      <c r="D3132" s="4" t="s">
        <v>702</v>
      </c>
      <c r="E3132" s="4" t="s">
        <v>703</v>
      </c>
      <c r="F3132" s="4" t="s">
        <v>122</v>
      </c>
      <c r="G3132" s="4" t="s">
        <v>123</v>
      </c>
      <c r="H3132" s="4" t="s">
        <v>704</v>
      </c>
      <c r="I3132" s="10">
        <v>17592.990000000002</v>
      </c>
      <c r="J3132" s="10">
        <v>22961.43</v>
      </c>
      <c r="K3132" s="10">
        <v>25154.06</v>
      </c>
      <c r="L3132" s="10">
        <v>20943.900000000001</v>
      </c>
      <c r="M3132" s="10">
        <v>25290.92</v>
      </c>
      <c r="N3132" s="10">
        <v>26929.95</v>
      </c>
      <c r="O3132" s="10">
        <v>17898.39</v>
      </c>
      <c r="P3132" s="10">
        <v>24129.71</v>
      </c>
      <c r="Q3132" s="10">
        <v>22070.04</v>
      </c>
      <c r="R3132" s="10">
        <v>19106.009999999998</v>
      </c>
      <c r="S3132" s="10">
        <v>19741.87</v>
      </c>
      <c r="T3132" s="10">
        <v>24887.85</v>
      </c>
      <c r="U3132" s="9">
        <v>266707.12</v>
      </c>
    </row>
    <row r="3133" spans="1:21" ht="23.25" thickBot="1" x14ac:dyDescent="0.3">
      <c r="A3133" s="4" t="s">
        <v>701</v>
      </c>
      <c r="B3133" s="4" t="s">
        <v>447</v>
      </c>
      <c r="C3133" s="4" t="s">
        <v>448</v>
      </c>
      <c r="D3133" s="4" t="s">
        <v>702</v>
      </c>
      <c r="E3133" s="4" t="s">
        <v>703</v>
      </c>
      <c r="F3133" s="4" t="s">
        <v>126</v>
      </c>
      <c r="G3133" s="4" t="s">
        <v>127</v>
      </c>
      <c r="H3133" s="4" t="s">
        <v>704</v>
      </c>
      <c r="I3133" s="7"/>
      <c r="J3133" s="7"/>
      <c r="K3133" s="7"/>
      <c r="L3133" s="7"/>
      <c r="M3133" s="7"/>
      <c r="N3133" s="7"/>
      <c r="O3133" s="7"/>
      <c r="P3133" s="7"/>
      <c r="Q3133" s="7"/>
      <c r="R3133" s="7"/>
      <c r="S3133" s="8">
        <v>2122.46</v>
      </c>
      <c r="T3133" s="7"/>
      <c r="U3133" s="9">
        <v>2122.46</v>
      </c>
    </row>
    <row r="3134" spans="1:21" ht="23.25" thickBot="1" x14ac:dyDescent="0.3">
      <c r="A3134" s="4" t="s">
        <v>701</v>
      </c>
      <c r="B3134" s="4" t="s">
        <v>447</v>
      </c>
      <c r="C3134" s="4" t="s">
        <v>448</v>
      </c>
      <c r="D3134" s="4" t="s">
        <v>702</v>
      </c>
      <c r="E3134" s="4" t="s">
        <v>703</v>
      </c>
      <c r="F3134" s="4" t="s">
        <v>112</v>
      </c>
      <c r="G3134" s="4" t="s">
        <v>113</v>
      </c>
      <c r="H3134" s="4" t="s">
        <v>704</v>
      </c>
      <c r="I3134" s="10">
        <v>62714.64</v>
      </c>
      <c r="J3134" s="10">
        <v>56340.08</v>
      </c>
      <c r="K3134" s="10">
        <v>58601.8</v>
      </c>
      <c r="L3134" s="10">
        <v>62787.66</v>
      </c>
      <c r="M3134" s="10">
        <v>56401.15</v>
      </c>
      <c r="N3134" s="10">
        <v>59633.85</v>
      </c>
      <c r="O3134" s="10">
        <v>59199.93</v>
      </c>
      <c r="P3134" s="10">
        <v>56946.03</v>
      </c>
      <c r="Q3134" s="10">
        <v>59930.55</v>
      </c>
      <c r="R3134" s="10">
        <v>61061.15</v>
      </c>
      <c r="S3134" s="10">
        <v>55893.56</v>
      </c>
      <c r="T3134" s="10">
        <v>58574.25</v>
      </c>
      <c r="U3134" s="9">
        <v>708084.65</v>
      </c>
    </row>
    <row r="3135" spans="1:21" ht="23.25" thickBot="1" x14ac:dyDescent="0.3">
      <c r="A3135" s="4" t="s">
        <v>701</v>
      </c>
      <c r="B3135" s="4" t="s">
        <v>447</v>
      </c>
      <c r="C3135" s="4" t="s">
        <v>448</v>
      </c>
      <c r="D3135" s="4" t="s">
        <v>702</v>
      </c>
      <c r="E3135" s="4" t="s">
        <v>703</v>
      </c>
      <c r="F3135" s="4" t="s">
        <v>114</v>
      </c>
      <c r="G3135" s="4" t="s">
        <v>115</v>
      </c>
      <c r="H3135" s="4" t="s">
        <v>704</v>
      </c>
      <c r="I3135" s="8">
        <v>234612.04</v>
      </c>
      <c r="J3135" s="8">
        <v>213515.28</v>
      </c>
      <c r="K3135" s="8">
        <v>221770.9</v>
      </c>
      <c r="L3135" s="8">
        <v>237028.48000000001</v>
      </c>
      <c r="M3135" s="8">
        <v>213308.29</v>
      </c>
      <c r="N3135" s="8">
        <v>225512.91</v>
      </c>
      <c r="O3135" s="8">
        <v>222563.37</v>
      </c>
      <c r="P3135" s="8">
        <v>215680.31</v>
      </c>
      <c r="Q3135" s="8">
        <v>225749.12</v>
      </c>
      <c r="R3135" s="8">
        <v>231276.91</v>
      </c>
      <c r="S3135" s="8">
        <v>210278.33</v>
      </c>
      <c r="T3135" s="8">
        <v>222397.8</v>
      </c>
      <c r="U3135" s="9">
        <v>2673693.7400000002</v>
      </c>
    </row>
    <row r="3136" spans="1:21" ht="23.25" thickBot="1" x14ac:dyDescent="0.3">
      <c r="A3136" s="4" t="s">
        <v>701</v>
      </c>
      <c r="B3136" s="4" t="s">
        <v>447</v>
      </c>
      <c r="C3136" s="4" t="s">
        <v>448</v>
      </c>
      <c r="D3136" s="4" t="s">
        <v>702</v>
      </c>
      <c r="E3136" s="4" t="s">
        <v>703</v>
      </c>
      <c r="F3136" s="4" t="s">
        <v>128</v>
      </c>
      <c r="G3136" s="4" t="s">
        <v>129</v>
      </c>
      <c r="H3136" s="4" t="s">
        <v>704</v>
      </c>
      <c r="I3136" s="11"/>
      <c r="J3136" s="11"/>
      <c r="K3136" s="10">
        <v>8.75</v>
      </c>
      <c r="L3136" s="10">
        <v>50.74</v>
      </c>
      <c r="M3136" s="11"/>
      <c r="N3136" s="11"/>
      <c r="O3136" s="11"/>
      <c r="P3136" s="10">
        <v>270.89999999999998</v>
      </c>
      <c r="Q3136" s="11"/>
      <c r="R3136" s="11"/>
      <c r="S3136" s="10">
        <v>-1894</v>
      </c>
      <c r="T3136" s="11"/>
      <c r="U3136" s="9">
        <v>-1563.61</v>
      </c>
    </row>
    <row r="3137" spans="1:21" ht="23.25" thickBot="1" x14ac:dyDescent="0.3">
      <c r="A3137" s="4" t="s">
        <v>701</v>
      </c>
      <c r="B3137" s="4" t="s">
        <v>447</v>
      </c>
      <c r="C3137" s="4" t="s">
        <v>448</v>
      </c>
      <c r="D3137" s="4" t="s">
        <v>702</v>
      </c>
      <c r="E3137" s="4" t="s">
        <v>703</v>
      </c>
      <c r="F3137" s="4" t="s">
        <v>47</v>
      </c>
      <c r="G3137" s="4" t="s">
        <v>48</v>
      </c>
      <c r="H3137" s="4" t="s">
        <v>704</v>
      </c>
      <c r="I3137" s="8">
        <v>158.78</v>
      </c>
      <c r="J3137" s="7"/>
      <c r="K3137" s="8">
        <v>9.94</v>
      </c>
      <c r="L3137" s="8">
        <v>8.7899999999999991</v>
      </c>
      <c r="M3137" s="7"/>
      <c r="N3137" s="7"/>
      <c r="O3137" s="7"/>
      <c r="P3137" s="7"/>
      <c r="Q3137" s="7"/>
      <c r="R3137" s="7"/>
      <c r="S3137" s="7"/>
      <c r="T3137" s="7"/>
      <c r="U3137" s="9">
        <v>177.51</v>
      </c>
    </row>
    <row r="3138" spans="1:21" ht="23.25" thickBot="1" x14ac:dyDescent="0.3">
      <c r="A3138" s="4" t="s">
        <v>701</v>
      </c>
      <c r="B3138" s="4" t="s">
        <v>447</v>
      </c>
      <c r="C3138" s="4" t="s">
        <v>448</v>
      </c>
      <c r="D3138" s="4" t="s">
        <v>702</v>
      </c>
      <c r="E3138" s="4" t="s">
        <v>703</v>
      </c>
      <c r="F3138" s="4" t="s">
        <v>132</v>
      </c>
      <c r="G3138" s="4" t="s">
        <v>133</v>
      </c>
      <c r="H3138" s="4" t="s">
        <v>704</v>
      </c>
      <c r="I3138" s="10">
        <v>816.76</v>
      </c>
      <c r="J3138" s="10">
        <v>1602.54</v>
      </c>
      <c r="K3138" s="10">
        <v>850.86</v>
      </c>
      <c r="L3138" s="10">
        <v>627.44000000000005</v>
      </c>
      <c r="M3138" s="10">
        <v>872.85</v>
      </c>
      <c r="N3138" s="10">
        <v>657.8</v>
      </c>
      <c r="O3138" s="10">
        <v>216.2</v>
      </c>
      <c r="P3138" s="10">
        <v>147.19999999999999</v>
      </c>
      <c r="Q3138" s="10">
        <v>3744.4</v>
      </c>
      <c r="R3138" s="10">
        <v>675.05</v>
      </c>
      <c r="S3138" s="10">
        <v>189.75</v>
      </c>
      <c r="T3138" s="10">
        <v>248.4</v>
      </c>
      <c r="U3138" s="9">
        <v>10649.25</v>
      </c>
    </row>
    <row r="3139" spans="1:21" ht="23.25" thickBot="1" x14ac:dyDescent="0.3">
      <c r="A3139" s="4" t="s">
        <v>701</v>
      </c>
      <c r="B3139" s="4" t="s">
        <v>447</v>
      </c>
      <c r="C3139" s="4" t="s">
        <v>448</v>
      </c>
      <c r="D3139" s="4" t="s">
        <v>702</v>
      </c>
      <c r="E3139" s="4" t="s">
        <v>703</v>
      </c>
      <c r="F3139" s="4" t="s">
        <v>80</v>
      </c>
      <c r="G3139" s="4" t="s">
        <v>81</v>
      </c>
      <c r="H3139" s="4" t="s">
        <v>704</v>
      </c>
      <c r="I3139" s="7"/>
      <c r="J3139" s="8">
        <v>2.5</v>
      </c>
      <c r="K3139" s="7"/>
      <c r="L3139" s="7"/>
      <c r="M3139" s="7"/>
      <c r="N3139" s="7"/>
      <c r="O3139" s="7"/>
      <c r="P3139" s="7"/>
      <c r="Q3139" s="7"/>
      <c r="R3139" s="7"/>
      <c r="S3139" s="7"/>
      <c r="T3139" s="7"/>
      <c r="U3139" s="9">
        <v>2.5</v>
      </c>
    </row>
    <row r="3140" spans="1:21" ht="23.25" thickBot="1" x14ac:dyDescent="0.3">
      <c r="A3140" s="4" t="s">
        <v>701</v>
      </c>
      <c r="B3140" s="4" t="s">
        <v>447</v>
      </c>
      <c r="C3140" s="4" t="s">
        <v>448</v>
      </c>
      <c r="D3140" s="4" t="s">
        <v>702</v>
      </c>
      <c r="E3140" s="4" t="s">
        <v>703</v>
      </c>
      <c r="F3140" s="4" t="s">
        <v>134</v>
      </c>
      <c r="G3140" s="4" t="s">
        <v>135</v>
      </c>
      <c r="H3140" s="4" t="s">
        <v>704</v>
      </c>
      <c r="I3140" s="11"/>
      <c r="J3140" s="11"/>
      <c r="K3140" s="11"/>
      <c r="L3140" s="11"/>
      <c r="M3140" s="11"/>
      <c r="N3140" s="11"/>
      <c r="O3140" s="11"/>
      <c r="P3140" s="11"/>
      <c r="Q3140" s="11"/>
      <c r="R3140" s="11"/>
      <c r="S3140" s="10">
        <v>-777.26</v>
      </c>
      <c r="T3140" s="11"/>
      <c r="U3140" s="9">
        <v>-777.26</v>
      </c>
    </row>
    <row r="3141" spans="1:21" ht="23.25" thickBot="1" x14ac:dyDescent="0.3">
      <c r="A3141" s="4" t="s">
        <v>701</v>
      </c>
      <c r="B3141" s="4" t="s">
        <v>447</v>
      </c>
      <c r="C3141" s="4" t="s">
        <v>448</v>
      </c>
      <c r="D3141" s="4" t="s">
        <v>702</v>
      </c>
      <c r="E3141" s="4" t="s">
        <v>703</v>
      </c>
      <c r="F3141" s="4" t="s">
        <v>310</v>
      </c>
      <c r="G3141" s="4" t="s">
        <v>311</v>
      </c>
      <c r="H3141" s="4" t="s">
        <v>704</v>
      </c>
      <c r="I3141" s="7"/>
      <c r="J3141" s="7"/>
      <c r="K3141" s="8">
        <v>2250.4</v>
      </c>
      <c r="L3141" s="7"/>
      <c r="M3141" s="7"/>
      <c r="N3141" s="7"/>
      <c r="O3141" s="7"/>
      <c r="P3141" s="7"/>
      <c r="Q3141" s="7"/>
      <c r="R3141" s="7"/>
      <c r="S3141" s="7"/>
      <c r="T3141" s="7"/>
      <c r="U3141" s="9">
        <v>2250.4</v>
      </c>
    </row>
    <row r="3142" spans="1:21" ht="23.25" thickBot="1" x14ac:dyDescent="0.3">
      <c r="A3142" s="4" t="s">
        <v>701</v>
      </c>
      <c r="B3142" s="4" t="s">
        <v>447</v>
      </c>
      <c r="C3142" s="4" t="s">
        <v>448</v>
      </c>
      <c r="D3142" s="4" t="s">
        <v>702</v>
      </c>
      <c r="E3142" s="4" t="s">
        <v>703</v>
      </c>
      <c r="F3142" s="4" t="s">
        <v>38</v>
      </c>
      <c r="G3142" s="4" t="s">
        <v>39</v>
      </c>
      <c r="H3142" s="4" t="s">
        <v>704</v>
      </c>
      <c r="I3142" s="10">
        <v>147698.28</v>
      </c>
      <c r="J3142" s="10">
        <v>265320.21999999997</v>
      </c>
      <c r="K3142" s="10">
        <v>161826.16</v>
      </c>
      <c r="L3142" s="10">
        <v>108332.3</v>
      </c>
      <c r="M3142" s="10">
        <v>146745.51</v>
      </c>
      <c r="N3142" s="10">
        <v>119523.32</v>
      </c>
      <c r="O3142" s="10">
        <v>84824.09</v>
      </c>
      <c r="P3142" s="10">
        <v>102695.92</v>
      </c>
      <c r="Q3142" s="10">
        <v>106474.09</v>
      </c>
      <c r="R3142" s="10">
        <v>109702.41</v>
      </c>
      <c r="S3142" s="10">
        <v>99491.35</v>
      </c>
      <c r="T3142" s="10">
        <v>113168.74</v>
      </c>
      <c r="U3142" s="9">
        <v>1565802.39</v>
      </c>
    </row>
    <row r="3143" spans="1:21" ht="23.25" thickBot="1" x14ac:dyDescent="0.3">
      <c r="A3143" s="4" t="s">
        <v>701</v>
      </c>
      <c r="B3143" s="4" t="s">
        <v>447</v>
      </c>
      <c r="C3143" s="4" t="s">
        <v>448</v>
      </c>
      <c r="D3143" s="4" t="s">
        <v>702</v>
      </c>
      <c r="E3143" s="4" t="s">
        <v>703</v>
      </c>
      <c r="F3143" s="4" t="s">
        <v>98</v>
      </c>
      <c r="G3143" s="4" t="s">
        <v>99</v>
      </c>
      <c r="H3143" s="4" t="s">
        <v>704</v>
      </c>
      <c r="I3143" s="8">
        <v>8.67</v>
      </c>
      <c r="J3143" s="7"/>
      <c r="K3143" s="7"/>
      <c r="L3143" s="7"/>
      <c r="M3143" s="8">
        <v>2930.62</v>
      </c>
      <c r="N3143" s="7"/>
      <c r="O3143" s="7"/>
      <c r="P3143" s="7"/>
      <c r="Q3143" s="7"/>
      <c r="R3143" s="8">
        <v>5726.24</v>
      </c>
      <c r="S3143" s="8">
        <v>-5691.92</v>
      </c>
      <c r="T3143" s="8">
        <v>451.17</v>
      </c>
      <c r="U3143" s="9">
        <v>3424.78</v>
      </c>
    </row>
    <row r="3144" spans="1:21" ht="23.25" thickBot="1" x14ac:dyDescent="0.3">
      <c r="A3144" s="4" t="s">
        <v>701</v>
      </c>
      <c r="B3144" s="4" t="s">
        <v>447</v>
      </c>
      <c r="C3144" s="4" t="s">
        <v>448</v>
      </c>
      <c r="D3144" s="4" t="s">
        <v>702</v>
      </c>
      <c r="E3144" s="4" t="s">
        <v>703</v>
      </c>
      <c r="F3144" s="4" t="s">
        <v>364</v>
      </c>
      <c r="G3144" s="4" t="s">
        <v>365</v>
      </c>
      <c r="H3144" s="4" t="s">
        <v>704</v>
      </c>
      <c r="I3144" s="10">
        <v>3333.36</v>
      </c>
      <c r="J3144" s="10">
        <v>2863.12</v>
      </c>
      <c r="K3144" s="10">
        <v>3253.96</v>
      </c>
      <c r="L3144" s="10">
        <v>2927.77</v>
      </c>
      <c r="M3144" s="10">
        <v>-186.1</v>
      </c>
      <c r="N3144" s="10">
        <v>44.32</v>
      </c>
      <c r="O3144" s="14">
        <v>0</v>
      </c>
      <c r="P3144" s="14">
        <v>0</v>
      </c>
      <c r="Q3144" s="11"/>
      <c r="R3144" s="11"/>
      <c r="S3144" s="11"/>
      <c r="T3144" s="11"/>
      <c r="U3144" s="9">
        <v>12236.43</v>
      </c>
    </row>
    <row r="3145" spans="1:21" ht="23.25" thickBot="1" x14ac:dyDescent="0.3">
      <c r="A3145" s="4" t="s">
        <v>701</v>
      </c>
      <c r="B3145" s="4" t="s">
        <v>447</v>
      </c>
      <c r="C3145" s="4" t="s">
        <v>448</v>
      </c>
      <c r="D3145" s="4" t="s">
        <v>702</v>
      </c>
      <c r="E3145" s="4" t="s">
        <v>703</v>
      </c>
      <c r="F3145" s="4" t="s">
        <v>146</v>
      </c>
      <c r="G3145" s="4" t="s">
        <v>147</v>
      </c>
      <c r="H3145" s="4" t="s">
        <v>704</v>
      </c>
      <c r="I3145" s="8">
        <v>13530.89</v>
      </c>
      <c r="J3145" s="8">
        <v>15292.8</v>
      </c>
      <c r="K3145" s="8">
        <v>25498.6</v>
      </c>
      <c r="L3145" s="8">
        <v>35523.78</v>
      </c>
      <c r="M3145" s="8">
        <v>31004.240000000002</v>
      </c>
      <c r="N3145" s="8">
        <v>26741.27</v>
      </c>
      <c r="O3145" s="8">
        <v>7744.72</v>
      </c>
      <c r="P3145" s="8">
        <v>4705.07</v>
      </c>
      <c r="Q3145" s="8">
        <v>4281.25</v>
      </c>
      <c r="R3145" s="8">
        <v>3772.27</v>
      </c>
      <c r="S3145" s="8">
        <v>3733.87</v>
      </c>
      <c r="T3145" s="8">
        <v>6100.97</v>
      </c>
      <c r="U3145" s="9">
        <v>177929.73</v>
      </c>
    </row>
    <row r="3146" spans="1:21" ht="23.25" thickBot="1" x14ac:dyDescent="0.3">
      <c r="A3146" s="4" t="s">
        <v>701</v>
      </c>
      <c r="B3146" s="4" t="s">
        <v>447</v>
      </c>
      <c r="C3146" s="4" t="s">
        <v>448</v>
      </c>
      <c r="D3146" s="4" t="s">
        <v>702</v>
      </c>
      <c r="E3146" s="4" t="s">
        <v>703</v>
      </c>
      <c r="F3146" s="4" t="s">
        <v>102</v>
      </c>
      <c r="G3146" s="4" t="s">
        <v>103</v>
      </c>
      <c r="H3146" s="4" t="s">
        <v>704</v>
      </c>
      <c r="I3146" s="10">
        <v>1276.1099999999999</v>
      </c>
      <c r="J3146" s="10">
        <v>1322.69</v>
      </c>
      <c r="K3146" s="10">
        <v>1362.28</v>
      </c>
      <c r="L3146" s="10">
        <v>829.6</v>
      </c>
      <c r="M3146" s="10">
        <v>637.04999999999995</v>
      </c>
      <c r="N3146" s="10">
        <v>382.7</v>
      </c>
      <c r="O3146" s="10">
        <v>799.79</v>
      </c>
      <c r="P3146" s="10">
        <v>1266.2</v>
      </c>
      <c r="Q3146" s="10">
        <v>1574.85</v>
      </c>
      <c r="R3146" s="10">
        <v>626.27</v>
      </c>
      <c r="S3146" s="10">
        <v>712</v>
      </c>
      <c r="T3146" s="10">
        <v>115.63</v>
      </c>
      <c r="U3146" s="9">
        <v>10905.17</v>
      </c>
    </row>
    <row r="3147" spans="1:21" ht="23.25" thickBot="1" x14ac:dyDescent="0.3">
      <c r="A3147" s="4" t="s">
        <v>701</v>
      </c>
      <c r="B3147" s="4" t="s">
        <v>447</v>
      </c>
      <c r="C3147" s="4" t="s">
        <v>448</v>
      </c>
      <c r="D3147" s="4" t="s">
        <v>702</v>
      </c>
      <c r="E3147" s="4" t="s">
        <v>703</v>
      </c>
      <c r="F3147" s="4" t="s">
        <v>445</v>
      </c>
      <c r="G3147" s="4" t="s">
        <v>446</v>
      </c>
      <c r="H3147" s="4" t="s">
        <v>704</v>
      </c>
      <c r="I3147" s="8">
        <v>815.25</v>
      </c>
      <c r="J3147" s="8">
        <v>14958</v>
      </c>
      <c r="K3147" s="8">
        <v>3996.4</v>
      </c>
      <c r="L3147" s="8">
        <v>1746</v>
      </c>
      <c r="M3147" s="7"/>
      <c r="N3147" s="7"/>
      <c r="O3147" s="8">
        <v>3608.4</v>
      </c>
      <c r="P3147" s="8">
        <v>7783.88</v>
      </c>
      <c r="Q3147" s="7"/>
      <c r="R3147" s="7"/>
      <c r="S3147" s="7"/>
      <c r="T3147" s="7"/>
      <c r="U3147" s="9">
        <v>32907.93</v>
      </c>
    </row>
    <row r="3148" spans="1:21" ht="23.25" thickBot="1" x14ac:dyDescent="0.3">
      <c r="A3148" s="4" t="s">
        <v>701</v>
      </c>
      <c r="B3148" s="4" t="s">
        <v>447</v>
      </c>
      <c r="C3148" s="4" t="s">
        <v>448</v>
      </c>
      <c r="D3148" s="4" t="s">
        <v>702</v>
      </c>
      <c r="E3148" s="4" t="s">
        <v>703</v>
      </c>
      <c r="F3148" s="4" t="s">
        <v>235</v>
      </c>
      <c r="G3148" s="4" t="s">
        <v>236</v>
      </c>
      <c r="H3148" s="4" t="s">
        <v>704</v>
      </c>
      <c r="I3148" s="10">
        <v>1.75</v>
      </c>
      <c r="J3148" s="10">
        <v>2.75</v>
      </c>
      <c r="K3148" s="11"/>
      <c r="L3148" s="10">
        <v>8.75</v>
      </c>
      <c r="M3148" s="10">
        <v>1.75</v>
      </c>
      <c r="N3148" s="10">
        <v>8.75</v>
      </c>
      <c r="O3148" s="10">
        <v>8.75</v>
      </c>
      <c r="P3148" s="10">
        <v>8.75</v>
      </c>
      <c r="Q3148" s="10">
        <v>8.75</v>
      </c>
      <c r="R3148" s="11"/>
      <c r="S3148" s="11"/>
      <c r="T3148" s="11"/>
      <c r="U3148" s="9">
        <v>50</v>
      </c>
    </row>
    <row r="3149" spans="1:21" ht="23.25" thickBot="1" x14ac:dyDescent="0.3">
      <c r="A3149" s="4" t="s">
        <v>701</v>
      </c>
      <c r="B3149" s="4" t="s">
        <v>447</v>
      </c>
      <c r="C3149" s="4" t="s">
        <v>448</v>
      </c>
      <c r="D3149" s="4" t="s">
        <v>702</v>
      </c>
      <c r="E3149" s="4" t="s">
        <v>703</v>
      </c>
      <c r="F3149" s="4" t="s">
        <v>116</v>
      </c>
      <c r="G3149" s="4" t="s">
        <v>117</v>
      </c>
      <c r="H3149" s="4" t="s">
        <v>704</v>
      </c>
      <c r="I3149" s="8">
        <v>1009.01</v>
      </c>
      <c r="J3149" s="8">
        <v>918.08</v>
      </c>
      <c r="K3149" s="8">
        <v>1044.94</v>
      </c>
      <c r="L3149" s="8">
        <v>-50.19</v>
      </c>
      <c r="M3149" s="8">
        <v>970.07</v>
      </c>
      <c r="N3149" s="8">
        <v>495.13</v>
      </c>
      <c r="O3149" s="8">
        <v>159.86000000000001</v>
      </c>
      <c r="P3149" s="8">
        <v>284.70999999999998</v>
      </c>
      <c r="Q3149" s="8">
        <v>80.349999999999994</v>
      </c>
      <c r="R3149" s="8">
        <v>73.75</v>
      </c>
      <c r="S3149" s="7"/>
      <c r="T3149" s="7"/>
      <c r="U3149" s="9">
        <v>4985.71</v>
      </c>
    </row>
    <row r="3150" spans="1:21" ht="23.25" thickBot="1" x14ac:dyDescent="0.3">
      <c r="A3150" s="4" t="s">
        <v>701</v>
      </c>
      <c r="B3150" s="4" t="s">
        <v>447</v>
      </c>
      <c r="C3150" s="4" t="s">
        <v>448</v>
      </c>
      <c r="D3150" s="4" t="s">
        <v>702</v>
      </c>
      <c r="E3150" s="4" t="s">
        <v>703</v>
      </c>
      <c r="F3150" s="4" t="s">
        <v>82</v>
      </c>
      <c r="G3150" s="4" t="s">
        <v>83</v>
      </c>
      <c r="H3150" s="4" t="s">
        <v>704</v>
      </c>
      <c r="I3150" s="10">
        <v>994.5</v>
      </c>
      <c r="J3150" s="10">
        <v>1059.6300000000001</v>
      </c>
      <c r="K3150" s="10">
        <v>976.5</v>
      </c>
      <c r="L3150" s="10">
        <v>939</v>
      </c>
      <c r="M3150" s="10">
        <v>976.4</v>
      </c>
      <c r="N3150" s="10">
        <v>186.6</v>
      </c>
      <c r="O3150" s="11"/>
      <c r="P3150" s="11"/>
      <c r="Q3150" s="11"/>
      <c r="R3150" s="11"/>
      <c r="S3150" s="11"/>
      <c r="T3150" s="11"/>
      <c r="U3150" s="9">
        <v>5132.63</v>
      </c>
    </row>
    <row r="3151" spans="1:21" ht="23.25" thickBot="1" x14ac:dyDescent="0.3">
      <c r="A3151" s="4" t="s">
        <v>701</v>
      </c>
      <c r="B3151" s="4" t="s">
        <v>447</v>
      </c>
      <c r="C3151" s="4" t="s">
        <v>448</v>
      </c>
      <c r="D3151" s="4" t="s">
        <v>702</v>
      </c>
      <c r="E3151" s="4" t="s">
        <v>703</v>
      </c>
      <c r="F3151" s="4" t="s">
        <v>239</v>
      </c>
      <c r="G3151" s="4" t="s">
        <v>240</v>
      </c>
      <c r="H3151" s="4" t="s">
        <v>704</v>
      </c>
      <c r="I3151" s="7"/>
      <c r="J3151" s="7"/>
      <c r="K3151" s="8">
        <v>33.75</v>
      </c>
      <c r="L3151" s="7"/>
      <c r="M3151" s="7"/>
      <c r="N3151" s="7"/>
      <c r="O3151" s="7"/>
      <c r="P3151" s="7"/>
      <c r="Q3151" s="7"/>
      <c r="R3151" s="7"/>
      <c r="S3151" s="7"/>
      <c r="T3151" s="7"/>
      <c r="U3151" s="9">
        <v>33.75</v>
      </c>
    </row>
    <row r="3152" spans="1:21" ht="23.25" thickBot="1" x14ac:dyDescent="0.3">
      <c r="A3152" s="4" t="s">
        <v>701</v>
      </c>
      <c r="B3152" s="4" t="s">
        <v>447</v>
      </c>
      <c r="C3152" s="4" t="s">
        <v>448</v>
      </c>
      <c r="D3152" s="4" t="s">
        <v>702</v>
      </c>
      <c r="E3152" s="4" t="s">
        <v>703</v>
      </c>
      <c r="F3152" s="4" t="s">
        <v>455</v>
      </c>
      <c r="G3152" s="4" t="s">
        <v>456</v>
      </c>
      <c r="H3152" s="4" t="s">
        <v>704</v>
      </c>
      <c r="I3152" s="10">
        <v>56.85</v>
      </c>
      <c r="J3152" s="10">
        <v>1625.99</v>
      </c>
      <c r="K3152" s="10">
        <v>493.73</v>
      </c>
      <c r="L3152" s="10">
        <v>480.46</v>
      </c>
      <c r="M3152" s="10">
        <v>278.64999999999998</v>
      </c>
      <c r="N3152" s="10">
        <v>207.65</v>
      </c>
      <c r="O3152" s="10">
        <v>292.06</v>
      </c>
      <c r="P3152" s="10">
        <v>161.26</v>
      </c>
      <c r="Q3152" s="10">
        <v>418.57</v>
      </c>
      <c r="R3152" s="10">
        <v>104.17</v>
      </c>
      <c r="S3152" s="10">
        <v>219.45</v>
      </c>
      <c r="T3152" s="10">
        <v>177.24</v>
      </c>
      <c r="U3152" s="9">
        <v>4516.08</v>
      </c>
    </row>
    <row r="3153" spans="1:21" ht="23.25" thickBot="1" x14ac:dyDescent="0.3">
      <c r="A3153" s="4" t="s">
        <v>701</v>
      </c>
      <c r="B3153" s="4" t="s">
        <v>447</v>
      </c>
      <c r="C3153" s="4" t="s">
        <v>448</v>
      </c>
      <c r="D3153" s="4" t="s">
        <v>702</v>
      </c>
      <c r="E3153" s="4" t="s">
        <v>703</v>
      </c>
      <c r="F3153" s="4" t="s">
        <v>156</v>
      </c>
      <c r="G3153" s="4" t="s">
        <v>157</v>
      </c>
      <c r="H3153" s="4" t="s">
        <v>704</v>
      </c>
      <c r="I3153" s="8">
        <v>270</v>
      </c>
      <c r="J3153" s="8">
        <v>90</v>
      </c>
      <c r="K3153" s="8">
        <v>821.2</v>
      </c>
      <c r="L3153" s="8">
        <v>366.4</v>
      </c>
      <c r="M3153" s="8">
        <v>412.2</v>
      </c>
      <c r="N3153" s="8">
        <v>412.2</v>
      </c>
      <c r="O3153" s="8">
        <v>480.9</v>
      </c>
      <c r="P3153" s="8">
        <v>435.1</v>
      </c>
      <c r="Q3153" s="8">
        <v>389.3</v>
      </c>
      <c r="R3153" s="8">
        <v>458</v>
      </c>
      <c r="S3153" s="8">
        <v>366.4</v>
      </c>
      <c r="T3153" s="8">
        <v>549.6</v>
      </c>
      <c r="U3153" s="9">
        <v>5051.3</v>
      </c>
    </row>
    <row r="3154" spans="1:21" ht="23.25" thickBot="1" x14ac:dyDescent="0.3">
      <c r="A3154" s="4" t="s">
        <v>701</v>
      </c>
      <c r="B3154" s="4" t="s">
        <v>447</v>
      </c>
      <c r="C3154" s="4" t="s">
        <v>448</v>
      </c>
      <c r="D3154" s="4" t="s">
        <v>702</v>
      </c>
      <c r="E3154" s="4" t="s">
        <v>703</v>
      </c>
      <c r="F3154" s="4" t="s">
        <v>84</v>
      </c>
      <c r="G3154" s="4" t="s">
        <v>85</v>
      </c>
      <c r="H3154" s="4" t="s">
        <v>704</v>
      </c>
      <c r="I3154" s="10">
        <v>610.12</v>
      </c>
      <c r="J3154" s="10">
        <v>5019.75</v>
      </c>
      <c r="K3154" s="10">
        <v>1731.02</v>
      </c>
      <c r="L3154" s="10">
        <v>202</v>
      </c>
      <c r="M3154" s="10">
        <v>448.8</v>
      </c>
      <c r="N3154" s="10">
        <v>291.33</v>
      </c>
      <c r="O3154" s="10">
        <v>110.25</v>
      </c>
      <c r="P3154" s="11"/>
      <c r="Q3154" s="10">
        <v>104.52</v>
      </c>
      <c r="R3154" s="11"/>
      <c r="S3154" s="11"/>
      <c r="T3154" s="11"/>
      <c r="U3154" s="9">
        <v>8517.7900000000009</v>
      </c>
    </row>
    <row r="3155" spans="1:21" ht="23.25" thickBot="1" x14ac:dyDescent="0.3">
      <c r="A3155" s="4" t="s">
        <v>701</v>
      </c>
      <c r="B3155" s="4" t="s">
        <v>447</v>
      </c>
      <c r="C3155" s="4" t="s">
        <v>448</v>
      </c>
      <c r="D3155" s="4" t="s">
        <v>702</v>
      </c>
      <c r="E3155" s="4" t="s">
        <v>703</v>
      </c>
      <c r="F3155" s="4" t="s">
        <v>162</v>
      </c>
      <c r="G3155" s="4" t="s">
        <v>163</v>
      </c>
      <c r="H3155" s="4" t="s">
        <v>704</v>
      </c>
      <c r="I3155" s="7"/>
      <c r="J3155" s="7"/>
      <c r="K3155" s="8">
        <v>5</v>
      </c>
      <c r="L3155" s="7"/>
      <c r="M3155" s="7"/>
      <c r="N3155" s="7"/>
      <c r="O3155" s="7"/>
      <c r="P3155" s="7"/>
      <c r="Q3155" s="7"/>
      <c r="R3155" s="7"/>
      <c r="S3155" s="7"/>
      <c r="T3155" s="8">
        <v>26.82</v>
      </c>
      <c r="U3155" s="9">
        <v>31.82</v>
      </c>
    </row>
    <row r="3156" spans="1:21" ht="23.25" thickBot="1" x14ac:dyDescent="0.3">
      <c r="A3156" s="4" t="s">
        <v>701</v>
      </c>
      <c r="B3156" s="4" t="s">
        <v>447</v>
      </c>
      <c r="C3156" s="4" t="s">
        <v>448</v>
      </c>
      <c r="D3156" s="4" t="s">
        <v>702</v>
      </c>
      <c r="E3156" s="4" t="s">
        <v>703</v>
      </c>
      <c r="F3156" s="4" t="s">
        <v>164</v>
      </c>
      <c r="G3156" s="4" t="s">
        <v>165</v>
      </c>
      <c r="H3156" s="4" t="s">
        <v>704</v>
      </c>
      <c r="I3156" s="11"/>
      <c r="J3156" s="11"/>
      <c r="K3156" s="10">
        <v>2397</v>
      </c>
      <c r="L3156" s="14">
        <v>0</v>
      </c>
      <c r="M3156" s="10">
        <v>799</v>
      </c>
      <c r="N3156" s="10">
        <v>7134.23</v>
      </c>
      <c r="O3156" s="10">
        <v>-1123</v>
      </c>
      <c r="P3156" s="11"/>
      <c r="Q3156" s="10">
        <v>-1000</v>
      </c>
      <c r="R3156" s="11"/>
      <c r="S3156" s="11"/>
      <c r="T3156" s="11"/>
      <c r="U3156" s="9">
        <v>8207.23</v>
      </c>
    </row>
    <row r="3157" spans="1:21" ht="23.25" thickBot="1" x14ac:dyDescent="0.3">
      <c r="A3157" s="4" t="s">
        <v>701</v>
      </c>
      <c r="B3157" s="4" t="s">
        <v>447</v>
      </c>
      <c r="C3157" s="4" t="s">
        <v>448</v>
      </c>
      <c r="D3157" s="4" t="s">
        <v>702</v>
      </c>
      <c r="E3157" s="4" t="s">
        <v>703</v>
      </c>
      <c r="F3157" s="4" t="s">
        <v>166</v>
      </c>
      <c r="G3157" s="4" t="s">
        <v>167</v>
      </c>
      <c r="H3157" s="4" t="s">
        <v>704</v>
      </c>
      <c r="I3157" s="8">
        <v>2011.74</v>
      </c>
      <c r="J3157" s="8">
        <v>1605.5</v>
      </c>
      <c r="K3157" s="8">
        <v>3729.57</v>
      </c>
      <c r="L3157" s="8">
        <v>1036.97</v>
      </c>
      <c r="M3157" s="8">
        <v>644.15</v>
      </c>
      <c r="N3157" s="8">
        <v>35</v>
      </c>
      <c r="O3157" s="8">
        <v>385</v>
      </c>
      <c r="P3157" s="8">
        <v>1092.18</v>
      </c>
      <c r="Q3157" s="8">
        <v>544.74</v>
      </c>
      <c r="R3157" s="7"/>
      <c r="S3157" s="8">
        <v>6262.9</v>
      </c>
      <c r="T3157" s="7"/>
      <c r="U3157" s="9">
        <v>17347.75</v>
      </c>
    </row>
    <row r="3158" spans="1:21" ht="23.25" thickBot="1" x14ac:dyDescent="0.3">
      <c r="A3158" s="4" t="s">
        <v>701</v>
      </c>
      <c r="B3158" s="4" t="s">
        <v>447</v>
      </c>
      <c r="C3158" s="4" t="s">
        <v>448</v>
      </c>
      <c r="D3158" s="4" t="s">
        <v>702</v>
      </c>
      <c r="E3158" s="4" t="s">
        <v>703</v>
      </c>
      <c r="F3158" s="4" t="s">
        <v>168</v>
      </c>
      <c r="G3158" s="4" t="s">
        <v>169</v>
      </c>
      <c r="H3158" s="4" t="s">
        <v>704</v>
      </c>
      <c r="I3158" s="10">
        <v>4917.3999999999996</v>
      </c>
      <c r="J3158" s="10">
        <v>10268.049999999999</v>
      </c>
      <c r="K3158" s="10">
        <v>815.1</v>
      </c>
      <c r="L3158" s="10">
        <v>11.01</v>
      </c>
      <c r="M3158" s="10">
        <v>314.72000000000003</v>
      </c>
      <c r="N3158" s="10">
        <v>1223.9000000000001</v>
      </c>
      <c r="O3158" s="11"/>
      <c r="P3158" s="11"/>
      <c r="Q3158" s="11"/>
      <c r="R3158" s="11"/>
      <c r="S3158" s="11"/>
      <c r="T3158" s="11"/>
      <c r="U3158" s="9">
        <v>17550.18</v>
      </c>
    </row>
    <row r="3159" spans="1:21" ht="23.25" thickBot="1" x14ac:dyDescent="0.3">
      <c r="A3159" s="4" t="s">
        <v>701</v>
      </c>
      <c r="B3159" s="4" t="s">
        <v>447</v>
      </c>
      <c r="C3159" s="4" t="s">
        <v>448</v>
      </c>
      <c r="D3159" s="4" t="s">
        <v>702</v>
      </c>
      <c r="E3159" s="4" t="s">
        <v>703</v>
      </c>
      <c r="F3159" s="4" t="s">
        <v>42</v>
      </c>
      <c r="G3159" s="4" t="s">
        <v>43</v>
      </c>
      <c r="H3159" s="4" t="s">
        <v>704</v>
      </c>
      <c r="I3159" s="7"/>
      <c r="J3159" s="7"/>
      <c r="K3159" s="7"/>
      <c r="L3159" s="7"/>
      <c r="M3159" s="7"/>
      <c r="N3159" s="8">
        <v>2334.7199999999998</v>
      </c>
      <c r="O3159" s="7"/>
      <c r="P3159" s="7"/>
      <c r="Q3159" s="7"/>
      <c r="R3159" s="7"/>
      <c r="S3159" s="7"/>
      <c r="T3159" s="7"/>
      <c r="U3159" s="9">
        <v>2334.7199999999998</v>
      </c>
    </row>
    <row r="3160" spans="1:21" ht="23.25" thickBot="1" x14ac:dyDescent="0.3">
      <c r="A3160" s="4" t="s">
        <v>701</v>
      </c>
      <c r="B3160" s="4" t="s">
        <v>447</v>
      </c>
      <c r="C3160" s="4" t="s">
        <v>448</v>
      </c>
      <c r="D3160" s="4" t="s">
        <v>702</v>
      </c>
      <c r="E3160" s="4" t="s">
        <v>703</v>
      </c>
      <c r="F3160" s="4" t="s">
        <v>53</v>
      </c>
      <c r="G3160" s="4" t="s">
        <v>54</v>
      </c>
      <c r="H3160" s="4" t="s">
        <v>704</v>
      </c>
      <c r="I3160" s="11"/>
      <c r="J3160" s="11"/>
      <c r="K3160" s="11"/>
      <c r="L3160" s="11"/>
      <c r="M3160" s="11"/>
      <c r="N3160" s="10">
        <v>309.39999999999998</v>
      </c>
      <c r="O3160" s="11"/>
      <c r="P3160" s="11"/>
      <c r="Q3160" s="11"/>
      <c r="R3160" s="11"/>
      <c r="S3160" s="11"/>
      <c r="T3160" s="11"/>
      <c r="U3160" s="9">
        <v>309.39999999999998</v>
      </c>
    </row>
    <row r="3161" spans="1:21" ht="23.25" thickBot="1" x14ac:dyDescent="0.3">
      <c r="A3161" s="4" t="s">
        <v>701</v>
      </c>
      <c r="B3161" s="4" t="s">
        <v>334</v>
      </c>
      <c r="C3161" s="4" t="s">
        <v>335</v>
      </c>
      <c r="D3161" s="4" t="s">
        <v>714</v>
      </c>
      <c r="E3161" s="4" t="s">
        <v>715</v>
      </c>
      <c r="F3161" s="4" t="s">
        <v>94</v>
      </c>
      <c r="G3161" s="4" t="s">
        <v>95</v>
      </c>
      <c r="H3161" s="4" t="s">
        <v>716</v>
      </c>
      <c r="I3161" s="8">
        <v>3.68</v>
      </c>
      <c r="J3161" s="7"/>
      <c r="K3161" s="7"/>
      <c r="L3161" s="7"/>
      <c r="M3161" s="8">
        <v>4.91</v>
      </c>
      <c r="N3161" s="7"/>
      <c r="O3161" s="7"/>
      <c r="P3161" s="7"/>
      <c r="Q3161" s="7"/>
      <c r="R3161" s="7"/>
      <c r="S3161" s="7"/>
      <c r="T3161" s="7"/>
      <c r="U3161" s="9">
        <v>8.59</v>
      </c>
    </row>
    <row r="3162" spans="1:21" ht="23.25" thickBot="1" x14ac:dyDescent="0.3">
      <c r="A3162" s="4" t="s">
        <v>701</v>
      </c>
      <c r="B3162" s="4" t="s">
        <v>334</v>
      </c>
      <c r="C3162" s="4" t="s">
        <v>335</v>
      </c>
      <c r="D3162" s="4" t="s">
        <v>714</v>
      </c>
      <c r="E3162" s="4" t="s">
        <v>715</v>
      </c>
      <c r="F3162" s="4" t="s">
        <v>53</v>
      </c>
      <c r="G3162" s="4" t="s">
        <v>54</v>
      </c>
      <c r="H3162" s="4" t="s">
        <v>716</v>
      </c>
      <c r="I3162" s="10">
        <v>62.28</v>
      </c>
      <c r="J3162" s="14">
        <v>0</v>
      </c>
      <c r="K3162" s="11"/>
      <c r="L3162" s="11"/>
      <c r="M3162" s="10">
        <v>83.07</v>
      </c>
      <c r="N3162" s="11"/>
      <c r="O3162" s="11"/>
      <c r="P3162" s="11"/>
      <c r="Q3162" s="11"/>
      <c r="R3162" s="11"/>
      <c r="S3162" s="11"/>
      <c r="T3162" s="11"/>
      <c r="U3162" s="9">
        <v>145.35</v>
      </c>
    </row>
    <row r="3163" spans="1:21" ht="23.25" thickBot="1" x14ac:dyDescent="0.3">
      <c r="A3163" s="4" t="s">
        <v>701</v>
      </c>
      <c r="B3163" s="4" t="s">
        <v>334</v>
      </c>
      <c r="C3163" s="4" t="s">
        <v>335</v>
      </c>
      <c r="D3163" s="4" t="s">
        <v>705</v>
      </c>
      <c r="E3163" s="4" t="s">
        <v>706</v>
      </c>
      <c r="F3163" s="4" t="s">
        <v>94</v>
      </c>
      <c r="G3163" s="4" t="s">
        <v>95</v>
      </c>
      <c r="H3163" s="4" t="s">
        <v>429</v>
      </c>
      <c r="I3163" s="8">
        <v>6210.71</v>
      </c>
      <c r="J3163" s="8">
        <v>5629.67</v>
      </c>
      <c r="K3163" s="8">
        <v>7090.97</v>
      </c>
      <c r="L3163" s="8">
        <v>8915.44</v>
      </c>
      <c r="M3163" s="8">
        <v>10296.98</v>
      </c>
      <c r="N3163" s="8">
        <v>7363.21</v>
      </c>
      <c r="O3163" s="8">
        <v>368.07</v>
      </c>
      <c r="P3163" s="8">
        <v>314.02</v>
      </c>
      <c r="Q3163" s="8">
        <v>317.76</v>
      </c>
      <c r="R3163" s="8">
        <v>127.92</v>
      </c>
      <c r="S3163" s="8">
        <v>116.96</v>
      </c>
      <c r="T3163" s="8">
        <v>35.54</v>
      </c>
      <c r="U3163" s="9">
        <v>46787.25</v>
      </c>
    </row>
    <row r="3164" spans="1:21" ht="23.25" thickBot="1" x14ac:dyDescent="0.3">
      <c r="A3164" s="4" t="s">
        <v>701</v>
      </c>
      <c r="B3164" s="4" t="s">
        <v>334</v>
      </c>
      <c r="C3164" s="4" t="s">
        <v>335</v>
      </c>
      <c r="D3164" s="4" t="s">
        <v>705</v>
      </c>
      <c r="E3164" s="4" t="s">
        <v>706</v>
      </c>
      <c r="F3164" s="4" t="s">
        <v>104</v>
      </c>
      <c r="G3164" s="4" t="s">
        <v>105</v>
      </c>
      <c r="H3164" s="4" t="s">
        <v>429</v>
      </c>
      <c r="I3164" s="11"/>
      <c r="J3164" s="11"/>
      <c r="K3164" s="11"/>
      <c r="L3164" s="11"/>
      <c r="M3164" s="11"/>
      <c r="N3164" s="11"/>
      <c r="O3164" s="11"/>
      <c r="P3164" s="11"/>
      <c r="Q3164" s="11"/>
      <c r="R3164" s="10">
        <v>193</v>
      </c>
      <c r="S3164" s="11"/>
      <c r="T3164" s="11"/>
      <c r="U3164" s="9">
        <v>193</v>
      </c>
    </row>
    <row r="3165" spans="1:21" ht="23.25" thickBot="1" x14ac:dyDescent="0.3">
      <c r="A3165" s="4" t="s">
        <v>701</v>
      </c>
      <c r="B3165" s="4" t="s">
        <v>334</v>
      </c>
      <c r="C3165" s="4" t="s">
        <v>335</v>
      </c>
      <c r="D3165" s="4" t="s">
        <v>705</v>
      </c>
      <c r="E3165" s="4" t="s">
        <v>706</v>
      </c>
      <c r="F3165" s="4" t="s">
        <v>51</v>
      </c>
      <c r="G3165" s="4" t="s">
        <v>52</v>
      </c>
      <c r="H3165" s="4" t="s">
        <v>429</v>
      </c>
      <c r="I3165" s="8">
        <v>153.6</v>
      </c>
      <c r="J3165" s="8">
        <v>498.24</v>
      </c>
      <c r="K3165" s="8">
        <v>362.24</v>
      </c>
      <c r="L3165" s="8">
        <v>1282.55</v>
      </c>
      <c r="M3165" s="8">
        <v>3015.19</v>
      </c>
      <c r="N3165" s="8">
        <v>135.72</v>
      </c>
      <c r="O3165" s="7"/>
      <c r="P3165" s="7"/>
      <c r="Q3165" s="7"/>
      <c r="R3165" s="7"/>
      <c r="S3165" s="7"/>
      <c r="T3165" s="7"/>
      <c r="U3165" s="9">
        <v>5447.54</v>
      </c>
    </row>
    <row r="3166" spans="1:21" ht="23.25" thickBot="1" x14ac:dyDescent="0.3">
      <c r="A3166" s="4" t="s">
        <v>701</v>
      </c>
      <c r="B3166" s="4" t="s">
        <v>334</v>
      </c>
      <c r="C3166" s="4" t="s">
        <v>335</v>
      </c>
      <c r="D3166" s="4" t="s">
        <v>705</v>
      </c>
      <c r="E3166" s="4" t="s">
        <v>706</v>
      </c>
      <c r="F3166" s="4" t="s">
        <v>42</v>
      </c>
      <c r="G3166" s="4" t="s">
        <v>43</v>
      </c>
      <c r="H3166" s="4" t="s">
        <v>429</v>
      </c>
      <c r="I3166" s="10">
        <v>101401.01</v>
      </c>
      <c r="J3166" s="10">
        <v>92563.44</v>
      </c>
      <c r="K3166" s="10">
        <v>115640.76</v>
      </c>
      <c r="L3166" s="10">
        <v>146493.01999999999</v>
      </c>
      <c r="M3166" s="10">
        <v>166252.87</v>
      </c>
      <c r="N3166" s="10">
        <v>122296.29</v>
      </c>
      <c r="O3166" s="10">
        <v>6230.13</v>
      </c>
      <c r="P3166" s="10">
        <v>5247.35</v>
      </c>
      <c r="Q3166" s="10">
        <v>5361.31</v>
      </c>
      <c r="R3166" s="10">
        <v>2165.31</v>
      </c>
      <c r="S3166" s="10">
        <v>1979.66</v>
      </c>
      <c r="T3166" s="10">
        <v>601.63</v>
      </c>
      <c r="U3166" s="9">
        <v>766232.78</v>
      </c>
    </row>
    <row r="3167" spans="1:21" ht="23.25" thickBot="1" x14ac:dyDescent="0.3">
      <c r="A3167" s="4" t="s">
        <v>701</v>
      </c>
      <c r="B3167" s="4" t="s">
        <v>334</v>
      </c>
      <c r="C3167" s="4" t="s">
        <v>335</v>
      </c>
      <c r="D3167" s="4" t="s">
        <v>705</v>
      </c>
      <c r="E3167" s="4" t="s">
        <v>706</v>
      </c>
      <c r="F3167" s="4" t="s">
        <v>53</v>
      </c>
      <c r="G3167" s="4" t="s">
        <v>54</v>
      </c>
      <c r="H3167" s="4" t="s">
        <v>429</v>
      </c>
      <c r="I3167" s="8">
        <v>3571.88</v>
      </c>
      <c r="J3167" s="8">
        <v>2229.54</v>
      </c>
      <c r="K3167" s="8">
        <v>4023.11</v>
      </c>
      <c r="L3167" s="8">
        <v>3132.6</v>
      </c>
      <c r="M3167" s="8">
        <v>5024.9799999999996</v>
      </c>
      <c r="N3167" s="8">
        <v>2202.1799999999998</v>
      </c>
      <c r="O3167" s="7"/>
      <c r="P3167" s="8">
        <v>67.86</v>
      </c>
      <c r="Q3167" s="8">
        <v>17.309999999999999</v>
      </c>
      <c r="R3167" s="7"/>
      <c r="S3167" s="7"/>
      <c r="T3167" s="7"/>
      <c r="U3167" s="9">
        <v>20269.46</v>
      </c>
    </row>
    <row r="3168" spans="1:21" ht="23.25" thickBot="1" x14ac:dyDescent="0.3">
      <c r="A3168" s="4" t="s">
        <v>701</v>
      </c>
      <c r="B3168" s="4" t="s">
        <v>334</v>
      </c>
      <c r="C3168" s="4" t="s">
        <v>335</v>
      </c>
      <c r="D3168" s="4" t="s">
        <v>705</v>
      </c>
      <c r="E3168" s="4" t="s">
        <v>706</v>
      </c>
      <c r="F3168" s="4" t="s">
        <v>172</v>
      </c>
      <c r="G3168" s="4" t="s">
        <v>173</v>
      </c>
      <c r="H3168" s="4" t="s">
        <v>429</v>
      </c>
      <c r="I3168" s="10">
        <v>67.5</v>
      </c>
      <c r="J3168" s="10">
        <v>22.5</v>
      </c>
      <c r="K3168" s="11"/>
      <c r="L3168" s="10">
        <v>22.5</v>
      </c>
      <c r="M3168" s="10">
        <v>45</v>
      </c>
      <c r="N3168" s="10">
        <v>22.5</v>
      </c>
      <c r="O3168" s="11"/>
      <c r="P3168" s="11"/>
      <c r="Q3168" s="11"/>
      <c r="R3168" s="11"/>
      <c r="S3168" s="11"/>
      <c r="T3168" s="11"/>
      <c r="U3168" s="9">
        <v>180</v>
      </c>
    </row>
    <row r="3169" spans="1:21" ht="23.25" thickBot="1" x14ac:dyDescent="0.3">
      <c r="A3169" s="4" t="s">
        <v>701</v>
      </c>
      <c r="B3169" s="4" t="s">
        <v>334</v>
      </c>
      <c r="C3169" s="4" t="s">
        <v>335</v>
      </c>
      <c r="D3169" s="4" t="s">
        <v>702</v>
      </c>
      <c r="E3169" s="4" t="s">
        <v>703</v>
      </c>
      <c r="F3169" s="4" t="s">
        <v>102</v>
      </c>
      <c r="G3169" s="4" t="s">
        <v>103</v>
      </c>
      <c r="H3169" s="4" t="s">
        <v>704</v>
      </c>
      <c r="I3169" s="7"/>
      <c r="J3169" s="7"/>
      <c r="K3169" s="8">
        <v>9.2100000000000009</v>
      </c>
      <c r="L3169" s="7"/>
      <c r="M3169" s="7"/>
      <c r="N3169" s="7"/>
      <c r="O3169" s="7"/>
      <c r="P3169" s="7"/>
      <c r="Q3169" s="7"/>
      <c r="R3169" s="7"/>
      <c r="S3169" s="7"/>
      <c r="T3169" s="7"/>
      <c r="U3169" s="9">
        <v>9.2100000000000009</v>
      </c>
    </row>
    <row r="3170" spans="1:21" ht="23.25" thickBot="1" x14ac:dyDescent="0.3">
      <c r="A3170" s="4" t="s">
        <v>701</v>
      </c>
      <c r="B3170" s="4" t="s">
        <v>316</v>
      </c>
      <c r="C3170" s="4" t="s">
        <v>317</v>
      </c>
      <c r="D3170" s="4" t="s">
        <v>705</v>
      </c>
      <c r="E3170" s="4" t="s">
        <v>706</v>
      </c>
      <c r="F3170" s="4" t="s">
        <v>76</v>
      </c>
      <c r="G3170" s="4" t="s">
        <v>77</v>
      </c>
      <c r="H3170" s="4" t="s">
        <v>429</v>
      </c>
      <c r="I3170" s="10">
        <v>346.5</v>
      </c>
      <c r="J3170" s="10">
        <v>47.25</v>
      </c>
      <c r="K3170" s="11"/>
      <c r="L3170" s="11"/>
      <c r="M3170" s="11"/>
      <c r="N3170" s="11"/>
      <c r="O3170" s="11"/>
      <c r="P3170" s="11"/>
      <c r="Q3170" s="11"/>
      <c r="R3170" s="11"/>
      <c r="S3170" s="11"/>
      <c r="T3170" s="11"/>
      <c r="U3170" s="9">
        <v>393.75</v>
      </c>
    </row>
    <row r="3171" spans="1:21" ht="23.25" thickBot="1" x14ac:dyDescent="0.3">
      <c r="A3171" s="4" t="s">
        <v>701</v>
      </c>
      <c r="B3171" s="4" t="s">
        <v>717</v>
      </c>
      <c r="C3171" s="4" t="s">
        <v>718</v>
      </c>
      <c r="D3171" s="4" t="s">
        <v>710</v>
      </c>
      <c r="E3171" s="4" t="s">
        <v>708</v>
      </c>
      <c r="F3171" s="4" t="s">
        <v>108</v>
      </c>
      <c r="G3171" s="4" t="s">
        <v>109</v>
      </c>
      <c r="H3171" s="4" t="s">
        <v>711</v>
      </c>
      <c r="I3171" s="8">
        <v>24338.58</v>
      </c>
      <c r="J3171" s="8">
        <v>21363.7</v>
      </c>
      <c r="K3171" s="8">
        <v>17394.060000000001</v>
      </c>
      <c r="L3171" s="8">
        <v>23779.360000000001</v>
      </c>
      <c r="M3171" s="8">
        <v>25268.27</v>
      </c>
      <c r="N3171" s="8">
        <v>26689.67</v>
      </c>
      <c r="O3171" s="8">
        <v>27003.16</v>
      </c>
      <c r="P3171" s="8">
        <v>25272.66</v>
      </c>
      <c r="Q3171" s="8">
        <v>25504.01</v>
      </c>
      <c r="R3171" s="8">
        <v>21382.52</v>
      </c>
      <c r="S3171" s="8">
        <v>21814.46</v>
      </c>
      <c r="T3171" s="8">
        <v>21865.14</v>
      </c>
      <c r="U3171" s="9">
        <v>281675.59000000003</v>
      </c>
    </row>
    <row r="3172" spans="1:21" ht="23.25" thickBot="1" x14ac:dyDescent="0.3">
      <c r="A3172" s="4" t="s">
        <v>701</v>
      </c>
      <c r="B3172" s="4" t="s">
        <v>717</v>
      </c>
      <c r="C3172" s="4" t="s">
        <v>718</v>
      </c>
      <c r="D3172" s="4" t="s">
        <v>710</v>
      </c>
      <c r="E3172" s="4" t="s">
        <v>708</v>
      </c>
      <c r="F3172" s="4" t="s">
        <v>120</v>
      </c>
      <c r="G3172" s="4" t="s">
        <v>121</v>
      </c>
      <c r="H3172" s="4" t="s">
        <v>711</v>
      </c>
      <c r="I3172" s="10">
        <v>38806.629999999997</v>
      </c>
      <c r="J3172" s="10">
        <v>30084.78</v>
      </c>
      <c r="K3172" s="10">
        <v>32893.22</v>
      </c>
      <c r="L3172" s="10">
        <v>30651.17</v>
      </c>
      <c r="M3172" s="10">
        <v>32283.35</v>
      </c>
      <c r="N3172" s="10">
        <v>39660.699999999997</v>
      </c>
      <c r="O3172" s="10">
        <v>41271.49</v>
      </c>
      <c r="P3172" s="10">
        <v>36754.85</v>
      </c>
      <c r="Q3172" s="10">
        <v>39222.92</v>
      </c>
      <c r="R3172" s="10">
        <v>38538.050000000003</v>
      </c>
      <c r="S3172" s="10">
        <v>35277.19</v>
      </c>
      <c r="T3172" s="10">
        <v>38913.269999999997</v>
      </c>
      <c r="U3172" s="9">
        <v>434357.62</v>
      </c>
    </row>
    <row r="3173" spans="1:21" ht="23.25" thickBot="1" x14ac:dyDescent="0.3">
      <c r="A3173" s="4" t="s">
        <v>701</v>
      </c>
      <c r="B3173" s="4" t="s">
        <v>717</v>
      </c>
      <c r="C3173" s="4" t="s">
        <v>718</v>
      </c>
      <c r="D3173" s="4" t="s">
        <v>710</v>
      </c>
      <c r="E3173" s="4" t="s">
        <v>708</v>
      </c>
      <c r="F3173" s="4" t="s">
        <v>122</v>
      </c>
      <c r="G3173" s="4" t="s">
        <v>123</v>
      </c>
      <c r="H3173" s="4" t="s">
        <v>711</v>
      </c>
      <c r="I3173" s="13">
        <v>0</v>
      </c>
      <c r="J3173" s="8">
        <v>870.27</v>
      </c>
      <c r="K3173" s="8">
        <v>4172.1499999999996</v>
      </c>
      <c r="L3173" s="8">
        <v>4031.32</v>
      </c>
      <c r="M3173" s="8">
        <v>4113.66</v>
      </c>
      <c r="N3173" s="8">
        <v>2719.18</v>
      </c>
      <c r="O3173" s="8">
        <v>1224.8499999999999</v>
      </c>
      <c r="P3173" s="8">
        <v>210.13</v>
      </c>
      <c r="Q3173" s="8">
        <v>189.87</v>
      </c>
      <c r="R3173" s="8">
        <v>503.85</v>
      </c>
      <c r="S3173" s="8">
        <v>847.44</v>
      </c>
      <c r="T3173" s="8">
        <v>73.58</v>
      </c>
      <c r="U3173" s="9">
        <v>18956.3</v>
      </c>
    </row>
    <row r="3174" spans="1:21" ht="23.25" thickBot="1" x14ac:dyDescent="0.3">
      <c r="A3174" s="4" t="s">
        <v>701</v>
      </c>
      <c r="B3174" s="4" t="s">
        <v>717</v>
      </c>
      <c r="C3174" s="4" t="s">
        <v>718</v>
      </c>
      <c r="D3174" s="4" t="s">
        <v>710</v>
      </c>
      <c r="E3174" s="4" t="s">
        <v>708</v>
      </c>
      <c r="F3174" s="4" t="s">
        <v>110</v>
      </c>
      <c r="G3174" s="4" t="s">
        <v>111</v>
      </c>
      <c r="H3174" s="4" t="s">
        <v>711</v>
      </c>
      <c r="I3174" s="11"/>
      <c r="J3174" s="11"/>
      <c r="K3174" s="11"/>
      <c r="L3174" s="11"/>
      <c r="M3174" s="11"/>
      <c r="N3174" s="11"/>
      <c r="O3174" s="11"/>
      <c r="P3174" s="11"/>
      <c r="Q3174" s="11"/>
      <c r="R3174" s="11"/>
      <c r="S3174" s="10">
        <v>803.22</v>
      </c>
      <c r="T3174" s="11"/>
      <c r="U3174" s="9">
        <v>803.22</v>
      </c>
    </row>
    <row r="3175" spans="1:21" ht="23.25" thickBot="1" x14ac:dyDescent="0.3">
      <c r="A3175" s="4" t="s">
        <v>701</v>
      </c>
      <c r="B3175" s="4" t="s">
        <v>717</v>
      </c>
      <c r="C3175" s="4" t="s">
        <v>718</v>
      </c>
      <c r="D3175" s="4" t="s">
        <v>710</v>
      </c>
      <c r="E3175" s="4" t="s">
        <v>708</v>
      </c>
      <c r="F3175" s="4" t="s">
        <v>112</v>
      </c>
      <c r="G3175" s="4" t="s">
        <v>113</v>
      </c>
      <c r="H3175" s="4" t="s">
        <v>711</v>
      </c>
      <c r="I3175" s="8">
        <v>9298.82</v>
      </c>
      <c r="J3175" s="8">
        <v>8820.14</v>
      </c>
      <c r="K3175" s="8">
        <v>9449.9599999999991</v>
      </c>
      <c r="L3175" s="8">
        <v>9047.07</v>
      </c>
      <c r="M3175" s="8">
        <v>8566.42</v>
      </c>
      <c r="N3175" s="8">
        <v>9483.23</v>
      </c>
      <c r="O3175" s="8">
        <v>9485.61</v>
      </c>
      <c r="P3175" s="8">
        <v>9257.84</v>
      </c>
      <c r="Q3175" s="8">
        <v>9648.69</v>
      </c>
      <c r="R3175" s="8">
        <v>9864.1299999999992</v>
      </c>
      <c r="S3175" s="8">
        <v>9261.61</v>
      </c>
      <c r="T3175" s="8">
        <v>9713.7199999999993</v>
      </c>
      <c r="U3175" s="9">
        <v>111897.24</v>
      </c>
    </row>
    <row r="3176" spans="1:21" ht="23.25" thickBot="1" x14ac:dyDescent="0.3">
      <c r="A3176" s="4" t="s">
        <v>701</v>
      </c>
      <c r="B3176" s="4" t="s">
        <v>717</v>
      </c>
      <c r="C3176" s="4" t="s">
        <v>718</v>
      </c>
      <c r="D3176" s="4" t="s">
        <v>710</v>
      </c>
      <c r="E3176" s="4" t="s">
        <v>708</v>
      </c>
      <c r="F3176" s="4" t="s">
        <v>114</v>
      </c>
      <c r="G3176" s="4" t="s">
        <v>115</v>
      </c>
      <c r="H3176" s="4" t="s">
        <v>711</v>
      </c>
      <c r="I3176" s="10">
        <v>34415.5</v>
      </c>
      <c r="J3176" s="10">
        <v>32783.83</v>
      </c>
      <c r="K3176" s="10">
        <v>35646.910000000003</v>
      </c>
      <c r="L3176" s="10">
        <v>34224.730000000003</v>
      </c>
      <c r="M3176" s="10">
        <v>32450.58</v>
      </c>
      <c r="N3176" s="10">
        <v>35630.11</v>
      </c>
      <c r="O3176" s="10">
        <v>35399.72</v>
      </c>
      <c r="P3176" s="10">
        <v>34392.07</v>
      </c>
      <c r="Q3176" s="10">
        <v>35840.86</v>
      </c>
      <c r="R3176" s="10">
        <v>36690.800000000003</v>
      </c>
      <c r="S3176" s="10">
        <v>34509.47</v>
      </c>
      <c r="T3176" s="10">
        <v>36063.040000000001</v>
      </c>
      <c r="U3176" s="9">
        <v>418047.62</v>
      </c>
    </row>
    <row r="3177" spans="1:21" ht="23.25" thickBot="1" x14ac:dyDescent="0.3">
      <c r="A3177" s="4" t="s">
        <v>701</v>
      </c>
      <c r="B3177" s="4" t="s">
        <v>717</v>
      </c>
      <c r="C3177" s="4" t="s">
        <v>718</v>
      </c>
      <c r="D3177" s="4" t="s">
        <v>710</v>
      </c>
      <c r="E3177" s="4" t="s">
        <v>708</v>
      </c>
      <c r="F3177" s="4" t="s">
        <v>128</v>
      </c>
      <c r="G3177" s="4" t="s">
        <v>129</v>
      </c>
      <c r="H3177" s="4" t="s">
        <v>711</v>
      </c>
      <c r="I3177" s="7"/>
      <c r="J3177" s="7"/>
      <c r="K3177" s="7"/>
      <c r="L3177" s="8">
        <v>5000</v>
      </c>
      <c r="M3177" s="7"/>
      <c r="N3177" s="7"/>
      <c r="O3177" s="7"/>
      <c r="P3177" s="7"/>
      <c r="Q3177" s="7"/>
      <c r="R3177" s="7"/>
      <c r="S3177" s="7"/>
      <c r="T3177" s="7"/>
      <c r="U3177" s="9">
        <v>5000</v>
      </c>
    </row>
    <row r="3178" spans="1:21" ht="23.25" thickBot="1" x14ac:dyDescent="0.3">
      <c r="A3178" s="4" t="s">
        <v>701</v>
      </c>
      <c r="B3178" s="4" t="s">
        <v>717</v>
      </c>
      <c r="C3178" s="4" t="s">
        <v>718</v>
      </c>
      <c r="D3178" s="4" t="s">
        <v>710</v>
      </c>
      <c r="E3178" s="4" t="s">
        <v>708</v>
      </c>
      <c r="F3178" s="4" t="s">
        <v>38</v>
      </c>
      <c r="G3178" s="4" t="s">
        <v>39</v>
      </c>
      <c r="H3178" s="4" t="s">
        <v>711</v>
      </c>
      <c r="I3178" s="10">
        <v>2329.69</v>
      </c>
      <c r="J3178" s="10">
        <v>2013.59</v>
      </c>
      <c r="K3178" s="10">
        <v>2691.24</v>
      </c>
      <c r="L3178" s="10">
        <v>2283.59</v>
      </c>
      <c r="M3178" s="10">
        <v>2817.32</v>
      </c>
      <c r="N3178" s="10">
        <v>2444.64</v>
      </c>
      <c r="O3178" s="10">
        <v>2444.64</v>
      </c>
      <c r="P3178" s="10">
        <v>1139.8499999999999</v>
      </c>
      <c r="Q3178" s="10">
        <v>1669.62</v>
      </c>
      <c r="R3178" s="10">
        <v>1640.53</v>
      </c>
      <c r="S3178" s="10">
        <v>1640.53</v>
      </c>
      <c r="T3178" s="10">
        <v>1784.21</v>
      </c>
      <c r="U3178" s="9">
        <v>24899.45</v>
      </c>
    </row>
    <row r="3179" spans="1:21" ht="23.25" thickBot="1" x14ac:dyDescent="0.3">
      <c r="A3179" s="4" t="s">
        <v>701</v>
      </c>
      <c r="B3179" s="4" t="s">
        <v>717</v>
      </c>
      <c r="C3179" s="4" t="s">
        <v>718</v>
      </c>
      <c r="D3179" s="4" t="s">
        <v>710</v>
      </c>
      <c r="E3179" s="4" t="s">
        <v>708</v>
      </c>
      <c r="F3179" s="4" t="s">
        <v>98</v>
      </c>
      <c r="G3179" s="4" t="s">
        <v>99</v>
      </c>
      <c r="H3179" s="4" t="s">
        <v>711</v>
      </c>
      <c r="I3179" s="7"/>
      <c r="J3179" s="7"/>
      <c r="K3179" s="7"/>
      <c r="L3179" s="7"/>
      <c r="M3179" s="8">
        <v>82</v>
      </c>
      <c r="N3179" s="7"/>
      <c r="O3179" s="7"/>
      <c r="P3179" s="7"/>
      <c r="Q3179" s="7"/>
      <c r="R3179" s="7"/>
      <c r="S3179" s="7"/>
      <c r="T3179" s="7"/>
      <c r="U3179" s="9">
        <v>82</v>
      </c>
    </row>
    <row r="3180" spans="1:21" ht="23.25" thickBot="1" x14ac:dyDescent="0.3">
      <c r="A3180" s="4" t="s">
        <v>701</v>
      </c>
      <c r="B3180" s="4" t="s">
        <v>717</v>
      </c>
      <c r="C3180" s="4" t="s">
        <v>718</v>
      </c>
      <c r="D3180" s="4" t="s">
        <v>710</v>
      </c>
      <c r="E3180" s="4" t="s">
        <v>708</v>
      </c>
      <c r="F3180" s="4" t="s">
        <v>146</v>
      </c>
      <c r="G3180" s="4" t="s">
        <v>147</v>
      </c>
      <c r="H3180" s="4" t="s">
        <v>711</v>
      </c>
      <c r="I3180" s="10">
        <v>215748.5</v>
      </c>
      <c r="J3180" s="10">
        <v>213368.55</v>
      </c>
      <c r="K3180" s="10">
        <v>210468.2</v>
      </c>
      <c r="L3180" s="10">
        <v>215038.7</v>
      </c>
      <c r="M3180" s="10">
        <v>217345.99</v>
      </c>
      <c r="N3180" s="10">
        <v>215297.01</v>
      </c>
      <c r="O3180" s="10">
        <v>215688.26</v>
      </c>
      <c r="P3180" s="10">
        <v>217958.62</v>
      </c>
      <c r="Q3180" s="10">
        <v>201034.29</v>
      </c>
      <c r="R3180" s="10">
        <v>223734.88</v>
      </c>
      <c r="S3180" s="10">
        <v>217603.59</v>
      </c>
      <c r="T3180" s="10">
        <v>215526.18</v>
      </c>
      <c r="U3180" s="9">
        <v>2578812.77</v>
      </c>
    </row>
    <row r="3181" spans="1:21" ht="23.25" thickBot="1" x14ac:dyDescent="0.3">
      <c r="A3181" s="4" t="s">
        <v>701</v>
      </c>
      <c r="B3181" s="4" t="s">
        <v>717</v>
      </c>
      <c r="C3181" s="4" t="s">
        <v>718</v>
      </c>
      <c r="D3181" s="4" t="s">
        <v>710</v>
      </c>
      <c r="E3181" s="4" t="s">
        <v>708</v>
      </c>
      <c r="F3181" s="4" t="s">
        <v>102</v>
      </c>
      <c r="G3181" s="4" t="s">
        <v>103</v>
      </c>
      <c r="H3181" s="4" t="s">
        <v>711</v>
      </c>
      <c r="I3181" s="8">
        <v>64.87</v>
      </c>
      <c r="J3181" s="8">
        <v>57.72</v>
      </c>
      <c r="K3181" s="8">
        <v>173.37</v>
      </c>
      <c r="L3181" s="8">
        <v>83.94</v>
      </c>
      <c r="M3181" s="7"/>
      <c r="N3181" s="8">
        <v>231.46</v>
      </c>
      <c r="O3181" s="8">
        <v>493.29</v>
      </c>
      <c r="P3181" s="7"/>
      <c r="Q3181" s="8">
        <v>833.18</v>
      </c>
      <c r="R3181" s="7"/>
      <c r="S3181" s="8">
        <v>94.56</v>
      </c>
      <c r="T3181" s="7"/>
      <c r="U3181" s="9">
        <v>2032.39</v>
      </c>
    </row>
    <row r="3182" spans="1:21" ht="23.25" thickBot="1" x14ac:dyDescent="0.3">
      <c r="A3182" s="4" t="s">
        <v>701</v>
      </c>
      <c r="B3182" s="4" t="s">
        <v>717</v>
      </c>
      <c r="C3182" s="4" t="s">
        <v>718</v>
      </c>
      <c r="D3182" s="4" t="s">
        <v>710</v>
      </c>
      <c r="E3182" s="4" t="s">
        <v>708</v>
      </c>
      <c r="F3182" s="4" t="s">
        <v>445</v>
      </c>
      <c r="G3182" s="4" t="s">
        <v>446</v>
      </c>
      <c r="H3182" s="4" t="s">
        <v>711</v>
      </c>
      <c r="I3182" s="10">
        <v>17754.919999999998</v>
      </c>
      <c r="J3182" s="10">
        <v>20468.400000000001</v>
      </c>
      <c r="K3182" s="10">
        <v>36239</v>
      </c>
      <c r="L3182" s="10">
        <v>-13600</v>
      </c>
      <c r="M3182" s="10">
        <v>13600</v>
      </c>
      <c r="N3182" s="10">
        <v>48442.39</v>
      </c>
      <c r="O3182" s="10">
        <v>16414.13</v>
      </c>
      <c r="P3182" s="10">
        <v>21951.42</v>
      </c>
      <c r="Q3182" s="11"/>
      <c r="R3182" s="11"/>
      <c r="S3182" s="11"/>
      <c r="T3182" s="11"/>
      <c r="U3182" s="9">
        <v>161270.26</v>
      </c>
    </row>
    <row r="3183" spans="1:21" ht="23.25" thickBot="1" x14ac:dyDescent="0.3">
      <c r="A3183" s="4" t="s">
        <v>701</v>
      </c>
      <c r="B3183" s="4" t="s">
        <v>717</v>
      </c>
      <c r="C3183" s="4" t="s">
        <v>718</v>
      </c>
      <c r="D3183" s="4" t="s">
        <v>710</v>
      </c>
      <c r="E3183" s="4" t="s">
        <v>708</v>
      </c>
      <c r="F3183" s="4" t="s">
        <v>116</v>
      </c>
      <c r="G3183" s="4" t="s">
        <v>117</v>
      </c>
      <c r="H3183" s="4" t="s">
        <v>711</v>
      </c>
      <c r="I3183" s="8">
        <v>17.63</v>
      </c>
      <c r="J3183" s="7"/>
      <c r="K3183" s="8">
        <v>13.8</v>
      </c>
      <c r="L3183" s="7"/>
      <c r="M3183" s="8">
        <v>125.14</v>
      </c>
      <c r="N3183" s="7"/>
      <c r="O3183" s="7"/>
      <c r="P3183" s="7"/>
      <c r="Q3183" s="7"/>
      <c r="R3183" s="7"/>
      <c r="S3183" s="7"/>
      <c r="T3183" s="7"/>
      <c r="U3183" s="9">
        <v>156.57</v>
      </c>
    </row>
    <row r="3184" spans="1:21" ht="23.25" thickBot="1" x14ac:dyDescent="0.3">
      <c r="A3184" s="4" t="s">
        <v>701</v>
      </c>
      <c r="B3184" s="4" t="s">
        <v>717</v>
      </c>
      <c r="C3184" s="4" t="s">
        <v>718</v>
      </c>
      <c r="D3184" s="4" t="s">
        <v>710</v>
      </c>
      <c r="E3184" s="4" t="s">
        <v>708</v>
      </c>
      <c r="F3184" s="4" t="s">
        <v>152</v>
      </c>
      <c r="G3184" s="4" t="s">
        <v>153</v>
      </c>
      <c r="H3184" s="4" t="s">
        <v>711</v>
      </c>
      <c r="I3184" s="11"/>
      <c r="J3184" s="11"/>
      <c r="K3184" s="10">
        <v>480</v>
      </c>
      <c r="L3184" s="11"/>
      <c r="M3184" s="11"/>
      <c r="N3184" s="11"/>
      <c r="O3184" s="11"/>
      <c r="P3184" s="11"/>
      <c r="Q3184" s="11"/>
      <c r="R3184" s="11"/>
      <c r="S3184" s="11"/>
      <c r="T3184" s="11"/>
      <c r="U3184" s="9">
        <v>480</v>
      </c>
    </row>
    <row r="3185" spans="1:21" ht="23.25" thickBot="1" x14ac:dyDescent="0.3">
      <c r="A3185" s="4" t="s">
        <v>701</v>
      </c>
      <c r="B3185" s="4" t="s">
        <v>717</v>
      </c>
      <c r="C3185" s="4" t="s">
        <v>718</v>
      </c>
      <c r="D3185" s="4" t="s">
        <v>710</v>
      </c>
      <c r="E3185" s="4" t="s">
        <v>708</v>
      </c>
      <c r="F3185" s="4" t="s">
        <v>84</v>
      </c>
      <c r="G3185" s="4" t="s">
        <v>85</v>
      </c>
      <c r="H3185" s="4" t="s">
        <v>711</v>
      </c>
      <c r="I3185" s="8">
        <v>24</v>
      </c>
      <c r="J3185" s="8">
        <v>34</v>
      </c>
      <c r="K3185" s="8">
        <v>39</v>
      </c>
      <c r="L3185" s="7"/>
      <c r="M3185" s="8">
        <v>59.95</v>
      </c>
      <c r="N3185" s="8">
        <v>223.97</v>
      </c>
      <c r="O3185" s="7"/>
      <c r="P3185" s="8">
        <v>221.25</v>
      </c>
      <c r="Q3185" s="7"/>
      <c r="R3185" s="7"/>
      <c r="S3185" s="7"/>
      <c r="T3185" s="7"/>
      <c r="U3185" s="9">
        <v>602.16999999999996</v>
      </c>
    </row>
    <row r="3186" spans="1:21" ht="23.25" thickBot="1" x14ac:dyDescent="0.3">
      <c r="A3186" s="4" t="s">
        <v>701</v>
      </c>
      <c r="B3186" s="4" t="s">
        <v>717</v>
      </c>
      <c r="C3186" s="4" t="s">
        <v>718</v>
      </c>
      <c r="D3186" s="4" t="s">
        <v>710</v>
      </c>
      <c r="E3186" s="4" t="s">
        <v>708</v>
      </c>
      <c r="F3186" s="4" t="s">
        <v>164</v>
      </c>
      <c r="G3186" s="4" t="s">
        <v>165</v>
      </c>
      <c r="H3186" s="4" t="s">
        <v>711</v>
      </c>
      <c r="I3186" s="11"/>
      <c r="J3186" s="11"/>
      <c r="K3186" s="11"/>
      <c r="L3186" s="11"/>
      <c r="M3186" s="10">
        <v>367.3</v>
      </c>
      <c r="N3186" s="11"/>
      <c r="O3186" s="11"/>
      <c r="P3186" s="11"/>
      <c r="Q3186" s="11"/>
      <c r="R3186" s="11"/>
      <c r="S3186" s="11"/>
      <c r="T3186" s="11"/>
      <c r="U3186" s="9">
        <v>367.3</v>
      </c>
    </row>
    <row r="3187" spans="1:21" ht="23.25" thickBot="1" x14ac:dyDescent="0.3">
      <c r="A3187" s="4" t="s">
        <v>701</v>
      </c>
      <c r="B3187" s="4" t="s">
        <v>717</v>
      </c>
      <c r="C3187" s="4" t="s">
        <v>718</v>
      </c>
      <c r="D3187" s="4" t="s">
        <v>710</v>
      </c>
      <c r="E3187" s="4" t="s">
        <v>708</v>
      </c>
      <c r="F3187" s="4" t="s">
        <v>166</v>
      </c>
      <c r="G3187" s="4" t="s">
        <v>167</v>
      </c>
      <c r="H3187" s="4" t="s">
        <v>711</v>
      </c>
      <c r="I3187" s="8">
        <v>400</v>
      </c>
      <c r="J3187" s="7"/>
      <c r="K3187" s="8">
        <v>400</v>
      </c>
      <c r="L3187" s="7"/>
      <c r="M3187" s="7"/>
      <c r="N3187" s="7"/>
      <c r="O3187" s="8">
        <v>200</v>
      </c>
      <c r="P3187" s="8">
        <v>300</v>
      </c>
      <c r="Q3187" s="7"/>
      <c r="R3187" s="7"/>
      <c r="S3187" s="7"/>
      <c r="T3187" s="7"/>
      <c r="U3187" s="9">
        <v>1300</v>
      </c>
    </row>
    <row r="3188" spans="1:21" ht="23.25" thickBot="1" x14ac:dyDescent="0.3">
      <c r="A3188" s="4" t="s">
        <v>701</v>
      </c>
      <c r="B3188" s="4" t="s">
        <v>717</v>
      </c>
      <c r="C3188" s="4" t="s">
        <v>718</v>
      </c>
      <c r="D3188" s="4" t="s">
        <v>710</v>
      </c>
      <c r="E3188" s="4" t="s">
        <v>708</v>
      </c>
      <c r="F3188" s="4" t="s">
        <v>168</v>
      </c>
      <c r="G3188" s="4" t="s">
        <v>169</v>
      </c>
      <c r="H3188" s="4" t="s">
        <v>711</v>
      </c>
      <c r="I3188" s="10">
        <v>110.75</v>
      </c>
      <c r="J3188" s="11"/>
      <c r="K3188" s="10">
        <v>943</v>
      </c>
      <c r="L3188" s="11"/>
      <c r="M3188" s="11"/>
      <c r="N3188" s="10">
        <v>120.45</v>
      </c>
      <c r="O3188" s="11"/>
      <c r="P3188" s="11"/>
      <c r="Q3188" s="11"/>
      <c r="R3188" s="11"/>
      <c r="S3188" s="11"/>
      <c r="T3188" s="11"/>
      <c r="U3188" s="9">
        <v>1174.2</v>
      </c>
    </row>
    <row r="3189" spans="1:21" ht="23.25" thickBot="1" x14ac:dyDescent="0.3">
      <c r="A3189" s="4" t="s">
        <v>701</v>
      </c>
      <c r="B3189" s="4" t="s">
        <v>717</v>
      </c>
      <c r="C3189" s="4" t="s">
        <v>718</v>
      </c>
      <c r="D3189" s="4" t="s">
        <v>710</v>
      </c>
      <c r="E3189" s="4" t="s">
        <v>708</v>
      </c>
      <c r="F3189" s="4" t="s">
        <v>192</v>
      </c>
      <c r="G3189" s="4" t="s">
        <v>193</v>
      </c>
      <c r="H3189" s="4" t="s">
        <v>711</v>
      </c>
      <c r="I3189" s="8">
        <v>-6991.2</v>
      </c>
      <c r="J3189" s="8">
        <v>-6641.64</v>
      </c>
      <c r="K3189" s="8">
        <v>-4893.84</v>
      </c>
      <c r="L3189" s="8">
        <v>-6992.8</v>
      </c>
      <c r="M3189" s="8">
        <v>-6643.16</v>
      </c>
      <c r="N3189" s="8">
        <v>-7796.8</v>
      </c>
      <c r="O3189" s="8">
        <v>-7796.8</v>
      </c>
      <c r="P3189" s="8">
        <v>-7088</v>
      </c>
      <c r="Q3189" s="8">
        <v>-7442.4</v>
      </c>
      <c r="R3189" s="8">
        <v>-5670.4</v>
      </c>
      <c r="S3189" s="8">
        <v>-6556.4</v>
      </c>
      <c r="T3189" s="8">
        <v>-7442.4</v>
      </c>
      <c r="U3189" s="9">
        <v>-81955.839999999997</v>
      </c>
    </row>
    <row r="3190" spans="1:21" ht="23.25" thickBot="1" x14ac:dyDescent="0.3">
      <c r="A3190" s="4" t="s">
        <v>701</v>
      </c>
      <c r="B3190" s="4" t="s">
        <v>717</v>
      </c>
      <c r="C3190" s="4" t="s">
        <v>718</v>
      </c>
      <c r="D3190" s="4" t="s">
        <v>719</v>
      </c>
      <c r="E3190" s="4" t="s">
        <v>720</v>
      </c>
      <c r="F3190" s="4" t="s">
        <v>118</v>
      </c>
      <c r="G3190" s="4" t="s">
        <v>119</v>
      </c>
      <c r="H3190" s="4" t="s">
        <v>440</v>
      </c>
      <c r="I3190" s="11"/>
      <c r="J3190" s="10">
        <v>889.6</v>
      </c>
      <c r="K3190" s="14">
        <v>0</v>
      </c>
      <c r="L3190" s="11"/>
      <c r="M3190" s="11"/>
      <c r="N3190" s="11"/>
      <c r="O3190" s="11"/>
      <c r="P3190" s="11"/>
      <c r="Q3190" s="11"/>
      <c r="R3190" s="11"/>
      <c r="S3190" s="11"/>
      <c r="T3190" s="11"/>
      <c r="U3190" s="9">
        <v>889.6</v>
      </c>
    </row>
    <row r="3191" spans="1:21" ht="23.25" thickBot="1" x14ac:dyDescent="0.3">
      <c r="A3191" s="4" t="s">
        <v>701</v>
      </c>
      <c r="B3191" s="4" t="s">
        <v>717</v>
      </c>
      <c r="C3191" s="4" t="s">
        <v>718</v>
      </c>
      <c r="D3191" s="4" t="s">
        <v>719</v>
      </c>
      <c r="E3191" s="4" t="s">
        <v>720</v>
      </c>
      <c r="F3191" s="4" t="s">
        <v>120</v>
      </c>
      <c r="G3191" s="4" t="s">
        <v>121</v>
      </c>
      <c r="H3191" s="4" t="s">
        <v>440</v>
      </c>
      <c r="I3191" s="8">
        <v>12899.2</v>
      </c>
      <c r="J3191" s="8">
        <v>10800.3</v>
      </c>
      <c r="K3191" s="8">
        <v>11970.34</v>
      </c>
      <c r="L3191" s="8">
        <v>15578.04</v>
      </c>
      <c r="M3191" s="8">
        <v>12423.19</v>
      </c>
      <c r="N3191" s="8">
        <v>14974.24</v>
      </c>
      <c r="O3191" s="8">
        <v>16634.7</v>
      </c>
      <c r="P3191" s="8">
        <v>13766.64</v>
      </c>
      <c r="Q3191" s="8">
        <v>14840.78</v>
      </c>
      <c r="R3191" s="8">
        <v>13747.74</v>
      </c>
      <c r="S3191" s="8">
        <v>14040.24</v>
      </c>
      <c r="T3191" s="8">
        <v>11823.36</v>
      </c>
      <c r="U3191" s="9">
        <v>163498.76999999999</v>
      </c>
    </row>
    <row r="3192" spans="1:21" ht="23.25" thickBot="1" x14ac:dyDescent="0.3">
      <c r="A3192" s="4" t="s">
        <v>701</v>
      </c>
      <c r="B3192" s="4" t="s">
        <v>717</v>
      </c>
      <c r="C3192" s="4" t="s">
        <v>718</v>
      </c>
      <c r="D3192" s="4" t="s">
        <v>719</v>
      </c>
      <c r="E3192" s="4" t="s">
        <v>720</v>
      </c>
      <c r="F3192" s="4" t="s">
        <v>122</v>
      </c>
      <c r="G3192" s="4" t="s">
        <v>123</v>
      </c>
      <c r="H3192" s="4" t="s">
        <v>440</v>
      </c>
      <c r="I3192" s="10">
        <v>20.85</v>
      </c>
      <c r="J3192" s="14">
        <v>0</v>
      </c>
      <c r="K3192" s="10">
        <v>475.49</v>
      </c>
      <c r="L3192" s="10">
        <v>283.02999999999997</v>
      </c>
      <c r="M3192" s="10">
        <v>203.78</v>
      </c>
      <c r="N3192" s="10">
        <v>905.7</v>
      </c>
      <c r="O3192" s="10">
        <v>45.29</v>
      </c>
      <c r="P3192" s="11"/>
      <c r="Q3192" s="11"/>
      <c r="R3192" s="11"/>
      <c r="S3192" s="11"/>
      <c r="T3192" s="11"/>
      <c r="U3192" s="9">
        <v>1934.14</v>
      </c>
    </row>
    <row r="3193" spans="1:21" ht="23.25" thickBot="1" x14ac:dyDescent="0.3">
      <c r="A3193" s="4" t="s">
        <v>701</v>
      </c>
      <c r="B3193" s="4" t="s">
        <v>717</v>
      </c>
      <c r="C3193" s="4" t="s">
        <v>718</v>
      </c>
      <c r="D3193" s="4" t="s">
        <v>719</v>
      </c>
      <c r="E3193" s="4" t="s">
        <v>720</v>
      </c>
      <c r="F3193" s="4" t="s">
        <v>112</v>
      </c>
      <c r="G3193" s="4" t="s">
        <v>113</v>
      </c>
      <c r="H3193" s="4" t="s">
        <v>440</v>
      </c>
      <c r="I3193" s="8">
        <v>2125.1999999999998</v>
      </c>
      <c r="J3193" s="8">
        <v>1912.68</v>
      </c>
      <c r="K3193" s="8">
        <v>2110.0700000000002</v>
      </c>
      <c r="L3193" s="8">
        <v>2340.86</v>
      </c>
      <c r="M3193" s="8">
        <v>1978.19</v>
      </c>
      <c r="N3193" s="8">
        <v>2044.14</v>
      </c>
      <c r="O3193" s="8">
        <v>2307.88</v>
      </c>
      <c r="P3193" s="8">
        <v>2077.11</v>
      </c>
      <c r="Q3193" s="8">
        <v>2218.9299999999998</v>
      </c>
      <c r="R3193" s="8">
        <v>2313.48</v>
      </c>
      <c r="S3193" s="8">
        <v>2124.36</v>
      </c>
      <c r="T3193" s="8">
        <v>1949.96</v>
      </c>
      <c r="U3193" s="9">
        <v>25502.86</v>
      </c>
    </row>
    <row r="3194" spans="1:21" ht="23.25" thickBot="1" x14ac:dyDescent="0.3">
      <c r="A3194" s="4" t="s">
        <v>701</v>
      </c>
      <c r="B3194" s="4" t="s">
        <v>717</v>
      </c>
      <c r="C3194" s="4" t="s">
        <v>718</v>
      </c>
      <c r="D3194" s="4" t="s">
        <v>719</v>
      </c>
      <c r="E3194" s="4" t="s">
        <v>720</v>
      </c>
      <c r="F3194" s="4" t="s">
        <v>114</v>
      </c>
      <c r="G3194" s="4" t="s">
        <v>115</v>
      </c>
      <c r="H3194" s="4" t="s">
        <v>440</v>
      </c>
      <c r="I3194" s="10">
        <v>7868.56</v>
      </c>
      <c r="J3194" s="10">
        <v>7221.9</v>
      </c>
      <c r="K3194" s="10">
        <v>7885.8</v>
      </c>
      <c r="L3194" s="10">
        <v>8733.4599999999991</v>
      </c>
      <c r="M3194" s="10">
        <v>7373.61</v>
      </c>
      <c r="N3194" s="10">
        <v>7730.61</v>
      </c>
      <c r="O3194" s="10">
        <v>8571.76</v>
      </c>
      <c r="P3194" s="10">
        <v>7708.05</v>
      </c>
      <c r="Q3194" s="10">
        <v>8236.14</v>
      </c>
      <c r="R3194" s="10">
        <v>8587.11</v>
      </c>
      <c r="S3194" s="10">
        <v>7885.17</v>
      </c>
      <c r="T3194" s="10">
        <v>7237.82</v>
      </c>
      <c r="U3194" s="9">
        <v>95039.99</v>
      </c>
    </row>
    <row r="3195" spans="1:21" ht="23.25" thickBot="1" x14ac:dyDescent="0.3">
      <c r="A3195" s="4" t="s">
        <v>701</v>
      </c>
      <c r="B3195" s="4" t="s">
        <v>717</v>
      </c>
      <c r="C3195" s="4" t="s">
        <v>718</v>
      </c>
      <c r="D3195" s="4" t="s">
        <v>719</v>
      </c>
      <c r="E3195" s="4" t="s">
        <v>720</v>
      </c>
      <c r="F3195" s="4" t="s">
        <v>310</v>
      </c>
      <c r="G3195" s="4" t="s">
        <v>311</v>
      </c>
      <c r="H3195" s="4" t="s">
        <v>440</v>
      </c>
      <c r="I3195" s="7"/>
      <c r="J3195" s="7"/>
      <c r="K3195" s="8">
        <v>1893.12</v>
      </c>
      <c r="L3195" s="7"/>
      <c r="M3195" s="7"/>
      <c r="N3195" s="7"/>
      <c r="O3195" s="7"/>
      <c r="P3195" s="7"/>
      <c r="Q3195" s="7"/>
      <c r="R3195" s="7"/>
      <c r="S3195" s="7"/>
      <c r="T3195" s="7"/>
      <c r="U3195" s="9">
        <v>1893.12</v>
      </c>
    </row>
    <row r="3196" spans="1:21" ht="23.25" thickBot="1" x14ac:dyDescent="0.3">
      <c r="A3196" s="4" t="s">
        <v>701</v>
      </c>
      <c r="B3196" s="4" t="s">
        <v>717</v>
      </c>
      <c r="C3196" s="4" t="s">
        <v>718</v>
      </c>
      <c r="D3196" s="4" t="s">
        <v>719</v>
      </c>
      <c r="E3196" s="4" t="s">
        <v>720</v>
      </c>
      <c r="F3196" s="4" t="s">
        <v>38</v>
      </c>
      <c r="G3196" s="4" t="s">
        <v>39</v>
      </c>
      <c r="H3196" s="4" t="s">
        <v>440</v>
      </c>
      <c r="I3196" s="10">
        <v>24039.72</v>
      </c>
      <c r="J3196" s="10">
        <v>27734.22</v>
      </c>
      <c r="K3196" s="10">
        <v>29160.95</v>
      </c>
      <c r="L3196" s="10">
        <v>30014.71</v>
      </c>
      <c r="M3196" s="10">
        <v>29846.080000000002</v>
      </c>
      <c r="N3196" s="10">
        <v>32846.370000000003</v>
      </c>
      <c r="O3196" s="10">
        <v>29841.87</v>
      </c>
      <c r="P3196" s="10">
        <v>30168.57</v>
      </c>
      <c r="Q3196" s="10">
        <v>26928.23</v>
      </c>
      <c r="R3196" s="10">
        <v>30259.63</v>
      </c>
      <c r="S3196" s="10">
        <v>28284.86</v>
      </c>
      <c r="T3196" s="10">
        <v>27727.48</v>
      </c>
      <c r="U3196" s="9">
        <v>346852.69</v>
      </c>
    </row>
    <row r="3197" spans="1:21" ht="23.25" thickBot="1" x14ac:dyDescent="0.3">
      <c r="A3197" s="4" t="s">
        <v>701</v>
      </c>
      <c r="B3197" s="4" t="s">
        <v>717</v>
      </c>
      <c r="C3197" s="4" t="s">
        <v>718</v>
      </c>
      <c r="D3197" s="4" t="s">
        <v>719</v>
      </c>
      <c r="E3197" s="4" t="s">
        <v>720</v>
      </c>
      <c r="F3197" s="4" t="s">
        <v>721</v>
      </c>
      <c r="G3197" s="4" t="s">
        <v>722</v>
      </c>
      <c r="H3197" s="4" t="s">
        <v>440</v>
      </c>
      <c r="I3197" s="7"/>
      <c r="J3197" s="7"/>
      <c r="K3197" s="8">
        <v>140</v>
      </c>
      <c r="L3197" s="7"/>
      <c r="M3197" s="7"/>
      <c r="N3197" s="7"/>
      <c r="O3197" s="7"/>
      <c r="P3197" s="7"/>
      <c r="Q3197" s="7"/>
      <c r="R3197" s="7"/>
      <c r="S3197" s="7"/>
      <c r="T3197" s="7"/>
      <c r="U3197" s="9">
        <v>140</v>
      </c>
    </row>
    <row r="3198" spans="1:21" ht="23.25" thickBot="1" x14ac:dyDescent="0.3">
      <c r="A3198" s="4" t="s">
        <v>701</v>
      </c>
      <c r="B3198" s="4" t="s">
        <v>717</v>
      </c>
      <c r="C3198" s="4" t="s">
        <v>718</v>
      </c>
      <c r="D3198" s="4" t="s">
        <v>719</v>
      </c>
      <c r="E3198" s="4" t="s">
        <v>720</v>
      </c>
      <c r="F3198" s="4" t="s">
        <v>102</v>
      </c>
      <c r="G3198" s="4" t="s">
        <v>103</v>
      </c>
      <c r="H3198" s="4" t="s">
        <v>440</v>
      </c>
      <c r="I3198" s="10">
        <v>44.21</v>
      </c>
      <c r="J3198" s="11"/>
      <c r="K3198" s="11"/>
      <c r="L3198" s="11"/>
      <c r="M3198" s="11"/>
      <c r="N3198" s="10">
        <v>41.54</v>
      </c>
      <c r="O3198" s="10">
        <v>41.22</v>
      </c>
      <c r="P3198" s="11"/>
      <c r="Q3198" s="10">
        <v>50.32</v>
      </c>
      <c r="R3198" s="11"/>
      <c r="S3198" s="10">
        <v>12.28</v>
      </c>
      <c r="T3198" s="11"/>
      <c r="U3198" s="9">
        <v>189.57</v>
      </c>
    </row>
    <row r="3199" spans="1:21" ht="23.25" thickBot="1" x14ac:dyDescent="0.3">
      <c r="A3199" s="4" t="s">
        <v>701</v>
      </c>
      <c r="B3199" s="4" t="s">
        <v>717</v>
      </c>
      <c r="C3199" s="4" t="s">
        <v>718</v>
      </c>
      <c r="D3199" s="4" t="s">
        <v>719</v>
      </c>
      <c r="E3199" s="4" t="s">
        <v>720</v>
      </c>
      <c r="F3199" s="4" t="s">
        <v>445</v>
      </c>
      <c r="G3199" s="4" t="s">
        <v>446</v>
      </c>
      <c r="H3199" s="4" t="s">
        <v>440</v>
      </c>
      <c r="I3199" s="7"/>
      <c r="J3199" s="7"/>
      <c r="K3199" s="8">
        <v>-6609.26</v>
      </c>
      <c r="L3199" s="8">
        <v>41532.720000000001</v>
      </c>
      <c r="M3199" s="8">
        <v>-1678.14</v>
      </c>
      <c r="N3199" s="8">
        <v>1289.06</v>
      </c>
      <c r="O3199" s="8">
        <v>5975.3</v>
      </c>
      <c r="P3199" s="8">
        <v>21725.62</v>
      </c>
      <c r="Q3199" s="8">
        <v>-12945.17</v>
      </c>
      <c r="R3199" s="8">
        <v>1916.4</v>
      </c>
      <c r="S3199" s="7"/>
      <c r="T3199" s="7"/>
      <c r="U3199" s="9">
        <v>51206.53</v>
      </c>
    </row>
    <row r="3200" spans="1:21" ht="23.25" thickBot="1" x14ac:dyDescent="0.3">
      <c r="A3200" s="4" t="s">
        <v>701</v>
      </c>
      <c r="B3200" s="4" t="s">
        <v>717</v>
      </c>
      <c r="C3200" s="4" t="s">
        <v>718</v>
      </c>
      <c r="D3200" s="4" t="s">
        <v>719</v>
      </c>
      <c r="E3200" s="4" t="s">
        <v>720</v>
      </c>
      <c r="F3200" s="4" t="s">
        <v>723</v>
      </c>
      <c r="G3200" s="4" t="s">
        <v>724</v>
      </c>
      <c r="H3200" s="4" t="s">
        <v>440</v>
      </c>
      <c r="I3200" s="10">
        <v>2340.85</v>
      </c>
      <c r="J3200" s="10">
        <v>1631.15</v>
      </c>
      <c r="K3200" s="10">
        <v>3142.05</v>
      </c>
      <c r="L3200" s="10">
        <v>2861.25</v>
      </c>
      <c r="M3200" s="10">
        <v>1904.75</v>
      </c>
      <c r="N3200" s="10">
        <v>3172.8</v>
      </c>
      <c r="O3200" s="10">
        <v>1272.45</v>
      </c>
      <c r="P3200" s="10">
        <v>1247.2</v>
      </c>
      <c r="Q3200" s="10">
        <v>1476.7</v>
      </c>
      <c r="R3200" s="10">
        <v>1140.3499999999999</v>
      </c>
      <c r="S3200" s="10">
        <v>540.54999999999995</v>
      </c>
      <c r="T3200" s="10">
        <v>365.25</v>
      </c>
      <c r="U3200" s="9">
        <v>21095.35</v>
      </c>
    </row>
    <row r="3201" spans="1:21" ht="23.25" thickBot="1" x14ac:dyDescent="0.3">
      <c r="A3201" s="4" t="s">
        <v>701</v>
      </c>
      <c r="B3201" s="4" t="s">
        <v>717</v>
      </c>
      <c r="C3201" s="4" t="s">
        <v>718</v>
      </c>
      <c r="D3201" s="4" t="s">
        <v>719</v>
      </c>
      <c r="E3201" s="4" t="s">
        <v>720</v>
      </c>
      <c r="F3201" s="4" t="s">
        <v>104</v>
      </c>
      <c r="G3201" s="4" t="s">
        <v>105</v>
      </c>
      <c r="H3201" s="4" t="s">
        <v>440</v>
      </c>
      <c r="I3201" s="7"/>
      <c r="J3201" s="7"/>
      <c r="K3201" s="7"/>
      <c r="L3201" s="7"/>
      <c r="M3201" s="7"/>
      <c r="N3201" s="7"/>
      <c r="O3201" s="7"/>
      <c r="P3201" s="7"/>
      <c r="Q3201" s="8">
        <v>36</v>
      </c>
      <c r="R3201" s="7"/>
      <c r="S3201" s="7"/>
      <c r="T3201" s="7"/>
      <c r="U3201" s="9">
        <v>36</v>
      </c>
    </row>
    <row r="3202" spans="1:21" ht="23.25" thickBot="1" x14ac:dyDescent="0.3">
      <c r="A3202" s="4" t="s">
        <v>701</v>
      </c>
      <c r="B3202" s="4" t="s">
        <v>717</v>
      </c>
      <c r="C3202" s="4" t="s">
        <v>718</v>
      </c>
      <c r="D3202" s="4" t="s">
        <v>719</v>
      </c>
      <c r="E3202" s="4" t="s">
        <v>720</v>
      </c>
      <c r="F3202" s="4" t="s">
        <v>152</v>
      </c>
      <c r="G3202" s="4" t="s">
        <v>153</v>
      </c>
      <c r="H3202" s="4" t="s">
        <v>440</v>
      </c>
      <c r="I3202" s="11"/>
      <c r="J3202" s="11"/>
      <c r="K3202" s="10">
        <v>1800</v>
      </c>
      <c r="L3202" s="11"/>
      <c r="M3202" s="11"/>
      <c r="N3202" s="11"/>
      <c r="O3202" s="11"/>
      <c r="P3202" s="11"/>
      <c r="Q3202" s="11"/>
      <c r="R3202" s="11"/>
      <c r="S3202" s="11"/>
      <c r="T3202" s="11"/>
      <c r="U3202" s="9">
        <v>1800</v>
      </c>
    </row>
    <row r="3203" spans="1:21" ht="23.25" thickBot="1" x14ac:dyDescent="0.3">
      <c r="A3203" s="4" t="s">
        <v>701</v>
      </c>
      <c r="B3203" s="4" t="s">
        <v>717</v>
      </c>
      <c r="C3203" s="4" t="s">
        <v>718</v>
      </c>
      <c r="D3203" s="4" t="s">
        <v>719</v>
      </c>
      <c r="E3203" s="4" t="s">
        <v>720</v>
      </c>
      <c r="F3203" s="4" t="s">
        <v>156</v>
      </c>
      <c r="G3203" s="4" t="s">
        <v>157</v>
      </c>
      <c r="H3203" s="4" t="s">
        <v>440</v>
      </c>
      <c r="I3203" s="7"/>
      <c r="J3203" s="7"/>
      <c r="K3203" s="7"/>
      <c r="L3203" s="8">
        <v>22.9</v>
      </c>
      <c r="M3203" s="7"/>
      <c r="N3203" s="7"/>
      <c r="O3203" s="7"/>
      <c r="P3203" s="7"/>
      <c r="Q3203" s="7"/>
      <c r="R3203" s="7"/>
      <c r="S3203" s="7"/>
      <c r="T3203" s="7"/>
      <c r="U3203" s="9">
        <v>22.9</v>
      </c>
    </row>
    <row r="3204" spans="1:21" ht="23.25" thickBot="1" x14ac:dyDescent="0.3">
      <c r="A3204" s="4" t="s">
        <v>701</v>
      </c>
      <c r="B3204" s="4" t="s">
        <v>717</v>
      </c>
      <c r="C3204" s="4" t="s">
        <v>718</v>
      </c>
      <c r="D3204" s="4" t="s">
        <v>702</v>
      </c>
      <c r="E3204" s="4" t="s">
        <v>703</v>
      </c>
      <c r="F3204" s="4" t="s">
        <v>120</v>
      </c>
      <c r="G3204" s="4" t="s">
        <v>121</v>
      </c>
      <c r="H3204" s="4" t="s">
        <v>704</v>
      </c>
      <c r="I3204" s="10">
        <v>6115.38</v>
      </c>
      <c r="J3204" s="10">
        <v>4048.8</v>
      </c>
      <c r="K3204" s="10">
        <v>4401.92</v>
      </c>
      <c r="L3204" s="10">
        <v>6052.64</v>
      </c>
      <c r="M3204" s="10">
        <v>4126.8</v>
      </c>
      <c r="N3204" s="10">
        <v>5811.91</v>
      </c>
      <c r="O3204" s="10">
        <v>5846.3</v>
      </c>
      <c r="P3204" s="10">
        <v>5502.4</v>
      </c>
      <c r="Q3204" s="10">
        <v>5961.9</v>
      </c>
      <c r="R3204" s="10">
        <v>5891.76</v>
      </c>
      <c r="S3204" s="10">
        <v>5304.34</v>
      </c>
      <c r="T3204" s="10">
        <v>5891.76</v>
      </c>
      <c r="U3204" s="9">
        <v>64955.91</v>
      </c>
    </row>
    <row r="3205" spans="1:21" ht="23.25" thickBot="1" x14ac:dyDescent="0.3">
      <c r="A3205" s="4" t="s">
        <v>701</v>
      </c>
      <c r="B3205" s="4" t="s">
        <v>717</v>
      </c>
      <c r="C3205" s="4" t="s">
        <v>718</v>
      </c>
      <c r="D3205" s="4" t="s">
        <v>702</v>
      </c>
      <c r="E3205" s="4" t="s">
        <v>703</v>
      </c>
      <c r="F3205" s="4" t="s">
        <v>122</v>
      </c>
      <c r="G3205" s="4" t="s">
        <v>123</v>
      </c>
      <c r="H3205" s="4" t="s">
        <v>704</v>
      </c>
      <c r="I3205" s="8">
        <v>50.61</v>
      </c>
      <c r="J3205" s="7"/>
      <c r="K3205" s="8">
        <v>103.18</v>
      </c>
      <c r="L3205" s="8">
        <v>12.9</v>
      </c>
      <c r="M3205" s="8">
        <v>38.69</v>
      </c>
      <c r="N3205" s="7"/>
      <c r="O3205" s="7"/>
      <c r="P3205" s="7"/>
      <c r="Q3205" s="7"/>
      <c r="R3205" s="7"/>
      <c r="S3205" s="7"/>
      <c r="T3205" s="7"/>
      <c r="U3205" s="9">
        <v>205.38</v>
      </c>
    </row>
    <row r="3206" spans="1:21" ht="23.25" thickBot="1" x14ac:dyDescent="0.3">
      <c r="A3206" s="4" t="s">
        <v>701</v>
      </c>
      <c r="B3206" s="4" t="s">
        <v>717</v>
      </c>
      <c r="C3206" s="4" t="s">
        <v>718</v>
      </c>
      <c r="D3206" s="4" t="s">
        <v>702</v>
      </c>
      <c r="E3206" s="4" t="s">
        <v>703</v>
      </c>
      <c r="F3206" s="4" t="s">
        <v>112</v>
      </c>
      <c r="G3206" s="4" t="s">
        <v>113</v>
      </c>
      <c r="H3206" s="4" t="s">
        <v>704</v>
      </c>
      <c r="I3206" s="10">
        <v>847.33</v>
      </c>
      <c r="J3206" s="10">
        <v>773.64</v>
      </c>
      <c r="K3206" s="10">
        <v>826.11</v>
      </c>
      <c r="L3206" s="10">
        <v>863.65</v>
      </c>
      <c r="M3206" s="10">
        <v>751</v>
      </c>
      <c r="N3206" s="10">
        <v>826.11</v>
      </c>
      <c r="O3206" s="10">
        <v>826.11</v>
      </c>
      <c r="P3206" s="10">
        <v>788.55</v>
      </c>
      <c r="Q3206" s="10">
        <v>842.59</v>
      </c>
      <c r="R3206" s="10">
        <v>880.9</v>
      </c>
      <c r="S3206" s="10">
        <v>804.3</v>
      </c>
      <c r="T3206" s="10">
        <v>842.6</v>
      </c>
      <c r="U3206" s="9">
        <v>9872.89</v>
      </c>
    </row>
    <row r="3207" spans="1:21" ht="23.25" thickBot="1" x14ac:dyDescent="0.3">
      <c r="A3207" s="4" t="s">
        <v>701</v>
      </c>
      <c r="B3207" s="4" t="s">
        <v>717</v>
      </c>
      <c r="C3207" s="4" t="s">
        <v>718</v>
      </c>
      <c r="D3207" s="4" t="s">
        <v>702</v>
      </c>
      <c r="E3207" s="4" t="s">
        <v>703</v>
      </c>
      <c r="F3207" s="4" t="s">
        <v>114</v>
      </c>
      <c r="G3207" s="4" t="s">
        <v>115</v>
      </c>
      <c r="H3207" s="4" t="s">
        <v>704</v>
      </c>
      <c r="I3207" s="8">
        <v>3144.43</v>
      </c>
      <c r="J3207" s="8">
        <v>2863.56</v>
      </c>
      <c r="K3207" s="8">
        <v>3074.41</v>
      </c>
      <c r="L3207" s="8">
        <v>3208.52</v>
      </c>
      <c r="M3207" s="8">
        <v>2793.79</v>
      </c>
      <c r="N3207" s="8">
        <v>3066.34</v>
      </c>
      <c r="O3207" s="8">
        <v>3066.35</v>
      </c>
      <c r="P3207" s="8">
        <v>2926.98</v>
      </c>
      <c r="Q3207" s="8">
        <v>3126.86</v>
      </c>
      <c r="R3207" s="8">
        <v>3268.99</v>
      </c>
      <c r="S3207" s="8">
        <v>2984.73</v>
      </c>
      <c r="T3207" s="8">
        <v>3126.86</v>
      </c>
      <c r="U3207" s="9">
        <v>36651.82</v>
      </c>
    </row>
    <row r="3208" spans="1:21" ht="23.25" thickBot="1" x14ac:dyDescent="0.3">
      <c r="A3208" s="4" t="s">
        <v>701</v>
      </c>
      <c r="B3208" s="4" t="s">
        <v>717</v>
      </c>
      <c r="C3208" s="4" t="s">
        <v>718</v>
      </c>
      <c r="D3208" s="4" t="s">
        <v>702</v>
      </c>
      <c r="E3208" s="4" t="s">
        <v>703</v>
      </c>
      <c r="F3208" s="4" t="s">
        <v>445</v>
      </c>
      <c r="G3208" s="4" t="s">
        <v>446</v>
      </c>
      <c r="H3208" s="4" t="s">
        <v>704</v>
      </c>
      <c r="I3208" s="11"/>
      <c r="J3208" s="11"/>
      <c r="K3208" s="10">
        <v>2574.75</v>
      </c>
      <c r="L3208" s="10">
        <v>-2574.75</v>
      </c>
      <c r="M3208" s="11"/>
      <c r="N3208" s="11"/>
      <c r="O3208" s="11"/>
      <c r="P3208" s="11"/>
      <c r="Q3208" s="11"/>
      <c r="R3208" s="11"/>
      <c r="S3208" s="11"/>
      <c r="T3208" s="11"/>
      <c r="U3208" s="12">
        <v>0</v>
      </c>
    </row>
    <row r="3209" spans="1:21" ht="23.25" thickBot="1" x14ac:dyDescent="0.3">
      <c r="A3209" s="4" t="s">
        <v>701</v>
      </c>
      <c r="B3209" s="4" t="s">
        <v>717</v>
      </c>
      <c r="C3209" s="4" t="s">
        <v>718</v>
      </c>
      <c r="D3209" s="4" t="s">
        <v>702</v>
      </c>
      <c r="E3209" s="4" t="s">
        <v>703</v>
      </c>
      <c r="F3209" s="4" t="s">
        <v>104</v>
      </c>
      <c r="G3209" s="4" t="s">
        <v>105</v>
      </c>
      <c r="H3209" s="4" t="s">
        <v>704</v>
      </c>
      <c r="I3209" s="8">
        <v>-1754.74</v>
      </c>
      <c r="J3209" s="8">
        <v>-1896.54</v>
      </c>
      <c r="K3209" s="8">
        <v>-1818.48</v>
      </c>
      <c r="L3209" s="8">
        <v>-1734.41</v>
      </c>
      <c r="M3209" s="8">
        <v>-2607.41</v>
      </c>
      <c r="N3209" s="8">
        <v>-3560.61</v>
      </c>
      <c r="O3209" s="8">
        <v>-2656.03</v>
      </c>
      <c r="P3209" s="8">
        <v>-3023.49</v>
      </c>
      <c r="Q3209" s="8">
        <v>-5272.97</v>
      </c>
      <c r="R3209" s="8">
        <v>-3258.65</v>
      </c>
      <c r="S3209" s="8">
        <v>-3324.95</v>
      </c>
      <c r="T3209" s="8">
        <v>-2967.74</v>
      </c>
      <c r="U3209" s="9">
        <v>-33876.019999999997</v>
      </c>
    </row>
    <row r="3210" spans="1:21" ht="23.25" thickBot="1" x14ac:dyDescent="0.3">
      <c r="A3210" s="4" t="s">
        <v>701</v>
      </c>
      <c r="B3210" s="4" t="s">
        <v>717</v>
      </c>
      <c r="C3210" s="4" t="s">
        <v>718</v>
      </c>
      <c r="D3210" s="4" t="s">
        <v>702</v>
      </c>
      <c r="E3210" s="4" t="s">
        <v>703</v>
      </c>
      <c r="F3210" s="4" t="s">
        <v>539</v>
      </c>
      <c r="G3210" s="4" t="s">
        <v>540</v>
      </c>
      <c r="H3210" s="4" t="s">
        <v>704</v>
      </c>
      <c r="I3210" s="10">
        <v>12495.13</v>
      </c>
      <c r="J3210" s="10">
        <v>11074.53</v>
      </c>
      <c r="K3210" s="10">
        <v>5884.46</v>
      </c>
      <c r="L3210" s="10">
        <v>9444.89</v>
      </c>
      <c r="M3210" s="10">
        <v>14378.82</v>
      </c>
      <c r="N3210" s="10">
        <v>7070.58</v>
      </c>
      <c r="O3210" s="10">
        <v>9339.5400000000009</v>
      </c>
      <c r="P3210" s="10">
        <v>7811.67</v>
      </c>
      <c r="Q3210" s="10">
        <v>10815.11</v>
      </c>
      <c r="R3210" s="10">
        <v>13047.78</v>
      </c>
      <c r="S3210" s="10">
        <v>7907.13</v>
      </c>
      <c r="T3210" s="10">
        <v>6855.66</v>
      </c>
      <c r="U3210" s="9">
        <v>116125.3</v>
      </c>
    </row>
    <row r="3211" spans="1:21" ht="23.25" thickBot="1" x14ac:dyDescent="0.3">
      <c r="A3211" s="4" t="s">
        <v>701</v>
      </c>
      <c r="B3211" s="4" t="s">
        <v>717</v>
      </c>
      <c r="C3211" s="4" t="s">
        <v>718</v>
      </c>
      <c r="D3211" s="4" t="s">
        <v>702</v>
      </c>
      <c r="E3211" s="4" t="s">
        <v>703</v>
      </c>
      <c r="F3211" s="4" t="s">
        <v>809</v>
      </c>
      <c r="G3211" s="4" t="s">
        <v>810</v>
      </c>
      <c r="H3211" s="4" t="s">
        <v>704</v>
      </c>
      <c r="I3211" s="7"/>
      <c r="J3211" s="7"/>
      <c r="K3211" s="7"/>
      <c r="L3211" s="7"/>
      <c r="M3211" s="7"/>
      <c r="N3211" s="7"/>
      <c r="O3211" s="7"/>
      <c r="P3211" s="8">
        <v>476.04</v>
      </c>
      <c r="Q3211" s="7"/>
      <c r="R3211" s="7"/>
      <c r="S3211" s="7"/>
      <c r="T3211" s="7"/>
      <c r="U3211" s="9">
        <v>476.04</v>
      </c>
    </row>
    <row r="3212" spans="1:21" ht="23.25" thickBot="1" x14ac:dyDescent="0.3">
      <c r="A3212" s="4" t="s">
        <v>701</v>
      </c>
      <c r="B3212" s="4" t="s">
        <v>194</v>
      </c>
      <c r="C3212" s="4" t="s">
        <v>195</v>
      </c>
      <c r="D3212" s="4" t="s">
        <v>714</v>
      </c>
      <c r="E3212" s="4" t="s">
        <v>715</v>
      </c>
      <c r="F3212" s="4" t="s">
        <v>94</v>
      </c>
      <c r="G3212" s="4" t="s">
        <v>95</v>
      </c>
      <c r="H3212" s="4" t="s">
        <v>716</v>
      </c>
      <c r="I3212" s="11"/>
      <c r="J3212" s="10">
        <v>2.0699999999999998</v>
      </c>
      <c r="K3212" s="11"/>
      <c r="L3212" s="11"/>
      <c r="M3212" s="11"/>
      <c r="N3212" s="11"/>
      <c r="O3212" s="11"/>
      <c r="P3212" s="11"/>
      <c r="Q3212" s="11"/>
      <c r="R3212" s="11"/>
      <c r="S3212" s="11"/>
      <c r="T3212" s="11"/>
      <c r="U3212" s="9">
        <v>2.0699999999999998</v>
      </c>
    </row>
    <row r="3213" spans="1:21" ht="23.25" thickBot="1" x14ac:dyDescent="0.3">
      <c r="A3213" s="4" t="s">
        <v>701</v>
      </c>
      <c r="B3213" s="4" t="s">
        <v>194</v>
      </c>
      <c r="C3213" s="4" t="s">
        <v>195</v>
      </c>
      <c r="D3213" s="4" t="s">
        <v>714</v>
      </c>
      <c r="E3213" s="4" t="s">
        <v>715</v>
      </c>
      <c r="F3213" s="4" t="s">
        <v>42</v>
      </c>
      <c r="G3213" s="4" t="s">
        <v>43</v>
      </c>
      <c r="H3213" s="4" t="s">
        <v>716</v>
      </c>
      <c r="I3213" s="7"/>
      <c r="J3213" s="8">
        <v>35.03</v>
      </c>
      <c r="K3213" s="7"/>
      <c r="L3213" s="7"/>
      <c r="M3213" s="7"/>
      <c r="N3213" s="7"/>
      <c r="O3213" s="7"/>
      <c r="P3213" s="7"/>
      <c r="Q3213" s="7"/>
      <c r="R3213" s="7"/>
      <c r="S3213" s="7"/>
      <c r="T3213" s="7"/>
      <c r="U3213" s="9">
        <v>35.03</v>
      </c>
    </row>
    <row r="3214" spans="1:21" ht="23.25" thickBot="1" x14ac:dyDescent="0.3">
      <c r="A3214" s="4" t="s">
        <v>701</v>
      </c>
      <c r="B3214" s="4" t="s">
        <v>194</v>
      </c>
      <c r="C3214" s="4" t="s">
        <v>195</v>
      </c>
      <c r="D3214" s="4" t="s">
        <v>705</v>
      </c>
      <c r="E3214" s="4" t="s">
        <v>706</v>
      </c>
      <c r="F3214" s="4" t="s">
        <v>94</v>
      </c>
      <c r="G3214" s="4" t="s">
        <v>95</v>
      </c>
      <c r="H3214" s="4" t="s">
        <v>429</v>
      </c>
      <c r="I3214" s="10">
        <v>12.42</v>
      </c>
      <c r="J3214" s="11"/>
      <c r="K3214" s="11"/>
      <c r="L3214" s="11"/>
      <c r="M3214" s="11"/>
      <c r="N3214" s="11"/>
      <c r="O3214" s="11"/>
      <c r="P3214" s="11"/>
      <c r="Q3214" s="11"/>
      <c r="R3214" s="11"/>
      <c r="S3214" s="11"/>
      <c r="T3214" s="11"/>
      <c r="U3214" s="9">
        <v>12.42</v>
      </c>
    </row>
    <row r="3215" spans="1:21" ht="23.25" thickBot="1" x14ac:dyDescent="0.3">
      <c r="A3215" s="4" t="s">
        <v>701</v>
      </c>
      <c r="B3215" s="4" t="s">
        <v>194</v>
      </c>
      <c r="C3215" s="4" t="s">
        <v>195</v>
      </c>
      <c r="D3215" s="4" t="s">
        <v>705</v>
      </c>
      <c r="E3215" s="4" t="s">
        <v>706</v>
      </c>
      <c r="F3215" s="4" t="s">
        <v>42</v>
      </c>
      <c r="G3215" s="4" t="s">
        <v>43</v>
      </c>
      <c r="H3215" s="4" t="s">
        <v>429</v>
      </c>
      <c r="I3215" s="8">
        <v>210.18</v>
      </c>
      <c r="J3215" s="7"/>
      <c r="K3215" s="7"/>
      <c r="L3215" s="7"/>
      <c r="M3215" s="7"/>
      <c r="N3215" s="7"/>
      <c r="O3215" s="7"/>
      <c r="P3215" s="7"/>
      <c r="Q3215" s="7"/>
      <c r="R3215" s="7"/>
      <c r="S3215" s="7"/>
      <c r="T3215" s="7"/>
      <c r="U3215" s="9">
        <v>210.18</v>
      </c>
    </row>
    <row r="3216" spans="1:21" ht="23.25" thickBot="1" x14ac:dyDescent="0.3">
      <c r="A3216" s="4" t="s">
        <v>701</v>
      </c>
      <c r="B3216" s="4" t="s">
        <v>725</v>
      </c>
      <c r="C3216" s="4" t="s">
        <v>726</v>
      </c>
      <c r="D3216" s="4" t="s">
        <v>702</v>
      </c>
      <c r="E3216" s="4" t="s">
        <v>703</v>
      </c>
      <c r="F3216" s="4" t="s">
        <v>84</v>
      </c>
      <c r="G3216" s="4" t="s">
        <v>85</v>
      </c>
      <c r="H3216" s="4" t="s">
        <v>704</v>
      </c>
      <c r="I3216" s="11"/>
      <c r="J3216" s="10">
        <v>21.9</v>
      </c>
      <c r="K3216" s="11"/>
      <c r="L3216" s="11"/>
      <c r="M3216" s="11"/>
      <c r="N3216" s="11"/>
      <c r="O3216" s="11"/>
      <c r="P3216" s="11"/>
      <c r="Q3216" s="11"/>
      <c r="R3216" s="11"/>
      <c r="S3216" s="11"/>
      <c r="T3216" s="11"/>
      <c r="U3216" s="9">
        <v>21.9</v>
      </c>
    </row>
    <row r="3217" spans="1:21" ht="23.25" thickBot="1" x14ac:dyDescent="0.3">
      <c r="A3217" s="4" t="s">
        <v>701</v>
      </c>
      <c r="B3217" s="4" t="s">
        <v>729</v>
      </c>
      <c r="C3217" s="4" t="s">
        <v>730</v>
      </c>
      <c r="D3217" s="4" t="s">
        <v>702</v>
      </c>
      <c r="E3217" s="4" t="s">
        <v>703</v>
      </c>
      <c r="F3217" s="4" t="s">
        <v>146</v>
      </c>
      <c r="G3217" s="4" t="s">
        <v>147</v>
      </c>
      <c r="H3217" s="4" t="s">
        <v>704</v>
      </c>
      <c r="I3217" s="8">
        <v>687.79</v>
      </c>
      <c r="J3217" s="8">
        <v>261.79000000000002</v>
      </c>
      <c r="K3217" s="8">
        <v>1058.83</v>
      </c>
      <c r="L3217" s="8">
        <v>549.08000000000004</v>
      </c>
      <c r="M3217" s="8">
        <v>494.55</v>
      </c>
      <c r="N3217" s="8">
        <v>915.2</v>
      </c>
      <c r="O3217" s="8">
        <v>958.62</v>
      </c>
      <c r="P3217" s="8">
        <v>583.44000000000005</v>
      </c>
      <c r="Q3217" s="8">
        <v>742.52</v>
      </c>
      <c r="R3217" s="8">
        <v>797.22</v>
      </c>
      <c r="S3217" s="8">
        <v>768.72</v>
      </c>
      <c r="T3217" s="8">
        <v>485.83</v>
      </c>
      <c r="U3217" s="9">
        <v>8303.59</v>
      </c>
    </row>
    <row r="3218" spans="1:21" ht="23.25" thickBot="1" x14ac:dyDescent="0.3">
      <c r="A3218" s="4" t="s">
        <v>701</v>
      </c>
      <c r="B3218" s="4" t="s">
        <v>731</v>
      </c>
      <c r="C3218" s="4" t="s">
        <v>732</v>
      </c>
      <c r="D3218" s="4" t="s">
        <v>719</v>
      </c>
      <c r="E3218" s="4" t="s">
        <v>720</v>
      </c>
      <c r="F3218" s="4" t="s">
        <v>102</v>
      </c>
      <c r="G3218" s="4" t="s">
        <v>103</v>
      </c>
      <c r="H3218" s="4" t="s">
        <v>440</v>
      </c>
      <c r="I3218" s="10">
        <v>63.36</v>
      </c>
      <c r="J3218" s="10">
        <v>52.4</v>
      </c>
      <c r="K3218" s="10">
        <v>67.5</v>
      </c>
      <c r="L3218" s="10">
        <v>60.92</v>
      </c>
      <c r="M3218" s="11"/>
      <c r="N3218" s="10">
        <v>25.9</v>
      </c>
      <c r="O3218" s="10">
        <v>22.61</v>
      </c>
      <c r="P3218" s="11"/>
      <c r="Q3218" s="11"/>
      <c r="R3218" s="11"/>
      <c r="S3218" s="11"/>
      <c r="T3218" s="11"/>
      <c r="U3218" s="9">
        <v>292.69</v>
      </c>
    </row>
    <row r="3219" spans="1:21" ht="23.25" thickBot="1" x14ac:dyDescent="0.3">
      <c r="A3219" s="4" t="s">
        <v>701</v>
      </c>
      <c r="B3219" s="4" t="s">
        <v>731</v>
      </c>
      <c r="C3219" s="4" t="s">
        <v>732</v>
      </c>
      <c r="D3219" s="4" t="s">
        <v>702</v>
      </c>
      <c r="E3219" s="4" t="s">
        <v>703</v>
      </c>
      <c r="F3219" s="4" t="s">
        <v>108</v>
      </c>
      <c r="G3219" s="4" t="s">
        <v>109</v>
      </c>
      <c r="H3219" s="4" t="s">
        <v>704</v>
      </c>
      <c r="I3219" s="8">
        <v>5810.83</v>
      </c>
      <c r="J3219" s="8">
        <v>5752.73</v>
      </c>
      <c r="K3219" s="8">
        <v>4687.3999999999996</v>
      </c>
      <c r="L3219" s="8">
        <v>6101.38</v>
      </c>
      <c r="M3219" s="8">
        <v>6391.92</v>
      </c>
      <c r="N3219" s="8">
        <v>6647.66</v>
      </c>
      <c r="O3219" s="8">
        <v>6345.49</v>
      </c>
      <c r="P3219" s="8">
        <v>6315.28</v>
      </c>
      <c r="Q3219" s="8">
        <v>6647.66</v>
      </c>
      <c r="R3219" s="8">
        <v>6043.33</v>
      </c>
      <c r="S3219" s="8">
        <v>4195.07</v>
      </c>
      <c r="T3219" s="8">
        <v>6156.64</v>
      </c>
      <c r="U3219" s="9">
        <v>71095.39</v>
      </c>
    </row>
    <row r="3220" spans="1:21" ht="23.25" thickBot="1" x14ac:dyDescent="0.3">
      <c r="A3220" s="4" t="s">
        <v>701</v>
      </c>
      <c r="B3220" s="4" t="s">
        <v>731</v>
      </c>
      <c r="C3220" s="4" t="s">
        <v>732</v>
      </c>
      <c r="D3220" s="4" t="s">
        <v>702</v>
      </c>
      <c r="E3220" s="4" t="s">
        <v>703</v>
      </c>
      <c r="F3220" s="4" t="s">
        <v>112</v>
      </c>
      <c r="G3220" s="4" t="s">
        <v>113</v>
      </c>
      <c r="H3220" s="4" t="s">
        <v>704</v>
      </c>
      <c r="I3220" s="10">
        <v>872.5</v>
      </c>
      <c r="J3220" s="10">
        <v>872.5</v>
      </c>
      <c r="K3220" s="10">
        <v>872.49</v>
      </c>
      <c r="L3220" s="10">
        <v>872.5</v>
      </c>
      <c r="M3220" s="10">
        <v>872.5</v>
      </c>
      <c r="N3220" s="10">
        <v>907.4</v>
      </c>
      <c r="O3220" s="10">
        <v>907.4</v>
      </c>
      <c r="P3220" s="10">
        <v>907.4</v>
      </c>
      <c r="Q3220" s="10">
        <v>907.4</v>
      </c>
      <c r="R3220" s="10">
        <v>907.41</v>
      </c>
      <c r="S3220" s="10">
        <v>907.42</v>
      </c>
      <c r="T3220" s="10">
        <v>907.41</v>
      </c>
      <c r="U3220" s="9">
        <v>10714.33</v>
      </c>
    </row>
    <row r="3221" spans="1:21" ht="23.25" thickBot="1" x14ac:dyDescent="0.3">
      <c r="A3221" s="4" t="s">
        <v>701</v>
      </c>
      <c r="B3221" s="4" t="s">
        <v>731</v>
      </c>
      <c r="C3221" s="4" t="s">
        <v>732</v>
      </c>
      <c r="D3221" s="4" t="s">
        <v>702</v>
      </c>
      <c r="E3221" s="4" t="s">
        <v>703</v>
      </c>
      <c r="F3221" s="4" t="s">
        <v>114</v>
      </c>
      <c r="G3221" s="4" t="s">
        <v>115</v>
      </c>
      <c r="H3221" s="4" t="s">
        <v>704</v>
      </c>
      <c r="I3221" s="8">
        <v>3229.19</v>
      </c>
      <c r="J3221" s="8">
        <v>3229.2</v>
      </c>
      <c r="K3221" s="8">
        <v>3229.2</v>
      </c>
      <c r="L3221" s="8">
        <v>3238.14</v>
      </c>
      <c r="M3221" s="8">
        <v>3238.14</v>
      </c>
      <c r="N3221" s="8">
        <v>3367.7</v>
      </c>
      <c r="O3221" s="8">
        <v>3367.7</v>
      </c>
      <c r="P3221" s="8">
        <v>3367.71</v>
      </c>
      <c r="Q3221" s="8">
        <v>3367.7</v>
      </c>
      <c r="R3221" s="8">
        <v>3367.71</v>
      </c>
      <c r="S3221" s="8">
        <v>3367.72</v>
      </c>
      <c r="T3221" s="8">
        <v>3367.7</v>
      </c>
      <c r="U3221" s="9">
        <v>39737.81</v>
      </c>
    </row>
    <row r="3222" spans="1:21" ht="23.25" thickBot="1" x14ac:dyDescent="0.3">
      <c r="A3222" s="4" t="s">
        <v>701</v>
      </c>
      <c r="B3222" s="4" t="s">
        <v>731</v>
      </c>
      <c r="C3222" s="4" t="s">
        <v>732</v>
      </c>
      <c r="D3222" s="4" t="s">
        <v>702</v>
      </c>
      <c r="E3222" s="4" t="s">
        <v>703</v>
      </c>
      <c r="F3222" s="4" t="s">
        <v>98</v>
      </c>
      <c r="G3222" s="4" t="s">
        <v>99</v>
      </c>
      <c r="H3222" s="4" t="s">
        <v>704</v>
      </c>
      <c r="I3222" s="11"/>
      <c r="J3222" s="11"/>
      <c r="K3222" s="11"/>
      <c r="L3222" s="11"/>
      <c r="M3222" s="11"/>
      <c r="N3222" s="11"/>
      <c r="O3222" s="11"/>
      <c r="P3222" s="11"/>
      <c r="Q3222" s="11"/>
      <c r="R3222" s="10">
        <v>49</v>
      </c>
      <c r="S3222" s="14">
        <v>0</v>
      </c>
      <c r="T3222" s="14">
        <v>0</v>
      </c>
      <c r="U3222" s="9">
        <v>49</v>
      </c>
    </row>
    <row r="3223" spans="1:21" ht="23.25" thickBot="1" x14ac:dyDescent="0.3">
      <c r="A3223" s="4" t="s">
        <v>701</v>
      </c>
      <c r="B3223" s="4" t="s">
        <v>731</v>
      </c>
      <c r="C3223" s="4" t="s">
        <v>732</v>
      </c>
      <c r="D3223" s="4" t="s">
        <v>702</v>
      </c>
      <c r="E3223" s="4" t="s">
        <v>703</v>
      </c>
      <c r="F3223" s="4" t="s">
        <v>164</v>
      </c>
      <c r="G3223" s="4" t="s">
        <v>165</v>
      </c>
      <c r="H3223" s="4" t="s">
        <v>704</v>
      </c>
      <c r="I3223" s="7"/>
      <c r="J3223" s="8">
        <v>673</v>
      </c>
      <c r="K3223" s="7"/>
      <c r="L3223" s="7"/>
      <c r="M3223" s="7"/>
      <c r="N3223" s="8">
        <v>390.8</v>
      </c>
      <c r="O3223" s="7"/>
      <c r="P3223" s="7"/>
      <c r="Q3223" s="7"/>
      <c r="R3223" s="7"/>
      <c r="S3223" s="7"/>
      <c r="T3223" s="7"/>
      <c r="U3223" s="9">
        <v>1063.8</v>
      </c>
    </row>
    <row r="3224" spans="1:21" ht="23.25" thickBot="1" x14ac:dyDescent="0.3">
      <c r="A3224" s="4" t="s">
        <v>701</v>
      </c>
      <c r="B3224" s="4" t="s">
        <v>731</v>
      </c>
      <c r="C3224" s="4" t="s">
        <v>732</v>
      </c>
      <c r="D3224" s="4" t="s">
        <v>702</v>
      </c>
      <c r="E3224" s="4" t="s">
        <v>703</v>
      </c>
      <c r="F3224" s="4" t="s">
        <v>192</v>
      </c>
      <c r="G3224" s="4" t="s">
        <v>193</v>
      </c>
      <c r="H3224" s="4" t="s">
        <v>704</v>
      </c>
      <c r="I3224" s="10">
        <v>-572.64</v>
      </c>
      <c r="J3224" s="11"/>
      <c r="K3224" s="11"/>
      <c r="L3224" s="11"/>
      <c r="M3224" s="11"/>
      <c r="N3224" s="11"/>
      <c r="O3224" s="11"/>
      <c r="P3224" s="11"/>
      <c r="Q3224" s="11"/>
      <c r="R3224" s="11"/>
      <c r="S3224" s="11"/>
      <c r="T3224" s="11"/>
      <c r="U3224" s="9">
        <v>-572.64</v>
      </c>
    </row>
    <row r="3225" spans="1:21" ht="23.25" thickBot="1" x14ac:dyDescent="0.3">
      <c r="A3225" s="4" t="s">
        <v>701</v>
      </c>
      <c r="B3225" s="4" t="s">
        <v>1115</v>
      </c>
      <c r="C3225" s="4" t="s">
        <v>1116</v>
      </c>
      <c r="D3225" s="4" t="s">
        <v>707</v>
      </c>
      <c r="E3225" s="4" t="s">
        <v>708</v>
      </c>
      <c r="F3225" s="4" t="s">
        <v>84</v>
      </c>
      <c r="G3225" s="4" t="s">
        <v>85</v>
      </c>
      <c r="H3225" s="4" t="s">
        <v>709</v>
      </c>
      <c r="I3225" s="7"/>
      <c r="J3225" s="7"/>
      <c r="K3225" s="7"/>
      <c r="L3225" s="7"/>
      <c r="M3225" s="8">
        <v>26.3</v>
      </c>
      <c r="N3225" s="7"/>
      <c r="O3225" s="7"/>
      <c r="P3225" s="7"/>
      <c r="Q3225" s="7"/>
      <c r="R3225" s="7"/>
      <c r="S3225" s="7"/>
      <c r="T3225" s="7"/>
      <c r="U3225" s="9">
        <v>26.3</v>
      </c>
    </row>
    <row r="3226" spans="1:21" ht="23.25" thickBot="1" x14ac:dyDescent="0.3">
      <c r="A3226" s="4" t="s">
        <v>701</v>
      </c>
      <c r="B3226" s="4" t="s">
        <v>1115</v>
      </c>
      <c r="C3226" s="4" t="s">
        <v>1116</v>
      </c>
      <c r="D3226" s="4" t="s">
        <v>707</v>
      </c>
      <c r="E3226" s="4" t="s">
        <v>708</v>
      </c>
      <c r="F3226" s="4" t="s">
        <v>164</v>
      </c>
      <c r="G3226" s="4" t="s">
        <v>165</v>
      </c>
      <c r="H3226" s="4" t="s">
        <v>709</v>
      </c>
      <c r="I3226" s="11"/>
      <c r="J3226" s="11"/>
      <c r="K3226" s="11"/>
      <c r="L3226" s="11"/>
      <c r="M3226" s="10">
        <v>154.86000000000001</v>
      </c>
      <c r="N3226" s="11"/>
      <c r="O3226" s="11"/>
      <c r="P3226" s="11"/>
      <c r="Q3226" s="11"/>
      <c r="R3226" s="11"/>
      <c r="S3226" s="11"/>
      <c r="T3226" s="11"/>
      <c r="U3226" s="9">
        <v>154.86000000000001</v>
      </c>
    </row>
    <row r="3227" spans="1:21" ht="23.25" thickBot="1" x14ac:dyDescent="0.3">
      <c r="A3227" s="4" t="s">
        <v>701</v>
      </c>
      <c r="B3227" s="4" t="s">
        <v>1119</v>
      </c>
      <c r="C3227" s="4" t="s">
        <v>1120</v>
      </c>
      <c r="D3227" s="4" t="s">
        <v>702</v>
      </c>
      <c r="E3227" s="4" t="s">
        <v>703</v>
      </c>
      <c r="F3227" s="4" t="s">
        <v>146</v>
      </c>
      <c r="G3227" s="4" t="s">
        <v>147</v>
      </c>
      <c r="H3227" s="4" t="s">
        <v>704</v>
      </c>
      <c r="I3227" s="7"/>
      <c r="J3227" s="7"/>
      <c r="K3227" s="7"/>
      <c r="L3227" s="7"/>
      <c r="M3227" s="7"/>
      <c r="N3227" s="8">
        <v>44.03</v>
      </c>
      <c r="O3227" s="7"/>
      <c r="P3227" s="7"/>
      <c r="Q3227" s="7"/>
      <c r="R3227" s="7"/>
      <c r="S3227" s="7"/>
      <c r="T3227" s="7"/>
      <c r="U3227" s="9">
        <v>44.03</v>
      </c>
    </row>
    <row r="3228" spans="1:21" ht="23.25" thickBot="1" x14ac:dyDescent="0.3">
      <c r="A3228" s="4" t="s">
        <v>701</v>
      </c>
      <c r="B3228" s="4" t="s">
        <v>7653</v>
      </c>
      <c r="C3228" s="4" t="s">
        <v>7654</v>
      </c>
      <c r="D3228" s="4" t="s">
        <v>702</v>
      </c>
      <c r="E3228" s="4" t="s">
        <v>703</v>
      </c>
      <c r="F3228" s="4" t="s">
        <v>82</v>
      </c>
      <c r="G3228" s="4" t="s">
        <v>83</v>
      </c>
      <c r="H3228" s="4" t="s">
        <v>704</v>
      </c>
      <c r="I3228" s="11"/>
      <c r="J3228" s="11"/>
      <c r="K3228" s="11"/>
      <c r="L3228" s="11"/>
      <c r="M3228" s="11"/>
      <c r="N3228" s="11"/>
      <c r="O3228" s="11"/>
      <c r="P3228" s="10">
        <v>20</v>
      </c>
      <c r="Q3228" s="10">
        <v>19</v>
      </c>
      <c r="R3228" s="11"/>
      <c r="S3228" s="11"/>
      <c r="T3228" s="10">
        <v>-34.56</v>
      </c>
      <c r="U3228" s="9">
        <v>4.4400000000000004</v>
      </c>
    </row>
    <row r="3229" spans="1:21" ht="23.25" thickBot="1" x14ac:dyDescent="0.3">
      <c r="A3229" s="4" t="s">
        <v>733</v>
      </c>
      <c r="B3229" s="4" t="s">
        <v>1528</v>
      </c>
      <c r="C3229" s="4" t="s">
        <v>1529</v>
      </c>
      <c r="D3229" s="4" t="s">
        <v>7679</v>
      </c>
      <c r="E3229" s="4" t="s">
        <v>7680</v>
      </c>
      <c r="F3229" s="4" t="s">
        <v>738</v>
      </c>
      <c r="G3229" s="4" t="s">
        <v>739</v>
      </c>
      <c r="H3229" s="4" t="s">
        <v>7681</v>
      </c>
      <c r="I3229" s="7"/>
      <c r="J3229" s="7"/>
      <c r="K3229" s="7"/>
      <c r="L3229" s="7"/>
      <c r="M3229" s="7"/>
      <c r="N3229" s="7"/>
      <c r="O3229" s="7"/>
      <c r="P3229" s="7"/>
      <c r="Q3229" s="7"/>
      <c r="R3229" s="7"/>
      <c r="S3229" s="8">
        <v>415.19</v>
      </c>
      <c r="T3229" s="8">
        <v>-415.19</v>
      </c>
      <c r="U3229" s="12">
        <v>0</v>
      </c>
    </row>
    <row r="3230" spans="1:21" ht="23.25" thickBot="1" x14ac:dyDescent="0.3">
      <c r="A3230" s="4" t="s">
        <v>733</v>
      </c>
      <c r="B3230" s="4" t="s">
        <v>1530</v>
      </c>
      <c r="C3230" s="4" t="s">
        <v>1529</v>
      </c>
      <c r="D3230" s="4" t="s">
        <v>7679</v>
      </c>
      <c r="E3230" s="4" t="s">
        <v>7680</v>
      </c>
      <c r="F3230" s="4" t="s">
        <v>738</v>
      </c>
      <c r="G3230" s="4" t="s">
        <v>739</v>
      </c>
      <c r="H3230" s="4" t="s">
        <v>7681</v>
      </c>
      <c r="I3230" s="11"/>
      <c r="J3230" s="11"/>
      <c r="K3230" s="11"/>
      <c r="L3230" s="11"/>
      <c r="M3230" s="11"/>
      <c r="N3230" s="11"/>
      <c r="O3230" s="11"/>
      <c r="P3230" s="11"/>
      <c r="Q3230" s="11"/>
      <c r="R3230" s="11"/>
      <c r="S3230" s="10">
        <v>8.48</v>
      </c>
      <c r="T3230" s="10">
        <v>930.26</v>
      </c>
      <c r="U3230" s="9">
        <v>938.74</v>
      </c>
    </row>
    <row r="3231" spans="1:21" ht="23.25" thickBot="1" x14ac:dyDescent="0.3">
      <c r="A3231" s="4" t="s">
        <v>733</v>
      </c>
      <c r="B3231" s="4" t="s">
        <v>734</v>
      </c>
      <c r="C3231" s="4" t="s">
        <v>735</v>
      </c>
      <c r="D3231" s="4" t="s">
        <v>736</v>
      </c>
      <c r="E3231" s="4" t="s">
        <v>737</v>
      </c>
      <c r="F3231" s="4" t="s">
        <v>738</v>
      </c>
      <c r="G3231" s="4" t="s">
        <v>739</v>
      </c>
      <c r="H3231" s="4" t="s">
        <v>740</v>
      </c>
      <c r="I3231" s="8">
        <v>35192.910000000003</v>
      </c>
      <c r="J3231" s="8">
        <v>60345.77</v>
      </c>
      <c r="K3231" s="8">
        <v>171568.46</v>
      </c>
      <c r="L3231" s="8">
        <v>94673.52</v>
      </c>
      <c r="M3231" s="8">
        <v>78865.460000000006</v>
      </c>
      <c r="N3231" s="8">
        <v>87975.98</v>
      </c>
      <c r="O3231" s="8">
        <v>57431.519999999997</v>
      </c>
      <c r="P3231" s="8">
        <v>35680.93</v>
      </c>
      <c r="Q3231" s="8">
        <v>19453.5</v>
      </c>
      <c r="R3231" s="8">
        <v>19905.509999999998</v>
      </c>
      <c r="S3231" s="8">
        <v>17406.330000000002</v>
      </c>
      <c r="T3231" s="8">
        <v>22380.07</v>
      </c>
      <c r="U3231" s="9">
        <v>700879.96</v>
      </c>
    </row>
    <row r="3232" spans="1:21" ht="23.25" thickBot="1" x14ac:dyDescent="0.3">
      <c r="A3232" s="4" t="s">
        <v>733</v>
      </c>
      <c r="B3232" s="4" t="s">
        <v>734</v>
      </c>
      <c r="C3232" s="4" t="s">
        <v>735</v>
      </c>
      <c r="D3232" s="4" t="s">
        <v>741</v>
      </c>
      <c r="E3232" s="4" t="s">
        <v>742</v>
      </c>
      <c r="F3232" s="4" t="s">
        <v>738</v>
      </c>
      <c r="G3232" s="4" t="s">
        <v>739</v>
      </c>
      <c r="H3232" s="4" t="s">
        <v>743</v>
      </c>
      <c r="I3232" s="10">
        <v>5526.32</v>
      </c>
      <c r="J3232" s="10">
        <v>8874.7099999999991</v>
      </c>
      <c r="K3232" s="10">
        <v>32964.36</v>
      </c>
      <c r="L3232" s="10">
        <v>17359.82</v>
      </c>
      <c r="M3232" s="10">
        <v>14767.15</v>
      </c>
      <c r="N3232" s="10">
        <v>27667.83</v>
      </c>
      <c r="O3232" s="10">
        <v>9976.18</v>
      </c>
      <c r="P3232" s="10">
        <v>5845.2</v>
      </c>
      <c r="Q3232" s="10">
        <v>-258.26</v>
      </c>
      <c r="R3232" s="10">
        <v>3764.41</v>
      </c>
      <c r="S3232" s="10">
        <v>3482.02</v>
      </c>
      <c r="T3232" s="10">
        <v>9038.73</v>
      </c>
      <c r="U3232" s="9">
        <v>139008.47</v>
      </c>
    </row>
    <row r="3233" spans="1:21" ht="23.25" thickBot="1" x14ac:dyDescent="0.3">
      <c r="A3233" s="4" t="s">
        <v>733</v>
      </c>
      <c r="B3233" s="4" t="s">
        <v>734</v>
      </c>
      <c r="C3233" s="4" t="s">
        <v>735</v>
      </c>
      <c r="D3233" s="4" t="s">
        <v>744</v>
      </c>
      <c r="E3233" s="4" t="s">
        <v>745</v>
      </c>
      <c r="F3233" s="4" t="s">
        <v>738</v>
      </c>
      <c r="G3233" s="4" t="s">
        <v>739</v>
      </c>
      <c r="H3233" s="4" t="s">
        <v>746</v>
      </c>
      <c r="I3233" s="8">
        <v>1093.1300000000001</v>
      </c>
      <c r="J3233" s="8">
        <v>1206.9000000000001</v>
      </c>
      <c r="K3233" s="8">
        <v>34167.589999999997</v>
      </c>
      <c r="L3233" s="8">
        <v>1819.16</v>
      </c>
      <c r="M3233" s="8">
        <v>1761.19</v>
      </c>
      <c r="N3233" s="8">
        <v>3087.74</v>
      </c>
      <c r="O3233" s="8">
        <v>1540.76</v>
      </c>
      <c r="P3233" s="8">
        <v>1356.1</v>
      </c>
      <c r="Q3233" s="8">
        <v>208.74</v>
      </c>
      <c r="R3233" s="8">
        <v>1255.31</v>
      </c>
      <c r="S3233" s="8">
        <v>1230.24</v>
      </c>
      <c r="T3233" s="8">
        <v>1216</v>
      </c>
      <c r="U3233" s="9">
        <v>49942.86</v>
      </c>
    </row>
    <row r="3234" spans="1:21" ht="23.25" thickBot="1" x14ac:dyDescent="0.3">
      <c r="A3234" s="4" t="s">
        <v>733</v>
      </c>
      <c r="B3234" s="4" t="s">
        <v>734</v>
      </c>
      <c r="C3234" s="4" t="s">
        <v>735</v>
      </c>
      <c r="D3234" s="4" t="s">
        <v>747</v>
      </c>
      <c r="E3234" s="4" t="s">
        <v>745</v>
      </c>
      <c r="F3234" s="4" t="s">
        <v>738</v>
      </c>
      <c r="G3234" s="4" t="s">
        <v>739</v>
      </c>
      <c r="H3234" s="4" t="s">
        <v>748</v>
      </c>
      <c r="I3234" s="10">
        <v>981.3</v>
      </c>
      <c r="J3234" s="10">
        <v>1047.4000000000001</v>
      </c>
      <c r="K3234" s="10">
        <v>1106.3399999999999</v>
      </c>
      <c r="L3234" s="10">
        <v>1584.86</v>
      </c>
      <c r="M3234" s="10">
        <v>1484.09</v>
      </c>
      <c r="N3234" s="10">
        <v>1602.05</v>
      </c>
      <c r="O3234" s="10">
        <v>1168.69</v>
      </c>
      <c r="P3234" s="10">
        <v>1116.47</v>
      </c>
      <c r="Q3234" s="10">
        <v>601.29</v>
      </c>
      <c r="R3234" s="10">
        <v>1070.83</v>
      </c>
      <c r="S3234" s="10">
        <v>1094.33</v>
      </c>
      <c r="T3234" s="10">
        <v>1108.78</v>
      </c>
      <c r="U3234" s="9">
        <v>13966.43</v>
      </c>
    </row>
    <row r="3235" spans="1:21" ht="23.25" thickBot="1" x14ac:dyDescent="0.3">
      <c r="A3235" s="4" t="s">
        <v>733</v>
      </c>
      <c r="B3235" s="4" t="s">
        <v>734</v>
      </c>
      <c r="C3235" s="4" t="s">
        <v>735</v>
      </c>
      <c r="D3235" s="4" t="s">
        <v>749</v>
      </c>
      <c r="E3235" s="4" t="s">
        <v>750</v>
      </c>
      <c r="F3235" s="4" t="s">
        <v>738</v>
      </c>
      <c r="G3235" s="4" t="s">
        <v>739</v>
      </c>
      <c r="H3235" s="4" t="s">
        <v>751</v>
      </c>
      <c r="I3235" s="7"/>
      <c r="J3235" s="7"/>
      <c r="K3235" s="8">
        <v>-24000</v>
      </c>
      <c r="L3235" s="7"/>
      <c r="M3235" s="7"/>
      <c r="N3235" s="8">
        <v>17200</v>
      </c>
      <c r="O3235" s="7"/>
      <c r="P3235" s="7"/>
      <c r="Q3235" s="8">
        <v>57000</v>
      </c>
      <c r="R3235" s="7"/>
      <c r="S3235" s="7"/>
      <c r="T3235" s="8">
        <v>25000</v>
      </c>
      <c r="U3235" s="9">
        <v>75200</v>
      </c>
    </row>
    <row r="3236" spans="1:21" ht="23.25" thickBot="1" x14ac:dyDescent="0.3">
      <c r="A3236" s="4" t="s">
        <v>733</v>
      </c>
      <c r="B3236" s="4" t="s">
        <v>734</v>
      </c>
      <c r="C3236" s="4" t="s">
        <v>735</v>
      </c>
      <c r="D3236" s="4" t="s">
        <v>752</v>
      </c>
      <c r="E3236" s="4" t="s">
        <v>753</v>
      </c>
      <c r="F3236" s="4" t="s">
        <v>738</v>
      </c>
      <c r="G3236" s="4" t="s">
        <v>739</v>
      </c>
      <c r="H3236" s="4" t="s">
        <v>754</v>
      </c>
      <c r="I3236" s="11"/>
      <c r="J3236" s="10">
        <v>-34.409999999999997</v>
      </c>
      <c r="K3236" s="10">
        <v>1932.07</v>
      </c>
      <c r="L3236" s="10">
        <v>2211.4499999999998</v>
      </c>
      <c r="M3236" s="10">
        <v>-3937.35</v>
      </c>
      <c r="N3236" s="10">
        <v>-1836.1</v>
      </c>
      <c r="O3236" s="10">
        <v>3924.57</v>
      </c>
      <c r="P3236" s="10">
        <v>-2260.2399999999998</v>
      </c>
      <c r="Q3236" s="11"/>
      <c r="R3236" s="11"/>
      <c r="S3236" s="11"/>
      <c r="T3236" s="11"/>
      <c r="U3236" s="9">
        <v>-0.01</v>
      </c>
    </row>
    <row r="3237" spans="1:21" ht="23.25" thickBot="1" x14ac:dyDescent="0.3">
      <c r="A3237" s="4" t="s">
        <v>733</v>
      </c>
      <c r="B3237" s="4" t="s">
        <v>734</v>
      </c>
      <c r="C3237" s="4" t="s">
        <v>735</v>
      </c>
      <c r="D3237" s="4" t="s">
        <v>755</v>
      </c>
      <c r="E3237" s="4" t="s">
        <v>756</v>
      </c>
      <c r="F3237" s="4" t="s">
        <v>738</v>
      </c>
      <c r="G3237" s="4" t="s">
        <v>739</v>
      </c>
      <c r="H3237" s="4" t="s">
        <v>757</v>
      </c>
      <c r="I3237" s="8">
        <v>22712</v>
      </c>
      <c r="J3237" s="8">
        <v>13930</v>
      </c>
      <c r="K3237" s="8">
        <v>220</v>
      </c>
      <c r="L3237" s="8">
        <v>-9963</v>
      </c>
      <c r="M3237" s="8">
        <v>1483</v>
      </c>
      <c r="N3237" s="8">
        <v>-2779</v>
      </c>
      <c r="O3237" s="8">
        <v>-19368</v>
      </c>
      <c r="P3237" s="8">
        <v>-5436</v>
      </c>
      <c r="Q3237" s="8">
        <v>-4184</v>
      </c>
      <c r="R3237" s="8">
        <v>-3096</v>
      </c>
      <c r="S3237" s="8">
        <v>1381</v>
      </c>
      <c r="T3237" s="8">
        <v>1172</v>
      </c>
      <c r="U3237" s="9">
        <v>-3928</v>
      </c>
    </row>
    <row r="3238" spans="1:21" ht="23.25" thickBot="1" x14ac:dyDescent="0.3">
      <c r="A3238" s="4" t="s">
        <v>733</v>
      </c>
      <c r="B3238" s="4" t="s">
        <v>7653</v>
      </c>
      <c r="C3238" s="4" t="s">
        <v>7654</v>
      </c>
      <c r="D3238" s="4" t="s">
        <v>736</v>
      </c>
      <c r="E3238" s="4" t="s">
        <v>737</v>
      </c>
      <c r="F3238" s="4" t="s">
        <v>738</v>
      </c>
      <c r="G3238" s="4" t="s">
        <v>739</v>
      </c>
      <c r="H3238" s="4" t="s">
        <v>740</v>
      </c>
      <c r="I3238" s="11"/>
      <c r="J3238" s="11"/>
      <c r="K3238" s="11"/>
      <c r="L3238" s="11"/>
      <c r="M3238" s="11"/>
      <c r="N3238" s="10">
        <v>183814.71</v>
      </c>
      <c r="O3238" s="11"/>
      <c r="P3238" s="11"/>
      <c r="Q3238" s="10">
        <v>258850.12</v>
      </c>
      <c r="R3238" s="11"/>
      <c r="S3238" s="11"/>
      <c r="T3238" s="10">
        <v>-370269.28</v>
      </c>
      <c r="U3238" s="9">
        <v>72395.55</v>
      </c>
    </row>
    <row r="3239" spans="1:21" ht="23.25" thickBot="1" x14ac:dyDescent="0.3">
      <c r="A3239" s="4" t="s">
        <v>733</v>
      </c>
      <c r="B3239" s="4" t="s">
        <v>7653</v>
      </c>
      <c r="C3239" s="4" t="s">
        <v>7654</v>
      </c>
      <c r="D3239" s="4" t="s">
        <v>741</v>
      </c>
      <c r="E3239" s="4" t="s">
        <v>742</v>
      </c>
      <c r="F3239" s="4" t="s">
        <v>738</v>
      </c>
      <c r="G3239" s="4" t="s">
        <v>739</v>
      </c>
      <c r="H3239" s="4" t="s">
        <v>743</v>
      </c>
      <c r="I3239" s="7"/>
      <c r="J3239" s="7"/>
      <c r="K3239" s="7"/>
      <c r="L3239" s="7"/>
      <c r="M3239" s="7"/>
      <c r="N3239" s="8">
        <v>159918.79999999999</v>
      </c>
      <c r="O3239" s="7"/>
      <c r="P3239" s="7"/>
      <c r="Q3239" s="8">
        <v>114111.81</v>
      </c>
      <c r="R3239" s="7"/>
      <c r="S3239" s="7"/>
      <c r="T3239" s="8">
        <v>-220997.94</v>
      </c>
      <c r="U3239" s="9">
        <v>53032.67</v>
      </c>
    </row>
    <row r="3240" spans="1:21" ht="23.25" thickBot="1" x14ac:dyDescent="0.3">
      <c r="A3240" s="4" t="s">
        <v>733</v>
      </c>
      <c r="B3240" s="4" t="s">
        <v>7653</v>
      </c>
      <c r="C3240" s="4" t="s">
        <v>7654</v>
      </c>
      <c r="D3240" s="4" t="s">
        <v>744</v>
      </c>
      <c r="E3240" s="4" t="s">
        <v>745</v>
      </c>
      <c r="F3240" s="4" t="s">
        <v>738</v>
      </c>
      <c r="G3240" s="4" t="s">
        <v>739</v>
      </c>
      <c r="H3240" s="4" t="s">
        <v>746</v>
      </c>
      <c r="I3240" s="11"/>
      <c r="J3240" s="11"/>
      <c r="K3240" s="11"/>
      <c r="L3240" s="11"/>
      <c r="M3240" s="11"/>
      <c r="N3240" s="10">
        <v>15624.25</v>
      </c>
      <c r="O3240" s="11"/>
      <c r="P3240" s="11"/>
      <c r="Q3240" s="10">
        <v>664.28</v>
      </c>
      <c r="R3240" s="11"/>
      <c r="S3240" s="11"/>
      <c r="T3240" s="10">
        <v>-14459.83</v>
      </c>
      <c r="U3240" s="9">
        <v>1828.7</v>
      </c>
    </row>
    <row r="3241" spans="1:21" ht="23.25" thickBot="1" x14ac:dyDescent="0.3">
      <c r="A3241" s="4" t="s">
        <v>758</v>
      </c>
      <c r="B3241" s="4" t="s">
        <v>759</v>
      </c>
      <c r="C3241" s="4" t="s">
        <v>760</v>
      </c>
      <c r="D3241" s="4" t="s">
        <v>761</v>
      </c>
      <c r="E3241" s="4" t="s">
        <v>762</v>
      </c>
      <c r="F3241" s="4" t="s">
        <v>116</v>
      </c>
      <c r="G3241" s="4" t="s">
        <v>117</v>
      </c>
      <c r="H3241" s="4" t="s">
        <v>440</v>
      </c>
      <c r="I3241" s="8">
        <v>10.25</v>
      </c>
      <c r="J3241" s="8">
        <v>72.290000000000006</v>
      </c>
      <c r="K3241" s="8">
        <v>12.6</v>
      </c>
      <c r="L3241" s="7"/>
      <c r="M3241" s="7"/>
      <c r="N3241" s="7"/>
      <c r="O3241" s="7"/>
      <c r="P3241" s="7"/>
      <c r="Q3241" s="7"/>
      <c r="R3241" s="7"/>
      <c r="S3241" s="7"/>
      <c r="T3241" s="7"/>
      <c r="U3241" s="9">
        <v>95.14</v>
      </c>
    </row>
    <row r="3242" spans="1:21" ht="23.25" thickBot="1" x14ac:dyDescent="0.3">
      <c r="A3242" s="4" t="s">
        <v>758</v>
      </c>
      <c r="B3242" s="4" t="s">
        <v>759</v>
      </c>
      <c r="C3242" s="4" t="s">
        <v>760</v>
      </c>
      <c r="D3242" s="4" t="s">
        <v>761</v>
      </c>
      <c r="E3242" s="4" t="s">
        <v>762</v>
      </c>
      <c r="F3242" s="4" t="s">
        <v>84</v>
      </c>
      <c r="G3242" s="4" t="s">
        <v>85</v>
      </c>
      <c r="H3242" s="4" t="s">
        <v>440</v>
      </c>
      <c r="I3242" s="10">
        <v>117.64</v>
      </c>
      <c r="J3242" s="10">
        <v>1161.9000000000001</v>
      </c>
      <c r="K3242" s="11"/>
      <c r="L3242" s="11"/>
      <c r="M3242" s="10">
        <v>93.95</v>
      </c>
      <c r="N3242" s="11"/>
      <c r="O3242" s="11"/>
      <c r="P3242" s="11"/>
      <c r="Q3242" s="11"/>
      <c r="R3242" s="11"/>
      <c r="S3242" s="11"/>
      <c r="T3242" s="11"/>
      <c r="U3242" s="9">
        <v>1373.49</v>
      </c>
    </row>
    <row r="3243" spans="1:21" ht="23.25" thickBot="1" x14ac:dyDescent="0.3">
      <c r="A3243" s="4" t="s">
        <v>758</v>
      </c>
      <c r="B3243" s="4" t="s">
        <v>759</v>
      </c>
      <c r="C3243" s="4" t="s">
        <v>760</v>
      </c>
      <c r="D3243" s="4" t="s">
        <v>761</v>
      </c>
      <c r="E3243" s="4" t="s">
        <v>762</v>
      </c>
      <c r="F3243" s="4" t="s">
        <v>166</v>
      </c>
      <c r="G3243" s="4" t="s">
        <v>167</v>
      </c>
      <c r="H3243" s="4" t="s">
        <v>440</v>
      </c>
      <c r="I3243" s="7"/>
      <c r="J3243" s="7"/>
      <c r="K3243" s="8">
        <v>1448.72</v>
      </c>
      <c r="L3243" s="8">
        <v>100</v>
      </c>
      <c r="M3243" s="7"/>
      <c r="N3243" s="7"/>
      <c r="O3243" s="7"/>
      <c r="P3243" s="7"/>
      <c r="Q3243" s="7"/>
      <c r="R3243" s="7"/>
      <c r="S3243" s="7"/>
      <c r="T3243" s="7"/>
      <c r="U3243" s="9">
        <v>1548.72</v>
      </c>
    </row>
    <row r="3244" spans="1:21" ht="23.25" thickBot="1" x14ac:dyDescent="0.3">
      <c r="A3244" s="4" t="s">
        <v>758</v>
      </c>
      <c r="B3244" s="4" t="s">
        <v>759</v>
      </c>
      <c r="C3244" s="4" t="s">
        <v>760</v>
      </c>
      <c r="D3244" s="4" t="s">
        <v>761</v>
      </c>
      <c r="E3244" s="4" t="s">
        <v>762</v>
      </c>
      <c r="F3244" s="4" t="s">
        <v>168</v>
      </c>
      <c r="G3244" s="4" t="s">
        <v>169</v>
      </c>
      <c r="H3244" s="4" t="s">
        <v>440</v>
      </c>
      <c r="I3244" s="11"/>
      <c r="J3244" s="11"/>
      <c r="K3244" s="11"/>
      <c r="L3244" s="10">
        <v>62</v>
      </c>
      <c r="M3244" s="11"/>
      <c r="N3244" s="11"/>
      <c r="O3244" s="11"/>
      <c r="P3244" s="11"/>
      <c r="Q3244" s="11"/>
      <c r="R3244" s="11"/>
      <c r="S3244" s="11"/>
      <c r="T3244" s="11"/>
      <c r="U3244" s="9">
        <v>62</v>
      </c>
    </row>
    <row r="3245" spans="1:21" ht="23.25" thickBot="1" x14ac:dyDescent="0.3">
      <c r="A3245" s="4" t="s">
        <v>763</v>
      </c>
      <c r="B3245" s="4" t="s">
        <v>764</v>
      </c>
      <c r="C3245" s="4" t="s">
        <v>765</v>
      </c>
      <c r="D3245" s="4" t="s">
        <v>775</v>
      </c>
      <c r="E3245" s="4" t="s">
        <v>776</v>
      </c>
      <c r="F3245" s="4" t="s">
        <v>84</v>
      </c>
      <c r="G3245" s="4" t="s">
        <v>85</v>
      </c>
      <c r="H3245" s="4" t="s">
        <v>440</v>
      </c>
      <c r="I3245" s="7"/>
      <c r="J3245" s="7"/>
      <c r="K3245" s="7"/>
      <c r="L3245" s="7"/>
      <c r="M3245" s="7"/>
      <c r="N3245" s="7"/>
      <c r="O3245" s="8">
        <v>38</v>
      </c>
      <c r="P3245" s="7"/>
      <c r="Q3245" s="7"/>
      <c r="R3245" s="7"/>
      <c r="S3245" s="7"/>
      <c r="T3245" s="7"/>
      <c r="U3245" s="9">
        <v>38</v>
      </c>
    </row>
    <row r="3246" spans="1:21" ht="23.25" thickBot="1" x14ac:dyDescent="0.3">
      <c r="A3246" s="4" t="s">
        <v>763</v>
      </c>
      <c r="B3246" s="4" t="s">
        <v>764</v>
      </c>
      <c r="C3246" s="4" t="s">
        <v>765</v>
      </c>
      <c r="D3246" s="4" t="s">
        <v>766</v>
      </c>
      <c r="E3246" s="4" t="s">
        <v>767</v>
      </c>
      <c r="F3246" s="4" t="s">
        <v>108</v>
      </c>
      <c r="G3246" s="4" t="s">
        <v>109</v>
      </c>
      <c r="H3246" s="4" t="s">
        <v>768</v>
      </c>
      <c r="I3246" s="10">
        <v>49556.06</v>
      </c>
      <c r="J3246" s="10">
        <v>39792.31</v>
      </c>
      <c r="K3246" s="10">
        <v>42240.74</v>
      </c>
      <c r="L3246" s="10">
        <v>22469.39</v>
      </c>
      <c r="M3246" s="10">
        <v>41767.440000000002</v>
      </c>
      <c r="N3246" s="10">
        <v>43804.32</v>
      </c>
      <c r="O3246" s="10">
        <v>44508.12</v>
      </c>
      <c r="P3246" s="10">
        <v>42463.75</v>
      </c>
      <c r="Q3246" s="10">
        <v>40498.43</v>
      </c>
      <c r="R3246" s="10">
        <v>35154.199999999997</v>
      </c>
      <c r="S3246" s="10">
        <v>37483.14</v>
      </c>
      <c r="T3246" s="10">
        <v>34176.620000000003</v>
      </c>
      <c r="U3246" s="9">
        <v>473914.52</v>
      </c>
    </row>
    <row r="3247" spans="1:21" ht="23.25" thickBot="1" x14ac:dyDescent="0.3">
      <c r="A3247" s="4" t="s">
        <v>763</v>
      </c>
      <c r="B3247" s="4" t="s">
        <v>764</v>
      </c>
      <c r="C3247" s="4" t="s">
        <v>765</v>
      </c>
      <c r="D3247" s="4" t="s">
        <v>766</v>
      </c>
      <c r="E3247" s="4" t="s">
        <v>767</v>
      </c>
      <c r="F3247" s="4" t="s">
        <v>112</v>
      </c>
      <c r="G3247" s="4" t="s">
        <v>113</v>
      </c>
      <c r="H3247" s="4" t="s">
        <v>768</v>
      </c>
      <c r="I3247" s="8">
        <v>7362.99</v>
      </c>
      <c r="J3247" s="8">
        <v>7416.65</v>
      </c>
      <c r="K3247" s="8">
        <v>7436.76</v>
      </c>
      <c r="L3247" s="8">
        <v>3310.72</v>
      </c>
      <c r="M3247" s="8">
        <v>5923.9</v>
      </c>
      <c r="N3247" s="8">
        <v>6130.26</v>
      </c>
      <c r="O3247" s="8">
        <v>6130.26</v>
      </c>
      <c r="P3247" s="8">
        <v>6130.27</v>
      </c>
      <c r="Q3247" s="8">
        <v>6130.27</v>
      </c>
      <c r="R3247" s="8">
        <v>6130.28</v>
      </c>
      <c r="S3247" s="8">
        <v>6145.36</v>
      </c>
      <c r="T3247" s="8">
        <v>6160.45</v>
      </c>
      <c r="U3247" s="9">
        <v>74408.17</v>
      </c>
    </row>
    <row r="3248" spans="1:21" ht="23.25" thickBot="1" x14ac:dyDescent="0.3">
      <c r="A3248" s="4" t="s">
        <v>763</v>
      </c>
      <c r="B3248" s="4" t="s">
        <v>764</v>
      </c>
      <c r="C3248" s="4" t="s">
        <v>765</v>
      </c>
      <c r="D3248" s="4" t="s">
        <v>766</v>
      </c>
      <c r="E3248" s="4" t="s">
        <v>767</v>
      </c>
      <c r="F3248" s="4" t="s">
        <v>114</v>
      </c>
      <c r="G3248" s="4" t="s">
        <v>115</v>
      </c>
      <c r="H3248" s="4" t="s">
        <v>768</v>
      </c>
      <c r="I3248" s="10">
        <v>27251.24</v>
      </c>
      <c r="J3248" s="10">
        <v>27449.83</v>
      </c>
      <c r="K3248" s="10">
        <v>27524.3</v>
      </c>
      <c r="L3248" s="10">
        <v>12314.24</v>
      </c>
      <c r="M3248" s="10">
        <v>21985.78</v>
      </c>
      <c r="N3248" s="10">
        <v>22751.599999999999</v>
      </c>
      <c r="O3248" s="10">
        <v>22751.599999999999</v>
      </c>
      <c r="P3248" s="10">
        <v>22751.61</v>
      </c>
      <c r="Q3248" s="10">
        <v>22751.599999999999</v>
      </c>
      <c r="R3248" s="10">
        <v>22751.62</v>
      </c>
      <c r="S3248" s="10">
        <v>22807.74</v>
      </c>
      <c r="T3248" s="10">
        <v>22863.85</v>
      </c>
      <c r="U3248" s="9">
        <v>275955.01</v>
      </c>
    </row>
    <row r="3249" spans="1:21" ht="23.25" thickBot="1" x14ac:dyDescent="0.3">
      <c r="A3249" s="4" t="s">
        <v>763</v>
      </c>
      <c r="B3249" s="4" t="s">
        <v>764</v>
      </c>
      <c r="C3249" s="4" t="s">
        <v>765</v>
      </c>
      <c r="D3249" s="4" t="s">
        <v>766</v>
      </c>
      <c r="E3249" s="4" t="s">
        <v>767</v>
      </c>
      <c r="F3249" s="4" t="s">
        <v>128</v>
      </c>
      <c r="G3249" s="4" t="s">
        <v>129</v>
      </c>
      <c r="H3249" s="4" t="s">
        <v>768</v>
      </c>
      <c r="I3249" s="8">
        <v>275</v>
      </c>
      <c r="J3249" s="8">
        <v>3690</v>
      </c>
      <c r="K3249" s="7"/>
      <c r="L3249" s="7"/>
      <c r="M3249" s="8">
        <v>399</v>
      </c>
      <c r="N3249" s="7"/>
      <c r="O3249" s="7"/>
      <c r="P3249" s="7"/>
      <c r="Q3249" s="7"/>
      <c r="R3249" s="7"/>
      <c r="S3249" s="7"/>
      <c r="T3249" s="7"/>
      <c r="U3249" s="9">
        <v>4364</v>
      </c>
    </row>
    <row r="3250" spans="1:21" ht="23.25" thickBot="1" x14ac:dyDescent="0.3">
      <c r="A3250" s="4" t="s">
        <v>763</v>
      </c>
      <c r="B3250" s="4" t="s">
        <v>764</v>
      </c>
      <c r="C3250" s="4" t="s">
        <v>765</v>
      </c>
      <c r="D3250" s="4" t="s">
        <v>766</v>
      </c>
      <c r="E3250" s="4" t="s">
        <v>767</v>
      </c>
      <c r="F3250" s="4" t="s">
        <v>132</v>
      </c>
      <c r="G3250" s="4" t="s">
        <v>133</v>
      </c>
      <c r="H3250" s="4" t="s">
        <v>768</v>
      </c>
      <c r="I3250" s="10">
        <v>2317.6799999999998</v>
      </c>
      <c r="J3250" s="10">
        <v>1206.4000000000001</v>
      </c>
      <c r="K3250" s="10">
        <v>2996.86</v>
      </c>
      <c r="L3250" s="10">
        <v>1186.51</v>
      </c>
      <c r="M3250" s="10">
        <v>1993.53</v>
      </c>
      <c r="N3250" s="10">
        <v>437.58</v>
      </c>
      <c r="O3250" s="10">
        <v>23.78</v>
      </c>
      <c r="P3250" s="10">
        <v>644</v>
      </c>
      <c r="Q3250" s="11"/>
      <c r="R3250" s="11"/>
      <c r="S3250" s="11"/>
      <c r="T3250" s="11"/>
      <c r="U3250" s="9">
        <v>10806.34</v>
      </c>
    </row>
    <row r="3251" spans="1:21" ht="23.25" thickBot="1" x14ac:dyDescent="0.3">
      <c r="A3251" s="4" t="s">
        <v>763</v>
      </c>
      <c r="B3251" s="4" t="s">
        <v>764</v>
      </c>
      <c r="C3251" s="4" t="s">
        <v>765</v>
      </c>
      <c r="D3251" s="4" t="s">
        <v>766</v>
      </c>
      <c r="E3251" s="4" t="s">
        <v>767</v>
      </c>
      <c r="F3251" s="4" t="s">
        <v>134</v>
      </c>
      <c r="G3251" s="4" t="s">
        <v>135</v>
      </c>
      <c r="H3251" s="4" t="s">
        <v>768</v>
      </c>
      <c r="I3251" s="8">
        <v>12005</v>
      </c>
      <c r="J3251" s="8">
        <v>1000</v>
      </c>
      <c r="K3251" s="8">
        <v>1875</v>
      </c>
      <c r="L3251" s="8">
        <v>26620</v>
      </c>
      <c r="M3251" s="7"/>
      <c r="N3251" s="7"/>
      <c r="O3251" s="7"/>
      <c r="P3251" s="7"/>
      <c r="Q3251" s="8">
        <v>125</v>
      </c>
      <c r="R3251" s="8">
        <v>149.97</v>
      </c>
      <c r="S3251" s="7"/>
      <c r="T3251" s="8">
        <v>5</v>
      </c>
      <c r="U3251" s="9">
        <v>41779.97</v>
      </c>
    </row>
    <row r="3252" spans="1:21" ht="23.25" thickBot="1" x14ac:dyDescent="0.3">
      <c r="A3252" s="4" t="s">
        <v>763</v>
      </c>
      <c r="B3252" s="4" t="s">
        <v>764</v>
      </c>
      <c r="C3252" s="4" t="s">
        <v>765</v>
      </c>
      <c r="D3252" s="4" t="s">
        <v>766</v>
      </c>
      <c r="E3252" s="4" t="s">
        <v>767</v>
      </c>
      <c r="F3252" s="4" t="s">
        <v>38</v>
      </c>
      <c r="G3252" s="4" t="s">
        <v>39</v>
      </c>
      <c r="H3252" s="4" t="s">
        <v>768</v>
      </c>
      <c r="I3252" s="11"/>
      <c r="J3252" s="11"/>
      <c r="K3252" s="10">
        <v>84.38</v>
      </c>
      <c r="L3252" s="11"/>
      <c r="M3252" s="11"/>
      <c r="N3252" s="11"/>
      <c r="O3252" s="11"/>
      <c r="P3252" s="11"/>
      <c r="Q3252" s="11"/>
      <c r="R3252" s="11"/>
      <c r="S3252" s="11"/>
      <c r="T3252" s="11"/>
      <c r="U3252" s="9">
        <v>84.38</v>
      </c>
    </row>
    <row r="3253" spans="1:21" ht="23.25" thickBot="1" x14ac:dyDescent="0.3">
      <c r="A3253" s="4" t="s">
        <v>763</v>
      </c>
      <c r="B3253" s="4" t="s">
        <v>764</v>
      </c>
      <c r="C3253" s="4" t="s">
        <v>765</v>
      </c>
      <c r="D3253" s="4" t="s">
        <v>766</v>
      </c>
      <c r="E3253" s="4" t="s">
        <v>767</v>
      </c>
      <c r="F3253" s="4" t="s">
        <v>98</v>
      </c>
      <c r="G3253" s="4" t="s">
        <v>99</v>
      </c>
      <c r="H3253" s="4" t="s">
        <v>768</v>
      </c>
      <c r="I3253" s="7"/>
      <c r="J3253" s="8">
        <v>23.95</v>
      </c>
      <c r="K3253" s="7"/>
      <c r="L3253" s="7"/>
      <c r="M3253" s="7"/>
      <c r="N3253" s="8">
        <v>971.92</v>
      </c>
      <c r="O3253" s="7"/>
      <c r="P3253" s="7"/>
      <c r="Q3253" s="7"/>
      <c r="R3253" s="7"/>
      <c r="S3253" s="7"/>
      <c r="T3253" s="7"/>
      <c r="U3253" s="9">
        <v>995.87</v>
      </c>
    </row>
    <row r="3254" spans="1:21" ht="23.25" thickBot="1" x14ac:dyDescent="0.3">
      <c r="A3254" s="4" t="s">
        <v>763</v>
      </c>
      <c r="B3254" s="4" t="s">
        <v>764</v>
      </c>
      <c r="C3254" s="4" t="s">
        <v>765</v>
      </c>
      <c r="D3254" s="4" t="s">
        <v>766</v>
      </c>
      <c r="E3254" s="4" t="s">
        <v>767</v>
      </c>
      <c r="F3254" s="4" t="s">
        <v>102</v>
      </c>
      <c r="G3254" s="4" t="s">
        <v>103</v>
      </c>
      <c r="H3254" s="4" t="s">
        <v>768</v>
      </c>
      <c r="I3254" s="10">
        <v>40.43</v>
      </c>
      <c r="J3254" s="10">
        <v>81.03</v>
      </c>
      <c r="K3254" s="10">
        <v>62.09</v>
      </c>
      <c r="L3254" s="10">
        <v>29.22</v>
      </c>
      <c r="M3254" s="10">
        <v>33.24</v>
      </c>
      <c r="N3254" s="11"/>
      <c r="O3254" s="10">
        <v>34.49</v>
      </c>
      <c r="P3254" s="11"/>
      <c r="Q3254" s="11"/>
      <c r="R3254" s="11"/>
      <c r="S3254" s="11"/>
      <c r="T3254" s="11"/>
      <c r="U3254" s="9">
        <v>280.5</v>
      </c>
    </row>
    <row r="3255" spans="1:21" ht="23.25" thickBot="1" x14ac:dyDescent="0.3">
      <c r="A3255" s="4" t="s">
        <v>763</v>
      </c>
      <c r="B3255" s="4" t="s">
        <v>764</v>
      </c>
      <c r="C3255" s="4" t="s">
        <v>765</v>
      </c>
      <c r="D3255" s="4" t="s">
        <v>766</v>
      </c>
      <c r="E3255" s="4" t="s">
        <v>767</v>
      </c>
      <c r="F3255" s="4" t="s">
        <v>445</v>
      </c>
      <c r="G3255" s="4" t="s">
        <v>446</v>
      </c>
      <c r="H3255" s="4" t="s">
        <v>768</v>
      </c>
      <c r="I3255" s="7"/>
      <c r="J3255" s="7"/>
      <c r="K3255" s="7"/>
      <c r="L3255" s="7"/>
      <c r="M3255" s="7"/>
      <c r="N3255" s="7"/>
      <c r="O3255" s="7"/>
      <c r="P3255" s="8">
        <v>161.06</v>
      </c>
      <c r="Q3255" s="7"/>
      <c r="R3255" s="7"/>
      <c r="S3255" s="7"/>
      <c r="T3255" s="7"/>
      <c r="U3255" s="9">
        <v>161.06</v>
      </c>
    </row>
    <row r="3256" spans="1:21" ht="23.25" thickBot="1" x14ac:dyDescent="0.3">
      <c r="A3256" s="4" t="s">
        <v>763</v>
      </c>
      <c r="B3256" s="4" t="s">
        <v>764</v>
      </c>
      <c r="C3256" s="4" t="s">
        <v>765</v>
      </c>
      <c r="D3256" s="4" t="s">
        <v>766</v>
      </c>
      <c r="E3256" s="4" t="s">
        <v>767</v>
      </c>
      <c r="F3256" s="4" t="s">
        <v>235</v>
      </c>
      <c r="G3256" s="4" t="s">
        <v>236</v>
      </c>
      <c r="H3256" s="4" t="s">
        <v>768</v>
      </c>
      <c r="I3256" s="10">
        <v>134.97</v>
      </c>
      <c r="J3256" s="11"/>
      <c r="K3256" s="11"/>
      <c r="L3256" s="10">
        <v>134.97</v>
      </c>
      <c r="M3256" s="10">
        <v>450</v>
      </c>
      <c r="N3256" s="11"/>
      <c r="O3256" s="10">
        <v>149.97</v>
      </c>
      <c r="P3256" s="11"/>
      <c r="Q3256" s="11"/>
      <c r="R3256" s="11"/>
      <c r="S3256" s="11"/>
      <c r="T3256" s="11"/>
      <c r="U3256" s="9">
        <v>869.91</v>
      </c>
    </row>
    <row r="3257" spans="1:21" ht="23.25" thickBot="1" x14ac:dyDescent="0.3">
      <c r="A3257" s="4" t="s">
        <v>763</v>
      </c>
      <c r="B3257" s="4" t="s">
        <v>764</v>
      </c>
      <c r="C3257" s="4" t="s">
        <v>765</v>
      </c>
      <c r="D3257" s="4" t="s">
        <v>766</v>
      </c>
      <c r="E3257" s="4" t="s">
        <v>767</v>
      </c>
      <c r="F3257" s="4" t="s">
        <v>116</v>
      </c>
      <c r="G3257" s="4" t="s">
        <v>117</v>
      </c>
      <c r="H3257" s="4" t="s">
        <v>768</v>
      </c>
      <c r="I3257" s="7"/>
      <c r="J3257" s="8">
        <v>70</v>
      </c>
      <c r="K3257" s="7"/>
      <c r="L3257" s="7"/>
      <c r="M3257" s="8">
        <v>16.97</v>
      </c>
      <c r="N3257" s="7"/>
      <c r="O3257" s="7"/>
      <c r="P3257" s="7"/>
      <c r="Q3257" s="7"/>
      <c r="R3257" s="7"/>
      <c r="S3257" s="7"/>
      <c r="T3257" s="7"/>
      <c r="U3257" s="9">
        <v>86.97</v>
      </c>
    </row>
    <row r="3258" spans="1:21" ht="23.25" thickBot="1" x14ac:dyDescent="0.3">
      <c r="A3258" s="4" t="s">
        <v>763</v>
      </c>
      <c r="B3258" s="4" t="s">
        <v>764</v>
      </c>
      <c r="C3258" s="4" t="s">
        <v>765</v>
      </c>
      <c r="D3258" s="4" t="s">
        <v>766</v>
      </c>
      <c r="E3258" s="4" t="s">
        <v>767</v>
      </c>
      <c r="F3258" s="4" t="s">
        <v>769</v>
      </c>
      <c r="G3258" s="4" t="s">
        <v>770</v>
      </c>
      <c r="H3258" s="4" t="s">
        <v>768</v>
      </c>
      <c r="I3258" s="10">
        <v>100.37</v>
      </c>
      <c r="J3258" s="10">
        <v>2632.21</v>
      </c>
      <c r="K3258" s="10">
        <v>3775.87</v>
      </c>
      <c r="L3258" s="11"/>
      <c r="M3258" s="11"/>
      <c r="N3258" s="11"/>
      <c r="O3258" s="11"/>
      <c r="P3258" s="11"/>
      <c r="Q3258" s="11"/>
      <c r="R3258" s="11"/>
      <c r="S3258" s="11"/>
      <c r="T3258" s="11"/>
      <c r="U3258" s="9">
        <v>6508.45</v>
      </c>
    </row>
    <row r="3259" spans="1:21" ht="23.25" thickBot="1" x14ac:dyDescent="0.3">
      <c r="A3259" s="4" t="s">
        <v>763</v>
      </c>
      <c r="B3259" s="4" t="s">
        <v>764</v>
      </c>
      <c r="C3259" s="4" t="s">
        <v>765</v>
      </c>
      <c r="D3259" s="4" t="s">
        <v>766</v>
      </c>
      <c r="E3259" s="4" t="s">
        <v>767</v>
      </c>
      <c r="F3259" s="4" t="s">
        <v>82</v>
      </c>
      <c r="G3259" s="4" t="s">
        <v>83</v>
      </c>
      <c r="H3259" s="4" t="s">
        <v>768</v>
      </c>
      <c r="I3259" s="8">
        <v>20.3</v>
      </c>
      <c r="J3259" s="8">
        <v>97</v>
      </c>
      <c r="K3259" s="8">
        <v>86.7</v>
      </c>
      <c r="L3259" s="7"/>
      <c r="M3259" s="8">
        <v>15</v>
      </c>
      <c r="N3259" s="8">
        <v>13</v>
      </c>
      <c r="O3259" s="7"/>
      <c r="P3259" s="7"/>
      <c r="Q3259" s="7"/>
      <c r="R3259" s="7"/>
      <c r="S3259" s="7"/>
      <c r="T3259" s="7"/>
      <c r="U3259" s="9">
        <v>232</v>
      </c>
    </row>
    <row r="3260" spans="1:21" ht="23.25" thickBot="1" x14ac:dyDescent="0.3">
      <c r="A3260" s="4" t="s">
        <v>763</v>
      </c>
      <c r="B3260" s="4" t="s">
        <v>764</v>
      </c>
      <c r="C3260" s="4" t="s">
        <v>765</v>
      </c>
      <c r="D3260" s="4" t="s">
        <v>766</v>
      </c>
      <c r="E3260" s="4" t="s">
        <v>767</v>
      </c>
      <c r="F3260" s="4" t="s">
        <v>152</v>
      </c>
      <c r="G3260" s="4" t="s">
        <v>153</v>
      </c>
      <c r="H3260" s="4" t="s">
        <v>768</v>
      </c>
      <c r="I3260" s="10">
        <v>12150</v>
      </c>
      <c r="J3260" s="11"/>
      <c r="K3260" s="10">
        <v>10935</v>
      </c>
      <c r="L3260" s="10">
        <v>1215</v>
      </c>
      <c r="M3260" s="10">
        <v>51036.25</v>
      </c>
      <c r="N3260" s="11"/>
      <c r="O3260" s="10">
        <v>22800</v>
      </c>
      <c r="P3260" s="11"/>
      <c r="Q3260" s="10">
        <v>5000</v>
      </c>
      <c r="R3260" s="11"/>
      <c r="S3260" s="11"/>
      <c r="T3260" s="10">
        <v>11355</v>
      </c>
      <c r="U3260" s="9">
        <v>114491.25</v>
      </c>
    </row>
    <row r="3261" spans="1:21" ht="23.25" thickBot="1" x14ac:dyDescent="0.3">
      <c r="A3261" s="4" t="s">
        <v>763</v>
      </c>
      <c r="B3261" s="4" t="s">
        <v>764</v>
      </c>
      <c r="C3261" s="4" t="s">
        <v>765</v>
      </c>
      <c r="D3261" s="4" t="s">
        <v>766</v>
      </c>
      <c r="E3261" s="4" t="s">
        <v>767</v>
      </c>
      <c r="F3261" s="4" t="s">
        <v>106</v>
      </c>
      <c r="G3261" s="4" t="s">
        <v>107</v>
      </c>
      <c r="H3261" s="4" t="s">
        <v>768</v>
      </c>
      <c r="I3261" s="7"/>
      <c r="J3261" s="8">
        <v>806.12</v>
      </c>
      <c r="K3261" s="8">
        <v>551.59</v>
      </c>
      <c r="L3261" s="7"/>
      <c r="M3261" s="7"/>
      <c r="N3261" s="8">
        <v>401.62</v>
      </c>
      <c r="O3261" s="7"/>
      <c r="P3261" s="7"/>
      <c r="Q3261" s="7"/>
      <c r="R3261" s="8">
        <v>1642.25</v>
      </c>
      <c r="S3261" s="7"/>
      <c r="T3261" s="7"/>
      <c r="U3261" s="9">
        <v>3401.58</v>
      </c>
    </row>
    <row r="3262" spans="1:21" ht="23.25" thickBot="1" x14ac:dyDescent="0.3">
      <c r="A3262" s="4" t="s">
        <v>763</v>
      </c>
      <c r="B3262" s="4" t="s">
        <v>764</v>
      </c>
      <c r="C3262" s="4" t="s">
        <v>765</v>
      </c>
      <c r="D3262" s="4" t="s">
        <v>766</v>
      </c>
      <c r="E3262" s="4" t="s">
        <v>767</v>
      </c>
      <c r="F3262" s="4" t="s">
        <v>773</v>
      </c>
      <c r="G3262" s="4" t="s">
        <v>774</v>
      </c>
      <c r="H3262" s="4" t="s">
        <v>768</v>
      </c>
      <c r="I3262" s="11"/>
      <c r="J3262" s="11"/>
      <c r="K3262" s="10">
        <v>2924</v>
      </c>
      <c r="L3262" s="14">
        <v>0</v>
      </c>
      <c r="M3262" s="11"/>
      <c r="N3262" s="11"/>
      <c r="O3262" s="11"/>
      <c r="P3262" s="11"/>
      <c r="Q3262" s="11"/>
      <c r="R3262" s="11"/>
      <c r="S3262" s="11"/>
      <c r="T3262" s="11"/>
      <c r="U3262" s="9">
        <v>2924</v>
      </c>
    </row>
    <row r="3263" spans="1:21" ht="23.25" thickBot="1" x14ac:dyDescent="0.3">
      <c r="A3263" s="4" t="s">
        <v>763</v>
      </c>
      <c r="B3263" s="4" t="s">
        <v>764</v>
      </c>
      <c r="C3263" s="4" t="s">
        <v>765</v>
      </c>
      <c r="D3263" s="4" t="s">
        <v>766</v>
      </c>
      <c r="E3263" s="4" t="s">
        <v>767</v>
      </c>
      <c r="F3263" s="4" t="s">
        <v>84</v>
      </c>
      <c r="G3263" s="4" t="s">
        <v>85</v>
      </c>
      <c r="H3263" s="4" t="s">
        <v>768</v>
      </c>
      <c r="I3263" s="8">
        <v>1790.83</v>
      </c>
      <c r="J3263" s="8">
        <v>372.05</v>
      </c>
      <c r="K3263" s="8">
        <v>618.58000000000004</v>
      </c>
      <c r="L3263" s="8">
        <v>447.85</v>
      </c>
      <c r="M3263" s="8">
        <v>780.58</v>
      </c>
      <c r="N3263" s="8">
        <v>843.45</v>
      </c>
      <c r="O3263" s="7"/>
      <c r="P3263" s="7"/>
      <c r="Q3263" s="8">
        <v>168.75</v>
      </c>
      <c r="R3263" s="7"/>
      <c r="S3263" s="7"/>
      <c r="T3263" s="7"/>
      <c r="U3263" s="9">
        <v>5022.09</v>
      </c>
    </row>
    <row r="3264" spans="1:21" ht="23.25" thickBot="1" x14ac:dyDescent="0.3">
      <c r="A3264" s="4" t="s">
        <v>763</v>
      </c>
      <c r="B3264" s="4" t="s">
        <v>764</v>
      </c>
      <c r="C3264" s="4" t="s">
        <v>765</v>
      </c>
      <c r="D3264" s="4" t="s">
        <v>766</v>
      </c>
      <c r="E3264" s="4" t="s">
        <v>767</v>
      </c>
      <c r="F3264" s="4" t="s">
        <v>162</v>
      </c>
      <c r="G3264" s="4" t="s">
        <v>163</v>
      </c>
      <c r="H3264" s="4" t="s">
        <v>768</v>
      </c>
      <c r="I3264" s="10">
        <v>261.77999999999997</v>
      </c>
      <c r="J3264" s="11"/>
      <c r="K3264" s="11"/>
      <c r="L3264" s="11"/>
      <c r="M3264" s="10">
        <v>200</v>
      </c>
      <c r="N3264" s="10">
        <v>16.27</v>
      </c>
      <c r="O3264" s="10">
        <v>149</v>
      </c>
      <c r="P3264" s="11"/>
      <c r="Q3264" s="11"/>
      <c r="R3264" s="11"/>
      <c r="S3264" s="11"/>
      <c r="T3264" s="11"/>
      <c r="U3264" s="9">
        <v>627.04999999999995</v>
      </c>
    </row>
    <row r="3265" spans="1:21" ht="23.25" thickBot="1" x14ac:dyDescent="0.3">
      <c r="A3265" s="4" t="s">
        <v>763</v>
      </c>
      <c r="B3265" s="4" t="s">
        <v>764</v>
      </c>
      <c r="C3265" s="4" t="s">
        <v>765</v>
      </c>
      <c r="D3265" s="4" t="s">
        <v>766</v>
      </c>
      <c r="E3265" s="4" t="s">
        <v>767</v>
      </c>
      <c r="F3265" s="4" t="s">
        <v>164</v>
      </c>
      <c r="G3265" s="4" t="s">
        <v>165</v>
      </c>
      <c r="H3265" s="4" t="s">
        <v>768</v>
      </c>
      <c r="I3265" s="8">
        <v>781.38</v>
      </c>
      <c r="J3265" s="8">
        <v>3063.54</v>
      </c>
      <c r="K3265" s="8">
        <v>1408.37</v>
      </c>
      <c r="L3265" s="8">
        <v>233</v>
      </c>
      <c r="M3265" s="8">
        <v>85</v>
      </c>
      <c r="N3265" s="8">
        <v>1480.13</v>
      </c>
      <c r="O3265" s="8">
        <v>-200</v>
      </c>
      <c r="P3265" s="7"/>
      <c r="Q3265" s="7"/>
      <c r="R3265" s="7"/>
      <c r="S3265" s="7"/>
      <c r="T3265" s="7"/>
      <c r="U3265" s="9">
        <v>6851.42</v>
      </c>
    </row>
    <row r="3266" spans="1:21" ht="23.25" thickBot="1" x14ac:dyDescent="0.3">
      <c r="A3266" s="4" t="s">
        <v>763</v>
      </c>
      <c r="B3266" s="4" t="s">
        <v>764</v>
      </c>
      <c r="C3266" s="4" t="s">
        <v>765</v>
      </c>
      <c r="D3266" s="4" t="s">
        <v>766</v>
      </c>
      <c r="E3266" s="4" t="s">
        <v>767</v>
      </c>
      <c r="F3266" s="4" t="s">
        <v>86</v>
      </c>
      <c r="G3266" s="4" t="s">
        <v>87</v>
      </c>
      <c r="H3266" s="4" t="s">
        <v>768</v>
      </c>
      <c r="I3266" s="11"/>
      <c r="J3266" s="10">
        <v>688.01</v>
      </c>
      <c r="K3266" s="11"/>
      <c r="L3266" s="11"/>
      <c r="M3266" s="11"/>
      <c r="N3266" s="11"/>
      <c r="O3266" s="11"/>
      <c r="P3266" s="10">
        <v>58.25</v>
      </c>
      <c r="Q3266" s="11"/>
      <c r="R3266" s="11"/>
      <c r="S3266" s="11"/>
      <c r="T3266" s="11"/>
      <c r="U3266" s="9">
        <v>746.26</v>
      </c>
    </row>
    <row r="3267" spans="1:21" ht="23.25" thickBot="1" x14ac:dyDescent="0.3">
      <c r="A3267" s="4" t="s">
        <v>763</v>
      </c>
      <c r="B3267" s="4" t="s">
        <v>764</v>
      </c>
      <c r="C3267" s="4" t="s">
        <v>765</v>
      </c>
      <c r="D3267" s="4" t="s">
        <v>766</v>
      </c>
      <c r="E3267" s="4" t="s">
        <v>767</v>
      </c>
      <c r="F3267" s="4" t="s">
        <v>166</v>
      </c>
      <c r="G3267" s="4" t="s">
        <v>167</v>
      </c>
      <c r="H3267" s="4" t="s">
        <v>768</v>
      </c>
      <c r="I3267" s="7"/>
      <c r="J3267" s="7"/>
      <c r="K3267" s="8">
        <v>300</v>
      </c>
      <c r="L3267" s="7"/>
      <c r="M3267" s="7"/>
      <c r="N3267" s="7"/>
      <c r="O3267" s="7"/>
      <c r="P3267" s="7"/>
      <c r="Q3267" s="7"/>
      <c r="R3267" s="7"/>
      <c r="S3267" s="7"/>
      <c r="T3267" s="7"/>
      <c r="U3267" s="9">
        <v>300</v>
      </c>
    </row>
    <row r="3268" spans="1:21" ht="23.25" thickBot="1" x14ac:dyDescent="0.3">
      <c r="A3268" s="4" t="s">
        <v>763</v>
      </c>
      <c r="B3268" s="4" t="s">
        <v>764</v>
      </c>
      <c r="C3268" s="4" t="s">
        <v>765</v>
      </c>
      <c r="D3268" s="4" t="s">
        <v>766</v>
      </c>
      <c r="E3268" s="4" t="s">
        <v>767</v>
      </c>
      <c r="F3268" s="4" t="s">
        <v>168</v>
      </c>
      <c r="G3268" s="4" t="s">
        <v>169</v>
      </c>
      <c r="H3268" s="4" t="s">
        <v>768</v>
      </c>
      <c r="I3268" s="11"/>
      <c r="J3268" s="10">
        <v>240.44</v>
      </c>
      <c r="K3268" s="11"/>
      <c r="L3268" s="11"/>
      <c r="M3268" s="11"/>
      <c r="N3268" s="11"/>
      <c r="O3268" s="11"/>
      <c r="P3268" s="11"/>
      <c r="Q3268" s="11"/>
      <c r="R3268" s="11"/>
      <c r="S3268" s="11"/>
      <c r="T3268" s="11"/>
      <c r="U3268" s="9">
        <v>240.44</v>
      </c>
    </row>
    <row r="3269" spans="1:21" ht="23.25" thickBot="1" x14ac:dyDescent="0.3">
      <c r="A3269" s="4" t="s">
        <v>763</v>
      </c>
      <c r="B3269" s="4" t="s">
        <v>764</v>
      </c>
      <c r="C3269" s="4" t="s">
        <v>765</v>
      </c>
      <c r="D3269" s="4" t="s">
        <v>766</v>
      </c>
      <c r="E3269" s="4" t="s">
        <v>767</v>
      </c>
      <c r="F3269" s="4" t="s">
        <v>42</v>
      </c>
      <c r="G3269" s="4" t="s">
        <v>43</v>
      </c>
      <c r="H3269" s="4" t="s">
        <v>768</v>
      </c>
      <c r="I3269" s="7"/>
      <c r="J3269" s="7"/>
      <c r="K3269" s="7"/>
      <c r="L3269" s="7"/>
      <c r="M3269" s="7"/>
      <c r="N3269" s="7"/>
      <c r="O3269" s="7"/>
      <c r="P3269" s="7"/>
      <c r="Q3269" s="7"/>
      <c r="R3269" s="8">
        <v>469.28</v>
      </c>
      <c r="S3269" s="7"/>
      <c r="T3269" s="7"/>
      <c r="U3269" s="9">
        <v>469.28</v>
      </c>
    </row>
    <row r="3270" spans="1:21" ht="23.25" thickBot="1" x14ac:dyDescent="0.3">
      <c r="A3270" s="4" t="s">
        <v>763</v>
      </c>
      <c r="B3270" s="4" t="s">
        <v>764</v>
      </c>
      <c r="C3270" s="4" t="s">
        <v>765</v>
      </c>
      <c r="D3270" s="4" t="s">
        <v>766</v>
      </c>
      <c r="E3270" s="4" t="s">
        <v>767</v>
      </c>
      <c r="F3270" s="4" t="s">
        <v>233</v>
      </c>
      <c r="G3270" s="4" t="s">
        <v>234</v>
      </c>
      <c r="H3270" s="4" t="s">
        <v>768</v>
      </c>
      <c r="I3270" s="11"/>
      <c r="J3270" s="11"/>
      <c r="K3270" s="11"/>
      <c r="L3270" s="11"/>
      <c r="M3270" s="11"/>
      <c r="N3270" s="11"/>
      <c r="O3270" s="11"/>
      <c r="P3270" s="11"/>
      <c r="Q3270" s="11"/>
      <c r="R3270" s="10">
        <v>1267.06</v>
      </c>
      <c r="S3270" s="11"/>
      <c r="T3270" s="11"/>
      <c r="U3270" s="9">
        <v>1267.06</v>
      </c>
    </row>
    <row r="3271" spans="1:21" ht="23.25" thickBot="1" x14ac:dyDescent="0.3">
      <c r="A3271" s="4" t="s">
        <v>763</v>
      </c>
      <c r="B3271" s="4" t="s">
        <v>314</v>
      </c>
      <c r="C3271" s="4" t="s">
        <v>315</v>
      </c>
      <c r="D3271" s="4" t="s">
        <v>775</v>
      </c>
      <c r="E3271" s="4" t="s">
        <v>776</v>
      </c>
      <c r="F3271" s="4" t="s">
        <v>769</v>
      </c>
      <c r="G3271" s="4" t="s">
        <v>770</v>
      </c>
      <c r="H3271" s="4" t="s">
        <v>440</v>
      </c>
      <c r="I3271" s="7"/>
      <c r="J3271" s="7"/>
      <c r="K3271" s="7"/>
      <c r="L3271" s="7"/>
      <c r="M3271" s="7"/>
      <c r="N3271" s="7"/>
      <c r="O3271" s="7"/>
      <c r="P3271" s="7"/>
      <c r="Q3271" s="7"/>
      <c r="R3271" s="8">
        <v>420.39</v>
      </c>
      <c r="S3271" s="7"/>
      <c r="T3271" s="7"/>
      <c r="U3271" s="9">
        <v>420.39</v>
      </c>
    </row>
    <row r="3272" spans="1:21" ht="23.25" thickBot="1" x14ac:dyDescent="0.3">
      <c r="A3272" s="4" t="s">
        <v>763</v>
      </c>
      <c r="B3272" s="4" t="s">
        <v>314</v>
      </c>
      <c r="C3272" s="4" t="s">
        <v>315</v>
      </c>
      <c r="D3272" s="4" t="s">
        <v>775</v>
      </c>
      <c r="E3272" s="4" t="s">
        <v>776</v>
      </c>
      <c r="F3272" s="4" t="s">
        <v>771</v>
      </c>
      <c r="G3272" s="4" t="s">
        <v>772</v>
      </c>
      <c r="H3272" s="4" t="s">
        <v>440</v>
      </c>
      <c r="I3272" s="11"/>
      <c r="J3272" s="11"/>
      <c r="K3272" s="11"/>
      <c r="L3272" s="11"/>
      <c r="M3272" s="10">
        <v>13780.83</v>
      </c>
      <c r="N3272" s="11"/>
      <c r="O3272" s="11"/>
      <c r="P3272" s="11"/>
      <c r="Q3272" s="11"/>
      <c r="R3272" s="11"/>
      <c r="S3272" s="11"/>
      <c r="T3272" s="11"/>
      <c r="U3272" s="9">
        <v>13780.83</v>
      </c>
    </row>
    <row r="3273" spans="1:21" ht="23.25" thickBot="1" x14ac:dyDescent="0.3">
      <c r="A3273" s="4" t="s">
        <v>763</v>
      </c>
      <c r="B3273" s="4" t="s">
        <v>314</v>
      </c>
      <c r="C3273" s="4" t="s">
        <v>315</v>
      </c>
      <c r="D3273" s="4" t="s">
        <v>775</v>
      </c>
      <c r="E3273" s="4" t="s">
        <v>776</v>
      </c>
      <c r="F3273" s="4" t="s">
        <v>164</v>
      </c>
      <c r="G3273" s="4" t="s">
        <v>165</v>
      </c>
      <c r="H3273" s="4" t="s">
        <v>440</v>
      </c>
      <c r="I3273" s="7"/>
      <c r="J3273" s="7"/>
      <c r="K3273" s="7"/>
      <c r="L3273" s="8">
        <v>421.61</v>
      </c>
      <c r="M3273" s="7"/>
      <c r="N3273" s="7"/>
      <c r="O3273" s="7"/>
      <c r="P3273" s="7"/>
      <c r="Q3273" s="7"/>
      <c r="R3273" s="7"/>
      <c r="S3273" s="7"/>
      <c r="T3273" s="7"/>
      <c r="U3273" s="9">
        <v>421.61</v>
      </c>
    </row>
    <row r="3274" spans="1:21" ht="23.25" thickBot="1" x14ac:dyDescent="0.3">
      <c r="A3274" s="4" t="s">
        <v>763</v>
      </c>
      <c r="B3274" s="4" t="s">
        <v>314</v>
      </c>
      <c r="C3274" s="4" t="s">
        <v>315</v>
      </c>
      <c r="D3274" s="4" t="s">
        <v>779</v>
      </c>
      <c r="E3274" s="4" t="s">
        <v>780</v>
      </c>
      <c r="F3274" s="4" t="s">
        <v>108</v>
      </c>
      <c r="G3274" s="4" t="s">
        <v>109</v>
      </c>
      <c r="H3274" s="4" t="s">
        <v>781</v>
      </c>
      <c r="I3274" s="10">
        <v>26633.13</v>
      </c>
      <c r="J3274" s="10">
        <v>25289.85</v>
      </c>
      <c r="K3274" s="10">
        <v>21842</v>
      </c>
      <c r="L3274" s="10">
        <v>29264.79</v>
      </c>
      <c r="M3274" s="10">
        <v>29295.54</v>
      </c>
      <c r="N3274" s="10">
        <v>32788.379999999997</v>
      </c>
      <c r="O3274" s="10">
        <v>31665.16</v>
      </c>
      <c r="P3274" s="10">
        <v>22863.72</v>
      </c>
      <c r="Q3274" s="10">
        <v>25317.87</v>
      </c>
      <c r="R3274" s="10">
        <v>22837.64</v>
      </c>
      <c r="S3274" s="10">
        <v>20448.57</v>
      </c>
      <c r="T3274" s="10">
        <v>18915.259999999998</v>
      </c>
      <c r="U3274" s="9">
        <v>307161.90999999997</v>
      </c>
    </row>
    <row r="3275" spans="1:21" ht="23.25" thickBot="1" x14ac:dyDescent="0.3">
      <c r="A3275" s="4" t="s">
        <v>763</v>
      </c>
      <c r="B3275" s="4" t="s">
        <v>314</v>
      </c>
      <c r="C3275" s="4" t="s">
        <v>315</v>
      </c>
      <c r="D3275" s="4" t="s">
        <v>779</v>
      </c>
      <c r="E3275" s="4" t="s">
        <v>780</v>
      </c>
      <c r="F3275" s="4" t="s">
        <v>110</v>
      </c>
      <c r="G3275" s="4" t="s">
        <v>111</v>
      </c>
      <c r="H3275" s="4" t="s">
        <v>781</v>
      </c>
      <c r="I3275" s="7"/>
      <c r="J3275" s="7"/>
      <c r="K3275" s="7"/>
      <c r="L3275" s="7"/>
      <c r="M3275" s="7"/>
      <c r="N3275" s="7"/>
      <c r="O3275" s="7"/>
      <c r="P3275" s="7"/>
      <c r="Q3275" s="7"/>
      <c r="R3275" s="7"/>
      <c r="S3275" s="8">
        <v>242.56</v>
      </c>
      <c r="T3275" s="7"/>
      <c r="U3275" s="9">
        <v>242.56</v>
      </c>
    </row>
    <row r="3276" spans="1:21" ht="23.25" thickBot="1" x14ac:dyDescent="0.3">
      <c r="A3276" s="4" t="s">
        <v>763</v>
      </c>
      <c r="B3276" s="4" t="s">
        <v>314</v>
      </c>
      <c r="C3276" s="4" t="s">
        <v>315</v>
      </c>
      <c r="D3276" s="4" t="s">
        <v>779</v>
      </c>
      <c r="E3276" s="4" t="s">
        <v>780</v>
      </c>
      <c r="F3276" s="4" t="s">
        <v>112</v>
      </c>
      <c r="G3276" s="4" t="s">
        <v>113</v>
      </c>
      <c r="H3276" s="4" t="s">
        <v>781</v>
      </c>
      <c r="I3276" s="10">
        <v>4133.21</v>
      </c>
      <c r="J3276" s="10">
        <v>4150.08</v>
      </c>
      <c r="K3276" s="10">
        <v>4150.12</v>
      </c>
      <c r="L3276" s="10">
        <v>4150.0600000000004</v>
      </c>
      <c r="M3276" s="10">
        <v>4150.08</v>
      </c>
      <c r="N3276" s="10">
        <v>4260.26</v>
      </c>
      <c r="O3276" s="10">
        <v>4342.91</v>
      </c>
      <c r="P3276" s="10">
        <v>3501.24</v>
      </c>
      <c r="Q3276" s="10">
        <v>3501.24</v>
      </c>
      <c r="R3276" s="10">
        <v>3501.26</v>
      </c>
      <c r="S3276" s="10">
        <v>3501.2</v>
      </c>
      <c r="T3276" s="10">
        <v>2885.41</v>
      </c>
      <c r="U3276" s="9">
        <v>46227.07</v>
      </c>
    </row>
    <row r="3277" spans="1:21" ht="23.25" thickBot="1" x14ac:dyDescent="0.3">
      <c r="A3277" s="4" t="s">
        <v>763</v>
      </c>
      <c r="B3277" s="4" t="s">
        <v>314</v>
      </c>
      <c r="C3277" s="4" t="s">
        <v>315</v>
      </c>
      <c r="D3277" s="4" t="s">
        <v>779</v>
      </c>
      <c r="E3277" s="4" t="s">
        <v>780</v>
      </c>
      <c r="F3277" s="4" t="s">
        <v>114</v>
      </c>
      <c r="G3277" s="4" t="s">
        <v>115</v>
      </c>
      <c r="H3277" s="4" t="s">
        <v>781</v>
      </c>
      <c r="I3277" s="8">
        <v>15297.4</v>
      </c>
      <c r="J3277" s="8">
        <v>15359.81</v>
      </c>
      <c r="K3277" s="8">
        <v>15359.86</v>
      </c>
      <c r="L3277" s="8">
        <v>15402.43</v>
      </c>
      <c r="M3277" s="8">
        <v>15402.44</v>
      </c>
      <c r="N3277" s="8">
        <v>15811.42</v>
      </c>
      <c r="O3277" s="8">
        <v>16118.07</v>
      </c>
      <c r="P3277" s="8">
        <v>12994.36</v>
      </c>
      <c r="Q3277" s="8">
        <v>12994.36</v>
      </c>
      <c r="R3277" s="8">
        <v>12994.34</v>
      </c>
      <c r="S3277" s="8">
        <v>12994.36</v>
      </c>
      <c r="T3277" s="8">
        <v>10708.7</v>
      </c>
      <c r="U3277" s="9">
        <v>171437.55</v>
      </c>
    </row>
    <row r="3278" spans="1:21" ht="23.25" thickBot="1" x14ac:dyDescent="0.3">
      <c r="A3278" s="4" t="s">
        <v>763</v>
      </c>
      <c r="B3278" s="4" t="s">
        <v>314</v>
      </c>
      <c r="C3278" s="4" t="s">
        <v>315</v>
      </c>
      <c r="D3278" s="4" t="s">
        <v>779</v>
      </c>
      <c r="E3278" s="4" t="s">
        <v>780</v>
      </c>
      <c r="F3278" s="4" t="s">
        <v>192</v>
      </c>
      <c r="G3278" s="4" t="s">
        <v>193</v>
      </c>
      <c r="H3278" s="4" t="s">
        <v>781</v>
      </c>
      <c r="I3278" s="10">
        <v>-45352.32</v>
      </c>
      <c r="J3278" s="10">
        <v>-27164.21</v>
      </c>
      <c r="K3278" s="10">
        <v>-27617.19</v>
      </c>
      <c r="L3278" s="10">
        <v>-31053.88</v>
      </c>
      <c r="M3278" s="10">
        <v>-40328.43</v>
      </c>
      <c r="N3278" s="10">
        <v>-40561.440000000002</v>
      </c>
      <c r="O3278" s="10">
        <v>-42570.94</v>
      </c>
      <c r="P3278" s="10">
        <v>-21681.66</v>
      </c>
      <c r="Q3278" s="10">
        <v>-40265.93</v>
      </c>
      <c r="R3278" s="10">
        <v>-15486.9</v>
      </c>
      <c r="S3278" s="10">
        <v>-20907.3</v>
      </c>
      <c r="T3278" s="10">
        <v>-16777.47</v>
      </c>
      <c r="U3278" s="9">
        <v>-369767.67</v>
      </c>
    </row>
    <row r="3279" spans="1:21" ht="23.25" thickBot="1" x14ac:dyDescent="0.3">
      <c r="A3279" s="4" t="s">
        <v>763</v>
      </c>
      <c r="B3279" s="4" t="s">
        <v>314</v>
      </c>
      <c r="C3279" s="4" t="s">
        <v>315</v>
      </c>
      <c r="D3279" s="4" t="s">
        <v>782</v>
      </c>
      <c r="E3279" s="4" t="s">
        <v>783</v>
      </c>
      <c r="F3279" s="4" t="s">
        <v>108</v>
      </c>
      <c r="G3279" s="4" t="s">
        <v>109</v>
      </c>
      <c r="H3279" s="4" t="s">
        <v>784</v>
      </c>
      <c r="I3279" s="8">
        <v>14138.5</v>
      </c>
      <c r="J3279" s="8">
        <v>11848.44</v>
      </c>
      <c r="K3279" s="8">
        <v>11855.29</v>
      </c>
      <c r="L3279" s="8">
        <v>13778.3</v>
      </c>
      <c r="M3279" s="8">
        <v>14696.44</v>
      </c>
      <c r="N3279" s="8">
        <v>15760.12</v>
      </c>
      <c r="O3279" s="8">
        <v>16048.74</v>
      </c>
      <c r="P3279" s="8">
        <v>15073.13</v>
      </c>
      <c r="Q3279" s="8">
        <v>14589.77</v>
      </c>
      <c r="R3279" s="8">
        <v>12299.49</v>
      </c>
      <c r="S3279" s="8">
        <v>14375.58</v>
      </c>
      <c r="T3279" s="8">
        <v>13860.27</v>
      </c>
      <c r="U3279" s="9">
        <v>168324.07</v>
      </c>
    </row>
    <row r="3280" spans="1:21" ht="23.25" thickBot="1" x14ac:dyDescent="0.3">
      <c r="A3280" s="4" t="s">
        <v>763</v>
      </c>
      <c r="B3280" s="4" t="s">
        <v>314</v>
      </c>
      <c r="C3280" s="4" t="s">
        <v>315</v>
      </c>
      <c r="D3280" s="4" t="s">
        <v>782</v>
      </c>
      <c r="E3280" s="4" t="s">
        <v>783</v>
      </c>
      <c r="F3280" s="4" t="s">
        <v>112</v>
      </c>
      <c r="G3280" s="4" t="s">
        <v>113</v>
      </c>
      <c r="H3280" s="4" t="s">
        <v>784</v>
      </c>
      <c r="I3280" s="10">
        <v>2120.3000000000002</v>
      </c>
      <c r="J3280" s="10">
        <v>2120.31</v>
      </c>
      <c r="K3280" s="10">
        <v>2120.29</v>
      </c>
      <c r="L3280" s="10">
        <v>2120.29</v>
      </c>
      <c r="M3280" s="10">
        <v>2120.31</v>
      </c>
      <c r="N3280" s="10">
        <v>2190.65</v>
      </c>
      <c r="O3280" s="10">
        <v>2190.64</v>
      </c>
      <c r="P3280" s="10">
        <v>2190.64</v>
      </c>
      <c r="Q3280" s="10">
        <v>2190.65</v>
      </c>
      <c r="R3280" s="10">
        <v>2190.66</v>
      </c>
      <c r="S3280" s="10">
        <v>2190.64</v>
      </c>
      <c r="T3280" s="10">
        <v>2190.65</v>
      </c>
      <c r="U3280" s="9">
        <v>25936.03</v>
      </c>
    </row>
    <row r="3281" spans="1:21" ht="23.25" thickBot="1" x14ac:dyDescent="0.3">
      <c r="A3281" s="4" t="s">
        <v>763</v>
      </c>
      <c r="B3281" s="4" t="s">
        <v>314</v>
      </c>
      <c r="C3281" s="4" t="s">
        <v>315</v>
      </c>
      <c r="D3281" s="4" t="s">
        <v>782</v>
      </c>
      <c r="E3281" s="4" t="s">
        <v>783</v>
      </c>
      <c r="F3281" s="4" t="s">
        <v>114</v>
      </c>
      <c r="G3281" s="4" t="s">
        <v>115</v>
      </c>
      <c r="H3281" s="4" t="s">
        <v>784</v>
      </c>
      <c r="I3281" s="8">
        <v>7847.44</v>
      </c>
      <c r="J3281" s="8">
        <v>7847.43</v>
      </c>
      <c r="K3281" s="8">
        <v>7847.42</v>
      </c>
      <c r="L3281" s="8">
        <v>7869.17</v>
      </c>
      <c r="M3281" s="8">
        <v>7869.17</v>
      </c>
      <c r="N3281" s="8">
        <v>8130.28</v>
      </c>
      <c r="O3281" s="8">
        <v>8130.28</v>
      </c>
      <c r="P3281" s="8">
        <v>8130.29</v>
      </c>
      <c r="Q3281" s="8">
        <v>8130.28</v>
      </c>
      <c r="R3281" s="8">
        <v>8130.29</v>
      </c>
      <c r="S3281" s="8">
        <v>8130.28</v>
      </c>
      <c r="T3281" s="8">
        <v>8130.28</v>
      </c>
      <c r="U3281" s="9">
        <v>96192.61</v>
      </c>
    </row>
    <row r="3282" spans="1:21" ht="23.25" thickBot="1" x14ac:dyDescent="0.3">
      <c r="A3282" s="4" t="s">
        <v>763</v>
      </c>
      <c r="B3282" s="4" t="s">
        <v>314</v>
      </c>
      <c r="C3282" s="4" t="s">
        <v>315</v>
      </c>
      <c r="D3282" s="4" t="s">
        <v>782</v>
      </c>
      <c r="E3282" s="4" t="s">
        <v>783</v>
      </c>
      <c r="F3282" s="4" t="s">
        <v>98</v>
      </c>
      <c r="G3282" s="4" t="s">
        <v>99</v>
      </c>
      <c r="H3282" s="4" t="s">
        <v>784</v>
      </c>
      <c r="I3282" s="11"/>
      <c r="J3282" s="11"/>
      <c r="K3282" s="11"/>
      <c r="L3282" s="11"/>
      <c r="M3282" s="11"/>
      <c r="N3282" s="11"/>
      <c r="O3282" s="11"/>
      <c r="P3282" s="11"/>
      <c r="Q3282" s="11"/>
      <c r="R3282" s="11"/>
      <c r="S3282" s="10">
        <v>7.2</v>
      </c>
      <c r="T3282" s="14">
        <v>0</v>
      </c>
      <c r="U3282" s="9">
        <v>7.2</v>
      </c>
    </row>
    <row r="3283" spans="1:21" ht="23.25" thickBot="1" x14ac:dyDescent="0.3">
      <c r="A3283" s="4" t="s">
        <v>763</v>
      </c>
      <c r="B3283" s="4" t="s">
        <v>314</v>
      </c>
      <c r="C3283" s="4" t="s">
        <v>315</v>
      </c>
      <c r="D3283" s="4" t="s">
        <v>782</v>
      </c>
      <c r="E3283" s="4" t="s">
        <v>783</v>
      </c>
      <c r="F3283" s="4" t="s">
        <v>76</v>
      </c>
      <c r="G3283" s="4" t="s">
        <v>77</v>
      </c>
      <c r="H3283" s="4" t="s">
        <v>784</v>
      </c>
      <c r="I3283" s="8">
        <v>16562.5</v>
      </c>
      <c r="J3283" s="8">
        <v>14218.97</v>
      </c>
      <c r="K3283" s="8">
        <v>11581.39</v>
      </c>
      <c r="L3283" s="8">
        <v>21902.78</v>
      </c>
      <c r="M3283" s="8">
        <v>16361.05</v>
      </c>
      <c r="N3283" s="8">
        <v>17686.71</v>
      </c>
      <c r="O3283" s="8">
        <v>17113.8</v>
      </c>
      <c r="P3283" s="8">
        <v>12749.04</v>
      </c>
      <c r="Q3283" s="8">
        <v>25896.82</v>
      </c>
      <c r="R3283" s="8">
        <v>14700.89</v>
      </c>
      <c r="S3283" s="8">
        <v>14936.85</v>
      </c>
      <c r="T3283" s="8">
        <v>14367.43</v>
      </c>
      <c r="U3283" s="9">
        <v>198078.23</v>
      </c>
    </row>
    <row r="3284" spans="1:21" ht="23.25" thickBot="1" x14ac:dyDescent="0.3">
      <c r="A3284" s="4" t="s">
        <v>763</v>
      </c>
      <c r="B3284" s="4" t="s">
        <v>314</v>
      </c>
      <c r="C3284" s="4" t="s">
        <v>315</v>
      </c>
      <c r="D3284" s="4" t="s">
        <v>782</v>
      </c>
      <c r="E3284" s="4" t="s">
        <v>783</v>
      </c>
      <c r="F3284" s="4" t="s">
        <v>192</v>
      </c>
      <c r="G3284" s="4" t="s">
        <v>193</v>
      </c>
      <c r="H3284" s="4" t="s">
        <v>784</v>
      </c>
      <c r="I3284" s="10">
        <v>-25366.880000000001</v>
      </c>
      <c r="J3284" s="10">
        <v>-21033.040000000001</v>
      </c>
      <c r="K3284" s="10">
        <v>-20993.279999999999</v>
      </c>
      <c r="L3284" s="10">
        <v>-26485.86</v>
      </c>
      <c r="M3284" s="10">
        <v>-23165.1</v>
      </c>
      <c r="N3284" s="10">
        <v>-25217.599999999999</v>
      </c>
      <c r="O3284" s="10">
        <v>-22486.01</v>
      </c>
      <c r="P3284" s="10">
        <v>-11579.48</v>
      </c>
      <c r="Q3284" s="10">
        <v>-43546.9</v>
      </c>
      <c r="R3284" s="10">
        <v>-22169.32</v>
      </c>
      <c r="S3284" s="10">
        <v>-22683.96</v>
      </c>
      <c r="T3284" s="10">
        <v>-23911.19</v>
      </c>
      <c r="U3284" s="9">
        <v>-288638.62</v>
      </c>
    </row>
    <row r="3285" spans="1:21" ht="23.25" thickBot="1" x14ac:dyDescent="0.3">
      <c r="A3285" s="4" t="s">
        <v>763</v>
      </c>
      <c r="B3285" s="4" t="s">
        <v>491</v>
      </c>
      <c r="C3285" s="4" t="s">
        <v>492</v>
      </c>
      <c r="D3285" s="4" t="s">
        <v>775</v>
      </c>
      <c r="E3285" s="4" t="s">
        <v>776</v>
      </c>
      <c r="F3285" s="4" t="s">
        <v>120</v>
      </c>
      <c r="G3285" s="4" t="s">
        <v>121</v>
      </c>
      <c r="H3285" s="4" t="s">
        <v>440</v>
      </c>
      <c r="I3285" s="8">
        <v>3848</v>
      </c>
      <c r="J3285" s="8">
        <v>3655.6</v>
      </c>
      <c r="K3285" s="8">
        <v>3905.6</v>
      </c>
      <c r="L3285" s="8">
        <v>4296.16</v>
      </c>
      <c r="M3285" s="8">
        <v>3515.04</v>
      </c>
      <c r="N3285" s="8">
        <v>3649.3</v>
      </c>
      <c r="O3285" s="8">
        <v>4296.16</v>
      </c>
      <c r="P3285" s="8">
        <v>3905.6</v>
      </c>
      <c r="Q3285" s="8">
        <v>4281.08</v>
      </c>
      <c r="R3285" s="8">
        <v>3185.92</v>
      </c>
      <c r="S3285" s="8">
        <v>3982.4</v>
      </c>
      <c r="T3285" s="8">
        <v>4380.6400000000003</v>
      </c>
      <c r="U3285" s="9">
        <v>46901.5</v>
      </c>
    </row>
    <row r="3286" spans="1:21" ht="23.25" thickBot="1" x14ac:dyDescent="0.3">
      <c r="A3286" s="4" t="s">
        <v>763</v>
      </c>
      <c r="B3286" s="4" t="s">
        <v>491</v>
      </c>
      <c r="C3286" s="4" t="s">
        <v>492</v>
      </c>
      <c r="D3286" s="4" t="s">
        <v>775</v>
      </c>
      <c r="E3286" s="4" t="s">
        <v>776</v>
      </c>
      <c r="F3286" s="4" t="s">
        <v>122</v>
      </c>
      <c r="G3286" s="4" t="s">
        <v>123</v>
      </c>
      <c r="H3286" s="4" t="s">
        <v>440</v>
      </c>
      <c r="I3286" s="10">
        <v>81.17</v>
      </c>
      <c r="J3286" s="10">
        <v>36.08</v>
      </c>
      <c r="K3286" s="10">
        <v>45.75</v>
      </c>
      <c r="L3286" s="10">
        <v>366.15</v>
      </c>
      <c r="M3286" s="10">
        <v>247.16</v>
      </c>
      <c r="N3286" s="10">
        <v>219.69</v>
      </c>
      <c r="O3286" s="10">
        <v>36.61</v>
      </c>
      <c r="P3286" s="11"/>
      <c r="Q3286" s="11"/>
      <c r="R3286" s="11"/>
      <c r="S3286" s="10">
        <v>326.68</v>
      </c>
      <c r="T3286" s="10">
        <v>-270.68</v>
      </c>
      <c r="U3286" s="9">
        <v>1088.6099999999999</v>
      </c>
    </row>
    <row r="3287" spans="1:21" ht="23.25" thickBot="1" x14ac:dyDescent="0.3">
      <c r="A3287" s="4" t="s">
        <v>763</v>
      </c>
      <c r="B3287" s="4" t="s">
        <v>491</v>
      </c>
      <c r="C3287" s="4" t="s">
        <v>492</v>
      </c>
      <c r="D3287" s="4" t="s">
        <v>775</v>
      </c>
      <c r="E3287" s="4" t="s">
        <v>776</v>
      </c>
      <c r="F3287" s="4" t="s">
        <v>112</v>
      </c>
      <c r="G3287" s="4" t="s">
        <v>113</v>
      </c>
      <c r="H3287" s="4" t="s">
        <v>440</v>
      </c>
      <c r="I3287" s="8">
        <v>603.98</v>
      </c>
      <c r="J3287" s="8">
        <v>551.46</v>
      </c>
      <c r="K3287" s="8">
        <v>586.53</v>
      </c>
      <c r="L3287" s="8">
        <v>613.17999999999995</v>
      </c>
      <c r="M3287" s="8">
        <v>533.20000000000005</v>
      </c>
      <c r="N3287" s="8">
        <v>586.52</v>
      </c>
      <c r="O3287" s="8">
        <v>586.52</v>
      </c>
      <c r="P3287" s="8">
        <v>559.86</v>
      </c>
      <c r="Q3287" s="8">
        <v>597.96</v>
      </c>
      <c r="R3287" s="8">
        <v>625.14</v>
      </c>
      <c r="S3287" s="8">
        <v>543.6</v>
      </c>
      <c r="T3287" s="8">
        <v>625.14</v>
      </c>
      <c r="U3287" s="9">
        <v>7013.09</v>
      </c>
    </row>
    <row r="3288" spans="1:21" ht="23.25" thickBot="1" x14ac:dyDescent="0.3">
      <c r="A3288" s="4" t="s">
        <v>763</v>
      </c>
      <c r="B3288" s="4" t="s">
        <v>491</v>
      </c>
      <c r="C3288" s="4" t="s">
        <v>492</v>
      </c>
      <c r="D3288" s="4" t="s">
        <v>775</v>
      </c>
      <c r="E3288" s="4" t="s">
        <v>776</v>
      </c>
      <c r="F3288" s="4" t="s">
        <v>114</v>
      </c>
      <c r="G3288" s="4" t="s">
        <v>115</v>
      </c>
      <c r="H3288" s="4" t="s">
        <v>440</v>
      </c>
      <c r="I3288" s="10">
        <v>2248.66</v>
      </c>
      <c r="J3288" s="10">
        <v>2047</v>
      </c>
      <c r="K3288" s="10">
        <v>2177.87</v>
      </c>
      <c r="L3288" s="10">
        <v>2334.5</v>
      </c>
      <c r="M3288" s="10">
        <v>2018.13</v>
      </c>
      <c r="N3288" s="10">
        <v>2211.61</v>
      </c>
      <c r="O3288" s="10">
        <v>2182.31</v>
      </c>
      <c r="P3288" s="10">
        <v>2077.5300000000002</v>
      </c>
      <c r="Q3288" s="10">
        <v>2219.15</v>
      </c>
      <c r="R3288" s="10">
        <v>2320.0100000000002</v>
      </c>
      <c r="S3288" s="10">
        <v>2069.67</v>
      </c>
      <c r="T3288" s="10">
        <v>2276.6999999999998</v>
      </c>
      <c r="U3288" s="9">
        <v>26183.14</v>
      </c>
    </row>
    <row r="3289" spans="1:21" ht="23.25" thickBot="1" x14ac:dyDescent="0.3">
      <c r="A3289" s="4" t="s">
        <v>763</v>
      </c>
      <c r="B3289" s="4" t="s">
        <v>491</v>
      </c>
      <c r="C3289" s="4" t="s">
        <v>492</v>
      </c>
      <c r="D3289" s="4" t="s">
        <v>766</v>
      </c>
      <c r="E3289" s="4" t="s">
        <v>767</v>
      </c>
      <c r="F3289" s="4" t="s">
        <v>164</v>
      </c>
      <c r="G3289" s="4" t="s">
        <v>165</v>
      </c>
      <c r="H3289" s="4" t="s">
        <v>768</v>
      </c>
      <c r="I3289" s="7"/>
      <c r="J3289" s="7"/>
      <c r="K3289" s="7"/>
      <c r="L3289" s="7"/>
      <c r="M3289" s="8">
        <v>300.45999999999998</v>
      </c>
      <c r="N3289" s="7"/>
      <c r="O3289" s="7"/>
      <c r="P3289" s="7"/>
      <c r="Q3289" s="7"/>
      <c r="R3289" s="7"/>
      <c r="S3289" s="7"/>
      <c r="T3289" s="7"/>
      <c r="U3289" s="9">
        <v>300.45999999999998</v>
      </c>
    </row>
    <row r="3290" spans="1:21" ht="23.25" thickBot="1" x14ac:dyDescent="0.3">
      <c r="A3290" s="4" t="s">
        <v>763</v>
      </c>
      <c r="B3290" s="4" t="s">
        <v>785</v>
      </c>
      <c r="C3290" s="4" t="s">
        <v>786</v>
      </c>
      <c r="D3290" s="4" t="s">
        <v>848</v>
      </c>
      <c r="E3290" s="4" t="s">
        <v>849</v>
      </c>
      <c r="F3290" s="4" t="s">
        <v>152</v>
      </c>
      <c r="G3290" s="4" t="s">
        <v>153</v>
      </c>
      <c r="H3290" s="4" t="s">
        <v>850</v>
      </c>
      <c r="I3290" s="11"/>
      <c r="J3290" s="10">
        <v>125000</v>
      </c>
      <c r="K3290" s="10">
        <v>114000</v>
      </c>
      <c r="L3290" s="11"/>
      <c r="M3290" s="11"/>
      <c r="N3290" s="14">
        <v>0</v>
      </c>
      <c r="O3290" s="11"/>
      <c r="P3290" s="11"/>
      <c r="Q3290" s="11"/>
      <c r="R3290" s="11"/>
      <c r="S3290" s="11"/>
      <c r="T3290" s="11"/>
      <c r="U3290" s="9">
        <v>239000</v>
      </c>
    </row>
    <row r="3291" spans="1:21" ht="23.25" thickBot="1" x14ac:dyDescent="0.3">
      <c r="A3291" s="4" t="s">
        <v>763</v>
      </c>
      <c r="B3291" s="4" t="s">
        <v>759</v>
      </c>
      <c r="C3291" s="4" t="s">
        <v>760</v>
      </c>
      <c r="D3291" s="4" t="s">
        <v>775</v>
      </c>
      <c r="E3291" s="4" t="s">
        <v>776</v>
      </c>
      <c r="F3291" s="4" t="s">
        <v>38</v>
      </c>
      <c r="G3291" s="4" t="s">
        <v>39</v>
      </c>
      <c r="H3291" s="4" t="s">
        <v>440</v>
      </c>
      <c r="I3291" s="7"/>
      <c r="J3291" s="7"/>
      <c r="K3291" s="7"/>
      <c r="L3291" s="7"/>
      <c r="M3291" s="7"/>
      <c r="N3291" s="7"/>
      <c r="O3291" s="7"/>
      <c r="P3291" s="7"/>
      <c r="Q3291" s="7"/>
      <c r="R3291" s="8">
        <v>27600</v>
      </c>
      <c r="S3291" s="7"/>
      <c r="T3291" s="7"/>
      <c r="U3291" s="9">
        <v>27600</v>
      </c>
    </row>
    <row r="3292" spans="1:21" ht="23.25" thickBot="1" x14ac:dyDescent="0.3">
      <c r="A3292" s="4" t="s">
        <v>763</v>
      </c>
      <c r="B3292" s="4" t="s">
        <v>759</v>
      </c>
      <c r="C3292" s="4" t="s">
        <v>760</v>
      </c>
      <c r="D3292" s="4" t="s">
        <v>775</v>
      </c>
      <c r="E3292" s="4" t="s">
        <v>776</v>
      </c>
      <c r="F3292" s="4" t="s">
        <v>152</v>
      </c>
      <c r="G3292" s="4" t="s">
        <v>153</v>
      </c>
      <c r="H3292" s="4" t="s">
        <v>440</v>
      </c>
      <c r="I3292" s="11"/>
      <c r="J3292" s="11"/>
      <c r="K3292" s="11"/>
      <c r="L3292" s="11"/>
      <c r="M3292" s="11"/>
      <c r="N3292" s="11"/>
      <c r="O3292" s="11"/>
      <c r="P3292" s="11"/>
      <c r="Q3292" s="10">
        <v>25</v>
      </c>
      <c r="R3292" s="11"/>
      <c r="S3292" s="11"/>
      <c r="T3292" s="11"/>
      <c r="U3292" s="9">
        <v>25</v>
      </c>
    </row>
    <row r="3293" spans="1:21" ht="23.25" thickBot="1" x14ac:dyDescent="0.3">
      <c r="A3293" s="4" t="s">
        <v>763</v>
      </c>
      <c r="B3293" s="4" t="s">
        <v>759</v>
      </c>
      <c r="C3293" s="4" t="s">
        <v>760</v>
      </c>
      <c r="D3293" s="4" t="s">
        <v>775</v>
      </c>
      <c r="E3293" s="4" t="s">
        <v>776</v>
      </c>
      <c r="F3293" s="4" t="s">
        <v>312</v>
      </c>
      <c r="G3293" s="4" t="s">
        <v>313</v>
      </c>
      <c r="H3293" s="4" t="s">
        <v>440</v>
      </c>
      <c r="I3293" s="7"/>
      <c r="J3293" s="8">
        <v>299.99</v>
      </c>
      <c r="K3293" s="7"/>
      <c r="L3293" s="7"/>
      <c r="M3293" s="7"/>
      <c r="N3293" s="7"/>
      <c r="O3293" s="7"/>
      <c r="P3293" s="7"/>
      <c r="Q3293" s="7"/>
      <c r="R3293" s="7"/>
      <c r="S3293" s="7"/>
      <c r="T3293" s="7"/>
      <c r="U3293" s="9">
        <v>299.99</v>
      </c>
    </row>
    <row r="3294" spans="1:21" ht="23.25" thickBot="1" x14ac:dyDescent="0.3">
      <c r="A3294" s="4" t="s">
        <v>763</v>
      </c>
      <c r="B3294" s="4" t="s">
        <v>759</v>
      </c>
      <c r="C3294" s="4" t="s">
        <v>760</v>
      </c>
      <c r="D3294" s="4" t="s">
        <v>779</v>
      </c>
      <c r="E3294" s="4" t="s">
        <v>780</v>
      </c>
      <c r="F3294" s="4" t="s">
        <v>108</v>
      </c>
      <c r="G3294" s="4" t="s">
        <v>109</v>
      </c>
      <c r="H3294" s="4" t="s">
        <v>781</v>
      </c>
      <c r="I3294" s="10">
        <v>13379.04</v>
      </c>
      <c r="J3294" s="10">
        <v>13069.87</v>
      </c>
      <c r="K3294" s="10">
        <v>11278.35</v>
      </c>
      <c r="L3294" s="10">
        <v>13552.81</v>
      </c>
      <c r="M3294" s="10">
        <v>13979.33</v>
      </c>
      <c r="N3294" s="10">
        <v>14677.62</v>
      </c>
      <c r="O3294" s="10">
        <v>15299.78</v>
      </c>
      <c r="P3294" s="10">
        <v>12194.46</v>
      </c>
      <c r="Q3294" s="10">
        <v>13826.16</v>
      </c>
      <c r="R3294" s="10">
        <v>10933.07</v>
      </c>
      <c r="S3294" s="10">
        <v>9564.9</v>
      </c>
      <c r="T3294" s="10">
        <v>11544.57</v>
      </c>
      <c r="U3294" s="9">
        <v>153299.96</v>
      </c>
    </row>
    <row r="3295" spans="1:21" ht="23.25" thickBot="1" x14ac:dyDescent="0.3">
      <c r="A3295" s="4" t="s">
        <v>763</v>
      </c>
      <c r="B3295" s="4" t="s">
        <v>759</v>
      </c>
      <c r="C3295" s="4" t="s">
        <v>760</v>
      </c>
      <c r="D3295" s="4" t="s">
        <v>779</v>
      </c>
      <c r="E3295" s="4" t="s">
        <v>780</v>
      </c>
      <c r="F3295" s="4" t="s">
        <v>110</v>
      </c>
      <c r="G3295" s="4" t="s">
        <v>111</v>
      </c>
      <c r="H3295" s="4" t="s">
        <v>781</v>
      </c>
      <c r="I3295" s="8">
        <v>2500</v>
      </c>
      <c r="J3295" s="8">
        <v>2500</v>
      </c>
      <c r="K3295" s="8">
        <v>2500</v>
      </c>
      <c r="L3295" s="7"/>
      <c r="M3295" s="7"/>
      <c r="N3295" s="7"/>
      <c r="O3295" s="7"/>
      <c r="P3295" s="7"/>
      <c r="Q3295" s="7"/>
      <c r="R3295" s="7"/>
      <c r="S3295" s="7"/>
      <c r="T3295" s="7"/>
      <c r="U3295" s="9">
        <v>7500</v>
      </c>
    </row>
    <row r="3296" spans="1:21" ht="23.25" thickBot="1" x14ac:dyDescent="0.3">
      <c r="A3296" s="4" t="s">
        <v>763</v>
      </c>
      <c r="B3296" s="4" t="s">
        <v>759</v>
      </c>
      <c r="C3296" s="4" t="s">
        <v>760</v>
      </c>
      <c r="D3296" s="4" t="s">
        <v>779</v>
      </c>
      <c r="E3296" s="4" t="s">
        <v>780</v>
      </c>
      <c r="F3296" s="4" t="s">
        <v>112</v>
      </c>
      <c r="G3296" s="4" t="s">
        <v>113</v>
      </c>
      <c r="H3296" s="4" t="s">
        <v>781</v>
      </c>
      <c r="I3296" s="10">
        <v>2014.67</v>
      </c>
      <c r="J3296" s="10">
        <v>2014.66</v>
      </c>
      <c r="K3296" s="10">
        <v>2014.65</v>
      </c>
      <c r="L3296" s="10">
        <v>2014.67</v>
      </c>
      <c r="M3296" s="10">
        <v>2014.64</v>
      </c>
      <c r="N3296" s="10">
        <v>2088.42</v>
      </c>
      <c r="O3296" s="10">
        <v>2088.42</v>
      </c>
      <c r="P3296" s="10">
        <v>2088.4499999999998</v>
      </c>
      <c r="Q3296" s="10">
        <v>2088.44</v>
      </c>
      <c r="R3296" s="10">
        <v>2088.4499999999998</v>
      </c>
      <c r="S3296" s="10">
        <v>2088.4699999999998</v>
      </c>
      <c r="T3296" s="10">
        <v>2088.46</v>
      </c>
      <c r="U3296" s="9">
        <v>24692.400000000001</v>
      </c>
    </row>
    <row r="3297" spans="1:21" ht="23.25" thickBot="1" x14ac:dyDescent="0.3">
      <c r="A3297" s="4" t="s">
        <v>763</v>
      </c>
      <c r="B3297" s="4" t="s">
        <v>759</v>
      </c>
      <c r="C3297" s="4" t="s">
        <v>760</v>
      </c>
      <c r="D3297" s="4" t="s">
        <v>779</v>
      </c>
      <c r="E3297" s="4" t="s">
        <v>780</v>
      </c>
      <c r="F3297" s="4" t="s">
        <v>114</v>
      </c>
      <c r="G3297" s="4" t="s">
        <v>115</v>
      </c>
      <c r="H3297" s="4" t="s">
        <v>781</v>
      </c>
      <c r="I3297" s="8">
        <v>7706.4</v>
      </c>
      <c r="J3297" s="8">
        <v>7706.4</v>
      </c>
      <c r="K3297" s="8">
        <v>7706.39</v>
      </c>
      <c r="L3297" s="8">
        <v>7477.07</v>
      </c>
      <c r="M3297" s="8">
        <v>7477.08</v>
      </c>
      <c r="N3297" s="8">
        <v>7750.87</v>
      </c>
      <c r="O3297" s="8">
        <v>7750.88</v>
      </c>
      <c r="P3297" s="8">
        <v>7750.91</v>
      </c>
      <c r="Q3297" s="8">
        <v>7750.88</v>
      </c>
      <c r="R3297" s="8">
        <v>7750.86</v>
      </c>
      <c r="S3297" s="8">
        <v>7750.87</v>
      </c>
      <c r="T3297" s="8">
        <v>7750.88</v>
      </c>
      <c r="U3297" s="9">
        <v>92329.49</v>
      </c>
    </row>
    <row r="3298" spans="1:21" ht="23.25" thickBot="1" x14ac:dyDescent="0.3">
      <c r="A3298" s="4" t="s">
        <v>763</v>
      </c>
      <c r="B3298" s="4" t="s">
        <v>759</v>
      </c>
      <c r="C3298" s="4" t="s">
        <v>760</v>
      </c>
      <c r="D3298" s="4" t="s">
        <v>779</v>
      </c>
      <c r="E3298" s="4" t="s">
        <v>780</v>
      </c>
      <c r="F3298" s="4" t="s">
        <v>102</v>
      </c>
      <c r="G3298" s="4" t="s">
        <v>103</v>
      </c>
      <c r="H3298" s="4" t="s">
        <v>781</v>
      </c>
      <c r="I3298" s="11"/>
      <c r="J3298" s="11"/>
      <c r="K3298" s="11"/>
      <c r="L3298" s="11"/>
      <c r="M3298" s="11"/>
      <c r="N3298" s="11"/>
      <c r="O3298" s="11"/>
      <c r="P3298" s="11"/>
      <c r="Q3298" s="10">
        <v>51.34</v>
      </c>
      <c r="R3298" s="11"/>
      <c r="S3298" s="11"/>
      <c r="T3298" s="11"/>
      <c r="U3298" s="9">
        <v>51.34</v>
      </c>
    </row>
    <row r="3299" spans="1:21" ht="23.25" thickBot="1" x14ac:dyDescent="0.3">
      <c r="A3299" s="4" t="s">
        <v>763</v>
      </c>
      <c r="B3299" s="4" t="s">
        <v>759</v>
      </c>
      <c r="C3299" s="4" t="s">
        <v>760</v>
      </c>
      <c r="D3299" s="4" t="s">
        <v>779</v>
      </c>
      <c r="E3299" s="4" t="s">
        <v>780</v>
      </c>
      <c r="F3299" s="4" t="s">
        <v>76</v>
      </c>
      <c r="G3299" s="4" t="s">
        <v>77</v>
      </c>
      <c r="H3299" s="4" t="s">
        <v>781</v>
      </c>
      <c r="I3299" s="8">
        <v>7427.84</v>
      </c>
      <c r="J3299" s="8">
        <v>5890.25</v>
      </c>
      <c r="K3299" s="8">
        <v>6461.83</v>
      </c>
      <c r="L3299" s="8">
        <v>6654.7</v>
      </c>
      <c r="M3299" s="8">
        <v>6231.44</v>
      </c>
      <c r="N3299" s="8">
        <v>3840</v>
      </c>
      <c r="O3299" s="8">
        <v>8035.06</v>
      </c>
      <c r="P3299" s="8">
        <v>4678.07</v>
      </c>
      <c r="Q3299" s="8">
        <v>5084.7700000000004</v>
      </c>
      <c r="R3299" s="8">
        <v>4640.8500000000004</v>
      </c>
      <c r="S3299" s="8">
        <v>2924.55</v>
      </c>
      <c r="T3299" s="8">
        <v>4797.7700000000004</v>
      </c>
      <c r="U3299" s="9">
        <v>66667.13</v>
      </c>
    </row>
    <row r="3300" spans="1:21" ht="23.25" thickBot="1" x14ac:dyDescent="0.3">
      <c r="A3300" s="4" t="s">
        <v>763</v>
      </c>
      <c r="B3300" s="4" t="s">
        <v>759</v>
      </c>
      <c r="C3300" s="4" t="s">
        <v>760</v>
      </c>
      <c r="D3300" s="4" t="s">
        <v>779</v>
      </c>
      <c r="E3300" s="4" t="s">
        <v>780</v>
      </c>
      <c r="F3300" s="4" t="s">
        <v>192</v>
      </c>
      <c r="G3300" s="4" t="s">
        <v>193</v>
      </c>
      <c r="H3300" s="4" t="s">
        <v>781</v>
      </c>
      <c r="I3300" s="10">
        <v>-25997.16</v>
      </c>
      <c r="J3300" s="10">
        <v>-22442.04</v>
      </c>
      <c r="K3300" s="10">
        <v>-20778.86</v>
      </c>
      <c r="L3300" s="10">
        <v>-24327.48</v>
      </c>
      <c r="M3300" s="10">
        <v>-22295.8</v>
      </c>
      <c r="N3300" s="10">
        <v>-15360.4</v>
      </c>
      <c r="O3300" s="10">
        <v>-36050.519999999997</v>
      </c>
      <c r="P3300" s="10">
        <v>-20223.14</v>
      </c>
      <c r="Q3300" s="10">
        <v>-22027.82</v>
      </c>
      <c r="R3300" s="10">
        <v>-19008.349999999999</v>
      </c>
      <c r="S3300" s="10">
        <v>-13075.58</v>
      </c>
      <c r="T3300" s="10">
        <v>-20702.060000000001</v>
      </c>
      <c r="U3300" s="9">
        <v>-262289.21000000002</v>
      </c>
    </row>
    <row r="3301" spans="1:21" ht="23.25" thickBot="1" x14ac:dyDescent="0.3">
      <c r="A3301" s="4" t="s">
        <v>763</v>
      </c>
      <c r="B3301" s="4" t="s">
        <v>759</v>
      </c>
      <c r="C3301" s="4" t="s">
        <v>760</v>
      </c>
      <c r="D3301" s="4" t="s">
        <v>782</v>
      </c>
      <c r="E3301" s="4" t="s">
        <v>783</v>
      </c>
      <c r="F3301" s="4" t="s">
        <v>108</v>
      </c>
      <c r="G3301" s="4" t="s">
        <v>109</v>
      </c>
      <c r="H3301" s="4" t="s">
        <v>784</v>
      </c>
      <c r="I3301" s="8">
        <v>20481.23</v>
      </c>
      <c r="J3301" s="8">
        <v>19739.75</v>
      </c>
      <c r="K3301" s="8">
        <v>17454.169999999998</v>
      </c>
      <c r="L3301" s="8">
        <v>20290.07</v>
      </c>
      <c r="M3301" s="8">
        <v>18487.66</v>
      </c>
      <c r="N3301" s="8">
        <v>14677.59</v>
      </c>
      <c r="O3301" s="8">
        <v>15299.74</v>
      </c>
      <c r="P3301" s="8">
        <v>12194.42</v>
      </c>
      <c r="Q3301" s="8">
        <v>13826.14</v>
      </c>
      <c r="R3301" s="8">
        <v>10933.05</v>
      </c>
      <c r="S3301" s="8">
        <v>9564.86</v>
      </c>
      <c r="T3301" s="8">
        <v>11544.54</v>
      </c>
      <c r="U3301" s="9">
        <v>184493.22</v>
      </c>
    </row>
    <row r="3302" spans="1:21" ht="23.25" thickBot="1" x14ac:dyDescent="0.3">
      <c r="A3302" s="4" t="s">
        <v>763</v>
      </c>
      <c r="B3302" s="4" t="s">
        <v>759</v>
      </c>
      <c r="C3302" s="4" t="s">
        <v>760</v>
      </c>
      <c r="D3302" s="4" t="s">
        <v>782</v>
      </c>
      <c r="E3302" s="4" t="s">
        <v>783</v>
      </c>
      <c r="F3302" s="4" t="s">
        <v>112</v>
      </c>
      <c r="G3302" s="4" t="s">
        <v>113</v>
      </c>
      <c r="H3302" s="4" t="s">
        <v>784</v>
      </c>
      <c r="I3302" s="10">
        <v>3026.21</v>
      </c>
      <c r="J3302" s="10">
        <v>3026.22</v>
      </c>
      <c r="K3302" s="10">
        <v>3026.24</v>
      </c>
      <c r="L3302" s="10">
        <v>3026.21</v>
      </c>
      <c r="M3302" s="10">
        <v>2722.76</v>
      </c>
      <c r="N3302" s="10">
        <v>2088.41</v>
      </c>
      <c r="O3302" s="10">
        <v>2088.4</v>
      </c>
      <c r="P3302" s="10">
        <v>2088.41</v>
      </c>
      <c r="Q3302" s="10">
        <v>2088.38</v>
      </c>
      <c r="R3302" s="10">
        <v>2088.4</v>
      </c>
      <c r="S3302" s="10">
        <v>2088.41</v>
      </c>
      <c r="T3302" s="10">
        <v>2088.38</v>
      </c>
      <c r="U3302" s="9">
        <v>29446.43</v>
      </c>
    </row>
    <row r="3303" spans="1:21" ht="23.25" thickBot="1" x14ac:dyDescent="0.3">
      <c r="A3303" s="4" t="s">
        <v>763</v>
      </c>
      <c r="B3303" s="4" t="s">
        <v>759</v>
      </c>
      <c r="C3303" s="4" t="s">
        <v>760</v>
      </c>
      <c r="D3303" s="4" t="s">
        <v>782</v>
      </c>
      <c r="E3303" s="4" t="s">
        <v>783</v>
      </c>
      <c r="F3303" s="4" t="s">
        <v>114</v>
      </c>
      <c r="G3303" s="4" t="s">
        <v>115</v>
      </c>
      <c r="H3303" s="4" t="s">
        <v>784</v>
      </c>
      <c r="I3303" s="8">
        <v>11200.42</v>
      </c>
      <c r="J3303" s="8">
        <v>11200.42</v>
      </c>
      <c r="K3303" s="8">
        <v>11200.39</v>
      </c>
      <c r="L3303" s="8">
        <v>11231.48</v>
      </c>
      <c r="M3303" s="8">
        <v>10105.14</v>
      </c>
      <c r="N3303" s="8">
        <v>7750.84</v>
      </c>
      <c r="O3303" s="8">
        <v>7750.84</v>
      </c>
      <c r="P3303" s="8">
        <v>7750.84</v>
      </c>
      <c r="Q3303" s="8">
        <v>7750.82</v>
      </c>
      <c r="R3303" s="8">
        <v>7750.84</v>
      </c>
      <c r="S3303" s="8">
        <v>7750.83</v>
      </c>
      <c r="T3303" s="8">
        <v>7750.84</v>
      </c>
      <c r="U3303" s="9">
        <v>109193.7</v>
      </c>
    </row>
    <row r="3304" spans="1:21" ht="23.25" thickBot="1" x14ac:dyDescent="0.3">
      <c r="A3304" s="4" t="s">
        <v>763</v>
      </c>
      <c r="B3304" s="4" t="s">
        <v>759</v>
      </c>
      <c r="C3304" s="4" t="s">
        <v>760</v>
      </c>
      <c r="D3304" s="4" t="s">
        <v>782</v>
      </c>
      <c r="E3304" s="4" t="s">
        <v>783</v>
      </c>
      <c r="F3304" s="4" t="s">
        <v>76</v>
      </c>
      <c r="G3304" s="4" t="s">
        <v>77</v>
      </c>
      <c r="H3304" s="4" t="s">
        <v>784</v>
      </c>
      <c r="I3304" s="10">
        <v>7427.84</v>
      </c>
      <c r="J3304" s="10">
        <v>5890.25</v>
      </c>
      <c r="K3304" s="10">
        <v>6461.83</v>
      </c>
      <c r="L3304" s="10">
        <v>6654.7</v>
      </c>
      <c r="M3304" s="10">
        <v>6231.44</v>
      </c>
      <c r="N3304" s="10">
        <v>3840</v>
      </c>
      <c r="O3304" s="10">
        <v>8035.06</v>
      </c>
      <c r="P3304" s="10">
        <v>4678.07</v>
      </c>
      <c r="Q3304" s="10">
        <v>5084.7700000000004</v>
      </c>
      <c r="R3304" s="10">
        <v>4640.8500000000004</v>
      </c>
      <c r="S3304" s="10">
        <v>2924.55</v>
      </c>
      <c r="T3304" s="10">
        <v>4797.7700000000004</v>
      </c>
      <c r="U3304" s="9">
        <v>66667.13</v>
      </c>
    </row>
    <row r="3305" spans="1:21" ht="23.25" thickBot="1" x14ac:dyDescent="0.3">
      <c r="A3305" s="4" t="s">
        <v>763</v>
      </c>
      <c r="B3305" s="4" t="s">
        <v>759</v>
      </c>
      <c r="C3305" s="4" t="s">
        <v>760</v>
      </c>
      <c r="D3305" s="4" t="s">
        <v>782</v>
      </c>
      <c r="E3305" s="4" t="s">
        <v>783</v>
      </c>
      <c r="F3305" s="4" t="s">
        <v>192</v>
      </c>
      <c r="G3305" s="4" t="s">
        <v>193</v>
      </c>
      <c r="H3305" s="4" t="s">
        <v>784</v>
      </c>
      <c r="I3305" s="8">
        <v>-39839.64</v>
      </c>
      <c r="J3305" s="8">
        <v>-29362.6</v>
      </c>
      <c r="K3305" s="8">
        <v>-37138.74</v>
      </c>
      <c r="L3305" s="8">
        <v>-34396.839999999997</v>
      </c>
      <c r="M3305" s="8">
        <v>-32994.76</v>
      </c>
      <c r="N3305" s="8">
        <v>-15359.6</v>
      </c>
      <c r="O3305" s="8">
        <v>-36047.879999999997</v>
      </c>
      <c r="P3305" s="8">
        <v>-20221.900000000001</v>
      </c>
      <c r="Q3305" s="8">
        <v>-22026.26</v>
      </c>
      <c r="R3305" s="8">
        <v>-19007</v>
      </c>
      <c r="S3305" s="8">
        <v>-13074.82</v>
      </c>
      <c r="T3305" s="8">
        <v>-20700.66</v>
      </c>
      <c r="U3305" s="9">
        <v>-320170.7</v>
      </c>
    </row>
    <row r="3306" spans="1:21" ht="23.25" thickBot="1" x14ac:dyDescent="0.3">
      <c r="A3306" s="4" t="s">
        <v>763</v>
      </c>
      <c r="B3306" s="4" t="s">
        <v>787</v>
      </c>
      <c r="C3306" s="4" t="s">
        <v>788</v>
      </c>
      <c r="D3306" s="4" t="s">
        <v>775</v>
      </c>
      <c r="E3306" s="4" t="s">
        <v>776</v>
      </c>
      <c r="F3306" s="4" t="s">
        <v>132</v>
      </c>
      <c r="G3306" s="4" t="s">
        <v>133</v>
      </c>
      <c r="H3306" s="4" t="s">
        <v>440</v>
      </c>
      <c r="I3306" s="10">
        <v>69.02</v>
      </c>
      <c r="J3306" s="11"/>
      <c r="K3306" s="11"/>
      <c r="L3306" s="11"/>
      <c r="M3306" s="11"/>
      <c r="N3306" s="11"/>
      <c r="O3306" s="11"/>
      <c r="P3306" s="11"/>
      <c r="Q3306" s="11"/>
      <c r="R3306" s="11"/>
      <c r="S3306" s="11"/>
      <c r="T3306" s="11"/>
      <c r="U3306" s="9">
        <v>69.02</v>
      </c>
    </row>
    <row r="3307" spans="1:21" ht="23.25" thickBot="1" x14ac:dyDescent="0.3">
      <c r="A3307" s="4" t="s">
        <v>763</v>
      </c>
      <c r="B3307" s="4" t="s">
        <v>787</v>
      </c>
      <c r="C3307" s="4" t="s">
        <v>788</v>
      </c>
      <c r="D3307" s="4" t="s">
        <v>775</v>
      </c>
      <c r="E3307" s="4" t="s">
        <v>776</v>
      </c>
      <c r="F3307" s="4" t="s">
        <v>164</v>
      </c>
      <c r="G3307" s="4" t="s">
        <v>165</v>
      </c>
      <c r="H3307" s="4" t="s">
        <v>440</v>
      </c>
      <c r="I3307" s="8">
        <v>283.89999999999998</v>
      </c>
      <c r="J3307" s="7"/>
      <c r="K3307" s="7"/>
      <c r="L3307" s="7"/>
      <c r="M3307" s="7"/>
      <c r="N3307" s="7"/>
      <c r="O3307" s="7"/>
      <c r="P3307" s="7"/>
      <c r="Q3307" s="7"/>
      <c r="R3307" s="7"/>
      <c r="S3307" s="7"/>
      <c r="T3307" s="7"/>
      <c r="U3307" s="9">
        <v>283.89999999999998</v>
      </c>
    </row>
    <row r="3308" spans="1:21" ht="23.25" thickBot="1" x14ac:dyDescent="0.3">
      <c r="A3308" s="4" t="s">
        <v>763</v>
      </c>
      <c r="B3308" s="4" t="s">
        <v>787</v>
      </c>
      <c r="C3308" s="4" t="s">
        <v>788</v>
      </c>
      <c r="D3308" s="4" t="s">
        <v>789</v>
      </c>
      <c r="E3308" s="4" t="s">
        <v>790</v>
      </c>
      <c r="F3308" s="4" t="s">
        <v>791</v>
      </c>
      <c r="G3308" s="4" t="s">
        <v>792</v>
      </c>
      <c r="H3308" s="4" t="s">
        <v>793</v>
      </c>
      <c r="I3308" s="10">
        <v>19749.7</v>
      </c>
      <c r="J3308" s="10">
        <v>29270.66</v>
      </c>
      <c r="K3308" s="10">
        <v>26301.46</v>
      </c>
      <c r="L3308" s="10">
        <v>30205.39</v>
      </c>
      <c r="M3308" s="10">
        <v>25628.67</v>
      </c>
      <c r="N3308" s="10">
        <v>28705.09</v>
      </c>
      <c r="O3308" s="10">
        <v>45225.599999999999</v>
      </c>
      <c r="P3308" s="10">
        <v>33069.19</v>
      </c>
      <c r="Q3308" s="10">
        <v>34987.39</v>
      </c>
      <c r="R3308" s="10">
        <v>49238.36</v>
      </c>
      <c r="S3308" s="10">
        <v>54671.92</v>
      </c>
      <c r="T3308" s="10">
        <v>44358.2</v>
      </c>
      <c r="U3308" s="9">
        <v>421411.63</v>
      </c>
    </row>
    <row r="3309" spans="1:21" ht="23.25" thickBot="1" x14ac:dyDescent="0.3">
      <c r="A3309" s="4" t="s">
        <v>763</v>
      </c>
      <c r="B3309" s="4" t="s">
        <v>787</v>
      </c>
      <c r="C3309" s="4" t="s">
        <v>788</v>
      </c>
      <c r="D3309" s="4" t="s">
        <v>779</v>
      </c>
      <c r="E3309" s="4" t="s">
        <v>780</v>
      </c>
      <c r="F3309" s="4" t="s">
        <v>108</v>
      </c>
      <c r="G3309" s="4" t="s">
        <v>109</v>
      </c>
      <c r="H3309" s="4" t="s">
        <v>781</v>
      </c>
      <c r="I3309" s="8">
        <v>10709.15</v>
      </c>
      <c r="J3309" s="8">
        <v>10703.71</v>
      </c>
      <c r="K3309" s="8">
        <v>9194.01</v>
      </c>
      <c r="L3309" s="8">
        <v>11870.93</v>
      </c>
      <c r="M3309" s="8">
        <v>12181.12</v>
      </c>
      <c r="N3309" s="8">
        <v>12125.4</v>
      </c>
      <c r="O3309" s="8">
        <v>13182.25</v>
      </c>
      <c r="P3309" s="8">
        <v>11135.58</v>
      </c>
      <c r="Q3309" s="8">
        <v>12017.13</v>
      </c>
      <c r="R3309" s="8">
        <v>10269.11</v>
      </c>
      <c r="S3309" s="8">
        <v>11980.89</v>
      </c>
      <c r="T3309" s="8">
        <v>11794.64</v>
      </c>
      <c r="U3309" s="9">
        <v>137163.92000000001</v>
      </c>
    </row>
    <row r="3310" spans="1:21" ht="23.25" thickBot="1" x14ac:dyDescent="0.3">
      <c r="A3310" s="4" t="s">
        <v>763</v>
      </c>
      <c r="B3310" s="4" t="s">
        <v>787</v>
      </c>
      <c r="C3310" s="4" t="s">
        <v>788</v>
      </c>
      <c r="D3310" s="4" t="s">
        <v>779</v>
      </c>
      <c r="E3310" s="4" t="s">
        <v>780</v>
      </c>
      <c r="F3310" s="4" t="s">
        <v>112</v>
      </c>
      <c r="G3310" s="4" t="s">
        <v>113</v>
      </c>
      <c r="H3310" s="4" t="s">
        <v>781</v>
      </c>
      <c r="I3310" s="10">
        <v>1758.72</v>
      </c>
      <c r="J3310" s="10">
        <v>1758.68</v>
      </c>
      <c r="K3310" s="10">
        <v>1758.7</v>
      </c>
      <c r="L3310" s="10">
        <v>1758.67</v>
      </c>
      <c r="M3310" s="10">
        <v>1758.66</v>
      </c>
      <c r="N3310" s="10">
        <v>1817.69</v>
      </c>
      <c r="O3310" s="10">
        <v>1817.68</v>
      </c>
      <c r="P3310" s="10">
        <v>1817.68</v>
      </c>
      <c r="Q3310" s="10">
        <v>1817.7</v>
      </c>
      <c r="R3310" s="10">
        <v>1817.71</v>
      </c>
      <c r="S3310" s="10">
        <v>1817.71</v>
      </c>
      <c r="T3310" s="10">
        <v>1817.71</v>
      </c>
      <c r="U3310" s="9">
        <v>21517.31</v>
      </c>
    </row>
    <row r="3311" spans="1:21" ht="23.25" thickBot="1" x14ac:dyDescent="0.3">
      <c r="A3311" s="4" t="s">
        <v>763</v>
      </c>
      <c r="B3311" s="4" t="s">
        <v>787</v>
      </c>
      <c r="C3311" s="4" t="s">
        <v>788</v>
      </c>
      <c r="D3311" s="4" t="s">
        <v>779</v>
      </c>
      <c r="E3311" s="4" t="s">
        <v>780</v>
      </c>
      <c r="F3311" s="4" t="s">
        <v>114</v>
      </c>
      <c r="G3311" s="4" t="s">
        <v>115</v>
      </c>
      <c r="H3311" s="4" t="s">
        <v>781</v>
      </c>
      <c r="I3311" s="8">
        <v>6509.04</v>
      </c>
      <c r="J3311" s="8">
        <v>6509.03</v>
      </c>
      <c r="K3311" s="8">
        <v>6509.01</v>
      </c>
      <c r="L3311" s="8">
        <v>6527.08</v>
      </c>
      <c r="M3311" s="8">
        <v>6527.07</v>
      </c>
      <c r="N3311" s="8">
        <v>6746.05</v>
      </c>
      <c r="O3311" s="8">
        <v>6746.06</v>
      </c>
      <c r="P3311" s="8">
        <v>6746.06</v>
      </c>
      <c r="Q3311" s="8">
        <v>6746.06</v>
      </c>
      <c r="R3311" s="8">
        <v>6746.08</v>
      </c>
      <c r="S3311" s="8">
        <v>6746.07</v>
      </c>
      <c r="T3311" s="8">
        <v>6746.08</v>
      </c>
      <c r="U3311" s="9">
        <v>79803.69</v>
      </c>
    </row>
    <row r="3312" spans="1:21" ht="23.25" thickBot="1" x14ac:dyDescent="0.3">
      <c r="A3312" s="4" t="s">
        <v>763</v>
      </c>
      <c r="B3312" s="4" t="s">
        <v>787</v>
      </c>
      <c r="C3312" s="4" t="s">
        <v>788</v>
      </c>
      <c r="D3312" s="4" t="s">
        <v>779</v>
      </c>
      <c r="E3312" s="4" t="s">
        <v>780</v>
      </c>
      <c r="F3312" s="4" t="s">
        <v>98</v>
      </c>
      <c r="G3312" s="4" t="s">
        <v>99</v>
      </c>
      <c r="H3312" s="4" t="s">
        <v>781</v>
      </c>
      <c r="I3312" s="11"/>
      <c r="J3312" s="11"/>
      <c r="K3312" s="11"/>
      <c r="L3312" s="11"/>
      <c r="M3312" s="11"/>
      <c r="N3312" s="11"/>
      <c r="O3312" s="11"/>
      <c r="P3312" s="11"/>
      <c r="Q3312" s="11"/>
      <c r="R3312" s="11"/>
      <c r="S3312" s="11"/>
      <c r="T3312" s="10">
        <v>33.53</v>
      </c>
      <c r="U3312" s="9">
        <v>33.53</v>
      </c>
    </row>
    <row r="3313" spans="1:21" ht="23.25" thickBot="1" x14ac:dyDescent="0.3">
      <c r="A3313" s="4" t="s">
        <v>763</v>
      </c>
      <c r="B3313" s="4" t="s">
        <v>787</v>
      </c>
      <c r="C3313" s="4" t="s">
        <v>788</v>
      </c>
      <c r="D3313" s="4" t="s">
        <v>779</v>
      </c>
      <c r="E3313" s="4" t="s">
        <v>780</v>
      </c>
      <c r="F3313" s="4" t="s">
        <v>76</v>
      </c>
      <c r="G3313" s="4" t="s">
        <v>77</v>
      </c>
      <c r="H3313" s="4" t="s">
        <v>781</v>
      </c>
      <c r="I3313" s="8">
        <v>10395.280000000001</v>
      </c>
      <c r="J3313" s="8">
        <v>6083.28</v>
      </c>
      <c r="K3313" s="8">
        <v>8559.74</v>
      </c>
      <c r="L3313" s="8">
        <v>6117.59</v>
      </c>
      <c r="M3313" s="8">
        <v>12505.84</v>
      </c>
      <c r="N3313" s="8">
        <v>12376.27</v>
      </c>
      <c r="O3313" s="8">
        <v>12824.62</v>
      </c>
      <c r="P3313" s="8">
        <v>10754.38</v>
      </c>
      <c r="Q3313" s="8">
        <v>11855.27</v>
      </c>
      <c r="R3313" s="8">
        <v>11262.26</v>
      </c>
      <c r="S3313" s="8">
        <v>9445.26</v>
      </c>
      <c r="T3313" s="8">
        <v>12021.47</v>
      </c>
      <c r="U3313" s="9">
        <v>124201.26</v>
      </c>
    </row>
    <row r="3314" spans="1:21" ht="23.25" thickBot="1" x14ac:dyDescent="0.3">
      <c r="A3314" s="4" t="s">
        <v>763</v>
      </c>
      <c r="B3314" s="4" t="s">
        <v>787</v>
      </c>
      <c r="C3314" s="4" t="s">
        <v>788</v>
      </c>
      <c r="D3314" s="4" t="s">
        <v>779</v>
      </c>
      <c r="E3314" s="4" t="s">
        <v>780</v>
      </c>
      <c r="F3314" s="4" t="s">
        <v>192</v>
      </c>
      <c r="G3314" s="4" t="s">
        <v>193</v>
      </c>
      <c r="H3314" s="4" t="s">
        <v>781</v>
      </c>
      <c r="I3314" s="10">
        <v>-19563.36</v>
      </c>
      <c r="J3314" s="10">
        <v>-17249.759999999998</v>
      </c>
      <c r="K3314" s="10">
        <v>-18544.080000000002</v>
      </c>
      <c r="L3314" s="10">
        <v>-22144.5</v>
      </c>
      <c r="M3314" s="10">
        <v>-19681.439999999999</v>
      </c>
      <c r="N3314" s="10">
        <v>-21375.26</v>
      </c>
      <c r="O3314" s="10">
        <v>-23096.04</v>
      </c>
      <c r="P3314" s="10">
        <v>-19224.36</v>
      </c>
      <c r="Q3314" s="10">
        <v>-21375.26</v>
      </c>
      <c r="R3314" s="10">
        <v>-17661.48</v>
      </c>
      <c r="S3314" s="10">
        <v>-20037.38</v>
      </c>
      <c r="T3314" s="10">
        <v>-15107.84</v>
      </c>
      <c r="U3314" s="9">
        <v>-235060.76</v>
      </c>
    </row>
    <row r="3315" spans="1:21" ht="23.25" thickBot="1" x14ac:dyDescent="0.3">
      <c r="A3315" s="4" t="s">
        <v>763</v>
      </c>
      <c r="B3315" s="4" t="s">
        <v>787</v>
      </c>
      <c r="C3315" s="4" t="s">
        <v>788</v>
      </c>
      <c r="D3315" s="4" t="s">
        <v>782</v>
      </c>
      <c r="E3315" s="4" t="s">
        <v>783</v>
      </c>
      <c r="F3315" s="4" t="s">
        <v>108</v>
      </c>
      <c r="G3315" s="4" t="s">
        <v>109</v>
      </c>
      <c r="H3315" s="4" t="s">
        <v>784</v>
      </c>
      <c r="I3315" s="8">
        <v>37535.89</v>
      </c>
      <c r="J3315" s="8">
        <v>36670.06</v>
      </c>
      <c r="K3315" s="8">
        <v>33608.76</v>
      </c>
      <c r="L3315" s="8">
        <v>39373.49</v>
      </c>
      <c r="M3315" s="8">
        <v>35372.97</v>
      </c>
      <c r="N3315" s="8">
        <v>35866.21</v>
      </c>
      <c r="O3315" s="8">
        <v>37440.33</v>
      </c>
      <c r="P3315" s="8">
        <v>33766.43</v>
      </c>
      <c r="Q3315" s="8">
        <v>35432.42</v>
      </c>
      <c r="R3315" s="8">
        <v>31539.11</v>
      </c>
      <c r="S3315" s="8">
        <v>33371.69</v>
      </c>
      <c r="T3315" s="8">
        <v>31068.18</v>
      </c>
      <c r="U3315" s="9">
        <v>421045.54</v>
      </c>
    </row>
    <row r="3316" spans="1:21" ht="23.25" thickBot="1" x14ac:dyDescent="0.3">
      <c r="A3316" s="4" t="s">
        <v>763</v>
      </c>
      <c r="B3316" s="4" t="s">
        <v>787</v>
      </c>
      <c r="C3316" s="4" t="s">
        <v>788</v>
      </c>
      <c r="D3316" s="4" t="s">
        <v>782</v>
      </c>
      <c r="E3316" s="4" t="s">
        <v>783</v>
      </c>
      <c r="F3316" s="4" t="s">
        <v>112</v>
      </c>
      <c r="G3316" s="4" t="s">
        <v>113</v>
      </c>
      <c r="H3316" s="4" t="s">
        <v>784</v>
      </c>
      <c r="I3316" s="10">
        <v>5824.65</v>
      </c>
      <c r="J3316" s="10">
        <v>5824.61</v>
      </c>
      <c r="K3316" s="10">
        <v>5824.64</v>
      </c>
      <c r="L3316" s="10">
        <v>5659.6</v>
      </c>
      <c r="M3316" s="10">
        <v>5032.59</v>
      </c>
      <c r="N3316" s="10">
        <v>5201.7299999999996</v>
      </c>
      <c r="O3316" s="10">
        <v>5201.75</v>
      </c>
      <c r="P3316" s="10">
        <v>5201.7299999999996</v>
      </c>
      <c r="Q3316" s="10">
        <v>5201.7299999999996</v>
      </c>
      <c r="R3316" s="10">
        <v>5201.72</v>
      </c>
      <c r="S3316" s="10">
        <v>5201.71</v>
      </c>
      <c r="T3316" s="10">
        <v>5201.75</v>
      </c>
      <c r="U3316" s="9">
        <v>64578.21</v>
      </c>
    </row>
    <row r="3317" spans="1:21" ht="23.25" thickBot="1" x14ac:dyDescent="0.3">
      <c r="A3317" s="4" t="s">
        <v>763</v>
      </c>
      <c r="B3317" s="4" t="s">
        <v>787</v>
      </c>
      <c r="C3317" s="4" t="s">
        <v>788</v>
      </c>
      <c r="D3317" s="4" t="s">
        <v>782</v>
      </c>
      <c r="E3317" s="4" t="s">
        <v>783</v>
      </c>
      <c r="F3317" s="4" t="s">
        <v>114</v>
      </c>
      <c r="G3317" s="4" t="s">
        <v>115</v>
      </c>
      <c r="H3317" s="4" t="s">
        <v>784</v>
      </c>
      <c r="I3317" s="8">
        <v>21557.56</v>
      </c>
      <c r="J3317" s="8">
        <v>21557.55</v>
      </c>
      <c r="K3317" s="8">
        <v>21557.54</v>
      </c>
      <c r="L3317" s="8">
        <v>21004.86</v>
      </c>
      <c r="M3317" s="8">
        <v>18677.82</v>
      </c>
      <c r="N3317" s="8">
        <v>19305.52</v>
      </c>
      <c r="O3317" s="8">
        <v>19305.5</v>
      </c>
      <c r="P3317" s="8">
        <v>19305.509999999998</v>
      </c>
      <c r="Q3317" s="8">
        <v>19305.509999999998</v>
      </c>
      <c r="R3317" s="8">
        <v>19305.48</v>
      </c>
      <c r="S3317" s="8">
        <v>19305.509999999998</v>
      </c>
      <c r="T3317" s="8">
        <v>19305.48</v>
      </c>
      <c r="U3317" s="9">
        <v>239493.84</v>
      </c>
    </row>
    <row r="3318" spans="1:21" ht="23.25" thickBot="1" x14ac:dyDescent="0.3">
      <c r="A3318" s="4" t="s">
        <v>763</v>
      </c>
      <c r="B3318" s="4" t="s">
        <v>787</v>
      </c>
      <c r="C3318" s="4" t="s">
        <v>788</v>
      </c>
      <c r="D3318" s="4" t="s">
        <v>782</v>
      </c>
      <c r="E3318" s="4" t="s">
        <v>783</v>
      </c>
      <c r="F3318" s="4" t="s">
        <v>76</v>
      </c>
      <c r="G3318" s="4" t="s">
        <v>77</v>
      </c>
      <c r="H3318" s="4" t="s">
        <v>784</v>
      </c>
      <c r="I3318" s="10">
        <v>9034.48</v>
      </c>
      <c r="J3318" s="10">
        <v>6083.28</v>
      </c>
      <c r="K3318" s="10">
        <v>8559.74</v>
      </c>
      <c r="L3318" s="10">
        <v>6117.59</v>
      </c>
      <c r="M3318" s="10">
        <v>10489.54</v>
      </c>
      <c r="N3318" s="10">
        <v>7791.91</v>
      </c>
      <c r="O3318" s="10">
        <v>8240.26</v>
      </c>
      <c r="P3318" s="10">
        <v>7211.92</v>
      </c>
      <c r="Q3318" s="10">
        <v>7270.91</v>
      </c>
      <c r="R3318" s="10">
        <v>6834.18</v>
      </c>
      <c r="S3318" s="10">
        <v>6944.7</v>
      </c>
      <c r="T3318" s="10">
        <v>6499.39</v>
      </c>
      <c r="U3318" s="9">
        <v>91077.9</v>
      </c>
    </row>
    <row r="3319" spans="1:21" ht="23.25" thickBot="1" x14ac:dyDescent="0.3">
      <c r="A3319" s="4" t="s">
        <v>763</v>
      </c>
      <c r="B3319" s="4" t="s">
        <v>787</v>
      </c>
      <c r="C3319" s="4" t="s">
        <v>788</v>
      </c>
      <c r="D3319" s="4" t="s">
        <v>782</v>
      </c>
      <c r="E3319" s="4" t="s">
        <v>783</v>
      </c>
      <c r="F3319" s="4" t="s">
        <v>192</v>
      </c>
      <c r="G3319" s="4" t="s">
        <v>193</v>
      </c>
      <c r="H3319" s="4" t="s">
        <v>784</v>
      </c>
      <c r="I3319" s="8">
        <v>-75507.360000000001</v>
      </c>
      <c r="J3319" s="8">
        <v>-50009.760000000002</v>
      </c>
      <c r="K3319" s="8">
        <v>-70456.08</v>
      </c>
      <c r="L3319" s="8">
        <v>-47347.74</v>
      </c>
      <c r="M3319" s="8">
        <v>-76641.8</v>
      </c>
      <c r="N3319" s="8">
        <v>-65135.22</v>
      </c>
      <c r="O3319" s="8">
        <v>-67897.72</v>
      </c>
      <c r="P3319" s="8">
        <v>-59337.48</v>
      </c>
      <c r="Q3319" s="8">
        <v>-59925.62</v>
      </c>
      <c r="R3319" s="8">
        <v>-58764.42</v>
      </c>
      <c r="S3319" s="8">
        <v>-56764.22</v>
      </c>
      <c r="T3319" s="8">
        <v>-57461.88</v>
      </c>
      <c r="U3319" s="9">
        <v>-745249.3</v>
      </c>
    </row>
    <row r="3320" spans="1:21" ht="23.25" thickBot="1" x14ac:dyDescent="0.3">
      <c r="A3320" s="4" t="s">
        <v>763</v>
      </c>
      <c r="B3320" s="4" t="s">
        <v>794</v>
      </c>
      <c r="C3320" s="4" t="s">
        <v>795</v>
      </c>
      <c r="D3320" s="4" t="s">
        <v>775</v>
      </c>
      <c r="E3320" s="4" t="s">
        <v>776</v>
      </c>
      <c r="F3320" s="4" t="s">
        <v>120</v>
      </c>
      <c r="G3320" s="4" t="s">
        <v>121</v>
      </c>
      <c r="H3320" s="4" t="s">
        <v>440</v>
      </c>
      <c r="I3320" s="10">
        <v>45056.39</v>
      </c>
      <c r="J3320" s="10">
        <v>35929.1</v>
      </c>
      <c r="K3320" s="10">
        <v>38084.68</v>
      </c>
      <c r="L3320" s="10">
        <v>44167.98</v>
      </c>
      <c r="M3320" s="10">
        <v>39737.57</v>
      </c>
      <c r="N3320" s="10">
        <v>42250.9</v>
      </c>
      <c r="O3320" s="10">
        <v>46540.89</v>
      </c>
      <c r="P3320" s="10">
        <v>40262.879999999997</v>
      </c>
      <c r="Q3320" s="10">
        <v>45676.99</v>
      </c>
      <c r="R3320" s="10">
        <v>43744.9</v>
      </c>
      <c r="S3320" s="10">
        <v>40943.03</v>
      </c>
      <c r="T3320" s="10">
        <v>40465.440000000002</v>
      </c>
      <c r="U3320" s="9">
        <v>502860.75</v>
      </c>
    </row>
    <row r="3321" spans="1:21" ht="23.25" thickBot="1" x14ac:dyDescent="0.3">
      <c r="A3321" s="4" t="s">
        <v>763</v>
      </c>
      <c r="B3321" s="4" t="s">
        <v>794</v>
      </c>
      <c r="C3321" s="4" t="s">
        <v>795</v>
      </c>
      <c r="D3321" s="4" t="s">
        <v>775</v>
      </c>
      <c r="E3321" s="4" t="s">
        <v>776</v>
      </c>
      <c r="F3321" s="4" t="s">
        <v>122</v>
      </c>
      <c r="G3321" s="4" t="s">
        <v>123</v>
      </c>
      <c r="H3321" s="4" t="s">
        <v>440</v>
      </c>
      <c r="I3321" s="8">
        <v>1963.55</v>
      </c>
      <c r="J3321" s="8">
        <v>1851.99</v>
      </c>
      <c r="K3321" s="8">
        <v>1098.1400000000001</v>
      </c>
      <c r="L3321" s="8">
        <v>1471.7</v>
      </c>
      <c r="M3321" s="8">
        <v>701.93</v>
      </c>
      <c r="N3321" s="8">
        <v>350.99</v>
      </c>
      <c r="O3321" s="8">
        <v>1483.05</v>
      </c>
      <c r="P3321" s="8">
        <v>3068.18</v>
      </c>
      <c r="Q3321" s="8">
        <v>2482.5</v>
      </c>
      <c r="R3321" s="8">
        <v>3671.83</v>
      </c>
      <c r="S3321" s="8">
        <v>2921.36</v>
      </c>
      <c r="T3321" s="8">
        <v>2205.4</v>
      </c>
      <c r="U3321" s="9">
        <v>23270.62</v>
      </c>
    </row>
    <row r="3322" spans="1:21" ht="23.25" thickBot="1" x14ac:dyDescent="0.3">
      <c r="A3322" s="4" t="s">
        <v>763</v>
      </c>
      <c r="B3322" s="4" t="s">
        <v>794</v>
      </c>
      <c r="C3322" s="4" t="s">
        <v>795</v>
      </c>
      <c r="D3322" s="4" t="s">
        <v>775</v>
      </c>
      <c r="E3322" s="4" t="s">
        <v>776</v>
      </c>
      <c r="F3322" s="4" t="s">
        <v>112</v>
      </c>
      <c r="G3322" s="4" t="s">
        <v>113</v>
      </c>
      <c r="H3322" s="4" t="s">
        <v>440</v>
      </c>
      <c r="I3322" s="10">
        <v>6725.38</v>
      </c>
      <c r="J3322" s="10">
        <v>6121.12</v>
      </c>
      <c r="K3322" s="10">
        <v>6297.14</v>
      </c>
      <c r="L3322" s="10">
        <v>7055.58</v>
      </c>
      <c r="M3322" s="10">
        <v>5930.45</v>
      </c>
      <c r="N3322" s="10">
        <v>6301.35</v>
      </c>
      <c r="O3322" s="10">
        <v>6684.58</v>
      </c>
      <c r="P3322" s="10">
        <v>6231.32</v>
      </c>
      <c r="Q3322" s="10">
        <v>6520.59</v>
      </c>
      <c r="R3322" s="10">
        <v>7092.34</v>
      </c>
      <c r="S3322" s="10">
        <v>6251.73</v>
      </c>
      <c r="T3322" s="10">
        <v>6756.15</v>
      </c>
      <c r="U3322" s="9">
        <v>77967.73</v>
      </c>
    </row>
    <row r="3323" spans="1:21" ht="23.25" thickBot="1" x14ac:dyDescent="0.3">
      <c r="A3323" s="4" t="s">
        <v>763</v>
      </c>
      <c r="B3323" s="4" t="s">
        <v>794</v>
      </c>
      <c r="C3323" s="4" t="s">
        <v>795</v>
      </c>
      <c r="D3323" s="4" t="s">
        <v>775</v>
      </c>
      <c r="E3323" s="4" t="s">
        <v>776</v>
      </c>
      <c r="F3323" s="4" t="s">
        <v>114</v>
      </c>
      <c r="G3323" s="4" t="s">
        <v>115</v>
      </c>
      <c r="H3323" s="4" t="s">
        <v>440</v>
      </c>
      <c r="I3323" s="8">
        <v>25205.68</v>
      </c>
      <c r="J3323" s="8">
        <v>22951.29</v>
      </c>
      <c r="K3323" s="8">
        <v>23481.24</v>
      </c>
      <c r="L3323" s="8">
        <v>26420.48</v>
      </c>
      <c r="M3323" s="8">
        <v>22118.5</v>
      </c>
      <c r="N3323" s="8">
        <v>23438.67</v>
      </c>
      <c r="O3323" s="8">
        <v>25042.31</v>
      </c>
      <c r="P3323" s="8">
        <v>23612.67</v>
      </c>
      <c r="Q3323" s="8">
        <v>24606.38</v>
      </c>
      <c r="R3323" s="8">
        <v>26918.09</v>
      </c>
      <c r="S3323" s="8">
        <v>23678.240000000002</v>
      </c>
      <c r="T3323" s="8">
        <v>25435.35</v>
      </c>
      <c r="U3323" s="9">
        <v>292908.90000000002</v>
      </c>
    </row>
    <row r="3324" spans="1:21" ht="23.25" thickBot="1" x14ac:dyDescent="0.3">
      <c r="A3324" s="4" t="s">
        <v>763</v>
      </c>
      <c r="B3324" s="4" t="s">
        <v>794</v>
      </c>
      <c r="C3324" s="4" t="s">
        <v>795</v>
      </c>
      <c r="D3324" s="4" t="s">
        <v>775</v>
      </c>
      <c r="E3324" s="4" t="s">
        <v>776</v>
      </c>
      <c r="F3324" s="4" t="s">
        <v>94</v>
      </c>
      <c r="G3324" s="4" t="s">
        <v>95</v>
      </c>
      <c r="H3324" s="4" t="s">
        <v>440</v>
      </c>
      <c r="I3324" s="10">
        <v>14.08</v>
      </c>
      <c r="J3324" s="10">
        <v>11.96</v>
      </c>
      <c r="K3324" s="10">
        <v>11.18</v>
      </c>
      <c r="L3324" s="10">
        <v>13.2</v>
      </c>
      <c r="M3324" s="10">
        <v>10.88</v>
      </c>
      <c r="N3324" s="10">
        <v>11.16</v>
      </c>
      <c r="O3324" s="10">
        <v>19.05</v>
      </c>
      <c r="P3324" s="10">
        <v>14.65</v>
      </c>
      <c r="Q3324" s="10">
        <v>14.83</v>
      </c>
      <c r="R3324" s="10">
        <v>16.12</v>
      </c>
      <c r="S3324" s="10">
        <v>15.25</v>
      </c>
      <c r="T3324" s="10">
        <v>14.9</v>
      </c>
      <c r="U3324" s="9">
        <v>167.26</v>
      </c>
    </row>
    <row r="3325" spans="1:21" ht="23.25" thickBot="1" x14ac:dyDescent="0.3">
      <c r="A3325" s="4" t="s">
        <v>763</v>
      </c>
      <c r="B3325" s="4" t="s">
        <v>794</v>
      </c>
      <c r="C3325" s="4" t="s">
        <v>795</v>
      </c>
      <c r="D3325" s="4" t="s">
        <v>775</v>
      </c>
      <c r="E3325" s="4" t="s">
        <v>776</v>
      </c>
      <c r="F3325" s="4" t="s">
        <v>134</v>
      </c>
      <c r="G3325" s="4" t="s">
        <v>135</v>
      </c>
      <c r="H3325" s="4" t="s">
        <v>440</v>
      </c>
      <c r="I3325" s="7"/>
      <c r="J3325" s="7"/>
      <c r="K3325" s="7"/>
      <c r="L3325" s="7"/>
      <c r="M3325" s="8">
        <v>30</v>
      </c>
      <c r="N3325" s="7"/>
      <c r="O3325" s="7"/>
      <c r="P3325" s="7"/>
      <c r="Q3325" s="7"/>
      <c r="R3325" s="7"/>
      <c r="S3325" s="7"/>
      <c r="T3325" s="7"/>
      <c r="U3325" s="9">
        <v>30</v>
      </c>
    </row>
    <row r="3326" spans="1:21" ht="23.25" thickBot="1" x14ac:dyDescent="0.3">
      <c r="A3326" s="4" t="s">
        <v>763</v>
      </c>
      <c r="B3326" s="4" t="s">
        <v>794</v>
      </c>
      <c r="C3326" s="4" t="s">
        <v>795</v>
      </c>
      <c r="D3326" s="4" t="s">
        <v>775</v>
      </c>
      <c r="E3326" s="4" t="s">
        <v>776</v>
      </c>
      <c r="F3326" s="4" t="s">
        <v>84</v>
      </c>
      <c r="G3326" s="4" t="s">
        <v>85</v>
      </c>
      <c r="H3326" s="4" t="s">
        <v>440</v>
      </c>
      <c r="I3326" s="11"/>
      <c r="J3326" s="11"/>
      <c r="K3326" s="11"/>
      <c r="L3326" s="11"/>
      <c r="M3326" s="11"/>
      <c r="N3326" s="10">
        <v>77.760000000000005</v>
      </c>
      <c r="O3326" s="11"/>
      <c r="P3326" s="11"/>
      <c r="Q3326" s="11"/>
      <c r="R3326" s="11"/>
      <c r="S3326" s="11"/>
      <c r="T3326" s="11"/>
      <c r="U3326" s="9">
        <v>77.760000000000005</v>
      </c>
    </row>
    <row r="3327" spans="1:21" ht="23.25" thickBot="1" x14ac:dyDescent="0.3">
      <c r="A3327" s="4" t="s">
        <v>763</v>
      </c>
      <c r="B3327" s="4" t="s">
        <v>794</v>
      </c>
      <c r="C3327" s="4" t="s">
        <v>795</v>
      </c>
      <c r="D3327" s="4" t="s">
        <v>775</v>
      </c>
      <c r="E3327" s="4" t="s">
        <v>776</v>
      </c>
      <c r="F3327" s="4" t="s">
        <v>164</v>
      </c>
      <c r="G3327" s="4" t="s">
        <v>165</v>
      </c>
      <c r="H3327" s="4" t="s">
        <v>440</v>
      </c>
      <c r="I3327" s="7"/>
      <c r="J3327" s="7"/>
      <c r="K3327" s="8">
        <v>259.27</v>
      </c>
      <c r="L3327" s="7"/>
      <c r="M3327" s="7"/>
      <c r="N3327" s="8">
        <v>343.05</v>
      </c>
      <c r="O3327" s="7"/>
      <c r="P3327" s="7"/>
      <c r="Q3327" s="7"/>
      <c r="R3327" s="7"/>
      <c r="S3327" s="7"/>
      <c r="T3327" s="7"/>
      <c r="U3327" s="9">
        <v>602.32000000000005</v>
      </c>
    </row>
    <row r="3328" spans="1:21" ht="23.25" thickBot="1" x14ac:dyDescent="0.3">
      <c r="A3328" s="4" t="s">
        <v>763</v>
      </c>
      <c r="B3328" s="4" t="s">
        <v>794</v>
      </c>
      <c r="C3328" s="4" t="s">
        <v>795</v>
      </c>
      <c r="D3328" s="4" t="s">
        <v>775</v>
      </c>
      <c r="E3328" s="4" t="s">
        <v>776</v>
      </c>
      <c r="F3328" s="4" t="s">
        <v>53</v>
      </c>
      <c r="G3328" s="4" t="s">
        <v>54</v>
      </c>
      <c r="H3328" s="4" t="s">
        <v>440</v>
      </c>
      <c r="I3328" s="10">
        <v>51.81</v>
      </c>
      <c r="J3328" s="10">
        <v>77.72</v>
      </c>
      <c r="K3328" s="11"/>
      <c r="L3328" s="11"/>
      <c r="M3328" s="10">
        <v>52.53</v>
      </c>
      <c r="N3328" s="11"/>
      <c r="O3328" s="11"/>
      <c r="P3328" s="11"/>
      <c r="Q3328" s="11"/>
      <c r="R3328" s="11"/>
      <c r="S3328" s="11"/>
      <c r="T3328" s="11"/>
      <c r="U3328" s="9">
        <v>182.06</v>
      </c>
    </row>
    <row r="3329" spans="1:21" ht="23.25" thickBot="1" x14ac:dyDescent="0.3">
      <c r="A3329" s="4" t="s">
        <v>763</v>
      </c>
      <c r="B3329" s="4" t="s">
        <v>794</v>
      </c>
      <c r="C3329" s="4" t="s">
        <v>795</v>
      </c>
      <c r="D3329" s="4" t="s">
        <v>775</v>
      </c>
      <c r="E3329" s="4" t="s">
        <v>776</v>
      </c>
      <c r="F3329" s="4" t="s">
        <v>176</v>
      </c>
      <c r="G3329" s="4" t="s">
        <v>177</v>
      </c>
      <c r="H3329" s="4" t="s">
        <v>440</v>
      </c>
      <c r="I3329" s="8">
        <v>-78541.960000000006</v>
      </c>
      <c r="J3329" s="8">
        <v>-62050.49</v>
      </c>
      <c r="K3329" s="8">
        <v>-66392.75</v>
      </c>
      <c r="L3329" s="8">
        <v>-77012.67</v>
      </c>
      <c r="M3329" s="8">
        <v>-69287.399999999994</v>
      </c>
      <c r="N3329" s="8">
        <v>-73669.67</v>
      </c>
      <c r="O3329" s="8">
        <v>-75780.539999999994</v>
      </c>
      <c r="P3329" s="8">
        <v>-70203.350000000006</v>
      </c>
      <c r="Q3329" s="8">
        <v>-79634.289999999994</v>
      </c>
      <c r="R3329" s="8">
        <v>-76265.88</v>
      </c>
      <c r="S3329" s="8">
        <v>-70951.53</v>
      </c>
      <c r="T3329" s="8">
        <v>-69260.08</v>
      </c>
      <c r="U3329" s="9">
        <v>-869050.61</v>
      </c>
    </row>
    <row r="3330" spans="1:21" ht="23.25" thickBot="1" x14ac:dyDescent="0.3">
      <c r="A3330" s="4" t="s">
        <v>763</v>
      </c>
      <c r="B3330" s="4" t="s">
        <v>794</v>
      </c>
      <c r="C3330" s="4" t="s">
        <v>795</v>
      </c>
      <c r="D3330" s="4" t="s">
        <v>775</v>
      </c>
      <c r="E3330" s="4" t="s">
        <v>776</v>
      </c>
      <c r="F3330" s="4" t="s">
        <v>178</v>
      </c>
      <c r="G3330" s="4" t="s">
        <v>179</v>
      </c>
      <c r="H3330" s="4" t="s">
        <v>440</v>
      </c>
      <c r="I3330" s="10">
        <v>-1113.98</v>
      </c>
      <c r="J3330" s="10">
        <v>-1321.23</v>
      </c>
      <c r="K3330" s="10">
        <v>-512.66999999999996</v>
      </c>
      <c r="L3330" s="10">
        <v>-735.49</v>
      </c>
      <c r="M3330" s="10">
        <v>-485.92</v>
      </c>
      <c r="N3330" s="10">
        <v>-91.93</v>
      </c>
      <c r="O3330" s="10">
        <v>-735.45</v>
      </c>
      <c r="P3330" s="10">
        <v>-1444.64</v>
      </c>
      <c r="Q3330" s="10">
        <v>-1473.51</v>
      </c>
      <c r="R3330" s="10">
        <v>-2036.07</v>
      </c>
      <c r="S3330" s="10">
        <v>-1152</v>
      </c>
      <c r="T3330" s="10">
        <v>-803.74</v>
      </c>
      <c r="U3330" s="9">
        <v>-11906.63</v>
      </c>
    </row>
    <row r="3331" spans="1:21" ht="23.25" thickBot="1" x14ac:dyDescent="0.3">
      <c r="A3331" s="4" t="s">
        <v>763</v>
      </c>
      <c r="B3331" s="4" t="s">
        <v>794</v>
      </c>
      <c r="C3331" s="4" t="s">
        <v>795</v>
      </c>
      <c r="D3331" s="4" t="s">
        <v>779</v>
      </c>
      <c r="E3331" s="4" t="s">
        <v>780</v>
      </c>
      <c r="F3331" s="4" t="s">
        <v>94</v>
      </c>
      <c r="G3331" s="4" t="s">
        <v>95</v>
      </c>
      <c r="H3331" s="4" t="s">
        <v>781</v>
      </c>
      <c r="I3331" s="8">
        <v>10.65</v>
      </c>
      <c r="J3331" s="8">
        <v>8.7799999999999994</v>
      </c>
      <c r="K3331" s="8">
        <v>8.64</v>
      </c>
      <c r="L3331" s="8">
        <v>10.16</v>
      </c>
      <c r="M3331" s="8">
        <v>8.76</v>
      </c>
      <c r="N3331" s="8">
        <v>9.14</v>
      </c>
      <c r="O3331" s="8">
        <v>9.99</v>
      </c>
      <c r="P3331" s="8">
        <v>9.99</v>
      </c>
      <c r="Q3331" s="8">
        <v>11.17</v>
      </c>
      <c r="R3331" s="8">
        <v>11.32</v>
      </c>
      <c r="S3331" s="8">
        <v>9.7899999999999991</v>
      </c>
      <c r="T3331" s="8">
        <v>10.47</v>
      </c>
      <c r="U3331" s="9">
        <v>118.86</v>
      </c>
    </row>
    <row r="3332" spans="1:21" ht="23.25" thickBot="1" x14ac:dyDescent="0.3">
      <c r="A3332" s="4" t="s">
        <v>763</v>
      </c>
      <c r="B3332" s="4" t="s">
        <v>794</v>
      </c>
      <c r="C3332" s="4" t="s">
        <v>795</v>
      </c>
      <c r="D3332" s="4" t="s">
        <v>779</v>
      </c>
      <c r="E3332" s="4" t="s">
        <v>780</v>
      </c>
      <c r="F3332" s="4" t="s">
        <v>42</v>
      </c>
      <c r="G3332" s="4" t="s">
        <v>43</v>
      </c>
      <c r="H3332" s="4" t="s">
        <v>781</v>
      </c>
      <c r="I3332" s="10">
        <v>9856.51</v>
      </c>
      <c r="J3332" s="10">
        <v>7756.7</v>
      </c>
      <c r="K3332" s="10">
        <v>8345.5400000000009</v>
      </c>
      <c r="L3332" s="10">
        <v>9677.9</v>
      </c>
      <c r="M3332" s="10">
        <v>8549.76</v>
      </c>
      <c r="N3332" s="10">
        <v>9281.48</v>
      </c>
      <c r="O3332" s="10">
        <v>9502.0400000000009</v>
      </c>
      <c r="P3332" s="10">
        <v>8794.0400000000009</v>
      </c>
      <c r="Q3332" s="10">
        <v>9974.82</v>
      </c>
      <c r="R3332" s="10">
        <v>9560.41</v>
      </c>
      <c r="S3332" s="10">
        <v>8892.6299999999992</v>
      </c>
      <c r="T3332" s="10">
        <v>9933.4699999999993</v>
      </c>
      <c r="U3332" s="9">
        <v>110125.3</v>
      </c>
    </row>
    <row r="3333" spans="1:21" ht="23.25" thickBot="1" x14ac:dyDescent="0.3">
      <c r="A3333" s="4" t="s">
        <v>763</v>
      </c>
      <c r="B3333" s="4" t="s">
        <v>794</v>
      </c>
      <c r="C3333" s="4" t="s">
        <v>795</v>
      </c>
      <c r="D3333" s="4" t="s">
        <v>779</v>
      </c>
      <c r="E3333" s="4" t="s">
        <v>780</v>
      </c>
      <c r="F3333" s="4" t="s">
        <v>53</v>
      </c>
      <c r="G3333" s="4" t="s">
        <v>54</v>
      </c>
      <c r="H3333" s="4" t="s">
        <v>781</v>
      </c>
      <c r="I3333" s="8">
        <v>1062.17</v>
      </c>
      <c r="J3333" s="8">
        <v>1243.51</v>
      </c>
      <c r="K3333" s="8">
        <v>512.66999999999996</v>
      </c>
      <c r="L3333" s="8">
        <v>735.49</v>
      </c>
      <c r="M3333" s="8">
        <v>433.39</v>
      </c>
      <c r="N3333" s="8">
        <v>91.93</v>
      </c>
      <c r="O3333" s="8">
        <v>735.45</v>
      </c>
      <c r="P3333" s="8">
        <v>1444.64</v>
      </c>
      <c r="Q3333" s="8">
        <v>1473.51</v>
      </c>
      <c r="R3333" s="8">
        <v>2036.07</v>
      </c>
      <c r="S3333" s="8">
        <v>1152</v>
      </c>
      <c r="T3333" s="8">
        <v>803.74</v>
      </c>
      <c r="U3333" s="9">
        <v>11724.57</v>
      </c>
    </row>
    <row r="3334" spans="1:21" ht="23.25" thickBot="1" x14ac:dyDescent="0.3">
      <c r="A3334" s="4" t="s">
        <v>763</v>
      </c>
      <c r="B3334" s="4" t="s">
        <v>794</v>
      </c>
      <c r="C3334" s="4" t="s">
        <v>795</v>
      </c>
      <c r="D3334" s="4" t="s">
        <v>782</v>
      </c>
      <c r="E3334" s="4" t="s">
        <v>783</v>
      </c>
      <c r="F3334" s="4" t="s">
        <v>94</v>
      </c>
      <c r="G3334" s="4" t="s">
        <v>95</v>
      </c>
      <c r="H3334" s="4" t="s">
        <v>784</v>
      </c>
      <c r="I3334" s="10">
        <v>9.61</v>
      </c>
      <c r="J3334" s="10">
        <v>7.57</v>
      </c>
      <c r="K3334" s="10">
        <v>8.14</v>
      </c>
      <c r="L3334" s="10">
        <v>9.44</v>
      </c>
      <c r="M3334" s="10">
        <v>9.3699999999999992</v>
      </c>
      <c r="N3334" s="10">
        <v>9.18</v>
      </c>
      <c r="O3334" s="10">
        <v>9.27</v>
      </c>
      <c r="P3334" s="10">
        <v>8.59</v>
      </c>
      <c r="Q3334" s="10">
        <v>9.73</v>
      </c>
      <c r="R3334" s="10">
        <v>9.33</v>
      </c>
      <c r="S3334" s="10">
        <v>8.67</v>
      </c>
      <c r="T3334" s="10">
        <v>8.2899999999999991</v>
      </c>
      <c r="U3334" s="9">
        <v>107.19</v>
      </c>
    </row>
    <row r="3335" spans="1:21" ht="23.25" thickBot="1" x14ac:dyDescent="0.3">
      <c r="A3335" s="4" t="s">
        <v>763</v>
      </c>
      <c r="B3335" s="4" t="s">
        <v>794</v>
      </c>
      <c r="C3335" s="4" t="s">
        <v>795</v>
      </c>
      <c r="D3335" s="4" t="s">
        <v>782</v>
      </c>
      <c r="E3335" s="4" t="s">
        <v>783</v>
      </c>
      <c r="F3335" s="4" t="s">
        <v>42</v>
      </c>
      <c r="G3335" s="4" t="s">
        <v>43</v>
      </c>
      <c r="H3335" s="4" t="s">
        <v>784</v>
      </c>
      <c r="I3335" s="8">
        <v>9856.51</v>
      </c>
      <c r="J3335" s="8">
        <v>7756.18</v>
      </c>
      <c r="K3335" s="8">
        <v>8345.01</v>
      </c>
      <c r="L3335" s="8">
        <v>9677.91</v>
      </c>
      <c r="M3335" s="8">
        <v>9603.1299999999992</v>
      </c>
      <c r="N3335" s="8">
        <v>9413.08</v>
      </c>
      <c r="O3335" s="8">
        <v>9502.0400000000009</v>
      </c>
      <c r="P3335" s="8">
        <v>8807.2000000000007</v>
      </c>
      <c r="Q3335" s="8">
        <v>9974.82</v>
      </c>
      <c r="R3335" s="8">
        <v>9560.41</v>
      </c>
      <c r="S3335" s="8">
        <v>8892.6299999999992</v>
      </c>
      <c r="T3335" s="8">
        <v>8494.8700000000008</v>
      </c>
      <c r="U3335" s="9">
        <v>109883.79</v>
      </c>
    </row>
    <row r="3336" spans="1:21" ht="23.25" thickBot="1" x14ac:dyDescent="0.3">
      <c r="A3336" s="4" t="s">
        <v>763</v>
      </c>
      <c r="B3336" s="4" t="s">
        <v>796</v>
      </c>
      <c r="C3336" s="4" t="s">
        <v>797</v>
      </c>
      <c r="D3336" s="4" t="s">
        <v>775</v>
      </c>
      <c r="E3336" s="4" t="s">
        <v>776</v>
      </c>
      <c r="F3336" s="4" t="s">
        <v>128</v>
      </c>
      <c r="G3336" s="4" t="s">
        <v>129</v>
      </c>
      <c r="H3336" s="4" t="s">
        <v>440</v>
      </c>
      <c r="I3336" s="10">
        <v>450</v>
      </c>
      <c r="J3336" s="11"/>
      <c r="K3336" s="11"/>
      <c r="L3336" s="11"/>
      <c r="M3336" s="11"/>
      <c r="N3336" s="11"/>
      <c r="O3336" s="11"/>
      <c r="P3336" s="11"/>
      <c r="Q3336" s="11"/>
      <c r="R3336" s="11"/>
      <c r="S3336" s="11"/>
      <c r="T3336" s="11"/>
      <c r="U3336" s="9">
        <v>450</v>
      </c>
    </row>
    <row r="3337" spans="1:21" ht="23.25" thickBot="1" x14ac:dyDescent="0.3">
      <c r="A3337" s="4" t="s">
        <v>763</v>
      </c>
      <c r="B3337" s="4" t="s">
        <v>796</v>
      </c>
      <c r="C3337" s="4" t="s">
        <v>797</v>
      </c>
      <c r="D3337" s="4" t="s">
        <v>775</v>
      </c>
      <c r="E3337" s="4" t="s">
        <v>776</v>
      </c>
      <c r="F3337" s="4" t="s">
        <v>38</v>
      </c>
      <c r="G3337" s="4" t="s">
        <v>39</v>
      </c>
      <c r="H3337" s="4" t="s">
        <v>440</v>
      </c>
      <c r="I3337" s="7"/>
      <c r="J3337" s="7"/>
      <c r="K3337" s="7"/>
      <c r="L3337" s="7"/>
      <c r="M3337" s="7"/>
      <c r="N3337" s="7"/>
      <c r="O3337" s="7"/>
      <c r="P3337" s="7"/>
      <c r="Q3337" s="7"/>
      <c r="R3337" s="7"/>
      <c r="S3337" s="8">
        <v>4176</v>
      </c>
      <c r="T3337" s="8">
        <v>7440</v>
      </c>
      <c r="U3337" s="9">
        <v>11616</v>
      </c>
    </row>
    <row r="3338" spans="1:21" ht="23.25" thickBot="1" x14ac:dyDescent="0.3">
      <c r="A3338" s="4" t="s">
        <v>763</v>
      </c>
      <c r="B3338" s="4" t="s">
        <v>796</v>
      </c>
      <c r="C3338" s="4" t="s">
        <v>797</v>
      </c>
      <c r="D3338" s="4" t="s">
        <v>775</v>
      </c>
      <c r="E3338" s="4" t="s">
        <v>776</v>
      </c>
      <c r="F3338" s="4" t="s">
        <v>769</v>
      </c>
      <c r="G3338" s="4" t="s">
        <v>770</v>
      </c>
      <c r="H3338" s="4" t="s">
        <v>440</v>
      </c>
      <c r="I3338" s="11"/>
      <c r="J3338" s="10">
        <v>1000</v>
      </c>
      <c r="K3338" s="10">
        <v>5056.8599999999997</v>
      </c>
      <c r="L3338" s="14">
        <v>0</v>
      </c>
      <c r="M3338" s="11"/>
      <c r="N3338" s="11"/>
      <c r="O3338" s="11"/>
      <c r="P3338" s="10">
        <v>-1000</v>
      </c>
      <c r="Q3338" s="11"/>
      <c r="R3338" s="11"/>
      <c r="S3338" s="11"/>
      <c r="T3338" s="11"/>
      <c r="U3338" s="9">
        <v>5056.8599999999997</v>
      </c>
    </row>
    <row r="3339" spans="1:21" ht="23.25" thickBot="1" x14ac:dyDescent="0.3">
      <c r="A3339" s="4" t="s">
        <v>763</v>
      </c>
      <c r="B3339" s="4" t="s">
        <v>796</v>
      </c>
      <c r="C3339" s="4" t="s">
        <v>797</v>
      </c>
      <c r="D3339" s="4" t="s">
        <v>775</v>
      </c>
      <c r="E3339" s="4" t="s">
        <v>776</v>
      </c>
      <c r="F3339" s="4" t="s">
        <v>771</v>
      </c>
      <c r="G3339" s="4" t="s">
        <v>772</v>
      </c>
      <c r="H3339" s="4" t="s">
        <v>440</v>
      </c>
      <c r="I3339" s="7"/>
      <c r="J3339" s="7"/>
      <c r="K3339" s="7"/>
      <c r="L3339" s="7"/>
      <c r="M3339" s="7"/>
      <c r="N3339" s="7"/>
      <c r="O3339" s="7"/>
      <c r="P3339" s="7"/>
      <c r="Q3339" s="7"/>
      <c r="R3339" s="7"/>
      <c r="S3339" s="7"/>
      <c r="T3339" s="8">
        <v>4002</v>
      </c>
      <c r="U3339" s="9">
        <v>4002</v>
      </c>
    </row>
    <row r="3340" spans="1:21" ht="23.25" thickBot="1" x14ac:dyDescent="0.3">
      <c r="A3340" s="4" t="s">
        <v>763</v>
      </c>
      <c r="B3340" s="4" t="s">
        <v>796</v>
      </c>
      <c r="C3340" s="4" t="s">
        <v>797</v>
      </c>
      <c r="D3340" s="4" t="s">
        <v>779</v>
      </c>
      <c r="E3340" s="4" t="s">
        <v>780</v>
      </c>
      <c r="F3340" s="4" t="s">
        <v>108</v>
      </c>
      <c r="G3340" s="4" t="s">
        <v>109</v>
      </c>
      <c r="H3340" s="4" t="s">
        <v>781</v>
      </c>
      <c r="I3340" s="10">
        <v>23936.44</v>
      </c>
      <c r="J3340" s="10">
        <v>23042.06</v>
      </c>
      <c r="K3340" s="10">
        <v>20609.95</v>
      </c>
      <c r="L3340" s="10">
        <v>22502.05</v>
      </c>
      <c r="M3340" s="10">
        <v>23534.6</v>
      </c>
      <c r="N3340" s="10">
        <v>23291.66</v>
      </c>
      <c r="O3340" s="10">
        <v>26243.1</v>
      </c>
      <c r="P3340" s="10">
        <v>24125.62</v>
      </c>
      <c r="Q3340" s="10">
        <v>24539.82</v>
      </c>
      <c r="R3340" s="10">
        <v>22543.25</v>
      </c>
      <c r="S3340" s="10">
        <v>21868.1</v>
      </c>
      <c r="T3340" s="10">
        <v>20923.400000000001</v>
      </c>
      <c r="U3340" s="9">
        <v>277160.05</v>
      </c>
    </row>
    <row r="3341" spans="1:21" ht="23.25" thickBot="1" x14ac:dyDescent="0.3">
      <c r="A3341" s="4" t="s">
        <v>763</v>
      </c>
      <c r="B3341" s="4" t="s">
        <v>796</v>
      </c>
      <c r="C3341" s="4" t="s">
        <v>797</v>
      </c>
      <c r="D3341" s="4" t="s">
        <v>779</v>
      </c>
      <c r="E3341" s="4" t="s">
        <v>780</v>
      </c>
      <c r="F3341" s="4" t="s">
        <v>112</v>
      </c>
      <c r="G3341" s="4" t="s">
        <v>113</v>
      </c>
      <c r="H3341" s="4" t="s">
        <v>781</v>
      </c>
      <c r="I3341" s="8">
        <v>3519.03</v>
      </c>
      <c r="J3341" s="8">
        <v>3535.36</v>
      </c>
      <c r="K3341" s="8">
        <v>3535.39</v>
      </c>
      <c r="L3341" s="8">
        <v>3535.34</v>
      </c>
      <c r="M3341" s="8">
        <v>3535.37</v>
      </c>
      <c r="N3341" s="8">
        <v>3655.63</v>
      </c>
      <c r="O3341" s="8">
        <v>3672.24</v>
      </c>
      <c r="P3341" s="8">
        <v>3672.24</v>
      </c>
      <c r="Q3341" s="8">
        <v>3552.96</v>
      </c>
      <c r="R3341" s="8">
        <v>3552.97</v>
      </c>
      <c r="S3341" s="8">
        <v>3552.95</v>
      </c>
      <c r="T3341" s="8">
        <v>3552.98</v>
      </c>
      <c r="U3341" s="9">
        <v>42872.46</v>
      </c>
    </row>
    <row r="3342" spans="1:21" ht="23.25" thickBot="1" x14ac:dyDescent="0.3">
      <c r="A3342" s="4" t="s">
        <v>763</v>
      </c>
      <c r="B3342" s="4" t="s">
        <v>796</v>
      </c>
      <c r="C3342" s="4" t="s">
        <v>797</v>
      </c>
      <c r="D3342" s="4" t="s">
        <v>779</v>
      </c>
      <c r="E3342" s="4" t="s">
        <v>780</v>
      </c>
      <c r="F3342" s="4" t="s">
        <v>114</v>
      </c>
      <c r="G3342" s="4" t="s">
        <v>115</v>
      </c>
      <c r="H3342" s="4" t="s">
        <v>781</v>
      </c>
      <c r="I3342" s="10">
        <v>13024.38</v>
      </c>
      <c r="J3342" s="10">
        <v>13084.77</v>
      </c>
      <c r="K3342" s="10">
        <v>13084.77</v>
      </c>
      <c r="L3342" s="10">
        <v>13121.03</v>
      </c>
      <c r="M3342" s="10">
        <v>13121.01</v>
      </c>
      <c r="N3342" s="10">
        <v>13567.4</v>
      </c>
      <c r="O3342" s="10">
        <v>13629.1</v>
      </c>
      <c r="P3342" s="10">
        <v>13629.12</v>
      </c>
      <c r="Q3342" s="10">
        <v>13186.4</v>
      </c>
      <c r="R3342" s="10">
        <v>13186.42</v>
      </c>
      <c r="S3342" s="10">
        <v>13186.42</v>
      </c>
      <c r="T3342" s="10">
        <v>13186.43</v>
      </c>
      <c r="U3342" s="9">
        <v>159007.25</v>
      </c>
    </row>
    <row r="3343" spans="1:21" ht="23.25" thickBot="1" x14ac:dyDescent="0.3">
      <c r="A3343" s="4" t="s">
        <v>763</v>
      </c>
      <c r="B3343" s="4" t="s">
        <v>796</v>
      </c>
      <c r="C3343" s="4" t="s">
        <v>797</v>
      </c>
      <c r="D3343" s="4" t="s">
        <v>779</v>
      </c>
      <c r="E3343" s="4" t="s">
        <v>780</v>
      </c>
      <c r="F3343" s="4" t="s">
        <v>769</v>
      </c>
      <c r="G3343" s="4" t="s">
        <v>770</v>
      </c>
      <c r="H3343" s="4" t="s">
        <v>781</v>
      </c>
      <c r="I3343" s="7"/>
      <c r="J3343" s="7"/>
      <c r="K3343" s="7"/>
      <c r="L3343" s="7"/>
      <c r="M3343" s="8">
        <v>1200</v>
      </c>
      <c r="N3343" s="7"/>
      <c r="O3343" s="7"/>
      <c r="P3343" s="7"/>
      <c r="Q3343" s="7"/>
      <c r="R3343" s="7"/>
      <c r="S3343" s="7"/>
      <c r="T3343" s="7"/>
      <c r="U3343" s="9">
        <v>1200</v>
      </c>
    </row>
    <row r="3344" spans="1:21" ht="23.25" thickBot="1" x14ac:dyDescent="0.3">
      <c r="A3344" s="4" t="s">
        <v>763</v>
      </c>
      <c r="B3344" s="4" t="s">
        <v>796</v>
      </c>
      <c r="C3344" s="4" t="s">
        <v>797</v>
      </c>
      <c r="D3344" s="4" t="s">
        <v>779</v>
      </c>
      <c r="E3344" s="4" t="s">
        <v>780</v>
      </c>
      <c r="F3344" s="4" t="s">
        <v>76</v>
      </c>
      <c r="G3344" s="4" t="s">
        <v>77</v>
      </c>
      <c r="H3344" s="4" t="s">
        <v>781</v>
      </c>
      <c r="I3344" s="10">
        <v>27723.4</v>
      </c>
      <c r="J3344" s="10">
        <v>21281.31</v>
      </c>
      <c r="K3344" s="10">
        <v>18995.61</v>
      </c>
      <c r="L3344" s="10">
        <v>27901.25</v>
      </c>
      <c r="M3344" s="10">
        <v>18220.689999999999</v>
      </c>
      <c r="N3344" s="10">
        <v>25887.07</v>
      </c>
      <c r="O3344" s="10">
        <v>29510.49</v>
      </c>
      <c r="P3344" s="10">
        <v>26443.61</v>
      </c>
      <c r="Q3344" s="10">
        <v>32274.75</v>
      </c>
      <c r="R3344" s="10">
        <v>32183.98</v>
      </c>
      <c r="S3344" s="10">
        <v>25219.919999999998</v>
      </c>
      <c r="T3344" s="10">
        <v>21713.3</v>
      </c>
      <c r="U3344" s="9">
        <v>307355.38</v>
      </c>
    </row>
    <row r="3345" spans="1:21" ht="23.25" thickBot="1" x14ac:dyDescent="0.3">
      <c r="A3345" s="4" t="s">
        <v>763</v>
      </c>
      <c r="B3345" s="4" t="s">
        <v>796</v>
      </c>
      <c r="C3345" s="4" t="s">
        <v>797</v>
      </c>
      <c r="D3345" s="4" t="s">
        <v>779</v>
      </c>
      <c r="E3345" s="4" t="s">
        <v>780</v>
      </c>
      <c r="F3345" s="4" t="s">
        <v>192</v>
      </c>
      <c r="G3345" s="4" t="s">
        <v>193</v>
      </c>
      <c r="H3345" s="4" t="s">
        <v>781</v>
      </c>
      <c r="I3345" s="8">
        <v>-44799.24</v>
      </c>
      <c r="J3345" s="8">
        <v>-33273.03</v>
      </c>
      <c r="K3345" s="8">
        <v>-37569.379999999997</v>
      </c>
      <c r="L3345" s="8">
        <v>-43323.59</v>
      </c>
      <c r="M3345" s="8">
        <v>-34976.89</v>
      </c>
      <c r="N3345" s="8">
        <v>-37120.629999999997</v>
      </c>
      <c r="O3345" s="8">
        <v>-41328.46</v>
      </c>
      <c r="P3345" s="8">
        <v>-41569.65</v>
      </c>
      <c r="Q3345" s="8">
        <v>-38547.129999999997</v>
      </c>
      <c r="R3345" s="8">
        <v>-47578.74</v>
      </c>
      <c r="S3345" s="8">
        <v>-36061.47</v>
      </c>
      <c r="T3345" s="8">
        <v>-32154.71</v>
      </c>
      <c r="U3345" s="9">
        <v>-468302.92</v>
      </c>
    </row>
    <row r="3346" spans="1:21" ht="23.25" thickBot="1" x14ac:dyDescent="0.3">
      <c r="A3346" s="4" t="s">
        <v>763</v>
      </c>
      <c r="B3346" s="4" t="s">
        <v>796</v>
      </c>
      <c r="C3346" s="4" t="s">
        <v>797</v>
      </c>
      <c r="D3346" s="4" t="s">
        <v>782</v>
      </c>
      <c r="E3346" s="4" t="s">
        <v>783</v>
      </c>
      <c r="F3346" s="4" t="s">
        <v>108</v>
      </c>
      <c r="G3346" s="4" t="s">
        <v>109</v>
      </c>
      <c r="H3346" s="4" t="s">
        <v>784</v>
      </c>
      <c r="I3346" s="10">
        <v>15370.45</v>
      </c>
      <c r="J3346" s="10">
        <v>12398.99</v>
      </c>
      <c r="K3346" s="10">
        <v>13292.75</v>
      </c>
      <c r="L3346" s="10">
        <v>14989.1</v>
      </c>
      <c r="M3346" s="10">
        <v>15157.68</v>
      </c>
      <c r="N3346" s="10">
        <v>16272.84</v>
      </c>
      <c r="O3346" s="10">
        <v>17242.84</v>
      </c>
      <c r="P3346" s="10">
        <v>16765.990000000002</v>
      </c>
      <c r="Q3346" s="10">
        <v>19952.830000000002</v>
      </c>
      <c r="R3346" s="10">
        <v>20209.64</v>
      </c>
      <c r="S3346" s="10">
        <v>13031.71</v>
      </c>
      <c r="T3346" s="10">
        <v>10186.01</v>
      </c>
      <c r="U3346" s="9">
        <v>184870.83</v>
      </c>
    </row>
    <row r="3347" spans="1:21" ht="23.25" thickBot="1" x14ac:dyDescent="0.3">
      <c r="A3347" s="4" t="s">
        <v>763</v>
      </c>
      <c r="B3347" s="4" t="s">
        <v>796</v>
      </c>
      <c r="C3347" s="4" t="s">
        <v>797</v>
      </c>
      <c r="D3347" s="4" t="s">
        <v>782</v>
      </c>
      <c r="E3347" s="4" t="s">
        <v>783</v>
      </c>
      <c r="F3347" s="4" t="s">
        <v>110</v>
      </c>
      <c r="G3347" s="4" t="s">
        <v>111</v>
      </c>
      <c r="H3347" s="4" t="s">
        <v>784</v>
      </c>
      <c r="I3347" s="7"/>
      <c r="J3347" s="7"/>
      <c r="K3347" s="7"/>
      <c r="L3347" s="7"/>
      <c r="M3347" s="7"/>
      <c r="N3347" s="8">
        <v>3212.85</v>
      </c>
      <c r="O3347" s="7"/>
      <c r="P3347" s="7"/>
      <c r="Q3347" s="7"/>
      <c r="R3347" s="7"/>
      <c r="S3347" s="8">
        <v>242.58</v>
      </c>
      <c r="T3347" s="7"/>
      <c r="U3347" s="9">
        <v>3455.43</v>
      </c>
    </row>
    <row r="3348" spans="1:21" ht="23.25" thickBot="1" x14ac:dyDescent="0.3">
      <c r="A3348" s="4" t="s">
        <v>763</v>
      </c>
      <c r="B3348" s="4" t="s">
        <v>796</v>
      </c>
      <c r="C3348" s="4" t="s">
        <v>797</v>
      </c>
      <c r="D3348" s="4" t="s">
        <v>782</v>
      </c>
      <c r="E3348" s="4" t="s">
        <v>783</v>
      </c>
      <c r="F3348" s="4" t="s">
        <v>112</v>
      </c>
      <c r="G3348" s="4" t="s">
        <v>113</v>
      </c>
      <c r="H3348" s="4" t="s">
        <v>784</v>
      </c>
      <c r="I3348" s="10">
        <v>2267.4499999999998</v>
      </c>
      <c r="J3348" s="10">
        <v>2267.44</v>
      </c>
      <c r="K3348" s="10">
        <v>2267.4699999999998</v>
      </c>
      <c r="L3348" s="10">
        <v>2267.46</v>
      </c>
      <c r="M3348" s="10">
        <v>2267.4699999999998</v>
      </c>
      <c r="N3348" s="10">
        <v>2353.63</v>
      </c>
      <c r="O3348" s="10">
        <v>2353.66</v>
      </c>
      <c r="P3348" s="10">
        <v>2572.06</v>
      </c>
      <c r="Q3348" s="10">
        <v>2857.32</v>
      </c>
      <c r="R3348" s="10">
        <v>2910.8</v>
      </c>
      <c r="S3348" s="10">
        <v>2268.96</v>
      </c>
      <c r="T3348" s="10">
        <v>2268.9899999999998</v>
      </c>
      <c r="U3348" s="9">
        <v>28922.71</v>
      </c>
    </row>
    <row r="3349" spans="1:21" ht="23.25" thickBot="1" x14ac:dyDescent="0.3">
      <c r="A3349" s="4" t="s">
        <v>763</v>
      </c>
      <c r="B3349" s="4" t="s">
        <v>796</v>
      </c>
      <c r="C3349" s="4" t="s">
        <v>797</v>
      </c>
      <c r="D3349" s="4" t="s">
        <v>782</v>
      </c>
      <c r="E3349" s="4" t="s">
        <v>783</v>
      </c>
      <c r="F3349" s="4" t="s">
        <v>114</v>
      </c>
      <c r="G3349" s="4" t="s">
        <v>115</v>
      </c>
      <c r="H3349" s="4" t="s">
        <v>784</v>
      </c>
      <c r="I3349" s="8">
        <v>8392.17</v>
      </c>
      <c r="J3349" s="8">
        <v>8392.16</v>
      </c>
      <c r="K3349" s="8">
        <v>8392.16</v>
      </c>
      <c r="L3349" s="8">
        <v>8415.4</v>
      </c>
      <c r="M3349" s="8">
        <v>8415.41</v>
      </c>
      <c r="N3349" s="8">
        <v>8735.2099999999991</v>
      </c>
      <c r="O3349" s="8">
        <v>8735.2199999999993</v>
      </c>
      <c r="P3349" s="8">
        <v>9545.77</v>
      </c>
      <c r="Q3349" s="8">
        <v>10604.49</v>
      </c>
      <c r="R3349" s="8">
        <v>10802.99</v>
      </c>
      <c r="S3349" s="8">
        <v>8420.9599999999991</v>
      </c>
      <c r="T3349" s="8">
        <v>8420.9599999999991</v>
      </c>
      <c r="U3349" s="9">
        <v>107272.9</v>
      </c>
    </row>
    <row r="3350" spans="1:21" ht="23.25" thickBot="1" x14ac:dyDescent="0.3">
      <c r="A3350" s="4" t="s">
        <v>763</v>
      </c>
      <c r="B3350" s="4" t="s">
        <v>796</v>
      </c>
      <c r="C3350" s="4" t="s">
        <v>797</v>
      </c>
      <c r="D3350" s="4" t="s">
        <v>782</v>
      </c>
      <c r="E3350" s="4" t="s">
        <v>783</v>
      </c>
      <c r="F3350" s="4" t="s">
        <v>132</v>
      </c>
      <c r="G3350" s="4" t="s">
        <v>133</v>
      </c>
      <c r="H3350" s="4" t="s">
        <v>784</v>
      </c>
      <c r="I3350" s="11"/>
      <c r="J3350" s="11"/>
      <c r="K3350" s="11"/>
      <c r="L3350" s="11"/>
      <c r="M3350" s="11"/>
      <c r="N3350" s="11"/>
      <c r="O3350" s="11"/>
      <c r="P3350" s="11"/>
      <c r="Q3350" s="11"/>
      <c r="R3350" s="11"/>
      <c r="S3350" s="11"/>
      <c r="T3350" s="10">
        <v>6.33</v>
      </c>
      <c r="U3350" s="9">
        <v>6.33</v>
      </c>
    </row>
    <row r="3351" spans="1:21" ht="23.25" thickBot="1" x14ac:dyDescent="0.3">
      <c r="A3351" s="4" t="s">
        <v>763</v>
      </c>
      <c r="B3351" s="4" t="s">
        <v>796</v>
      </c>
      <c r="C3351" s="4" t="s">
        <v>797</v>
      </c>
      <c r="D3351" s="4" t="s">
        <v>782</v>
      </c>
      <c r="E3351" s="4" t="s">
        <v>783</v>
      </c>
      <c r="F3351" s="4" t="s">
        <v>134</v>
      </c>
      <c r="G3351" s="4" t="s">
        <v>135</v>
      </c>
      <c r="H3351" s="4" t="s">
        <v>784</v>
      </c>
      <c r="I3351" s="7"/>
      <c r="J3351" s="7"/>
      <c r="K3351" s="7"/>
      <c r="L3351" s="7"/>
      <c r="M3351" s="7"/>
      <c r="N3351" s="7"/>
      <c r="O3351" s="7"/>
      <c r="P3351" s="7"/>
      <c r="Q3351" s="7"/>
      <c r="R3351" s="7"/>
      <c r="S3351" s="7"/>
      <c r="T3351" s="8">
        <v>411</v>
      </c>
      <c r="U3351" s="9">
        <v>411</v>
      </c>
    </row>
    <row r="3352" spans="1:21" ht="23.25" thickBot="1" x14ac:dyDescent="0.3">
      <c r="A3352" s="4" t="s">
        <v>763</v>
      </c>
      <c r="B3352" s="4" t="s">
        <v>796</v>
      </c>
      <c r="C3352" s="4" t="s">
        <v>797</v>
      </c>
      <c r="D3352" s="4" t="s">
        <v>782</v>
      </c>
      <c r="E3352" s="4" t="s">
        <v>783</v>
      </c>
      <c r="F3352" s="4" t="s">
        <v>98</v>
      </c>
      <c r="G3352" s="4" t="s">
        <v>99</v>
      </c>
      <c r="H3352" s="4" t="s">
        <v>784</v>
      </c>
      <c r="I3352" s="11"/>
      <c r="J3352" s="11"/>
      <c r="K3352" s="11"/>
      <c r="L3352" s="11"/>
      <c r="M3352" s="11"/>
      <c r="N3352" s="11"/>
      <c r="O3352" s="11"/>
      <c r="P3352" s="11"/>
      <c r="Q3352" s="11"/>
      <c r="R3352" s="11"/>
      <c r="S3352" s="10">
        <v>423.03</v>
      </c>
      <c r="T3352" s="10">
        <v>-423.03</v>
      </c>
      <c r="U3352" s="12">
        <v>0</v>
      </c>
    </row>
    <row r="3353" spans="1:21" ht="23.25" thickBot="1" x14ac:dyDescent="0.3">
      <c r="A3353" s="4" t="s">
        <v>763</v>
      </c>
      <c r="B3353" s="4" t="s">
        <v>796</v>
      </c>
      <c r="C3353" s="4" t="s">
        <v>797</v>
      </c>
      <c r="D3353" s="4" t="s">
        <v>782</v>
      </c>
      <c r="E3353" s="4" t="s">
        <v>783</v>
      </c>
      <c r="F3353" s="4" t="s">
        <v>82</v>
      </c>
      <c r="G3353" s="4" t="s">
        <v>83</v>
      </c>
      <c r="H3353" s="4" t="s">
        <v>784</v>
      </c>
      <c r="I3353" s="7"/>
      <c r="J3353" s="7"/>
      <c r="K3353" s="7"/>
      <c r="L3353" s="7"/>
      <c r="M3353" s="7"/>
      <c r="N3353" s="7"/>
      <c r="O3353" s="7"/>
      <c r="P3353" s="7"/>
      <c r="Q3353" s="7"/>
      <c r="R3353" s="7"/>
      <c r="S3353" s="7"/>
      <c r="T3353" s="8">
        <v>5.7</v>
      </c>
      <c r="U3353" s="9">
        <v>5.7</v>
      </c>
    </row>
    <row r="3354" spans="1:21" ht="23.25" thickBot="1" x14ac:dyDescent="0.3">
      <c r="A3354" s="4" t="s">
        <v>763</v>
      </c>
      <c r="B3354" s="4" t="s">
        <v>796</v>
      </c>
      <c r="C3354" s="4" t="s">
        <v>797</v>
      </c>
      <c r="D3354" s="4" t="s">
        <v>782</v>
      </c>
      <c r="E3354" s="4" t="s">
        <v>783</v>
      </c>
      <c r="F3354" s="4" t="s">
        <v>192</v>
      </c>
      <c r="G3354" s="4" t="s">
        <v>193</v>
      </c>
      <c r="H3354" s="4" t="s">
        <v>784</v>
      </c>
      <c r="I3354" s="10">
        <v>-31726.25</v>
      </c>
      <c r="J3354" s="10">
        <v>-20608.21</v>
      </c>
      <c r="K3354" s="10">
        <v>-21540.29</v>
      </c>
      <c r="L3354" s="10">
        <v>-29594.6</v>
      </c>
      <c r="M3354" s="10">
        <v>-20316.52</v>
      </c>
      <c r="N3354" s="10">
        <v>-30109.96</v>
      </c>
      <c r="O3354" s="10">
        <v>-28592.080000000002</v>
      </c>
      <c r="P3354" s="10">
        <v>-24092.57</v>
      </c>
      <c r="Q3354" s="10">
        <v>-42128.34</v>
      </c>
      <c r="R3354" s="10">
        <v>-26659.03</v>
      </c>
      <c r="S3354" s="10">
        <v>-23928.47</v>
      </c>
      <c r="T3354" s="10">
        <v>-18162.14</v>
      </c>
      <c r="U3354" s="9">
        <v>-317458.46000000002</v>
      </c>
    </row>
    <row r="3355" spans="1:21" ht="23.25" thickBot="1" x14ac:dyDescent="0.3">
      <c r="A3355" s="4" t="s">
        <v>763</v>
      </c>
      <c r="B3355" s="4" t="s">
        <v>798</v>
      </c>
      <c r="C3355" s="4" t="s">
        <v>799</v>
      </c>
      <c r="D3355" s="4" t="s">
        <v>800</v>
      </c>
      <c r="E3355" s="4" t="s">
        <v>801</v>
      </c>
      <c r="F3355" s="4" t="s">
        <v>802</v>
      </c>
      <c r="G3355" s="4" t="s">
        <v>803</v>
      </c>
      <c r="H3355" s="4" t="s">
        <v>804</v>
      </c>
      <c r="I3355" s="8">
        <v>-3122.35</v>
      </c>
      <c r="J3355" s="13">
        <v>0</v>
      </c>
      <c r="K3355" s="7"/>
      <c r="L3355" s="7"/>
      <c r="M3355" s="7"/>
      <c r="N3355" s="7"/>
      <c r="O3355" s="7"/>
      <c r="P3355" s="7"/>
      <c r="Q3355" s="7"/>
      <c r="R3355" s="7"/>
      <c r="S3355" s="7"/>
      <c r="T3355" s="7"/>
      <c r="U3355" s="9">
        <v>-3122.35</v>
      </c>
    </row>
    <row r="3356" spans="1:21" ht="23.25" thickBot="1" x14ac:dyDescent="0.3">
      <c r="A3356" s="4" t="s">
        <v>763</v>
      </c>
      <c r="B3356" s="4" t="s">
        <v>805</v>
      </c>
      <c r="C3356" s="4" t="s">
        <v>806</v>
      </c>
      <c r="D3356" s="4" t="s">
        <v>807</v>
      </c>
      <c r="E3356" s="4" t="s">
        <v>808</v>
      </c>
      <c r="F3356" s="4" t="s">
        <v>809</v>
      </c>
      <c r="G3356" s="4" t="s">
        <v>810</v>
      </c>
      <c r="H3356" s="4" t="s">
        <v>811</v>
      </c>
      <c r="I3356" s="10">
        <v>48686.82</v>
      </c>
      <c r="J3356" s="10">
        <v>45635.94</v>
      </c>
      <c r="K3356" s="10">
        <v>496.46</v>
      </c>
      <c r="L3356" s="10">
        <v>20375.2</v>
      </c>
      <c r="M3356" s="10">
        <v>2993.06</v>
      </c>
      <c r="N3356" s="10">
        <v>943.08</v>
      </c>
      <c r="O3356" s="10">
        <v>8445.3799999999992</v>
      </c>
      <c r="P3356" s="11"/>
      <c r="Q3356" s="10">
        <v>4680</v>
      </c>
      <c r="R3356" s="11"/>
      <c r="S3356" s="10">
        <v>519.57000000000005</v>
      </c>
      <c r="T3356" s="10">
        <v>6003.78</v>
      </c>
      <c r="U3356" s="9">
        <v>138779.29</v>
      </c>
    </row>
    <row r="3357" spans="1:21" ht="23.25" thickBot="1" x14ac:dyDescent="0.3">
      <c r="A3357" s="4" t="s">
        <v>763</v>
      </c>
      <c r="B3357" s="4" t="s">
        <v>805</v>
      </c>
      <c r="C3357" s="4" t="s">
        <v>806</v>
      </c>
      <c r="D3357" s="4" t="s">
        <v>812</v>
      </c>
      <c r="E3357" s="4" t="s">
        <v>813</v>
      </c>
      <c r="F3357" s="4" t="s">
        <v>809</v>
      </c>
      <c r="G3357" s="4" t="s">
        <v>810</v>
      </c>
      <c r="H3357" s="4" t="s">
        <v>814</v>
      </c>
      <c r="I3357" s="8">
        <v>12030.25</v>
      </c>
      <c r="J3357" s="8">
        <v>10984.6</v>
      </c>
      <c r="K3357" s="7"/>
      <c r="L3357" s="8">
        <v>4599.4399999999996</v>
      </c>
      <c r="M3357" s="7"/>
      <c r="N3357" s="7"/>
      <c r="O3357" s="8">
        <v>1061.9100000000001</v>
      </c>
      <c r="P3357" s="7"/>
      <c r="Q3357" s="7"/>
      <c r="R3357" s="7"/>
      <c r="S3357" s="7"/>
      <c r="T3357" s="8">
        <v>1500.95</v>
      </c>
      <c r="U3357" s="9">
        <v>30177.15</v>
      </c>
    </row>
    <row r="3358" spans="1:21" ht="23.25" thickBot="1" x14ac:dyDescent="0.3">
      <c r="A3358" s="4" t="s">
        <v>763</v>
      </c>
      <c r="B3358" s="4" t="s">
        <v>805</v>
      </c>
      <c r="C3358" s="4" t="s">
        <v>806</v>
      </c>
      <c r="D3358" s="4" t="s">
        <v>815</v>
      </c>
      <c r="E3358" s="4" t="s">
        <v>816</v>
      </c>
      <c r="F3358" s="4" t="s">
        <v>809</v>
      </c>
      <c r="G3358" s="4" t="s">
        <v>810</v>
      </c>
      <c r="H3358" s="4" t="s">
        <v>817</v>
      </c>
      <c r="I3358" s="10">
        <v>7000</v>
      </c>
      <c r="J3358" s="10">
        <v>5000</v>
      </c>
      <c r="K3358" s="11"/>
      <c r="L3358" s="10">
        <v>2000</v>
      </c>
      <c r="M3358" s="11"/>
      <c r="N3358" s="11"/>
      <c r="O3358" s="10">
        <v>2000</v>
      </c>
      <c r="P3358" s="11"/>
      <c r="Q3358" s="11"/>
      <c r="R3358" s="11"/>
      <c r="S3358" s="11"/>
      <c r="T3358" s="10">
        <v>1000</v>
      </c>
      <c r="U3358" s="9">
        <v>17000</v>
      </c>
    </row>
    <row r="3359" spans="1:21" ht="23.25" thickBot="1" x14ac:dyDescent="0.3">
      <c r="A3359" s="4" t="s">
        <v>763</v>
      </c>
      <c r="B3359" s="4" t="s">
        <v>805</v>
      </c>
      <c r="C3359" s="4" t="s">
        <v>806</v>
      </c>
      <c r="D3359" s="4" t="s">
        <v>818</v>
      </c>
      <c r="E3359" s="4" t="s">
        <v>819</v>
      </c>
      <c r="F3359" s="4" t="s">
        <v>76</v>
      </c>
      <c r="G3359" s="4" t="s">
        <v>77</v>
      </c>
      <c r="H3359" s="4" t="s">
        <v>820</v>
      </c>
      <c r="I3359" s="8">
        <v>300.93</v>
      </c>
      <c r="J3359" s="8">
        <v>114.64</v>
      </c>
      <c r="K3359" s="8">
        <v>114.64</v>
      </c>
      <c r="L3359" s="8">
        <v>172.07</v>
      </c>
      <c r="M3359" s="8">
        <v>157.72999999999999</v>
      </c>
      <c r="N3359" s="8">
        <v>192.02</v>
      </c>
      <c r="O3359" s="8">
        <v>162.13999999999999</v>
      </c>
      <c r="P3359" s="8">
        <v>117.92</v>
      </c>
      <c r="Q3359" s="8">
        <v>176.88</v>
      </c>
      <c r="R3359" s="8">
        <v>265.32</v>
      </c>
      <c r="S3359" s="8">
        <v>235.84</v>
      </c>
      <c r="T3359" s="8">
        <v>383.24</v>
      </c>
      <c r="U3359" s="9">
        <v>2393.37</v>
      </c>
    </row>
    <row r="3360" spans="1:21" ht="23.25" thickBot="1" x14ac:dyDescent="0.3">
      <c r="A3360" s="4" t="s">
        <v>763</v>
      </c>
      <c r="B3360" s="4" t="s">
        <v>805</v>
      </c>
      <c r="C3360" s="4" t="s">
        <v>806</v>
      </c>
      <c r="D3360" s="4" t="s">
        <v>800</v>
      </c>
      <c r="E3360" s="4" t="s">
        <v>801</v>
      </c>
      <c r="F3360" s="4" t="s">
        <v>802</v>
      </c>
      <c r="G3360" s="4" t="s">
        <v>803</v>
      </c>
      <c r="H3360" s="4" t="s">
        <v>804</v>
      </c>
      <c r="I3360" s="10">
        <v>-69890</v>
      </c>
      <c r="J3360" s="10">
        <v>-61735.18</v>
      </c>
      <c r="K3360" s="10">
        <v>-611.1</v>
      </c>
      <c r="L3360" s="10">
        <v>-27146.71</v>
      </c>
      <c r="M3360" s="10">
        <v>-3150.79</v>
      </c>
      <c r="N3360" s="10">
        <v>-1135.0999999999999</v>
      </c>
      <c r="O3360" s="10">
        <v>-11669.43</v>
      </c>
      <c r="P3360" s="10">
        <v>-117.92</v>
      </c>
      <c r="Q3360" s="10">
        <v>-4856.88</v>
      </c>
      <c r="R3360" s="10">
        <v>-265.32</v>
      </c>
      <c r="S3360" s="10">
        <v>-755.41</v>
      </c>
      <c r="T3360" s="10">
        <v>-8887.9699999999993</v>
      </c>
      <c r="U3360" s="9">
        <v>-190221.81</v>
      </c>
    </row>
    <row r="3361" spans="1:21" ht="23.25" thickBot="1" x14ac:dyDescent="0.3">
      <c r="A3361" s="4" t="s">
        <v>763</v>
      </c>
      <c r="B3361" s="4" t="s">
        <v>821</v>
      </c>
      <c r="C3361" s="4" t="s">
        <v>822</v>
      </c>
      <c r="D3361" s="4" t="s">
        <v>775</v>
      </c>
      <c r="E3361" s="4" t="s">
        <v>776</v>
      </c>
      <c r="F3361" s="4" t="s">
        <v>108</v>
      </c>
      <c r="G3361" s="4" t="s">
        <v>109</v>
      </c>
      <c r="H3361" s="4" t="s">
        <v>440</v>
      </c>
      <c r="I3361" s="8">
        <v>1253.48</v>
      </c>
      <c r="J3361" s="8">
        <v>1345.84</v>
      </c>
      <c r="K3361" s="8">
        <v>1253.48</v>
      </c>
      <c r="L3361" s="8">
        <v>1229.48</v>
      </c>
      <c r="M3361" s="8">
        <v>1504.17</v>
      </c>
      <c r="N3361" s="8">
        <v>1635.58</v>
      </c>
      <c r="O3361" s="8">
        <v>1248.3699999999999</v>
      </c>
      <c r="P3361" s="8">
        <v>1553.8</v>
      </c>
      <c r="Q3361" s="8">
        <v>1635.58</v>
      </c>
      <c r="R3361" s="8">
        <v>1288.6400000000001</v>
      </c>
      <c r="S3361" s="8">
        <v>817.79</v>
      </c>
      <c r="T3361" s="8">
        <v>743.45</v>
      </c>
      <c r="U3361" s="9">
        <v>15509.66</v>
      </c>
    </row>
    <row r="3362" spans="1:21" ht="23.25" thickBot="1" x14ac:dyDescent="0.3">
      <c r="A3362" s="4" t="s">
        <v>763</v>
      </c>
      <c r="B3362" s="4" t="s">
        <v>821</v>
      </c>
      <c r="C3362" s="4" t="s">
        <v>822</v>
      </c>
      <c r="D3362" s="4" t="s">
        <v>775</v>
      </c>
      <c r="E3362" s="4" t="s">
        <v>776</v>
      </c>
      <c r="F3362" s="4" t="s">
        <v>112</v>
      </c>
      <c r="G3362" s="4" t="s">
        <v>113</v>
      </c>
      <c r="H3362" s="4" t="s">
        <v>440</v>
      </c>
      <c r="I3362" s="10">
        <v>216.13</v>
      </c>
      <c r="J3362" s="10">
        <v>216.12</v>
      </c>
      <c r="K3362" s="10">
        <v>216.13</v>
      </c>
      <c r="L3362" s="10">
        <v>216.14</v>
      </c>
      <c r="M3362" s="10">
        <v>216.13</v>
      </c>
      <c r="N3362" s="10">
        <v>223.26</v>
      </c>
      <c r="O3362" s="10">
        <v>223.25</v>
      </c>
      <c r="P3362" s="10">
        <v>223.26</v>
      </c>
      <c r="Q3362" s="10">
        <v>223.26</v>
      </c>
      <c r="R3362" s="10">
        <v>223.26</v>
      </c>
      <c r="S3362" s="10">
        <v>111.63</v>
      </c>
      <c r="T3362" s="10">
        <v>142.07</v>
      </c>
      <c r="U3362" s="9">
        <v>2450.64</v>
      </c>
    </row>
    <row r="3363" spans="1:21" ht="23.25" thickBot="1" x14ac:dyDescent="0.3">
      <c r="A3363" s="4" t="s">
        <v>763</v>
      </c>
      <c r="B3363" s="4" t="s">
        <v>821</v>
      </c>
      <c r="C3363" s="4" t="s">
        <v>822</v>
      </c>
      <c r="D3363" s="4" t="s">
        <v>775</v>
      </c>
      <c r="E3363" s="4" t="s">
        <v>776</v>
      </c>
      <c r="F3363" s="4" t="s">
        <v>114</v>
      </c>
      <c r="G3363" s="4" t="s">
        <v>115</v>
      </c>
      <c r="H3363" s="4" t="s">
        <v>440</v>
      </c>
      <c r="I3363" s="8">
        <v>799.9</v>
      </c>
      <c r="J3363" s="8">
        <v>799.91</v>
      </c>
      <c r="K3363" s="8">
        <v>799.9</v>
      </c>
      <c r="L3363" s="8">
        <v>802.12</v>
      </c>
      <c r="M3363" s="8">
        <v>802.12</v>
      </c>
      <c r="N3363" s="8">
        <v>828.58</v>
      </c>
      <c r="O3363" s="8">
        <v>828.59</v>
      </c>
      <c r="P3363" s="8">
        <v>828.58</v>
      </c>
      <c r="Q3363" s="8">
        <v>828.58</v>
      </c>
      <c r="R3363" s="8">
        <v>828.59</v>
      </c>
      <c r="S3363" s="8">
        <v>414.29</v>
      </c>
      <c r="T3363" s="8">
        <v>527.28</v>
      </c>
      <c r="U3363" s="9">
        <v>9088.44</v>
      </c>
    </row>
    <row r="3364" spans="1:21" ht="23.25" thickBot="1" x14ac:dyDescent="0.3">
      <c r="A3364" s="4" t="s">
        <v>763</v>
      </c>
      <c r="B3364" s="4" t="s">
        <v>821</v>
      </c>
      <c r="C3364" s="4" t="s">
        <v>822</v>
      </c>
      <c r="D3364" s="4" t="s">
        <v>823</v>
      </c>
      <c r="E3364" s="4" t="s">
        <v>824</v>
      </c>
      <c r="F3364" s="4" t="s">
        <v>108</v>
      </c>
      <c r="G3364" s="4" t="s">
        <v>109</v>
      </c>
      <c r="H3364" s="4" t="s">
        <v>825</v>
      </c>
      <c r="I3364" s="11"/>
      <c r="J3364" s="11"/>
      <c r="K3364" s="10">
        <v>21427.74</v>
      </c>
      <c r="L3364" s="11"/>
      <c r="M3364" s="11"/>
      <c r="N3364" s="11"/>
      <c r="O3364" s="11"/>
      <c r="P3364" s="11"/>
      <c r="Q3364" s="11"/>
      <c r="R3364" s="11"/>
      <c r="S3364" s="11"/>
      <c r="T3364" s="11"/>
      <c r="U3364" s="9">
        <v>21427.74</v>
      </c>
    </row>
    <row r="3365" spans="1:21" ht="23.25" thickBot="1" x14ac:dyDescent="0.3">
      <c r="A3365" s="4" t="s">
        <v>763</v>
      </c>
      <c r="B3365" s="4" t="s">
        <v>821</v>
      </c>
      <c r="C3365" s="4" t="s">
        <v>822</v>
      </c>
      <c r="D3365" s="4" t="s">
        <v>823</v>
      </c>
      <c r="E3365" s="4" t="s">
        <v>824</v>
      </c>
      <c r="F3365" s="4" t="s">
        <v>112</v>
      </c>
      <c r="G3365" s="4" t="s">
        <v>113</v>
      </c>
      <c r="H3365" s="4" t="s">
        <v>825</v>
      </c>
      <c r="I3365" s="7"/>
      <c r="J3365" s="7"/>
      <c r="K3365" s="8">
        <v>3458</v>
      </c>
      <c r="L3365" s="7"/>
      <c r="M3365" s="7"/>
      <c r="N3365" s="7"/>
      <c r="O3365" s="7"/>
      <c r="P3365" s="7"/>
      <c r="Q3365" s="7"/>
      <c r="R3365" s="7"/>
      <c r="S3365" s="7"/>
      <c r="T3365" s="7"/>
      <c r="U3365" s="9">
        <v>3458</v>
      </c>
    </row>
    <row r="3366" spans="1:21" ht="23.25" thickBot="1" x14ac:dyDescent="0.3">
      <c r="A3366" s="4" t="s">
        <v>763</v>
      </c>
      <c r="B3366" s="4" t="s">
        <v>821</v>
      </c>
      <c r="C3366" s="4" t="s">
        <v>822</v>
      </c>
      <c r="D3366" s="4" t="s">
        <v>823</v>
      </c>
      <c r="E3366" s="4" t="s">
        <v>824</v>
      </c>
      <c r="F3366" s="4" t="s">
        <v>114</v>
      </c>
      <c r="G3366" s="4" t="s">
        <v>115</v>
      </c>
      <c r="H3366" s="4" t="s">
        <v>825</v>
      </c>
      <c r="I3366" s="11"/>
      <c r="J3366" s="11"/>
      <c r="K3366" s="10">
        <v>12798.43</v>
      </c>
      <c r="L3366" s="11"/>
      <c r="M3366" s="11"/>
      <c r="N3366" s="11"/>
      <c r="O3366" s="11"/>
      <c r="P3366" s="11"/>
      <c r="Q3366" s="11"/>
      <c r="R3366" s="11"/>
      <c r="S3366" s="11"/>
      <c r="T3366" s="11"/>
      <c r="U3366" s="9">
        <v>12798.43</v>
      </c>
    </row>
    <row r="3367" spans="1:21" ht="23.25" thickBot="1" x14ac:dyDescent="0.3">
      <c r="A3367" s="4" t="s">
        <v>763</v>
      </c>
      <c r="B3367" s="4" t="s">
        <v>821</v>
      </c>
      <c r="C3367" s="4" t="s">
        <v>822</v>
      </c>
      <c r="D3367" s="4" t="s">
        <v>823</v>
      </c>
      <c r="E3367" s="4" t="s">
        <v>824</v>
      </c>
      <c r="F3367" s="4" t="s">
        <v>102</v>
      </c>
      <c r="G3367" s="4" t="s">
        <v>103</v>
      </c>
      <c r="H3367" s="4" t="s">
        <v>825</v>
      </c>
      <c r="I3367" s="7"/>
      <c r="J3367" s="7"/>
      <c r="K3367" s="8">
        <v>116.58</v>
      </c>
      <c r="L3367" s="7"/>
      <c r="M3367" s="7"/>
      <c r="N3367" s="7"/>
      <c r="O3367" s="7"/>
      <c r="P3367" s="7"/>
      <c r="Q3367" s="7"/>
      <c r="R3367" s="7"/>
      <c r="S3367" s="7"/>
      <c r="T3367" s="7"/>
      <c r="U3367" s="9">
        <v>116.58</v>
      </c>
    </row>
    <row r="3368" spans="1:21" ht="23.25" thickBot="1" x14ac:dyDescent="0.3">
      <c r="A3368" s="4" t="s">
        <v>763</v>
      </c>
      <c r="B3368" s="4" t="s">
        <v>821</v>
      </c>
      <c r="C3368" s="4" t="s">
        <v>822</v>
      </c>
      <c r="D3368" s="4" t="s">
        <v>823</v>
      </c>
      <c r="E3368" s="4" t="s">
        <v>824</v>
      </c>
      <c r="F3368" s="4" t="s">
        <v>82</v>
      </c>
      <c r="G3368" s="4" t="s">
        <v>83</v>
      </c>
      <c r="H3368" s="4" t="s">
        <v>825</v>
      </c>
      <c r="I3368" s="11"/>
      <c r="J3368" s="11"/>
      <c r="K3368" s="10">
        <v>7</v>
      </c>
      <c r="L3368" s="11"/>
      <c r="M3368" s="11"/>
      <c r="N3368" s="11"/>
      <c r="O3368" s="11"/>
      <c r="P3368" s="11"/>
      <c r="Q3368" s="11"/>
      <c r="R3368" s="11"/>
      <c r="S3368" s="11"/>
      <c r="T3368" s="11"/>
      <c r="U3368" s="9">
        <v>7</v>
      </c>
    </row>
    <row r="3369" spans="1:21" ht="23.25" thickBot="1" x14ac:dyDescent="0.3">
      <c r="A3369" s="4" t="s">
        <v>763</v>
      </c>
      <c r="B3369" s="4" t="s">
        <v>821</v>
      </c>
      <c r="C3369" s="4" t="s">
        <v>822</v>
      </c>
      <c r="D3369" s="4" t="s">
        <v>823</v>
      </c>
      <c r="E3369" s="4" t="s">
        <v>824</v>
      </c>
      <c r="F3369" s="4" t="s">
        <v>164</v>
      </c>
      <c r="G3369" s="4" t="s">
        <v>165</v>
      </c>
      <c r="H3369" s="4" t="s">
        <v>825</v>
      </c>
      <c r="I3369" s="7"/>
      <c r="J3369" s="7"/>
      <c r="K3369" s="8">
        <v>150</v>
      </c>
      <c r="L3369" s="7"/>
      <c r="M3369" s="7"/>
      <c r="N3369" s="7"/>
      <c r="O3369" s="7"/>
      <c r="P3369" s="7"/>
      <c r="Q3369" s="7"/>
      <c r="R3369" s="7"/>
      <c r="S3369" s="7"/>
      <c r="T3369" s="7"/>
      <c r="U3369" s="9">
        <v>150</v>
      </c>
    </row>
    <row r="3370" spans="1:21" ht="23.25" thickBot="1" x14ac:dyDescent="0.3">
      <c r="A3370" s="4" t="s">
        <v>763</v>
      </c>
      <c r="B3370" s="4" t="s">
        <v>826</v>
      </c>
      <c r="C3370" s="4" t="s">
        <v>827</v>
      </c>
      <c r="D3370" s="4" t="s">
        <v>828</v>
      </c>
      <c r="E3370" s="4" t="s">
        <v>829</v>
      </c>
      <c r="F3370" s="4" t="s">
        <v>98</v>
      </c>
      <c r="G3370" s="4" t="s">
        <v>99</v>
      </c>
      <c r="H3370" s="4" t="s">
        <v>830</v>
      </c>
      <c r="I3370" s="11"/>
      <c r="J3370" s="11"/>
      <c r="K3370" s="11"/>
      <c r="L3370" s="11"/>
      <c r="M3370" s="11"/>
      <c r="N3370" s="11"/>
      <c r="O3370" s="11"/>
      <c r="P3370" s="11"/>
      <c r="Q3370" s="11"/>
      <c r="R3370" s="10">
        <v>318.83999999999997</v>
      </c>
      <c r="S3370" s="14">
        <v>0</v>
      </c>
      <c r="T3370" s="14">
        <v>0</v>
      </c>
      <c r="U3370" s="9">
        <v>318.83999999999997</v>
      </c>
    </row>
    <row r="3371" spans="1:21" ht="23.25" thickBot="1" x14ac:dyDescent="0.3">
      <c r="A3371" s="4" t="s">
        <v>763</v>
      </c>
      <c r="B3371" s="4" t="s">
        <v>826</v>
      </c>
      <c r="C3371" s="4" t="s">
        <v>827</v>
      </c>
      <c r="D3371" s="4" t="s">
        <v>828</v>
      </c>
      <c r="E3371" s="4" t="s">
        <v>829</v>
      </c>
      <c r="F3371" s="4" t="s">
        <v>102</v>
      </c>
      <c r="G3371" s="4" t="s">
        <v>103</v>
      </c>
      <c r="H3371" s="4" t="s">
        <v>830</v>
      </c>
      <c r="I3371" s="7"/>
      <c r="J3371" s="7"/>
      <c r="K3371" s="7"/>
      <c r="L3371" s="7"/>
      <c r="M3371" s="7"/>
      <c r="N3371" s="7"/>
      <c r="O3371" s="8">
        <v>8.56</v>
      </c>
      <c r="P3371" s="7"/>
      <c r="Q3371" s="7"/>
      <c r="R3371" s="7"/>
      <c r="S3371" s="7"/>
      <c r="T3371" s="7"/>
      <c r="U3371" s="9">
        <v>8.56</v>
      </c>
    </row>
    <row r="3372" spans="1:21" ht="23.25" thickBot="1" x14ac:dyDescent="0.3">
      <c r="A3372" s="4" t="s">
        <v>763</v>
      </c>
      <c r="B3372" s="4" t="s">
        <v>826</v>
      </c>
      <c r="C3372" s="4" t="s">
        <v>827</v>
      </c>
      <c r="D3372" s="4" t="s">
        <v>828</v>
      </c>
      <c r="E3372" s="4" t="s">
        <v>829</v>
      </c>
      <c r="F3372" s="4" t="s">
        <v>116</v>
      </c>
      <c r="G3372" s="4" t="s">
        <v>117</v>
      </c>
      <c r="H3372" s="4" t="s">
        <v>830</v>
      </c>
      <c r="I3372" s="11"/>
      <c r="J3372" s="11"/>
      <c r="K3372" s="11"/>
      <c r="L3372" s="11"/>
      <c r="M3372" s="10">
        <v>71.25</v>
      </c>
      <c r="N3372" s="10">
        <v>15</v>
      </c>
      <c r="O3372" s="11"/>
      <c r="P3372" s="11"/>
      <c r="Q3372" s="11"/>
      <c r="R3372" s="11"/>
      <c r="S3372" s="11"/>
      <c r="T3372" s="11"/>
      <c r="U3372" s="9">
        <v>86.25</v>
      </c>
    </row>
    <row r="3373" spans="1:21" ht="23.25" thickBot="1" x14ac:dyDescent="0.3">
      <c r="A3373" s="4" t="s">
        <v>763</v>
      </c>
      <c r="B3373" s="4" t="s">
        <v>826</v>
      </c>
      <c r="C3373" s="4" t="s">
        <v>827</v>
      </c>
      <c r="D3373" s="4" t="s">
        <v>828</v>
      </c>
      <c r="E3373" s="4" t="s">
        <v>829</v>
      </c>
      <c r="F3373" s="4" t="s">
        <v>82</v>
      </c>
      <c r="G3373" s="4" t="s">
        <v>83</v>
      </c>
      <c r="H3373" s="4" t="s">
        <v>830</v>
      </c>
      <c r="I3373" s="7"/>
      <c r="J3373" s="7"/>
      <c r="K3373" s="7"/>
      <c r="L3373" s="7"/>
      <c r="M3373" s="8">
        <v>9.6</v>
      </c>
      <c r="N3373" s="7"/>
      <c r="O3373" s="7"/>
      <c r="P3373" s="7"/>
      <c r="Q3373" s="7"/>
      <c r="R3373" s="7"/>
      <c r="S3373" s="7"/>
      <c r="T3373" s="7"/>
      <c r="U3373" s="9">
        <v>9.6</v>
      </c>
    </row>
    <row r="3374" spans="1:21" ht="23.25" thickBot="1" x14ac:dyDescent="0.3">
      <c r="A3374" s="4" t="s">
        <v>763</v>
      </c>
      <c r="B3374" s="4" t="s">
        <v>826</v>
      </c>
      <c r="C3374" s="4" t="s">
        <v>827</v>
      </c>
      <c r="D3374" s="4" t="s">
        <v>828</v>
      </c>
      <c r="E3374" s="4" t="s">
        <v>829</v>
      </c>
      <c r="F3374" s="4" t="s">
        <v>84</v>
      </c>
      <c r="G3374" s="4" t="s">
        <v>85</v>
      </c>
      <c r="H3374" s="4" t="s">
        <v>830</v>
      </c>
      <c r="I3374" s="11"/>
      <c r="J3374" s="11"/>
      <c r="K3374" s="11"/>
      <c r="L3374" s="11"/>
      <c r="M3374" s="10">
        <v>166.17</v>
      </c>
      <c r="N3374" s="11"/>
      <c r="O3374" s="11"/>
      <c r="P3374" s="11"/>
      <c r="Q3374" s="11"/>
      <c r="R3374" s="11"/>
      <c r="S3374" s="11"/>
      <c r="T3374" s="11"/>
      <c r="U3374" s="9">
        <v>166.17</v>
      </c>
    </row>
    <row r="3375" spans="1:21" ht="23.25" thickBot="1" x14ac:dyDescent="0.3">
      <c r="A3375" s="4" t="s">
        <v>763</v>
      </c>
      <c r="B3375" s="4" t="s">
        <v>826</v>
      </c>
      <c r="C3375" s="4" t="s">
        <v>827</v>
      </c>
      <c r="D3375" s="4" t="s">
        <v>828</v>
      </c>
      <c r="E3375" s="4" t="s">
        <v>829</v>
      </c>
      <c r="F3375" s="4" t="s">
        <v>164</v>
      </c>
      <c r="G3375" s="4" t="s">
        <v>165</v>
      </c>
      <c r="H3375" s="4" t="s">
        <v>830</v>
      </c>
      <c r="I3375" s="7"/>
      <c r="J3375" s="7"/>
      <c r="K3375" s="7"/>
      <c r="L3375" s="7"/>
      <c r="M3375" s="8">
        <v>267.64</v>
      </c>
      <c r="N3375" s="8">
        <v>535.86</v>
      </c>
      <c r="O3375" s="7"/>
      <c r="P3375" s="7"/>
      <c r="Q3375" s="7"/>
      <c r="R3375" s="7"/>
      <c r="S3375" s="7"/>
      <c r="T3375" s="7"/>
      <c r="U3375" s="9">
        <v>803.5</v>
      </c>
    </row>
    <row r="3376" spans="1:21" ht="23.25" thickBot="1" x14ac:dyDescent="0.3">
      <c r="A3376" s="4" t="s">
        <v>763</v>
      </c>
      <c r="B3376" s="4" t="s">
        <v>826</v>
      </c>
      <c r="C3376" s="4" t="s">
        <v>827</v>
      </c>
      <c r="D3376" s="4" t="s">
        <v>828</v>
      </c>
      <c r="E3376" s="4" t="s">
        <v>829</v>
      </c>
      <c r="F3376" s="4" t="s">
        <v>86</v>
      </c>
      <c r="G3376" s="4" t="s">
        <v>87</v>
      </c>
      <c r="H3376" s="4" t="s">
        <v>830</v>
      </c>
      <c r="I3376" s="11"/>
      <c r="J3376" s="11"/>
      <c r="K3376" s="11"/>
      <c r="L3376" s="11"/>
      <c r="M3376" s="10">
        <v>242.64</v>
      </c>
      <c r="N3376" s="11"/>
      <c r="O3376" s="11"/>
      <c r="P3376" s="11"/>
      <c r="Q3376" s="11"/>
      <c r="R3376" s="11"/>
      <c r="S3376" s="11"/>
      <c r="T3376" s="11"/>
      <c r="U3376" s="9">
        <v>242.64</v>
      </c>
    </row>
    <row r="3377" spans="1:21" ht="23.25" thickBot="1" x14ac:dyDescent="0.3">
      <c r="A3377" s="4" t="s">
        <v>763</v>
      </c>
      <c r="B3377" s="4" t="s">
        <v>826</v>
      </c>
      <c r="C3377" s="4" t="s">
        <v>827</v>
      </c>
      <c r="D3377" s="4" t="s">
        <v>828</v>
      </c>
      <c r="E3377" s="4" t="s">
        <v>829</v>
      </c>
      <c r="F3377" s="4" t="s">
        <v>76</v>
      </c>
      <c r="G3377" s="4" t="s">
        <v>77</v>
      </c>
      <c r="H3377" s="4" t="s">
        <v>830</v>
      </c>
      <c r="I3377" s="8">
        <v>4653.54</v>
      </c>
      <c r="J3377" s="8">
        <v>2534.4499999999998</v>
      </c>
      <c r="K3377" s="8">
        <v>3830.09</v>
      </c>
      <c r="L3377" s="8">
        <v>6132.67</v>
      </c>
      <c r="M3377" s="8">
        <v>7245.45</v>
      </c>
      <c r="N3377" s="8">
        <v>6542.78</v>
      </c>
      <c r="O3377" s="8">
        <v>5836.12</v>
      </c>
      <c r="P3377" s="8">
        <v>4078.42</v>
      </c>
      <c r="Q3377" s="8">
        <v>3634.56</v>
      </c>
      <c r="R3377" s="8">
        <v>3211.38</v>
      </c>
      <c r="S3377" s="8">
        <v>2229.67</v>
      </c>
      <c r="T3377" s="8">
        <v>6082.74</v>
      </c>
      <c r="U3377" s="9">
        <v>56011.87</v>
      </c>
    </row>
    <row r="3378" spans="1:21" ht="23.25" thickBot="1" x14ac:dyDescent="0.3">
      <c r="A3378" s="4" t="s">
        <v>763</v>
      </c>
      <c r="B3378" s="4" t="s">
        <v>826</v>
      </c>
      <c r="C3378" s="4" t="s">
        <v>827</v>
      </c>
      <c r="D3378" s="4" t="s">
        <v>807</v>
      </c>
      <c r="E3378" s="4" t="s">
        <v>808</v>
      </c>
      <c r="F3378" s="4" t="s">
        <v>809</v>
      </c>
      <c r="G3378" s="4" t="s">
        <v>810</v>
      </c>
      <c r="H3378" s="4" t="s">
        <v>811</v>
      </c>
      <c r="I3378" s="10">
        <v>146510.15</v>
      </c>
      <c r="J3378" s="10">
        <v>159244.88</v>
      </c>
      <c r="K3378" s="10">
        <v>90631.16</v>
      </c>
      <c r="L3378" s="10">
        <v>95407.13</v>
      </c>
      <c r="M3378" s="10">
        <v>67405.55</v>
      </c>
      <c r="N3378" s="10">
        <v>330546.09000000003</v>
      </c>
      <c r="O3378" s="10">
        <v>232477.31</v>
      </c>
      <c r="P3378" s="10">
        <v>119951.83</v>
      </c>
      <c r="Q3378" s="10">
        <v>36440.300000000003</v>
      </c>
      <c r="R3378" s="10">
        <v>31900.1</v>
      </c>
      <c r="S3378" s="10">
        <v>29950.61</v>
      </c>
      <c r="T3378" s="10">
        <v>152376.70000000001</v>
      </c>
      <c r="U3378" s="9">
        <v>1492841.81</v>
      </c>
    </row>
    <row r="3379" spans="1:21" ht="23.25" thickBot="1" x14ac:dyDescent="0.3">
      <c r="A3379" s="4" t="s">
        <v>763</v>
      </c>
      <c r="B3379" s="4" t="s">
        <v>826</v>
      </c>
      <c r="C3379" s="4" t="s">
        <v>827</v>
      </c>
      <c r="D3379" s="4" t="s">
        <v>812</v>
      </c>
      <c r="E3379" s="4" t="s">
        <v>813</v>
      </c>
      <c r="F3379" s="4" t="s">
        <v>809</v>
      </c>
      <c r="G3379" s="4" t="s">
        <v>810</v>
      </c>
      <c r="H3379" s="4" t="s">
        <v>814</v>
      </c>
      <c r="I3379" s="8">
        <v>16100</v>
      </c>
      <c r="J3379" s="8">
        <v>18750</v>
      </c>
      <c r="K3379" s="8">
        <v>8850</v>
      </c>
      <c r="L3379" s="8">
        <v>9450</v>
      </c>
      <c r="M3379" s="8">
        <v>6450</v>
      </c>
      <c r="N3379" s="8">
        <v>27000</v>
      </c>
      <c r="O3379" s="8">
        <v>21000</v>
      </c>
      <c r="P3379" s="8">
        <v>5700</v>
      </c>
      <c r="Q3379" s="8">
        <v>4850</v>
      </c>
      <c r="R3379" s="8">
        <v>3000</v>
      </c>
      <c r="S3379" s="8">
        <v>3000</v>
      </c>
      <c r="T3379" s="8">
        <v>18450</v>
      </c>
      <c r="U3379" s="9">
        <v>142600</v>
      </c>
    </row>
    <row r="3380" spans="1:21" ht="23.25" thickBot="1" x14ac:dyDescent="0.3">
      <c r="A3380" s="4" t="s">
        <v>763</v>
      </c>
      <c r="B3380" s="4" t="s">
        <v>826</v>
      </c>
      <c r="C3380" s="4" t="s">
        <v>827</v>
      </c>
      <c r="D3380" s="4" t="s">
        <v>815</v>
      </c>
      <c r="E3380" s="4" t="s">
        <v>816</v>
      </c>
      <c r="F3380" s="4" t="s">
        <v>809</v>
      </c>
      <c r="G3380" s="4" t="s">
        <v>810</v>
      </c>
      <c r="H3380" s="4" t="s">
        <v>817</v>
      </c>
      <c r="I3380" s="10">
        <v>25041.86</v>
      </c>
      <c r="J3380" s="10">
        <v>27310.21</v>
      </c>
      <c r="K3380" s="10">
        <v>10215</v>
      </c>
      <c r="L3380" s="10">
        <v>12065</v>
      </c>
      <c r="M3380" s="10">
        <v>7907.15</v>
      </c>
      <c r="N3380" s="10">
        <v>32501.48</v>
      </c>
      <c r="O3380" s="10">
        <v>25229.46</v>
      </c>
      <c r="P3380" s="10">
        <v>8040</v>
      </c>
      <c r="Q3380" s="10">
        <v>2730</v>
      </c>
      <c r="R3380" s="10">
        <v>5135</v>
      </c>
      <c r="S3380" s="10">
        <v>3968</v>
      </c>
      <c r="T3380" s="10">
        <v>18833.45</v>
      </c>
      <c r="U3380" s="9">
        <v>178976.61</v>
      </c>
    </row>
    <row r="3381" spans="1:21" ht="23.25" thickBot="1" x14ac:dyDescent="0.3">
      <c r="A3381" s="4" t="s">
        <v>763</v>
      </c>
      <c r="B3381" s="4" t="s">
        <v>826</v>
      </c>
      <c r="C3381" s="4" t="s">
        <v>827</v>
      </c>
      <c r="D3381" s="4" t="s">
        <v>831</v>
      </c>
      <c r="E3381" s="4" t="s">
        <v>832</v>
      </c>
      <c r="F3381" s="4" t="s">
        <v>809</v>
      </c>
      <c r="G3381" s="4" t="s">
        <v>810</v>
      </c>
      <c r="H3381" s="4" t="s">
        <v>833</v>
      </c>
      <c r="I3381" s="8">
        <v>14400</v>
      </c>
      <c r="J3381" s="8">
        <v>21250</v>
      </c>
      <c r="K3381" s="8">
        <v>9700</v>
      </c>
      <c r="L3381" s="8">
        <v>10150</v>
      </c>
      <c r="M3381" s="8">
        <v>7200</v>
      </c>
      <c r="N3381" s="8">
        <v>30600</v>
      </c>
      <c r="O3381" s="8">
        <v>22900</v>
      </c>
      <c r="P3381" s="8">
        <v>6350</v>
      </c>
      <c r="Q3381" s="8">
        <v>2550</v>
      </c>
      <c r="R3381" s="8">
        <v>3400</v>
      </c>
      <c r="S3381" s="8">
        <v>3400</v>
      </c>
      <c r="T3381" s="8">
        <v>19700</v>
      </c>
      <c r="U3381" s="9">
        <v>151600</v>
      </c>
    </row>
    <row r="3382" spans="1:21" ht="23.25" thickBot="1" x14ac:dyDescent="0.3">
      <c r="A3382" s="4" t="s">
        <v>763</v>
      </c>
      <c r="B3382" s="4" t="s">
        <v>826</v>
      </c>
      <c r="C3382" s="4" t="s">
        <v>827</v>
      </c>
      <c r="D3382" s="4" t="s">
        <v>800</v>
      </c>
      <c r="E3382" s="4" t="s">
        <v>801</v>
      </c>
      <c r="F3382" s="4" t="s">
        <v>802</v>
      </c>
      <c r="G3382" s="4" t="s">
        <v>803</v>
      </c>
      <c r="H3382" s="4" t="s">
        <v>804</v>
      </c>
      <c r="I3382" s="10">
        <v>-206705.55</v>
      </c>
      <c r="J3382" s="10">
        <v>-229567.07</v>
      </c>
      <c r="K3382" s="10">
        <v>-123272.97</v>
      </c>
      <c r="L3382" s="10">
        <v>-241378.8</v>
      </c>
      <c r="M3382" s="10">
        <v>-97175.15</v>
      </c>
      <c r="N3382" s="10">
        <v>-427741.21</v>
      </c>
      <c r="O3382" s="10">
        <v>-307801.45</v>
      </c>
      <c r="P3382" s="10">
        <v>-144120.25</v>
      </c>
      <c r="Q3382" s="10">
        <v>-54204.86</v>
      </c>
      <c r="R3382" s="10">
        <v>-46965.32</v>
      </c>
      <c r="S3382" s="10">
        <v>-42548.28</v>
      </c>
      <c r="T3382" s="10">
        <v>-215442.89</v>
      </c>
      <c r="U3382" s="9">
        <v>-2136923.7999999998</v>
      </c>
    </row>
    <row r="3383" spans="1:21" ht="23.25" thickBot="1" x14ac:dyDescent="0.3">
      <c r="A3383" s="4" t="s">
        <v>763</v>
      </c>
      <c r="B3383" s="4" t="s">
        <v>826</v>
      </c>
      <c r="C3383" s="4" t="s">
        <v>827</v>
      </c>
      <c r="D3383" s="4" t="s">
        <v>834</v>
      </c>
      <c r="E3383" s="4" t="s">
        <v>835</v>
      </c>
      <c r="F3383" s="4" t="s">
        <v>809</v>
      </c>
      <c r="G3383" s="4" t="s">
        <v>810</v>
      </c>
      <c r="H3383" s="4" t="s">
        <v>836</v>
      </c>
      <c r="I3383" s="7"/>
      <c r="J3383" s="7"/>
      <c r="K3383" s="7"/>
      <c r="L3383" s="8">
        <v>108000</v>
      </c>
      <c r="M3383" s="7"/>
      <c r="N3383" s="7"/>
      <c r="O3383" s="7"/>
      <c r="P3383" s="7"/>
      <c r="Q3383" s="8">
        <v>4000</v>
      </c>
      <c r="R3383" s="7"/>
      <c r="S3383" s="7"/>
      <c r="T3383" s="7"/>
      <c r="U3383" s="9">
        <v>112000</v>
      </c>
    </row>
    <row r="3384" spans="1:21" ht="23.25" thickBot="1" x14ac:dyDescent="0.3">
      <c r="A3384" s="4" t="s">
        <v>763</v>
      </c>
      <c r="B3384" s="4" t="s">
        <v>837</v>
      </c>
      <c r="C3384" s="4" t="s">
        <v>838</v>
      </c>
      <c r="D3384" s="4" t="s">
        <v>777</v>
      </c>
      <c r="E3384" s="4" t="s">
        <v>778</v>
      </c>
      <c r="F3384" s="4" t="s">
        <v>531</v>
      </c>
      <c r="G3384" s="4" t="s">
        <v>532</v>
      </c>
      <c r="H3384" s="4" t="s">
        <v>353</v>
      </c>
      <c r="I3384" s="11"/>
      <c r="J3384" s="11"/>
      <c r="K3384" s="10">
        <v>5000</v>
      </c>
      <c r="L3384" s="11"/>
      <c r="M3384" s="11"/>
      <c r="N3384" s="11"/>
      <c r="O3384" s="11"/>
      <c r="P3384" s="11"/>
      <c r="Q3384" s="11"/>
      <c r="R3384" s="11"/>
      <c r="S3384" s="11"/>
      <c r="T3384" s="11"/>
      <c r="U3384" s="9">
        <v>5000</v>
      </c>
    </row>
    <row r="3385" spans="1:21" ht="23.25" thickBot="1" x14ac:dyDescent="0.3">
      <c r="A3385" s="4" t="s">
        <v>763</v>
      </c>
      <c r="B3385" s="4" t="s">
        <v>837</v>
      </c>
      <c r="C3385" s="4" t="s">
        <v>838</v>
      </c>
      <c r="D3385" s="4" t="s">
        <v>839</v>
      </c>
      <c r="E3385" s="4" t="s">
        <v>840</v>
      </c>
      <c r="F3385" s="4" t="s">
        <v>134</v>
      </c>
      <c r="G3385" s="4" t="s">
        <v>135</v>
      </c>
      <c r="H3385" s="4" t="s">
        <v>841</v>
      </c>
      <c r="I3385" s="7"/>
      <c r="J3385" s="7"/>
      <c r="K3385" s="7"/>
      <c r="L3385" s="7"/>
      <c r="M3385" s="7"/>
      <c r="N3385" s="7"/>
      <c r="O3385" s="7"/>
      <c r="P3385" s="7"/>
      <c r="Q3385" s="7"/>
      <c r="R3385" s="8">
        <v>447</v>
      </c>
      <c r="S3385" s="7"/>
      <c r="T3385" s="8">
        <v>95</v>
      </c>
      <c r="U3385" s="9">
        <v>542</v>
      </c>
    </row>
    <row r="3386" spans="1:21" ht="23.25" thickBot="1" x14ac:dyDescent="0.3">
      <c r="A3386" s="4" t="s">
        <v>763</v>
      </c>
      <c r="B3386" s="4" t="s">
        <v>837</v>
      </c>
      <c r="C3386" s="4" t="s">
        <v>838</v>
      </c>
      <c r="D3386" s="4" t="s">
        <v>839</v>
      </c>
      <c r="E3386" s="4" t="s">
        <v>840</v>
      </c>
      <c r="F3386" s="4" t="s">
        <v>310</v>
      </c>
      <c r="G3386" s="4" t="s">
        <v>311</v>
      </c>
      <c r="H3386" s="4" t="s">
        <v>841</v>
      </c>
      <c r="I3386" s="10">
        <v>-630.52</v>
      </c>
      <c r="J3386" s="11"/>
      <c r="K3386" s="11"/>
      <c r="L3386" s="11"/>
      <c r="M3386" s="11"/>
      <c r="N3386" s="11"/>
      <c r="O3386" s="11"/>
      <c r="P3386" s="11"/>
      <c r="Q3386" s="11"/>
      <c r="R3386" s="11"/>
      <c r="S3386" s="11"/>
      <c r="T3386" s="11"/>
      <c r="U3386" s="9">
        <v>-630.52</v>
      </c>
    </row>
    <row r="3387" spans="1:21" ht="23.25" thickBot="1" x14ac:dyDescent="0.3">
      <c r="A3387" s="4" t="s">
        <v>763</v>
      </c>
      <c r="B3387" s="4" t="s">
        <v>837</v>
      </c>
      <c r="C3387" s="4" t="s">
        <v>838</v>
      </c>
      <c r="D3387" s="4" t="s">
        <v>839</v>
      </c>
      <c r="E3387" s="4" t="s">
        <v>840</v>
      </c>
      <c r="F3387" s="4" t="s">
        <v>445</v>
      </c>
      <c r="G3387" s="4" t="s">
        <v>446</v>
      </c>
      <c r="H3387" s="4" t="s">
        <v>841</v>
      </c>
      <c r="I3387" s="7"/>
      <c r="J3387" s="7"/>
      <c r="K3387" s="7"/>
      <c r="L3387" s="7"/>
      <c r="M3387" s="7"/>
      <c r="N3387" s="7"/>
      <c r="O3387" s="8">
        <v>564.75</v>
      </c>
      <c r="P3387" s="7"/>
      <c r="Q3387" s="7"/>
      <c r="R3387" s="7"/>
      <c r="S3387" s="7"/>
      <c r="T3387" s="7"/>
      <c r="U3387" s="9">
        <v>564.75</v>
      </c>
    </row>
    <row r="3388" spans="1:21" ht="23.25" thickBot="1" x14ac:dyDescent="0.3">
      <c r="A3388" s="4" t="s">
        <v>763</v>
      </c>
      <c r="B3388" s="4" t="s">
        <v>837</v>
      </c>
      <c r="C3388" s="4" t="s">
        <v>838</v>
      </c>
      <c r="D3388" s="4" t="s">
        <v>839</v>
      </c>
      <c r="E3388" s="4" t="s">
        <v>840</v>
      </c>
      <c r="F3388" s="4" t="s">
        <v>82</v>
      </c>
      <c r="G3388" s="4" t="s">
        <v>83</v>
      </c>
      <c r="H3388" s="4" t="s">
        <v>841</v>
      </c>
      <c r="I3388" s="11"/>
      <c r="J3388" s="11"/>
      <c r="K3388" s="11"/>
      <c r="L3388" s="11"/>
      <c r="M3388" s="11"/>
      <c r="N3388" s="11"/>
      <c r="O3388" s="11"/>
      <c r="P3388" s="11"/>
      <c r="Q3388" s="11"/>
      <c r="R3388" s="10">
        <v>8</v>
      </c>
      <c r="S3388" s="11"/>
      <c r="T3388" s="11"/>
      <c r="U3388" s="9">
        <v>8</v>
      </c>
    </row>
    <row r="3389" spans="1:21" ht="23.25" thickBot="1" x14ac:dyDescent="0.3">
      <c r="A3389" s="4" t="s">
        <v>763</v>
      </c>
      <c r="B3389" s="4" t="s">
        <v>837</v>
      </c>
      <c r="C3389" s="4" t="s">
        <v>838</v>
      </c>
      <c r="D3389" s="4" t="s">
        <v>839</v>
      </c>
      <c r="E3389" s="4" t="s">
        <v>840</v>
      </c>
      <c r="F3389" s="4" t="s">
        <v>152</v>
      </c>
      <c r="G3389" s="4" t="s">
        <v>153</v>
      </c>
      <c r="H3389" s="4" t="s">
        <v>841</v>
      </c>
      <c r="I3389" s="8">
        <v>85520</v>
      </c>
      <c r="J3389" s="8">
        <v>89414</v>
      </c>
      <c r="K3389" s="8">
        <v>115899</v>
      </c>
      <c r="L3389" s="8">
        <v>76304.05</v>
      </c>
      <c r="M3389" s="8">
        <v>69287.5</v>
      </c>
      <c r="N3389" s="8">
        <v>79450.5</v>
      </c>
      <c r="O3389" s="8">
        <v>73267</v>
      </c>
      <c r="P3389" s="8">
        <v>67979</v>
      </c>
      <c r="Q3389" s="8">
        <v>93743</v>
      </c>
      <c r="R3389" s="8">
        <v>99284</v>
      </c>
      <c r="S3389" s="8">
        <v>86664</v>
      </c>
      <c r="T3389" s="8">
        <v>76872</v>
      </c>
      <c r="U3389" s="9">
        <v>1013684.05</v>
      </c>
    </row>
    <row r="3390" spans="1:21" ht="23.25" thickBot="1" x14ac:dyDescent="0.3">
      <c r="A3390" s="4" t="s">
        <v>763</v>
      </c>
      <c r="B3390" s="4" t="s">
        <v>837</v>
      </c>
      <c r="C3390" s="4" t="s">
        <v>838</v>
      </c>
      <c r="D3390" s="4" t="s">
        <v>839</v>
      </c>
      <c r="E3390" s="4" t="s">
        <v>840</v>
      </c>
      <c r="F3390" s="4" t="s">
        <v>531</v>
      </c>
      <c r="G3390" s="4" t="s">
        <v>532</v>
      </c>
      <c r="H3390" s="4" t="s">
        <v>841</v>
      </c>
      <c r="I3390" s="10">
        <v>5000</v>
      </c>
      <c r="J3390" s="11"/>
      <c r="K3390" s="10">
        <v>-5000</v>
      </c>
      <c r="L3390" s="11"/>
      <c r="M3390" s="11"/>
      <c r="N3390" s="11"/>
      <c r="O3390" s="11"/>
      <c r="P3390" s="11"/>
      <c r="Q3390" s="11"/>
      <c r="R3390" s="11"/>
      <c r="S3390" s="11"/>
      <c r="T3390" s="11"/>
      <c r="U3390" s="12">
        <v>0</v>
      </c>
    </row>
    <row r="3391" spans="1:21" ht="23.25" thickBot="1" x14ac:dyDescent="0.3">
      <c r="A3391" s="4" t="s">
        <v>763</v>
      </c>
      <c r="B3391" s="4" t="s">
        <v>837</v>
      </c>
      <c r="C3391" s="4" t="s">
        <v>838</v>
      </c>
      <c r="D3391" s="4" t="s">
        <v>839</v>
      </c>
      <c r="E3391" s="4" t="s">
        <v>840</v>
      </c>
      <c r="F3391" s="4" t="s">
        <v>166</v>
      </c>
      <c r="G3391" s="4" t="s">
        <v>167</v>
      </c>
      <c r="H3391" s="4" t="s">
        <v>841</v>
      </c>
      <c r="I3391" s="8">
        <v>47.45</v>
      </c>
      <c r="J3391" s="7"/>
      <c r="K3391" s="8">
        <v>108</v>
      </c>
      <c r="L3391" s="7"/>
      <c r="M3391" s="7"/>
      <c r="N3391" s="8">
        <v>24</v>
      </c>
      <c r="O3391" s="7"/>
      <c r="P3391" s="7"/>
      <c r="Q3391" s="8">
        <v>30</v>
      </c>
      <c r="R3391" s="7"/>
      <c r="S3391" s="7"/>
      <c r="T3391" s="8">
        <v>138</v>
      </c>
      <c r="U3391" s="9">
        <v>347.45</v>
      </c>
    </row>
    <row r="3392" spans="1:21" ht="23.25" thickBot="1" x14ac:dyDescent="0.3">
      <c r="A3392" s="4" t="s">
        <v>763</v>
      </c>
      <c r="B3392" s="4" t="s">
        <v>837</v>
      </c>
      <c r="C3392" s="4" t="s">
        <v>838</v>
      </c>
      <c r="D3392" s="4" t="s">
        <v>839</v>
      </c>
      <c r="E3392" s="4" t="s">
        <v>840</v>
      </c>
      <c r="F3392" s="4" t="s">
        <v>76</v>
      </c>
      <c r="G3392" s="4" t="s">
        <v>77</v>
      </c>
      <c r="H3392" s="4" t="s">
        <v>841</v>
      </c>
      <c r="I3392" s="10">
        <v>186.29</v>
      </c>
      <c r="J3392" s="10">
        <v>544.54</v>
      </c>
      <c r="K3392" s="10">
        <v>157.63</v>
      </c>
      <c r="L3392" s="10">
        <v>114.74</v>
      </c>
      <c r="M3392" s="10">
        <v>143.4</v>
      </c>
      <c r="N3392" s="10">
        <v>206.76</v>
      </c>
      <c r="O3392" s="10">
        <v>58.96</v>
      </c>
      <c r="P3392" s="10">
        <v>88.44</v>
      </c>
      <c r="Q3392" s="10">
        <v>235.84</v>
      </c>
      <c r="R3392" s="10">
        <v>250.58</v>
      </c>
      <c r="S3392" s="10">
        <v>1267.6400000000001</v>
      </c>
      <c r="T3392" s="10">
        <v>707.52</v>
      </c>
      <c r="U3392" s="9">
        <v>3962.34</v>
      </c>
    </row>
    <row r="3393" spans="1:21" ht="23.25" thickBot="1" x14ac:dyDescent="0.3">
      <c r="A3393" s="4" t="s">
        <v>763</v>
      </c>
      <c r="B3393" s="4" t="s">
        <v>837</v>
      </c>
      <c r="C3393" s="4" t="s">
        <v>838</v>
      </c>
      <c r="D3393" s="4" t="s">
        <v>800</v>
      </c>
      <c r="E3393" s="4" t="s">
        <v>801</v>
      </c>
      <c r="F3393" s="4" t="s">
        <v>802</v>
      </c>
      <c r="G3393" s="4" t="s">
        <v>803</v>
      </c>
      <c r="H3393" s="4" t="s">
        <v>804</v>
      </c>
      <c r="I3393" s="8">
        <v>-103916.8</v>
      </c>
      <c r="J3393" s="8">
        <v>-101384.28</v>
      </c>
      <c r="K3393" s="8">
        <v>-128557.87</v>
      </c>
      <c r="L3393" s="8">
        <v>-89142.06</v>
      </c>
      <c r="M3393" s="8">
        <v>-83236.240000000005</v>
      </c>
      <c r="N3393" s="8">
        <v>-93594.13</v>
      </c>
      <c r="O3393" s="8">
        <v>-87375.77</v>
      </c>
      <c r="P3393" s="8">
        <v>-81118.11</v>
      </c>
      <c r="Q3393" s="8">
        <v>-108283.7</v>
      </c>
      <c r="R3393" s="8">
        <v>-112289.95</v>
      </c>
      <c r="S3393" s="8">
        <v>-102206.5</v>
      </c>
      <c r="T3393" s="8">
        <v>-91297.58</v>
      </c>
      <c r="U3393" s="9">
        <v>-1182402.99</v>
      </c>
    </row>
    <row r="3394" spans="1:21" ht="23.25" thickBot="1" x14ac:dyDescent="0.3">
      <c r="A3394" s="4" t="s">
        <v>763</v>
      </c>
      <c r="B3394" s="4" t="s">
        <v>842</v>
      </c>
      <c r="C3394" s="4" t="s">
        <v>843</v>
      </c>
      <c r="D3394" s="4" t="s">
        <v>789</v>
      </c>
      <c r="E3394" s="4" t="s">
        <v>790</v>
      </c>
      <c r="F3394" s="4" t="s">
        <v>791</v>
      </c>
      <c r="G3394" s="4" t="s">
        <v>792</v>
      </c>
      <c r="H3394" s="4" t="s">
        <v>793</v>
      </c>
      <c r="I3394" s="10">
        <v>1960.55</v>
      </c>
      <c r="J3394" s="10">
        <v>437.34</v>
      </c>
      <c r="K3394" s="10">
        <v>3163.91</v>
      </c>
      <c r="L3394" s="10">
        <v>2259.35</v>
      </c>
      <c r="M3394" s="10">
        <v>4767.12</v>
      </c>
      <c r="N3394" s="10">
        <v>2910.34</v>
      </c>
      <c r="O3394" s="10">
        <v>8109.72</v>
      </c>
      <c r="P3394" s="10">
        <v>6192.77</v>
      </c>
      <c r="Q3394" s="10">
        <v>5837.38</v>
      </c>
      <c r="R3394" s="10">
        <v>2441.35</v>
      </c>
      <c r="S3394" s="10">
        <v>19253</v>
      </c>
      <c r="T3394" s="10">
        <v>2899.99</v>
      </c>
      <c r="U3394" s="9">
        <v>60232.82</v>
      </c>
    </row>
    <row r="3395" spans="1:21" ht="23.25" thickBot="1" x14ac:dyDescent="0.3">
      <c r="A3395" s="4" t="s">
        <v>763</v>
      </c>
      <c r="B3395" s="4" t="s">
        <v>844</v>
      </c>
      <c r="C3395" s="4" t="s">
        <v>845</v>
      </c>
      <c r="D3395" s="4" t="s">
        <v>779</v>
      </c>
      <c r="E3395" s="4" t="s">
        <v>780</v>
      </c>
      <c r="F3395" s="4" t="s">
        <v>108</v>
      </c>
      <c r="G3395" s="4" t="s">
        <v>109</v>
      </c>
      <c r="H3395" s="4" t="s">
        <v>781</v>
      </c>
      <c r="I3395" s="8">
        <v>12727.27</v>
      </c>
      <c r="J3395" s="8">
        <v>11900</v>
      </c>
      <c r="K3395" s="8">
        <v>9916.67</v>
      </c>
      <c r="L3395" s="8">
        <v>11507.58</v>
      </c>
      <c r="M3395" s="8">
        <v>10500</v>
      </c>
      <c r="N3395" s="8">
        <v>13110.28</v>
      </c>
      <c r="O3395" s="8">
        <v>14433.34</v>
      </c>
      <c r="P3395" s="8">
        <v>12990.01</v>
      </c>
      <c r="Q3395" s="8">
        <v>13777.28</v>
      </c>
      <c r="R3395" s="8">
        <v>12519.83</v>
      </c>
      <c r="S3395" s="8">
        <v>14433.34</v>
      </c>
      <c r="T3395" s="8">
        <v>13777.28</v>
      </c>
      <c r="U3395" s="9">
        <v>151592.88</v>
      </c>
    </row>
    <row r="3396" spans="1:21" ht="23.25" thickBot="1" x14ac:dyDescent="0.3">
      <c r="A3396" s="4" t="s">
        <v>763</v>
      </c>
      <c r="B3396" s="4" t="s">
        <v>844</v>
      </c>
      <c r="C3396" s="4" t="s">
        <v>845</v>
      </c>
      <c r="D3396" s="4" t="s">
        <v>779</v>
      </c>
      <c r="E3396" s="4" t="s">
        <v>780</v>
      </c>
      <c r="F3396" s="4" t="s">
        <v>110</v>
      </c>
      <c r="G3396" s="4" t="s">
        <v>111</v>
      </c>
      <c r="H3396" s="4" t="s">
        <v>781</v>
      </c>
      <c r="I3396" s="10">
        <v>3176.47</v>
      </c>
      <c r="J3396" s="10">
        <v>3176.47</v>
      </c>
      <c r="K3396" s="10">
        <v>3176.47</v>
      </c>
      <c r="L3396" s="10">
        <v>1176.47</v>
      </c>
      <c r="M3396" s="10">
        <v>1176.47</v>
      </c>
      <c r="N3396" s="10">
        <v>1176.47</v>
      </c>
      <c r="O3396" s="10">
        <v>1176.47</v>
      </c>
      <c r="P3396" s="10">
        <v>1176.47</v>
      </c>
      <c r="Q3396" s="10">
        <v>1176.47</v>
      </c>
      <c r="R3396" s="10">
        <v>1176.47</v>
      </c>
      <c r="S3396" s="10">
        <v>1176.47</v>
      </c>
      <c r="T3396" s="10">
        <v>1176.47</v>
      </c>
      <c r="U3396" s="9">
        <v>20117.64</v>
      </c>
    </row>
    <row r="3397" spans="1:21" ht="23.25" thickBot="1" x14ac:dyDescent="0.3">
      <c r="A3397" s="4" t="s">
        <v>763</v>
      </c>
      <c r="B3397" s="4" t="s">
        <v>844</v>
      </c>
      <c r="C3397" s="4" t="s">
        <v>845</v>
      </c>
      <c r="D3397" s="4" t="s">
        <v>779</v>
      </c>
      <c r="E3397" s="4" t="s">
        <v>780</v>
      </c>
      <c r="F3397" s="4" t="s">
        <v>112</v>
      </c>
      <c r="G3397" s="4" t="s">
        <v>113</v>
      </c>
      <c r="H3397" s="4" t="s">
        <v>781</v>
      </c>
      <c r="I3397" s="8">
        <v>1910.99</v>
      </c>
      <c r="J3397" s="8">
        <v>1911</v>
      </c>
      <c r="K3397" s="8">
        <v>1911.03</v>
      </c>
      <c r="L3397" s="8">
        <v>1911</v>
      </c>
      <c r="M3397" s="8">
        <v>1911</v>
      </c>
      <c r="N3397" s="8">
        <v>1970.16</v>
      </c>
      <c r="O3397" s="8">
        <v>1970.16</v>
      </c>
      <c r="P3397" s="8">
        <v>1970.16</v>
      </c>
      <c r="Q3397" s="8">
        <v>1970.16</v>
      </c>
      <c r="R3397" s="8">
        <v>1970.15</v>
      </c>
      <c r="S3397" s="8">
        <v>1970.16</v>
      </c>
      <c r="T3397" s="8">
        <v>1970.16</v>
      </c>
      <c r="U3397" s="9">
        <v>23346.13</v>
      </c>
    </row>
    <row r="3398" spans="1:21" ht="23.25" thickBot="1" x14ac:dyDescent="0.3">
      <c r="A3398" s="4" t="s">
        <v>763</v>
      </c>
      <c r="B3398" s="4" t="s">
        <v>844</v>
      </c>
      <c r="C3398" s="4" t="s">
        <v>845</v>
      </c>
      <c r="D3398" s="4" t="s">
        <v>779</v>
      </c>
      <c r="E3398" s="4" t="s">
        <v>780</v>
      </c>
      <c r="F3398" s="4" t="s">
        <v>114</v>
      </c>
      <c r="G3398" s="4" t="s">
        <v>115</v>
      </c>
      <c r="H3398" s="4" t="s">
        <v>781</v>
      </c>
      <c r="I3398" s="10">
        <v>7390.45</v>
      </c>
      <c r="J3398" s="10">
        <v>7390.45</v>
      </c>
      <c r="K3398" s="10">
        <v>7390.45</v>
      </c>
      <c r="L3398" s="10">
        <v>7210.04</v>
      </c>
      <c r="M3398" s="10">
        <v>7210.05</v>
      </c>
      <c r="N3398" s="10">
        <v>7429.57</v>
      </c>
      <c r="O3398" s="10">
        <v>7429.57</v>
      </c>
      <c r="P3398" s="10">
        <v>7429.58</v>
      </c>
      <c r="Q3398" s="10">
        <v>7429.57</v>
      </c>
      <c r="R3398" s="10">
        <v>7429.57</v>
      </c>
      <c r="S3398" s="10">
        <v>7429.57</v>
      </c>
      <c r="T3398" s="10">
        <v>7429.57</v>
      </c>
      <c r="U3398" s="9">
        <v>88598.44</v>
      </c>
    </row>
    <row r="3399" spans="1:21" ht="23.25" thickBot="1" x14ac:dyDescent="0.3">
      <c r="A3399" s="4" t="s">
        <v>763</v>
      </c>
      <c r="B3399" s="4" t="s">
        <v>844</v>
      </c>
      <c r="C3399" s="4" t="s">
        <v>845</v>
      </c>
      <c r="D3399" s="4" t="s">
        <v>779</v>
      </c>
      <c r="E3399" s="4" t="s">
        <v>780</v>
      </c>
      <c r="F3399" s="4" t="s">
        <v>98</v>
      </c>
      <c r="G3399" s="4" t="s">
        <v>99</v>
      </c>
      <c r="H3399" s="4" t="s">
        <v>781</v>
      </c>
      <c r="I3399" s="7"/>
      <c r="J3399" s="7"/>
      <c r="K3399" s="7"/>
      <c r="L3399" s="7"/>
      <c r="M3399" s="7"/>
      <c r="N3399" s="7"/>
      <c r="O3399" s="7"/>
      <c r="P3399" s="7"/>
      <c r="Q3399" s="7"/>
      <c r="R3399" s="7"/>
      <c r="S3399" s="7"/>
      <c r="T3399" s="8">
        <v>29.28</v>
      </c>
      <c r="U3399" s="9">
        <v>29.28</v>
      </c>
    </row>
    <row r="3400" spans="1:21" ht="23.25" thickBot="1" x14ac:dyDescent="0.3">
      <c r="A3400" s="4" t="s">
        <v>763</v>
      </c>
      <c r="B3400" s="4" t="s">
        <v>844</v>
      </c>
      <c r="C3400" s="4" t="s">
        <v>845</v>
      </c>
      <c r="D3400" s="4" t="s">
        <v>779</v>
      </c>
      <c r="E3400" s="4" t="s">
        <v>780</v>
      </c>
      <c r="F3400" s="4" t="s">
        <v>76</v>
      </c>
      <c r="G3400" s="4" t="s">
        <v>77</v>
      </c>
      <c r="H3400" s="4" t="s">
        <v>781</v>
      </c>
      <c r="I3400" s="10">
        <v>3413.34</v>
      </c>
      <c r="J3400" s="10">
        <v>2925.72</v>
      </c>
      <c r="K3400" s="10">
        <v>2438.1</v>
      </c>
      <c r="L3400" s="10">
        <v>3089.02</v>
      </c>
      <c r="M3400" s="10">
        <v>2438.6999999999998</v>
      </c>
      <c r="N3400" s="10">
        <v>3332.2</v>
      </c>
      <c r="O3400" s="10">
        <v>3665.42</v>
      </c>
      <c r="P3400" s="10">
        <v>3165.59</v>
      </c>
      <c r="Q3400" s="10">
        <v>3498.81</v>
      </c>
      <c r="R3400" s="10">
        <v>3332.2</v>
      </c>
      <c r="S3400" s="10">
        <v>3498.81</v>
      </c>
      <c r="T3400" s="10">
        <v>3498.81</v>
      </c>
      <c r="U3400" s="9">
        <v>38296.720000000001</v>
      </c>
    </row>
    <row r="3401" spans="1:21" ht="23.25" thickBot="1" x14ac:dyDescent="0.3">
      <c r="A3401" s="4" t="s">
        <v>763</v>
      </c>
      <c r="B3401" s="4" t="s">
        <v>844</v>
      </c>
      <c r="C3401" s="4" t="s">
        <v>845</v>
      </c>
      <c r="D3401" s="4" t="s">
        <v>779</v>
      </c>
      <c r="E3401" s="4" t="s">
        <v>780</v>
      </c>
      <c r="F3401" s="4" t="s">
        <v>192</v>
      </c>
      <c r="G3401" s="4" t="s">
        <v>193</v>
      </c>
      <c r="H3401" s="4" t="s">
        <v>781</v>
      </c>
      <c r="I3401" s="8">
        <v>-22755.599999999999</v>
      </c>
      <c r="J3401" s="8">
        <v>-19504.8</v>
      </c>
      <c r="K3401" s="8">
        <v>-16254</v>
      </c>
      <c r="L3401" s="8">
        <v>-19509.490000000002</v>
      </c>
      <c r="M3401" s="8">
        <v>-16257.9</v>
      </c>
      <c r="N3401" s="8">
        <v>-22214.400000000001</v>
      </c>
      <c r="O3401" s="8">
        <v>-24435.84</v>
      </c>
      <c r="P3401" s="8">
        <v>-21103.68</v>
      </c>
      <c r="Q3401" s="8">
        <v>-23325.119999999999</v>
      </c>
      <c r="R3401" s="8">
        <v>-22214.400000000001</v>
      </c>
      <c r="S3401" s="8">
        <v>-23325.119999999999</v>
      </c>
      <c r="T3401" s="8">
        <v>-23325.119999999999</v>
      </c>
      <c r="U3401" s="9">
        <v>-254225.47</v>
      </c>
    </row>
    <row r="3402" spans="1:21" ht="23.25" thickBot="1" x14ac:dyDescent="0.3">
      <c r="A3402" s="4" t="s">
        <v>763</v>
      </c>
      <c r="B3402" s="4" t="s">
        <v>844</v>
      </c>
      <c r="C3402" s="4" t="s">
        <v>845</v>
      </c>
      <c r="D3402" s="4" t="s">
        <v>782</v>
      </c>
      <c r="E3402" s="4" t="s">
        <v>783</v>
      </c>
      <c r="F3402" s="4" t="s">
        <v>76</v>
      </c>
      <c r="G3402" s="4" t="s">
        <v>77</v>
      </c>
      <c r="H3402" s="4" t="s">
        <v>784</v>
      </c>
      <c r="I3402" s="10">
        <v>3413.34</v>
      </c>
      <c r="J3402" s="10">
        <v>2925.72</v>
      </c>
      <c r="K3402" s="10">
        <v>2438.1</v>
      </c>
      <c r="L3402" s="10">
        <v>3089.02</v>
      </c>
      <c r="M3402" s="10">
        <v>2438.6999999999998</v>
      </c>
      <c r="N3402" s="10">
        <v>3332.2</v>
      </c>
      <c r="O3402" s="10">
        <v>3665.42</v>
      </c>
      <c r="P3402" s="10">
        <v>3165.59</v>
      </c>
      <c r="Q3402" s="10">
        <v>3498.81</v>
      </c>
      <c r="R3402" s="10">
        <v>3332.2</v>
      </c>
      <c r="S3402" s="10">
        <v>3498.81</v>
      </c>
      <c r="T3402" s="10">
        <v>3498.81</v>
      </c>
      <c r="U3402" s="9">
        <v>38296.720000000001</v>
      </c>
    </row>
    <row r="3403" spans="1:21" ht="23.25" thickBot="1" x14ac:dyDescent="0.3">
      <c r="A3403" s="4" t="s">
        <v>763</v>
      </c>
      <c r="B3403" s="4" t="s">
        <v>846</v>
      </c>
      <c r="C3403" s="4" t="s">
        <v>847</v>
      </c>
      <c r="D3403" s="4" t="s">
        <v>848</v>
      </c>
      <c r="E3403" s="4" t="s">
        <v>849</v>
      </c>
      <c r="F3403" s="4" t="s">
        <v>164</v>
      </c>
      <c r="G3403" s="4" t="s">
        <v>165</v>
      </c>
      <c r="H3403" s="4" t="s">
        <v>850</v>
      </c>
      <c r="I3403" s="8">
        <v>608.46</v>
      </c>
      <c r="J3403" s="7"/>
      <c r="K3403" s="7"/>
      <c r="L3403" s="7"/>
      <c r="M3403" s="7"/>
      <c r="N3403" s="7"/>
      <c r="O3403" s="7"/>
      <c r="P3403" s="7"/>
      <c r="Q3403" s="7"/>
      <c r="R3403" s="7"/>
      <c r="S3403" s="7"/>
      <c r="T3403" s="7"/>
      <c r="U3403" s="9">
        <v>608.46</v>
      </c>
    </row>
    <row r="3404" spans="1:21" ht="23.25" thickBot="1" x14ac:dyDescent="0.3">
      <c r="A3404" s="4" t="s">
        <v>763</v>
      </c>
      <c r="B3404" s="4" t="s">
        <v>1115</v>
      </c>
      <c r="C3404" s="4" t="s">
        <v>1116</v>
      </c>
      <c r="D3404" s="4" t="s">
        <v>766</v>
      </c>
      <c r="E3404" s="4" t="s">
        <v>767</v>
      </c>
      <c r="F3404" s="4" t="s">
        <v>164</v>
      </c>
      <c r="G3404" s="4" t="s">
        <v>165</v>
      </c>
      <c r="H3404" s="4" t="s">
        <v>768</v>
      </c>
      <c r="I3404" s="11"/>
      <c r="J3404" s="11"/>
      <c r="K3404" s="11"/>
      <c r="L3404" s="10">
        <v>425</v>
      </c>
      <c r="M3404" s="11"/>
      <c r="N3404" s="11"/>
      <c r="O3404" s="11"/>
      <c r="P3404" s="11"/>
      <c r="Q3404" s="11"/>
      <c r="R3404" s="11"/>
      <c r="S3404" s="11"/>
      <c r="T3404" s="11"/>
      <c r="U3404" s="9">
        <v>425</v>
      </c>
    </row>
    <row r="3405" spans="1:21" ht="23.25" thickBot="1" x14ac:dyDescent="0.3">
      <c r="A3405" s="4" t="s">
        <v>763</v>
      </c>
      <c r="B3405" s="4" t="s">
        <v>851</v>
      </c>
      <c r="C3405" s="4" t="s">
        <v>852</v>
      </c>
      <c r="D3405" s="4" t="s">
        <v>775</v>
      </c>
      <c r="E3405" s="4" t="s">
        <v>776</v>
      </c>
      <c r="F3405" s="4" t="s">
        <v>132</v>
      </c>
      <c r="G3405" s="4" t="s">
        <v>133</v>
      </c>
      <c r="H3405" s="4" t="s">
        <v>440</v>
      </c>
      <c r="I3405" s="7"/>
      <c r="J3405" s="7"/>
      <c r="K3405" s="8">
        <v>169.2</v>
      </c>
      <c r="L3405" s="7"/>
      <c r="M3405" s="7"/>
      <c r="N3405" s="7"/>
      <c r="O3405" s="7"/>
      <c r="P3405" s="7"/>
      <c r="Q3405" s="7"/>
      <c r="R3405" s="7"/>
      <c r="S3405" s="7"/>
      <c r="T3405" s="7"/>
      <c r="U3405" s="9">
        <v>169.2</v>
      </c>
    </row>
    <row r="3406" spans="1:21" ht="23.25" thickBot="1" x14ac:dyDescent="0.3">
      <c r="A3406" s="4" t="s">
        <v>763</v>
      </c>
      <c r="B3406" s="4" t="s">
        <v>851</v>
      </c>
      <c r="C3406" s="4" t="s">
        <v>852</v>
      </c>
      <c r="D3406" s="4" t="s">
        <v>775</v>
      </c>
      <c r="E3406" s="4" t="s">
        <v>776</v>
      </c>
      <c r="F3406" s="4" t="s">
        <v>82</v>
      </c>
      <c r="G3406" s="4" t="s">
        <v>83</v>
      </c>
      <c r="H3406" s="4" t="s">
        <v>440</v>
      </c>
      <c r="I3406" s="11"/>
      <c r="J3406" s="11"/>
      <c r="K3406" s="10">
        <v>24</v>
      </c>
      <c r="L3406" s="11"/>
      <c r="M3406" s="11"/>
      <c r="N3406" s="11"/>
      <c r="O3406" s="11"/>
      <c r="P3406" s="11"/>
      <c r="Q3406" s="11"/>
      <c r="R3406" s="11"/>
      <c r="S3406" s="11"/>
      <c r="T3406" s="11"/>
      <c r="U3406" s="9">
        <v>24</v>
      </c>
    </row>
    <row r="3407" spans="1:21" ht="23.25" thickBot="1" x14ac:dyDescent="0.3">
      <c r="A3407" s="4" t="s">
        <v>763</v>
      </c>
      <c r="B3407" s="4" t="s">
        <v>851</v>
      </c>
      <c r="C3407" s="4" t="s">
        <v>852</v>
      </c>
      <c r="D3407" s="4" t="s">
        <v>775</v>
      </c>
      <c r="E3407" s="4" t="s">
        <v>776</v>
      </c>
      <c r="F3407" s="4" t="s">
        <v>164</v>
      </c>
      <c r="G3407" s="4" t="s">
        <v>165</v>
      </c>
      <c r="H3407" s="4" t="s">
        <v>440</v>
      </c>
      <c r="I3407" s="7"/>
      <c r="J3407" s="7"/>
      <c r="K3407" s="8">
        <v>45</v>
      </c>
      <c r="L3407" s="7"/>
      <c r="M3407" s="7"/>
      <c r="N3407" s="7"/>
      <c r="O3407" s="7"/>
      <c r="P3407" s="7"/>
      <c r="Q3407" s="7"/>
      <c r="R3407" s="7"/>
      <c r="S3407" s="7"/>
      <c r="T3407" s="7"/>
      <c r="U3407" s="9">
        <v>45</v>
      </c>
    </row>
    <row r="3408" spans="1:21" ht="23.25" thickBot="1" x14ac:dyDescent="0.3">
      <c r="A3408" s="4" t="s">
        <v>763</v>
      </c>
      <c r="B3408" s="4" t="s">
        <v>851</v>
      </c>
      <c r="C3408" s="4" t="s">
        <v>852</v>
      </c>
      <c r="D3408" s="4" t="s">
        <v>848</v>
      </c>
      <c r="E3408" s="4" t="s">
        <v>849</v>
      </c>
      <c r="F3408" s="4" t="s">
        <v>132</v>
      </c>
      <c r="G3408" s="4" t="s">
        <v>133</v>
      </c>
      <c r="H3408" s="4" t="s">
        <v>850</v>
      </c>
      <c r="I3408" s="11"/>
      <c r="J3408" s="10">
        <v>146.16</v>
      </c>
      <c r="K3408" s="11"/>
      <c r="L3408" s="11"/>
      <c r="M3408" s="11"/>
      <c r="N3408" s="11"/>
      <c r="O3408" s="11"/>
      <c r="P3408" s="11"/>
      <c r="Q3408" s="11"/>
      <c r="R3408" s="11"/>
      <c r="S3408" s="11"/>
      <c r="T3408" s="11"/>
      <c r="U3408" s="9">
        <v>146.16</v>
      </c>
    </row>
    <row r="3409" spans="1:21" ht="23.25" thickBot="1" x14ac:dyDescent="0.3">
      <c r="A3409" s="4" t="s">
        <v>763</v>
      </c>
      <c r="B3409" s="4" t="s">
        <v>851</v>
      </c>
      <c r="C3409" s="4" t="s">
        <v>852</v>
      </c>
      <c r="D3409" s="4" t="s">
        <v>848</v>
      </c>
      <c r="E3409" s="4" t="s">
        <v>849</v>
      </c>
      <c r="F3409" s="4" t="s">
        <v>80</v>
      </c>
      <c r="G3409" s="4" t="s">
        <v>81</v>
      </c>
      <c r="H3409" s="4" t="s">
        <v>850</v>
      </c>
      <c r="I3409" s="8">
        <v>79.3</v>
      </c>
      <c r="J3409" s="7"/>
      <c r="K3409" s="7"/>
      <c r="L3409" s="7"/>
      <c r="M3409" s="7"/>
      <c r="N3409" s="8">
        <v>117.42</v>
      </c>
      <c r="O3409" s="7"/>
      <c r="P3409" s="7"/>
      <c r="Q3409" s="7"/>
      <c r="R3409" s="7"/>
      <c r="S3409" s="7"/>
      <c r="T3409" s="7"/>
      <c r="U3409" s="9">
        <v>196.72</v>
      </c>
    </row>
    <row r="3410" spans="1:21" ht="23.25" thickBot="1" x14ac:dyDescent="0.3">
      <c r="A3410" s="4" t="s">
        <v>763</v>
      </c>
      <c r="B3410" s="4" t="s">
        <v>851</v>
      </c>
      <c r="C3410" s="4" t="s">
        <v>852</v>
      </c>
      <c r="D3410" s="4" t="s">
        <v>848</v>
      </c>
      <c r="E3410" s="4" t="s">
        <v>849</v>
      </c>
      <c r="F3410" s="4" t="s">
        <v>98</v>
      </c>
      <c r="G3410" s="4" t="s">
        <v>99</v>
      </c>
      <c r="H3410" s="4" t="s">
        <v>850</v>
      </c>
      <c r="I3410" s="11"/>
      <c r="J3410" s="11"/>
      <c r="K3410" s="11"/>
      <c r="L3410" s="11"/>
      <c r="M3410" s="10">
        <v>38.99</v>
      </c>
      <c r="N3410" s="11"/>
      <c r="O3410" s="11"/>
      <c r="P3410" s="11"/>
      <c r="Q3410" s="11"/>
      <c r="R3410" s="10">
        <v>584</v>
      </c>
      <c r="S3410" s="10">
        <v>-584</v>
      </c>
      <c r="T3410" s="11"/>
      <c r="U3410" s="9">
        <v>38.99</v>
      </c>
    </row>
    <row r="3411" spans="1:21" ht="23.25" thickBot="1" x14ac:dyDescent="0.3">
      <c r="A3411" s="4" t="s">
        <v>763</v>
      </c>
      <c r="B3411" s="4" t="s">
        <v>851</v>
      </c>
      <c r="C3411" s="4" t="s">
        <v>852</v>
      </c>
      <c r="D3411" s="4" t="s">
        <v>848</v>
      </c>
      <c r="E3411" s="4" t="s">
        <v>849</v>
      </c>
      <c r="F3411" s="4" t="s">
        <v>235</v>
      </c>
      <c r="G3411" s="4" t="s">
        <v>236</v>
      </c>
      <c r="H3411" s="4" t="s">
        <v>850</v>
      </c>
      <c r="I3411" s="8">
        <v>38.99</v>
      </c>
      <c r="J3411" s="8">
        <v>38.99</v>
      </c>
      <c r="K3411" s="8">
        <v>38.99</v>
      </c>
      <c r="L3411" s="8">
        <v>38.99</v>
      </c>
      <c r="M3411" s="7"/>
      <c r="N3411" s="8">
        <v>38.99</v>
      </c>
      <c r="O3411" s="8">
        <v>38.99</v>
      </c>
      <c r="P3411" s="8">
        <v>38.99</v>
      </c>
      <c r="Q3411" s="8">
        <v>38.99</v>
      </c>
      <c r="R3411" s="7"/>
      <c r="S3411" s="7"/>
      <c r="T3411" s="7"/>
      <c r="U3411" s="9">
        <v>311.92</v>
      </c>
    </row>
    <row r="3412" spans="1:21" ht="23.25" thickBot="1" x14ac:dyDescent="0.3">
      <c r="A3412" s="4" t="s">
        <v>763</v>
      </c>
      <c r="B3412" s="4" t="s">
        <v>851</v>
      </c>
      <c r="C3412" s="4" t="s">
        <v>852</v>
      </c>
      <c r="D3412" s="4" t="s">
        <v>848</v>
      </c>
      <c r="E3412" s="4" t="s">
        <v>849</v>
      </c>
      <c r="F3412" s="4" t="s">
        <v>152</v>
      </c>
      <c r="G3412" s="4" t="s">
        <v>153</v>
      </c>
      <c r="H3412" s="4" t="s">
        <v>850</v>
      </c>
      <c r="I3412" s="10">
        <v>13000</v>
      </c>
      <c r="J3412" s="10">
        <v>7946.76</v>
      </c>
      <c r="K3412" s="10">
        <v>21237.26</v>
      </c>
      <c r="L3412" s="14">
        <v>0</v>
      </c>
      <c r="M3412" s="11"/>
      <c r="N3412" s="11"/>
      <c r="O3412" s="10">
        <v>2753.52</v>
      </c>
      <c r="P3412" s="11"/>
      <c r="Q3412" s="10">
        <v>476</v>
      </c>
      <c r="R3412" s="10">
        <v>1184.76</v>
      </c>
      <c r="S3412" s="10">
        <v>584</v>
      </c>
      <c r="T3412" s="11"/>
      <c r="U3412" s="9">
        <v>47182.3</v>
      </c>
    </row>
    <row r="3413" spans="1:21" ht="23.25" thickBot="1" x14ac:dyDescent="0.3">
      <c r="A3413" s="4" t="s">
        <v>763</v>
      </c>
      <c r="B3413" s="4" t="s">
        <v>851</v>
      </c>
      <c r="C3413" s="4" t="s">
        <v>852</v>
      </c>
      <c r="D3413" s="4" t="s">
        <v>848</v>
      </c>
      <c r="E3413" s="4" t="s">
        <v>849</v>
      </c>
      <c r="F3413" s="4" t="s">
        <v>84</v>
      </c>
      <c r="G3413" s="4" t="s">
        <v>85</v>
      </c>
      <c r="H3413" s="4" t="s">
        <v>850</v>
      </c>
      <c r="I3413" s="8">
        <v>87.32</v>
      </c>
      <c r="J3413" s="8">
        <v>15</v>
      </c>
      <c r="K3413" s="7"/>
      <c r="L3413" s="7"/>
      <c r="M3413" s="7"/>
      <c r="N3413" s="8">
        <v>85.7</v>
      </c>
      <c r="O3413" s="7"/>
      <c r="P3413" s="7"/>
      <c r="Q3413" s="7"/>
      <c r="R3413" s="7"/>
      <c r="S3413" s="7"/>
      <c r="T3413" s="7"/>
      <c r="U3413" s="9">
        <v>188.02</v>
      </c>
    </row>
    <row r="3414" spans="1:21" ht="23.25" thickBot="1" x14ac:dyDescent="0.3">
      <c r="A3414" s="4" t="s">
        <v>763</v>
      </c>
      <c r="B3414" s="4" t="s">
        <v>851</v>
      </c>
      <c r="C3414" s="4" t="s">
        <v>852</v>
      </c>
      <c r="D3414" s="4" t="s">
        <v>848</v>
      </c>
      <c r="E3414" s="4" t="s">
        <v>849</v>
      </c>
      <c r="F3414" s="4" t="s">
        <v>162</v>
      </c>
      <c r="G3414" s="4" t="s">
        <v>163</v>
      </c>
      <c r="H3414" s="4" t="s">
        <v>850</v>
      </c>
      <c r="I3414" s="11"/>
      <c r="J3414" s="10">
        <v>141</v>
      </c>
      <c r="K3414" s="11"/>
      <c r="L3414" s="11"/>
      <c r="M3414" s="11"/>
      <c r="N3414" s="11"/>
      <c r="O3414" s="11"/>
      <c r="P3414" s="11"/>
      <c r="Q3414" s="11"/>
      <c r="R3414" s="11"/>
      <c r="S3414" s="11"/>
      <c r="T3414" s="11"/>
      <c r="U3414" s="9">
        <v>141</v>
      </c>
    </row>
    <row r="3415" spans="1:21" ht="23.25" thickBot="1" x14ac:dyDescent="0.3">
      <c r="A3415" s="4" t="s">
        <v>763</v>
      </c>
      <c r="B3415" s="4" t="s">
        <v>851</v>
      </c>
      <c r="C3415" s="4" t="s">
        <v>852</v>
      </c>
      <c r="D3415" s="4" t="s">
        <v>848</v>
      </c>
      <c r="E3415" s="4" t="s">
        <v>849</v>
      </c>
      <c r="F3415" s="4" t="s">
        <v>164</v>
      </c>
      <c r="G3415" s="4" t="s">
        <v>165</v>
      </c>
      <c r="H3415" s="4" t="s">
        <v>850</v>
      </c>
      <c r="I3415" s="8">
        <v>443.78</v>
      </c>
      <c r="J3415" s="7"/>
      <c r="K3415" s="7"/>
      <c r="L3415" s="7"/>
      <c r="M3415" s="8">
        <v>424.9</v>
      </c>
      <c r="N3415" s="8">
        <v>756.12</v>
      </c>
      <c r="O3415" s="7"/>
      <c r="P3415" s="7"/>
      <c r="Q3415" s="7"/>
      <c r="R3415" s="7"/>
      <c r="S3415" s="7"/>
      <c r="T3415" s="7"/>
      <c r="U3415" s="9">
        <v>1624.8</v>
      </c>
    </row>
    <row r="3416" spans="1:21" ht="23.25" thickBot="1" x14ac:dyDescent="0.3">
      <c r="A3416" s="4" t="s">
        <v>763</v>
      </c>
      <c r="B3416" s="4" t="s">
        <v>853</v>
      </c>
      <c r="C3416" s="4" t="s">
        <v>854</v>
      </c>
      <c r="D3416" s="4" t="s">
        <v>775</v>
      </c>
      <c r="E3416" s="4" t="s">
        <v>776</v>
      </c>
      <c r="F3416" s="4" t="s">
        <v>102</v>
      </c>
      <c r="G3416" s="4" t="s">
        <v>103</v>
      </c>
      <c r="H3416" s="4" t="s">
        <v>440</v>
      </c>
      <c r="I3416" s="10">
        <v>18.52</v>
      </c>
      <c r="J3416" s="11"/>
      <c r="K3416" s="11"/>
      <c r="L3416" s="11"/>
      <c r="M3416" s="11"/>
      <c r="N3416" s="11"/>
      <c r="O3416" s="11"/>
      <c r="P3416" s="11"/>
      <c r="Q3416" s="11"/>
      <c r="R3416" s="11"/>
      <c r="S3416" s="11"/>
      <c r="T3416" s="11"/>
      <c r="U3416" s="9">
        <v>18.52</v>
      </c>
    </row>
    <row r="3417" spans="1:21" ht="23.25" thickBot="1" x14ac:dyDescent="0.3">
      <c r="A3417" s="4" t="s">
        <v>856</v>
      </c>
      <c r="B3417" s="4" t="s">
        <v>821</v>
      </c>
      <c r="C3417" s="4" t="s">
        <v>822</v>
      </c>
      <c r="D3417" s="4" t="s">
        <v>857</v>
      </c>
      <c r="E3417" s="4" t="s">
        <v>858</v>
      </c>
      <c r="F3417" s="4" t="s">
        <v>132</v>
      </c>
      <c r="G3417" s="4" t="s">
        <v>133</v>
      </c>
      <c r="H3417" s="4" t="s">
        <v>859</v>
      </c>
      <c r="I3417" s="7"/>
      <c r="J3417" s="7"/>
      <c r="K3417" s="8">
        <v>389.18</v>
      </c>
      <c r="L3417" s="7"/>
      <c r="M3417" s="7"/>
      <c r="N3417" s="7"/>
      <c r="O3417" s="7"/>
      <c r="P3417" s="7"/>
      <c r="Q3417" s="7"/>
      <c r="R3417" s="7"/>
      <c r="S3417" s="7"/>
      <c r="T3417" s="7"/>
      <c r="U3417" s="9">
        <v>389.18</v>
      </c>
    </row>
    <row r="3418" spans="1:21" ht="23.25" thickBot="1" x14ac:dyDescent="0.3">
      <c r="A3418" s="4" t="s">
        <v>856</v>
      </c>
      <c r="B3418" s="4" t="s">
        <v>821</v>
      </c>
      <c r="C3418" s="4" t="s">
        <v>822</v>
      </c>
      <c r="D3418" s="4" t="s">
        <v>857</v>
      </c>
      <c r="E3418" s="4" t="s">
        <v>858</v>
      </c>
      <c r="F3418" s="4" t="s">
        <v>38</v>
      </c>
      <c r="G3418" s="4" t="s">
        <v>39</v>
      </c>
      <c r="H3418" s="4" t="s">
        <v>859</v>
      </c>
      <c r="I3418" s="11"/>
      <c r="J3418" s="11"/>
      <c r="K3418" s="10">
        <v>427</v>
      </c>
      <c r="L3418" s="11"/>
      <c r="M3418" s="11"/>
      <c r="N3418" s="11"/>
      <c r="O3418" s="11"/>
      <c r="P3418" s="11"/>
      <c r="Q3418" s="11"/>
      <c r="R3418" s="11"/>
      <c r="S3418" s="11"/>
      <c r="T3418" s="11"/>
      <c r="U3418" s="9">
        <v>427</v>
      </c>
    </row>
    <row r="3419" spans="1:21" ht="23.25" thickBot="1" x14ac:dyDescent="0.3">
      <c r="A3419" s="4" t="s">
        <v>856</v>
      </c>
      <c r="B3419" s="4" t="s">
        <v>821</v>
      </c>
      <c r="C3419" s="4" t="s">
        <v>822</v>
      </c>
      <c r="D3419" s="4" t="s">
        <v>857</v>
      </c>
      <c r="E3419" s="4" t="s">
        <v>858</v>
      </c>
      <c r="F3419" s="4" t="s">
        <v>144</v>
      </c>
      <c r="G3419" s="4" t="s">
        <v>145</v>
      </c>
      <c r="H3419" s="4" t="s">
        <v>859</v>
      </c>
      <c r="I3419" s="11"/>
      <c r="J3419" s="11"/>
      <c r="K3419" s="10">
        <v>938.44</v>
      </c>
      <c r="L3419" s="11"/>
      <c r="M3419" s="11"/>
      <c r="N3419" s="11"/>
      <c r="O3419" s="11"/>
      <c r="P3419" s="11"/>
      <c r="Q3419" s="11"/>
      <c r="R3419" s="11"/>
      <c r="S3419" s="11"/>
      <c r="T3419" s="11"/>
      <c r="U3419" s="9">
        <v>938.44</v>
      </c>
    </row>
    <row r="3420" spans="1:21" ht="23.25" thickBot="1" x14ac:dyDescent="0.3">
      <c r="A3420" s="4" t="s">
        <v>856</v>
      </c>
      <c r="B3420" s="4" t="s">
        <v>821</v>
      </c>
      <c r="C3420" s="4" t="s">
        <v>822</v>
      </c>
      <c r="D3420" s="4" t="s">
        <v>857</v>
      </c>
      <c r="E3420" s="4" t="s">
        <v>858</v>
      </c>
      <c r="F3420" s="4" t="s">
        <v>82</v>
      </c>
      <c r="G3420" s="4" t="s">
        <v>83</v>
      </c>
      <c r="H3420" s="4" t="s">
        <v>859</v>
      </c>
      <c r="I3420" s="7"/>
      <c r="J3420" s="7"/>
      <c r="K3420" s="8">
        <v>30</v>
      </c>
      <c r="L3420" s="7"/>
      <c r="M3420" s="7"/>
      <c r="N3420" s="7"/>
      <c r="O3420" s="7"/>
      <c r="P3420" s="7"/>
      <c r="Q3420" s="7"/>
      <c r="R3420" s="7"/>
      <c r="S3420" s="7"/>
      <c r="T3420" s="7"/>
      <c r="U3420" s="9">
        <v>30</v>
      </c>
    </row>
    <row r="3421" spans="1:21" ht="23.25" thickBot="1" x14ac:dyDescent="0.3">
      <c r="A3421" s="4" t="s">
        <v>856</v>
      </c>
      <c r="B3421" s="4" t="s">
        <v>821</v>
      </c>
      <c r="C3421" s="4" t="s">
        <v>822</v>
      </c>
      <c r="D3421" s="4" t="s">
        <v>860</v>
      </c>
      <c r="E3421" s="4" t="s">
        <v>861</v>
      </c>
      <c r="F3421" s="4" t="s">
        <v>47</v>
      </c>
      <c r="G3421" s="4" t="s">
        <v>48</v>
      </c>
      <c r="H3421" s="4" t="s">
        <v>862</v>
      </c>
      <c r="I3421" s="11"/>
      <c r="J3421" s="11"/>
      <c r="K3421" s="10">
        <v>436.5</v>
      </c>
      <c r="L3421" s="11"/>
      <c r="M3421" s="11"/>
      <c r="N3421" s="11"/>
      <c r="O3421" s="11"/>
      <c r="P3421" s="11"/>
      <c r="Q3421" s="11"/>
      <c r="R3421" s="11"/>
      <c r="S3421" s="11"/>
      <c r="T3421" s="11"/>
      <c r="U3421" s="9">
        <v>436.5</v>
      </c>
    </row>
    <row r="3422" spans="1:21" ht="23.25" thickBot="1" x14ac:dyDescent="0.3">
      <c r="A3422" s="4" t="s">
        <v>856</v>
      </c>
      <c r="B3422" s="4" t="s">
        <v>821</v>
      </c>
      <c r="C3422" s="4" t="s">
        <v>822</v>
      </c>
      <c r="D3422" s="4" t="s">
        <v>860</v>
      </c>
      <c r="E3422" s="4" t="s">
        <v>861</v>
      </c>
      <c r="F3422" s="4" t="s">
        <v>132</v>
      </c>
      <c r="G3422" s="4" t="s">
        <v>133</v>
      </c>
      <c r="H3422" s="4" t="s">
        <v>862</v>
      </c>
      <c r="I3422" s="7"/>
      <c r="J3422" s="7"/>
      <c r="K3422" s="8">
        <v>42.92</v>
      </c>
      <c r="L3422" s="7"/>
      <c r="M3422" s="7"/>
      <c r="N3422" s="7"/>
      <c r="O3422" s="7"/>
      <c r="P3422" s="7"/>
      <c r="Q3422" s="7"/>
      <c r="R3422" s="7"/>
      <c r="S3422" s="7"/>
      <c r="T3422" s="7"/>
      <c r="U3422" s="9">
        <v>42.92</v>
      </c>
    </row>
    <row r="3423" spans="1:21" ht="23.25" thickBot="1" x14ac:dyDescent="0.3">
      <c r="A3423" s="4" t="s">
        <v>856</v>
      </c>
      <c r="B3423" s="4" t="s">
        <v>821</v>
      </c>
      <c r="C3423" s="4" t="s">
        <v>822</v>
      </c>
      <c r="D3423" s="4" t="s">
        <v>860</v>
      </c>
      <c r="E3423" s="4" t="s">
        <v>861</v>
      </c>
      <c r="F3423" s="4" t="s">
        <v>38</v>
      </c>
      <c r="G3423" s="4" t="s">
        <v>39</v>
      </c>
      <c r="H3423" s="4" t="s">
        <v>862</v>
      </c>
      <c r="I3423" s="11"/>
      <c r="J3423" s="11"/>
      <c r="K3423" s="10">
        <v>3530.1</v>
      </c>
      <c r="L3423" s="11"/>
      <c r="M3423" s="11"/>
      <c r="N3423" s="11"/>
      <c r="O3423" s="11"/>
      <c r="P3423" s="11"/>
      <c r="Q3423" s="11"/>
      <c r="R3423" s="11"/>
      <c r="S3423" s="11"/>
      <c r="T3423" s="11"/>
      <c r="U3423" s="9">
        <v>3530.1</v>
      </c>
    </row>
    <row r="3424" spans="1:21" ht="23.25" thickBot="1" x14ac:dyDescent="0.3">
      <c r="A3424" s="4" t="s">
        <v>856</v>
      </c>
      <c r="B3424" s="4" t="s">
        <v>821</v>
      </c>
      <c r="C3424" s="4" t="s">
        <v>822</v>
      </c>
      <c r="D3424" s="4" t="s">
        <v>860</v>
      </c>
      <c r="E3424" s="4" t="s">
        <v>861</v>
      </c>
      <c r="F3424" s="4" t="s">
        <v>769</v>
      </c>
      <c r="G3424" s="4" t="s">
        <v>770</v>
      </c>
      <c r="H3424" s="4" t="s">
        <v>862</v>
      </c>
      <c r="I3424" s="7"/>
      <c r="J3424" s="7"/>
      <c r="K3424" s="8">
        <v>1971.21</v>
      </c>
      <c r="L3424" s="7"/>
      <c r="M3424" s="7"/>
      <c r="N3424" s="7"/>
      <c r="O3424" s="7"/>
      <c r="P3424" s="7"/>
      <c r="Q3424" s="7"/>
      <c r="R3424" s="7"/>
      <c r="S3424" s="7"/>
      <c r="T3424" s="7"/>
      <c r="U3424" s="9">
        <v>1971.21</v>
      </c>
    </row>
    <row r="3425" spans="1:21" ht="23.25" thickBot="1" x14ac:dyDescent="0.3">
      <c r="A3425" s="4" t="s">
        <v>856</v>
      </c>
      <c r="B3425" s="4" t="s">
        <v>821</v>
      </c>
      <c r="C3425" s="4" t="s">
        <v>822</v>
      </c>
      <c r="D3425" s="4" t="s">
        <v>860</v>
      </c>
      <c r="E3425" s="4" t="s">
        <v>861</v>
      </c>
      <c r="F3425" s="4" t="s">
        <v>82</v>
      </c>
      <c r="G3425" s="4" t="s">
        <v>83</v>
      </c>
      <c r="H3425" s="4" t="s">
        <v>862</v>
      </c>
      <c r="I3425" s="11"/>
      <c r="J3425" s="11"/>
      <c r="K3425" s="10">
        <v>4.5</v>
      </c>
      <c r="L3425" s="11"/>
      <c r="M3425" s="11"/>
      <c r="N3425" s="11"/>
      <c r="O3425" s="11"/>
      <c r="P3425" s="11"/>
      <c r="Q3425" s="11"/>
      <c r="R3425" s="11"/>
      <c r="S3425" s="11"/>
      <c r="T3425" s="11"/>
      <c r="U3425" s="9">
        <v>4.5</v>
      </c>
    </row>
    <row r="3426" spans="1:21" ht="23.25" thickBot="1" x14ac:dyDescent="0.3">
      <c r="A3426" s="4" t="s">
        <v>856</v>
      </c>
      <c r="B3426" s="4" t="s">
        <v>821</v>
      </c>
      <c r="C3426" s="4" t="s">
        <v>822</v>
      </c>
      <c r="D3426" s="4" t="s">
        <v>860</v>
      </c>
      <c r="E3426" s="4" t="s">
        <v>861</v>
      </c>
      <c r="F3426" s="4" t="s">
        <v>239</v>
      </c>
      <c r="G3426" s="4" t="s">
        <v>240</v>
      </c>
      <c r="H3426" s="4" t="s">
        <v>862</v>
      </c>
      <c r="I3426" s="7"/>
      <c r="J3426" s="7"/>
      <c r="K3426" s="8">
        <v>9</v>
      </c>
      <c r="L3426" s="7"/>
      <c r="M3426" s="7"/>
      <c r="N3426" s="7"/>
      <c r="O3426" s="7"/>
      <c r="P3426" s="7"/>
      <c r="Q3426" s="7"/>
      <c r="R3426" s="7"/>
      <c r="S3426" s="7"/>
      <c r="T3426" s="7"/>
      <c r="U3426" s="9">
        <v>9</v>
      </c>
    </row>
    <row r="3427" spans="1:21" ht="23.25" thickBot="1" x14ac:dyDescent="0.3">
      <c r="A3427" s="4" t="s">
        <v>856</v>
      </c>
      <c r="B3427" s="4" t="s">
        <v>821</v>
      </c>
      <c r="C3427" s="4" t="s">
        <v>822</v>
      </c>
      <c r="D3427" s="4" t="s">
        <v>860</v>
      </c>
      <c r="E3427" s="4" t="s">
        <v>861</v>
      </c>
      <c r="F3427" s="4" t="s">
        <v>84</v>
      </c>
      <c r="G3427" s="4" t="s">
        <v>85</v>
      </c>
      <c r="H3427" s="4" t="s">
        <v>862</v>
      </c>
      <c r="I3427" s="11"/>
      <c r="J3427" s="11"/>
      <c r="K3427" s="10">
        <v>839.36</v>
      </c>
      <c r="L3427" s="11"/>
      <c r="M3427" s="11"/>
      <c r="N3427" s="11"/>
      <c r="O3427" s="11"/>
      <c r="P3427" s="11"/>
      <c r="Q3427" s="11"/>
      <c r="R3427" s="11"/>
      <c r="S3427" s="11"/>
      <c r="T3427" s="11"/>
      <c r="U3427" s="9">
        <v>839.36</v>
      </c>
    </row>
    <row r="3428" spans="1:21" ht="23.25" thickBot="1" x14ac:dyDescent="0.3">
      <c r="A3428" s="4" t="s">
        <v>856</v>
      </c>
      <c r="B3428" s="4" t="s">
        <v>241</v>
      </c>
      <c r="C3428" s="4" t="s">
        <v>242</v>
      </c>
      <c r="D3428" s="4" t="s">
        <v>864</v>
      </c>
      <c r="E3428" s="4" t="s">
        <v>865</v>
      </c>
      <c r="F3428" s="4" t="s">
        <v>108</v>
      </c>
      <c r="G3428" s="4" t="s">
        <v>109</v>
      </c>
      <c r="H3428" s="4" t="s">
        <v>866</v>
      </c>
      <c r="I3428" s="8">
        <v>31067.63</v>
      </c>
      <c r="J3428" s="8">
        <v>30921.97</v>
      </c>
      <c r="K3428" s="8">
        <v>27007.02</v>
      </c>
      <c r="L3428" s="8">
        <v>31438.25</v>
      </c>
      <c r="M3428" s="8">
        <v>34367.230000000003</v>
      </c>
      <c r="N3428" s="8">
        <v>36288.54</v>
      </c>
      <c r="O3428" s="8">
        <v>36694.019999999997</v>
      </c>
      <c r="P3428" s="8">
        <v>33284.519999999997</v>
      </c>
      <c r="Q3428" s="8">
        <v>31858.05</v>
      </c>
      <c r="R3428" s="8">
        <v>30805.56</v>
      </c>
      <c r="S3428" s="8">
        <v>29192.9</v>
      </c>
      <c r="T3428" s="8">
        <v>33472.06</v>
      </c>
      <c r="U3428" s="9">
        <v>386397.75</v>
      </c>
    </row>
    <row r="3429" spans="1:21" ht="23.25" thickBot="1" x14ac:dyDescent="0.3">
      <c r="A3429" s="4" t="s">
        <v>856</v>
      </c>
      <c r="B3429" s="4" t="s">
        <v>241</v>
      </c>
      <c r="C3429" s="4" t="s">
        <v>242</v>
      </c>
      <c r="D3429" s="4" t="s">
        <v>864</v>
      </c>
      <c r="E3429" s="4" t="s">
        <v>865</v>
      </c>
      <c r="F3429" s="4" t="s">
        <v>110</v>
      </c>
      <c r="G3429" s="4" t="s">
        <v>111</v>
      </c>
      <c r="H3429" s="4" t="s">
        <v>866</v>
      </c>
      <c r="I3429" s="11"/>
      <c r="J3429" s="10">
        <v>375</v>
      </c>
      <c r="K3429" s="11"/>
      <c r="L3429" s="11"/>
      <c r="M3429" s="11"/>
      <c r="N3429" s="11"/>
      <c r="O3429" s="11"/>
      <c r="P3429" s="11"/>
      <c r="Q3429" s="11"/>
      <c r="R3429" s="11"/>
      <c r="S3429" s="10">
        <v>303.22000000000003</v>
      </c>
      <c r="T3429" s="11"/>
      <c r="U3429" s="9">
        <v>678.22</v>
      </c>
    </row>
    <row r="3430" spans="1:21" ht="23.25" thickBot="1" x14ac:dyDescent="0.3">
      <c r="A3430" s="4" t="s">
        <v>856</v>
      </c>
      <c r="B3430" s="4" t="s">
        <v>241</v>
      </c>
      <c r="C3430" s="4" t="s">
        <v>242</v>
      </c>
      <c r="D3430" s="4" t="s">
        <v>864</v>
      </c>
      <c r="E3430" s="4" t="s">
        <v>865</v>
      </c>
      <c r="F3430" s="4" t="s">
        <v>112</v>
      </c>
      <c r="G3430" s="4" t="s">
        <v>113</v>
      </c>
      <c r="H3430" s="4" t="s">
        <v>866</v>
      </c>
      <c r="I3430" s="8">
        <v>4821.79</v>
      </c>
      <c r="J3430" s="8">
        <v>4821.82</v>
      </c>
      <c r="K3430" s="8">
        <v>4821.8100000000004</v>
      </c>
      <c r="L3430" s="8">
        <v>4821.79</v>
      </c>
      <c r="M3430" s="8">
        <v>4821.8</v>
      </c>
      <c r="N3430" s="8">
        <v>5008.72</v>
      </c>
      <c r="O3430" s="8">
        <v>5008.72</v>
      </c>
      <c r="P3430" s="8">
        <v>5008.72</v>
      </c>
      <c r="Q3430" s="8">
        <v>5008.75</v>
      </c>
      <c r="R3430" s="8">
        <v>5008.7700000000004</v>
      </c>
      <c r="S3430" s="8">
        <v>5008.7700000000004</v>
      </c>
      <c r="T3430" s="8">
        <v>5008.72</v>
      </c>
      <c r="U3430" s="9">
        <v>59170.18</v>
      </c>
    </row>
    <row r="3431" spans="1:21" ht="23.25" thickBot="1" x14ac:dyDescent="0.3">
      <c r="A3431" s="4" t="s">
        <v>856</v>
      </c>
      <c r="B3431" s="4" t="s">
        <v>241</v>
      </c>
      <c r="C3431" s="4" t="s">
        <v>242</v>
      </c>
      <c r="D3431" s="4" t="s">
        <v>864</v>
      </c>
      <c r="E3431" s="4" t="s">
        <v>865</v>
      </c>
      <c r="F3431" s="4" t="s">
        <v>114</v>
      </c>
      <c r="G3431" s="4" t="s">
        <v>115</v>
      </c>
      <c r="H3431" s="4" t="s">
        <v>866</v>
      </c>
      <c r="I3431" s="10">
        <v>17845.95</v>
      </c>
      <c r="J3431" s="10">
        <v>17845.98</v>
      </c>
      <c r="K3431" s="10">
        <v>17845.919999999998</v>
      </c>
      <c r="L3431" s="10">
        <v>17895.38</v>
      </c>
      <c r="M3431" s="10">
        <v>17895.39</v>
      </c>
      <c r="N3431" s="10">
        <v>18589.18</v>
      </c>
      <c r="O3431" s="10">
        <v>18589.18</v>
      </c>
      <c r="P3431" s="10">
        <v>18589.169999999998</v>
      </c>
      <c r="Q3431" s="10">
        <v>18589.169999999998</v>
      </c>
      <c r="R3431" s="10">
        <v>18589.150000000001</v>
      </c>
      <c r="S3431" s="10">
        <v>18589.150000000001</v>
      </c>
      <c r="T3431" s="10">
        <v>18589.18</v>
      </c>
      <c r="U3431" s="9">
        <v>219452.79999999999</v>
      </c>
    </row>
    <row r="3432" spans="1:21" ht="23.25" thickBot="1" x14ac:dyDescent="0.3">
      <c r="A3432" s="4" t="s">
        <v>856</v>
      </c>
      <c r="B3432" s="4" t="s">
        <v>241</v>
      </c>
      <c r="C3432" s="4" t="s">
        <v>242</v>
      </c>
      <c r="D3432" s="4" t="s">
        <v>864</v>
      </c>
      <c r="E3432" s="4" t="s">
        <v>865</v>
      </c>
      <c r="F3432" s="4" t="s">
        <v>134</v>
      </c>
      <c r="G3432" s="4" t="s">
        <v>135</v>
      </c>
      <c r="H3432" s="4" t="s">
        <v>866</v>
      </c>
      <c r="I3432" s="7"/>
      <c r="J3432" s="7"/>
      <c r="K3432" s="7"/>
      <c r="L3432" s="7"/>
      <c r="M3432" s="7"/>
      <c r="N3432" s="8">
        <v>1699</v>
      </c>
      <c r="O3432" s="7"/>
      <c r="P3432" s="8">
        <v>174.93</v>
      </c>
      <c r="Q3432" s="7"/>
      <c r="R3432" s="7"/>
      <c r="S3432" s="8">
        <v>95.16</v>
      </c>
      <c r="T3432" s="7"/>
      <c r="U3432" s="9">
        <v>1969.09</v>
      </c>
    </row>
    <row r="3433" spans="1:21" ht="23.25" thickBot="1" x14ac:dyDescent="0.3">
      <c r="A3433" s="4" t="s">
        <v>856</v>
      </c>
      <c r="B3433" s="4" t="s">
        <v>241</v>
      </c>
      <c r="C3433" s="4" t="s">
        <v>242</v>
      </c>
      <c r="D3433" s="4" t="s">
        <v>864</v>
      </c>
      <c r="E3433" s="4" t="s">
        <v>865</v>
      </c>
      <c r="F3433" s="4" t="s">
        <v>98</v>
      </c>
      <c r="G3433" s="4" t="s">
        <v>99</v>
      </c>
      <c r="H3433" s="4" t="s">
        <v>866</v>
      </c>
      <c r="I3433" s="11"/>
      <c r="J3433" s="11"/>
      <c r="K3433" s="11"/>
      <c r="L3433" s="11"/>
      <c r="M3433" s="11"/>
      <c r="N3433" s="11"/>
      <c r="O3433" s="11"/>
      <c r="P3433" s="11"/>
      <c r="Q3433" s="11"/>
      <c r="R3433" s="10">
        <v>671.16</v>
      </c>
      <c r="S3433" s="10">
        <v>-671.16</v>
      </c>
      <c r="T3433" s="10">
        <v>101</v>
      </c>
      <c r="U3433" s="9">
        <v>101</v>
      </c>
    </row>
    <row r="3434" spans="1:21" ht="23.25" thickBot="1" x14ac:dyDescent="0.3">
      <c r="A3434" s="4" t="s">
        <v>856</v>
      </c>
      <c r="B3434" s="4" t="s">
        <v>241</v>
      </c>
      <c r="C3434" s="4" t="s">
        <v>242</v>
      </c>
      <c r="D3434" s="4" t="s">
        <v>864</v>
      </c>
      <c r="E3434" s="4" t="s">
        <v>865</v>
      </c>
      <c r="F3434" s="4" t="s">
        <v>102</v>
      </c>
      <c r="G3434" s="4" t="s">
        <v>103</v>
      </c>
      <c r="H3434" s="4" t="s">
        <v>866</v>
      </c>
      <c r="I3434" s="7"/>
      <c r="J3434" s="7"/>
      <c r="K3434" s="7"/>
      <c r="L3434" s="7"/>
      <c r="M3434" s="7"/>
      <c r="N3434" s="7"/>
      <c r="O3434" s="7"/>
      <c r="P3434" s="7"/>
      <c r="Q3434" s="8">
        <v>139.99</v>
      </c>
      <c r="R3434" s="7"/>
      <c r="S3434" s="7"/>
      <c r="T3434" s="7"/>
      <c r="U3434" s="9">
        <v>139.99</v>
      </c>
    </row>
    <row r="3435" spans="1:21" ht="23.25" thickBot="1" x14ac:dyDescent="0.3">
      <c r="A3435" s="4" t="s">
        <v>856</v>
      </c>
      <c r="B3435" s="4" t="s">
        <v>241</v>
      </c>
      <c r="C3435" s="4" t="s">
        <v>242</v>
      </c>
      <c r="D3435" s="4" t="s">
        <v>864</v>
      </c>
      <c r="E3435" s="4" t="s">
        <v>865</v>
      </c>
      <c r="F3435" s="4" t="s">
        <v>152</v>
      </c>
      <c r="G3435" s="4" t="s">
        <v>153</v>
      </c>
      <c r="H3435" s="4" t="s">
        <v>866</v>
      </c>
      <c r="I3435" s="11"/>
      <c r="J3435" s="11"/>
      <c r="K3435" s="11"/>
      <c r="L3435" s="11"/>
      <c r="M3435" s="11"/>
      <c r="N3435" s="11"/>
      <c r="O3435" s="11"/>
      <c r="P3435" s="11"/>
      <c r="Q3435" s="11"/>
      <c r="R3435" s="10">
        <v>464</v>
      </c>
      <c r="S3435" s="11"/>
      <c r="T3435" s="11"/>
      <c r="U3435" s="9">
        <v>464</v>
      </c>
    </row>
    <row r="3436" spans="1:21" ht="23.25" thickBot="1" x14ac:dyDescent="0.3">
      <c r="A3436" s="4" t="s">
        <v>856</v>
      </c>
      <c r="B3436" s="4" t="s">
        <v>241</v>
      </c>
      <c r="C3436" s="4" t="s">
        <v>242</v>
      </c>
      <c r="D3436" s="4" t="s">
        <v>864</v>
      </c>
      <c r="E3436" s="4" t="s">
        <v>865</v>
      </c>
      <c r="F3436" s="4" t="s">
        <v>192</v>
      </c>
      <c r="G3436" s="4" t="s">
        <v>193</v>
      </c>
      <c r="H3436" s="4" t="s">
        <v>866</v>
      </c>
      <c r="I3436" s="8">
        <v>-241.55</v>
      </c>
      <c r="J3436" s="8">
        <v>-286.27999999999997</v>
      </c>
      <c r="K3436" s="8">
        <v>-518.87</v>
      </c>
      <c r="L3436" s="8">
        <v>-436.51</v>
      </c>
      <c r="M3436" s="7"/>
      <c r="N3436" s="8">
        <v>-127.75</v>
      </c>
      <c r="O3436" s="8">
        <v>-182.5</v>
      </c>
      <c r="P3436" s="8">
        <v>-127.72</v>
      </c>
      <c r="Q3436" s="8">
        <v>-401.5</v>
      </c>
      <c r="R3436" s="8">
        <v>-182.5</v>
      </c>
      <c r="S3436" s="7"/>
      <c r="T3436" s="7"/>
      <c r="U3436" s="9">
        <v>-2505.1799999999998</v>
      </c>
    </row>
    <row r="3437" spans="1:21" ht="23.25" thickBot="1" x14ac:dyDescent="0.3">
      <c r="A3437" s="4" t="s">
        <v>856</v>
      </c>
      <c r="B3437" s="4" t="s">
        <v>241</v>
      </c>
      <c r="C3437" s="4" t="s">
        <v>242</v>
      </c>
      <c r="D3437" s="4" t="s">
        <v>867</v>
      </c>
      <c r="E3437" s="4" t="s">
        <v>868</v>
      </c>
      <c r="F3437" s="4" t="s">
        <v>98</v>
      </c>
      <c r="G3437" s="4" t="s">
        <v>99</v>
      </c>
      <c r="H3437" s="4" t="s">
        <v>869</v>
      </c>
      <c r="I3437" s="11"/>
      <c r="J3437" s="11"/>
      <c r="K3437" s="11"/>
      <c r="L3437" s="11"/>
      <c r="M3437" s="11"/>
      <c r="N3437" s="11"/>
      <c r="O3437" s="11"/>
      <c r="P3437" s="11"/>
      <c r="Q3437" s="11"/>
      <c r="R3437" s="10">
        <v>593</v>
      </c>
      <c r="S3437" s="10">
        <v>-593</v>
      </c>
      <c r="T3437" s="11"/>
      <c r="U3437" s="12">
        <v>0</v>
      </c>
    </row>
    <row r="3438" spans="1:21" ht="23.25" thickBot="1" x14ac:dyDescent="0.3">
      <c r="A3438" s="4" t="s">
        <v>856</v>
      </c>
      <c r="B3438" s="4" t="s">
        <v>241</v>
      </c>
      <c r="C3438" s="4" t="s">
        <v>242</v>
      </c>
      <c r="D3438" s="4" t="s">
        <v>867</v>
      </c>
      <c r="E3438" s="4" t="s">
        <v>868</v>
      </c>
      <c r="F3438" s="4" t="s">
        <v>445</v>
      </c>
      <c r="G3438" s="4" t="s">
        <v>446</v>
      </c>
      <c r="H3438" s="4" t="s">
        <v>869</v>
      </c>
      <c r="I3438" s="8">
        <v>8149</v>
      </c>
      <c r="J3438" s="8">
        <v>20589</v>
      </c>
      <c r="K3438" s="8">
        <v>13244</v>
      </c>
      <c r="L3438" s="8">
        <v>19974</v>
      </c>
      <c r="M3438" s="7"/>
      <c r="N3438" s="8">
        <v>25610</v>
      </c>
      <c r="O3438" s="8">
        <v>3305</v>
      </c>
      <c r="P3438" s="8">
        <v>37635.58</v>
      </c>
      <c r="Q3438" s="8">
        <v>8019.59</v>
      </c>
      <c r="R3438" s="8">
        <v>24041.5</v>
      </c>
      <c r="S3438" s="8">
        <v>8359.9699999999993</v>
      </c>
      <c r="T3438" s="8">
        <v>19244.75</v>
      </c>
      <c r="U3438" s="9">
        <v>188172.39</v>
      </c>
    </row>
    <row r="3439" spans="1:21" ht="23.25" thickBot="1" x14ac:dyDescent="0.3">
      <c r="A3439" s="4" t="s">
        <v>856</v>
      </c>
      <c r="B3439" s="4" t="s">
        <v>241</v>
      </c>
      <c r="C3439" s="4" t="s">
        <v>242</v>
      </c>
      <c r="D3439" s="4" t="s">
        <v>867</v>
      </c>
      <c r="E3439" s="4" t="s">
        <v>868</v>
      </c>
      <c r="F3439" s="4" t="s">
        <v>116</v>
      </c>
      <c r="G3439" s="4" t="s">
        <v>117</v>
      </c>
      <c r="H3439" s="4" t="s">
        <v>869</v>
      </c>
      <c r="I3439" s="11"/>
      <c r="J3439" s="10">
        <v>25.02</v>
      </c>
      <c r="K3439" s="11"/>
      <c r="L3439" s="11"/>
      <c r="M3439" s="11"/>
      <c r="N3439" s="11"/>
      <c r="O3439" s="11"/>
      <c r="P3439" s="11"/>
      <c r="Q3439" s="11"/>
      <c r="R3439" s="11"/>
      <c r="S3439" s="11"/>
      <c r="T3439" s="11"/>
      <c r="U3439" s="9">
        <v>25.02</v>
      </c>
    </row>
    <row r="3440" spans="1:21" ht="23.25" thickBot="1" x14ac:dyDescent="0.3">
      <c r="A3440" s="4" t="s">
        <v>856</v>
      </c>
      <c r="B3440" s="4" t="s">
        <v>241</v>
      </c>
      <c r="C3440" s="4" t="s">
        <v>242</v>
      </c>
      <c r="D3440" s="4" t="s">
        <v>867</v>
      </c>
      <c r="E3440" s="4" t="s">
        <v>868</v>
      </c>
      <c r="F3440" s="4" t="s">
        <v>152</v>
      </c>
      <c r="G3440" s="4" t="s">
        <v>153</v>
      </c>
      <c r="H3440" s="4" t="s">
        <v>869</v>
      </c>
      <c r="I3440" s="8">
        <v>69</v>
      </c>
      <c r="J3440" s="8">
        <v>251</v>
      </c>
      <c r="K3440" s="8">
        <v>331.5</v>
      </c>
      <c r="L3440" s="8">
        <v>392</v>
      </c>
      <c r="M3440" s="8">
        <v>69</v>
      </c>
      <c r="N3440" s="8">
        <v>485</v>
      </c>
      <c r="O3440" s="8">
        <v>69</v>
      </c>
      <c r="P3440" s="8">
        <v>417</v>
      </c>
      <c r="Q3440" s="8">
        <v>444</v>
      </c>
      <c r="R3440" s="8">
        <v>593</v>
      </c>
      <c r="S3440" s="8">
        <v>168</v>
      </c>
      <c r="T3440" s="8">
        <v>2940.88</v>
      </c>
      <c r="U3440" s="9">
        <v>6229.38</v>
      </c>
    </row>
    <row r="3441" spans="1:21" ht="23.25" thickBot="1" x14ac:dyDescent="0.3">
      <c r="A3441" s="4" t="s">
        <v>856</v>
      </c>
      <c r="B3441" s="4" t="s">
        <v>241</v>
      </c>
      <c r="C3441" s="4" t="s">
        <v>242</v>
      </c>
      <c r="D3441" s="4" t="s">
        <v>870</v>
      </c>
      <c r="E3441" s="4" t="s">
        <v>871</v>
      </c>
      <c r="F3441" s="4" t="s">
        <v>134</v>
      </c>
      <c r="G3441" s="4" t="s">
        <v>135</v>
      </c>
      <c r="H3441" s="4" t="s">
        <v>872</v>
      </c>
      <c r="I3441" s="10">
        <v>378.85</v>
      </c>
      <c r="J3441" s="10">
        <v>70.48</v>
      </c>
      <c r="K3441" s="10">
        <v>74.41</v>
      </c>
      <c r="L3441" s="10">
        <v>98.7</v>
      </c>
      <c r="M3441" s="10">
        <v>97.49</v>
      </c>
      <c r="N3441" s="11"/>
      <c r="O3441" s="10">
        <v>99.22</v>
      </c>
      <c r="P3441" s="11"/>
      <c r="Q3441" s="10">
        <v>96.95</v>
      </c>
      <c r="R3441" s="11"/>
      <c r="S3441" s="10">
        <v>112</v>
      </c>
      <c r="T3441" s="11"/>
      <c r="U3441" s="9">
        <v>1028.0999999999999</v>
      </c>
    </row>
    <row r="3442" spans="1:21" ht="23.25" thickBot="1" x14ac:dyDescent="0.3">
      <c r="A3442" s="4" t="s">
        <v>856</v>
      </c>
      <c r="B3442" s="4" t="s">
        <v>241</v>
      </c>
      <c r="C3442" s="4" t="s">
        <v>242</v>
      </c>
      <c r="D3442" s="4" t="s">
        <v>870</v>
      </c>
      <c r="E3442" s="4" t="s">
        <v>871</v>
      </c>
      <c r="F3442" s="4" t="s">
        <v>98</v>
      </c>
      <c r="G3442" s="4" t="s">
        <v>99</v>
      </c>
      <c r="H3442" s="4" t="s">
        <v>872</v>
      </c>
      <c r="I3442" s="7"/>
      <c r="J3442" s="7"/>
      <c r="K3442" s="7"/>
      <c r="L3442" s="7"/>
      <c r="M3442" s="7"/>
      <c r="N3442" s="7"/>
      <c r="O3442" s="7"/>
      <c r="P3442" s="7"/>
      <c r="Q3442" s="7"/>
      <c r="R3442" s="7"/>
      <c r="S3442" s="8">
        <v>197.36</v>
      </c>
      <c r="T3442" s="13">
        <v>0</v>
      </c>
      <c r="U3442" s="9">
        <v>197.36</v>
      </c>
    </row>
    <row r="3443" spans="1:21" ht="23.25" thickBot="1" x14ac:dyDescent="0.3">
      <c r="A3443" s="4" t="s">
        <v>856</v>
      </c>
      <c r="B3443" s="4" t="s">
        <v>241</v>
      </c>
      <c r="C3443" s="4" t="s">
        <v>242</v>
      </c>
      <c r="D3443" s="4" t="s">
        <v>870</v>
      </c>
      <c r="E3443" s="4" t="s">
        <v>871</v>
      </c>
      <c r="F3443" s="4" t="s">
        <v>146</v>
      </c>
      <c r="G3443" s="4" t="s">
        <v>147</v>
      </c>
      <c r="H3443" s="4" t="s">
        <v>872</v>
      </c>
      <c r="I3443" s="10">
        <v>6141.83</v>
      </c>
      <c r="J3443" s="10">
        <v>6651.51</v>
      </c>
      <c r="K3443" s="10">
        <v>6005.17</v>
      </c>
      <c r="L3443" s="10">
        <v>6877.21</v>
      </c>
      <c r="M3443" s="10">
        <v>5318.75</v>
      </c>
      <c r="N3443" s="10">
        <v>5778.25</v>
      </c>
      <c r="O3443" s="10">
        <v>37938.559999999998</v>
      </c>
      <c r="P3443" s="10">
        <v>-28379.94</v>
      </c>
      <c r="Q3443" s="10">
        <v>4245.55</v>
      </c>
      <c r="R3443" s="10">
        <v>5018.8900000000003</v>
      </c>
      <c r="S3443" s="10">
        <v>8794.4500000000007</v>
      </c>
      <c r="T3443" s="10">
        <v>5111.34</v>
      </c>
      <c r="U3443" s="9">
        <v>69501.570000000007</v>
      </c>
    </row>
    <row r="3444" spans="1:21" ht="23.25" thickBot="1" x14ac:dyDescent="0.3">
      <c r="A3444" s="4" t="s">
        <v>856</v>
      </c>
      <c r="B3444" s="4" t="s">
        <v>241</v>
      </c>
      <c r="C3444" s="4" t="s">
        <v>242</v>
      </c>
      <c r="D3444" s="4" t="s">
        <v>870</v>
      </c>
      <c r="E3444" s="4" t="s">
        <v>871</v>
      </c>
      <c r="F3444" s="4" t="s">
        <v>445</v>
      </c>
      <c r="G3444" s="4" t="s">
        <v>446</v>
      </c>
      <c r="H3444" s="4" t="s">
        <v>872</v>
      </c>
      <c r="I3444" s="8">
        <v>3789.67</v>
      </c>
      <c r="J3444" s="13">
        <v>0</v>
      </c>
      <c r="K3444" s="8">
        <v>23123</v>
      </c>
      <c r="L3444" s="7"/>
      <c r="M3444" s="7"/>
      <c r="N3444" s="8">
        <v>3771.66</v>
      </c>
      <c r="O3444" s="8">
        <v>965.3</v>
      </c>
      <c r="P3444" s="8">
        <v>5642.94</v>
      </c>
      <c r="Q3444" s="8">
        <v>7460.66</v>
      </c>
      <c r="R3444" s="8">
        <v>14.62</v>
      </c>
      <c r="S3444" s="7"/>
      <c r="T3444" s="8">
        <v>1237.75</v>
      </c>
      <c r="U3444" s="9">
        <v>46005.599999999999</v>
      </c>
    </row>
    <row r="3445" spans="1:21" ht="23.25" thickBot="1" x14ac:dyDescent="0.3">
      <c r="A3445" s="4" t="s">
        <v>856</v>
      </c>
      <c r="B3445" s="4" t="s">
        <v>241</v>
      </c>
      <c r="C3445" s="4" t="s">
        <v>242</v>
      </c>
      <c r="D3445" s="4" t="s">
        <v>870</v>
      </c>
      <c r="E3445" s="4" t="s">
        <v>871</v>
      </c>
      <c r="F3445" s="4" t="s">
        <v>152</v>
      </c>
      <c r="G3445" s="4" t="s">
        <v>153</v>
      </c>
      <c r="H3445" s="4" t="s">
        <v>872</v>
      </c>
      <c r="I3445" s="10">
        <v>10170.94</v>
      </c>
      <c r="J3445" s="10">
        <v>8504.85</v>
      </c>
      <c r="K3445" s="10">
        <v>37151.71</v>
      </c>
      <c r="L3445" s="10">
        <v>41850.5</v>
      </c>
      <c r="M3445" s="10">
        <v>25250.9</v>
      </c>
      <c r="N3445" s="10">
        <v>79984.45</v>
      </c>
      <c r="O3445" s="10">
        <v>69170.37</v>
      </c>
      <c r="P3445" s="10">
        <v>15537.5</v>
      </c>
      <c r="Q3445" s="10">
        <v>151.30000000000001</v>
      </c>
      <c r="R3445" s="10">
        <v>60591.839999999997</v>
      </c>
      <c r="S3445" s="10">
        <v>14430.82</v>
      </c>
      <c r="T3445" s="10">
        <v>7530.47</v>
      </c>
      <c r="U3445" s="9">
        <v>370325.65</v>
      </c>
    </row>
    <row r="3446" spans="1:21" ht="23.25" thickBot="1" x14ac:dyDescent="0.3">
      <c r="A3446" s="4" t="s">
        <v>856</v>
      </c>
      <c r="B3446" s="4" t="s">
        <v>241</v>
      </c>
      <c r="C3446" s="4" t="s">
        <v>242</v>
      </c>
      <c r="D3446" s="4" t="s">
        <v>870</v>
      </c>
      <c r="E3446" s="4" t="s">
        <v>871</v>
      </c>
      <c r="F3446" s="4" t="s">
        <v>771</v>
      </c>
      <c r="G3446" s="4" t="s">
        <v>772</v>
      </c>
      <c r="H3446" s="4" t="s">
        <v>872</v>
      </c>
      <c r="I3446" s="8">
        <v>468</v>
      </c>
      <c r="J3446" s="8">
        <v>468</v>
      </c>
      <c r="K3446" s="8">
        <v>468</v>
      </c>
      <c r="L3446" s="8">
        <v>468</v>
      </c>
      <c r="M3446" s="8">
        <v>468</v>
      </c>
      <c r="N3446" s="8">
        <v>468</v>
      </c>
      <c r="O3446" s="8">
        <v>468</v>
      </c>
      <c r="P3446" s="8">
        <v>568</v>
      </c>
      <c r="Q3446" s="8">
        <v>468</v>
      </c>
      <c r="R3446" s="8">
        <v>468</v>
      </c>
      <c r="S3446" s="8">
        <v>936</v>
      </c>
      <c r="T3446" s="8">
        <v>468</v>
      </c>
      <c r="U3446" s="9">
        <v>6184</v>
      </c>
    </row>
    <row r="3447" spans="1:21" ht="23.25" thickBot="1" x14ac:dyDescent="0.3">
      <c r="A3447" s="4" t="s">
        <v>856</v>
      </c>
      <c r="B3447" s="4" t="s">
        <v>241</v>
      </c>
      <c r="C3447" s="4" t="s">
        <v>242</v>
      </c>
      <c r="D3447" s="4" t="s">
        <v>870</v>
      </c>
      <c r="E3447" s="4" t="s">
        <v>871</v>
      </c>
      <c r="F3447" s="4" t="s">
        <v>164</v>
      </c>
      <c r="G3447" s="4" t="s">
        <v>165</v>
      </c>
      <c r="H3447" s="4" t="s">
        <v>872</v>
      </c>
      <c r="I3447" s="10">
        <v>1944</v>
      </c>
      <c r="J3447" s="11"/>
      <c r="K3447" s="11"/>
      <c r="L3447" s="11"/>
      <c r="M3447" s="11"/>
      <c r="N3447" s="11"/>
      <c r="O3447" s="11"/>
      <c r="P3447" s="11"/>
      <c r="Q3447" s="11"/>
      <c r="R3447" s="11"/>
      <c r="S3447" s="11"/>
      <c r="T3447" s="11"/>
      <c r="U3447" s="9">
        <v>1944</v>
      </c>
    </row>
    <row r="3448" spans="1:21" ht="23.25" thickBot="1" x14ac:dyDescent="0.3">
      <c r="A3448" s="4" t="s">
        <v>856</v>
      </c>
      <c r="B3448" s="4" t="s">
        <v>241</v>
      </c>
      <c r="C3448" s="4" t="s">
        <v>242</v>
      </c>
      <c r="D3448" s="4" t="s">
        <v>873</v>
      </c>
      <c r="E3448" s="4" t="s">
        <v>874</v>
      </c>
      <c r="F3448" s="4" t="s">
        <v>152</v>
      </c>
      <c r="G3448" s="4" t="s">
        <v>153</v>
      </c>
      <c r="H3448" s="4" t="s">
        <v>875</v>
      </c>
      <c r="I3448" s="7"/>
      <c r="J3448" s="7"/>
      <c r="K3448" s="7"/>
      <c r="L3448" s="8">
        <v>15190</v>
      </c>
      <c r="M3448" s="7"/>
      <c r="N3448" s="8">
        <v>4298</v>
      </c>
      <c r="O3448" s="7"/>
      <c r="P3448" s="7"/>
      <c r="Q3448" s="7"/>
      <c r="R3448" s="7"/>
      <c r="S3448" s="7"/>
      <c r="T3448" s="7"/>
      <c r="U3448" s="9">
        <v>19488</v>
      </c>
    </row>
    <row r="3449" spans="1:21" ht="23.25" thickBot="1" x14ac:dyDescent="0.3">
      <c r="A3449" s="4" t="s">
        <v>856</v>
      </c>
      <c r="B3449" s="4" t="s">
        <v>241</v>
      </c>
      <c r="C3449" s="4" t="s">
        <v>242</v>
      </c>
      <c r="D3449" s="4" t="s">
        <v>873</v>
      </c>
      <c r="E3449" s="4" t="s">
        <v>874</v>
      </c>
      <c r="F3449" s="4" t="s">
        <v>771</v>
      </c>
      <c r="G3449" s="4" t="s">
        <v>772</v>
      </c>
      <c r="H3449" s="4" t="s">
        <v>875</v>
      </c>
      <c r="I3449" s="10">
        <v>44305.05</v>
      </c>
      <c r="J3449" s="10">
        <v>38500.120000000003</v>
      </c>
      <c r="K3449" s="10">
        <v>35182.639999999999</v>
      </c>
      <c r="L3449" s="11"/>
      <c r="M3449" s="10">
        <v>30908.5</v>
      </c>
      <c r="N3449" s="10">
        <v>53748.5</v>
      </c>
      <c r="O3449" s="10">
        <v>31746</v>
      </c>
      <c r="P3449" s="11"/>
      <c r="Q3449" s="11"/>
      <c r="R3449" s="10">
        <v>34497</v>
      </c>
      <c r="S3449" s="10">
        <v>29347</v>
      </c>
      <c r="T3449" s="10">
        <v>29347</v>
      </c>
      <c r="U3449" s="9">
        <v>327581.81</v>
      </c>
    </row>
    <row r="3450" spans="1:21" ht="23.25" thickBot="1" x14ac:dyDescent="0.3">
      <c r="A3450" s="4" t="s">
        <v>856</v>
      </c>
      <c r="B3450" s="4" t="s">
        <v>241</v>
      </c>
      <c r="C3450" s="4" t="s">
        <v>242</v>
      </c>
      <c r="D3450" s="4" t="s">
        <v>877</v>
      </c>
      <c r="E3450" s="4" t="s">
        <v>878</v>
      </c>
      <c r="F3450" s="4" t="s">
        <v>108</v>
      </c>
      <c r="G3450" s="4" t="s">
        <v>109</v>
      </c>
      <c r="H3450" s="4" t="s">
        <v>879</v>
      </c>
      <c r="I3450" s="8">
        <v>11289.54</v>
      </c>
      <c r="J3450" s="8">
        <v>8825.6200000000008</v>
      </c>
      <c r="K3450" s="8">
        <v>9137.7900000000009</v>
      </c>
      <c r="L3450" s="8">
        <v>10753.41</v>
      </c>
      <c r="M3450" s="8">
        <v>11057.92</v>
      </c>
      <c r="N3450" s="8">
        <v>11980.5</v>
      </c>
      <c r="O3450" s="8">
        <v>10276.25</v>
      </c>
      <c r="P3450" s="8">
        <v>11381.48</v>
      </c>
      <c r="Q3450" s="8">
        <v>11788.54</v>
      </c>
      <c r="R3450" s="8">
        <v>10362.799999999999</v>
      </c>
      <c r="S3450" s="8">
        <v>9740.75</v>
      </c>
      <c r="T3450" s="8">
        <v>11083.33</v>
      </c>
      <c r="U3450" s="9">
        <v>127677.93</v>
      </c>
    </row>
    <row r="3451" spans="1:21" ht="23.25" thickBot="1" x14ac:dyDescent="0.3">
      <c r="A3451" s="4" t="s">
        <v>856</v>
      </c>
      <c r="B3451" s="4" t="s">
        <v>241</v>
      </c>
      <c r="C3451" s="4" t="s">
        <v>242</v>
      </c>
      <c r="D3451" s="4" t="s">
        <v>877</v>
      </c>
      <c r="E3451" s="4" t="s">
        <v>878</v>
      </c>
      <c r="F3451" s="4" t="s">
        <v>110</v>
      </c>
      <c r="G3451" s="4" t="s">
        <v>111</v>
      </c>
      <c r="H3451" s="4" t="s">
        <v>879</v>
      </c>
      <c r="I3451" s="11"/>
      <c r="J3451" s="10">
        <v>375</v>
      </c>
      <c r="K3451" s="11"/>
      <c r="L3451" s="11"/>
      <c r="M3451" s="11"/>
      <c r="N3451" s="11"/>
      <c r="O3451" s="11"/>
      <c r="P3451" s="11"/>
      <c r="Q3451" s="11"/>
      <c r="R3451" s="11"/>
      <c r="S3451" s="11"/>
      <c r="T3451" s="11"/>
      <c r="U3451" s="9">
        <v>375</v>
      </c>
    </row>
    <row r="3452" spans="1:21" ht="23.25" thickBot="1" x14ac:dyDescent="0.3">
      <c r="A3452" s="4" t="s">
        <v>856</v>
      </c>
      <c r="B3452" s="4" t="s">
        <v>241</v>
      </c>
      <c r="C3452" s="4" t="s">
        <v>242</v>
      </c>
      <c r="D3452" s="4" t="s">
        <v>877</v>
      </c>
      <c r="E3452" s="4" t="s">
        <v>878</v>
      </c>
      <c r="F3452" s="4" t="s">
        <v>112</v>
      </c>
      <c r="G3452" s="4" t="s">
        <v>113</v>
      </c>
      <c r="H3452" s="4" t="s">
        <v>879</v>
      </c>
      <c r="I3452" s="8">
        <v>1588.84</v>
      </c>
      <c r="J3452" s="8">
        <v>1588.83</v>
      </c>
      <c r="K3452" s="8">
        <v>1588.84</v>
      </c>
      <c r="L3452" s="8">
        <v>1588.84</v>
      </c>
      <c r="M3452" s="8">
        <v>1588.83</v>
      </c>
      <c r="N3452" s="8">
        <v>1635.32</v>
      </c>
      <c r="O3452" s="8">
        <v>1635.32</v>
      </c>
      <c r="P3452" s="8">
        <v>1635.32</v>
      </c>
      <c r="Q3452" s="8">
        <v>1635.32</v>
      </c>
      <c r="R3452" s="8">
        <v>1635.32</v>
      </c>
      <c r="S3452" s="8">
        <v>1635.33</v>
      </c>
      <c r="T3452" s="8">
        <v>1635.32</v>
      </c>
      <c r="U3452" s="9">
        <v>19391.43</v>
      </c>
    </row>
    <row r="3453" spans="1:21" ht="23.25" thickBot="1" x14ac:dyDescent="0.3">
      <c r="A3453" s="4" t="s">
        <v>856</v>
      </c>
      <c r="B3453" s="4" t="s">
        <v>241</v>
      </c>
      <c r="C3453" s="4" t="s">
        <v>242</v>
      </c>
      <c r="D3453" s="4" t="s">
        <v>877</v>
      </c>
      <c r="E3453" s="4" t="s">
        <v>878</v>
      </c>
      <c r="F3453" s="4" t="s">
        <v>114</v>
      </c>
      <c r="G3453" s="4" t="s">
        <v>115</v>
      </c>
      <c r="H3453" s="4" t="s">
        <v>879</v>
      </c>
      <c r="I3453" s="10">
        <v>5880.5</v>
      </c>
      <c r="J3453" s="10">
        <v>5880.47</v>
      </c>
      <c r="K3453" s="10">
        <v>5880.49</v>
      </c>
      <c r="L3453" s="10">
        <v>5896.78</v>
      </c>
      <c r="M3453" s="10">
        <v>5896.77</v>
      </c>
      <c r="N3453" s="10">
        <v>6069.32</v>
      </c>
      <c r="O3453" s="10">
        <v>6069.32</v>
      </c>
      <c r="P3453" s="10">
        <v>6069.31</v>
      </c>
      <c r="Q3453" s="10">
        <v>6069.32</v>
      </c>
      <c r="R3453" s="10">
        <v>6069.32</v>
      </c>
      <c r="S3453" s="10">
        <v>6069.3</v>
      </c>
      <c r="T3453" s="10">
        <v>6069.32</v>
      </c>
      <c r="U3453" s="9">
        <v>71920.22</v>
      </c>
    </row>
    <row r="3454" spans="1:21" ht="23.25" thickBot="1" x14ac:dyDescent="0.3">
      <c r="A3454" s="4" t="s">
        <v>856</v>
      </c>
      <c r="B3454" s="4" t="s">
        <v>241</v>
      </c>
      <c r="C3454" s="4" t="s">
        <v>242</v>
      </c>
      <c r="D3454" s="4" t="s">
        <v>877</v>
      </c>
      <c r="E3454" s="4" t="s">
        <v>878</v>
      </c>
      <c r="F3454" s="4" t="s">
        <v>445</v>
      </c>
      <c r="G3454" s="4" t="s">
        <v>446</v>
      </c>
      <c r="H3454" s="4" t="s">
        <v>879</v>
      </c>
      <c r="I3454" s="8">
        <v>18588</v>
      </c>
      <c r="J3454" s="7"/>
      <c r="K3454" s="8">
        <v>27640</v>
      </c>
      <c r="L3454" s="13">
        <v>0</v>
      </c>
      <c r="M3454" s="7"/>
      <c r="N3454" s="8">
        <v>1014</v>
      </c>
      <c r="O3454" s="7"/>
      <c r="P3454" s="8">
        <v>4539</v>
      </c>
      <c r="Q3454" s="8">
        <v>1379</v>
      </c>
      <c r="R3454" s="8">
        <v>1321</v>
      </c>
      <c r="S3454" s="7"/>
      <c r="T3454" s="8">
        <v>20587</v>
      </c>
      <c r="U3454" s="9">
        <v>75068</v>
      </c>
    </row>
    <row r="3455" spans="1:21" ht="23.25" thickBot="1" x14ac:dyDescent="0.3">
      <c r="A3455" s="4" t="s">
        <v>856</v>
      </c>
      <c r="B3455" s="4" t="s">
        <v>241</v>
      </c>
      <c r="C3455" s="4" t="s">
        <v>242</v>
      </c>
      <c r="D3455" s="4" t="s">
        <v>877</v>
      </c>
      <c r="E3455" s="4" t="s">
        <v>878</v>
      </c>
      <c r="F3455" s="4" t="s">
        <v>116</v>
      </c>
      <c r="G3455" s="4" t="s">
        <v>117</v>
      </c>
      <c r="H3455" s="4" t="s">
        <v>879</v>
      </c>
      <c r="I3455" s="10">
        <v>77.66</v>
      </c>
      <c r="J3455" s="11"/>
      <c r="K3455" s="11"/>
      <c r="L3455" s="11"/>
      <c r="M3455" s="11"/>
      <c r="N3455" s="11"/>
      <c r="O3455" s="11"/>
      <c r="P3455" s="11"/>
      <c r="Q3455" s="11"/>
      <c r="R3455" s="11"/>
      <c r="S3455" s="11"/>
      <c r="T3455" s="11"/>
      <c r="U3455" s="9">
        <v>77.66</v>
      </c>
    </row>
    <row r="3456" spans="1:21" ht="23.25" thickBot="1" x14ac:dyDescent="0.3">
      <c r="A3456" s="4" t="s">
        <v>856</v>
      </c>
      <c r="B3456" s="4" t="s">
        <v>241</v>
      </c>
      <c r="C3456" s="4" t="s">
        <v>242</v>
      </c>
      <c r="D3456" s="4" t="s">
        <v>877</v>
      </c>
      <c r="E3456" s="4" t="s">
        <v>878</v>
      </c>
      <c r="F3456" s="4" t="s">
        <v>152</v>
      </c>
      <c r="G3456" s="4" t="s">
        <v>153</v>
      </c>
      <c r="H3456" s="4" t="s">
        <v>879</v>
      </c>
      <c r="I3456" s="7"/>
      <c r="J3456" s="8">
        <v>30837.46</v>
      </c>
      <c r="K3456" s="8">
        <v>5593</v>
      </c>
      <c r="L3456" s="7"/>
      <c r="M3456" s="8">
        <v>885.75</v>
      </c>
      <c r="N3456" s="8">
        <v>27427.5</v>
      </c>
      <c r="O3456" s="8">
        <v>103300</v>
      </c>
      <c r="P3456" s="7"/>
      <c r="Q3456" s="7"/>
      <c r="R3456" s="8">
        <v>67930</v>
      </c>
      <c r="S3456" s="8">
        <v>2250</v>
      </c>
      <c r="T3456" s="7"/>
      <c r="U3456" s="9">
        <v>238223.71</v>
      </c>
    </row>
    <row r="3457" spans="1:21" ht="23.25" thickBot="1" x14ac:dyDescent="0.3">
      <c r="A3457" s="4" t="s">
        <v>856</v>
      </c>
      <c r="B3457" s="4" t="s">
        <v>241</v>
      </c>
      <c r="C3457" s="4" t="s">
        <v>242</v>
      </c>
      <c r="D3457" s="4" t="s">
        <v>877</v>
      </c>
      <c r="E3457" s="4" t="s">
        <v>878</v>
      </c>
      <c r="F3457" s="4" t="s">
        <v>771</v>
      </c>
      <c r="G3457" s="4" t="s">
        <v>772</v>
      </c>
      <c r="H3457" s="4" t="s">
        <v>879</v>
      </c>
      <c r="I3457" s="10">
        <v>30649.94</v>
      </c>
      <c r="J3457" s="10">
        <v>21594.06</v>
      </c>
      <c r="K3457" s="10">
        <v>19733.330000000002</v>
      </c>
      <c r="L3457" s="11"/>
      <c r="M3457" s="10">
        <v>26902</v>
      </c>
      <c r="N3457" s="10">
        <v>25465</v>
      </c>
      <c r="O3457" s="10">
        <v>34447</v>
      </c>
      <c r="P3457" s="11"/>
      <c r="Q3457" s="11"/>
      <c r="R3457" s="10">
        <v>35048.660000000003</v>
      </c>
      <c r="S3457" s="10">
        <v>17524.330000000002</v>
      </c>
      <c r="T3457" s="10">
        <v>17524.330000000002</v>
      </c>
      <c r="U3457" s="9">
        <v>228888.65</v>
      </c>
    </row>
    <row r="3458" spans="1:21" ht="23.25" thickBot="1" x14ac:dyDescent="0.3">
      <c r="A3458" s="4" t="s">
        <v>856</v>
      </c>
      <c r="B3458" s="4" t="s">
        <v>241</v>
      </c>
      <c r="C3458" s="4" t="s">
        <v>242</v>
      </c>
      <c r="D3458" s="4" t="s">
        <v>880</v>
      </c>
      <c r="E3458" s="4" t="s">
        <v>881</v>
      </c>
      <c r="F3458" s="4" t="s">
        <v>771</v>
      </c>
      <c r="G3458" s="4" t="s">
        <v>772</v>
      </c>
      <c r="H3458" s="4" t="s">
        <v>882</v>
      </c>
      <c r="I3458" s="8">
        <v>6524.79</v>
      </c>
      <c r="J3458" s="8">
        <v>5669.9</v>
      </c>
      <c r="K3458" s="8">
        <v>5181.34</v>
      </c>
      <c r="L3458" s="7"/>
      <c r="M3458" s="8">
        <v>5000</v>
      </c>
      <c r="N3458" s="8">
        <v>5000</v>
      </c>
      <c r="O3458" s="8">
        <v>5000</v>
      </c>
      <c r="P3458" s="7"/>
      <c r="Q3458" s="7"/>
      <c r="R3458" s="8">
        <v>8333.34</v>
      </c>
      <c r="S3458" s="8">
        <v>4166.67</v>
      </c>
      <c r="T3458" s="7"/>
      <c r="U3458" s="9">
        <v>44876.04</v>
      </c>
    </row>
    <row r="3459" spans="1:21" ht="23.25" thickBot="1" x14ac:dyDescent="0.3">
      <c r="A3459" s="4" t="s">
        <v>856</v>
      </c>
      <c r="B3459" s="4" t="s">
        <v>1077</v>
      </c>
      <c r="C3459" s="4" t="s">
        <v>1078</v>
      </c>
      <c r="D3459" s="4" t="s">
        <v>870</v>
      </c>
      <c r="E3459" s="4" t="s">
        <v>871</v>
      </c>
      <c r="F3459" s="4" t="s">
        <v>312</v>
      </c>
      <c r="G3459" s="4" t="s">
        <v>313</v>
      </c>
      <c r="H3459" s="4" t="s">
        <v>872</v>
      </c>
      <c r="I3459" s="11"/>
      <c r="J3459" s="11"/>
      <c r="K3459" s="11"/>
      <c r="L3459" s="11"/>
      <c r="M3459" s="11"/>
      <c r="N3459" s="11"/>
      <c r="O3459" s="11"/>
      <c r="P3459" s="11"/>
      <c r="Q3459" s="11"/>
      <c r="R3459" s="11"/>
      <c r="S3459" s="11"/>
      <c r="T3459" s="10">
        <v>19465</v>
      </c>
      <c r="U3459" s="9">
        <v>19465</v>
      </c>
    </row>
    <row r="3460" spans="1:21" ht="23.25" thickBot="1" x14ac:dyDescent="0.3">
      <c r="A3460" s="4" t="s">
        <v>856</v>
      </c>
      <c r="B3460" s="4" t="s">
        <v>853</v>
      </c>
      <c r="C3460" s="4" t="s">
        <v>854</v>
      </c>
      <c r="D3460" s="4" t="s">
        <v>867</v>
      </c>
      <c r="E3460" s="4" t="s">
        <v>868</v>
      </c>
      <c r="F3460" s="4" t="s">
        <v>70</v>
      </c>
      <c r="G3460" s="4" t="s">
        <v>71</v>
      </c>
      <c r="H3460" s="4" t="s">
        <v>869</v>
      </c>
      <c r="I3460" s="7"/>
      <c r="J3460" s="7"/>
      <c r="K3460" s="8">
        <v>6.44</v>
      </c>
      <c r="L3460" s="7"/>
      <c r="M3460" s="7"/>
      <c r="N3460" s="7"/>
      <c r="O3460" s="7"/>
      <c r="P3460" s="7"/>
      <c r="Q3460" s="7"/>
      <c r="R3460" s="7"/>
      <c r="S3460" s="7"/>
      <c r="T3460" s="7"/>
      <c r="U3460" s="9">
        <v>6.44</v>
      </c>
    </row>
    <row r="3461" spans="1:21" ht="23.25" thickBot="1" x14ac:dyDescent="0.3">
      <c r="A3461" s="4" t="s">
        <v>856</v>
      </c>
      <c r="B3461" s="4" t="s">
        <v>853</v>
      </c>
      <c r="C3461" s="4" t="s">
        <v>854</v>
      </c>
      <c r="D3461" s="4" t="s">
        <v>867</v>
      </c>
      <c r="E3461" s="4" t="s">
        <v>868</v>
      </c>
      <c r="F3461" s="4" t="s">
        <v>116</v>
      </c>
      <c r="G3461" s="4" t="s">
        <v>117</v>
      </c>
      <c r="H3461" s="4" t="s">
        <v>869</v>
      </c>
      <c r="I3461" s="11"/>
      <c r="J3461" s="11"/>
      <c r="K3461" s="11"/>
      <c r="L3461" s="11"/>
      <c r="M3461" s="10">
        <v>7</v>
      </c>
      <c r="N3461" s="11"/>
      <c r="O3461" s="11"/>
      <c r="P3461" s="11"/>
      <c r="Q3461" s="11"/>
      <c r="R3461" s="11"/>
      <c r="S3461" s="11"/>
      <c r="T3461" s="11"/>
      <c r="U3461" s="9">
        <v>7</v>
      </c>
    </row>
    <row r="3462" spans="1:21" ht="23.25" thickBot="1" x14ac:dyDescent="0.3">
      <c r="A3462" s="4" t="s">
        <v>856</v>
      </c>
      <c r="B3462" s="4" t="s">
        <v>853</v>
      </c>
      <c r="C3462" s="4" t="s">
        <v>854</v>
      </c>
      <c r="D3462" s="4" t="s">
        <v>867</v>
      </c>
      <c r="E3462" s="4" t="s">
        <v>868</v>
      </c>
      <c r="F3462" s="4" t="s">
        <v>82</v>
      </c>
      <c r="G3462" s="4" t="s">
        <v>83</v>
      </c>
      <c r="H3462" s="4" t="s">
        <v>869</v>
      </c>
      <c r="I3462" s="7"/>
      <c r="J3462" s="7"/>
      <c r="K3462" s="8">
        <v>5</v>
      </c>
      <c r="L3462" s="7"/>
      <c r="M3462" s="7"/>
      <c r="N3462" s="7"/>
      <c r="O3462" s="7"/>
      <c r="P3462" s="7"/>
      <c r="Q3462" s="7"/>
      <c r="R3462" s="7"/>
      <c r="S3462" s="7"/>
      <c r="T3462" s="7"/>
      <c r="U3462" s="9">
        <v>5</v>
      </c>
    </row>
    <row r="3463" spans="1:21" ht="23.25" thickBot="1" x14ac:dyDescent="0.3">
      <c r="A3463" s="4" t="s">
        <v>856</v>
      </c>
      <c r="B3463" s="4" t="s">
        <v>853</v>
      </c>
      <c r="C3463" s="4" t="s">
        <v>854</v>
      </c>
      <c r="D3463" s="4" t="s">
        <v>867</v>
      </c>
      <c r="E3463" s="4" t="s">
        <v>868</v>
      </c>
      <c r="F3463" s="4" t="s">
        <v>84</v>
      </c>
      <c r="G3463" s="4" t="s">
        <v>85</v>
      </c>
      <c r="H3463" s="4" t="s">
        <v>869</v>
      </c>
      <c r="I3463" s="11"/>
      <c r="J3463" s="11"/>
      <c r="K3463" s="11"/>
      <c r="L3463" s="11"/>
      <c r="M3463" s="10">
        <v>38.94</v>
      </c>
      <c r="N3463" s="11"/>
      <c r="O3463" s="11"/>
      <c r="P3463" s="11"/>
      <c r="Q3463" s="11"/>
      <c r="R3463" s="11"/>
      <c r="S3463" s="11"/>
      <c r="T3463" s="11"/>
      <c r="U3463" s="9">
        <v>38.94</v>
      </c>
    </row>
    <row r="3464" spans="1:21" ht="23.25" thickBot="1" x14ac:dyDescent="0.3">
      <c r="A3464" s="4" t="s">
        <v>883</v>
      </c>
      <c r="B3464" s="4" t="s">
        <v>229</v>
      </c>
      <c r="C3464" s="4" t="s">
        <v>230</v>
      </c>
      <c r="D3464" s="4" t="s">
        <v>884</v>
      </c>
      <c r="E3464" s="4" t="s">
        <v>885</v>
      </c>
      <c r="F3464" s="4" t="s">
        <v>47</v>
      </c>
      <c r="G3464" s="4" t="s">
        <v>48</v>
      </c>
      <c r="H3464" s="4" t="s">
        <v>440</v>
      </c>
      <c r="I3464" s="7"/>
      <c r="J3464" s="7"/>
      <c r="K3464" s="7"/>
      <c r="L3464" s="7"/>
      <c r="M3464" s="7"/>
      <c r="N3464" s="7"/>
      <c r="O3464" s="7"/>
      <c r="P3464" s="7"/>
      <c r="Q3464" s="8">
        <v>107.04</v>
      </c>
      <c r="R3464" s="7"/>
      <c r="S3464" s="8">
        <v>35.46</v>
      </c>
      <c r="T3464" s="7"/>
      <c r="U3464" s="9">
        <v>142.5</v>
      </c>
    </row>
    <row r="3465" spans="1:21" ht="23.25" thickBot="1" x14ac:dyDescent="0.3">
      <c r="A3465" s="4" t="s">
        <v>883</v>
      </c>
      <c r="B3465" s="4" t="s">
        <v>759</v>
      </c>
      <c r="C3465" s="4" t="s">
        <v>760</v>
      </c>
      <c r="D3465" s="4" t="s">
        <v>884</v>
      </c>
      <c r="E3465" s="4" t="s">
        <v>885</v>
      </c>
      <c r="F3465" s="4" t="s">
        <v>108</v>
      </c>
      <c r="G3465" s="4" t="s">
        <v>109</v>
      </c>
      <c r="H3465" s="4" t="s">
        <v>440</v>
      </c>
      <c r="I3465" s="11"/>
      <c r="J3465" s="10">
        <v>14894.28</v>
      </c>
      <c r="K3465" s="11"/>
      <c r="L3465" s="11"/>
      <c r="M3465" s="11"/>
      <c r="N3465" s="11"/>
      <c r="O3465" s="11"/>
      <c r="P3465" s="11"/>
      <c r="Q3465" s="11"/>
      <c r="R3465" s="11"/>
      <c r="S3465" s="11"/>
      <c r="T3465" s="11"/>
      <c r="U3465" s="9">
        <v>14894.28</v>
      </c>
    </row>
    <row r="3466" spans="1:21" ht="23.25" thickBot="1" x14ac:dyDescent="0.3">
      <c r="A3466" s="4" t="s">
        <v>883</v>
      </c>
      <c r="B3466" s="4" t="s">
        <v>759</v>
      </c>
      <c r="C3466" s="4" t="s">
        <v>760</v>
      </c>
      <c r="D3466" s="4" t="s">
        <v>884</v>
      </c>
      <c r="E3466" s="4" t="s">
        <v>885</v>
      </c>
      <c r="F3466" s="4" t="s">
        <v>120</v>
      </c>
      <c r="G3466" s="4" t="s">
        <v>121</v>
      </c>
      <c r="H3466" s="4" t="s">
        <v>440</v>
      </c>
      <c r="I3466" s="8">
        <v>8730.15</v>
      </c>
      <c r="J3466" s="8">
        <v>7136.84</v>
      </c>
      <c r="K3466" s="8">
        <v>7225.36</v>
      </c>
      <c r="L3466" s="8">
        <v>8427.5499999999993</v>
      </c>
      <c r="M3466" s="8">
        <v>7371.82</v>
      </c>
      <c r="N3466" s="8">
        <v>8592.32</v>
      </c>
      <c r="O3466" s="8">
        <v>8494.68</v>
      </c>
      <c r="P3466" s="8">
        <v>7640.33</v>
      </c>
      <c r="Q3466" s="8">
        <v>8132.81</v>
      </c>
      <c r="R3466" s="8">
        <v>8611.94</v>
      </c>
      <c r="S3466" s="8">
        <v>7902.58</v>
      </c>
      <c r="T3466" s="8">
        <v>7603.91</v>
      </c>
      <c r="U3466" s="9">
        <v>95870.29</v>
      </c>
    </row>
    <row r="3467" spans="1:21" ht="23.25" thickBot="1" x14ac:dyDescent="0.3">
      <c r="A3467" s="4" t="s">
        <v>883</v>
      </c>
      <c r="B3467" s="4" t="s">
        <v>759</v>
      </c>
      <c r="C3467" s="4" t="s">
        <v>760</v>
      </c>
      <c r="D3467" s="4" t="s">
        <v>884</v>
      </c>
      <c r="E3467" s="4" t="s">
        <v>885</v>
      </c>
      <c r="F3467" s="4" t="s">
        <v>122</v>
      </c>
      <c r="G3467" s="4" t="s">
        <v>123</v>
      </c>
      <c r="H3467" s="4" t="s">
        <v>440</v>
      </c>
      <c r="I3467" s="10">
        <v>36.08</v>
      </c>
      <c r="J3467" s="11"/>
      <c r="K3467" s="10">
        <v>375.31</v>
      </c>
      <c r="L3467" s="10">
        <v>265.45999999999998</v>
      </c>
      <c r="M3467" s="10">
        <v>265.48</v>
      </c>
      <c r="N3467" s="10">
        <v>704.86</v>
      </c>
      <c r="O3467" s="10">
        <v>146.47</v>
      </c>
      <c r="P3467" s="10">
        <v>274.63</v>
      </c>
      <c r="Q3467" s="10">
        <v>270.69</v>
      </c>
      <c r="R3467" s="10">
        <v>214.68</v>
      </c>
      <c r="S3467" s="10">
        <v>140.01</v>
      </c>
      <c r="T3467" s="10">
        <v>121.35</v>
      </c>
      <c r="U3467" s="9">
        <v>2815.02</v>
      </c>
    </row>
    <row r="3468" spans="1:21" ht="23.25" thickBot="1" x14ac:dyDescent="0.3">
      <c r="A3468" s="4" t="s">
        <v>883</v>
      </c>
      <c r="B3468" s="4" t="s">
        <v>759</v>
      </c>
      <c r="C3468" s="4" t="s">
        <v>760</v>
      </c>
      <c r="D3468" s="4" t="s">
        <v>884</v>
      </c>
      <c r="E3468" s="4" t="s">
        <v>885</v>
      </c>
      <c r="F3468" s="4" t="s">
        <v>112</v>
      </c>
      <c r="G3468" s="4" t="s">
        <v>113</v>
      </c>
      <c r="H3468" s="4" t="s">
        <v>440</v>
      </c>
      <c r="I3468" s="8">
        <v>1207.98</v>
      </c>
      <c r="J3468" s="8">
        <v>1102.94</v>
      </c>
      <c r="K3468" s="8">
        <v>1119.74</v>
      </c>
      <c r="L3468" s="8">
        <v>1279.6600000000001</v>
      </c>
      <c r="M3468" s="8">
        <v>1066.3900000000001</v>
      </c>
      <c r="N3468" s="8">
        <v>1173.04</v>
      </c>
      <c r="O3468" s="8">
        <v>1173.04</v>
      </c>
      <c r="P3468" s="8">
        <v>1119.71</v>
      </c>
      <c r="Q3468" s="8">
        <v>1195.92</v>
      </c>
      <c r="R3468" s="8">
        <v>1250.25</v>
      </c>
      <c r="S3468" s="8">
        <v>1141.56</v>
      </c>
      <c r="T3468" s="8">
        <v>1195.9000000000001</v>
      </c>
      <c r="U3468" s="9">
        <v>14026.13</v>
      </c>
    </row>
    <row r="3469" spans="1:21" ht="23.25" thickBot="1" x14ac:dyDescent="0.3">
      <c r="A3469" s="4" t="s">
        <v>883</v>
      </c>
      <c r="B3469" s="4" t="s">
        <v>759</v>
      </c>
      <c r="C3469" s="4" t="s">
        <v>760</v>
      </c>
      <c r="D3469" s="4" t="s">
        <v>884</v>
      </c>
      <c r="E3469" s="4" t="s">
        <v>885</v>
      </c>
      <c r="F3469" s="4" t="s">
        <v>114</v>
      </c>
      <c r="G3469" s="4" t="s">
        <v>115</v>
      </c>
      <c r="H3469" s="4" t="s">
        <v>440</v>
      </c>
      <c r="I3469" s="10">
        <v>4477</v>
      </c>
      <c r="J3469" s="10">
        <v>4082.4</v>
      </c>
      <c r="K3469" s="10">
        <v>4204.1499999999996</v>
      </c>
      <c r="L3469" s="10">
        <v>4791.66</v>
      </c>
      <c r="M3469" s="10">
        <v>3999.68</v>
      </c>
      <c r="N3469" s="10">
        <v>4465.6899999999996</v>
      </c>
      <c r="O3469" s="10">
        <v>4376.34</v>
      </c>
      <c r="P3469" s="10">
        <v>4199</v>
      </c>
      <c r="Q3469" s="10">
        <v>4481.6000000000004</v>
      </c>
      <c r="R3469" s="10">
        <v>4674.41</v>
      </c>
      <c r="S3469" s="10">
        <v>4258.95</v>
      </c>
      <c r="T3469" s="10">
        <v>4457.71</v>
      </c>
      <c r="U3469" s="9">
        <v>52468.59</v>
      </c>
    </row>
    <row r="3470" spans="1:21" ht="23.25" thickBot="1" x14ac:dyDescent="0.3">
      <c r="A3470" s="4" t="s">
        <v>883</v>
      </c>
      <c r="B3470" s="4" t="s">
        <v>759</v>
      </c>
      <c r="C3470" s="4" t="s">
        <v>760</v>
      </c>
      <c r="D3470" s="4" t="s">
        <v>884</v>
      </c>
      <c r="E3470" s="4" t="s">
        <v>885</v>
      </c>
      <c r="F3470" s="4" t="s">
        <v>128</v>
      </c>
      <c r="G3470" s="4" t="s">
        <v>129</v>
      </c>
      <c r="H3470" s="4" t="s">
        <v>440</v>
      </c>
      <c r="I3470" s="7"/>
      <c r="J3470" s="7"/>
      <c r="K3470" s="8">
        <v>15922</v>
      </c>
      <c r="L3470" s="8">
        <v>-2966.5</v>
      </c>
      <c r="M3470" s="8">
        <v>16416</v>
      </c>
      <c r="N3470" s="8">
        <v>21205.48</v>
      </c>
      <c r="O3470" s="7"/>
      <c r="P3470" s="7"/>
      <c r="Q3470" s="8">
        <v>-8496.5</v>
      </c>
      <c r="R3470" s="7"/>
      <c r="S3470" s="7"/>
      <c r="T3470" s="7"/>
      <c r="U3470" s="9">
        <v>42080.480000000003</v>
      </c>
    </row>
    <row r="3471" spans="1:21" ht="23.25" thickBot="1" x14ac:dyDescent="0.3">
      <c r="A3471" s="4" t="s">
        <v>883</v>
      </c>
      <c r="B3471" s="4" t="s">
        <v>759</v>
      </c>
      <c r="C3471" s="4" t="s">
        <v>760</v>
      </c>
      <c r="D3471" s="4" t="s">
        <v>884</v>
      </c>
      <c r="E3471" s="4" t="s">
        <v>885</v>
      </c>
      <c r="F3471" s="4" t="s">
        <v>47</v>
      </c>
      <c r="G3471" s="4" t="s">
        <v>48</v>
      </c>
      <c r="H3471" s="4" t="s">
        <v>440</v>
      </c>
      <c r="I3471" s="11"/>
      <c r="J3471" s="10">
        <v>7.49</v>
      </c>
      <c r="K3471" s="10">
        <v>45.67</v>
      </c>
      <c r="L3471" s="11"/>
      <c r="M3471" s="11"/>
      <c r="N3471" s="11"/>
      <c r="O3471" s="10">
        <v>28.68</v>
      </c>
      <c r="P3471" s="11"/>
      <c r="Q3471" s="11"/>
      <c r="R3471" s="11"/>
      <c r="S3471" s="11"/>
      <c r="T3471" s="11"/>
      <c r="U3471" s="9">
        <v>81.84</v>
      </c>
    </row>
    <row r="3472" spans="1:21" ht="23.25" thickBot="1" x14ac:dyDescent="0.3">
      <c r="A3472" s="4" t="s">
        <v>883</v>
      </c>
      <c r="B3472" s="4" t="s">
        <v>759</v>
      </c>
      <c r="C3472" s="4" t="s">
        <v>760</v>
      </c>
      <c r="D3472" s="4" t="s">
        <v>884</v>
      </c>
      <c r="E3472" s="4" t="s">
        <v>885</v>
      </c>
      <c r="F3472" s="4" t="s">
        <v>134</v>
      </c>
      <c r="G3472" s="4" t="s">
        <v>135</v>
      </c>
      <c r="H3472" s="4" t="s">
        <v>440</v>
      </c>
      <c r="I3472" s="7"/>
      <c r="J3472" s="7"/>
      <c r="K3472" s="7"/>
      <c r="L3472" s="7"/>
      <c r="M3472" s="7"/>
      <c r="N3472" s="7"/>
      <c r="O3472" s="7"/>
      <c r="P3472" s="7"/>
      <c r="Q3472" s="8">
        <v>30</v>
      </c>
      <c r="R3472" s="7"/>
      <c r="S3472" s="7"/>
      <c r="T3472" s="7"/>
      <c r="U3472" s="9">
        <v>30</v>
      </c>
    </row>
    <row r="3473" spans="1:21" ht="23.25" thickBot="1" x14ac:dyDescent="0.3">
      <c r="A3473" s="4" t="s">
        <v>883</v>
      </c>
      <c r="B3473" s="4" t="s">
        <v>759</v>
      </c>
      <c r="C3473" s="4" t="s">
        <v>760</v>
      </c>
      <c r="D3473" s="4" t="s">
        <v>884</v>
      </c>
      <c r="E3473" s="4" t="s">
        <v>885</v>
      </c>
      <c r="F3473" s="4" t="s">
        <v>310</v>
      </c>
      <c r="G3473" s="4" t="s">
        <v>311</v>
      </c>
      <c r="H3473" s="4" t="s">
        <v>440</v>
      </c>
      <c r="I3473" s="10">
        <v>2550.2399999999998</v>
      </c>
      <c r="J3473" s="10">
        <v>3258.64</v>
      </c>
      <c r="K3473" s="10">
        <v>2780.47</v>
      </c>
      <c r="L3473" s="10">
        <v>1965.81</v>
      </c>
      <c r="M3473" s="10">
        <v>4197.2700000000004</v>
      </c>
      <c r="N3473" s="10">
        <v>5667.2</v>
      </c>
      <c r="O3473" s="10">
        <v>4144.1400000000003</v>
      </c>
      <c r="P3473" s="10">
        <v>3187.8</v>
      </c>
      <c r="Q3473" s="14">
        <v>0</v>
      </c>
      <c r="R3473" s="10">
        <v>2196.04</v>
      </c>
      <c r="S3473" s="10">
        <v>3400.32</v>
      </c>
      <c r="T3473" s="10">
        <v>1416.8</v>
      </c>
      <c r="U3473" s="9">
        <v>34764.730000000003</v>
      </c>
    </row>
    <row r="3474" spans="1:21" ht="23.25" thickBot="1" x14ac:dyDescent="0.3">
      <c r="A3474" s="4" t="s">
        <v>883</v>
      </c>
      <c r="B3474" s="4" t="s">
        <v>759</v>
      </c>
      <c r="C3474" s="4" t="s">
        <v>760</v>
      </c>
      <c r="D3474" s="4" t="s">
        <v>884</v>
      </c>
      <c r="E3474" s="4" t="s">
        <v>885</v>
      </c>
      <c r="F3474" s="4" t="s">
        <v>38</v>
      </c>
      <c r="G3474" s="4" t="s">
        <v>39</v>
      </c>
      <c r="H3474" s="4" t="s">
        <v>440</v>
      </c>
      <c r="I3474" s="8">
        <v>6841.68</v>
      </c>
      <c r="J3474" s="8">
        <v>-6760</v>
      </c>
      <c r="K3474" s="8">
        <v>125.58</v>
      </c>
      <c r="L3474" s="7"/>
      <c r="M3474" s="8">
        <v>41.86</v>
      </c>
      <c r="N3474" s="7"/>
      <c r="O3474" s="7"/>
      <c r="P3474" s="8">
        <v>6293.27</v>
      </c>
      <c r="Q3474" s="8">
        <v>41.86</v>
      </c>
      <c r="R3474" s="7"/>
      <c r="S3474" s="8">
        <v>1416.8</v>
      </c>
      <c r="T3474" s="8">
        <v>-1375.1</v>
      </c>
      <c r="U3474" s="9">
        <v>6625.95</v>
      </c>
    </row>
    <row r="3475" spans="1:21" ht="23.25" thickBot="1" x14ac:dyDescent="0.3">
      <c r="A3475" s="4" t="s">
        <v>883</v>
      </c>
      <c r="B3475" s="4" t="s">
        <v>759</v>
      </c>
      <c r="C3475" s="4" t="s">
        <v>760</v>
      </c>
      <c r="D3475" s="4" t="s">
        <v>884</v>
      </c>
      <c r="E3475" s="4" t="s">
        <v>885</v>
      </c>
      <c r="F3475" s="4" t="s">
        <v>98</v>
      </c>
      <c r="G3475" s="4" t="s">
        <v>99</v>
      </c>
      <c r="H3475" s="4" t="s">
        <v>440</v>
      </c>
      <c r="I3475" s="11"/>
      <c r="J3475" s="11"/>
      <c r="K3475" s="11"/>
      <c r="L3475" s="11"/>
      <c r="M3475" s="11"/>
      <c r="N3475" s="11"/>
      <c r="O3475" s="11"/>
      <c r="P3475" s="11"/>
      <c r="Q3475" s="11"/>
      <c r="R3475" s="10">
        <v>4.99</v>
      </c>
      <c r="S3475" s="10">
        <v>213.44</v>
      </c>
      <c r="T3475" s="10">
        <v>-17.45</v>
      </c>
      <c r="U3475" s="9">
        <v>200.98</v>
      </c>
    </row>
    <row r="3476" spans="1:21" ht="23.25" thickBot="1" x14ac:dyDescent="0.3">
      <c r="A3476" s="4" t="s">
        <v>883</v>
      </c>
      <c r="B3476" s="4" t="s">
        <v>759</v>
      </c>
      <c r="C3476" s="4" t="s">
        <v>760</v>
      </c>
      <c r="D3476" s="4" t="s">
        <v>884</v>
      </c>
      <c r="E3476" s="4" t="s">
        <v>885</v>
      </c>
      <c r="F3476" s="4" t="s">
        <v>146</v>
      </c>
      <c r="G3476" s="4" t="s">
        <v>147</v>
      </c>
      <c r="H3476" s="4" t="s">
        <v>440</v>
      </c>
      <c r="I3476" s="7"/>
      <c r="J3476" s="7"/>
      <c r="K3476" s="7"/>
      <c r="L3476" s="7"/>
      <c r="M3476" s="7"/>
      <c r="N3476" s="7"/>
      <c r="O3476" s="7"/>
      <c r="P3476" s="7"/>
      <c r="Q3476" s="8">
        <v>14.18</v>
      </c>
      <c r="R3476" s="7"/>
      <c r="S3476" s="7"/>
      <c r="T3476" s="7"/>
      <c r="U3476" s="9">
        <v>14.18</v>
      </c>
    </row>
    <row r="3477" spans="1:21" ht="23.25" thickBot="1" x14ac:dyDescent="0.3">
      <c r="A3477" s="4" t="s">
        <v>883</v>
      </c>
      <c r="B3477" s="4" t="s">
        <v>759</v>
      </c>
      <c r="C3477" s="4" t="s">
        <v>760</v>
      </c>
      <c r="D3477" s="4" t="s">
        <v>884</v>
      </c>
      <c r="E3477" s="4" t="s">
        <v>885</v>
      </c>
      <c r="F3477" s="4" t="s">
        <v>102</v>
      </c>
      <c r="G3477" s="4" t="s">
        <v>103</v>
      </c>
      <c r="H3477" s="4" t="s">
        <v>440</v>
      </c>
      <c r="I3477" s="10">
        <v>405.96</v>
      </c>
      <c r="J3477" s="10">
        <v>756.51</v>
      </c>
      <c r="K3477" s="10">
        <v>801.03</v>
      </c>
      <c r="L3477" s="10">
        <v>420.02</v>
      </c>
      <c r="M3477" s="10">
        <v>290.04000000000002</v>
      </c>
      <c r="N3477" s="10">
        <v>1270.0899999999999</v>
      </c>
      <c r="O3477" s="11"/>
      <c r="P3477" s="10">
        <v>42.28</v>
      </c>
      <c r="Q3477" s="10">
        <v>124.98</v>
      </c>
      <c r="R3477" s="10">
        <v>12.58</v>
      </c>
      <c r="S3477" s="11"/>
      <c r="T3477" s="10">
        <v>32</v>
      </c>
      <c r="U3477" s="9">
        <v>4155.49</v>
      </c>
    </row>
    <row r="3478" spans="1:21" ht="23.25" thickBot="1" x14ac:dyDescent="0.3">
      <c r="A3478" s="4" t="s">
        <v>883</v>
      </c>
      <c r="B3478" s="4" t="s">
        <v>759</v>
      </c>
      <c r="C3478" s="4" t="s">
        <v>760</v>
      </c>
      <c r="D3478" s="4" t="s">
        <v>884</v>
      </c>
      <c r="E3478" s="4" t="s">
        <v>885</v>
      </c>
      <c r="F3478" s="4" t="s">
        <v>445</v>
      </c>
      <c r="G3478" s="4" t="s">
        <v>446</v>
      </c>
      <c r="H3478" s="4" t="s">
        <v>440</v>
      </c>
      <c r="I3478" s="8">
        <v>96.44</v>
      </c>
      <c r="J3478" s="7"/>
      <c r="K3478" s="8">
        <v>78.59</v>
      </c>
      <c r="L3478" s="7"/>
      <c r="M3478" s="7"/>
      <c r="N3478" s="7"/>
      <c r="O3478" s="8">
        <v>202</v>
      </c>
      <c r="P3478" s="7"/>
      <c r="Q3478" s="8">
        <v>336.35</v>
      </c>
      <c r="R3478" s="7"/>
      <c r="S3478" s="7"/>
      <c r="T3478" s="7"/>
      <c r="U3478" s="9">
        <v>713.38</v>
      </c>
    </row>
    <row r="3479" spans="1:21" ht="23.25" thickBot="1" x14ac:dyDescent="0.3">
      <c r="A3479" s="4" t="s">
        <v>883</v>
      </c>
      <c r="B3479" s="4" t="s">
        <v>759</v>
      </c>
      <c r="C3479" s="4" t="s">
        <v>760</v>
      </c>
      <c r="D3479" s="4" t="s">
        <v>884</v>
      </c>
      <c r="E3479" s="4" t="s">
        <v>885</v>
      </c>
      <c r="F3479" s="4" t="s">
        <v>235</v>
      </c>
      <c r="G3479" s="4" t="s">
        <v>236</v>
      </c>
      <c r="H3479" s="4" t="s">
        <v>440</v>
      </c>
      <c r="I3479" s="11"/>
      <c r="J3479" s="11"/>
      <c r="K3479" s="11"/>
      <c r="L3479" s="11"/>
      <c r="M3479" s="11"/>
      <c r="N3479" s="11"/>
      <c r="O3479" s="10">
        <v>225</v>
      </c>
      <c r="P3479" s="11"/>
      <c r="Q3479" s="10">
        <v>99</v>
      </c>
      <c r="R3479" s="11"/>
      <c r="S3479" s="11"/>
      <c r="T3479" s="11"/>
      <c r="U3479" s="9">
        <v>324</v>
      </c>
    </row>
    <row r="3480" spans="1:21" ht="23.25" thickBot="1" x14ac:dyDescent="0.3">
      <c r="A3480" s="4" t="s">
        <v>883</v>
      </c>
      <c r="B3480" s="4" t="s">
        <v>759</v>
      </c>
      <c r="C3480" s="4" t="s">
        <v>760</v>
      </c>
      <c r="D3480" s="4" t="s">
        <v>884</v>
      </c>
      <c r="E3480" s="4" t="s">
        <v>885</v>
      </c>
      <c r="F3480" s="4" t="s">
        <v>116</v>
      </c>
      <c r="G3480" s="4" t="s">
        <v>117</v>
      </c>
      <c r="H3480" s="4" t="s">
        <v>440</v>
      </c>
      <c r="I3480" s="8">
        <v>228.47</v>
      </c>
      <c r="J3480" s="8">
        <v>398.91</v>
      </c>
      <c r="K3480" s="8">
        <v>488.09</v>
      </c>
      <c r="L3480" s="8">
        <v>80.72</v>
      </c>
      <c r="M3480" s="8">
        <v>266.25</v>
      </c>
      <c r="N3480" s="8">
        <v>247.34</v>
      </c>
      <c r="O3480" s="7"/>
      <c r="P3480" s="7"/>
      <c r="Q3480" s="7"/>
      <c r="R3480" s="7"/>
      <c r="S3480" s="7"/>
      <c r="T3480" s="7"/>
      <c r="U3480" s="9">
        <v>1709.78</v>
      </c>
    </row>
    <row r="3481" spans="1:21" ht="23.25" thickBot="1" x14ac:dyDescent="0.3">
      <c r="A3481" s="4" t="s">
        <v>883</v>
      </c>
      <c r="B3481" s="4" t="s">
        <v>759</v>
      </c>
      <c r="C3481" s="4" t="s">
        <v>760</v>
      </c>
      <c r="D3481" s="4" t="s">
        <v>884</v>
      </c>
      <c r="E3481" s="4" t="s">
        <v>885</v>
      </c>
      <c r="F3481" s="4" t="s">
        <v>82</v>
      </c>
      <c r="G3481" s="4" t="s">
        <v>83</v>
      </c>
      <c r="H3481" s="4" t="s">
        <v>440</v>
      </c>
      <c r="I3481" s="11"/>
      <c r="J3481" s="11"/>
      <c r="K3481" s="11"/>
      <c r="L3481" s="10">
        <v>280</v>
      </c>
      <c r="M3481" s="10">
        <v>280</v>
      </c>
      <c r="N3481" s="10">
        <v>560</v>
      </c>
      <c r="O3481" s="11"/>
      <c r="P3481" s="11"/>
      <c r="Q3481" s="11"/>
      <c r="R3481" s="11"/>
      <c r="S3481" s="11"/>
      <c r="T3481" s="11"/>
      <c r="U3481" s="9">
        <v>1120</v>
      </c>
    </row>
    <row r="3482" spans="1:21" ht="23.25" thickBot="1" x14ac:dyDescent="0.3">
      <c r="A3482" s="4" t="s">
        <v>883</v>
      </c>
      <c r="B3482" s="4" t="s">
        <v>759</v>
      </c>
      <c r="C3482" s="4" t="s">
        <v>760</v>
      </c>
      <c r="D3482" s="4" t="s">
        <v>884</v>
      </c>
      <c r="E3482" s="4" t="s">
        <v>885</v>
      </c>
      <c r="F3482" s="4" t="s">
        <v>152</v>
      </c>
      <c r="G3482" s="4" t="s">
        <v>153</v>
      </c>
      <c r="H3482" s="4" t="s">
        <v>440</v>
      </c>
      <c r="I3482" s="7"/>
      <c r="J3482" s="8">
        <v>107612.74</v>
      </c>
      <c r="K3482" s="8">
        <v>20700</v>
      </c>
      <c r="L3482" s="8">
        <v>2175</v>
      </c>
      <c r="M3482" s="8">
        <v>11775</v>
      </c>
      <c r="N3482" s="8">
        <v>12150</v>
      </c>
      <c r="O3482" s="8">
        <v>12000</v>
      </c>
      <c r="P3482" s="8">
        <v>300</v>
      </c>
      <c r="Q3482" s="7"/>
      <c r="R3482" s="7"/>
      <c r="S3482" s="7"/>
      <c r="T3482" s="7"/>
      <c r="U3482" s="9">
        <v>166712.74</v>
      </c>
    </row>
    <row r="3483" spans="1:21" ht="23.25" thickBot="1" x14ac:dyDescent="0.3">
      <c r="A3483" s="4" t="s">
        <v>883</v>
      </c>
      <c r="B3483" s="4" t="s">
        <v>759</v>
      </c>
      <c r="C3483" s="4" t="s">
        <v>760</v>
      </c>
      <c r="D3483" s="4" t="s">
        <v>884</v>
      </c>
      <c r="E3483" s="4" t="s">
        <v>885</v>
      </c>
      <c r="F3483" s="4" t="s">
        <v>455</v>
      </c>
      <c r="G3483" s="4" t="s">
        <v>456</v>
      </c>
      <c r="H3483" s="4" t="s">
        <v>440</v>
      </c>
      <c r="I3483" s="11"/>
      <c r="J3483" s="10">
        <v>300</v>
      </c>
      <c r="K3483" s="11"/>
      <c r="L3483" s="11"/>
      <c r="M3483" s="11"/>
      <c r="N3483" s="11"/>
      <c r="O3483" s="11"/>
      <c r="P3483" s="11"/>
      <c r="Q3483" s="11"/>
      <c r="R3483" s="11"/>
      <c r="S3483" s="11"/>
      <c r="T3483" s="11"/>
      <c r="U3483" s="9">
        <v>300</v>
      </c>
    </row>
    <row r="3484" spans="1:21" ht="23.25" thickBot="1" x14ac:dyDescent="0.3">
      <c r="A3484" s="4" t="s">
        <v>883</v>
      </c>
      <c r="B3484" s="4" t="s">
        <v>759</v>
      </c>
      <c r="C3484" s="4" t="s">
        <v>760</v>
      </c>
      <c r="D3484" s="4" t="s">
        <v>884</v>
      </c>
      <c r="E3484" s="4" t="s">
        <v>885</v>
      </c>
      <c r="F3484" s="4" t="s">
        <v>531</v>
      </c>
      <c r="G3484" s="4" t="s">
        <v>532</v>
      </c>
      <c r="H3484" s="4" t="s">
        <v>440</v>
      </c>
      <c r="I3484" s="7"/>
      <c r="J3484" s="8">
        <v>1000</v>
      </c>
      <c r="K3484" s="8">
        <v>-1000</v>
      </c>
      <c r="L3484" s="7"/>
      <c r="M3484" s="7"/>
      <c r="N3484" s="7"/>
      <c r="O3484" s="7"/>
      <c r="P3484" s="7"/>
      <c r="Q3484" s="7"/>
      <c r="R3484" s="7"/>
      <c r="S3484" s="7"/>
      <c r="T3484" s="7"/>
      <c r="U3484" s="12">
        <v>0</v>
      </c>
    </row>
    <row r="3485" spans="1:21" ht="23.25" thickBot="1" x14ac:dyDescent="0.3">
      <c r="A3485" s="4" t="s">
        <v>883</v>
      </c>
      <c r="B3485" s="4" t="s">
        <v>759</v>
      </c>
      <c r="C3485" s="4" t="s">
        <v>760</v>
      </c>
      <c r="D3485" s="4" t="s">
        <v>884</v>
      </c>
      <c r="E3485" s="4" t="s">
        <v>885</v>
      </c>
      <c r="F3485" s="4" t="s">
        <v>84</v>
      </c>
      <c r="G3485" s="4" t="s">
        <v>85</v>
      </c>
      <c r="H3485" s="4" t="s">
        <v>440</v>
      </c>
      <c r="I3485" s="10">
        <v>391.9</v>
      </c>
      <c r="J3485" s="10">
        <v>819.28</v>
      </c>
      <c r="K3485" s="10">
        <v>1338</v>
      </c>
      <c r="L3485" s="10">
        <v>565.6</v>
      </c>
      <c r="M3485" s="10">
        <v>624.76</v>
      </c>
      <c r="N3485" s="10">
        <v>836.55</v>
      </c>
      <c r="O3485" s="11"/>
      <c r="P3485" s="10">
        <v>596.85</v>
      </c>
      <c r="Q3485" s="11"/>
      <c r="R3485" s="10">
        <v>53.73</v>
      </c>
      <c r="S3485" s="11"/>
      <c r="T3485" s="10">
        <v>186.43</v>
      </c>
      <c r="U3485" s="9">
        <v>5413.1</v>
      </c>
    </row>
    <row r="3486" spans="1:21" ht="23.25" thickBot="1" x14ac:dyDescent="0.3">
      <c r="A3486" s="4" t="s">
        <v>883</v>
      </c>
      <c r="B3486" s="4" t="s">
        <v>759</v>
      </c>
      <c r="C3486" s="4" t="s">
        <v>760</v>
      </c>
      <c r="D3486" s="4" t="s">
        <v>884</v>
      </c>
      <c r="E3486" s="4" t="s">
        <v>885</v>
      </c>
      <c r="F3486" s="4" t="s">
        <v>166</v>
      </c>
      <c r="G3486" s="4" t="s">
        <v>167</v>
      </c>
      <c r="H3486" s="4" t="s">
        <v>440</v>
      </c>
      <c r="I3486" s="7"/>
      <c r="J3486" s="8">
        <v>236.92</v>
      </c>
      <c r="K3486" s="8">
        <v>842.97</v>
      </c>
      <c r="L3486" s="8">
        <v>-110</v>
      </c>
      <c r="M3486" s="8">
        <v>129.69999999999999</v>
      </c>
      <c r="N3486" s="7"/>
      <c r="O3486" s="7"/>
      <c r="P3486" s="7"/>
      <c r="Q3486" s="8">
        <v>9.98</v>
      </c>
      <c r="R3486" s="8">
        <v>36.979999999999997</v>
      </c>
      <c r="S3486" s="8">
        <v>4.99</v>
      </c>
      <c r="T3486" s="7"/>
      <c r="U3486" s="9">
        <v>1151.54</v>
      </c>
    </row>
    <row r="3487" spans="1:21" ht="23.25" thickBot="1" x14ac:dyDescent="0.3">
      <c r="A3487" s="4" t="s">
        <v>883</v>
      </c>
      <c r="B3487" s="4" t="s">
        <v>759</v>
      </c>
      <c r="C3487" s="4" t="s">
        <v>760</v>
      </c>
      <c r="D3487" s="4" t="s">
        <v>884</v>
      </c>
      <c r="E3487" s="4" t="s">
        <v>885</v>
      </c>
      <c r="F3487" s="4" t="s">
        <v>168</v>
      </c>
      <c r="G3487" s="4" t="s">
        <v>169</v>
      </c>
      <c r="H3487" s="4" t="s">
        <v>440</v>
      </c>
      <c r="I3487" s="10">
        <v>22</v>
      </c>
      <c r="J3487" s="10">
        <v>144.47999999999999</v>
      </c>
      <c r="K3487" s="10">
        <v>1825.66</v>
      </c>
      <c r="L3487" s="11"/>
      <c r="M3487" s="10">
        <v>27.6</v>
      </c>
      <c r="N3487" s="10">
        <v>226.02</v>
      </c>
      <c r="O3487" s="11"/>
      <c r="P3487" s="11"/>
      <c r="Q3487" s="11"/>
      <c r="R3487" s="11"/>
      <c r="S3487" s="11"/>
      <c r="T3487" s="11"/>
      <c r="U3487" s="9">
        <v>2245.7600000000002</v>
      </c>
    </row>
    <row r="3488" spans="1:21" ht="23.25" thickBot="1" x14ac:dyDescent="0.3">
      <c r="A3488" s="4" t="s">
        <v>883</v>
      </c>
      <c r="B3488" s="4" t="s">
        <v>759</v>
      </c>
      <c r="C3488" s="4" t="s">
        <v>760</v>
      </c>
      <c r="D3488" s="4" t="s">
        <v>884</v>
      </c>
      <c r="E3488" s="4" t="s">
        <v>885</v>
      </c>
      <c r="F3488" s="4" t="s">
        <v>308</v>
      </c>
      <c r="G3488" s="4" t="s">
        <v>309</v>
      </c>
      <c r="H3488" s="4" t="s">
        <v>440</v>
      </c>
      <c r="I3488" s="7"/>
      <c r="J3488" s="7"/>
      <c r="K3488" s="7"/>
      <c r="L3488" s="8">
        <v>125</v>
      </c>
      <c r="M3488" s="7"/>
      <c r="N3488" s="7"/>
      <c r="O3488" s="7"/>
      <c r="P3488" s="7"/>
      <c r="Q3488" s="7"/>
      <c r="R3488" s="7"/>
      <c r="S3488" s="7"/>
      <c r="T3488" s="7"/>
      <c r="U3488" s="9">
        <v>125</v>
      </c>
    </row>
    <row r="3489" spans="1:21" ht="23.25" thickBot="1" x14ac:dyDescent="0.3">
      <c r="A3489" s="4" t="s">
        <v>883</v>
      </c>
      <c r="B3489" s="4" t="s">
        <v>759</v>
      </c>
      <c r="C3489" s="4" t="s">
        <v>760</v>
      </c>
      <c r="D3489" s="4" t="s">
        <v>7682</v>
      </c>
      <c r="E3489" s="4" t="s">
        <v>7683</v>
      </c>
      <c r="F3489" s="4" t="s">
        <v>531</v>
      </c>
      <c r="G3489" s="4" t="s">
        <v>532</v>
      </c>
      <c r="H3489" s="4" t="s">
        <v>353</v>
      </c>
      <c r="I3489" s="11"/>
      <c r="J3489" s="11"/>
      <c r="K3489" s="10">
        <v>1000</v>
      </c>
      <c r="L3489" s="11"/>
      <c r="M3489" s="11"/>
      <c r="N3489" s="11"/>
      <c r="O3489" s="11"/>
      <c r="P3489" s="11"/>
      <c r="Q3489" s="11"/>
      <c r="R3489" s="11"/>
      <c r="S3489" s="11"/>
      <c r="T3489" s="11"/>
      <c r="U3489" s="9">
        <v>1000</v>
      </c>
    </row>
    <row r="3490" spans="1:21" ht="23.25" thickBot="1" x14ac:dyDescent="0.3">
      <c r="A3490" s="4" t="s">
        <v>883</v>
      </c>
      <c r="B3490" s="4" t="s">
        <v>461</v>
      </c>
      <c r="C3490" s="4" t="s">
        <v>462</v>
      </c>
      <c r="D3490" s="4" t="s">
        <v>884</v>
      </c>
      <c r="E3490" s="4" t="s">
        <v>885</v>
      </c>
      <c r="F3490" s="4" t="s">
        <v>102</v>
      </c>
      <c r="G3490" s="4" t="s">
        <v>103</v>
      </c>
      <c r="H3490" s="4" t="s">
        <v>440</v>
      </c>
      <c r="I3490" s="8">
        <v>9.69</v>
      </c>
      <c r="J3490" s="7"/>
      <c r="K3490" s="7"/>
      <c r="L3490" s="7"/>
      <c r="M3490" s="7"/>
      <c r="N3490" s="7"/>
      <c r="O3490" s="7"/>
      <c r="P3490" s="7"/>
      <c r="Q3490" s="7"/>
      <c r="R3490" s="7"/>
      <c r="S3490" s="7"/>
      <c r="T3490" s="7"/>
      <c r="U3490" s="9">
        <v>9.69</v>
      </c>
    </row>
    <row r="3491" spans="1:21" ht="23.25" thickBot="1" x14ac:dyDescent="0.3">
      <c r="A3491" s="4" t="s">
        <v>886</v>
      </c>
      <c r="B3491" s="4" t="s">
        <v>821</v>
      </c>
      <c r="C3491" s="4" t="s">
        <v>822</v>
      </c>
      <c r="D3491" s="4" t="s">
        <v>887</v>
      </c>
      <c r="E3491" s="4" t="s">
        <v>888</v>
      </c>
      <c r="F3491" s="4" t="s">
        <v>108</v>
      </c>
      <c r="G3491" s="4" t="s">
        <v>109</v>
      </c>
      <c r="H3491" s="4" t="s">
        <v>825</v>
      </c>
      <c r="I3491" s="10">
        <v>5013.88</v>
      </c>
      <c r="J3491" s="10">
        <v>5383.32</v>
      </c>
      <c r="K3491" s="10">
        <v>-16413.86</v>
      </c>
      <c r="L3491" s="10">
        <v>4917.93</v>
      </c>
      <c r="M3491" s="10">
        <v>6016.66</v>
      </c>
      <c r="N3491" s="10">
        <v>6542.34</v>
      </c>
      <c r="O3491" s="10">
        <v>4993.49</v>
      </c>
      <c r="P3491" s="10">
        <v>6215.22</v>
      </c>
      <c r="Q3491" s="10">
        <v>6542.34</v>
      </c>
      <c r="R3491" s="10">
        <v>5154.57</v>
      </c>
      <c r="S3491" s="10">
        <v>3271.17</v>
      </c>
      <c r="T3491" s="10">
        <v>2973.79</v>
      </c>
      <c r="U3491" s="9">
        <v>40610.85</v>
      </c>
    </row>
    <row r="3492" spans="1:21" ht="23.25" thickBot="1" x14ac:dyDescent="0.3">
      <c r="A3492" s="4" t="s">
        <v>886</v>
      </c>
      <c r="B3492" s="4" t="s">
        <v>821</v>
      </c>
      <c r="C3492" s="4" t="s">
        <v>822</v>
      </c>
      <c r="D3492" s="4" t="s">
        <v>887</v>
      </c>
      <c r="E3492" s="4" t="s">
        <v>888</v>
      </c>
      <c r="F3492" s="4" t="s">
        <v>112</v>
      </c>
      <c r="G3492" s="4" t="s">
        <v>113</v>
      </c>
      <c r="H3492" s="4" t="s">
        <v>825</v>
      </c>
      <c r="I3492" s="8">
        <v>864.51</v>
      </c>
      <c r="J3492" s="8">
        <v>864.5</v>
      </c>
      <c r="K3492" s="8">
        <v>-2593.5</v>
      </c>
      <c r="L3492" s="8">
        <v>864.48</v>
      </c>
      <c r="M3492" s="8">
        <v>864.49</v>
      </c>
      <c r="N3492" s="8">
        <v>893.02</v>
      </c>
      <c r="O3492" s="8">
        <v>893.03</v>
      </c>
      <c r="P3492" s="8">
        <v>893.02</v>
      </c>
      <c r="Q3492" s="8">
        <v>893.02</v>
      </c>
      <c r="R3492" s="8">
        <v>893.01</v>
      </c>
      <c r="S3492" s="8">
        <v>446.51</v>
      </c>
      <c r="T3492" s="8">
        <v>568.29</v>
      </c>
      <c r="U3492" s="9">
        <v>6344.38</v>
      </c>
    </row>
    <row r="3493" spans="1:21" ht="23.25" thickBot="1" x14ac:dyDescent="0.3">
      <c r="A3493" s="4" t="s">
        <v>886</v>
      </c>
      <c r="B3493" s="4" t="s">
        <v>821</v>
      </c>
      <c r="C3493" s="4" t="s">
        <v>822</v>
      </c>
      <c r="D3493" s="4" t="s">
        <v>887</v>
      </c>
      <c r="E3493" s="4" t="s">
        <v>888</v>
      </c>
      <c r="F3493" s="4" t="s">
        <v>114</v>
      </c>
      <c r="G3493" s="4" t="s">
        <v>115</v>
      </c>
      <c r="H3493" s="4" t="s">
        <v>825</v>
      </c>
      <c r="I3493" s="10">
        <v>3199.62</v>
      </c>
      <c r="J3493" s="10">
        <v>3199.6</v>
      </c>
      <c r="K3493" s="10">
        <v>-9598.82</v>
      </c>
      <c r="L3493" s="10">
        <v>3208.46</v>
      </c>
      <c r="M3493" s="10">
        <v>3208.46</v>
      </c>
      <c r="N3493" s="10">
        <v>3314.36</v>
      </c>
      <c r="O3493" s="10">
        <v>3314.36</v>
      </c>
      <c r="P3493" s="10">
        <v>3314.36</v>
      </c>
      <c r="Q3493" s="10">
        <v>3314.36</v>
      </c>
      <c r="R3493" s="10">
        <v>3314.34</v>
      </c>
      <c r="S3493" s="10">
        <v>1657.18</v>
      </c>
      <c r="T3493" s="10">
        <v>2109.15</v>
      </c>
      <c r="U3493" s="9">
        <v>23555.43</v>
      </c>
    </row>
    <row r="3494" spans="1:21" ht="23.25" thickBot="1" x14ac:dyDescent="0.3">
      <c r="A3494" s="4" t="s">
        <v>886</v>
      </c>
      <c r="B3494" s="4" t="s">
        <v>821</v>
      </c>
      <c r="C3494" s="4" t="s">
        <v>822</v>
      </c>
      <c r="D3494" s="4" t="s">
        <v>887</v>
      </c>
      <c r="E3494" s="4" t="s">
        <v>888</v>
      </c>
      <c r="F3494" s="4" t="s">
        <v>102</v>
      </c>
      <c r="G3494" s="4" t="s">
        <v>103</v>
      </c>
      <c r="H3494" s="4" t="s">
        <v>825</v>
      </c>
      <c r="I3494" s="8">
        <v>116.58</v>
      </c>
      <c r="J3494" s="7"/>
      <c r="K3494" s="8">
        <v>-116.58</v>
      </c>
      <c r="L3494" s="7"/>
      <c r="M3494" s="7"/>
      <c r="N3494" s="7"/>
      <c r="O3494" s="7"/>
      <c r="P3494" s="7"/>
      <c r="Q3494" s="7"/>
      <c r="R3494" s="7"/>
      <c r="S3494" s="7"/>
      <c r="T3494" s="8">
        <v>89.97</v>
      </c>
      <c r="U3494" s="9">
        <v>89.97</v>
      </c>
    </row>
    <row r="3495" spans="1:21" ht="23.25" thickBot="1" x14ac:dyDescent="0.3">
      <c r="A3495" s="4" t="s">
        <v>886</v>
      </c>
      <c r="B3495" s="4" t="s">
        <v>821</v>
      </c>
      <c r="C3495" s="4" t="s">
        <v>822</v>
      </c>
      <c r="D3495" s="4" t="s">
        <v>887</v>
      </c>
      <c r="E3495" s="4" t="s">
        <v>888</v>
      </c>
      <c r="F3495" s="4" t="s">
        <v>82</v>
      </c>
      <c r="G3495" s="4" t="s">
        <v>83</v>
      </c>
      <c r="H3495" s="4" t="s">
        <v>825</v>
      </c>
      <c r="I3495" s="11"/>
      <c r="J3495" s="10">
        <v>7</v>
      </c>
      <c r="K3495" s="10">
        <v>-7</v>
      </c>
      <c r="L3495" s="11"/>
      <c r="M3495" s="11"/>
      <c r="N3495" s="11"/>
      <c r="O3495" s="11"/>
      <c r="P3495" s="11"/>
      <c r="Q3495" s="11"/>
      <c r="R3495" s="11"/>
      <c r="S3495" s="11"/>
      <c r="T3495" s="11"/>
      <c r="U3495" s="12">
        <v>0</v>
      </c>
    </row>
    <row r="3496" spans="1:21" ht="23.25" thickBot="1" x14ac:dyDescent="0.3">
      <c r="A3496" s="4" t="s">
        <v>886</v>
      </c>
      <c r="B3496" s="4" t="s">
        <v>821</v>
      </c>
      <c r="C3496" s="4" t="s">
        <v>822</v>
      </c>
      <c r="D3496" s="4" t="s">
        <v>887</v>
      </c>
      <c r="E3496" s="4" t="s">
        <v>888</v>
      </c>
      <c r="F3496" s="4" t="s">
        <v>84</v>
      </c>
      <c r="G3496" s="4" t="s">
        <v>85</v>
      </c>
      <c r="H3496" s="4" t="s">
        <v>825</v>
      </c>
      <c r="I3496" s="7"/>
      <c r="J3496" s="7"/>
      <c r="K3496" s="7"/>
      <c r="L3496" s="7"/>
      <c r="M3496" s="8">
        <v>85.36</v>
      </c>
      <c r="N3496" s="7"/>
      <c r="O3496" s="7"/>
      <c r="P3496" s="7"/>
      <c r="Q3496" s="7"/>
      <c r="R3496" s="7"/>
      <c r="S3496" s="7"/>
      <c r="T3496" s="7"/>
      <c r="U3496" s="9">
        <v>85.36</v>
      </c>
    </row>
    <row r="3497" spans="1:21" ht="23.25" thickBot="1" x14ac:dyDescent="0.3">
      <c r="A3497" s="4" t="s">
        <v>886</v>
      </c>
      <c r="B3497" s="4" t="s">
        <v>821</v>
      </c>
      <c r="C3497" s="4" t="s">
        <v>822</v>
      </c>
      <c r="D3497" s="4" t="s">
        <v>887</v>
      </c>
      <c r="E3497" s="4" t="s">
        <v>888</v>
      </c>
      <c r="F3497" s="4" t="s">
        <v>164</v>
      </c>
      <c r="G3497" s="4" t="s">
        <v>165</v>
      </c>
      <c r="H3497" s="4" t="s">
        <v>825</v>
      </c>
      <c r="I3497" s="11"/>
      <c r="J3497" s="11"/>
      <c r="K3497" s="10">
        <v>-150</v>
      </c>
      <c r="L3497" s="11"/>
      <c r="M3497" s="10">
        <v>95.09</v>
      </c>
      <c r="N3497" s="11"/>
      <c r="O3497" s="11"/>
      <c r="P3497" s="11"/>
      <c r="Q3497" s="11"/>
      <c r="R3497" s="11"/>
      <c r="S3497" s="11"/>
      <c r="T3497" s="11"/>
      <c r="U3497" s="9">
        <v>-54.91</v>
      </c>
    </row>
    <row r="3498" spans="1:21" ht="23.25" thickBot="1" x14ac:dyDescent="0.3">
      <c r="A3498" s="4" t="s">
        <v>886</v>
      </c>
      <c r="B3498" s="4" t="s">
        <v>821</v>
      </c>
      <c r="C3498" s="4" t="s">
        <v>822</v>
      </c>
      <c r="D3498" s="4" t="s">
        <v>887</v>
      </c>
      <c r="E3498" s="4" t="s">
        <v>888</v>
      </c>
      <c r="F3498" s="4" t="s">
        <v>86</v>
      </c>
      <c r="G3498" s="4" t="s">
        <v>87</v>
      </c>
      <c r="H3498" s="4" t="s">
        <v>825</v>
      </c>
      <c r="I3498" s="7"/>
      <c r="J3498" s="8">
        <v>306.22000000000003</v>
      </c>
      <c r="K3498" s="7"/>
      <c r="L3498" s="7"/>
      <c r="M3498" s="7"/>
      <c r="N3498" s="7"/>
      <c r="O3498" s="7"/>
      <c r="P3498" s="7"/>
      <c r="Q3498" s="7"/>
      <c r="R3498" s="7"/>
      <c r="S3498" s="7"/>
      <c r="T3498" s="7"/>
      <c r="U3498" s="9">
        <v>306.22000000000003</v>
      </c>
    </row>
    <row r="3499" spans="1:21" ht="23.25" thickBot="1" x14ac:dyDescent="0.3">
      <c r="A3499" s="4" t="s">
        <v>886</v>
      </c>
      <c r="B3499" s="4" t="s">
        <v>889</v>
      </c>
      <c r="C3499" s="4" t="s">
        <v>890</v>
      </c>
      <c r="D3499" s="4" t="s">
        <v>887</v>
      </c>
      <c r="E3499" s="4" t="s">
        <v>888</v>
      </c>
      <c r="F3499" s="4" t="s">
        <v>108</v>
      </c>
      <c r="G3499" s="4" t="s">
        <v>109</v>
      </c>
      <c r="H3499" s="4" t="s">
        <v>825</v>
      </c>
      <c r="I3499" s="10">
        <v>1793.24</v>
      </c>
      <c r="J3499" s="10">
        <v>1542.04</v>
      </c>
      <c r="K3499" s="10">
        <v>958.34</v>
      </c>
      <c r="L3499" s="10">
        <v>1749.68</v>
      </c>
      <c r="M3499" s="10">
        <v>1916.66</v>
      </c>
      <c r="N3499" s="10">
        <v>1880.92</v>
      </c>
      <c r="O3499" s="10">
        <v>1844.92</v>
      </c>
      <c r="P3499" s="10">
        <v>1781.93</v>
      </c>
      <c r="Q3499" s="10">
        <v>1349.95</v>
      </c>
      <c r="R3499" s="10">
        <v>1724.92</v>
      </c>
      <c r="S3499" s="10">
        <v>1439.94</v>
      </c>
      <c r="T3499" s="10">
        <v>1709.93</v>
      </c>
      <c r="U3499" s="9">
        <v>19692.47</v>
      </c>
    </row>
    <row r="3500" spans="1:21" ht="23.25" thickBot="1" x14ac:dyDescent="0.3">
      <c r="A3500" s="4" t="s">
        <v>886</v>
      </c>
      <c r="B3500" s="4" t="s">
        <v>889</v>
      </c>
      <c r="C3500" s="4" t="s">
        <v>890</v>
      </c>
      <c r="D3500" s="4" t="s">
        <v>887</v>
      </c>
      <c r="E3500" s="4" t="s">
        <v>888</v>
      </c>
      <c r="F3500" s="4" t="s">
        <v>110</v>
      </c>
      <c r="G3500" s="4" t="s">
        <v>111</v>
      </c>
      <c r="H3500" s="4" t="s">
        <v>825</v>
      </c>
      <c r="I3500" s="8">
        <v>63.27</v>
      </c>
      <c r="J3500" s="7"/>
      <c r="K3500" s="7"/>
      <c r="L3500" s="7"/>
      <c r="M3500" s="7"/>
      <c r="N3500" s="7"/>
      <c r="O3500" s="7"/>
      <c r="P3500" s="7"/>
      <c r="Q3500" s="7"/>
      <c r="R3500" s="7"/>
      <c r="S3500" s="7"/>
      <c r="T3500" s="7"/>
      <c r="U3500" s="9">
        <v>63.27</v>
      </c>
    </row>
    <row r="3501" spans="1:21" ht="23.25" thickBot="1" x14ac:dyDescent="0.3">
      <c r="A3501" s="4" t="s">
        <v>886</v>
      </c>
      <c r="B3501" s="4" t="s">
        <v>889</v>
      </c>
      <c r="C3501" s="4" t="s">
        <v>890</v>
      </c>
      <c r="D3501" s="4" t="s">
        <v>887</v>
      </c>
      <c r="E3501" s="4" t="s">
        <v>888</v>
      </c>
      <c r="F3501" s="4" t="s">
        <v>112</v>
      </c>
      <c r="G3501" s="4" t="s">
        <v>113</v>
      </c>
      <c r="H3501" s="4" t="s">
        <v>825</v>
      </c>
      <c r="I3501" s="10">
        <v>261.63</v>
      </c>
      <c r="J3501" s="10">
        <v>261.62</v>
      </c>
      <c r="K3501" s="10">
        <v>261.64</v>
      </c>
      <c r="L3501" s="10">
        <v>261.62</v>
      </c>
      <c r="M3501" s="10">
        <v>261.62</v>
      </c>
      <c r="N3501" s="10">
        <v>270.26</v>
      </c>
      <c r="O3501" s="10">
        <v>270.26</v>
      </c>
      <c r="P3501" s="10">
        <v>270.25</v>
      </c>
      <c r="Q3501" s="10">
        <v>270.26</v>
      </c>
      <c r="R3501" s="10">
        <v>270.26</v>
      </c>
      <c r="S3501" s="10">
        <v>270.25</v>
      </c>
      <c r="T3501" s="10">
        <v>270.26</v>
      </c>
      <c r="U3501" s="9">
        <v>3199.93</v>
      </c>
    </row>
    <row r="3502" spans="1:21" ht="23.25" thickBot="1" x14ac:dyDescent="0.3">
      <c r="A3502" s="4" t="s">
        <v>886</v>
      </c>
      <c r="B3502" s="4" t="s">
        <v>889</v>
      </c>
      <c r="C3502" s="4" t="s">
        <v>890</v>
      </c>
      <c r="D3502" s="4" t="s">
        <v>887</v>
      </c>
      <c r="E3502" s="4" t="s">
        <v>888</v>
      </c>
      <c r="F3502" s="4" t="s">
        <v>114</v>
      </c>
      <c r="G3502" s="4" t="s">
        <v>115</v>
      </c>
      <c r="H3502" s="4" t="s">
        <v>825</v>
      </c>
      <c r="I3502" s="8">
        <v>968.29</v>
      </c>
      <c r="J3502" s="8">
        <v>968.3</v>
      </c>
      <c r="K3502" s="8">
        <v>968.31</v>
      </c>
      <c r="L3502" s="8">
        <v>970.99</v>
      </c>
      <c r="M3502" s="8">
        <v>970.98</v>
      </c>
      <c r="N3502" s="8">
        <v>1003.02</v>
      </c>
      <c r="O3502" s="8">
        <v>1003.03</v>
      </c>
      <c r="P3502" s="8">
        <v>1003.02</v>
      </c>
      <c r="Q3502" s="8">
        <v>1003.02</v>
      </c>
      <c r="R3502" s="8">
        <v>1003.02</v>
      </c>
      <c r="S3502" s="8">
        <v>1003.02</v>
      </c>
      <c r="T3502" s="8">
        <v>1003.02</v>
      </c>
      <c r="U3502" s="9">
        <v>11868.02</v>
      </c>
    </row>
    <row r="3503" spans="1:21" ht="23.25" thickBot="1" x14ac:dyDescent="0.3">
      <c r="A3503" s="4" t="s">
        <v>891</v>
      </c>
      <c r="B3503" s="4" t="s">
        <v>314</v>
      </c>
      <c r="C3503" s="4" t="s">
        <v>315</v>
      </c>
      <c r="D3503" s="4" t="s">
        <v>894</v>
      </c>
      <c r="E3503" s="4" t="s">
        <v>895</v>
      </c>
      <c r="F3503" s="4" t="s">
        <v>128</v>
      </c>
      <c r="G3503" s="4" t="s">
        <v>129</v>
      </c>
      <c r="H3503" s="4" t="s">
        <v>440</v>
      </c>
      <c r="I3503" s="11"/>
      <c r="J3503" s="11"/>
      <c r="K3503" s="11"/>
      <c r="L3503" s="11"/>
      <c r="M3503" s="11"/>
      <c r="N3503" s="11"/>
      <c r="O3503" s="10">
        <v>6.51</v>
      </c>
      <c r="P3503" s="11"/>
      <c r="Q3503" s="11"/>
      <c r="R3503" s="11"/>
      <c r="S3503" s="11"/>
      <c r="T3503" s="11"/>
      <c r="U3503" s="9">
        <v>6.51</v>
      </c>
    </row>
    <row r="3504" spans="1:21" ht="23.25" thickBot="1" x14ac:dyDescent="0.3">
      <c r="A3504" s="4" t="s">
        <v>891</v>
      </c>
      <c r="B3504" s="4" t="s">
        <v>314</v>
      </c>
      <c r="C3504" s="4" t="s">
        <v>315</v>
      </c>
      <c r="D3504" s="4" t="s">
        <v>894</v>
      </c>
      <c r="E3504" s="4" t="s">
        <v>895</v>
      </c>
      <c r="F3504" s="4" t="s">
        <v>132</v>
      </c>
      <c r="G3504" s="4" t="s">
        <v>133</v>
      </c>
      <c r="H3504" s="4" t="s">
        <v>440</v>
      </c>
      <c r="I3504" s="8">
        <v>178.64</v>
      </c>
      <c r="J3504" s="8">
        <v>29.58</v>
      </c>
      <c r="K3504" s="8">
        <v>570.48</v>
      </c>
      <c r="L3504" s="8">
        <v>71.92</v>
      </c>
      <c r="M3504" s="8">
        <v>12.85</v>
      </c>
      <c r="N3504" s="8">
        <v>123.68</v>
      </c>
      <c r="O3504" s="7"/>
      <c r="P3504" s="8">
        <v>70.150000000000006</v>
      </c>
      <c r="Q3504" s="7"/>
      <c r="R3504" s="7"/>
      <c r="S3504" s="8">
        <v>4.03</v>
      </c>
      <c r="T3504" s="7"/>
      <c r="U3504" s="9">
        <v>1061.33</v>
      </c>
    </row>
    <row r="3505" spans="1:21" ht="23.25" thickBot="1" x14ac:dyDescent="0.3">
      <c r="A3505" s="4" t="s">
        <v>891</v>
      </c>
      <c r="B3505" s="4" t="s">
        <v>314</v>
      </c>
      <c r="C3505" s="4" t="s">
        <v>315</v>
      </c>
      <c r="D3505" s="4" t="s">
        <v>894</v>
      </c>
      <c r="E3505" s="4" t="s">
        <v>895</v>
      </c>
      <c r="F3505" s="4" t="s">
        <v>98</v>
      </c>
      <c r="G3505" s="4" t="s">
        <v>99</v>
      </c>
      <c r="H3505" s="4" t="s">
        <v>440</v>
      </c>
      <c r="I3505" s="11"/>
      <c r="J3505" s="11"/>
      <c r="K3505" s="11"/>
      <c r="L3505" s="11"/>
      <c r="M3505" s="11"/>
      <c r="N3505" s="11"/>
      <c r="O3505" s="11"/>
      <c r="P3505" s="11"/>
      <c r="Q3505" s="11"/>
      <c r="R3505" s="10">
        <v>962.28</v>
      </c>
      <c r="S3505" s="10">
        <v>-962.28</v>
      </c>
      <c r="T3505" s="11"/>
      <c r="U3505" s="12">
        <v>0</v>
      </c>
    </row>
    <row r="3506" spans="1:21" ht="23.25" thickBot="1" x14ac:dyDescent="0.3">
      <c r="A3506" s="4" t="s">
        <v>891</v>
      </c>
      <c r="B3506" s="4" t="s">
        <v>314</v>
      </c>
      <c r="C3506" s="4" t="s">
        <v>315</v>
      </c>
      <c r="D3506" s="4" t="s">
        <v>894</v>
      </c>
      <c r="E3506" s="4" t="s">
        <v>895</v>
      </c>
      <c r="F3506" s="4" t="s">
        <v>146</v>
      </c>
      <c r="G3506" s="4" t="s">
        <v>147</v>
      </c>
      <c r="H3506" s="4" t="s">
        <v>440</v>
      </c>
      <c r="I3506" s="7"/>
      <c r="J3506" s="7"/>
      <c r="K3506" s="7"/>
      <c r="L3506" s="7"/>
      <c r="M3506" s="7"/>
      <c r="N3506" s="7"/>
      <c r="O3506" s="7"/>
      <c r="P3506" s="7"/>
      <c r="Q3506" s="8">
        <v>11</v>
      </c>
      <c r="R3506" s="7"/>
      <c r="S3506" s="7"/>
      <c r="T3506" s="7"/>
      <c r="U3506" s="9">
        <v>11</v>
      </c>
    </row>
    <row r="3507" spans="1:21" ht="23.25" thickBot="1" x14ac:dyDescent="0.3">
      <c r="A3507" s="4" t="s">
        <v>891</v>
      </c>
      <c r="B3507" s="4" t="s">
        <v>314</v>
      </c>
      <c r="C3507" s="4" t="s">
        <v>315</v>
      </c>
      <c r="D3507" s="4" t="s">
        <v>894</v>
      </c>
      <c r="E3507" s="4" t="s">
        <v>895</v>
      </c>
      <c r="F3507" s="4" t="s">
        <v>102</v>
      </c>
      <c r="G3507" s="4" t="s">
        <v>103</v>
      </c>
      <c r="H3507" s="4" t="s">
        <v>440</v>
      </c>
      <c r="I3507" s="11"/>
      <c r="J3507" s="10">
        <v>5.33</v>
      </c>
      <c r="K3507" s="11"/>
      <c r="L3507" s="11"/>
      <c r="M3507" s="11"/>
      <c r="N3507" s="11"/>
      <c r="O3507" s="10">
        <v>57.37</v>
      </c>
      <c r="P3507" s="11"/>
      <c r="Q3507" s="11"/>
      <c r="R3507" s="11"/>
      <c r="S3507" s="11"/>
      <c r="T3507" s="11"/>
      <c r="U3507" s="9">
        <v>62.7</v>
      </c>
    </row>
    <row r="3508" spans="1:21" ht="23.25" thickBot="1" x14ac:dyDescent="0.3">
      <c r="A3508" s="4" t="s">
        <v>891</v>
      </c>
      <c r="B3508" s="4" t="s">
        <v>314</v>
      </c>
      <c r="C3508" s="4" t="s">
        <v>315</v>
      </c>
      <c r="D3508" s="4" t="s">
        <v>894</v>
      </c>
      <c r="E3508" s="4" t="s">
        <v>895</v>
      </c>
      <c r="F3508" s="4" t="s">
        <v>116</v>
      </c>
      <c r="G3508" s="4" t="s">
        <v>117</v>
      </c>
      <c r="H3508" s="4" t="s">
        <v>440</v>
      </c>
      <c r="I3508" s="7"/>
      <c r="J3508" s="7"/>
      <c r="K3508" s="7"/>
      <c r="L3508" s="7"/>
      <c r="M3508" s="7"/>
      <c r="N3508" s="7"/>
      <c r="O3508" s="7"/>
      <c r="P3508" s="7"/>
      <c r="Q3508" s="8">
        <v>11.5</v>
      </c>
      <c r="R3508" s="7"/>
      <c r="S3508" s="7"/>
      <c r="T3508" s="7"/>
      <c r="U3508" s="9">
        <v>11.5</v>
      </c>
    </row>
    <row r="3509" spans="1:21" ht="23.25" thickBot="1" x14ac:dyDescent="0.3">
      <c r="A3509" s="4" t="s">
        <v>891</v>
      </c>
      <c r="B3509" s="4" t="s">
        <v>314</v>
      </c>
      <c r="C3509" s="4" t="s">
        <v>315</v>
      </c>
      <c r="D3509" s="4" t="s">
        <v>894</v>
      </c>
      <c r="E3509" s="4" t="s">
        <v>895</v>
      </c>
      <c r="F3509" s="4" t="s">
        <v>769</v>
      </c>
      <c r="G3509" s="4" t="s">
        <v>770</v>
      </c>
      <c r="H3509" s="4" t="s">
        <v>440</v>
      </c>
      <c r="I3509" s="10">
        <v>687.5</v>
      </c>
      <c r="J3509" s="11"/>
      <c r="K3509" s="10">
        <v>1544</v>
      </c>
      <c r="L3509" s="10">
        <v>412</v>
      </c>
      <c r="M3509" s="11"/>
      <c r="N3509" s="10">
        <v>13.24</v>
      </c>
      <c r="O3509" s="10">
        <v>293.52999999999997</v>
      </c>
      <c r="P3509" s="11"/>
      <c r="Q3509" s="10">
        <v>1503.02</v>
      </c>
      <c r="R3509" s="11"/>
      <c r="S3509" s="11"/>
      <c r="T3509" s="11"/>
      <c r="U3509" s="9">
        <v>4453.29</v>
      </c>
    </row>
    <row r="3510" spans="1:21" ht="23.25" thickBot="1" x14ac:dyDescent="0.3">
      <c r="A3510" s="4" t="s">
        <v>891</v>
      </c>
      <c r="B3510" s="4" t="s">
        <v>314</v>
      </c>
      <c r="C3510" s="4" t="s">
        <v>315</v>
      </c>
      <c r="D3510" s="4" t="s">
        <v>894</v>
      </c>
      <c r="E3510" s="4" t="s">
        <v>895</v>
      </c>
      <c r="F3510" s="4" t="s">
        <v>82</v>
      </c>
      <c r="G3510" s="4" t="s">
        <v>83</v>
      </c>
      <c r="H3510" s="4" t="s">
        <v>440</v>
      </c>
      <c r="I3510" s="7"/>
      <c r="J3510" s="8">
        <v>15</v>
      </c>
      <c r="K3510" s="8">
        <v>7.5</v>
      </c>
      <c r="L3510" s="7"/>
      <c r="M3510" s="8">
        <v>7.5</v>
      </c>
      <c r="N3510" s="8">
        <v>15</v>
      </c>
      <c r="O3510" s="7"/>
      <c r="P3510" s="7"/>
      <c r="Q3510" s="7"/>
      <c r="R3510" s="7"/>
      <c r="S3510" s="7"/>
      <c r="T3510" s="7"/>
      <c r="U3510" s="9">
        <v>45</v>
      </c>
    </row>
    <row r="3511" spans="1:21" ht="23.25" thickBot="1" x14ac:dyDescent="0.3">
      <c r="A3511" s="4" t="s">
        <v>891</v>
      </c>
      <c r="B3511" s="4" t="s">
        <v>314</v>
      </c>
      <c r="C3511" s="4" t="s">
        <v>315</v>
      </c>
      <c r="D3511" s="4" t="s">
        <v>894</v>
      </c>
      <c r="E3511" s="4" t="s">
        <v>895</v>
      </c>
      <c r="F3511" s="4" t="s">
        <v>773</v>
      </c>
      <c r="G3511" s="4" t="s">
        <v>774</v>
      </c>
      <c r="H3511" s="4" t="s">
        <v>440</v>
      </c>
      <c r="I3511" s="11"/>
      <c r="J3511" s="11"/>
      <c r="K3511" s="10">
        <v>216</v>
      </c>
      <c r="L3511" s="11"/>
      <c r="M3511" s="11"/>
      <c r="N3511" s="11"/>
      <c r="O3511" s="11"/>
      <c r="P3511" s="11"/>
      <c r="Q3511" s="11"/>
      <c r="R3511" s="11"/>
      <c r="S3511" s="11"/>
      <c r="T3511" s="11"/>
      <c r="U3511" s="9">
        <v>216</v>
      </c>
    </row>
    <row r="3512" spans="1:21" ht="23.25" thickBot="1" x14ac:dyDescent="0.3">
      <c r="A3512" s="4" t="s">
        <v>891</v>
      </c>
      <c r="B3512" s="4" t="s">
        <v>314</v>
      </c>
      <c r="C3512" s="4" t="s">
        <v>315</v>
      </c>
      <c r="D3512" s="4" t="s">
        <v>894</v>
      </c>
      <c r="E3512" s="4" t="s">
        <v>895</v>
      </c>
      <c r="F3512" s="4" t="s">
        <v>84</v>
      </c>
      <c r="G3512" s="4" t="s">
        <v>85</v>
      </c>
      <c r="H3512" s="4" t="s">
        <v>440</v>
      </c>
      <c r="I3512" s="7"/>
      <c r="J3512" s="8">
        <v>30.55</v>
      </c>
      <c r="K3512" s="8">
        <v>18.899999999999999</v>
      </c>
      <c r="L3512" s="7"/>
      <c r="M3512" s="8">
        <v>53.8</v>
      </c>
      <c r="N3512" s="7"/>
      <c r="O3512" s="7"/>
      <c r="P3512" s="7"/>
      <c r="Q3512" s="7"/>
      <c r="R3512" s="7"/>
      <c r="S3512" s="8">
        <v>958.25</v>
      </c>
      <c r="T3512" s="7"/>
      <c r="U3512" s="9">
        <v>1061.5</v>
      </c>
    </row>
    <row r="3513" spans="1:21" ht="23.25" thickBot="1" x14ac:dyDescent="0.3">
      <c r="A3513" s="4" t="s">
        <v>891</v>
      </c>
      <c r="B3513" s="4" t="s">
        <v>314</v>
      </c>
      <c r="C3513" s="4" t="s">
        <v>315</v>
      </c>
      <c r="D3513" s="4" t="s">
        <v>894</v>
      </c>
      <c r="E3513" s="4" t="s">
        <v>895</v>
      </c>
      <c r="F3513" s="4" t="s">
        <v>162</v>
      </c>
      <c r="G3513" s="4" t="s">
        <v>163</v>
      </c>
      <c r="H3513" s="4" t="s">
        <v>440</v>
      </c>
      <c r="I3513" s="10">
        <v>99.41</v>
      </c>
      <c r="J3513" s="10">
        <v>183.34</v>
      </c>
      <c r="K3513" s="10">
        <v>-183.34</v>
      </c>
      <c r="L3513" s="10">
        <v>193.7</v>
      </c>
      <c r="M3513" s="10">
        <v>50</v>
      </c>
      <c r="N3513" s="10">
        <v>97.43</v>
      </c>
      <c r="O3513" s="11"/>
      <c r="P3513" s="11"/>
      <c r="Q3513" s="11"/>
      <c r="R3513" s="11"/>
      <c r="S3513" s="11"/>
      <c r="T3513" s="11"/>
      <c r="U3513" s="9">
        <v>440.54</v>
      </c>
    </row>
    <row r="3514" spans="1:21" ht="23.25" thickBot="1" x14ac:dyDescent="0.3">
      <c r="A3514" s="4" t="s">
        <v>891</v>
      </c>
      <c r="B3514" s="4" t="s">
        <v>314</v>
      </c>
      <c r="C3514" s="4" t="s">
        <v>315</v>
      </c>
      <c r="D3514" s="4" t="s">
        <v>894</v>
      </c>
      <c r="E3514" s="4" t="s">
        <v>895</v>
      </c>
      <c r="F3514" s="4" t="s">
        <v>308</v>
      </c>
      <c r="G3514" s="4" t="s">
        <v>309</v>
      </c>
      <c r="H3514" s="4" t="s">
        <v>440</v>
      </c>
      <c r="I3514" s="7"/>
      <c r="J3514" s="7"/>
      <c r="K3514" s="7"/>
      <c r="L3514" s="8">
        <v>35.36</v>
      </c>
      <c r="M3514" s="7"/>
      <c r="N3514" s="7"/>
      <c r="O3514" s="7"/>
      <c r="P3514" s="7"/>
      <c r="Q3514" s="7"/>
      <c r="R3514" s="7"/>
      <c r="S3514" s="7"/>
      <c r="T3514" s="7"/>
      <c r="U3514" s="9">
        <v>35.36</v>
      </c>
    </row>
    <row r="3515" spans="1:21" ht="23.25" thickBot="1" x14ac:dyDescent="0.3">
      <c r="A3515" s="4" t="s">
        <v>891</v>
      </c>
      <c r="B3515" s="4" t="s">
        <v>314</v>
      </c>
      <c r="C3515" s="4" t="s">
        <v>315</v>
      </c>
      <c r="D3515" s="4" t="s">
        <v>896</v>
      </c>
      <c r="E3515" s="4" t="s">
        <v>897</v>
      </c>
      <c r="F3515" s="4" t="s">
        <v>769</v>
      </c>
      <c r="G3515" s="4" t="s">
        <v>770</v>
      </c>
      <c r="H3515" s="4" t="s">
        <v>353</v>
      </c>
      <c r="I3515" s="10">
        <v>5995.42</v>
      </c>
      <c r="J3515" s="11"/>
      <c r="K3515" s="10">
        <v>25661</v>
      </c>
      <c r="L3515" s="10">
        <v>558.25</v>
      </c>
      <c r="M3515" s="11"/>
      <c r="N3515" s="11"/>
      <c r="O3515" s="11"/>
      <c r="P3515" s="11"/>
      <c r="Q3515" s="10">
        <v>525</v>
      </c>
      <c r="R3515" s="11"/>
      <c r="S3515" s="11"/>
      <c r="T3515" s="11"/>
      <c r="U3515" s="9">
        <v>32739.67</v>
      </c>
    </row>
    <row r="3516" spans="1:21" ht="23.25" thickBot="1" x14ac:dyDescent="0.3">
      <c r="A3516" s="4" t="s">
        <v>891</v>
      </c>
      <c r="B3516" s="4" t="s">
        <v>314</v>
      </c>
      <c r="C3516" s="4" t="s">
        <v>315</v>
      </c>
      <c r="D3516" s="4" t="s">
        <v>896</v>
      </c>
      <c r="E3516" s="4" t="s">
        <v>897</v>
      </c>
      <c r="F3516" s="4" t="s">
        <v>84</v>
      </c>
      <c r="G3516" s="4" t="s">
        <v>85</v>
      </c>
      <c r="H3516" s="4" t="s">
        <v>353</v>
      </c>
      <c r="I3516" s="8">
        <v>277.18</v>
      </c>
      <c r="J3516" s="8">
        <v>363.71</v>
      </c>
      <c r="K3516" s="7"/>
      <c r="L3516" s="7"/>
      <c r="M3516" s="8">
        <v>35.5</v>
      </c>
      <c r="N3516" s="8">
        <v>175.25</v>
      </c>
      <c r="O3516" s="7"/>
      <c r="P3516" s="8">
        <v>40.74</v>
      </c>
      <c r="Q3516" s="7"/>
      <c r="R3516" s="7"/>
      <c r="S3516" s="7"/>
      <c r="T3516" s="7"/>
      <c r="U3516" s="9">
        <v>892.38</v>
      </c>
    </row>
    <row r="3517" spans="1:21" ht="23.25" thickBot="1" x14ac:dyDescent="0.3">
      <c r="A3517" s="4" t="s">
        <v>891</v>
      </c>
      <c r="B3517" s="4" t="s">
        <v>314</v>
      </c>
      <c r="C3517" s="4" t="s">
        <v>315</v>
      </c>
      <c r="D3517" s="4" t="s">
        <v>898</v>
      </c>
      <c r="E3517" s="4" t="s">
        <v>899</v>
      </c>
      <c r="F3517" s="4" t="s">
        <v>98</v>
      </c>
      <c r="G3517" s="4" t="s">
        <v>99</v>
      </c>
      <c r="H3517" s="4" t="s">
        <v>900</v>
      </c>
      <c r="I3517" s="11"/>
      <c r="J3517" s="11"/>
      <c r="K3517" s="11"/>
      <c r="L3517" s="11"/>
      <c r="M3517" s="11"/>
      <c r="N3517" s="11"/>
      <c r="O3517" s="11"/>
      <c r="P3517" s="11"/>
      <c r="Q3517" s="11"/>
      <c r="R3517" s="11"/>
      <c r="S3517" s="10">
        <v>433.43</v>
      </c>
      <c r="T3517" s="14">
        <v>0</v>
      </c>
      <c r="U3517" s="9">
        <v>433.43</v>
      </c>
    </row>
    <row r="3518" spans="1:21" ht="23.25" thickBot="1" x14ac:dyDescent="0.3">
      <c r="A3518" s="4" t="s">
        <v>891</v>
      </c>
      <c r="B3518" s="4" t="s">
        <v>314</v>
      </c>
      <c r="C3518" s="4" t="s">
        <v>315</v>
      </c>
      <c r="D3518" s="4" t="s">
        <v>892</v>
      </c>
      <c r="E3518" s="4" t="s">
        <v>893</v>
      </c>
      <c r="F3518" s="4" t="s">
        <v>108</v>
      </c>
      <c r="G3518" s="4" t="s">
        <v>109</v>
      </c>
      <c r="H3518" s="4" t="s">
        <v>781</v>
      </c>
      <c r="I3518" s="8">
        <v>6658.26</v>
      </c>
      <c r="J3518" s="8">
        <v>6322.46</v>
      </c>
      <c r="K3518" s="8">
        <v>5460.49</v>
      </c>
      <c r="L3518" s="8">
        <v>7316.19</v>
      </c>
      <c r="M3518" s="8">
        <v>7323.86</v>
      </c>
      <c r="N3518" s="8">
        <v>8197.07</v>
      </c>
      <c r="O3518" s="8">
        <v>7916.31</v>
      </c>
      <c r="P3518" s="8">
        <v>5715.94</v>
      </c>
      <c r="Q3518" s="8">
        <v>6329.47</v>
      </c>
      <c r="R3518" s="8">
        <v>5709.41</v>
      </c>
      <c r="S3518" s="8">
        <v>5112.16</v>
      </c>
      <c r="T3518" s="8">
        <v>4728.82</v>
      </c>
      <c r="U3518" s="9">
        <v>76790.44</v>
      </c>
    </row>
    <row r="3519" spans="1:21" ht="23.25" thickBot="1" x14ac:dyDescent="0.3">
      <c r="A3519" s="4" t="s">
        <v>891</v>
      </c>
      <c r="B3519" s="4" t="s">
        <v>314</v>
      </c>
      <c r="C3519" s="4" t="s">
        <v>315</v>
      </c>
      <c r="D3519" s="4" t="s">
        <v>892</v>
      </c>
      <c r="E3519" s="4" t="s">
        <v>893</v>
      </c>
      <c r="F3519" s="4" t="s">
        <v>110</v>
      </c>
      <c r="G3519" s="4" t="s">
        <v>111</v>
      </c>
      <c r="H3519" s="4" t="s">
        <v>781</v>
      </c>
      <c r="I3519" s="11"/>
      <c r="J3519" s="11"/>
      <c r="K3519" s="11"/>
      <c r="L3519" s="11"/>
      <c r="M3519" s="11"/>
      <c r="N3519" s="11"/>
      <c r="O3519" s="11"/>
      <c r="P3519" s="11"/>
      <c r="Q3519" s="11"/>
      <c r="R3519" s="11"/>
      <c r="S3519" s="10">
        <v>60.64</v>
      </c>
      <c r="T3519" s="11"/>
      <c r="U3519" s="9">
        <v>60.64</v>
      </c>
    </row>
    <row r="3520" spans="1:21" ht="23.25" thickBot="1" x14ac:dyDescent="0.3">
      <c r="A3520" s="4" t="s">
        <v>891</v>
      </c>
      <c r="B3520" s="4" t="s">
        <v>314</v>
      </c>
      <c r="C3520" s="4" t="s">
        <v>315</v>
      </c>
      <c r="D3520" s="4" t="s">
        <v>892</v>
      </c>
      <c r="E3520" s="4" t="s">
        <v>893</v>
      </c>
      <c r="F3520" s="4" t="s">
        <v>112</v>
      </c>
      <c r="G3520" s="4" t="s">
        <v>113</v>
      </c>
      <c r="H3520" s="4" t="s">
        <v>781</v>
      </c>
      <c r="I3520" s="8">
        <v>1033.31</v>
      </c>
      <c r="J3520" s="8">
        <v>1037.53</v>
      </c>
      <c r="K3520" s="8">
        <v>1037.53</v>
      </c>
      <c r="L3520" s="8">
        <v>1037.53</v>
      </c>
      <c r="M3520" s="8">
        <v>1037.51</v>
      </c>
      <c r="N3520" s="8">
        <v>1065.0999999999999</v>
      </c>
      <c r="O3520" s="8">
        <v>1085.73</v>
      </c>
      <c r="P3520" s="8">
        <v>875.32</v>
      </c>
      <c r="Q3520" s="8">
        <v>875.32</v>
      </c>
      <c r="R3520" s="8">
        <v>875.31</v>
      </c>
      <c r="S3520" s="8">
        <v>875.31</v>
      </c>
      <c r="T3520" s="8">
        <v>721.34</v>
      </c>
      <c r="U3520" s="9">
        <v>11556.84</v>
      </c>
    </row>
    <row r="3521" spans="1:21" ht="23.25" thickBot="1" x14ac:dyDescent="0.3">
      <c r="A3521" s="4" t="s">
        <v>891</v>
      </c>
      <c r="B3521" s="4" t="s">
        <v>314</v>
      </c>
      <c r="C3521" s="4" t="s">
        <v>315</v>
      </c>
      <c r="D3521" s="4" t="s">
        <v>892</v>
      </c>
      <c r="E3521" s="4" t="s">
        <v>893</v>
      </c>
      <c r="F3521" s="4" t="s">
        <v>114</v>
      </c>
      <c r="G3521" s="4" t="s">
        <v>115</v>
      </c>
      <c r="H3521" s="4" t="s">
        <v>781</v>
      </c>
      <c r="I3521" s="10">
        <v>3824.35</v>
      </c>
      <c r="J3521" s="10">
        <v>3839.97</v>
      </c>
      <c r="K3521" s="10">
        <v>3839.95</v>
      </c>
      <c r="L3521" s="10">
        <v>3850.58</v>
      </c>
      <c r="M3521" s="10">
        <v>3850.58</v>
      </c>
      <c r="N3521" s="10">
        <v>3952.84</v>
      </c>
      <c r="O3521" s="10">
        <v>4029.53</v>
      </c>
      <c r="P3521" s="10">
        <v>3248.58</v>
      </c>
      <c r="Q3521" s="10">
        <v>3248.59</v>
      </c>
      <c r="R3521" s="10">
        <v>3248.57</v>
      </c>
      <c r="S3521" s="10">
        <v>3248.61</v>
      </c>
      <c r="T3521" s="10">
        <v>2677.17</v>
      </c>
      <c r="U3521" s="9">
        <v>42859.32</v>
      </c>
    </row>
    <row r="3522" spans="1:21" ht="23.25" thickBot="1" x14ac:dyDescent="0.3">
      <c r="A3522" s="4" t="s">
        <v>891</v>
      </c>
      <c r="B3522" s="4" t="s">
        <v>314</v>
      </c>
      <c r="C3522" s="4" t="s">
        <v>315</v>
      </c>
      <c r="D3522" s="4" t="s">
        <v>892</v>
      </c>
      <c r="E3522" s="4" t="s">
        <v>893</v>
      </c>
      <c r="F3522" s="4" t="s">
        <v>132</v>
      </c>
      <c r="G3522" s="4" t="s">
        <v>133</v>
      </c>
      <c r="H3522" s="4" t="s">
        <v>781</v>
      </c>
      <c r="I3522" s="8">
        <v>306.98</v>
      </c>
      <c r="J3522" s="7"/>
      <c r="K3522" s="8">
        <v>444.28</v>
      </c>
      <c r="L3522" s="7"/>
      <c r="M3522" s="7"/>
      <c r="N3522" s="8">
        <v>504.6</v>
      </c>
      <c r="O3522" s="7"/>
      <c r="P3522" s="7"/>
      <c r="Q3522" s="7"/>
      <c r="R3522" s="8">
        <v>37.380000000000003</v>
      </c>
      <c r="S3522" s="7"/>
      <c r="T3522" s="8">
        <v>144.91</v>
      </c>
      <c r="U3522" s="9">
        <v>1438.15</v>
      </c>
    </row>
    <row r="3523" spans="1:21" ht="23.25" thickBot="1" x14ac:dyDescent="0.3">
      <c r="A3523" s="4" t="s">
        <v>891</v>
      </c>
      <c r="B3523" s="4" t="s">
        <v>314</v>
      </c>
      <c r="C3523" s="4" t="s">
        <v>315</v>
      </c>
      <c r="D3523" s="4" t="s">
        <v>892</v>
      </c>
      <c r="E3523" s="4" t="s">
        <v>893</v>
      </c>
      <c r="F3523" s="4" t="s">
        <v>98</v>
      </c>
      <c r="G3523" s="4" t="s">
        <v>99</v>
      </c>
      <c r="H3523" s="4" t="s">
        <v>781</v>
      </c>
      <c r="I3523" s="11"/>
      <c r="J3523" s="11"/>
      <c r="K3523" s="11"/>
      <c r="L3523" s="11"/>
      <c r="M3523" s="11"/>
      <c r="N3523" s="11"/>
      <c r="O3523" s="11"/>
      <c r="P3523" s="11"/>
      <c r="Q3523" s="11"/>
      <c r="R3523" s="10">
        <v>362.4</v>
      </c>
      <c r="S3523" s="10">
        <v>586.67999999999995</v>
      </c>
      <c r="T3523" s="10">
        <v>1654.44</v>
      </c>
      <c r="U3523" s="9">
        <v>2603.52</v>
      </c>
    </row>
    <row r="3524" spans="1:21" ht="23.25" thickBot="1" x14ac:dyDescent="0.3">
      <c r="A3524" s="4" t="s">
        <v>891</v>
      </c>
      <c r="B3524" s="4" t="s">
        <v>314</v>
      </c>
      <c r="C3524" s="4" t="s">
        <v>315</v>
      </c>
      <c r="D3524" s="4" t="s">
        <v>892</v>
      </c>
      <c r="E3524" s="4" t="s">
        <v>893</v>
      </c>
      <c r="F3524" s="4" t="s">
        <v>235</v>
      </c>
      <c r="G3524" s="4" t="s">
        <v>236</v>
      </c>
      <c r="H3524" s="4" t="s">
        <v>781</v>
      </c>
      <c r="I3524" s="7"/>
      <c r="J3524" s="7"/>
      <c r="K3524" s="7"/>
      <c r="L3524" s="7"/>
      <c r="M3524" s="7"/>
      <c r="N3524" s="7"/>
      <c r="O3524" s="7"/>
      <c r="P3524" s="7"/>
      <c r="Q3524" s="7"/>
      <c r="R3524" s="8">
        <v>9.99</v>
      </c>
      <c r="S3524" s="7"/>
      <c r="T3524" s="7"/>
      <c r="U3524" s="9">
        <v>9.99</v>
      </c>
    </row>
    <row r="3525" spans="1:21" ht="23.25" thickBot="1" x14ac:dyDescent="0.3">
      <c r="A3525" s="4" t="s">
        <v>891</v>
      </c>
      <c r="B3525" s="4" t="s">
        <v>314</v>
      </c>
      <c r="C3525" s="4" t="s">
        <v>315</v>
      </c>
      <c r="D3525" s="4" t="s">
        <v>892</v>
      </c>
      <c r="E3525" s="4" t="s">
        <v>893</v>
      </c>
      <c r="F3525" s="4" t="s">
        <v>84</v>
      </c>
      <c r="G3525" s="4" t="s">
        <v>85</v>
      </c>
      <c r="H3525" s="4" t="s">
        <v>781</v>
      </c>
      <c r="I3525" s="10">
        <v>15.3</v>
      </c>
      <c r="J3525" s="11"/>
      <c r="K3525" s="11"/>
      <c r="L3525" s="11"/>
      <c r="M3525" s="10">
        <v>38.5</v>
      </c>
      <c r="N3525" s="10">
        <v>8.6999999999999993</v>
      </c>
      <c r="O3525" s="11"/>
      <c r="P3525" s="11"/>
      <c r="Q3525" s="11"/>
      <c r="R3525" s="10">
        <v>55.78</v>
      </c>
      <c r="S3525" s="11"/>
      <c r="T3525" s="10">
        <v>20.04</v>
      </c>
      <c r="U3525" s="9">
        <v>138.32</v>
      </c>
    </row>
    <row r="3526" spans="1:21" ht="23.25" thickBot="1" x14ac:dyDescent="0.3">
      <c r="A3526" s="4" t="s">
        <v>891</v>
      </c>
      <c r="B3526" s="4" t="s">
        <v>314</v>
      </c>
      <c r="C3526" s="4" t="s">
        <v>315</v>
      </c>
      <c r="D3526" s="4" t="s">
        <v>892</v>
      </c>
      <c r="E3526" s="4" t="s">
        <v>893</v>
      </c>
      <c r="F3526" s="4" t="s">
        <v>164</v>
      </c>
      <c r="G3526" s="4" t="s">
        <v>165</v>
      </c>
      <c r="H3526" s="4" t="s">
        <v>781</v>
      </c>
      <c r="I3526" s="7"/>
      <c r="J3526" s="7"/>
      <c r="K3526" s="8">
        <v>99</v>
      </c>
      <c r="L3526" s="8">
        <v>43.98</v>
      </c>
      <c r="M3526" s="8">
        <v>185.46</v>
      </c>
      <c r="N3526" s="7"/>
      <c r="O3526" s="7"/>
      <c r="P3526" s="7"/>
      <c r="Q3526" s="7"/>
      <c r="R3526" s="7"/>
      <c r="S3526" s="7"/>
      <c r="T3526" s="7"/>
      <c r="U3526" s="9">
        <v>328.44</v>
      </c>
    </row>
    <row r="3527" spans="1:21" ht="23.25" thickBot="1" x14ac:dyDescent="0.3">
      <c r="A3527" s="4" t="s">
        <v>891</v>
      </c>
      <c r="B3527" s="4" t="s">
        <v>314</v>
      </c>
      <c r="C3527" s="4" t="s">
        <v>315</v>
      </c>
      <c r="D3527" s="4" t="s">
        <v>892</v>
      </c>
      <c r="E3527" s="4" t="s">
        <v>893</v>
      </c>
      <c r="F3527" s="4" t="s">
        <v>86</v>
      </c>
      <c r="G3527" s="4" t="s">
        <v>87</v>
      </c>
      <c r="H3527" s="4" t="s">
        <v>781</v>
      </c>
      <c r="I3527" s="11"/>
      <c r="J3527" s="11"/>
      <c r="K3527" s="10">
        <v>411.5</v>
      </c>
      <c r="L3527" s="11"/>
      <c r="M3527" s="11"/>
      <c r="N3527" s="11"/>
      <c r="O3527" s="11"/>
      <c r="P3527" s="11"/>
      <c r="Q3527" s="11"/>
      <c r="R3527" s="11"/>
      <c r="S3527" s="11"/>
      <c r="T3527" s="11"/>
      <c r="U3527" s="9">
        <v>411.5</v>
      </c>
    </row>
    <row r="3528" spans="1:21" ht="23.25" thickBot="1" x14ac:dyDescent="0.3">
      <c r="A3528" s="4" t="s">
        <v>891</v>
      </c>
      <c r="B3528" s="4" t="s">
        <v>314</v>
      </c>
      <c r="C3528" s="4" t="s">
        <v>315</v>
      </c>
      <c r="D3528" s="4" t="s">
        <v>892</v>
      </c>
      <c r="E3528" s="4" t="s">
        <v>893</v>
      </c>
      <c r="F3528" s="4" t="s">
        <v>76</v>
      </c>
      <c r="G3528" s="4" t="s">
        <v>77</v>
      </c>
      <c r="H3528" s="4" t="s">
        <v>781</v>
      </c>
      <c r="I3528" s="8">
        <v>3803.33</v>
      </c>
      <c r="J3528" s="8">
        <v>1832.48</v>
      </c>
      <c r="K3528" s="8">
        <v>2838.4</v>
      </c>
      <c r="L3528" s="7"/>
      <c r="M3528" s="8">
        <v>3892.45</v>
      </c>
      <c r="N3528" s="8">
        <v>3621.42</v>
      </c>
      <c r="O3528" s="8">
        <v>2741.4</v>
      </c>
      <c r="P3528" s="8">
        <v>1419.66</v>
      </c>
      <c r="Q3528" s="8">
        <v>2839.32</v>
      </c>
      <c r="R3528" s="8">
        <v>129.06</v>
      </c>
      <c r="S3528" s="7"/>
      <c r="T3528" s="7"/>
      <c r="U3528" s="9">
        <v>23117.52</v>
      </c>
    </row>
    <row r="3529" spans="1:21" ht="23.25" thickBot="1" x14ac:dyDescent="0.3">
      <c r="A3529" s="4" t="s">
        <v>891</v>
      </c>
      <c r="B3529" s="4" t="s">
        <v>314</v>
      </c>
      <c r="C3529" s="4" t="s">
        <v>315</v>
      </c>
      <c r="D3529" s="4" t="s">
        <v>892</v>
      </c>
      <c r="E3529" s="4" t="s">
        <v>893</v>
      </c>
      <c r="F3529" s="4" t="s">
        <v>192</v>
      </c>
      <c r="G3529" s="4" t="s">
        <v>193</v>
      </c>
      <c r="H3529" s="4" t="s">
        <v>781</v>
      </c>
      <c r="I3529" s="10">
        <v>-11339.25</v>
      </c>
      <c r="J3529" s="10">
        <v>-6791.63</v>
      </c>
      <c r="K3529" s="10">
        <v>-6904.89</v>
      </c>
      <c r="L3529" s="10">
        <v>-7764.07</v>
      </c>
      <c r="M3529" s="10">
        <v>-10082.83</v>
      </c>
      <c r="N3529" s="10">
        <v>-10139.719999999999</v>
      </c>
      <c r="O3529" s="10">
        <v>-10642.1</v>
      </c>
      <c r="P3529" s="10">
        <v>-5420.1</v>
      </c>
      <c r="Q3529" s="10">
        <v>-10065.91</v>
      </c>
      <c r="R3529" s="10">
        <v>-3871.5</v>
      </c>
      <c r="S3529" s="10">
        <v>-5226.54</v>
      </c>
      <c r="T3529" s="10">
        <v>-4194.13</v>
      </c>
      <c r="U3529" s="9">
        <v>-92442.67</v>
      </c>
    </row>
    <row r="3530" spans="1:21" ht="23.25" thickBot="1" x14ac:dyDescent="0.3">
      <c r="A3530" s="4" t="s">
        <v>891</v>
      </c>
      <c r="B3530" s="4" t="s">
        <v>314</v>
      </c>
      <c r="C3530" s="4" t="s">
        <v>315</v>
      </c>
      <c r="D3530" s="4" t="s">
        <v>901</v>
      </c>
      <c r="E3530" s="4" t="s">
        <v>902</v>
      </c>
      <c r="F3530" s="4" t="s">
        <v>108</v>
      </c>
      <c r="G3530" s="4" t="s">
        <v>109</v>
      </c>
      <c r="H3530" s="4" t="s">
        <v>784</v>
      </c>
      <c r="I3530" s="8">
        <v>11563.12</v>
      </c>
      <c r="J3530" s="8">
        <v>10485.25</v>
      </c>
      <c r="K3530" s="8">
        <v>10332.61</v>
      </c>
      <c r="L3530" s="8">
        <v>11117.87</v>
      </c>
      <c r="M3530" s="8">
        <v>11683.12</v>
      </c>
      <c r="N3530" s="8">
        <v>12678.3</v>
      </c>
      <c r="O3530" s="8">
        <v>12402.45</v>
      </c>
      <c r="P3530" s="8">
        <v>11259.55</v>
      </c>
      <c r="Q3530" s="8">
        <v>11948.03</v>
      </c>
      <c r="R3530" s="8">
        <v>11288.03</v>
      </c>
      <c r="S3530" s="8">
        <v>11167.79</v>
      </c>
      <c r="T3530" s="8">
        <v>11404.58</v>
      </c>
      <c r="U3530" s="9">
        <v>137330.70000000001</v>
      </c>
    </row>
    <row r="3531" spans="1:21" ht="23.25" thickBot="1" x14ac:dyDescent="0.3">
      <c r="A3531" s="4" t="s">
        <v>891</v>
      </c>
      <c r="B3531" s="4" t="s">
        <v>314</v>
      </c>
      <c r="C3531" s="4" t="s">
        <v>315</v>
      </c>
      <c r="D3531" s="4" t="s">
        <v>901</v>
      </c>
      <c r="E3531" s="4" t="s">
        <v>902</v>
      </c>
      <c r="F3531" s="4" t="s">
        <v>112</v>
      </c>
      <c r="G3531" s="4" t="s">
        <v>113</v>
      </c>
      <c r="H3531" s="4" t="s">
        <v>784</v>
      </c>
      <c r="I3531" s="10">
        <v>1686.85</v>
      </c>
      <c r="J3531" s="10">
        <v>1686.86</v>
      </c>
      <c r="K3531" s="10">
        <v>1686.85</v>
      </c>
      <c r="L3531" s="10">
        <v>1686.88</v>
      </c>
      <c r="M3531" s="10">
        <v>1686.85</v>
      </c>
      <c r="N3531" s="10">
        <v>1743.71</v>
      </c>
      <c r="O3531" s="10">
        <v>1743.72</v>
      </c>
      <c r="P3531" s="10">
        <v>1743.71</v>
      </c>
      <c r="Q3531" s="10">
        <v>1743.73</v>
      </c>
      <c r="R3531" s="10">
        <v>1743.71</v>
      </c>
      <c r="S3531" s="10">
        <v>1743.71</v>
      </c>
      <c r="T3531" s="10">
        <v>1743.71</v>
      </c>
      <c r="U3531" s="9">
        <v>20640.29</v>
      </c>
    </row>
    <row r="3532" spans="1:21" ht="23.25" thickBot="1" x14ac:dyDescent="0.3">
      <c r="A3532" s="4" t="s">
        <v>891</v>
      </c>
      <c r="B3532" s="4" t="s">
        <v>314</v>
      </c>
      <c r="C3532" s="4" t="s">
        <v>315</v>
      </c>
      <c r="D3532" s="4" t="s">
        <v>901</v>
      </c>
      <c r="E3532" s="4" t="s">
        <v>902</v>
      </c>
      <c r="F3532" s="4" t="s">
        <v>114</v>
      </c>
      <c r="G3532" s="4" t="s">
        <v>115</v>
      </c>
      <c r="H3532" s="4" t="s">
        <v>784</v>
      </c>
      <c r="I3532" s="8">
        <v>6243.22</v>
      </c>
      <c r="J3532" s="8">
        <v>6243.22</v>
      </c>
      <c r="K3532" s="8">
        <v>6243.22</v>
      </c>
      <c r="L3532" s="8">
        <v>6260.52</v>
      </c>
      <c r="M3532" s="8">
        <v>6260.53</v>
      </c>
      <c r="N3532" s="8">
        <v>6471.58</v>
      </c>
      <c r="O3532" s="8">
        <v>6471.58</v>
      </c>
      <c r="P3532" s="8">
        <v>6471.58</v>
      </c>
      <c r="Q3532" s="8">
        <v>6471.58</v>
      </c>
      <c r="R3532" s="8">
        <v>6471.56</v>
      </c>
      <c r="S3532" s="8">
        <v>6471.57</v>
      </c>
      <c r="T3532" s="8">
        <v>6471.58</v>
      </c>
      <c r="U3532" s="9">
        <v>76551.740000000005</v>
      </c>
    </row>
    <row r="3533" spans="1:21" ht="23.25" thickBot="1" x14ac:dyDescent="0.3">
      <c r="A3533" s="4" t="s">
        <v>891</v>
      </c>
      <c r="B3533" s="4" t="s">
        <v>314</v>
      </c>
      <c r="C3533" s="4" t="s">
        <v>315</v>
      </c>
      <c r="D3533" s="4" t="s">
        <v>901</v>
      </c>
      <c r="E3533" s="4" t="s">
        <v>902</v>
      </c>
      <c r="F3533" s="4" t="s">
        <v>132</v>
      </c>
      <c r="G3533" s="4" t="s">
        <v>133</v>
      </c>
      <c r="H3533" s="4" t="s">
        <v>784</v>
      </c>
      <c r="I3533" s="10">
        <v>394.4</v>
      </c>
      <c r="J3533" s="10">
        <v>251.72</v>
      </c>
      <c r="K3533" s="10">
        <v>367.64</v>
      </c>
      <c r="L3533" s="10">
        <v>275.5</v>
      </c>
      <c r="M3533" s="10">
        <v>269.10000000000002</v>
      </c>
      <c r="N3533" s="10">
        <v>838.36</v>
      </c>
      <c r="O3533" s="11"/>
      <c r="P3533" s="11"/>
      <c r="Q3533" s="11"/>
      <c r="R3533" s="11"/>
      <c r="S3533" s="11"/>
      <c r="T3533" s="11"/>
      <c r="U3533" s="9">
        <v>2396.7199999999998</v>
      </c>
    </row>
    <row r="3534" spans="1:21" ht="23.25" thickBot="1" x14ac:dyDescent="0.3">
      <c r="A3534" s="4" t="s">
        <v>891</v>
      </c>
      <c r="B3534" s="4" t="s">
        <v>314</v>
      </c>
      <c r="C3534" s="4" t="s">
        <v>315</v>
      </c>
      <c r="D3534" s="4" t="s">
        <v>901</v>
      </c>
      <c r="E3534" s="4" t="s">
        <v>902</v>
      </c>
      <c r="F3534" s="4" t="s">
        <v>134</v>
      </c>
      <c r="G3534" s="4" t="s">
        <v>135</v>
      </c>
      <c r="H3534" s="4" t="s">
        <v>784</v>
      </c>
      <c r="I3534" s="8">
        <v>10</v>
      </c>
      <c r="J3534" s="7"/>
      <c r="K3534" s="7"/>
      <c r="L3534" s="8">
        <v>4050</v>
      </c>
      <c r="M3534" s="8">
        <v>10</v>
      </c>
      <c r="N3534" s="7"/>
      <c r="O3534" s="7"/>
      <c r="P3534" s="7"/>
      <c r="Q3534" s="7"/>
      <c r="R3534" s="7"/>
      <c r="S3534" s="7"/>
      <c r="T3534" s="7"/>
      <c r="U3534" s="9">
        <v>4070</v>
      </c>
    </row>
    <row r="3535" spans="1:21" ht="23.25" thickBot="1" x14ac:dyDescent="0.3">
      <c r="A3535" s="4" t="s">
        <v>891</v>
      </c>
      <c r="B3535" s="4" t="s">
        <v>314</v>
      </c>
      <c r="C3535" s="4" t="s">
        <v>315</v>
      </c>
      <c r="D3535" s="4" t="s">
        <v>901</v>
      </c>
      <c r="E3535" s="4" t="s">
        <v>902</v>
      </c>
      <c r="F3535" s="4" t="s">
        <v>98</v>
      </c>
      <c r="G3535" s="4" t="s">
        <v>99</v>
      </c>
      <c r="H3535" s="4" t="s">
        <v>784</v>
      </c>
      <c r="I3535" s="11"/>
      <c r="J3535" s="11"/>
      <c r="K3535" s="11"/>
      <c r="L3535" s="11"/>
      <c r="M3535" s="11"/>
      <c r="N3535" s="11"/>
      <c r="O3535" s="11"/>
      <c r="P3535" s="11"/>
      <c r="Q3535" s="11"/>
      <c r="R3535" s="10">
        <v>169</v>
      </c>
      <c r="S3535" s="14">
        <v>0</v>
      </c>
      <c r="T3535" s="14">
        <v>0</v>
      </c>
      <c r="U3535" s="9">
        <v>169</v>
      </c>
    </row>
    <row r="3536" spans="1:21" ht="23.25" thickBot="1" x14ac:dyDescent="0.3">
      <c r="A3536" s="4" t="s">
        <v>891</v>
      </c>
      <c r="B3536" s="4" t="s">
        <v>314</v>
      </c>
      <c r="C3536" s="4" t="s">
        <v>315</v>
      </c>
      <c r="D3536" s="4" t="s">
        <v>901</v>
      </c>
      <c r="E3536" s="4" t="s">
        <v>902</v>
      </c>
      <c r="F3536" s="4" t="s">
        <v>146</v>
      </c>
      <c r="G3536" s="4" t="s">
        <v>147</v>
      </c>
      <c r="H3536" s="4" t="s">
        <v>784</v>
      </c>
      <c r="I3536" s="7"/>
      <c r="J3536" s="8">
        <v>22800</v>
      </c>
      <c r="K3536" s="8">
        <v>-22800</v>
      </c>
      <c r="L3536" s="8">
        <v>66960</v>
      </c>
      <c r="M3536" s="7"/>
      <c r="N3536" s="7"/>
      <c r="O3536" s="8">
        <v>19200</v>
      </c>
      <c r="P3536" s="7"/>
      <c r="Q3536" s="7"/>
      <c r="R3536" s="8">
        <v>64800</v>
      </c>
      <c r="S3536" s="7"/>
      <c r="T3536" s="7"/>
      <c r="U3536" s="9">
        <v>150960</v>
      </c>
    </row>
    <row r="3537" spans="1:21" ht="23.25" thickBot="1" x14ac:dyDescent="0.3">
      <c r="A3537" s="4" t="s">
        <v>891</v>
      </c>
      <c r="B3537" s="4" t="s">
        <v>314</v>
      </c>
      <c r="C3537" s="4" t="s">
        <v>315</v>
      </c>
      <c r="D3537" s="4" t="s">
        <v>901</v>
      </c>
      <c r="E3537" s="4" t="s">
        <v>902</v>
      </c>
      <c r="F3537" s="4" t="s">
        <v>445</v>
      </c>
      <c r="G3537" s="4" t="s">
        <v>446</v>
      </c>
      <c r="H3537" s="4" t="s">
        <v>784</v>
      </c>
      <c r="I3537" s="11"/>
      <c r="J3537" s="10">
        <v>134671</v>
      </c>
      <c r="K3537" s="10">
        <v>1850</v>
      </c>
      <c r="L3537" s="11"/>
      <c r="M3537" s="11"/>
      <c r="N3537" s="10">
        <v>106300</v>
      </c>
      <c r="O3537" s="10">
        <v>44235</v>
      </c>
      <c r="P3537" s="10">
        <v>600</v>
      </c>
      <c r="Q3537" s="11"/>
      <c r="R3537" s="10">
        <v>38934</v>
      </c>
      <c r="S3537" s="11"/>
      <c r="T3537" s="10">
        <v>750</v>
      </c>
      <c r="U3537" s="9">
        <v>327340</v>
      </c>
    </row>
    <row r="3538" spans="1:21" ht="23.25" thickBot="1" x14ac:dyDescent="0.3">
      <c r="A3538" s="4" t="s">
        <v>891</v>
      </c>
      <c r="B3538" s="4" t="s">
        <v>314</v>
      </c>
      <c r="C3538" s="4" t="s">
        <v>315</v>
      </c>
      <c r="D3538" s="4" t="s">
        <v>901</v>
      </c>
      <c r="E3538" s="4" t="s">
        <v>902</v>
      </c>
      <c r="F3538" s="4" t="s">
        <v>116</v>
      </c>
      <c r="G3538" s="4" t="s">
        <v>117</v>
      </c>
      <c r="H3538" s="4" t="s">
        <v>784</v>
      </c>
      <c r="I3538" s="7"/>
      <c r="J3538" s="8">
        <v>65.040000000000006</v>
      </c>
      <c r="K3538" s="8">
        <v>25.24</v>
      </c>
      <c r="L3538" s="8">
        <v>12.63</v>
      </c>
      <c r="M3538" s="7"/>
      <c r="N3538" s="8">
        <v>14.86</v>
      </c>
      <c r="O3538" s="7"/>
      <c r="P3538" s="7"/>
      <c r="Q3538" s="7"/>
      <c r="R3538" s="7"/>
      <c r="S3538" s="7"/>
      <c r="T3538" s="7"/>
      <c r="U3538" s="9">
        <v>117.77</v>
      </c>
    </row>
    <row r="3539" spans="1:21" ht="23.25" thickBot="1" x14ac:dyDescent="0.3">
      <c r="A3539" s="4" t="s">
        <v>891</v>
      </c>
      <c r="B3539" s="4" t="s">
        <v>314</v>
      </c>
      <c r="C3539" s="4" t="s">
        <v>315</v>
      </c>
      <c r="D3539" s="4" t="s">
        <v>901</v>
      </c>
      <c r="E3539" s="4" t="s">
        <v>902</v>
      </c>
      <c r="F3539" s="4" t="s">
        <v>769</v>
      </c>
      <c r="G3539" s="4" t="s">
        <v>770</v>
      </c>
      <c r="H3539" s="4" t="s">
        <v>784</v>
      </c>
      <c r="I3539" s="10">
        <v>4050</v>
      </c>
      <c r="J3539" s="10">
        <v>722</v>
      </c>
      <c r="K3539" s="10">
        <v>634.4</v>
      </c>
      <c r="L3539" s="10">
        <v>359.92</v>
      </c>
      <c r="M3539" s="10">
        <v>329.85</v>
      </c>
      <c r="N3539" s="10">
        <v>30</v>
      </c>
      <c r="O3539" s="11"/>
      <c r="P3539" s="11"/>
      <c r="Q3539" s="11"/>
      <c r="R3539" s="11"/>
      <c r="S3539" s="11"/>
      <c r="T3539" s="11"/>
      <c r="U3539" s="9">
        <v>6126.17</v>
      </c>
    </row>
    <row r="3540" spans="1:21" ht="23.25" thickBot="1" x14ac:dyDescent="0.3">
      <c r="A3540" s="4" t="s">
        <v>891</v>
      </c>
      <c r="B3540" s="4" t="s">
        <v>314</v>
      </c>
      <c r="C3540" s="4" t="s">
        <v>315</v>
      </c>
      <c r="D3540" s="4" t="s">
        <v>901</v>
      </c>
      <c r="E3540" s="4" t="s">
        <v>902</v>
      </c>
      <c r="F3540" s="4" t="s">
        <v>82</v>
      </c>
      <c r="G3540" s="4" t="s">
        <v>83</v>
      </c>
      <c r="H3540" s="4" t="s">
        <v>784</v>
      </c>
      <c r="I3540" s="8">
        <v>18</v>
      </c>
      <c r="J3540" s="8">
        <v>48.5</v>
      </c>
      <c r="K3540" s="8">
        <v>1.5</v>
      </c>
      <c r="L3540" s="8">
        <v>38</v>
      </c>
      <c r="M3540" s="7"/>
      <c r="N3540" s="8">
        <v>72</v>
      </c>
      <c r="O3540" s="7"/>
      <c r="P3540" s="7"/>
      <c r="Q3540" s="7"/>
      <c r="R3540" s="7"/>
      <c r="S3540" s="7"/>
      <c r="T3540" s="7"/>
      <c r="U3540" s="9">
        <v>178</v>
      </c>
    </row>
    <row r="3541" spans="1:21" ht="23.25" thickBot="1" x14ac:dyDescent="0.3">
      <c r="A3541" s="4" t="s">
        <v>891</v>
      </c>
      <c r="B3541" s="4" t="s">
        <v>314</v>
      </c>
      <c r="C3541" s="4" t="s">
        <v>315</v>
      </c>
      <c r="D3541" s="4" t="s">
        <v>901</v>
      </c>
      <c r="E3541" s="4" t="s">
        <v>902</v>
      </c>
      <c r="F3541" s="4" t="s">
        <v>771</v>
      </c>
      <c r="G3541" s="4" t="s">
        <v>772</v>
      </c>
      <c r="H3541" s="4" t="s">
        <v>784</v>
      </c>
      <c r="I3541" s="10">
        <v>7845.71</v>
      </c>
      <c r="J3541" s="10">
        <v>1037.5999999999999</v>
      </c>
      <c r="K3541" s="10">
        <v>4441.25</v>
      </c>
      <c r="L3541" s="10">
        <v>2799</v>
      </c>
      <c r="M3541" s="10">
        <v>1018.75</v>
      </c>
      <c r="N3541" s="10">
        <v>250</v>
      </c>
      <c r="O3541" s="11"/>
      <c r="P3541" s="10">
        <v>1999</v>
      </c>
      <c r="Q3541" s="11"/>
      <c r="R3541" s="11"/>
      <c r="S3541" s="11"/>
      <c r="T3541" s="11"/>
      <c r="U3541" s="9">
        <v>19391.310000000001</v>
      </c>
    </row>
    <row r="3542" spans="1:21" ht="23.25" thickBot="1" x14ac:dyDescent="0.3">
      <c r="A3542" s="4" t="s">
        <v>891</v>
      </c>
      <c r="B3542" s="4" t="s">
        <v>314</v>
      </c>
      <c r="C3542" s="4" t="s">
        <v>315</v>
      </c>
      <c r="D3542" s="4" t="s">
        <v>901</v>
      </c>
      <c r="E3542" s="4" t="s">
        <v>902</v>
      </c>
      <c r="F3542" s="4" t="s">
        <v>809</v>
      </c>
      <c r="G3542" s="4" t="s">
        <v>810</v>
      </c>
      <c r="H3542" s="4" t="s">
        <v>784</v>
      </c>
      <c r="I3542" s="8">
        <v>-908</v>
      </c>
      <c r="J3542" s="7"/>
      <c r="K3542" s="7"/>
      <c r="L3542" s="7"/>
      <c r="M3542" s="7"/>
      <c r="N3542" s="7"/>
      <c r="O3542" s="7"/>
      <c r="P3542" s="7"/>
      <c r="Q3542" s="7"/>
      <c r="R3542" s="7"/>
      <c r="S3542" s="7"/>
      <c r="T3542" s="7"/>
      <c r="U3542" s="9">
        <v>-908</v>
      </c>
    </row>
    <row r="3543" spans="1:21" ht="23.25" thickBot="1" x14ac:dyDescent="0.3">
      <c r="A3543" s="4" t="s">
        <v>891</v>
      </c>
      <c r="B3543" s="4" t="s">
        <v>314</v>
      </c>
      <c r="C3543" s="4" t="s">
        <v>315</v>
      </c>
      <c r="D3543" s="4" t="s">
        <v>901</v>
      </c>
      <c r="E3543" s="4" t="s">
        <v>902</v>
      </c>
      <c r="F3543" s="4" t="s">
        <v>84</v>
      </c>
      <c r="G3543" s="4" t="s">
        <v>85</v>
      </c>
      <c r="H3543" s="4" t="s">
        <v>784</v>
      </c>
      <c r="I3543" s="10">
        <v>310.83999999999997</v>
      </c>
      <c r="J3543" s="10">
        <v>296.91000000000003</v>
      </c>
      <c r="K3543" s="10">
        <v>551.65</v>
      </c>
      <c r="L3543" s="10">
        <v>231.73</v>
      </c>
      <c r="M3543" s="10">
        <v>454.32</v>
      </c>
      <c r="N3543" s="10">
        <v>237.74</v>
      </c>
      <c r="O3543" s="11"/>
      <c r="P3543" s="11"/>
      <c r="Q3543" s="10">
        <v>83.72</v>
      </c>
      <c r="R3543" s="11"/>
      <c r="S3543" s="11"/>
      <c r="T3543" s="11"/>
      <c r="U3543" s="9">
        <v>2166.91</v>
      </c>
    </row>
    <row r="3544" spans="1:21" ht="23.25" thickBot="1" x14ac:dyDescent="0.3">
      <c r="A3544" s="4" t="s">
        <v>891</v>
      </c>
      <c r="B3544" s="4" t="s">
        <v>314</v>
      </c>
      <c r="C3544" s="4" t="s">
        <v>315</v>
      </c>
      <c r="D3544" s="4" t="s">
        <v>901</v>
      </c>
      <c r="E3544" s="4" t="s">
        <v>902</v>
      </c>
      <c r="F3544" s="4" t="s">
        <v>162</v>
      </c>
      <c r="G3544" s="4" t="s">
        <v>163</v>
      </c>
      <c r="H3544" s="4" t="s">
        <v>784</v>
      </c>
      <c r="I3544" s="7"/>
      <c r="J3544" s="8">
        <v>101.28</v>
      </c>
      <c r="K3544" s="7"/>
      <c r="L3544" s="7"/>
      <c r="M3544" s="7"/>
      <c r="N3544" s="7"/>
      <c r="O3544" s="7"/>
      <c r="P3544" s="7"/>
      <c r="Q3544" s="7"/>
      <c r="R3544" s="7"/>
      <c r="S3544" s="7"/>
      <c r="T3544" s="7"/>
      <c r="U3544" s="9">
        <v>101.28</v>
      </c>
    </row>
    <row r="3545" spans="1:21" ht="23.25" thickBot="1" x14ac:dyDescent="0.3">
      <c r="A3545" s="4" t="s">
        <v>891</v>
      </c>
      <c r="B3545" s="4" t="s">
        <v>314</v>
      </c>
      <c r="C3545" s="4" t="s">
        <v>315</v>
      </c>
      <c r="D3545" s="4" t="s">
        <v>901</v>
      </c>
      <c r="E3545" s="4" t="s">
        <v>902</v>
      </c>
      <c r="F3545" s="4" t="s">
        <v>76</v>
      </c>
      <c r="G3545" s="4" t="s">
        <v>77</v>
      </c>
      <c r="H3545" s="4" t="s">
        <v>784</v>
      </c>
      <c r="I3545" s="10">
        <v>35867.839999999997</v>
      </c>
      <c r="J3545" s="10">
        <v>25904.1</v>
      </c>
      <c r="K3545" s="10">
        <v>28008.95</v>
      </c>
      <c r="L3545" s="10">
        <v>33837.11</v>
      </c>
      <c r="M3545" s="10">
        <v>35065.14</v>
      </c>
      <c r="N3545" s="10">
        <v>33450.800000000003</v>
      </c>
      <c r="O3545" s="10">
        <v>35877.919999999998</v>
      </c>
      <c r="P3545" s="10">
        <v>28802.11</v>
      </c>
      <c r="Q3545" s="10">
        <v>24330.39</v>
      </c>
      <c r="R3545" s="10">
        <v>19368.740000000002</v>
      </c>
      <c r="S3545" s="10">
        <v>17451.91</v>
      </c>
      <c r="T3545" s="10">
        <v>16065.93</v>
      </c>
      <c r="U3545" s="9">
        <v>334030.94</v>
      </c>
    </row>
    <row r="3546" spans="1:21" ht="23.25" thickBot="1" x14ac:dyDescent="0.3">
      <c r="A3546" s="4" t="s">
        <v>891</v>
      </c>
      <c r="B3546" s="4" t="s">
        <v>314</v>
      </c>
      <c r="C3546" s="4" t="s">
        <v>315</v>
      </c>
      <c r="D3546" s="4" t="s">
        <v>901</v>
      </c>
      <c r="E3546" s="4" t="s">
        <v>902</v>
      </c>
      <c r="F3546" s="4" t="s">
        <v>192</v>
      </c>
      <c r="G3546" s="4" t="s">
        <v>193</v>
      </c>
      <c r="H3546" s="4" t="s">
        <v>784</v>
      </c>
      <c r="I3546" s="8">
        <v>-17934.080000000002</v>
      </c>
      <c r="J3546" s="8">
        <v>-14813.68</v>
      </c>
      <c r="K3546" s="8">
        <v>-16741.28</v>
      </c>
      <c r="L3546" s="8">
        <v>-22129.18</v>
      </c>
      <c r="M3546" s="8">
        <v>-18620.45</v>
      </c>
      <c r="N3546" s="8">
        <v>-18214.32</v>
      </c>
      <c r="O3546" s="8">
        <v>-20359.990000000002</v>
      </c>
      <c r="P3546" s="8">
        <v>-15474.88</v>
      </c>
      <c r="Q3546" s="8">
        <v>-20845.669999999998</v>
      </c>
      <c r="R3546" s="8">
        <v>-17949.080000000002</v>
      </c>
      <c r="S3546" s="8">
        <v>-14999.8</v>
      </c>
      <c r="T3546" s="8">
        <v>-15356.09</v>
      </c>
      <c r="U3546" s="9">
        <v>-213438.5</v>
      </c>
    </row>
    <row r="3547" spans="1:21" ht="23.25" thickBot="1" x14ac:dyDescent="0.3">
      <c r="A3547" s="4" t="s">
        <v>891</v>
      </c>
      <c r="B3547" s="4" t="s">
        <v>314</v>
      </c>
      <c r="C3547" s="4" t="s">
        <v>315</v>
      </c>
      <c r="D3547" s="4" t="s">
        <v>903</v>
      </c>
      <c r="E3547" s="4" t="s">
        <v>904</v>
      </c>
      <c r="F3547" s="4" t="s">
        <v>809</v>
      </c>
      <c r="G3547" s="4" t="s">
        <v>810</v>
      </c>
      <c r="H3547" s="4" t="s">
        <v>905</v>
      </c>
      <c r="I3547" s="11"/>
      <c r="J3547" s="11"/>
      <c r="K3547" s="10">
        <v>6683.29</v>
      </c>
      <c r="L3547" s="11"/>
      <c r="M3547" s="11"/>
      <c r="N3547" s="10">
        <v>8920.1299999999992</v>
      </c>
      <c r="O3547" s="11"/>
      <c r="P3547" s="11"/>
      <c r="Q3547" s="10">
        <v>9945.1299999999992</v>
      </c>
      <c r="R3547" s="11"/>
      <c r="S3547" s="11"/>
      <c r="T3547" s="10">
        <v>11233.29</v>
      </c>
      <c r="U3547" s="9">
        <v>36781.839999999997</v>
      </c>
    </row>
    <row r="3548" spans="1:21" ht="23.25" thickBot="1" x14ac:dyDescent="0.3">
      <c r="A3548" s="4" t="s">
        <v>891</v>
      </c>
      <c r="B3548" s="4" t="s">
        <v>759</v>
      </c>
      <c r="C3548" s="4" t="s">
        <v>760</v>
      </c>
      <c r="D3548" s="4" t="s">
        <v>894</v>
      </c>
      <c r="E3548" s="4" t="s">
        <v>895</v>
      </c>
      <c r="F3548" s="4" t="s">
        <v>102</v>
      </c>
      <c r="G3548" s="4" t="s">
        <v>103</v>
      </c>
      <c r="H3548" s="4" t="s">
        <v>440</v>
      </c>
      <c r="I3548" s="7"/>
      <c r="J3548" s="7"/>
      <c r="K3548" s="7"/>
      <c r="L3548" s="7"/>
      <c r="M3548" s="7"/>
      <c r="N3548" s="7"/>
      <c r="O3548" s="7"/>
      <c r="P3548" s="8">
        <v>525.84</v>
      </c>
      <c r="Q3548" s="7"/>
      <c r="R3548" s="7"/>
      <c r="S3548" s="7"/>
      <c r="T3548" s="7"/>
      <c r="U3548" s="9">
        <v>525.84</v>
      </c>
    </row>
    <row r="3549" spans="1:21" ht="23.25" thickBot="1" x14ac:dyDescent="0.3">
      <c r="A3549" s="4" t="s">
        <v>891</v>
      </c>
      <c r="B3549" s="4" t="s">
        <v>759</v>
      </c>
      <c r="C3549" s="4" t="s">
        <v>760</v>
      </c>
      <c r="D3549" s="4" t="s">
        <v>894</v>
      </c>
      <c r="E3549" s="4" t="s">
        <v>895</v>
      </c>
      <c r="F3549" s="4" t="s">
        <v>235</v>
      </c>
      <c r="G3549" s="4" t="s">
        <v>236</v>
      </c>
      <c r="H3549" s="4" t="s">
        <v>440</v>
      </c>
      <c r="I3549" s="10">
        <v>36.659999999999997</v>
      </c>
      <c r="J3549" s="10">
        <v>51.7</v>
      </c>
      <c r="K3549" s="10">
        <v>54.52</v>
      </c>
      <c r="L3549" s="10">
        <v>41.93</v>
      </c>
      <c r="M3549" s="10">
        <v>42.12</v>
      </c>
      <c r="N3549" s="10">
        <v>19.93</v>
      </c>
      <c r="O3549" s="11"/>
      <c r="P3549" s="10">
        <v>68.92</v>
      </c>
      <c r="Q3549" s="10">
        <v>20.64</v>
      </c>
      <c r="R3549" s="10">
        <v>45.08</v>
      </c>
      <c r="S3549" s="10">
        <v>24.44</v>
      </c>
      <c r="T3549" s="10">
        <v>18.399999999999999</v>
      </c>
      <c r="U3549" s="9">
        <v>424.34</v>
      </c>
    </row>
    <row r="3550" spans="1:21" ht="23.25" thickBot="1" x14ac:dyDescent="0.3">
      <c r="A3550" s="4" t="s">
        <v>891</v>
      </c>
      <c r="B3550" s="4" t="s">
        <v>759</v>
      </c>
      <c r="C3550" s="4" t="s">
        <v>760</v>
      </c>
      <c r="D3550" s="4" t="s">
        <v>894</v>
      </c>
      <c r="E3550" s="4" t="s">
        <v>895</v>
      </c>
      <c r="F3550" s="4" t="s">
        <v>84</v>
      </c>
      <c r="G3550" s="4" t="s">
        <v>85</v>
      </c>
      <c r="H3550" s="4" t="s">
        <v>440</v>
      </c>
      <c r="I3550" s="7"/>
      <c r="J3550" s="7"/>
      <c r="K3550" s="8">
        <v>95</v>
      </c>
      <c r="L3550" s="7"/>
      <c r="M3550" s="7"/>
      <c r="N3550" s="7"/>
      <c r="O3550" s="7"/>
      <c r="P3550" s="7"/>
      <c r="Q3550" s="7"/>
      <c r="R3550" s="7"/>
      <c r="S3550" s="7"/>
      <c r="T3550" s="7"/>
      <c r="U3550" s="9">
        <v>95</v>
      </c>
    </row>
    <row r="3551" spans="1:21" ht="23.25" thickBot="1" x14ac:dyDescent="0.3">
      <c r="A3551" s="4" t="s">
        <v>891</v>
      </c>
      <c r="B3551" s="4" t="s">
        <v>759</v>
      </c>
      <c r="C3551" s="4" t="s">
        <v>760</v>
      </c>
      <c r="D3551" s="4" t="s">
        <v>894</v>
      </c>
      <c r="E3551" s="4" t="s">
        <v>895</v>
      </c>
      <c r="F3551" s="4" t="s">
        <v>166</v>
      </c>
      <c r="G3551" s="4" t="s">
        <v>167</v>
      </c>
      <c r="H3551" s="4" t="s">
        <v>440</v>
      </c>
      <c r="I3551" s="11"/>
      <c r="J3551" s="11"/>
      <c r="K3551" s="11"/>
      <c r="L3551" s="11"/>
      <c r="M3551" s="11"/>
      <c r="N3551" s="11"/>
      <c r="O3551" s="11"/>
      <c r="P3551" s="11"/>
      <c r="Q3551" s="10">
        <v>84.94</v>
      </c>
      <c r="R3551" s="11"/>
      <c r="S3551" s="11"/>
      <c r="T3551" s="11"/>
      <c r="U3551" s="9">
        <v>84.94</v>
      </c>
    </row>
    <row r="3552" spans="1:21" ht="23.25" thickBot="1" x14ac:dyDescent="0.3">
      <c r="A3552" s="4" t="s">
        <v>891</v>
      </c>
      <c r="B3552" s="4" t="s">
        <v>759</v>
      </c>
      <c r="C3552" s="4" t="s">
        <v>760</v>
      </c>
      <c r="D3552" s="4" t="s">
        <v>7684</v>
      </c>
      <c r="E3552" s="4" t="s">
        <v>7685</v>
      </c>
      <c r="F3552" s="4" t="s">
        <v>455</v>
      </c>
      <c r="G3552" s="4" t="s">
        <v>456</v>
      </c>
      <c r="H3552" s="4" t="s">
        <v>7686</v>
      </c>
      <c r="I3552" s="7"/>
      <c r="J3552" s="7"/>
      <c r="K3552" s="7"/>
      <c r="L3552" s="7"/>
      <c r="M3552" s="8">
        <v>25</v>
      </c>
      <c r="N3552" s="7"/>
      <c r="O3552" s="7"/>
      <c r="P3552" s="8">
        <v>60.86</v>
      </c>
      <c r="Q3552" s="8">
        <v>25</v>
      </c>
      <c r="R3552" s="7"/>
      <c r="S3552" s="8">
        <v>25</v>
      </c>
      <c r="T3552" s="7"/>
      <c r="U3552" s="9">
        <v>135.86000000000001</v>
      </c>
    </row>
    <row r="3553" spans="1:21" ht="23.25" thickBot="1" x14ac:dyDescent="0.3">
      <c r="A3553" s="4" t="s">
        <v>891</v>
      </c>
      <c r="B3553" s="4" t="s">
        <v>759</v>
      </c>
      <c r="C3553" s="4" t="s">
        <v>760</v>
      </c>
      <c r="D3553" s="4" t="s">
        <v>892</v>
      </c>
      <c r="E3553" s="4" t="s">
        <v>893</v>
      </c>
      <c r="F3553" s="4" t="s">
        <v>102</v>
      </c>
      <c r="G3553" s="4" t="s">
        <v>103</v>
      </c>
      <c r="H3553" s="4" t="s">
        <v>781</v>
      </c>
      <c r="I3553" s="11"/>
      <c r="J3553" s="11"/>
      <c r="K3553" s="10">
        <v>16.989999999999998</v>
      </c>
      <c r="L3553" s="11"/>
      <c r="M3553" s="11"/>
      <c r="N3553" s="11"/>
      <c r="O3553" s="11"/>
      <c r="P3553" s="11"/>
      <c r="Q3553" s="11"/>
      <c r="R3553" s="10">
        <v>7.54</v>
      </c>
      <c r="S3553" s="11"/>
      <c r="T3553" s="11"/>
      <c r="U3553" s="9">
        <v>24.53</v>
      </c>
    </row>
    <row r="3554" spans="1:21" ht="23.25" thickBot="1" x14ac:dyDescent="0.3">
      <c r="A3554" s="4" t="s">
        <v>891</v>
      </c>
      <c r="B3554" s="4" t="s">
        <v>759</v>
      </c>
      <c r="C3554" s="4" t="s">
        <v>760</v>
      </c>
      <c r="D3554" s="4" t="s">
        <v>901</v>
      </c>
      <c r="E3554" s="4" t="s">
        <v>902</v>
      </c>
      <c r="F3554" s="4" t="s">
        <v>146</v>
      </c>
      <c r="G3554" s="4" t="s">
        <v>147</v>
      </c>
      <c r="H3554" s="4" t="s">
        <v>784</v>
      </c>
      <c r="I3554" s="7"/>
      <c r="J3554" s="7"/>
      <c r="K3554" s="7"/>
      <c r="L3554" s="7"/>
      <c r="M3554" s="7"/>
      <c r="N3554" s="7"/>
      <c r="O3554" s="7"/>
      <c r="P3554" s="7"/>
      <c r="Q3554" s="7"/>
      <c r="R3554" s="8">
        <v>8.4</v>
      </c>
      <c r="S3554" s="7"/>
      <c r="T3554" s="7"/>
      <c r="U3554" s="9">
        <v>8.4</v>
      </c>
    </row>
    <row r="3555" spans="1:21" ht="23.25" thickBot="1" x14ac:dyDescent="0.3">
      <c r="A3555" s="4" t="s">
        <v>891</v>
      </c>
      <c r="B3555" s="4" t="s">
        <v>787</v>
      </c>
      <c r="C3555" s="4" t="s">
        <v>788</v>
      </c>
      <c r="D3555" s="4" t="s">
        <v>894</v>
      </c>
      <c r="E3555" s="4" t="s">
        <v>895</v>
      </c>
      <c r="F3555" s="4" t="s">
        <v>146</v>
      </c>
      <c r="G3555" s="4" t="s">
        <v>147</v>
      </c>
      <c r="H3555" s="4" t="s">
        <v>440</v>
      </c>
      <c r="I3555" s="11"/>
      <c r="J3555" s="11"/>
      <c r="K3555" s="11"/>
      <c r="L3555" s="10">
        <v>17.05</v>
      </c>
      <c r="M3555" s="11"/>
      <c r="N3555" s="11"/>
      <c r="O3555" s="11"/>
      <c r="P3555" s="11"/>
      <c r="Q3555" s="11"/>
      <c r="R3555" s="11"/>
      <c r="S3555" s="11"/>
      <c r="T3555" s="11"/>
      <c r="U3555" s="9">
        <v>17.05</v>
      </c>
    </row>
    <row r="3556" spans="1:21" ht="23.25" thickBot="1" x14ac:dyDescent="0.3">
      <c r="A3556" s="4" t="s">
        <v>891</v>
      </c>
      <c r="B3556" s="4" t="s">
        <v>787</v>
      </c>
      <c r="C3556" s="4" t="s">
        <v>788</v>
      </c>
      <c r="D3556" s="4" t="s">
        <v>894</v>
      </c>
      <c r="E3556" s="4" t="s">
        <v>895</v>
      </c>
      <c r="F3556" s="4" t="s">
        <v>116</v>
      </c>
      <c r="G3556" s="4" t="s">
        <v>117</v>
      </c>
      <c r="H3556" s="4" t="s">
        <v>440</v>
      </c>
      <c r="I3556" s="7"/>
      <c r="J3556" s="7"/>
      <c r="K3556" s="7"/>
      <c r="L3556" s="8">
        <v>9.6999999999999993</v>
      </c>
      <c r="M3556" s="7"/>
      <c r="N3556" s="7"/>
      <c r="O3556" s="7"/>
      <c r="P3556" s="7"/>
      <c r="Q3556" s="7"/>
      <c r="R3556" s="7"/>
      <c r="S3556" s="7"/>
      <c r="T3556" s="7"/>
      <c r="U3556" s="9">
        <v>9.6999999999999993</v>
      </c>
    </row>
    <row r="3557" spans="1:21" ht="23.25" thickBot="1" x14ac:dyDescent="0.3">
      <c r="A3557" s="4" t="s">
        <v>891</v>
      </c>
      <c r="B3557" s="4" t="s">
        <v>787</v>
      </c>
      <c r="C3557" s="4" t="s">
        <v>788</v>
      </c>
      <c r="D3557" s="4" t="s">
        <v>894</v>
      </c>
      <c r="E3557" s="4" t="s">
        <v>895</v>
      </c>
      <c r="F3557" s="4" t="s">
        <v>84</v>
      </c>
      <c r="G3557" s="4" t="s">
        <v>85</v>
      </c>
      <c r="H3557" s="4" t="s">
        <v>440</v>
      </c>
      <c r="I3557" s="11"/>
      <c r="J3557" s="11"/>
      <c r="K3557" s="11"/>
      <c r="L3557" s="10">
        <v>82.6</v>
      </c>
      <c r="M3557" s="11"/>
      <c r="N3557" s="11"/>
      <c r="O3557" s="11"/>
      <c r="P3557" s="11"/>
      <c r="Q3557" s="11"/>
      <c r="R3557" s="11"/>
      <c r="S3557" s="11"/>
      <c r="T3557" s="11"/>
      <c r="U3557" s="9">
        <v>82.6</v>
      </c>
    </row>
    <row r="3558" spans="1:21" ht="23.25" thickBot="1" x14ac:dyDescent="0.3">
      <c r="A3558" s="4" t="s">
        <v>891</v>
      </c>
      <c r="B3558" s="4" t="s">
        <v>787</v>
      </c>
      <c r="C3558" s="4" t="s">
        <v>788</v>
      </c>
      <c r="D3558" s="4" t="s">
        <v>892</v>
      </c>
      <c r="E3558" s="4" t="s">
        <v>893</v>
      </c>
      <c r="F3558" s="4" t="s">
        <v>76</v>
      </c>
      <c r="G3558" s="4" t="s">
        <v>77</v>
      </c>
      <c r="H3558" s="4" t="s">
        <v>781</v>
      </c>
      <c r="I3558" s="7"/>
      <c r="J3558" s="7"/>
      <c r="K3558" s="7"/>
      <c r="L3558" s="7"/>
      <c r="M3558" s="8">
        <v>3024.5</v>
      </c>
      <c r="N3558" s="8">
        <v>6876.54</v>
      </c>
      <c r="O3558" s="8">
        <v>6876.54</v>
      </c>
      <c r="P3558" s="8">
        <v>5313.69</v>
      </c>
      <c r="Q3558" s="8">
        <v>6876.54</v>
      </c>
      <c r="R3558" s="8">
        <v>5938.83</v>
      </c>
      <c r="S3558" s="8">
        <v>3750.84</v>
      </c>
      <c r="T3558" s="8">
        <v>8126.82</v>
      </c>
      <c r="U3558" s="9">
        <v>46784.3</v>
      </c>
    </row>
    <row r="3559" spans="1:21" ht="23.25" thickBot="1" x14ac:dyDescent="0.3">
      <c r="A3559" s="4" t="s">
        <v>891</v>
      </c>
      <c r="B3559" s="4" t="s">
        <v>787</v>
      </c>
      <c r="C3559" s="4" t="s">
        <v>788</v>
      </c>
      <c r="D3559" s="4" t="s">
        <v>892</v>
      </c>
      <c r="E3559" s="4" t="s">
        <v>893</v>
      </c>
      <c r="F3559" s="4" t="s">
        <v>192</v>
      </c>
      <c r="G3559" s="4" t="s">
        <v>193</v>
      </c>
      <c r="H3559" s="4" t="s">
        <v>781</v>
      </c>
      <c r="I3559" s="11"/>
      <c r="J3559" s="11"/>
      <c r="K3559" s="11"/>
      <c r="L3559" s="11"/>
      <c r="M3559" s="10">
        <v>-8569.36</v>
      </c>
      <c r="N3559" s="11"/>
      <c r="O3559" s="11"/>
      <c r="P3559" s="11"/>
      <c r="Q3559" s="11"/>
      <c r="R3559" s="11"/>
      <c r="S3559" s="11"/>
      <c r="T3559" s="11"/>
      <c r="U3559" s="9">
        <v>-8569.36</v>
      </c>
    </row>
    <row r="3560" spans="1:21" ht="23.25" thickBot="1" x14ac:dyDescent="0.3">
      <c r="A3560" s="4" t="s">
        <v>891</v>
      </c>
      <c r="B3560" s="4" t="s">
        <v>7687</v>
      </c>
      <c r="C3560" s="4" t="s">
        <v>7688</v>
      </c>
      <c r="D3560" s="4" t="s">
        <v>896</v>
      </c>
      <c r="E3560" s="4" t="s">
        <v>897</v>
      </c>
      <c r="F3560" s="4" t="s">
        <v>98</v>
      </c>
      <c r="G3560" s="4" t="s">
        <v>99</v>
      </c>
      <c r="H3560" s="4" t="s">
        <v>353</v>
      </c>
      <c r="I3560" s="7"/>
      <c r="J3560" s="7"/>
      <c r="K3560" s="7"/>
      <c r="L3560" s="7"/>
      <c r="M3560" s="7"/>
      <c r="N3560" s="7"/>
      <c r="O3560" s="7"/>
      <c r="P3560" s="7"/>
      <c r="Q3560" s="7"/>
      <c r="R3560" s="7"/>
      <c r="S3560" s="8">
        <v>524</v>
      </c>
      <c r="T3560" s="8">
        <v>-524</v>
      </c>
      <c r="U3560" s="12">
        <v>0</v>
      </c>
    </row>
    <row r="3561" spans="1:21" ht="23.25" thickBot="1" x14ac:dyDescent="0.3">
      <c r="A3561" s="4" t="s">
        <v>891</v>
      </c>
      <c r="B3561" s="4" t="s">
        <v>7687</v>
      </c>
      <c r="C3561" s="4" t="s">
        <v>7688</v>
      </c>
      <c r="D3561" s="4" t="s">
        <v>896</v>
      </c>
      <c r="E3561" s="4" t="s">
        <v>897</v>
      </c>
      <c r="F3561" s="4" t="s">
        <v>308</v>
      </c>
      <c r="G3561" s="4" t="s">
        <v>309</v>
      </c>
      <c r="H3561" s="4" t="s">
        <v>353</v>
      </c>
      <c r="I3561" s="11"/>
      <c r="J3561" s="11"/>
      <c r="K3561" s="11"/>
      <c r="L3561" s="11"/>
      <c r="M3561" s="11"/>
      <c r="N3561" s="11"/>
      <c r="O3561" s="11"/>
      <c r="P3561" s="11"/>
      <c r="Q3561" s="11"/>
      <c r="R3561" s="11"/>
      <c r="S3561" s="11"/>
      <c r="T3561" s="10">
        <v>524</v>
      </c>
      <c r="U3561" s="9">
        <v>524</v>
      </c>
    </row>
    <row r="3562" spans="1:21" ht="23.25" thickBot="1" x14ac:dyDescent="0.3">
      <c r="A3562" s="4" t="s">
        <v>891</v>
      </c>
      <c r="B3562" s="4" t="s">
        <v>796</v>
      </c>
      <c r="C3562" s="4" t="s">
        <v>797</v>
      </c>
      <c r="D3562" s="4" t="s">
        <v>894</v>
      </c>
      <c r="E3562" s="4" t="s">
        <v>895</v>
      </c>
      <c r="F3562" s="4" t="s">
        <v>128</v>
      </c>
      <c r="G3562" s="4" t="s">
        <v>129</v>
      </c>
      <c r="H3562" s="4" t="s">
        <v>440</v>
      </c>
      <c r="I3562" s="7"/>
      <c r="J3562" s="7"/>
      <c r="K3562" s="7"/>
      <c r="L3562" s="7"/>
      <c r="M3562" s="7"/>
      <c r="N3562" s="7"/>
      <c r="O3562" s="8">
        <v>6.52</v>
      </c>
      <c r="P3562" s="7"/>
      <c r="Q3562" s="8">
        <v>750</v>
      </c>
      <c r="R3562" s="7"/>
      <c r="S3562" s="7"/>
      <c r="T3562" s="7"/>
      <c r="U3562" s="9">
        <v>756.52</v>
      </c>
    </row>
    <row r="3563" spans="1:21" ht="23.25" thickBot="1" x14ac:dyDescent="0.3">
      <c r="A3563" s="4" t="s">
        <v>891</v>
      </c>
      <c r="B3563" s="4" t="s">
        <v>796</v>
      </c>
      <c r="C3563" s="4" t="s">
        <v>797</v>
      </c>
      <c r="D3563" s="4" t="s">
        <v>894</v>
      </c>
      <c r="E3563" s="4" t="s">
        <v>895</v>
      </c>
      <c r="F3563" s="4" t="s">
        <v>132</v>
      </c>
      <c r="G3563" s="4" t="s">
        <v>133</v>
      </c>
      <c r="H3563" s="4" t="s">
        <v>440</v>
      </c>
      <c r="I3563" s="10">
        <v>340.46</v>
      </c>
      <c r="J3563" s="10">
        <v>7.54</v>
      </c>
      <c r="K3563" s="10">
        <v>396.32</v>
      </c>
      <c r="L3563" s="10">
        <v>139.19999999999999</v>
      </c>
      <c r="M3563" s="10">
        <v>49.45</v>
      </c>
      <c r="N3563" s="11"/>
      <c r="O3563" s="11"/>
      <c r="P3563" s="11"/>
      <c r="Q3563" s="11"/>
      <c r="R3563" s="11"/>
      <c r="S3563" s="10">
        <v>12.09</v>
      </c>
      <c r="T3563" s="11"/>
      <c r="U3563" s="9">
        <v>945.06</v>
      </c>
    </row>
    <row r="3564" spans="1:21" ht="23.25" thickBot="1" x14ac:dyDescent="0.3">
      <c r="A3564" s="4" t="s">
        <v>891</v>
      </c>
      <c r="B3564" s="4" t="s">
        <v>796</v>
      </c>
      <c r="C3564" s="4" t="s">
        <v>797</v>
      </c>
      <c r="D3564" s="4" t="s">
        <v>894</v>
      </c>
      <c r="E3564" s="4" t="s">
        <v>895</v>
      </c>
      <c r="F3564" s="4" t="s">
        <v>134</v>
      </c>
      <c r="G3564" s="4" t="s">
        <v>135</v>
      </c>
      <c r="H3564" s="4" t="s">
        <v>440</v>
      </c>
      <c r="I3564" s="7"/>
      <c r="J3564" s="8">
        <v>550</v>
      </c>
      <c r="K3564" s="8">
        <v>555</v>
      </c>
      <c r="L3564" s="7"/>
      <c r="M3564" s="7"/>
      <c r="N3564" s="7"/>
      <c r="O3564" s="7"/>
      <c r="P3564" s="7"/>
      <c r="Q3564" s="8">
        <v>595</v>
      </c>
      <c r="R3564" s="8">
        <v>635</v>
      </c>
      <c r="S3564" s="7"/>
      <c r="T3564" s="8">
        <v>-60</v>
      </c>
      <c r="U3564" s="9">
        <v>2275</v>
      </c>
    </row>
    <row r="3565" spans="1:21" ht="23.25" thickBot="1" x14ac:dyDescent="0.3">
      <c r="A3565" s="4" t="s">
        <v>891</v>
      </c>
      <c r="B3565" s="4" t="s">
        <v>796</v>
      </c>
      <c r="C3565" s="4" t="s">
        <v>797</v>
      </c>
      <c r="D3565" s="4" t="s">
        <v>894</v>
      </c>
      <c r="E3565" s="4" t="s">
        <v>895</v>
      </c>
      <c r="F3565" s="4" t="s">
        <v>38</v>
      </c>
      <c r="G3565" s="4" t="s">
        <v>39</v>
      </c>
      <c r="H3565" s="4" t="s">
        <v>440</v>
      </c>
      <c r="I3565" s="10">
        <v>123.2</v>
      </c>
      <c r="J3565" s="10">
        <v>293.63</v>
      </c>
      <c r="K3565" s="10">
        <v>448.88</v>
      </c>
      <c r="L3565" s="11"/>
      <c r="M3565" s="11"/>
      <c r="N3565" s="11"/>
      <c r="O3565" s="11"/>
      <c r="P3565" s="11"/>
      <c r="Q3565" s="11"/>
      <c r="R3565" s="11"/>
      <c r="S3565" s="11"/>
      <c r="T3565" s="11"/>
      <c r="U3565" s="9">
        <v>865.71</v>
      </c>
    </row>
    <row r="3566" spans="1:21" ht="23.25" thickBot="1" x14ac:dyDescent="0.3">
      <c r="A3566" s="4" t="s">
        <v>891</v>
      </c>
      <c r="B3566" s="4" t="s">
        <v>796</v>
      </c>
      <c r="C3566" s="4" t="s">
        <v>797</v>
      </c>
      <c r="D3566" s="4" t="s">
        <v>894</v>
      </c>
      <c r="E3566" s="4" t="s">
        <v>895</v>
      </c>
      <c r="F3566" s="4" t="s">
        <v>98</v>
      </c>
      <c r="G3566" s="4" t="s">
        <v>99</v>
      </c>
      <c r="H3566" s="4" t="s">
        <v>440</v>
      </c>
      <c r="I3566" s="7"/>
      <c r="J3566" s="7"/>
      <c r="K3566" s="7"/>
      <c r="L3566" s="7"/>
      <c r="M3566" s="8">
        <v>177</v>
      </c>
      <c r="N3566" s="7"/>
      <c r="O3566" s="7"/>
      <c r="P3566" s="7"/>
      <c r="Q3566" s="7"/>
      <c r="R3566" s="8">
        <v>12.09</v>
      </c>
      <c r="S3566" s="8">
        <v>-12.09</v>
      </c>
      <c r="T3566" s="7"/>
      <c r="U3566" s="9">
        <v>177</v>
      </c>
    </row>
    <row r="3567" spans="1:21" ht="23.25" thickBot="1" x14ac:dyDescent="0.3">
      <c r="A3567" s="4" t="s">
        <v>891</v>
      </c>
      <c r="B3567" s="4" t="s">
        <v>796</v>
      </c>
      <c r="C3567" s="4" t="s">
        <v>797</v>
      </c>
      <c r="D3567" s="4" t="s">
        <v>894</v>
      </c>
      <c r="E3567" s="4" t="s">
        <v>895</v>
      </c>
      <c r="F3567" s="4" t="s">
        <v>146</v>
      </c>
      <c r="G3567" s="4" t="s">
        <v>147</v>
      </c>
      <c r="H3567" s="4" t="s">
        <v>440</v>
      </c>
      <c r="I3567" s="11"/>
      <c r="J3567" s="11"/>
      <c r="K3567" s="11"/>
      <c r="L3567" s="11"/>
      <c r="M3567" s="11"/>
      <c r="N3567" s="10">
        <v>110</v>
      </c>
      <c r="O3567" s="11"/>
      <c r="P3567" s="11"/>
      <c r="Q3567" s="11"/>
      <c r="R3567" s="11"/>
      <c r="S3567" s="11"/>
      <c r="T3567" s="11"/>
      <c r="U3567" s="9">
        <v>110</v>
      </c>
    </row>
    <row r="3568" spans="1:21" ht="23.25" thickBot="1" x14ac:dyDescent="0.3">
      <c r="A3568" s="4" t="s">
        <v>891</v>
      </c>
      <c r="B3568" s="4" t="s">
        <v>796</v>
      </c>
      <c r="C3568" s="4" t="s">
        <v>797</v>
      </c>
      <c r="D3568" s="4" t="s">
        <v>894</v>
      </c>
      <c r="E3568" s="4" t="s">
        <v>895</v>
      </c>
      <c r="F3568" s="4" t="s">
        <v>102</v>
      </c>
      <c r="G3568" s="4" t="s">
        <v>103</v>
      </c>
      <c r="H3568" s="4" t="s">
        <v>440</v>
      </c>
      <c r="I3568" s="8">
        <v>29.99</v>
      </c>
      <c r="J3568" s="8">
        <v>5.33</v>
      </c>
      <c r="K3568" s="7"/>
      <c r="L3568" s="7"/>
      <c r="M3568" s="7"/>
      <c r="N3568" s="7"/>
      <c r="O3568" s="7"/>
      <c r="P3568" s="7"/>
      <c r="Q3568" s="7"/>
      <c r="R3568" s="7"/>
      <c r="S3568" s="7"/>
      <c r="T3568" s="7"/>
      <c r="U3568" s="9">
        <v>35.32</v>
      </c>
    </row>
    <row r="3569" spans="1:21" ht="23.25" thickBot="1" x14ac:dyDescent="0.3">
      <c r="A3569" s="4" t="s">
        <v>891</v>
      </c>
      <c r="B3569" s="4" t="s">
        <v>796</v>
      </c>
      <c r="C3569" s="4" t="s">
        <v>797</v>
      </c>
      <c r="D3569" s="4" t="s">
        <v>894</v>
      </c>
      <c r="E3569" s="4" t="s">
        <v>895</v>
      </c>
      <c r="F3569" s="4" t="s">
        <v>235</v>
      </c>
      <c r="G3569" s="4" t="s">
        <v>236</v>
      </c>
      <c r="H3569" s="4" t="s">
        <v>440</v>
      </c>
      <c r="I3569" s="10">
        <v>9.99</v>
      </c>
      <c r="J3569" s="10">
        <v>9.99</v>
      </c>
      <c r="K3569" s="10">
        <v>9.99</v>
      </c>
      <c r="L3569" s="10">
        <v>9.99</v>
      </c>
      <c r="M3569" s="10">
        <v>9.99</v>
      </c>
      <c r="N3569" s="10">
        <v>9.99</v>
      </c>
      <c r="O3569" s="10">
        <v>9.99</v>
      </c>
      <c r="P3569" s="11"/>
      <c r="Q3569" s="10">
        <v>9.99</v>
      </c>
      <c r="R3569" s="11"/>
      <c r="S3569" s="11"/>
      <c r="T3569" s="11"/>
      <c r="U3569" s="9">
        <v>79.92</v>
      </c>
    </row>
    <row r="3570" spans="1:21" ht="23.25" thickBot="1" x14ac:dyDescent="0.3">
      <c r="A3570" s="4" t="s">
        <v>891</v>
      </c>
      <c r="B3570" s="4" t="s">
        <v>796</v>
      </c>
      <c r="C3570" s="4" t="s">
        <v>797</v>
      </c>
      <c r="D3570" s="4" t="s">
        <v>894</v>
      </c>
      <c r="E3570" s="4" t="s">
        <v>895</v>
      </c>
      <c r="F3570" s="4" t="s">
        <v>116</v>
      </c>
      <c r="G3570" s="4" t="s">
        <v>117</v>
      </c>
      <c r="H3570" s="4" t="s">
        <v>440</v>
      </c>
      <c r="I3570" s="8">
        <v>4.25</v>
      </c>
      <c r="J3570" s="8">
        <v>114.22</v>
      </c>
      <c r="K3570" s="7"/>
      <c r="L3570" s="7"/>
      <c r="M3570" s="8">
        <v>215.5</v>
      </c>
      <c r="N3570" s="8">
        <v>8</v>
      </c>
      <c r="O3570" s="7"/>
      <c r="P3570" s="7"/>
      <c r="Q3570" s="7"/>
      <c r="R3570" s="7"/>
      <c r="S3570" s="7"/>
      <c r="T3570" s="7"/>
      <c r="U3570" s="9">
        <v>341.97</v>
      </c>
    </row>
    <row r="3571" spans="1:21" ht="23.25" thickBot="1" x14ac:dyDescent="0.3">
      <c r="A3571" s="4" t="s">
        <v>891</v>
      </c>
      <c r="B3571" s="4" t="s">
        <v>796</v>
      </c>
      <c r="C3571" s="4" t="s">
        <v>797</v>
      </c>
      <c r="D3571" s="4" t="s">
        <v>894</v>
      </c>
      <c r="E3571" s="4" t="s">
        <v>895</v>
      </c>
      <c r="F3571" s="4" t="s">
        <v>769</v>
      </c>
      <c r="G3571" s="4" t="s">
        <v>770</v>
      </c>
      <c r="H3571" s="4" t="s">
        <v>440</v>
      </c>
      <c r="I3571" s="10">
        <v>1336.06</v>
      </c>
      <c r="J3571" s="10">
        <v>19332.12</v>
      </c>
      <c r="K3571" s="10">
        <v>18021.11</v>
      </c>
      <c r="L3571" s="10">
        <v>6895</v>
      </c>
      <c r="M3571" s="10">
        <v>534.15</v>
      </c>
      <c r="N3571" s="10">
        <v>285.99</v>
      </c>
      <c r="O3571" s="10">
        <v>1615</v>
      </c>
      <c r="P3571" s="10">
        <v>39</v>
      </c>
      <c r="Q3571" s="10">
        <v>2707.95</v>
      </c>
      <c r="R3571" s="11"/>
      <c r="S3571" s="10">
        <v>4000</v>
      </c>
      <c r="T3571" s="11"/>
      <c r="U3571" s="9">
        <v>54766.38</v>
      </c>
    </row>
    <row r="3572" spans="1:21" ht="23.25" thickBot="1" x14ac:dyDescent="0.3">
      <c r="A3572" s="4" t="s">
        <v>891</v>
      </c>
      <c r="B3572" s="4" t="s">
        <v>796</v>
      </c>
      <c r="C3572" s="4" t="s">
        <v>797</v>
      </c>
      <c r="D3572" s="4" t="s">
        <v>894</v>
      </c>
      <c r="E3572" s="4" t="s">
        <v>895</v>
      </c>
      <c r="F3572" s="4" t="s">
        <v>82</v>
      </c>
      <c r="G3572" s="4" t="s">
        <v>83</v>
      </c>
      <c r="H3572" s="4" t="s">
        <v>440</v>
      </c>
      <c r="I3572" s="8">
        <v>24.35</v>
      </c>
      <c r="J3572" s="8">
        <v>103.75</v>
      </c>
      <c r="K3572" s="8">
        <v>274.8</v>
      </c>
      <c r="L3572" s="8">
        <v>61.35</v>
      </c>
      <c r="M3572" s="8">
        <v>400.65</v>
      </c>
      <c r="N3572" s="8">
        <v>150.75</v>
      </c>
      <c r="O3572" s="7"/>
      <c r="P3572" s="7"/>
      <c r="Q3572" s="7"/>
      <c r="R3572" s="7"/>
      <c r="S3572" s="7"/>
      <c r="T3572" s="7"/>
      <c r="U3572" s="9">
        <v>1015.65</v>
      </c>
    </row>
    <row r="3573" spans="1:21" ht="23.25" thickBot="1" x14ac:dyDescent="0.3">
      <c r="A3573" s="4" t="s">
        <v>891</v>
      </c>
      <c r="B3573" s="4" t="s">
        <v>796</v>
      </c>
      <c r="C3573" s="4" t="s">
        <v>797</v>
      </c>
      <c r="D3573" s="4" t="s">
        <v>894</v>
      </c>
      <c r="E3573" s="4" t="s">
        <v>895</v>
      </c>
      <c r="F3573" s="4" t="s">
        <v>239</v>
      </c>
      <c r="G3573" s="4" t="s">
        <v>240</v>
      </c>
      <c r="H3573" s="4" t="s">
        <v>440</v>
      </c>
      <c r="I3573" s="11"/>
      <c r="J3573" s="10">
        <v>89.17</v>
      </c>
      <c r="K3573" s="11"/>
      <c r="L3573" s="11"/>
      <c r="M3573" s="11"/>
      <c r="N3573" s="11"/>
      <c r="O3573" s="11"/>
      <c r="P3573" s="11"/>
      <c r="Q3573" s="11"/>
      <c r="R3573" s="11"/>
      <c r="S3573" s="11"/>
      <c r="T3573" s="11"/>
      <c r="U3573" s="9">
        <v>89.17</v>
      </c>
    </row>
    <row r="3574" spans="1:21" ht="23.25" thickBot="1" x14ac:dyDescent="0.3">
      <c r="A3574" s="4" t="s">
        <v>891</v>
      </c>
      <c r="B3574" s="4" t="s">
        <v>796</v>
      </c>
      <c r="C3574" s="4" t="s">
        <v>797</v>
      </c>
      <c r="D3574" s="4" t="s">
        <v>894</v>
      </c>
      <c r="E3574" s="4" t="s">
        <v>895</v>
      </c>
      <c r="F3574" s="4" t="s">
        <v>771</v>
      </c>
      <c r="G3574" s="4" t="s">
        <v>772</v>
      </c>
      <c r="H3574" s="4" t="s">
        <v>440</v>
      </c>
      <c r="I3574" s="7"/>
      <c r="J3574" s="7"/>
      <c r="K3574" s="7"/>
      <c r="L3574" s="7"/>
      <c r="M3574" s="7"/>
      <c r="N3574" s="7"/>
      <c r="O3574" s="7"/>
      <c r="P3574" s="8">
        <v>400</v>
      </c>
      <c r="Q3574" s="7"/>
      <c r="R3574" s="7"/>
      <c r="S3574" s="7"/>
      <c r="T3574" s="7"/>
      <c r="U3574" s="9">
        <v>400</v>
      </c>
    </row>
    <row r="3575" spans="1:21" ht="23.25" thickBot="1" x14ac:dyDescent="0.3">
      <c r="A3575" s="4" t="s">
        <v>891</v>
      </c>
      <c r="B3575" s="4" t="s">
        <v>796</v>
      </c>
      <c r="C3575" s="4" t="s">
        <v>797</v>
      </c>
      <c r="D3575" s="4" t="s">
        <v>894</v>
      </c>
      <c r="E3575" s="4" t="s">
        <v>895</v>
      </c>
      <c r="F3575" s="4" t="s">
        <v>84</v>
      </c>
      <c r="G3575" s="4" t="s">
        <v>85</v>
      </c>
      <c r="H3575" s="4" t="s">
        <v>440</v>
      </c>
      <c r="I3575" s="10">
        <v>685.61</v>
      </c>
      <c r="J3575" s="10">
        <v>475.34</v>
      </c>
      <c r="K3575" s="10">
        <v>689.85</v>
      </c>
      <c r="L3575" s="10">
        <v>276</v>
      </c>
      <c r="M3575" s="10">
        <v>1350.21</v>
      </c>
      <c r="N3575" s="10">
        <v>424.99</v>
      </c>
      <c r="O3575" s="11"/>
      <c r="P3575" s="11"/>
      <c r="Q3575" s="11"/>
      <c r="R3575" s="11"/>
      <c r="S3575" s="11"/>
      <c r="T3575" s="11"/>
      <c r="U3575" s="9">
        <v>3902</v>
      </c>
    </row>
    <row r="3576" spans="1:21" ht="23.25" thickBot="1" x14ac:dyDescent="0.3">
      <c r="A3576" s="4" t="s">
        <v>891</v>
      </c>
      <c r="B3576" s="4" t="s">
        <v>796</v>
      </c>
      <c r="C3576" s="4" t="s">
        <v>797</v>
      </c>
      <c r="D3576" s="4" t="s">
        <v>894</v>
      </c>
      <c r="E3576" s="4" t="s">
        <v>895</v>
      </c>
      <c r="F3576" s="4" t="s">
        <v>162</v>
      </c>
      <c r="G3576" s="4" t="s">
        <v>163</v>
      </c>
      <c r="H3576" s="4" t="s">
        <v>440</v>
      </c>
      <c r="I3576" s="8">
        <v>538.70000000000005</v>
      </c>
      <c r="J3576" s="8">
        <v>183.35</v>
      </c>
      <c r="K3576" s="8">
        <v>886.27</v>
      </c>
      <c r="L3576" s="8">
        <v>218.02</v>
      </c>
      <c r="M3576" s="8">
        <v>1032.3599999999999</v>
      </c>
      <c r="N3576" s="8">
        <v>966.42</v>
      </c>
      <c r="O3576" s="7"/>
      <c r="P3576" s="7"/>
      <c r="Q3576" s="7"/>
      <c r="R3576" s="7"/>
      <c r="S3576" s="7"/>
      <c r="T3576" s="7"/>
      <c r="U3576" s="9">
        <v>3825.12</v>
      </c>
    </row>
    <row r="3577" spans="1:21" ht="23.25" thickBot="1" x14ac:dyDescent="0.3">
      <c r="A3577" s="4" t="s">
        <v>891</v>
      </c>
      <c r="B3577" s="4" t="s">
        <v>796</v>
      </c>
      <c r="C3577" s="4" t="s">
        <v>797</v>
      </c>
      <c r="D3577" s="4" t="s">
        <v>894</v>
      </c>
      <c r="E3577" s="4" t="s">
        <v>895</v>
      </c>
      <c r="F3577" s="4" t="s">
        <v>164</v>
      </c>
      <c r="G3577" s="4" t="s">
        <v>165</v>
      </c>
      <c r="H3577" s="4" t="s">
        <v>440</v>
      </c>
      <c r="I3577" s="10">
        <v>2017.29</v>
      </c>
      <c r="J3577" s="10">
        <v>536.76</v>
      </c>
      <c r="K3577" s="11"/>
      <c r="L3577" s="10">
        <v>1081.1300000000001</v>
      </c>
      <c r="M3577" s="10">
        <v>4264</v>
      </c>
      <c r="N3577" s="10">
        <v>1760.48</v>
      </c>
      <c r="O3577" s="11"/>
      <c r="P3577" s="11"/>
      <c r="Q3577" s="11"/>
      <c r="R3577" s="11"/>
      <c r="S3577" s="11"/>
      <c r="T3577" s="11"/>
      <c r="U3577" s="9">
        <v>9659.66</v>
      </c>
    </row>
    <row r="3578" spans="1:21" ht="23.25" thickBot="1" x14ac:dyDescent="0.3">
      <c r="A3578" s="4" t="s">
        <v>891</v>
      </c>
      <c r="B3578" s="4" t="s">
        <v>796</v>
      </c>
      <c r="C3578" s="4" t="s">
        <v>797</v>
      </c>
      <c r="D3578" s="4" t="s">
        <v>894</v>
      </c>
      <c r="E3578" s="4" t="s">
        <v>895</v>
      </c>
      <c r="F3578" s="4" t="s">
        <v>86</v>
      </c>
      <c r="G3578" s="4" t="s">
        <v>87</v>
      </c>
      <c r="H3578" s="4" t="s">
        <v>440</v>
      </c>
      <c r="I3578" s="7"/>
      <c r="J3578" s="7"/>
      <c r="K3578" s="8">
        <v>546.1</v>
      </c>
      <c r="L3578" s="7"/>
      <c r="M3578" s="7"/>
      <c r="N3578" s="7"/>
      <c r="O3578" s="7"/>
      <c r="P3578" s="7"/>
      <c r="Q3578" s="7"/>
      <c r="R3578" s="7"/>
      <c r="S3578" s="7"/>
      <c r="T3578" s="7"/>
      <c r="U3578" s="9">
        <v>546.1</v>
      </c>
    </row>
    <row r="3579" spans="1:21" ht="23.25" thickBot="1" x14ac:dyDescent="0.3">
      <c r="A3579" s="4" t="s">
        <v>891</v>
      </c>
      <c r="B3579" s="4" t="s">
        <v>796</v>
      </c>
      <c r="C3579" s="4" t="s">
        <v>797</v>
      </c>
      <c r="D3579" s="4" t="s">
        <v>894</v>
      </c>
      <c r="E3579" s="4" t="s">
        <v>895</v>
      </c>
      <c r="F3579" s="4" t="s">
        <v>166</v>
      </c>
      <c r="G3579" s="4" t="s">
        <v>167</v>
      </c>
      <c r="H3579" s="4" t="s">
        <v>440</v>
      </c>
      <c r="I3579" s="11"/>
      <c r="J3579" s="11"/>
      <c r="K3579" s="10">
        <v>350</v>
      </c>
      <c r="L3579" s="11"/>
      <c r="M3579" s="11"/>
      <c r="N3579" s="11"/>
      <c r="O3579" s="11"/>
      <c r="P3579" s="11"/>
      <c r="Q3579" s="11"/>
      <c r="R3579" s="11"/>
      <c r="S3579" s="11"/>
      <c r="T3579" s="11"/>
      <c r="U3579" s="9">
        <v>350</v>
      </c>
    </row>
    <row r="3580" spans="1:21" ht="23.25" thickBot="1" x14ac:dyDescent="0.3">
      <c r="A3580" s="4" t="s">
        <v>891</v>
      </c>
      <c r="B3580" s="4" t="s">
        <v>796</v>
      </c>
      <c r="C3580" s="4" t="s">
        <v>797</v>
      </c>
      <c r="D3580" s="4" t="s">
        <v>894</v>
      </c>
      <c r="E3580" s="4" t="s">
        <v>895</v>
      </c>
      <c r="F3580" s="4" t="s">
        <v>168</v>
      </c>
      <c r="G3580" s="4" t="s">
        <v>169</v>
      </c>
      <c r="H3580" s="4" t="s">
        <v>440</v>
      </c>
      <c r="I3580" s="7"/>
      <c r="J3580" s="7"/>
      <c r="K3580" s="8">
        <v>219.36</v>
      </c>
      <c r="L3580" s="7"/>
      <c r="M3580" s="7"/>
      <c r="N3580" s="7"/>
      <c r="O3580" s="7"/>
      <c r="P3580" s="7"/>
      <c r="Q3580" s="7"/>
      <c r="R3580" s="7"/>
      <c r="S3580" s="7"/>
      <c r="T3580" s="7"/>
      <c r="U3580" s="9">
        <v>219.36</v>
      </c>
    </row>
    <row r="3581" spans="1:21" ht="23.25" thickBot="1" x14ac:dyDescent="0.3">
      <c r="A3581" s="4" t="s">
        <v>891</v>
      </c>
      <c r="B3581" s="4" t="s">
        <v>796</v>
      </c>
      <c r="C3581" s="4" t="s">
        <v>797</v>
      </c>
      <c r="D3581" s="4" t="s">
        <v>894</v>
      </c>
      <c r="E3581" s="4" t="s">
        <v>895</v>
      </c>
      <c r="F3581" s="4" t="s">
        <v>308</v>
      </c>
      <c r="G3581" s="4" t="s">
        <v>309</v>
      </c>
      <c r="H3581" s="4" t="s">
        <v>440</v>
      </c>
      <c r="I3581" s="10">
        <v>129.99</v>
      </c>
      <c r="J3581" s="11"/>
      <c r="K3581" s="11"/>
      <c r="L3581" s="11"/>
      <c r="M3581" s="11"/>
      <c r="N3581" s="11"/>
      <c r="O3581" s="11"/>
      <c r="P3581" s="11"/>
      <c r="Q3581" s="11"/>
      <c r="R3581" s="11"/>
      <c r="S3581" s="11"/>
      <c r="T3581" s="11"/>
      <c r="U3581" s="9">
        <v>129.99</v>
      </c>
    </row>
    <row r="3582" spans="1:21" ht="23.25" thickBot="1" x14ac:dyDescent="0.3">
      <c r="A3582" s="4" t="s">
        <v>891</v>
      </c>
      <c r="B3582" s="4" t="s">
        <v>796</v>
      </c>
      <c r="C3582" s="4" t="s">
        <v>797</v>
      </c>
      <c r="D3582" s="4" t="s">
        <v>894</v>
      </c>
      <c r="E3582" s="4" t="s">
        <v>895</v>
      </c>
      <c r="F3582" s="4" t="s">
        <v>906</v>
      </c>
      <c r="G3582" s="4" t="s">
        <v>907</v>
      </c>
      <c r="H3582" s="4" t="s">
        <v>440</v>
      </c>
      <c r="I3582" s="8">
        <v>225</v>
      </c>
      <c r="J3582" s="8">
        <v>500</v>
      </c>
      <c r="K3582" s="7"/>
      <c r="L3582" s="7"/>
      <c r="M3582" s="7"/>
      <c r="N3582" s="8">
        <v>250</v>
      </c>
      <c r="O3582" s="7"/>
      <c r="P3582" s="7"/>
      <c r="Q3582" s="7"/>
      <c r="R3582" s="7"/>
      <c r="S3582" s="7"/>
      <c r="T3582" s="7"/>
      <c r="U3582" s="9">
        <v>975</v>
      </c>
    </row>
    <row r="3583" spans="1:21" ht="23.25" thickBot="1" x14ac:dyDescent="0.3">
      <c r="A3583" s="4" t="s">
        <v>891</v>
      </c>
      <c r="B3583" s="4" t="s">
        <v>796</v>
      </c>
      <c r="C3583" s="4" t="s">
        <v>797</v>
      </c>
      <c r="D3583" s="4" t="s">
        <v>7689</v>
      </c>
      <c r="E3583" s="4" t="s">
        <v>7690</v>
      </c>
      <c r="F3583" s="4" t="s">
        <v>769</v>
      </c>
      <c r="G3583" s="4" t="s">
        <v>770</v>
      </c>
      <c r="H3583" s="4" t="s">
        <v>855</v>
      </c>
      <c r="I3583" s="11"/>
      <c r="J3583" s="11"/>
      <c r="K3583" s="11"/>
      <c r="L3583" s="11"/>
      <c r="M3583" s="11"/>
      <c r="N3583" s="11"/>
      <c r="O3583" s="11"/>
      <c r="P3583" s="10">
        <v>39</v>
      </c>
      <c r="Q3583" s="11"/>
      <c r="R3583" s="11"/>
      <c r="S3583" s="11"/>
      <c r="T3583" s="11"/>
      <c r="U3583" s="9">
        <v>39</v>
      </c>
    </row>
    <row r="3584" spans="1:21" ht="23.25" thickBot="1" x14ac:dyDescent="0.3">
      <c r="A3584" s="4" t="s">
        <v>891</v>
      </c>
      <c r="B3584" s="4" t="s">
        <v>796</v>
      </c>
      <c r="C3584" s="4" t="s">
        <v>797</v>
      </c>
      <c r="D3584" s="4" t="s">
        <v>896</v>
      </c>
      <c r="E3584" s="4" t="s">
        <v>897</v>
      </c>
      <c r="F3584" s="4" t="s">
        <v>102</v>
      </c>
      <c r="G3584" s="4" t="s">
        <v>103</v>
      </c>
      <c r="H3584" s="4" t="s">
        <v>353</v>
      </c>
      <c r="I3584" s="7"/>
      <c r="J3584" s="7"/>
      <c r="K3584" s="7"/>
      <c r="L3584" s="7"/>
      <c r="M3584" s="7"/>
      <c r="N3584" s="8">
        <v>27.5</v>
      </c>
      <c r="O3584" s="7"/>
      <c r="P3584" s="7"/>
      <c r="Q3584" s="7"/>
      <c r="R3584" s="7"/>
      <c r="S3584" s="7"/>
      <c r="T3584" s="7"/>
      <c r="U3584" s="9">
        <v>27.5</v>
      </c>
    </row>
    <row r="3585" spans="1:21" ht="23.25" thickBot="1" x14ac:dyDescent="0.3">
      <c r="A3585" s="4" t="s">
        <v>891</v>
      </c>
      <c r="B3585" s="4" t="s">
        <v>796</v>
      </c>
      <c r="C3585" s="4" t="s">
        <v>797</v>
      </c>
      <c r="D3585" s="4" t="s">
        <v>896</v>
      </c>
      <c r="E3585" s="4" t="s">
        <v>897</v>
      </c>
      <c r="F3585" s="4" t="s">
        <v>769</v>
      </c>
      <c r="G3585" s="4" t="s">
        <v>770</v>
      </c>
      <c r="H3585" s="4" t="s">
        <v>353</v>
      </c>
      <c r="I3585" s="10">
        <v>845</v>
      </c>
      <c r="J3585" s="10">
        <v>5497</v>
      </c>
      <c r="K3585" s="10">
        <v>33500</v>
      </c>
      <c r="L3585" s="10">
        <v>18006</v>
      </c>
      <c r="M3585" s="10">
        <v>5630.6</v>
      </c>
      <c r="N3585" s="10">
        <v>480.9</v>
      </c>
      <c r="O3585" s="11"/>
      <c r="P3585" s="11"/>
      <c r="Q3585" s="11"/>
      <c r="R3585" s="11"/>
      <c r="S3585" s="11"/>
      <c r="T3585" s="10">
        <v>190.4</v>
      </c>
      <c r="U3585" s="9">
        <v>64149.9</v>
      </c>
    </row>
    <row r="3586" spans="1:21" ht="23.25" thickBot="1" x14ac:dyDescent="0.3">
      <c r="A3586" s="4" t="s">
        <v>891</v>
      </c>
      <c r="B3586" s="4" t="s">
        <v>796</v>
      </c>
      <c r="C3586" s="4" t="s">
        <v>797</v>
      </c>
      <c r="D3586" s="4" t="s">
        <v>896</v>
      </c>
      <c r="E3586" s="4" t="s">
        <v>897</v>
      </c>
      <c r="F3586" s="4" t="s">
        <v>84</v>
      </c>
      <c r="G3586" s="4" t="s">
        <v>85</v>
      </c>
      <c r="H3586" s="4" t="s">
        <v>353</v>
      </c>
      <c r="I3586" s="8">
        <v>92</v>
      </c>
      <c r="J3586" s="8">
        <v>29</v>
      </c>
      <c r="K3586" s="8">
        <v>462.4</v>
      </c>
      <c r="L3586" s="8">
        <v>1268.56</v>
      </c>
      <c r="M3586" s="8">
        <v>4089.32</v>
      </c>
      <c r="N3586" s="8">
        <v>158.6</v>
      </c>
      <c r="O3586" s="7"/>
      <c r="P3586" s="7"/>
      <c r="Q3586" s="7"/>
      <c r="R3586" s="7"/>
      <c r="S3586" s="7"/>
      <c r="T3586" s="7"/>
      <c r="U3586" s="9">
        <v>6099.88</v>
      </c>
    </row>
    <row r="3587" spans="1:21" ht="23.25" thickBot="1" x14ac:dyDescent="0.3">
      <c r="A3587" s="4" t="s">
        <v>891</v>
      </c>
      <c r="B3587" s="4" t="s">
        <v>796</v>
      </c>
      <c r="C3587" s="4" t="s">
        <v>797</v>
      </c>
      <c r="D3587" s="4" t="s">
        <v>896</v>
      </c>
      <c r="E3587" s="4" t="s">
        <v>897</v>
      </c>
      <c r="F3587" s="4" t="s">
        <v>164</v>
      </c>
      <c r="G3587" s="4" t="s">
        <v>165</v>
      </c>
      <c r="H3587" s="4" t="s">
        <v>353</v>
      </c>
      <c r="I3587" s="11"/>
      <c r="J3587" s="11"/>
      <c r="K3587" s="11"/>
      <c r="L3587" s="10">
        <v>60.93</v>
      </c>
      <c r="M3587" s="10">
        <v>107.78</v>
      </c>
      <c r="N3587" s="11"/>
      <c r="O3587" s="11"/>
      <c r="P3587" s="11"/>
      <c r="Q3587" s="11"/>
      <c r="R3587" s="11"/>
      <c r="S3587" s="11"/>
      <c r="T3587" s="11"/>
      <c r="U3587" s="9">
        <v>168.71</v>
      </c>
    </row>
    <row r="3588" spans="1:21" ht="23.25" thickBot="1" x14ac:dyDescent="0.3">
      <c r="A3588" s="4" t="s">
        <v>891</v>
      </c>
      <c r="B3588" s="4" t="s">
        <v>796</v>
      </c>
      <c r="C3588" s="4" t="s">
        <v>797</v>
      </c>
      <c r="D3588" s="4" t="s">
        <v>896</v>
      </c>
      <c r="E3588" s="4" t="s">
        <v>897</v>
      </c>
      <c r="F3588" s="4" t="s">
        <v>308</v>
      </c>
      <c r="G3588" s="4" t="s">
        <v>309</v>
      </c>
      <c r="H3588" s="4" t="s">
        <v>353</v>
      </c>
      <c r="I3588" s="8">
        <v>270</v>
      </c>
      <c r="J3588" s="7"/>
      <c r="K3588" s="7"/>
      <c r="L3588" s="7"/>
      <c r="M3588" s="7"/>
      <c r="N3588" s="7"/>
      <c r="O3588" s="7"/>
      <c r="P3588" s="7"/>
      <c r="Q3588" s="7"/>
      <c r="R3588" s="7"/>
      <c r="S3588" s="7"/>
      <c r="T3588" s="7"/>
      <c r="U3588" s="9">
        <v>270</v>
      </c>
    </row>
    <row r="3589" spans="1:21" ht="23.25" thickBot="1" x14ac:dyDescent="0.3">
      <c r="A3589" s="4" t="s">
        <v>891</v>
      </c>
      <c r="B3589" s="4" t="s">
        <v>796</v>
      </c>
      <c r="C3589" s="4" t="s">
        <v>797</v>
      </c>
      <c r="D3589" s="4" t="s">
        <v>892</v>
      </c>
      <c r="E3589" s="4" t="s">
        <v>893</v>
      </c>
      <c r="F3589" s="4" t="s">
        <v>108</v>
      </c>
      <c r="G3589" s="4" t="s">
        <v>109</v>
      </c>
      <c r="H3589" s="4" t="s">
        <v>781</v>
      </c>
      <c r="I3589" s="10">
        <v>12768.73</v>
      </c>
      <c r="J3589" s="10">
        <v>11311.57</v>
      </c>
      <c r="K3589" s="10">
        <v>9963.41</v>
      </c>
      <c r="L3589" s="10">
        <v>13935.57</v>
      </c>
      <c r="M3589" s="10">
        <v>18891.41</v>
      </c>
      <c r="N3589" s="10">
        <v>18032.07</v>
      </c>
      <c r="O3589" s="10">
        <v>20362.93</v>
      </c>
      <c r="P3589" s="10">
        <v>18304.060000000001</v>
      </c>
      <c r="Q3589" s="10">
        <v>12290.71</v>
      </c>
      <c r="R3589" s="10">
        <v>10718.97</v>
      </c>
      <c r="S3589" s="10">
        <v>10783.37</v>
      </c>
      <c r="T3589" s="10">
        <v>10826.99</v>
      </c>
      <c r="U3589" s="9">
        <v>168189.79</v>
      </c>
    </row>
    <row r="3590" spans="1:21" ht="23.25" thickBot="1" x14ac:dyDescent="0.3">
      <c r="A3590" s="4" t="s">
        <v>891</v>
      </c>
      <c r="B3590" s="4" t="s">
        <v>796</v>
      </c>
      <c r="C3590" s="4" t="s">
        <v>797</v>
      </c>
      <c r="D3590" s="4" t="s">
        <v>892</v>
      </c>
      <c r="E3590" s="4" t="s">
        <v>893</v>
      </c>
      <c r="F3590" s="4" t="s">
        <v>112</v>
      </c>
      <c r="G3590" s="4" t="s">
        <v>113</v>
      </c>
      <c r="H3590" s="4" t="s">
        <v>781</v>
      </c>
      <c r="I3590" s="8">
        <v>1890.06</v>
      </c>
      <c r="J3590" s="8">
        <v>1894.14</v>
      </c>
      <c r="K3590" s="8">
        <v>1894.12</v>
      </c>
      <c r="L3590" s="8">
        <v>2064.09</v>
      </c>
      <c r="M3590" s="8">
        <v>2709.92</v>
      </c>
      <c r="N3590" s="8">
        <v>2797.91</v>
      </c>
      <c r="O3590" s="8">
        <v>2802.08</v>
      </c>
      <c r="P3590" s="8">
        <v>2802.08</v>
      </c>
      <c r="Q3590" s="8">
        <v>1728.51</v>
      </c>
      <c r="R3590" s="8">
        <v>1728.5</v>
      </c>
      <c r="S3590" s="8">
        <v>1728.49</v>
      </c>
      <c r="T3590" s="8">
        <v>1728.5</v>
      </c>
      <c r="U3590" s="9">
        <v>25768.400000000001</v>
      </c>
    </row>
    <row r="3591" spans="1:21" ht="23.25" thickBot="1" x14ac:dyDescent="0.3">
      <c r="A3591" s="4" t="s">
        <v>891</v>
      </c>
      <c r="B3591" s="4" t="s">
        <v>796</v>
      </c>
      <c r="C3591" s="4" t="s">
        <v>797</v>
      </c>
      <c r="D3591" s="4" t="s">
        <v>892</v>
      </c>
      <c r="E3591" s="4" t="s">
        <v>893</v>
      </c>
      <c r="F3591" s="4" t="s">
        <v>114</v>
      </c>
      <c r="G3591" s="4" t="s">
        <v>115</v>
      </c>
      <c r="H3591" s="4" t="s">
        <v>781</v>
      </c>
      <c r="I3591" s="10">
        <v>6995.28</v>
      </c>
      <c r="J3591" s="10">
        <v>7010.38</v>
      </c>
      <c r="K3591" s="10">
        <v>7010.38</v>
      </c>
      <c r="L3591" s="10">
        <v>7660.56</v>
      </c>
      <c r="M3591" s="10">
        <v>10057.459999999999</v>
      </c>
      <c r="N3591" s="10">
        <v>10384.030000000001</v>
      </c>
      <c r="O3591" s="10">
        <v>10399.450000000001</v>
      </c>
      <c r="P3591" s="10">
        <v>10399.450000000001</v>
      </c>
      <c r="Q3591" s="10">
        <v>6415.1</v>
      </c>
      <c r="R3591" s="10">
        <v>6415.09</v>
      </c>
      <c r="S3591" s="10">
        <v>6415.1</v>
      </c>
      <c r="T3591" s="10">
        <v>6415.09</v>
      </c>
      <c r="U3591" s="9">
        <v>95577.37</v>
      </c>
    </row>
    <row r="3592" spans="1:21" ht="23.25" thickBot="1" x14ac:dyDescent="0.3">
      <c r="A3592" s="4" t="s">
        <v>891</v>
      </c>
      <c r="B3592" s="4" t="s">
        <v>796</v>
      </c>
      <c r="C3592" s="4" t="s">
        <v>797</v>
      </c>
      <c r="D3592" s="4" t="s">
        <v>892</v>
      </c>
      <c r="E3592" s="4" t="s">
        <v>893</v>
      </c>
      <c r="F3592" s="4" t="s">
        <v>128</v>
      </c>
      <c r="G3592" s="4" t="s">
        <v>129</v>
      </c>
      <c r="H3592" s="4" t="s">
        <v>781</v>
      </c>
      <c r="I3592" s="7"/>
      <c r="J3592" s="7"/>
      <c r="K3592" s="7"/>
      <c r="L3592" s="8">
        <v>149</v>
      </c>
      <c r="M3592" s="7"/>
      <c r="N3592" s="7"/>
      <c r="O3592" s="7"/>
      <c r="P3592" s="7"/>
      <c r="Q3592" s="7"/>
      <c r="R3592" s="8">
        <v>39</v>
      </c>
      <c r="S3592" s="7"/>
      <c r="T3592" s="7"/>
      <c r="U3592" s="9">
        <v>188</v>
      </c>
    </row>
    <row r="3593" spans="1:21" ht="23.25" thickBot="1" x14ac:dyDescent="0.3">
      <c r="A3593" s="4" t="s">
        <v>891</v>
      </c>
      <c r="B3593" s="4" t="s">
        <v>796</v>
      </c>
      <c r="C3593" s="4" t="s">
        <v>797</v>
      </c>
      <c r="D3593" s="4" t="s">
        <v>892</v>
      </c>
      <c r="E3593" s="4" t="s">
        <v>893</v>
      </c>
      <c r="F3593" s="4" t="s">
        <v>132</v>
      </c>
      <c r="G3593" s="4" t="s">
        <v>133</v>
      </c>
      <c r="H3593" s="4" t="s">
        <v>781</v>
      </c>
      <c r="I3593" s="10">
        <v>1552.66</v>
      </c>
      <c r="J3593" s="10">
        <v>331.76</v>
      </c>
      <c r="K3593" s="10">
        <v>965.12</v>
      </c>
      <c r="L3593" s="10">
        <v>1615.3</v>
      </c>
      <c r="M3593" s="10">
        <v>538.20000000000005</v>
      </c>
      <c r="N3593" s="10">
        <v>887.24</v>
      </c>
      <c r="O3593" s="11"/>
      <c r="P3593" s="11"/>
      <c r="Q3593" s="11"/>
      <c r="R3593" s="10">
        <v>102.94</v>
      </c>
      <c r="S3593" s="11"/>
      <c r="T3593" s="10">
        <v>120.19</v>
      </c>
      <c r="U3593" s="9">
        <v>6113.41</v>
      </c>
    </row>
    <row r="3594" spans="1:21" ht="23.25" thickBot="1" x14ac:dyDescent="0.3">
      <c r="A3594" s="4" t="s">
        <v>891</v>
      </c>
      <c r="B3594" s="4" t="s">
        <v>796</v>
      </c>
      <c r="C3594" s="4" t="s">
        <v>797</v>
      </c>
      <c r="D3594" s="4" t="s">
        <v>892</v>
      </c>
      <c r="E3594" s="4" t="s">
        <v>893</v>
      </c>
      <c r="F3594" s="4" t="s">
        <v>134</v>
      </c>
      <c r="G3594" s="4" t="s">
        <v>135</v>
      </c>
      <c r="H3594" s="4" t="s">
        <v>781</v>
      </c>
      <c r="I3594" s="7"/>
      <c r="J3594" s="7"/>
      <c r="K3594" s="7"/>
      <c r="L3594" s="8">
        <v>1000</v>
      </c>
      <c r="M3594" s="7"/>
      <c r="N3594" s="7"/>
      <c r="O3594" s="7"/>
      <c r="P3594" s="7"/>
      <c r="Q3594" s="7"/>
      <c r="R3594" s="7"/>
      <c r="S3594" s="7"/>
      <c r="T3594" s="7"/>
      <c r="U3594" s="9">
        <v>1000</v>
      </c>
    </row>
    <row r="3595" spans="1:21" ht="23.25" thickBot="1" x14ac:dyDescent="0.3">
      <c r="A3595" s="4" t="s">
        <v>891</v>
      </c>
      <c r="B3595" s="4" t="s">
        <v>796</v>
      </c>
      <c r="C3595" s="4" t="s">
        <v>797</v>
      </c>
      <c r="D3595" s="4" t="s">
        <v>892</v>
      </c>
      <c r="E3595" s="4" t="s">
        <v>893</v>
      </c>
      <c r="F3595" s="4" t="s">
        <v>98</v>
      </c>
      <c r="G3595" s="4" t="s">
        <v>99</v>
      </c>
      <c r="H3595" s="4" t="s">
        <v>781</v>
      </c>
      <c r="I3595" s="10">
        <v>86.32</v>
      </c>
      <c r="J3595" s="10">
        <v>-71.37</v>
      </c>
      <c r="K3595" s="10">
        <v>149.47999999999999</v>
      </c>
      <c r="L3595" s="10">
        <v>-20.76</v>
      </c>
      <c r="M3595" s="10">
        <v>105.7</v>
      </c>
      <c r="N3595" s="11"/>
      <c r="O3595" s="11"/>
      <c r="P3595" s="11"/>
      <c r="Q3595" s="11"/>
      <c r="R3595" s="10">
        <v>580</v>
      </c>
      <c r="S3595" s="10">
        <v>303.10000000000002</v>
      </c>
      <c r="T3595" s="10">
        <v>-707.6</v>
      </c>
      <c r="U3595" s="9">
        <v>424.87</v>
      </c>
    </row>
    <row r="3596" spans="1:21" ht="23.25" thickBot="1" x14ac:dyDescent="0.3">
      <c r="A3596" s="4" t="s">
        <v>891</v>
      </c>
      <c r="B3596" s="4" t="s">
        <v>796</v>
      </c>
      <c r="C3596" s="4" t="s">
        <v>797</v>
      </c>
      <c r="D3596" s="4" t="s">
        <v>892</v>
      </c>
      <c r="E3596" s="4" t="s">
        <v>893</v>
      </c>
      <c r="F3596" s="4" t="s">
        <v>102</v>
      </c>
      <c r="G3596" s="4" t="s">
        <v>103</v>
      </c>
      <c r="H3596" s="4" t="s">
        <v>781</v>
      </c>
      <c r="I3596" s="8">
        <v>10</v>
      </c>
      <c r="J3596" s="13">
        <v>0</v>
      </c>
      <c r="K3596" s="7"/>
      <c r="L3596" s="7"/>
      <c r="M3596" s="7"/>
      <c r="N3596" s="7"/>
      <c r="O3596" s="7"/>
      <c r="P3596" s="7"/>
      <c r="Q3596" s="7"/>
      <c r="R3596" s="7"/>
      <c r="S3596" s="7"/>
      <c r="T3596" s="7"/>
      <c r="U3596" s="9">
        <v>10</v>
      </c>
    </row>
    <row r="3597" spans="1:21" ht="23.25" thickBot="1" x14ac:dyDescent="0.3">
      <c r="A3597" s="4" t="s">
        <v>891</v>
      </c>
      <c r="B3597" s="4" t="s">
        <v>796</v>
      </c>
      <c r="C3597" s="4" t="s">
        <v>797</v>
      </c>
      <c r="D3597" s="4" t="s">
        <v>892</v>
      </c>
      <c r="E3597" s="4" t="s">
        <v>893</v>
      </c>
      <c r="F3597" s="4" t="s">
        <v>445</v>
      </c>
      <c r="G3597" s="4" t="s">
        <v>446</v>
      </c>
      <c r="H3597" s="4" t="s">
        <v>781</v>
      </c>
      <c r="I3597" s="11"/>
      <c r="J3597" s="10">
        <v>50</v>
      </c>
      <c r="K3597" s="11"/>
      <c r="L3597" s="11"/>
      <c r="M3597" s="11"/>
      <c r="N3597" s="11"/>
      <c r="O3597" s="11"/>
      <c r="P3597" s="11"/>
      <c r="Q3597" s="11"/>
      <c r="R3597" s="11"/>
      <c r="S3597" s="11"/>
      <c r="T3597" s="11"/>
      <c r="U3597" s="9">
        <v>50</v>
      </c>
    </row>
    <row r="3598" spans="1:21" ht="23.25" thickBot="1" x14ac:dyDescent="0.3">
      <c r="A3598" s="4" t="s">
        <v>891</v>
      </c>
      <c r="B3598" s="4" t="s">
        <v>796</v>
      </c>
      <c r="C3598" s="4" t="s">
        <v>797</v>
      </c>
      <c r="D3598" s="4" t="s">
        <v>892</v>
      </c>
      <c r="E3598" s="4" t="s">
        <v>893</v>
      </c>
      <c r="F3598" s="4" t="s">
        <v>116</v>
      </c>
      <c r="G3598" s="4" t="s">
        <v>117</v>
      </c>
      <c r="H3598" s="4" t="s">
        <v>781</v>
      </c>
      <c r="I3598" s="8">
        <v>6.66</v>
      </c>
      <c r="J3598" s="7"/>
      <c r="K3598" s="7"/>
      <c r="L3598" s="7"/>
      <c r="M3598" s="8">
        <v>79.680000000000007</v>
      </c>
      <c r="N3598" s="7"/>
      <c r="O3598" s="7"/>
      <c r="P3598" s="7"/>
      <c r="Q3598" s="7"/>
      <c r="R3598" s="7"/>
      <c r="S3598" s="7"/>
      <c r="T3598" s="7"/>
      <c r="U3598" s="9">
        <v>86.34</v>
      </c>
    </row>
    <row r="3599" spans="1:21" ht="23.25" thickBot="1" x14ac:dyDescent="0.3">
      <c r="A3599" s="4" t="s">
        <v>891</v>
      </c>
      <c r="B3599" s="4" t="s">
        <v>796</v>
      </c>
      <c r="C3599" s="4" t="s">
        <v>797</v>
      </c>
      <c r="D3599" s="4" t="s">
        <v>892</v>
      </c>
      <c r="E3599" s="4" t="s">
        <v>893</v>
      </c>
      <c r="F3599" s="4" t="s">
        <v>769</v>
      </c>
      <c r="G3599" s="4" t="s">
        <v>770</v>
      </c>
      <c r="H3599" s="4" t="s">
        <v>781</v>
      </c>
      <c r="I3599" s="10">
        <v>776.69</v>
      </c>
      <c r="J3599" s="10">
        <v>1503.7</v>
      </c>
      <c r="K3599" s="10">
        <v>50</v>
      </c>
      <c r="L3599" s="10">
        <v>84.99</v>
      </c>
      <c r="M3599" s="10">
        <v>105</v>
      </c>
      <c r="N3599" s="10">
        <v>1471.7</v>
      </c>
      <c r="O3599" s="11"/>
      <c r="P3599" s="10">
        <v>1451</v>
      </c>
      <c r="Q3599" s="11"/>
      <c r="R3599" s="11"/>
      <c r="S3599" s="11"/>
      <c r="T3599" s="10">
        <v>-43.08</v>
      </c>
      <c r="U3599" s="9">
        <v>5400</v>
      </c>
    </row>
    <row r="3600" spans="1:21" ht="23.25" thickBot="1" x14ac:dyDescent="0.3">
      <c r="A3600" s="4" t="s">
        <v>891</v>
      </c>
      <c r="B3600" s="4" t="s">
        <v>796</v>
      </c>
      <c r="C3600" s="4" t="s">
        <v>797</v>
      </c>
      <c r="D3600" s="4" t="s">
        <v>892</v>
      </c>
      <c r="E3600" s="4" t="s">
        <v>893</v>
      </c>
      <c r="F3600" s="4" t="s">
        <v>82</v>
      </c>
      <c r="G3600" s="4" t="s">
        <v>83</v>
      </c>
      <c r="H3600" s="4" t="s">
        <v>781</v>
      </c>
      <c r="I3600" s="8">
        <v>41.05</v>
      </c>
      <c r="J3600" s="8">
        <v>73.3</v>
      </c>
      <c r="K3600" s="8">
        <v>21.8</v>
      </c>
      <c r="L3600" s="8">
        <v>45.15</v>
      </c>
      <c r="M3600" s="8">
        <v>154.24</v>
      </c>
      <c r="N3600" s="8">
        <v>9</v>
      </c>
      <c r="O3600" s="7"/>
      <c r="P3600" s="7"/>
      <c r="Q3600" s="7"/>
      <c r="R3600" s="7"/>
      <c r="S3600" s="7"/>
      <c r="T3600" s="7"/>
      <c r="U3600" s="9">
        <v>344.54</v>
      </c>
    </row>
    <row r="3601" spans="1:21" ht="23.25" thickBot="1" x14ac:dyDescent="0.3">
      <c r="A3601" s="4" t="s">
        <v>891</v>
      </c>
      <c r="B3601" s="4" t="s">
        <v>796</v>
      </c>
      <c r="C3601" s="4" t="s">
        <v>797</v>
      </c>
      <c r="D3601" s="4" t="s">
        <v>892</v>
      </c>
      <c r="E3601" s="4" t="s">
        <v>893</v>
      </c>
      <c r="F3601" s="4" t="s">
        <v>771</v>
      </c>
      <c r="G3601" s="4" t="s">
        <v>772</v>
      </c>
      <c r="H3601" s="4" t="s">
        <v>781</v>
      </c>
      <c r="I3601" s="11"/>
      <c r="J3601" s="11"/>
      <c r="K3601" s="11"/>
      <c r="L3601" s="11"/>
      <c r="M3601" s="11"/>
      <c r="N3601" s="11"/>
      <c r="O3601" s="10">
        <v>4260</v>
      </c>
      <c r="P3601" s="11"/>
      <c r="Q3601" s="11"/>
      <c r="R3601" s="11"/>
      <c r="S3601" s="11"/>
      <c r="T3601" s="11"/>
      <c r="U3601" s="9">
        <v>4260</v>
      </c>
    </row>
    <row r="3602" spans="1:21" ht="23.25" thickBot="1" x14ac:dyDescent="0.3">
      <c r="A3602" s="4" t="s">
        <v>891</v>
      </c>
      <c r="B3602" s="4" t="s">
        <v>796</v>
      </c>
      <c r="C3602" s="4" t="s">
        <v>797</v>
      </c>
      <c r="D3602" s="4" t="s">
        <v>892</v>
      </c>
      <c r="E3602" s="4" t="s">
        <v>893</v>
      </c>
      <c r="F3602" s="4" t="s">
        <v>84</v>
      </c>
      <c r="G3602" s="4" t="s">
        <v>85</v>
      </c>
      <c r="H3602" s="4" t="s">
        <v>781</v>
      </c>
      <c r="I3602" s="8">
        <v>1318.34</v>
      </c>
      <c r="J3602" s="8">
        <v>1121.3399999999999</v>
      </c>
      <c r="K3602" s="8">
        <v>1787.79</v>
      </c>
      <c r="L3602" s="8">
        <v>1364.55</v>
      </c>
      <c r="M3602" s="8">
        <v>10276.68</v>
      </c>
      <c r="N3602" s="8">
        <v>1105.3699999999999</v>
      </c>
      <c r="O3602" s="7"/>
      <c r="P3602" s="8">
        <v>47.13</v>
      </c>
      <c r="Q3602" s="7"/>
      <c r="R3602" s="7"/>
      <c r="S3602" s="7"/>
      <c r="T3602" s="7"/>
      <c r="U3602" s="9">
        <v>17021.2</v>
      </c>
    </row>
    <row r="3603" spans="1:21" ht="23.25" thickBot="1" x14ac:dyDescent="0.3">
      <c r="A3603" s="4" t="s">
        <v>891</v>
      </c>
      <c r="B3603" s="4" t="s">
        <v>796</v>
      </c>
      <c r="C3603" s="4" t="s">
        <v>797</v>
      </c>
      <c r="D3603" s="4" t="s">
        <v>892</v>
      </c>
      <c r="E3603" s="4" t="s">
        <v>893</v>
      </c>
      <c r="F3603" s="4" t="s">
        <v>164</v>
      </c>
      <c r="G3603" s="4" t="s">
        <v>165</v>
      </c>
      <c r="H3603" s="4" t="s">
        <v>781</v>
      </c>
      <c r="I3603" s="10">
        <v>259.31</v>
      </c>
      <c r="J3603" s="11"/>
      <c r="K3603" s="11"/>
      <c r="L3603" s="11"/>
      <c r="M3603" s="10">
        <v>1204.47</v>
      </c>
      <c r="N3603" s="10">
        <v>1397.83</v>
      </c>
      <c r="O3603" s="11"/>
      <c r="P3603" s="11"/>
      <c r="Q3603" s="11"/>
      <c r="R3603" s="11"/>
      <c r="S3603" s="11"/>
      <c r="T3603" s="11"/>
      <c r="U3603" s="9">
        <v>2861.61</v>
      </c>
    </row>
    <row r="3604" spans="1:21" ht="23.25" thickBot="1" x14ac:dyDescent="0.3">
      <c r="A3604" s="4" t="s">
        <v>891</v>
      </c>
      <c r="B3604" s="4" t="s">
        <v>796</v>
      </c>
      <c r="C3604" s="4" t="s">
        <v>797</v>
      </c>
      <c r="D3604" s="4" t="s">
        <v>892</v>
      </c>
      <c r="E3604" s="4" t="s">
        <v>893</v>
      </c>
      <c r="F3604" s="4" t="s">
        <v>86</v>
      </c>
      <c r="G3604" s="4" t="s">
        <v>87</v>
      </c>
      <c r="H3604" s="4" t="s">
        <v>781</v>
      </c>
      <c r="I3604" s="7"/>
      <c r="J3604" s="8">
        <v>36</v>
      </c>
      <c r="K3604" s="7"/>
      <c r="L3604" s="7"/>
      <c r="M3604" s="7"/>
      <c r="N3604" s="7"/>
      <c r="O3604" s="7"/>
      <c r="P3604" s="7"/>
      <c r="Q3604" s="7"/>
      <c r="R3604" s="7"/>
      <c r="S3604" s="7"/>
      <c r="T3604" s="7"/>
      <c r="U3604" s="9">
        <v>36</v>
      </c>
    </row>
    <row r="3605" spans="1:21" ht="23.25" thickBot="1" x14ac:dyDescent="0.3">
      <c r="A3605" s="4" t="s">
        <v>891</v>
      </c>
      <c r="B3605" s="4" t="s">
        <v>796</v>
      </c>
      <c r="C3605" s="4" t="s">
        <v>797</v>
      </c>
      <c r="D3605" s="4" t="s">
        <v>892</v>
      </c>
      <c r="E3605" s="4" t="s">
        <v>893</v>
      </c>
      <c r="F3605" s="4" t="s">
        <v>166</v>
      </c>
      <c r="G3605" s="4" t="s">
        <v>167</v>
      </c>
      <c r="H3605" s="4" t="s">
        <v>781</v>
      </c>
      <c r="I3605" s="11"/>
      <c r="J3605" s="11"/>
      <c r="K3605" s="10">
        <v>825</v>
      </c>
      <c r="L3605" s="11"/>
      <c r="M3605" s="11"/>
      <c r="N3605" s="11"/>
      <c r="O3605" s="11"/>
      <c r="P3605" s="11"/>
      <c r="Q3605" s="11"/>
      <c r="R3605" s="11"/>
      <c r="S3605" s="11"/>
      <c r="T3605" s="11"/>
      <c r="U3605" s="9">
        <v>825</v>
      </c>
    </row>
    <row r="3606" spans="1:21" ht="23.25" thickBot="1" x14ac:dyDescent="0.3">
      <c r="A3606" s="4" t="s">
        <v>891</v>
      </c>
      <c r="B3606" s="4" t="s">
        <v>796</v>
      </c>
      <c r="C3606" s="4" t="s">
        <v>797</v>
      </c>
      <c r="D3606" s="4" t="s">
        <v>892</v>
      </c>
      <c r="E3606" s="4" t="s">
        <v>893</v>
      </c>
      <c r="F3606" s="4" t="s">
        <v>168</v>
      </c>
      <c r="G3606" s="4" t="s">
        <v>169</v>
      </c>
      <c r="H3606" s="4" t="s">
        <v>781</v>
      </c>
      <c r="I3606" s="7"/>
      <c r="J3606" s="7"/>
      <c r="K3606" s="8">
        <v>194.8</v>
      </c>
      <c r="L3606" s="7"/>
      <c r="M3606" s="7"/>
      <c r="N3606" s="7"/>
      <c r="O3606" s="7"/>
      <c r="P3606" s="7"/>
      <c r="Q3606" s="7"/>
      <c r="R3606" s="7"/>
      <c r="S3606" s="7"/>
      <c r="T3606" s="7"/>
      <c r="U3606" s="9">
        <v>194.8</v>
      </c>
    </row>
    <row r="3607" spans="1:21" ht="23.25" thickBot="1" x14ac:dyDescent="0.3">
      <c r="A3607" s="4" t="s">
        <v>891</v>
      </c>
      <c r="B3607" s="4" t="s">
        <v>796</v>
      </c>
      <c r="C3607" s="4" t="s">
        <v>797</v>
      </c>
      <c r="D3607" s="4" t="s">
        <v>892</v>
      </c>
      <c r="E3607" s="4" t="s">
        <v>893</v>
      </c>
      <c r="F3607" s="4" t="s">
        <v>906</v>
      </c>
      <c r="G3607" s="4" t="s">
        <v>907</v>
      </c>
      <c r="H3607" s="4" t="s">
        <v>781</v>
      </c>
      <c r="I3607" s="10">
        <v>150</v>
      </c>
      <c r="J3607" s="11"/>
      <c r="K3607" s="11"/>
      <c r="L3607" s="11"/>
      <c r="M3607" s="11"/>
      <c r="N3607" s="11"/>
      <c r="O3607" s="11"/>
      <c r="P3607" s="11"/>
      <c r="Q3607" s="11"/>
      <c r="R3607" s="11"/>
      <c r="S3607" s="11"/>
      <c r="T3607" s="11"/>
      <c r="U3607" s="9">
        <v>150</v>
      </c>
    </row>
    <row r="3608" spans="1:21" ht="23.25" thickBot="1" x14ac:dyDescent="0.3">
      <c r="A3608" s="4" t="s">
        <v>891</v>
      </c>
      <c r="B3608" s="4" t="s">
        <v>796</v>
      </c>
      <c r="C3608" s="4" t="s">
        <v>797</v>
      </c>
      <c r="D3608" s="4" t="s">
        <v>892</v>
      </c>
      <c r="E3608" s="4" t="s">
        <v>893</v>
      </c>
      <c r="F3608" s="4" t="s">
        <v>76</v>
      </c>
      <c r="G3608" s="4" t="s">
        <v>77</v>
      </c>
      <c r="H3608" s="4" t="s">
        <v>781</v>
      </c>
      <c r="I3608" s="8">
        <v>29170.34</v>
      </c>
      <c r="J3608" s="8">
        <v>21469.23</v>
      </c>
      <c r="K3608" s="8">
        <v>23451.08</v>
      </c>
      <c r="L3608" s="8">
        <v>28570.75</v>
      </c>
      <c r="M3608" s="8">
        <v>22413.98</v>
      </c>
      <c r="N3608" s="8">
        <v>26481.94</v>
      </c>
      <c r="O3608" s="8">
        <v>27654.85</v>
      </c>
      <c r="P3608" s="8">
        <v>23444.94</v>
      </c>
      <c r="Q3608" s="8">
        <v>28670.79</v>
      </c>
      <c r="R3608" s="8">
        <v>25761.68</v>
      </c>
      <c r="S3608" s="8">
        <v>22406.89</v>
      </c>
      <c r="T3608" s="8">
        <v>20467.009999999998</v>
      </c>
      <c r="U3608" s="9">
        <v>299963.48</v>
      </c>
    </row>
    <row r="3609" spans="1:21" ht="23.25" thickBot="1" x14ac:dyDescent="0.3">
      <c r="A3609" s="4" t="s">
        <v>891</v>
      </c>
      <c r="B3609" s="4" t="s">
        <v>796</v>
      </c>
      <c r="C3609" s="4" t="s">
        <v>797</v>
      </c>
      <c r="D3609" s="4" t="s">
        <v>892</v>
      </c>
      <c r="E3609" s="4" t="s">
        <v>893</v>
      </c>
      <c r="F3609" s="4" t="s">
        <v>192</v>
      </c>
      <c r="G3609" s="4" t="s">
        <v>193</v>
      </c>
      <c r="H3609" s="4" t="s">
        <v>781</v>
      </c>
      <c r="I3609" s="10">
        <v>-21661.81</v>
      </c>
      <c r="J3609" s="10">
        <v>-16027.06</v>
      </c>
      <c r="K3609" s="10">
        <v>-16550.38</v>
      </c>
      <c r="L3609" s="10">
        <v>-23499.14</v>
      </c>
      <c r="M3609" s="10">
        <v>-31811.3</v>
      </c>
      <c r="N3609" s="10">
        <v>-30339.19</v>
      </c>
      <c r="O3609" s="10">
        <v>-33084.97</v>
      </c>
      <c r="P3609" s="10">
        <v>-29975.87</v>
      </c>
      <c r="Q3609" s="10">
        <v>-21097.040000000001</v>
      </c>
      <c r="R3609" s="10">
        <v>-21791.95</v>
      </c>
      <c r="S3609" s="10">
        <v>-15266.18</v>
      </c>
      <c r="T3609" s="10">
        <v>-21582.880000000001</v>
      </c>
      <c r="U3609" s="9">
        <v>-282687.77</v>
      </c>
    </row>
    <row r="3610" spans="1:21" ht="23.25" thickBot="1" x14ac:dyDescent="0.3">
      <c r="A3610" s="4" t="s">
        <v>891</v>
      </c>
      <c r="B3610" s="4" t="s">
        <v>796</v>
      </c>
      <c r="C3610" s="4" t="s">
        <v>797</v>
      </c>
      <c r="D3610" s="4" t="s">
        <v>901</v>
      </c>
      <c r="E3610" s="4" t="s">
        <v>902</v>
      </c>
      <c r="F3610" s="4" t="s">
        <v>108</v>
      </c>
      <c r="G3610" s="4" t="s">
        <v>109</v>
      </c>
      <c r="H3610" s="4" t="s">
        <v>784</v>
      </c>
      <c r="I3610" s="8">
        <v>4444.53</v>
      </c>
      <c r="J3610" s="8">
        <v>3540.46</v>
      </c>
      <c r="K3610" s="8">
        <v>3795.29</v>
      </c>
      <c r="L3610" s="8">
        <v>4421.18</v>
      </c>
      <c r="M3610" s="8">
        <v>4428.49</v>
      </c>
      <c r="N3610" s="8">
        <v>4720.8900000000003</v>
      </c>
      <c r="O3610" s="8">
        <v>5029.24</v>
      </c>
      <c r="P3610" s="8">
        <v>4874.13</v>
      </c>
      <c r="Q3610" s="8">
        <v>5625.1</v>
      </c>
      <c r="R3610" s="8">
        <v>5708.36</v>
      </c>
      <c r="S3610" s="8">
        <v>3777.24</v>
      </c>
      <c r="T3610" s="8">
        <v>2971.1</v>
      </c>
      <c r="U3610" s="9">
        <v>53336.01</v>
      </c>
    </row>
    <row r="3611" spans="1:21" ht="23.25" thickBot="1" x14ac:dyDescent="0.3">
      <c r="A3611" s="4" t="s">
        <v>891</v>
      </c>
      <c r="B3611" s="4" t="s">
        <v>796</v>
      </c>
      <c r="C3611" s="4" t="s">
        <v>797</v>
      </c>
      <c r="D3611" s="4" t="s">
        <v>901</v>
      </c>
      <c r="E3611" s="4" t="s">
        <v>902</v>
      </c>
      <c r="F3611" s="4" t="s">
        <v>110</v>
      </c>
      <c r="G3611" s="4" t="s">
        <v>111</v>
      </c>
      <c r="H3611" s="4" t="s">
        <v>784</v>
      </c>
      <c r="I3611" s="11"/>
      <c r="J3611" s="11"/>
      <c r="K3611" s="11"/>
      <c r="L3611" s="11"/>
      <c r="M3611" s="11"/>
      <c r="N3611" s="10">
        <v>803.21</v>
      </c>
      <c r="O3611" s="11"/>
      <c r="P3611" s="11"/>
      <c r="Q3611" s="11"/>
      <c r="R3611" s="11"/>
      <c r="S3611" s="10">
        <v>60.64</v>
      </c>
      <c r="T3611" s="11"/>
      <c r="U3611" s="9">
        <v>863.85</v>
      </c>
    </row>
    <row r="3612" spans="1:21" ht="23.25" thickBot="1" x14ac:dyDescent="0.3">
      <c r="A3612" s="4" t="s">
        <v>891</v>
      </c>
      <c r="B3612" s="4" t="s">
        <v>796</v>
      </c>
      <c r="C3612" s="4" t="s">
        <v>797</v>
      </c>
      <c r="D3612" s="4" t="s">
        <v>901</v>
      </c>
      <c r="E3612" s="4" t="s">
        <v>902</v>
      </c>
      <c r="F3612" s="4" t="s">
        <v>112</v>
      </c>
      <c r="G3612" s="4" t="s">
        <v>113</v>
      </c>
      <c r="H3612" s="4" t="s">
        <v>784</v>
      </c>
      <c r="I3612" s="8">
        <v>661.19</v>
      </c>
      <c r="J3612" s="8">
        <v>661.19</v>
      </c>
      <c r="K3612" s="8">
        <v>661.17</v>
      </c>
      <c r="L3612" s="8">
        <v>661.2</v>
      </c>
      <c r="M3612" s="8">
        <v>661.18</v>
      </c>
      <c r="N3612" s="8">
        <v>686.51</v>
      </c>
      <c r="O3612" s="8">
        <v>686.48</v>
      </c>
      <c r="P3612" s="8">
        <v>741.09</v>
      </c>
      <c r="Q3612" s="8">
        <v>812.4</v>
      </c>
      <c r="R3612" s="8">
        <v>825.78</v>
      </c>
      <c r="S3612" s="8">
        <v>665.33</v>
      </c>
      <c r="T3612" s="8">
        <v>665.33</v>
      </c>
      <c r="U3612" s="9">
        <v>8388.85</v>
      </c>
    </row>
    <row r="3613" spans="1:21" ht="23.25" thickBot="1" x14ac:dyDescent="0.3">
      <c r="A3613" s="4" t="s">
        <v>891</v>
      </c>
      <c r="B3613" s="4" t="s">
        <v>796</v>
      </c>
      <c r="C3613" s="4" t="s">
        <v>797</v>
      </c>
      <c r="D3613" s="4" t="s">
        <v>901</v>
      </c>
      <c r="E3613" s="4" t="s">
        <v>902</v>
      </c>
      <c r="F3613" s="4" t="s">
        <v>114</v>
      </c>
      <c r="G3613" s="4" t="s">
        <v>115</v>
      </c>
      <c r="H3613" s="4" t="s">
        <v>784</v>
      </c>
      <c r="I3613" s="10">
        <v>2447.08</v>
      </c>
      <c r="J3613" s="10">
        <v>2447.1</v>
      </c>
      <c r="K3613" s="10">
        <v>2447.08</v>
      </c>
      <c r="L3613" s="10">
        <v>2453.85</v>
      </c>
      <c r="M3613" s="10">
        <v>2453.86</v>
      </c>
      <c r="N3613" s="10">
        <v>2547.83</v>
      </c>
      <c r="O3613" s="10">
        <v>2547.8200000000002</v>
      </c>
      <c r="P3613" s="10">
        <v>2750.46</v>
      </c>
      <c r="Q3613" s="10">
        <v>3015.14</v>
      </c>
      <c r="R3613" s="10">
        <v>3064.77</v>
      </c>
      <c r="S3613" s="10">
        <v>2469.27</v>
      </c>
      <c r="T3613" s="10">
        <v>2469.27</v>
      </c>
      <c r="U3613" s="9">
        <v>31113.53</v>
      </c>
    </row>
    <row r="3614" spans="1:21" ht="23.25" thickBot="1" x14ac:dyDescent="0.3">
      <c r="A3614" s="4" t="s">
        <v>891</v>
      </c>
      <c r="B3614" s="4" t="s">
        <v>796</v>
      </c>
      <c r="C3614" s="4" t="s">
        <v>797</v>
      </c>
      <c r="D3614" s="4" t="s">
        <v>901</v>
      </c>
      <c r="E3614" s="4" t="s">
        <v>902</v>
      </c>
      <c r="F3614" s="4" t="s">
        <v>132</v>
      </c>
      <c r="G3614" s="4" t="s">
        <v>133</v>
      </c>
      <c r="H3614" s="4" t="s">
        <v>784</v>
      </c>
      <c r="I3614" s="7"/>
      <c r="J3614" s="7"/>
      <c r="K3614" s="8">
        <v>27.84</v>
      </c>
      <c r="L3614" s="7"/>
      <c r="M3614" s="7"/>
      <c r="N3614" s="7"/>
      <c r="O3614" s="7"/>
      <c r="P3614" s="7"/>
      <c r="Q3614" s="7"/>
      <c r="R3614" s="7"/>
      <c r="S3614" s="7"/>
      <c r="T3614" s="7"/>
      <c r="U3614" s="9">
        <v>27.84</v>
      </c>
    </row>
    <row r="3615" spans="1:21" ht="23.25" thickBot="1" x14ac:dyDescent="0.3">
      <c r="A3615" s="4" t="s">
        <v>891</v>
      </c>
      <c r="B3615" s="4" t="s">
        <v>796</v>
      </c>
      <c r="C3615" s="4" t="s">
        <v>797</v>
      </c>
      <c r="D3615" s="4" t="s">
        <v>901</v>
      </c>
      <c r="E3615" s="4" t="s">
        <v>902</v>
      </c>
      <c r="F3615" s="4" t="s">
        <v>98</v>
      </c>
      <c r="G3615" s="4" t="s">
        <v>99</v>
      </c>
      <c r="H3615" s="4" t="s">
        <v>784</v>
      </c>
      <c r="I3615" s="11"/>
      <c r="J3615" s="11"/>
      <c r="K3615" s="11"/>
      <c r="L3615" s="11"/>
      <c r="M3615" s="11"/>
      <c r="N3615" s="11"/>
      <c r="O3615" s="11"/>
      <c r="P3615" s="11"/>
      <c r="Q3615" s="11"/>
      <c r="R3615" s="11"/>
      <c r="S3615" s="10">
        <v>29.98</v>
      </c>
      <c r="T3615" s="10">
        <v>-29.98</v>
      </c>
      <c r="U3615" s="12">
        <v>0</v>
      </c>
    </row>
    <row r="3616" spans="1:21" ht="23.25" thickBot="1" x14ac:dyDescent="0.3">
      <c r="A3616" s="4" t="s">
        <v>891</v>
      </c>
      <c r="B3616" s="4" t="s">
        <v>796</v>
      </c>
      <c r="C3616" s="4" t="s">
        <v>797</v>
      </c>
      <c r="D3616" s="4" t="s">
        <v>901</v>
      </c>
      <c r="E3616" s="4" t="s">
        <v>902</v>
      </c>
      <c r="F3616" s="4" t="s">
        <v>102</v>
      </c>
      <c r="G3616" s="4" t="s">
        <v>103</v>
      </c>
      <c r="H3616" s="4" t="s">
        <v>784</v>
      </c>
      <c r="I3616" s="7"/>
      <c r="J3616" s="7"/>
      <c r="K3616" s="7"/>
      <c r="L3616" s="7"/>
      <c r="M3616" s="7"/>
      <c r="N3616" s="7"/>
      <c r="O3616" s="7"/>
      <c r="P3616" s="7"/>
      <c r="Q3616" s="7"/>
      <c r="R3616" s="7"/>
      <c r="S3616" s="7"/>
      <c r="T3616" s="8">
        <v>29.98</v>
      </c>
      <c r="U3616" s="9">
        <v>29.98</v>
      </c>
    </row>
    <row r="3617" spans="1:21" ht="23.25" thickBot="1" x14ac:dyDescent="0.3">
      <c r="A3617" s="4" t="s">
        <v>891</v>
      </c>
      <c r="B3617" s="4" t="s">
        <v>796</v>
      </c>
      <c r="C3617" s="4" t="s">
        <v>797</v>
      </c>
      <c r="D3617" s="4" t="s">
        <v>901</v>
      </c>
      <c r="E3617" s="4" t="s">
        <v>902</v>
      </c>
      <c r="F3617" s="4" t="s">
        <v>76</v>
      </c>
      <c r="G3617" s="4" t="s">
        <v>77</v>
      </c>
      <c r="H3617" s="4" t="s">
        <v>784</v>
      </c>
      <c r="I3617" s="10">
        <v>9276.93</v>
      </c>
      <c r="J3617" s="10">
        <v>4924.79</v>
      </c>
      <c r="K3617" s="10">
        <v>5955.56</v>
      </c>
      <c r="L3617" s="10">
        <v>7151.6</v>
      </c>
      <c r="M3617" s="10">
        <v>6643.32</v>
      </c>
      <c r="N3617" s="10">
        <v>5957.82</v>
      </c>
      <c r="O3617" s="10">
        <v>8482.32</v>
      </c>
      <c r="P3617" s="10">
        <v>4517.1000000000004</v>
      </c>
      <c r="Q3617" s="10">
        <v>5291.46</v>
      </c>
      <c r="R3617" s="10">
        <v>4646.16</v>
      </c>
      <c r="S3617" s="10">
        <v>4646.16</v>
      </c>
      <c r="T3617" s="10">
        <v>4388.04</v>
      </c>
      <c r="U3617" s="9">
        <v>71881.259999999995</v>
      </c>
    </row>
    <row r="3618" spans="1:21" ht="23.25" thickBot="1" x14ac:dyDescent="0.3">
      <c r="A3618" s="4" t="s">
        <v>891</v>
      </c>
      <c r="B3618" s="4" t="s">
        <v>796</v>
      </c>
      <c r="C3618" s="4" t="s">
        <v>797</v>
      </c>
      <c r="D3618" s="4" t="s">
        <v>901</v>
      </c>
      <c r="E3618" s="4" t="s">
        <v>902</v>
      </c>
      <c r="F3618" s="4" t="s">
        <v>192</v>
      </c>
      <c r="G3618" s="4" t="s">
        <v>193</v>
      </c>
      <c r="H3618" s="4" t="s">
        <v>784</v>
      </c>
      <c r="I3618" s="8">
        <v>-8799.67</v>
      </c>
      <c r="J3618" s="8">
        <v>-6074.43</v>
      </c>
      <c r="K3618" s="8">
        <v>-6226.06</v>
      </c>
      <c r="L3618" s="8">
        <v>-8591.9</v>
      </c>
      <c r="M3618" s="8">
        <v>-6082.65</v>
      </c>
      <c r="N3618" s="8">
        <v>-8637.89</v>
      </c>
      <c r="O3618" s="8">
        <v>-8369.4599999999991</v>
      </c>
      <c r="P3618" s="8">
        <v>-7133.55</v>
      </c>
      <c r="Q3618" s="8">
        <v>-11614.67</v>
      </c>
      <c r="R3618" s="8">
        <v>-7830.68</v>
      </c>
      <c r="S3618" s="8">
        <v>-6814.9</v>
      </c>
      <c r="T3618" s="8">
        <v>-5262.29</v>
      </c>
      <c r="U3618" s="9">
        <v>-91438.15</v>
      </c>
    </row>
    <row r="3619" spans="1:21" ht="23.25" thickBot="1" x14ac:dyDescent="0.3">
      <c r="A3619" s="4" t="s">
        <v>891</v>
      </c>
      <c r="B3619" s="4" t="s">
        <v>821</v>
      </c>
      <c r="C3619" s="4" t="s">
        <v>822</v>
      </c>
      <c r="D3619" s="4" t="s">
        <v>908</v>
      </c>
      <c r="E3619" s="4" t="s">
        <v>909</v>
      </c>
      <c r="F3619" s="4" t="s">
        <v>132</v>
      </c>
      <c r="G3619" s="4" t="s">
        <v>133</v>
      </c>
      <c r="H3619" s="4" t="s">
        <v>859</v>
      </c>
      <c r="I3619" s="11"/>
      <c r="J3619" s="10">
        <v>309.14</v>
      </c>
      <c r="K3619" s="10">
        <v>-309.14</v>
      </c>
      <c r="L3619" s="11"/>
      <c r="M3619" s="11"/>
      <c r="N3619" s="11"/>
      <c r="O3619" s="11"/>
      <c r="P3619" s="11"/>
      <c r="Q3619" s="11"/>
      <c r="R3619" s="11"/>
      <c r="S3619" s="11"/>
      <c r="T3619" s="11"/>
      <c r="U3619" s="12">
        <v>0</v>
      </c>
    </row>
    <row r="3620" spans="1:21" ht="23.25" thickBot="1" x14ac:dyDescent="0.3">
      <c r="A3620" s="4" t="s">
        <v>891</v>
      </c>
      <c r="B3620" s="4" t="s">
        <v>821</v>
      </c>
      <c r="C3620" s="4" t="s">
        <v>822</v>
      </c>
      <c r="D3620" s="4" t="s">
        <v>908</v>
      </c>
      <c r="E3620" s="4" t="s">
        <v>909</v>
      </c>
      <c r="F3620" s="4" t="s">
        <v>94</v>
      </c>
      <c r="G3620" s="4" t="s">
        <v>95</v>
      </c>
      <c r="H3620" s="4" t="s">
        <v>859</v>
      </c>
      <c r="I3620" s="7"/>
      <c r="J3620" s="7"/>
      <c r="K3620" s="7"/>
      <c r="L3620" s="7"/>
      <c r="M3620" s="8">
        <v>575</v>
      </c>
      <c r="N3620" s="7"/>
      <c r="O3620" s="7"/>
      <c r="P3620" s="7"/>
      <c r="Q3620" s="7"/>
      <c r="R3620" s="7"/>
      <c r="S3620" s="7"/>
      <c r="T3620" s="7"/>
      <c r="U3620" s="9">
        <v>575</v>
      </c>
    </row>
    <row r="3621" spans="1:21" ht="23.25" thickBot="1" x14ac:dyDescent="0.3">
      <c r="A3621" s="4" t="s">
        <v>891</v>
      </c>
      <c r="B3621" s="4" t="s">
        <v>821</v>
      </c>
      <c r="C3621" s="4" t="s">
        <v>822</v>
      </c>
      <c r="D3621" s="4" t="s">
        <v>908</v>
      </c>
      <c r="E3621" s="4" t="s">
        <v>909</v>
      </c>
      <c r="F3621" s="4" t="s">
        <v>38</v>
      </c>
      <c r="G3621" s="4" t="s">
        <v>39</v>
      </c>
      <c r="H3621" s="4" t="s">
        <v>859</v>
      </c>
      <c r="I3621" s="10">
        <v>112</v>
      </c>
      <c r="J3621" s="11"/>
      <c r="K3621" s="10">
        <v>-427</v>
      </c>
      <c r="L3621" s="11"/>
      <c r="M3621" s="10">
        <v>378.35</v>
      </c>
      <c r="N3621" s="10">
        <v>416.5</v>
      </c>
      <c r="O3621" s="10">
        <v>142.80000000000001</v>
      </c>
      <c r="P3621" s="11"/>
      <c r="Q3621" s="11"/>
      <c r="R3621" s="11"/>
      <c r="S3621" s="11"/>
      <c r="T3621" s="11"/>
      <c r="U3621" s="9">
        <v>622.65</v>
      </c>
    </row>
    <row r="3622" spans="1:21" ht="23.25" thickBot="1" x14ac:dyDescent="0.3">
      <c r="A3622" s="4" t="s">
        <v>891</v>
      </c>
      <c r="B3622" s="4" t="s">
        <v>821</v>
      </c>
      <c r="C3622" s="4" t="s">
        <v>822</v>
      </c>
      <c r="D3622" s="4" t="s">
        <v>908</v>
      </c>
      <c r="E3622" s="4" t="s">
        <v>909</v>
      </c>
      <c r="F3622" s="4" t="s">
        <v>144</v>
      </c>
      <c r="G3622" s="4" t="s">
        <v>145</v>
      </c>
      <c r="H3622" s="4" t="s">
        <v>859</v>
      </c>
      <c r="I3622" s="11"/>
      <c r="J3622" s="10">
        <v>938.44</v>
      </c>
      <c r="K3622" s="10">
        <v>-938.44</v>
      </c>
      <c r="L3622" s="10">
        <v>440</v>
      </c>
      <c r="M3622" s="11"/>
      <c r="N3622" s="11"/>
      <c r="O3622" s="11"/>
      <c r="P3622" s="11"/>
      <c r="Q3622" s="11"/>
      <c r="R3622" s="11"/>
      <c r="S3622" s="11"/>
      <c r="T3622" s="11"/>
      <c r="U3622" s="9">
        <v>440</v>
      </c>
    </row>
    <row r="3623" spans="1:21" ht="23.25" thickBot="1" x14ac:dyDescent="0.3">
      <c r="A3623" s="4" t="s">
        <v>891</v>
      </c>
      <c r="B3623" s="4" t="s">
        <v>821</v>
      </c>
      <c r="C3623" s="4" t="s">
        <v>822</v>
      </c>
      <c r="D3623" s="4" t="s">
        <v>908</v>
      </c>
      <c r="E3623" s="4" t="s">
        <v>909</v>
      </c>
      <c r="F3623" s="4" t="s">
        <v>445</v>
      </c>
      <c r="G3623" s="4" t="s">
        <v>446</v>
      </c>
      <c r="H3623" s="4" t="s">
        <v>859</v>
      </c>
      <c r="I3623" s="7"/>
      <c r="J3623" s="7"/>
      <c r="K3623" s="7"/>
      <c r="L3623" s="7"/>
      <c r="M3623" s="7"/>
      <c r="N3623" s="7"/>
      <c r="O3623" s="8">
        <v>64.5</v>
      </c>
      <c r="P3623" s="7"/>
      <c r="Q3623" s="7"/>
      <c r="R3623" s="7"/>
      <c r="S3623" s="7"/>
      <c r="T3623" s="7"/>
      <c r="U3623" s="9">
        <v>64.5</v>
      </c>
    </row>
    <row r="3624" spans="1:21" ht="23.25" thickBot="1" x14ac:dyDescent="0.3">
      <c r="A3624" s="4" t="s">
        <v>891</v>
      </c>
      <c r="B3624" s="4" t="s">
        <v>821</v>
      </c>
      <c r="C3624" s="4" t="s">
        <v>822</v>
      </c>
      <c r="D3624" s="4" t="s">
        <v>908</v>
      </c>
      <c r="E3624" s="4" t="s">
        <v>909</v>
      </c>
      <c r="F3624" s="4" t="s">
        <v>82</v>
      </c>
      <c r="G3624" s="4" t="s">
        <v>83</v>
      </c>
      <c r="H3624" s="4" t="s">
        <v>859</v>
      </c>
      <c r="I3624" s="10">
        <v>30</v>
      </c>
      <c r="J3624" s="11"/>
      <c r="K3624" s="10">
        <v>-30</v>
      </c>
      <c r="L3624" s="11"/>
      <c r="M3624" s="11"/>
      <c r="N3624" s="11"/>
      <c r="O3624" s="11"/>
      <c r="P3624" s="11"/>
      <c r="Q3624" s="11"/>
      <c r="R3624" s="11"/>
      <c r="S3624" s="11"/>
      <c r="T3624" s="11"/>
      <c r="U3624" s="12">
        <v>0</v>
      </c>
    </row>
    <row r="3625" spans="1:21" ht="23.25" thickBot="1" x14ac:dyDescent="0.3">
      <c r="A3625" s="4" t="s">
        <v>891</v>
      </c>
      <c r="B3625" s="4" t="s">
        <v>821</v>
      </c>
      <c r="C3625" s="4" t="s">
        <v>822</v>
      </c>
      <c r="D3625" s="4" t="s">
        <v>908</v>
      </c>
      <c r="E3625" s="4" t="s">
        <v>909</v>
      </c>
      <c r="F3625" s="4" t="s">
        <v>84</v>
      </c>
      <c r="G3625" s="4" t="s">
        <v>85</v>
      </c>
      <c r="H3625" s="4" t="s">
        <v>859</v>
      </c>
      <c r="I3625" s="7"/>
      <c r="J3625" s="7"/>
      <c r="K3625" s="7"/>
      <c r="L3625" s="7"/>
      <c r="M3625" s="7"/>
      <c r="N3625" s="8">
        <v>21.69</v>
      </c>
      <c r="O3625" s="7"/>
      <c r="P3625" s="7"/>
      <c r="Q3625" s="7"/>
      <c r="R3625" s="7"/>
      <c r="S3625" s="7"/>
      <c r="T3625" s="7"/>
      <c r="U3625" s="9">
        <v>21.69</v>
      </c>
    </row>
    <row r="3626" spans="1:21" ht="23.25" thickBot="1" x14ac:dyDescent="0.3">
      <c r="A3626" s="4" t="s">
        <v>891</v>
      </c>
      <c r="B3626" s="4" t="s">
        <v>821</v>
      </c>
      <c r="C3626" s="4" t="s">
        <v>822</v>
      </c>
      <c r="D3626" s="4" t="s">
        <v>910</v>
      </c>
      <c r="E3626" s="4" t="s">
        <v>911</v>
      </c>
      <c r="F3626" s="4" t="s">
        <v>108</v>
      </c>
      <c r="G3626" s="4" t="s">
        <v>109</v>
      </c>
      <c r="H3626" s="4" t="s">
        <v>476</v>
      </c>
      <c r="I3626" s="10">
        <v>1817.71</v>
      </c>
      <c r="J3626" s="10">
        <v>1514.26</v>
      </c>
      <c r="K3626" s="10">
        <v>1288.92</v>
      </c>
      <c r="L3626" s="10">
        <v>1637.44</v>
      </c>
      <c r="M3626" s="10">
        <v>1883.81</v>
      </c>
      <c r="N3626" s="10">
        <v>2052.38</v>
      </c>
      <c r="O3626" s="10">
        <v>2052.38</v>
      </c>
      <c r="P3626" s="10">
        <v>1949.76</v>
      </c>
      <c r="Q3626" s="10">
        <v>2052.38</v>
      </c>
      <c r="R3626" s="10">
        <v>1531.51</v>
      </c>
      <c r="S3626" s="10">
        <v>1959.09</v>
      </c>
      <c r="T3626" s="10">
        <v>1772.51</v>
      </c>
      <c r="U3626" s="9">
        <v>21512.15</v>
      </c>
    </row>
    <row r="3627" spans="1:21" ht="23.25" thickBot="1" x14ac:dyDescent="0.3">
      <c r="A3627" s="4" t="s">
        <v>891</v>
      </c>
      <c r="B3627" s="4" t="s">
        <v>821</v>
      </c>
      <c r="C3627" s="4" t="s">
        <v>822</v>
      </c>
      <c r="D3627" s="4" t="s">
        <v>910</v>
      </c>
      <c r="E3627" s="4" t="s">
        <v>911</v>
      </c>
      <c r="F3627" s="4" t="s">
        <v>112</v>
      </c>
      <c r="G3627" s="4" t="s">
        <v>113</v>
      </c>
      <c r="H3627" s="4" t="s">
        <v>476</v>
      </c>
      <c r="I3627" s="8">
        <v>270.67</v>
      </c>
      <c r="J3627" s="8">
        <v>270.68</v>
      </c>
      <c r="K3627" s="8">
        <v>270.68</v>
      </c>
      <c r="L3627" s="8">
        <v>270.67</v>
      </c>
      <c r="M3627" s="8">
        <v>270.67</v>
      </c>
      <c r="N3627" s="8">
        <v>280.14</v>
      </c>
      <c r="O3627" s="8">
        <v>280.14</v>
      </c>
      <c r="P3627" s="8">
        <v>280.14999999999998</v>
      </c>
      <c r="Q3627" s="8">
        <v>280.14</v>
      </c>
      <c r="R3627" s="8">
        <v>280.14</v>
      </c>
      <c r="S3627" s="8">
        <v>280.14</v>
      </c>
      <c r="T3627" s="8">
        <v>280.14</v>
      </c>
      <c r="U3627" s="9">
        <v>3314.36</v>
      </c>
    </row>
    <row r="3628" spans="1:21" ht="23.25" thickBot="1" x14ac:dyDescent="0.3">
      <c r="A3628" s="4" t="s">
        <v>891</v>
      </c>
      <c r="B3628" s="4" t="s">
        <v>821</v>
      </c>
      <c r="C3628" s="4" t="s">
        <v>822</v>
      </c>
      <c r="D3628" s="4" t="s">
        <v>910</v>
      </c>
      <c r="E3628" s="4" t="s">
        <v>911</v>
      </c>
      <c r="F3628" s="4" t="s">
        <v>114</v>
      </c>
      <c r="G3628" s="4" t="s">
        <v>115</v>
      </c>
      <c r="H3628" s="4" t="s">
        <v>476</v>
      </c>
      <c r="I3628" s="10">
        <v>1001.79</v>
      </c>
      <c r="J3628" s="10">
        <v>1001.8</v>
      </c>
      <c r="K3628" s="10">
        <v>1001.8</v>
      </c>
      <c r="L3628" s="10">
        <v>1004.56</v>
      </c>
      <c r="M3628" s="10">
        <v>1004.58</v>
      </c>
      <c r="N3628" s="10">
        <v>1039.74</v>
      </c>
      <c r="O3628" s="10">
        <v>1039.74</v>
      </c>
      <c r="P3628" s="10">
        <v>1039.74</v>
      </c>
      <c r="Q3628" s="10">
        <v>1039.74</v>
      </c>
      <c r="R3628" s="10">
        <v>1039.74</v>
      </c>
      <c r="S3628" s="10">
        <v>1039.74</v>
      </c>
      <c r="T3628" s="10">
        <v>1039.73</v>
      </c>
      <c r="U3628" s="9">
        <v>12292.7</v>
      </c>
    </row>
    <row r="3629" spans="1:21" ht="23.25" thickBot="1" x14ac:dyDescent="0.3">
      <c r="A3629" s="4" t="s">
        <v>891</v>
      </c>
      <c r="B3629" s="4" t="s">
        <v>821</v>
      </c>
      <c r="C3629" s="4" t="s">
        <v>822</v>
      </c>
      <c r="D3629" s="4" t="s">
        <v>910</v>
      </c>
      <c r="E3629" s="4" t="s">
        <v>911</v>
      </c>
      <c r="F3629" s="4" t="s">
        <v>38</v>
      </c>
      <c r="G3629" s="4" t="s">
        <v>39</v>
      </c>
      <c r="H3629" s="4" t="s">
        <v>476</v>
      </c>
      <c r="I3629" s="8">
        <v>566.65</v>
      </c>
      <c r="J3629" s="7"/>
      <c r="K3629" s="8">
        <v>95</v>
      </c>
      <c r="L3629" s="7"/>
      <c r="M3629" s="7"/>
      <c r="N3629" s="7"/>
      <c r="O3629" s="7"/>
      <c r="P3629" s="7"/>
      <c r="Q3629" s="7"/>
      <c r="R3629" s="7"/>
      <c r="S3629" s="7"/>
      <c r="T3629" s="7"/>
      <c r="U3629" s="9">
        <v>661.65</v>
      </c>
    </row>
    <row r="3630" spans="1:21" ht="23.25" thickBot="1" x14ac:dyDescent="0.3">
      <c r="A3630" s="4" t="s">
        <v>891</v>
      </c>
      <c r="B3630" s="4" t="s">
        <v>821</v>
      </c>
      <c r="C3630" s="4" t="s">
        <v>822</v>
      </c>
      <c r="D3630" s="4" t="s">
        <v>910</v>
      </c>
      <c r="E3630" s="4" t="s">
        <v>911</v>
      </c>
      <c r="F3630" s="4" t="s">
        <v>98</v>
      </c>
      <c r="G3630" s="4" t="s">
        <v>99</v>
      </c>
      <c r="H3630" s="4" t="s">
        <v>476</v>
      </c>
      <c r="I3630" s="7"/>
      <c r="J3630" s="7"/>
      <c r="K3630" s="7"/>
      <c r="L3630" s="7"/>
      <c r="M3630" s="7"/>
      <c r="N3630" s="7"/>
      <c r="O3630" s="7"/>
      <c r="P3630" s="7"/>
      <c r="Q3630" s="7"/>
      <c r="R3630" s="8">
        <v>200</v>
      </c>
      <c r="S3630" s="13">
        <v>0</v>
      </c>
      <c r="T3630" s="8">
        <v>1430</v>
      </c>
      <c r="U3630" s="9">
        <v>1630</v>
      </c>
    </row>
    <row r="3631" spans="1:21" ht="23.25" thickBot="1" x14ac:dyDescent="0.3">
      <c r="A3631" s="4" t="s">
        <v>891</v>
      </c>
      <c r="B3631" s="4" t="s">
        <v>821</v>
      </c>
      <c r="C3631" s="4" t="s">
        <v>822</v>
      </c>
      <c r="D3631" s="4" t="s">
        <v>910</v>
      </c>
      <c r="E3631" s="4" t="s">
        <v>911</v>
      </c>
      <c r="F3631" s="4" t="s">
        <v>146</v>
      </c>
      <c r="G3631" s="4" t="s">
        <v>147</v>
      </c>
      <c r="H3631" s="4" t="s">
        <v>476</v>
      </c>
      <c r="I3631" s="11"/>
      <c r="J3631" s="11"/>
      <c r="K3631" s="10">
        <v>30.46</v>
      </c>
      <c r="L3631" s="11"/>
      <c r="M3631" s="11"/>
      <c r="N3631" s="11"/>
      <c r="O3631" s="11"/>
      <c r="P3631" s="11"/>
      <c r="Q3631" s="11"/>
      <c r="R3631" s="11"/>
      <c r="S3631" s="11"/>
      <c r="T3631" s="11"/>
      <c r="U3631" s="9">
        <v>30.46</v>
      </c>
    </row>
    <row r="3632" spans="1:21" ht="23.25" thickBot="1" x14ac:dyDescent="0.3">
      <c r="A3632" s="4" t="s">
        <v>891</v>
      </c>
      <c r="B3632" s="4" t="s">
        <v>821</v>
      </c>
      <c r="C3632" s="4" t="s">
        <v>822</v>
      </c>
      <c r="D3632" s="4" t="s">
        <v>910</v>
      </c>
      <c r="E3632" s="4" t="s">
        <v>911</v>
      </c>
      <c r="F3632" s="4" t="s">
        <v>445</v>
      </c>
      <c r="G3632" s="4" t="s">
        <v>446</v>
      </c>
      <c r="H3632" s="4" t="s">
        <v>476</v>
      </c>
      <c r="I3632" s="7"/>
      <c r="J3632" s="8">
        <v>549.07000000000005</v>
      </c>
      <c r="K3632" s="8">
        <v>52.08</v>
      </c>
      <c r="L3632" s="7"/>
      <c r="M3632" s="7"/>
      <c r="N3632" s="7"/>
      <c r="O3632" s="7"/>
      <c r="P3632" s="7"/>
      <c r="Q3632" s="7"/>
      <c r="R3632" s="7"/>
      <c r="S3632" s="7"/>
      <c r="T3632" s="7"/>
      <c r="U3632" s="9">
        <v>601.15</v>
      </c>
    </row>
    <row r="3633" spans="1:21" ht="23.25" thickBot="1" x14ac:dyDescent="0.3">
      <c r="A3633" s="4" t="s">
        <v>891</v>
      </c>
      <c r="B3633" s="4" t="s">
        <v>821</v>
      </c>
      <c r="C3633" s="4" t="s">
        <v>822</v>
      </c>
      <c r="D3633" s="4" t="s">
        <v>910</v>
      </c>
      <c r="E3633" s="4" t="s">
        <v>911</v>
      </c>
      <c r="F3633" s="4" t="s">
        <v>769</v>
      </c>
      <c r="G3633" s="4" t="s">
        <v>770</v>
      </c>
      <c r="H3633" s="4" t="s">
        <v>476</v>
      </c>
      <c r="I3633" s="10">
        <v>2588.0700000000002</v>
      </c>
      <c r="J3633" s="10">
        <v>38.229999999999997</v>
      </c>
      <c r="K3633" s="10">
        <v>355.93</v>
      </c>
      <c r="L3633" s="11"/>
      <c r="M3633" s="11"/>
      <c r="N3633" s="11"/>
      <c r="O3633" s="11"/>
      <c r="P3633" s="11"/>
      <c r="Q3633" s="11"/>
      <c r="R3633" s="11"/>
      <c r="S3633" s="11"/>
      <c r="T3633" s="11"/>
      <c r="U3633" s="9">
        <v>2982.23</v>
      </c>
    </row>
    <row r="3634" spans="1:21" ht="23.25" thickBot="1" x14ac:dyDescent="0.3">
      <c r="A3634" s="4" t="s">
        <v>891</v>
      </c>
      <c r="B3634" s="4" t="s">
        <v>821</v>
      </c>
      <c r="C3634" s="4" t="s">
        <v>822</v>
      </c>
      <c r="D3634" s="4" t="s">
        <v>910</v>
      </c>
      <c r="E3634" s="4" t="s">
        <v>911</v>
      </c>
      <c r="F3634" s="4" t="s">
        <v>152</v>
      </c>
      <c r="G3634" s="4" t="s">
        <v>153</v>
      </c>
      <c r="H3634" s="4" t="s">
        <v>476</v>
      </c>
      <c r="I3634" s="7"/>
      <c r="J3634" s="8">
        <v>1246.71</v>
      </c>
      <c r="K3634" s="7"/>
      <c r="L3634" s="7"/>
      <c r="M3634" s="7"/>
      <c r="N3634" s="7"/>
      <c r="O3634" s="7"/>
      <c r="P3634" s="8">
        <v>16704.04</v>
      </c>
      <c r="Q3634" s="7"/>
      <c r="R3634" s="7"/>
      <c r="S3634" s="7"/>
      <c r="T3634" s="7"/>
      <c r="U3634" s="9">
        <v>17950.75</v>
      </c>
    </row>
    <row r="3635" spans="1:21" ht="23.25" thickBot="1" x14ac:dyDescent="0.3">
      <c r="A3635" s="4" t="s">
        <v>891</v>
      </c>
      <c r="B3635" s="4" t="s">
        <v>821</v>
      </c>
      <c r="C3635" s="4" t="s">
        <v>822</v>
      </c>
      <c r="D3635" s="4" t="s">
        <v>910</v>
      </c>
      <c r="E3635" s="4" t="s">
        <v>911</v>
      </c>
      <c r="F3635" s="4" t="s">
        <v>771</v>
      </c>
      <c r="G3635" s="4" t="s">
        <v>772</v>
      </c>
      <c r="H3635" s="4" t="s">
        <v>476</v>
      </c>
      <c r="I3635" s="11"/>
      <c r="J3635" s="11"/>
      <c r="K3635" s="11"/>
      <c r="L3635" s="11"/>
      <c r="M3635" s="10">
        <v>16704.04</v>
      </c>
      <c r="N3635" s="11"/>
      <c r="O3635" s="11"/>
      <c r="P3635" s="10">
        <v>-16704.04</v>
      </c>
      <c r="Q3635" s="11"/>
      <c r="R3635" s="11"/>
      <c r="S3635" s="11"/>
      <c r="T3635" s="11"/>
      <c r="U3635" s="12">
        <v>0</v>
      </c>
    </row>
    <row r="3636" spans="1:21" ht="23.25" thickBot="1" x14ac:dyDescent="0.3">
      <c r="A3636" s="4" t="s">
        <v>891</v>
      </c>
      <c r="B3636" s="4" t="s">
        <v>821</v>
      </c>
      <c r="C3636" s="4" t="s">
        <v>822</v>
      </c>
      <c r="D3636" s="4" t="s">
        <v>910</v>
      </c>
      <c r="E3636" s="4" t="s">
        <v>911</v>
      </c>
      <c r="F3636" s="4" t="s">
        <v>18</v>
      </c>
      <c r="G3636" s="4" t="s">
        <v>19</v>
      </c>
      <c r="H3636" s="4" t="s">
        <v>476</v>
      </c>
      <c r="I3636" s="7"/>
      <c r="J3636" s="8">
        <v>141</v>
      </c>
      <c r="K3636" s="7"/>
      <c r="L3636" s="7"/>
      <c r="M3636" s="7"/>
      <c r="N3636" s="7"/>
      <c r="O3636" s="7"/>
      <c r="P3636" s="7"/>
      <c r="Q3636" s="7"/>
      <c r="R3636" s="7"/>
      <c r="S3636" s="7"/>
      <c r="T3636" s="7"/>
      <c r="U3636" s="9">
        <v>141</v>
      </c>
    </row>
    <row r="3637" spans="1:21" ht="23.25" thickBot="1" x14ac:dyDescent="0.3">
      <c r="A3637" s="4" t="s">
        <v>891</v>
      </c>
      <c r="B3637" s="4" t="s">
        <v>821</v>
      </c>
      <c r="C3637" s="4" t="s">
        <v>822</v>
      </c>
      <c r="D3637" s="4" t="s">
        <v>910</v>
      </c>
      <c r="E3637" s="4" t="s">
        <v>911</v>
      </c>
      <c r="F3637" s="4" t="s">
        <v>773</v>
      </c>
      <c r="G3637" s="4" t="s">
        <v>774</v>
      </c>
      <c r="H3637" s="4" t="s">
        <v>476</v>
      </c>
      <c r="I3637" s="10">
        <v>1999.1</v>
      </c>
      <c r="J3637" s="10">
        <v>8624.6</v>
      </c>
      <c r="K3637" s="10">
        <v>26353.24</v>
      </c>
      <c r="L3637" s="10">
        <v>2320</v>
      </c>
      <c r="M3637" s="10">
        <v>14350.8</v>
      </c>
      <c r="N3637" s="10">
        <v>7800</v>
      </c>
      <c r="O3637" s="10">
        <v>5000</v>
      </c>
      <c r="P3637" s="10">
        <v>225</v>
      </c>
      <c r="Q3637" s="10">
        <v>11556.06</v>
      </c>
      <c r="R3637" s="10">
        <v>6500</v>
      </c>
      <c r="S3637" s="11"/>
      <c r="T3637" s="10">
        <v>26850</v>
      </c>
      <c r="U3637" s="9">
        <v>111578.8</v>
      </c>
    </row>
    <row r="3638" spans="1:21" ht="23.25" thickBot="1" x14ac:dyDescent="0.3">
      <c r="A3638" s="4" t="s">
        <v>891</v>
      </c>
      <c r="B3638" s="4" t="s">
        <v>821</v>
      </c>
      <c r="C3638" s="4" t="s">
        <v>822</v>
      </c>
      <c r="D3638" s="4" t="s">
        <v>910</v>
      </c>
      <c r="E3638" s="4" t="s">
        <v>911</v>
      </c>
      <c r="F3638" s="4" t="s">
        <v>84</v>
      </c>
      <c r="G3638" s="4" t="s">
        <v>85</v>
      </c>
      <c r="H3638" s="4" t="s">
        <v>476</v>
      </c>
      <c r="I3638" s="8">
        <v>216</v>
      </c>
      <c r="J3638" s="7"/>
      <c r="K3638" s="8">
        <v>240.08</v>
      </c>
      <c r="L3638" s="8">
        <v>18.09</v>
      </c>
      <c r="M3638" s="7"/>
      <c r="N3638" s="7"/>
      <c r="O3638" s="7"/>
      <c r="P3638" s="7"/>
      <c r="Q3638" s="7"/>
      <c r="R3638" s="7"/>
      <c r="S3638" s="7"/>
      <c r="T3638" s="7"/>
      <c r="U3638" s="9">
        <v>474.17</v>
      </c>
    </row>
    <row r="3639" spans="1:21" ht="23.25" thickBot="1" x14ac:dyDescent="0.3">
      <c r="A3639" s="4" t="s">
        <v>891</v>
      </c>
      <c r="B3639" s="4" t="s">
        <v>821</v>
      </c>
      <c r="C3639" s="4" t="s">
        <v>822</v>
      </c>
      <c r="D3639" s="4" t="s">
        <v>894</v>
      </c>
      <c r="E3639" s="4" t="s">
        <v>895</v>
      </c>
      <c r="F3639" s="4" t="s">
        <v>773</v>
      </c>
      <c r="G3639" s="4" t="s">
        <v>774</v>
      </c>
      <c r="H3639" s="4" t="s">
        <v>440</v>
      </c>
      <c r="I3639" s="11"/>
      <c r="J3639" s="11"/>
      <c r="K3639" s="11"/>
      <c r="L3639" s="11"/>
      <c r="M3639" s="11"/>
      <c r="N3639" s="10">
        <v>144.69999999999999</v>
      </c>
      <c r="O3639" s="11"/>
      <c r="P3639" s="11"/>
      <c r="Q3639" s="11"/>
      <c r="R3639" s="11"/>
      <c r="S3639" s="11"/>
      <c r="T3639" s="11"/>
      <c r="U3639" s="9">
        <v>144.69999999999999</v>
      </c>
    </row>
    <row r="3640" spans="1:21" ht="23.25" thickBot="1" x14ac:dyDescent="0.3">
      <c r="A3640" s="4" t="s">
        <v>891</v>
      </c>
      <c r="B3640" s="4" t="s">
        <v>821</v>
      </c>
      <c r="C3640" s="4" t="s">
        <v>822</v>
      </c>
      <c r="D3640" s="4" t="s">
        <v>896</v>
      </c>
      <c r="E3640" s="4" t="s">
        <v>897</v>
      </c>
      <c r="F3640" s="4" t="s">
        <v>531</v>
      </c>
      <c r="G3640" s="4" t="s">
        <v>532</v>
      </c>
      <c r="H3640" s="4" t="s">
        <v>353</v>
      </c>
      <c r="I3640" s="7"/>
      <c r="J3640" s="7"/>
      <c r="K3640" s="8">
        <v>150.02000000000001</v>
      </c>
      <c r="L3640" s="7"/>
      <c r="M3640" s="7"/>
      <c r="N3640" s="7"/>
      <c r="O3640" s="7"/>
      <c r="P3640" s="7"/>
      <c r="Q3640" s="7"/>
      <c r="R3640" s="7"/>
      <c r="S3640" s="7"/>
      <c r="T3640" s="7"/>
      <c r="U3640" s="9">
        <v>150.02000000000001</v>
      </c>
    </row>
    <row r="3641" spans="1:21" ht="23.25" thickBot="1" x14ac:dyDescent="0.3">
      <c r="A3641" s="4" t="s">
        <v>891</v>
      </c>
      <c r="B3641" s="4" t="s">
        <v>821</v>
      </c>
      <c r="C3641" s="4" t="s">
        <v>822</v>
      </c>
      <c r="D3641" s="4" t="s">
        <v>912</v>
      </c>
      <c r="E3641" s="4" t="s">
        <v>913</v>
      </c>
      <c r="F3641" s="4" t="s">
        <v>108</v>
      </c>
      <c r="G3641" s="4" t="s">
        <v>109</v>
      </c>
      <c r="H3641" s="4" t="s">
        <v>914</v>
      </c>
      <c r="I3641" s="10">
        <v>5587.63</v>
      </c>
      <c r="J3641" s="10">
        <v>4350.1899999999996</v>
      </c>
      <c r="K3641" s="10">
        <v>-15396.62</v>
      </c>
      <c r="L3641" s="10">
        <v>5779.16</v>
      </c>
      <c r="M3641" s="10">
        <v>5416.04</v>
      </c>
      <c r="N3641" s="10">
        <v>6300.25</v>
      </c>
      <c r="O3641" s="10">
        <v>6601.52</v>
      </c>
      <c r="P3641" s="10">
        <v>6098.61</v>
      </c>
      <c r="Q3641" s="10">
        <v>5572.55</v>
      </c>
      <c r="R3641" s="10">
        <v>5191.45</v>
      </c>
      <c r="S3641" s="10">
        <v>5026.87</v>
      </c>
      <c r="T3641" s="10">
        <v>5415.42</v>
      </c>
      <c r="U3641" s="9">
        <v>45943.07</v>
      </c>
    </row>
    <row r="3642" spans="1:21" ht="23.25" thickBot="1" x14ac:dyDescent="0.3">
      <c r="A3642" s="4" t="s">
        <v>891</v>
      </c>
      <c r="B3642" s="4" t="s">
        <v>821</v>
      </c>
      <c r="C3642" s="4" t="s">
        <v>822</v>
      </c>
      <c r="D3642" s="4" t="s">
        <v>912</v>
      </c>
      <c r="E3642" s="4" t="s">
        <v>913</v>
      </c>
      <c r="F3642" s="4" t="s">
        <v>110</v>
      </c>
      <c r="G3642" s="4" t="s">
        <v>111</v>
      </c>
      <c r="H3642" s="4" t="s">
        <v>914</v>
      </c>
      <c r="I3642" s="8">
        <v>158.16999999999999</v>
      </c>
      <c r="J3642" s="7"/>
      <c r="K3642" s="8">
        <v>-158.16999999999999</v>
      </c>
      <c r="L3642" s="7"/>
      <c r="M3642" s="7"/>
      <c r="N3642" s="7"/>
      <c r="O3642" s="7"/>
      <c r="P3642" s="7"/>
      <c r="Q3642" s="7"/>
      <c r="R3642" s="7"/>
      <c r="S3642" s="7"/>
      <c r="T3642" s="7"/>
      <c r="U3642" s="12">
        <v>0</v>
      </c>
    </row>
    <row r="3643" spans="1:21" ht="23.25" thickBot="1" x14ac:dyDescent="0.3">
      <c r="A3643" s="4" t="s">
        <v>891</v>
      </c>
      <c r="B3643" s="4" t="s">
        <v>821</v>
      </c>
      <c r="C3643" s="4" t="s">
        <v>822</v>
      </c>
      <c r="D3643" s="4" t="s">
        <v>912</v>
      </c>
      <c r="E3643" s="4" t="s">
        <v>913</v>
      </c>
      <c r="F3643" s="4" t="s">
        <v>112</v>
      </c>
      <c r="G3643" s="4" t="s">
        <v>113</v>
      </c>
      <c r="H3643" s="4" t="s">
        <v>914</v>
      </c>
      <c r="I3643" s="10">
        <v>869.76</v>
      </c>
      <c r="J3643" s="10">
        <v>869.76</v>
      </c>
      <c r="K3643" s="10">
        <v>-2609.27</v>
      </c>
      <c r="L3643" s="10">
        <v>869.76</v>
      </c>
      <c r="M3643" s="10">
        <v>869.77</v>
      </c>
      <c r="N3643" s="10">
        <v>901.12</v>
      </c>
      <c r="O3643" s="10">
        <v>901.12</v>
      </c>
      <c r="P3643" s="10">
        <v>901.12</v>
      </c>
      <c r="Q3643" s="10">
        <v>901.13</v>
      </c>
      <c r="R3643" s="10">
        <v>901.12</v>
      </c>
      <c r="S3643" s="10">
        <v>901.12</v>
      </c>
      <c r="T3643" s="10">
        <v>901.11</v>
      </c>
      <c r="U3643" s="9">
        <v>7177.62</v>
      </c>
    </row>
    <row r="3644" spans="1:21" ht="23.25" thickBot="1" x14ac:dyDescent="0.3">
      <c r="A3644" s="4" t="s">
        <v>891</v>
      </c>
      <c r="B3644" s="4" t="s">
        <v>821</v>
      </c>
      <c r="C3644" s="4" t="s">
        <v>822</v>
      </c>
      <c r="D3644" s="4" t="s">
        <v>912</v>
      </c>
      <c r="E3644" s="4" t="s">
        <v>913</v>
      </c>
      <c r="F3644" s="4" t="s">
        <v>114</v>
      </c>
      <c r="G3644" s="4" t="s">
        <v>115</v>
      </c>
      <c r="H3644" s="4" t="s">
        <v>914</v>
      </c>
      <c r="I3644" s="8">
        <v>3219.04</v>
      </c>
      <c r="J3644" s="8">
        <v>3219.06</v>
      </c>
      <c r="K3644" s="8">
        <v>-9657.15</v>
      </c>
      <c r="L3644" s="8">
        <v>3227.98</v>
      </c>
      <c r="M3644" s="8">
        <v>3227.98</v>
      </c>
      <c r="N3644" s="8">
        <v>3344.34</v>
      </c>
      <c r="O3644" s="8">
        <v>3344.34</v>
      </c>
      <c r="P3644" s="8">
        <v>3344.33</v>
      </c>
      <c r="Q3644" s="8">
        <v>3344.34</v>
      </c>
      <c r="R3644" s="8">
        <v>3344.33</v>
      </c>
      <c r="S3644" s="8">
        <v>3344.34</v>
      </c>
      <c r="T3644" s="8">
        <v>3344.34</v>
      </c>
      <c r="U3644" s="9">
        <v>26647.27</v>
      </c>
    </row>
    <row r="3645" spans="1:21" ht="23.25" thickBot="1" x14ac:dyDescent="0.3">
      <c r="A3645" s="4" t="s">
        <v>891</v>
      </c>
      <c r="B3645" s="4" t="s">
        <v>821</v>
      </c>
      <c r="C3645" s="4" t="s">
        <v>822</v>
      </c>
      <c r="D3645" s="4" t="s">
        <v>912</v>
      </c>
      <c r="E3645" s="4" t="s">
        <v>913</v>
      </c>
      <c r="F3645" s="4" t="s">
        <v>70</v>
      </c>
      <c r="G3645" s="4" t="s">
        <v>71</v>
      </c>
      <c r="H3645" s="4" t="s">
        <v>914</v>
      </c>
      <c r="I3645" s="10">
        <v>-25</v>
      </c>
      <c r="J3645" s="11"/>
      <c r="K3645" s="10">
        <v>4033.5</v>
      </c>
      <c r="L3645" s="10">
        <v>-3917.38</v>
      </c>
      <c r="M3645" s="11"/>
      <c r="N3645" s="11"/>
      <c r="O3645" s="10">
        <v>802</v>
      </c>
      <c r="P3645" s="11"/>
      <c r="Q3645" s="11"/>
      <c r="R3645" s="11"/>
      <c r="S3645" s="11"/>
      <c r="T3645" s="11"/>
      <c r="U3645" s="9">
        <v>893.12</v>
      </c>
    </row>
    <row r="3646" spans="1:21" ht="23.25" thickBot="1" x14ac:dyDescent="0.3">
      <c r="A3646" s="4" t="s">
        <v>891</v>
      </c>
      <c r="B3646" s="4" t="s">
        <v>821</v>
      </c>
      <c r="C3646" s="4" t="s">
        <v>822</v>
      </c>
      <c r="D3646" s="4" t="s">
        <v>912</v>
      </c>
      <c r="E3646" s="4" t="s">
        <v>913</v>
      </c>
      <c r="F3646" s="4" t="s">
        <v>132</v>
      </c>
      <c r="G3646" s="4" t="s">
        <v>133</v>
      </c>
      <c r="H3646" s="4" t="s">
        <v>914</v>
      </c>
      <c r="I3646" s="7"/>
      <c r="J3646" s="7"/>
      <c r="K3646" s="13">
        <v>0</v>
      </c>
      <c r="L3646" s="7"/>
      <c r="M3646" s="7"/>
      <c r="N3646" s="7"/>
      <c r="O3646" s="7"/>
      <c r="P3646" s="7"/>
      <c r="Q3646" s="7"/>
      <c r="R3646" s="7"/>
      <c r="S3646" s="7"/>
      <c r="T3646" s="7"/>
      <c r="U3646" s="12">
        <v>0</v>
      </c>
    </row>
    <row r="3647" spans="1:21" ht="23.25" thickBot="1" x14ac:dyDescent="0.3">
      <c r="A3647" s="4" t="s">
        <v>891</v>
      </c>
      <c r="B3647" s="4" t="s">
        <v>821</v>
      </c>
      <c r="C3647" s="4" t="s">
        <v>822</v>
      </c>
      <c r="D3647" s="4" t="s">
        <v>912</v>
      </c>
      <c r="E3647" s="4" t="s">
        <v>913</v>
      </c>
      <c r="F3647" s="4" t="s">
        <v>38</v>
      </c>
      <c r="G3647" s="4" t="s">
        <v>39</v>
      </c>
      <c r="H3647" s="4" t="s">
        <v>914</v>
      </c>
      <c r="I3647" s="11"/>
      <c r="J3647" s="10">
        <v>194</v>
      </c>
      <c r="K3647" s="10">
        <v>-194</v>
      </c>
      <c r="L3647" s="11"/>
      <c r="M3647" s="10">
        <v>190.2</v>
      </c>
      <c r="N3647" s="10">
        <v>2032.24</v>
      </c>
      <c r="O3647" s="11"/>
      <c r="P3647" s="10">
        <v>112</v>
      </c>
      <c r="Q3647" s="11"/>
      <c r="R3647" s="11"/>
      <c r="S3647" s="11"/>
      <c r="T3647" s="10">
        <v>492.8</v>
      </c>
      <c r="U3647" s="9">
        <v>2827.24</v>
      </c>
    </row>
    <row r="3648" spans="1:21" ht="23.25" thickBot="1" x14ac:dyDescent="0.3">
      <c r="A3648" s="4" t="s">
        <v>891</v>
      </c>
      <c r="B3648" s="4" t="s">
        <v>821</v>
      </c>
      <c r="C3648" s="4" t="s">
        <v>822</v>
      </c>
      <c r="D3648" s="4" t="s">
        <v>912</v>
      </c>
      <c r="E3648" s="4" t="s">
        <v>913</v>
      </c>
      <c r="F3648" s="4" t="s">
        <v>102</v>
      </c>
      <c r="G3648" s="4" t="s">
        <v>103</v>
      </c>
      <c r="H3648" s="4" t="s">
        <v>914</v>
      </c>
      <c r="I3648" s="8">
        <v>18.989999999999998</v>
      </c>
      <c r="J3648" s="7"/>
      <c r="K3648" s="8">
        <v>-18.989999999999998</v>
      </c>
      <c r="L3648" s="7"/>
      <c r="M3648" s="8">
        <v>479.08</v>
      </c>
      <c r="N3648" s="7"/>
      <c r="O3648" s="7"/>
      <c r="P3648" s="7"/>
      <c r="Q3648" s="7"/>
      <c r="R3648" s="7"/>
      <c r="S3648" s="7"/>
      <c r="T3648" s="7"/>
      <c r="U3648" s="9">
        <v>479.08</v>
      </c>
    </row>
    <row r="3649" spans="1:21" ht="23.25" thickBot="1" x14ac:dyDescent="0.3">
      <c r="A3649" s="4" t="s">
        <v>891</v>
      </c>
      <c r="B3649" s="4" t="s">
        <v>821</v>
      </c>
      <c r="C3649" s="4" t="s">
        <v>822</v>
      </c>
      <c r="D3649" s="4" t="s">
        <v>912</v>
      </c>
      <c r="E3649" s="4" t="s">
        <v>913</v>
      </c>
      <c r="F3649" s="4" t="s">
        <v>116</v>
      </c>
      <c r="G3649" s="4" t="s">
        <v>117</v>
      </c>
      <c r="H3649" s="4" t="s">
        <v>914</v>
      </c>
      <c r="I3649" s="11"/>
      <c r="J3649" s="10">
        <v>59.94</v>
      </c>
      <c r="K3649" s="10">
        <v>-59.94</v>
      </c>
      <c r="L3649" s="11"/>
      <c r="M3649" s="11"/>
      <c r="N3649" s="10">
        <v>21.05</v>
      </c>
      <c r="O3649" s="11"/>
      <c r="P3649" s="11"/>
      <c r="Q3649" s="11"/>
      <c r="R3649" s="11"/>
      <c r="S3649" s="11"/>
      <c r="T3649" s="10">
        <v>89</v>
      </c>
      <c r="U3649" s="9">
        <v>110.05</v>
      </c>
    </row>
    <row r="3650" spans="1:21" ht="23.25" thickBot="1" x14ac:dyDescent="0.3">
      <c r="A3650" s="4" t="s">
        <v>891</v>
      </c>
      <c r="B3650" s="4" t="s">
        <v>821</v>
      </c>
      <c r="C3650" s="4" t="s">
        <v>822</v>
      </c>
      <c r="D3650" s="4" t="s">
        <v>912</v>
      </c>
      <c r="E3650" s="4" t="s">
        <v>913</v>
      </c>
      <c r="F3650" s="4" t="s">
        <v>148</v>
      </c>
      <c r="G3650" s="4" t="s">
        <v>149</v>
      </c>
      <c r="H3650" s="4" t="s">
        <v>914</v>
      </c>
      <c r="I3650" s="7"/>
      <c r="J3650" s="7"/>
      <c r="K3650" s="8">
        <v>-76.83</v>
      </c>
      <c r="L3650" s="7"/>
      <c r="M3650" s="8">
        <v>131.69999999999999</v>
      </c>
      <c r="N3650" s="8">
        <v>3948.49</v>
      </c>
      <c r="O3650" s="7"/>
      <c r="P3650" s="7"/>
      <c r="Q3650" s="7"/>
      <c r="R3650" s="7"/>
      <c r="S3650" s="7"/>
      <c r="T3650" s="7"/>
      <c r="U3650" s="9">
        <v>4003.36</v>
      </c>
    </row>
    <row r="3651" spans="1:21" ht="23.25" thickBot="1" x14ac:dyDescent="0.3">
      <c r="A3651" s="4" t="s">
        <v>891</v>
      </c>
      <c r="B3651" s="4" t="s">
        <v>821</v>
      </c>
      <c r="C3651" s="4" t="s">
        <v>822</v>
      </c>
      <c r="D3651" s="4" t="s">
        <v>912</v>
      </c>
      <c r="E3651" s="4" t="s">
        <v>913</v>
      </c>
      <c r="F3651" s="4" t="s">
        <v>769</v>
      </c>
      <c r="G3651" s="4" t="s">
        <v>770</v>
      </c>
      <c r="H3651" s="4" t="s">
        <v>914</v>
      </c>
      <c r="I3651" s="10">
        <v>-1735.96</v>
      </c>
      <c r="J3651" s="10">
        <v>-504.31</v>
      </c>
      <c r="K3651" s="10">
        <v>-269.41000000000003</v>
      </c>
      <c r="L3651" s="11"/>
      <c r="M3651" s="10">
        <v>-114.37</v>
      </c>
      <c r="N3651" s="10">
        <v>22.97</v>
      </c>
      <c r="O3651" s="11"/>
      <c r="P3651" s="11"/>
      <c r="Q3651" s="11"/>
      <c r="R3651" s="11"/>
      <c r="S3651" s="11"/>
      <c r="T3651" s="11"/>
      <c r="U3651" s="9">
        <v>-2601.08</v>
      </c>
    </row>
    <row r="3652" spans="1:21" ht="23.25" thickBot="1" x14ac:dyDescent="0.3">
      <c r="A3652" s="4" t="s">
        <v>891</v>
      </c>
      <c r="B3652" s="4" t="s">
        <v>821</v>
      </c>
      <c r="C3652" s="4" t="s">
        <v>822</v>
      </c>
      <c r="D3652" s="4" t="s">
        <v>912</v>
      </c>
      <c r="E3652" s="4" t="s">
        <v>913</v>
      </c>
      <c r="F3652" s="4" t="s">
        <v>82</v>
      </c>
      <c r="G3652" s="4" t="s">
        <v>83</v>
      </c>
      <c r="H3652" s="4" t="s">
        <v>914</v>
      </c>
      <c r="I3652" s="7"/>
      <c r="J3652" s="7"/>
      <c r="K3652" s="13">
        <v>0</v>
      </c>
      <c r="L3652" s="7"/>
      <c r="M3652" s="7"/>
      <c r="N3652" s="7"/>
      <c r="O3652" s="8">
        <v>57</v>
      </c>
      <c r="P3652" s="7"/>
      <c r="Q3652" s="7"/>
      <c r="R3652" s="7"/>
      <c r="S3652" s="7"/>
      <c r="T3652" s="7"/>
      <c r="U3652" s="9">
        <v>57</v>
      </c>
    </row>
    <row r="3653" spans="1:21" ht="23.25" thickBot="1" x14ac:dyDescent="0.3">
      <c r="A3653" s="4" t="s">
        <v>891</v>
      </c>
      <c r="B3653" s="4" t="s">
        <v>821</v>
      </c>
      <c r="C3653" s="4" t="s">
        <v>822</v>
      </c>
      <c r="D3653" s="4" t="s">
        <v>912</v>
      </c>
      <c r="E3653" s="4" t="s">
        <v>913</v>
      </c>
      <c r="F3653" s="4" t="s">
        <v>239</v>
      </c>
      <c r="G3653" s="4" t="s">
        <v>240</v>
      </c>
      <c r="H3653" s="4" t="s">
        <v>914</v>
      </c>
      <c r="I3653" s="10">
        <v>14.76</v>
      </c>
      <c r="J3653" s="11"/>
      <c r="K3653" s="10">
        <v>-107.25</v>
      </c>
      <c r="L3653" s="10">
        <v>26.99</v>
      </c>
      <c r="M3653" s="10">
        <v>186.55</v>
      </c>
      <c r="N3653" s="10">
        <v>207.32</v>
      </c>
      <c r="O3653" s="10">
        <v>7.38</v>
      </c>
      <c r="P3653" s="11"/>
      <c r="Q3653" s="11"/>
      <c r="R3653" s="11"/>
      <c r="S3653" s="11"/>
      <c r="T3653" s="10">
        <v>5.55</v>
      </c>
      <c r="U3653" s="9">
        <v>341.3</v>
      </c>
    </row>
    <row r="3654" spans="1:21" ht="23.25" thickBot="1" x14ac:dyDescent="0.3">
      <c r="A3654" s="4" t="s">
        <v>891</v>
      </c>
      <c r="B3654" s="4" t="s">
        <v>821</v>
      </c>
      <c r="C3654" s="4" t="s">
        <v>822</v>
      </c>
      <c r="D3654" s="4" t="s">
        <v>912</v>
      </c>
      <c r="E3654" s="4" t="s">
        <v>913</v>
      </c>
      <c r="F3654" s="4" t="s">
        <v>150</v>
      </c>
      <c r="G3654" s="4" t="s">
        <v>151</v>
      </c>
      <c r="H3654" s="4" t="s">
        <v>914</v>
      </c>
      <c r="I3654" s="7"/>
      <c r="J3654" s="7"/>
      <c r="K3654" s="7"/>
      <c r="L3654" s="7"/>
      <c r="M3654" s="8">
        <v>757.7</v>
      </c>
      <c r="N3654" s="7"/>
      <c r="O3654" s="7"/>
      <c r="P3654" s="7"/>
      <c r="Q3654" s="7"/>
      <c r="R3654" s="7"/>
      <c r="S3654" s="7"/>
      <c r="T3654" s="7"/>
      <c r="U3654" s="9">
        <v>757.7</v>
      </c>
    </row>
    <row r="3655" spans="1:21" ht="23.25" thickBot="1" x14ac:dyDescent="0.3">
      <c r="A3655" s="4" t="s">
        <v>891</v>
      </c>
      <c r="B3655" s="4" t="s">
        <v>821</v>
      </c>
      <c r="C3655" s="4" t="s">
        <v>822</v>
      </c>
      <c r="D3655" s="4" t="s">
        <v>912</v>
      </c>
      <c r="E3655" s="4" t="s">
        <v>913</v>
      </c>
      <c r="F3655" s="4" t="s">
        <v>152</v>
      </c>
      <c r="G3655" s="4" t="s">
        <v>153</v>
      </c>
      <c r="H3655" s="4" t="s">
        <v>914</v>
      </c>
      <c r="I3655" s="11"/>
      <c r="J3655" s="11"/>
      <c r="K3655" s="11"/>
      <c r="L3655" s="11"/>
      <c r="M3655" s="11"/>
      <c r="N3655" s="11"/>
      <c r="O3655" s="10">
        <v>2385.88</v>
      </c>
      <c r="P3655" s="11"/>
      <c r="Q3655" s="11"/>
      <c r="R3655" s="11"/>
      <c r="S3655" s="11"/>
      <c r="T3655" s="11"/>
      <c r="U3655" s="9">
        <v>2385.88</v>
      </c>
    </row>
    <row r="3656" spans="1:21" ht="23.25" thickBot="1" x14ac:dyDescent="0.3">
      <c r="A3656" s="4" t="s">
        <v>891</v>
      </c>
      <c r="B3656" s="4" t="s">
        <v>821</v>
      </c>
      <c r="C3656" s="4" t="s">
        <v>822</v>
      </c>
      <c r="D3656" s="4" t="s">
        <v>912</v>
      </c>
      <c r="E3656" s="4" t="s">
        <v>913</v>
      </c>
      <c r="F3656" s="4" t="s">
        <v>18</v>
      </c>
      <c r="G3656" s="4" t="s">
        <v>19</v>
      </c>
      <c r="H3656" s="4" t="s">
        <v>914</v>
      </c>
      <c r="I3656" s="7"/>
      <c r="J3656" s="7"/>
      <c r="K3656" s="7"/>
      <c r="L3656" s="7"/>
      <c r="M3656" s="7"/>
      <c r="N3656" s="7"/>
      <c r="O3656" s="8">
        <v>10</v>
      </c>
      <c r="P3656" s="8">
        <v>10</v>
      </c>
      <c r="Q3656" s="7"/>
      <c r="R3656" s="7"/>
      <c r="S3656" s="7"/>
      <c r="T3656" s="7"/>
      <c r="U3656" s="9">
        <v>20</v>
      </c>
    </row>
    <row r="3657" spans="1:21" ht="23.25" thickBot="1" x14ac:dyDescent="0.3">
      <c r="A3657" s="4" t="s">
        <v>891</v>
      </c>
      <c r="B3657" s="4" t="s">
        <v>821</v>
      </c>
      <c r="C3657" s="4" t="s">
        <v>822</v>
      </c>
      <c r="D3657" s="4" t="s">
        <v>912</v>
      </c>
      <c r="E3657" s="4" t="s">
        <v>913</v>
      </c>
      <c r="F3657" s="4" t="s">
        <v>84</v>
      </c>
      <c r="G3657" s="4" t="s">
        <v>85</v>
      </c>
      <c r="H3657" s="4" t="s">
        <v>914</v>
      </c>
      <c r="I3657" s="10">
        <v>42.55</v>
      </c>
      <c r="J3657" s="10">
        <v>103.78</v>
      </c>
      <c r="K3657" s="10">
        <v>-181.28</v>
      </c>
      <c r="L3657" s="10">
        <v>33.299999999999997</v>
      </c>
      <c r="M3657" s="10">
        <v>39</v>
      </c>
      <c r="N3657" s="10">
        <v>74.349999999999994</v>
      </c>
      <c r="O3657" s="11"/>
      <c r="P3657" s="11"/>
      <c r="Q3657" s="11"/>
      <c r="R3657" s="11"/>
      <c r="S3657" s="11"/>
      <c r="T3657" s="11"/>
      <c r="U3657" s="9">
        <v>111.7</v>
      </c>
    </row>
    <row r="3658" spans="1:21" ht="23.25" thickBot="1" x14ac:dyDescent="0.3">
      <c r="A3658" s="4" t="s">
        <v>891</v>
      </c>
      <c r="B3658" s="4" t="s">
        <v>821</v>
      </c>
      <c r="C3658" s="4" t="s">
        <v>822</v>
      </c>
      <c r="D3658" s="4" t="s">
        <v>915</v>
      </c>
      <c r="E3658" s="4" t="s">
        <v>916</v>
      </c>
      <c r="F3658" s="4" t="s">
        <v>38</v>
      </c>
      <c r="G3658" s="4" t="s">
        <v>39</v>
      </c>
      <c r="H3658" s="4" t="s">
        <v>917</v>
      </c>
      <c r="I3658" s="7"/>
      <c r="J3658" s="7"/>
      <c r="K3658" s="8">
        <v>729.01</v>
      </c>
      <c r="L3658" s="7"/>
      <c r="M3658" s="7"/>
      <c r="N3658" s="8">
        <v>391.5</v>
      </c>
      <c r="O3658" s="7"/>
      <c r="P3658" s="7"/>
      <c r="Q3658" s="7"/>
      <c r="R3658" s="7"/>
      <c r="S3658" s="7"/>
      <c r="T3658" s="7"/>
      <c r="U3658" s="9">
        <v>1120.51</v>
      </c>
    </row>
    <row r="3659" spans="1:21" ht="23.25" thickBot="1" x14ac:dyDescent="0.3">
      <c r="A3659" s="4" t="s">
        <v>891</v>
      </c>
      <c r="B3659" s="4" t="s">
        <v>821</v>
      </c>
      <c r="C3659" s="4" t="s">
        <v>822</v>
      </c>
      <c r="D3659" s="4" t="s">
        <v>915</v>
      </c>
      <c r="E3659" s="4" t="s">
        <v>916</v>
      </c>
      <c r="F3659" s="4" t="s">
        <v>254</v>
      </c>
      <c r="G3659" s="4" t="s">
        <v>255</v>
      </c>
      <c r="H3659" s="4" t="s">
        <v>917</v>
      </c>
      <c r="I3659" s="10">
        <v>10160</v>
      </c>
      <c r="J3659" s="10">
        <v>1936</v>
      </c>
      <c r="K3659" s="10">
        <v>-20000</v>
      </c>
      <c r="L3659" s="11"/>
      <c r="M3659" s="11"/>
      <c r="N3659" s="11"/>
      <c r="O3659" s="11"/>
      <c r="P3659" s="11"/>
      <c r="Q3659" s="10">
        <v>2877.17</v>
      </c>
      <c r="R3659" s="11"/>
      <c r="S3659" s="11"/>
      <c r="T3659" s="11"/>
      <c r="U3659" s="9">
        <v>-5026.83</v>
      </c>
    </row>
    <row r="3660" spans="1:21" ht="23.25" thickBot="1" x14ac:dyDescent="0.3">
      <c r="A3660" s="4" t="s">
        <v>891</v>
      </c>
      <c r="B3660" s="4" t="s">
        <v>821</v>
      </c>
      <c r="C3660" s="4" t="s">
        <v>822</v>
      </c>
      <c r="D3660" s="4" t="s">
        <v>915</v>
      </c>
      <c r="E3660" s="4" t="s">
        <v>916</v>
      </c>
      <c r="F3660" s="4" t="s">
        <v>769</v>
      </c>
      <c r="G3660" s="4" t="s">
        <v>770</v>
      </c>
      <c r="H3660" s="4" t="s">
        <v>917</v>
      </c>
      <c r="I3660" s="7"/>
      <c r="J3660" s="8">
        <v>78.27</v>
      </c>
      <c r="K3660" s="8">
        <v>-529.4</v>
      </c>
      <c r="L3660" s="7"/>
      <c r="M3660" s="7"/>
      <c r="N3660" s="8">
        <v>282.67</v>
      </c>
      <c r="O3660" s="8">
        <v>-674.17</v>
      </c>
      <c r="P3660" s="7"/>
      <c r="Q3660" s="7"/>
      <c r="R3660" s="7"/>
      <c r="S3660" s="7"/>
      <c r="T3660" s="7"/>
      <c r="U3660" s="9">
        <v>-842.63</v>
      </c>
    </row>
    <row r="3661" spans="1:21" ht="23.25" thickBot="1" x14ac:dyDescent="0.3">
      <c r="A3661" s="4" t="s">
        <v>891</v>
      </c>
      <c r="B3661" s="4" t="s">
        <v>821</v>
      </c>
      <c r="C3661" s="4" t="s">
        <v>822</v>
      </c>
      <c r="D3661" s="4" t="s">
        <v>915</v>
      </c>
      <c r="E3661" s="4" t="s">
        <v>916</v>
      </c>
      <c r="F3661" s="4" t="s">
        <v>239</v>
      </c>
      <c r="G3661" s="4" t="s">
        <v>240</v>
      </c>
      <c r="H3661" s="4" t="s">
        <v>917</v>
      </c>
      <c r="I3661" s="11"/>
      <c r="J3661" s="10">
        <v>9</v>
      </c>
      <c r="K3661" s="10">
        <v>18</v>
      </c>
      <c r="L3661" s="11"/>
      <c r="M3661" s="11"/>
      <c r="N3661" s="11"/>
      <c r="O3661" s="11"/>
      <c r="P3661" s="11"/>
      <c r="Q3661" s="11"/>
      <c r="R3661" s="11"/>
      <c r="S3661" s="11"/>
      <c r="T3661" s="11"/>
      <c r="U3661" s="9">
        <v>27</v>
      </c>
    </row>
    <row r="3662" spans="1:21" ht="23.25" thickBot="1" x14ac:dyDescent="0.3">
      <c r="A3662" s="4" t="s">
        <v>891</v>
      </c>
      <c r="B3662" s="4" t="s">
        <v>821</v>
      </c>
      <c r="C3662" s="4" t="s">
        <v>822</v>
      </c>
      <c r="D3662" s="4" t="s">
        <v>918</v>
      </c>
      <c r="E3662" s="4" t="s">
        <v>919</v>
      </c>
      <c r="F3662" s="4" t="s">
        <v>47</v>
      </c>
      <c r="G3662" s="4" t="s">
        <v>48</v>
      </c>
      <c r="H3662" s="4" t="s">
        <v>862</v>
      </c>
      <c r="I3662" s="8">
        <v>436.5</v>
      </c>
      <c r="J3662" s="7"/>
      <c r="K3662" s="8">
        <v>-436.5</v>
      </c>
      <c r="L3662" s="7"/>
      <c r="M3662" s="7"/>
      <c r="N3662" s="7"/>
      <c r="O3662" s="7"/>
      <c r="P3662" s="7"/>
      <c r="Q3662" s="7"/>
      <c r="R3662" s="7"/>
      <c r="S3662" s="7"/>
      <c r="T3662" s="7"/>
      <c r="U3662" s="12">
        <v>0</v>
      </c>
    </row>
    <row r="3663" spans="1:21" ht="23.25" thickBot="1" x14ac:dyDescent="0.3">
      <c r="A3663" s="4" t="s">
        <v>891</v>
      </c>
      <c r="B3663" s="4" t="s">
        <v>821</v>
      </c>
      <c r="C3663" s="4" t="s">
        <v>822</v>
      </c>
      <c r="D3663" s="4" t="s">
        <v>918</v>
      </c>
      <c r="E3663" s="4" t="s">
        <v>919</v>
      </c>
      <c r="F3663" s="4" t="s">
        <v>132</v>
      </c>
      <c r="G3663" s="4" t="s">
        <v>133</v>
      </c>
      <c r="H3663" s="4" t="s">
        <v>862</v>
      </c>
      <c r="I3663" s="10">
        <v>22.04</v>
      </c>
      <c r="J3663" s="11"/>
      <c r="K3663" s="10">
        <v>-42.92</v>
      </c>
      <c r="L3663" s="11"/>
      <c r="M3663" s="10">
        <v>24.94</v>
      </c>
      <c r="N3663" s="11"/>
      <c r="O3663" s="11"/>
      <c r="P3663" s="11"/>
      <c r="Q3663" s="11"/>
      <c r="R3663" s="11"/>
      <c r="S3663" s="11"/>
      <c r="T3663" s="11"/>
      <c r="U3663" s="9">
        <v>4.0599999999999996</v>
      </c>
    </row>
    <row r="3664" spans="1:21" ht="23.25" thickBot="1" x14ac:dyDescent="0.3">
      <c r="A3664" s="4" t="s">
        <v>891</v>
      </c>
      <c r="B3664" s="4" t="s">
        <v>821</v>
      </c>
      <c r="C3664" s="4" t="s">
        <v>822</v>
      </c>
      <c r="D3664" s="4" t="s">
        <v>918</v>
      </c>
      <c r="E3664" s="4" t="s">
        <v>919</v>
      </c>
      <c r="F3664" s="4" t="s">
        <v>38</v>
      </c>
      <c r="G3664" s="4" t="s">
        <v>39</v>
      </c>
      <c r="H3664" s="4" t="s">
        <v>862</v>
      </c>
      <c r="I3664" s="8">
        <v>291.2</v>
      </c>
      <c r="J3664" s="7"/>
      <c r="K3664" s="8">
        <v>-3530.1</v>
      </c>
      <c r="L3664" s="7"/>
      <c r="M3664" s="8">
        <v>166.6</v>
      </c>
      <c r="N3664" s="7"/>
      <c r="O3664" s="7"/>
      <c r="P3664" s="7"/>
      <c r="Q3664" s="7"/>
      <c r="R3664" s="7"/>
      <c r="S3664" s="7"/>
      <c r="T3664" s="7"/>
      <c r="U3664" s="9">
        <v>-3072.3</v>
      </c>
    </row>
    <row r="3665" spans="1:21" ht="23.25" thickBot="1" x14ac:dyDescent="0.3">
      <c r="A3665" s="4" t="s">
        <v>891</v>
      </c>
      <c r="B3665" s="4" t="s">
        <v>821</v>
      </c>
      <c r="C3665" s="4" t="s">
        <v>822</v>
      </c>
      <c r="D3665" s="4" t="s">
        <v>918</v>
      </c>
      <c r="E3665" s="4" t="s">
        <v>919</v>
      </c>
      <c r="F3665" s="4" t="s">
        <v>769</v>
      </c>
      <c r="G3665" s="4" t="s">
        <v>770</v>
      </c>
      <c r="H3665" s="4" t="s">
        <v>862</v>
      </c>
      <c r="I3665" s="11"/>
      <c r="J3665" s="11"/>
      <c r="K3665" s="10">
        <v>-1971.21</v>
      </c>
      <c r="L3665" s="11"/>
      <c r="M3665" s="11"/>
      <c r="N3665" s="11"/>
      <c r="O3665" s="11"/>
      <c r="P3665" s="11"/>
      <c r="Q3665" s="11"/>
      <c r="R3665" s="11"/>
      <c r="S3665" s="11"/>
      <c r="T3665" s="11"/>
      <c r="U3665" s="9">
        <v>-1971.21</v>
      </c>
    </row>
    <row r="3666" spans="1:21" ht="23.25" thickBot="1" x14ac:dyDescent="0.3">
      <c r="A3666" s="4" t="s">
        <v>891</v>
      </c>
      <c r="B3666" s="4" t="s">
        <v>821</v>
      </c>
      <c r="C3666" s="4" t="s">
        <v>822</v>
      </c>
      <c r="D3666" s="4" t="s">
        <v>918</v>
      </c>
      <c r="E3666" s="4" t="s">
        <v>919</v>
      </c>
      <c r="F3666" s="4" t="s">
        <v>82</v>
      </c>
      <c r="G3666" s="4" t="s">
        <v>83</v>
      </c>
      <c r="H3666" s="4" t="s">
        <v>862</v>
      </c>
      <c r="I3666" s="7"/>
      <c r="J3666" s="7"/>
      <c r="K3666" s="13">
        <v>0</v>
      </c>
      <c r="L3666" s="7"/>
      <c r="M3666" s="7"/>
      <c r="N3666" s="7"/>
      <c r="O3666" s="7"/>
      <c r="P3666" s="7"/>
      <c r="Q3666" s="7"/>
      <c r="R3666" s="7"/>
      <c r="S3666" s="7"/>
      <c r="T3666" s="7"/>
      <c r="U3666" s="12">
        <v>0</v>
      </c>
    </row>
    <row r="3667" spans="1:21" ht="23.25" thickBot="1" x14ac:dyDescent="0.3">
      <c r="A3667" s="4" t="s">
        <v>891</v>
      </c>
      <c r="B3667" s="4" t="s">
        <v>821</v>
      </c>
      <c r="C3667" s="4" t="s">
        <v>822</v>
      </c>
      <c r="D3667" s="4" t="s">
        <v>918</v>
      </c>
      <c r="E3667" s="4" t="s">
        <v>919</v>
      </c>
      <c r="F3667" s="4" t="s">
        <v>239</v>
      </c>
      <c r="G3667" s="4" t="s">
        <v>240</v>
      </c>
      <c r="H3667" s="4" t="s">
        <v>862</v>
      </c>
      <c r="I3667" s="11"/>
      <c r="J3667" s="11"/>
      <c r="K3667" s="10">
        <v>-9</v>
      </c>
      <c r="L3667" s="11"/>
      <c r="M3667" s="11"/>
      <c r="N3667" s="11"/>
      <c r="O3667" s="11"/>
      <c r="P3667" s="11"/>
      <c r="Q3667" s="11"/>
      <c r="R3667" s="11"/>
      <c r="S3667" s="11"/>
      <c r="T3667" s="11"/>
      <c r="U3667" s="9">
        <v>-9</v>
      </c>
    </row>
    <row r="3668" spans="1:21" ht="23.25" thickBot="1" x14ac:dyDescent="0.3">
      <c r="A3668" s="4" t="s">
        <v>891</v>
      </c>
      <c r="B3668" s="4" t="s">
        <v>821</v>
      </c>
      <c r="C3668" s="4" t="s">
        <v>822</v>
      </c>
      <c r="D3668" s="4" t="s">
        <v>918</v>
      </c>
      <c r="E3668" s="4" t="s">
        <v>919</v>
      </c>
      <c r="F3668" s="4" t="s">
        <v>773</v>
      </c>
      <c r="G3668" s="4" t="s">
        <v>774</v>
      </c>
      <c r="H3668" s="4" t="s">
        <v>862</v>
      </c>
      <c r="I3668" s="8">
        <v>-8000</v>
      </c>
      <c r="J3668" s="7"/>
      <c r="K3668" s="7"/>
      <c r="L3668" s="7"/>
      <c r="M3668" s="7"/>
      <c r="N3668" s="7"/>
      <c r="O3668" s="7"/>
      <c r="P3668" s="7"/>
      <c r="Q3668" s="8">
        <v>5000</v>
      </c>
      <c r="R3668" s="7"/>
      <c r="S3668" s="7"/>
      <c r="T3668" s="8">
        <v>10368.120000000001</v>
      </c>
      <c r="U3668" s="9">
        <v>7368.12</v>
      </c>
    </row>
    <row r="3669" spans="1:21" ht="23.25" thickBot="1" x14ac:dyDescent="0.3">
      <c r="A3669" s="4" t="s">
        <v>891</v>
      </c>
      <c r="B3669" s="4" t="s">
        <v>821</v>
      </c>
      <c r="C3669" s="4" t="s">
        <v>822</v>
      </c>
      <c r="D3669" s="4" t="s">
        <v>918</v>
      </c>
      <c r="E3669" s="4" t="s">
        <v>919</v>
      </c>
      <c r="F3669" s="4" t="s">
        <v>84</v>
      </c>
      <c r="G3669" s="4" t="s">
        <v>85</v>
      </c>
      <c r="H3669" s="4" t="s">
        <v>862</v>
      </c>
      <c r="I3669" s="11"/>
      <c r="J3669" s="11"/>
      <c r="K3669" s="10">
        <v>-787.33</v>
      </c>
      <c r="L3669" s="11"/>
      <c r="M3669" s="11"/>
      <c r="N3669" s="10">
        <v>27.85</v>
      </c>
      <c r="O3669" s="11"/>
      <c r="P3669" s="11"/>
      <c r="Q3669" s="11"/>
      <c r="R3669" s="11"/>
      <c r="S3669" s="11"/>
      <c r="T3669" s="11"/>
      <c r="U3669" s="9">
        <v>-759.48</v>
      </c>
    </row>
    <row r="3670" spans="1:21" ht="23.25" thickBot="1" x14ac:dyDescent="0.3">
      <c r="A3670" s="4" t="s">
        <v>891</v>
      </c>
      <c r="B3670" s="4" t="s">
        <v>821</v>
      </c>
      <c r="C3670" s="4" t="s">
        <v>822</v>
      </c>
      <c r="D3670" s="4" t="s">
        <v>920</v>
      </c>
      <c r="E3670" s="4" t="s">
        <v>921</v>
      </c>
      <c r="F3670" s="4" t="s">
        <v>47</v>
      </c>
      <c r="G3670" s="4" t="s">
        <v>48</v>
      </c>
      <c r="H3670" s="4" t="s">
        <v>863</v>
      </c>
      <c r="I3670" s="8">
        <v>-2641.27</v>
      </c>
      <c r="J3670" s="7"/>
      <c r="K3670" s="7"/>
      <c r="L3670" s="7"/>
      <c r="M3670" s="7"/>
      <c r="N3670" s="7"/>
      <c r="O3670" s="7"/>
      <c r="P3670" s="7"/>
      <c r="Q3670" s="7"/>
      <c r="R3670" s="7"/>
      <c r="S3670" s="7"/>
      <c r="T3670" s="7"/>
      <c r="U3670" s="9">
        <v>-2641.27</v>
      </c>
    </row>
    <row r="3671" spans="1:21" ht="23.25" thickBot="1" x14ac:dyDescent="0.3">
      <c r="A3671" s="4" t="s">
        <v>891</v>
      </c>
      <c r="B3671" s="4" t="s">
        <v>821</v>
      </c>
      <c r="C3671" s="4" t="s">
        <v>822</v>
      </c>
      <c r="D3671" s="4" t="s">
        <v>920</v>
      </c>
      <c r="E3671" s="4" t="s">
        <v>921</v>
      </c>
      <c r="F3671" s="4" t="s">
        <v>132</v>
      </c>
      <c r="G3671" s="4" t="s">
        <v>133</v>
      </c>
      <c r="H3671" s="4" t="s">
        <v>863</v>
      </c>
      <c r="I3671" s="11"/>
      <c r="J3671" s="11"/>
      <c r="K3671" s="11"/>
      <c r="L3671" s="11"/>
      <c r="M3671" s="10">
        <v>9.2799999999999994</v>
      </c>
      <c r="N3671" s="11"/>
      <c r="O3671" s="11"/>
      <c r="P3671" s="11"/>
      <c r="Q3671" s="11"/>
      <c r="R3671" s="11"/>
      <c r="S3671" s="11"/>
      <c r="T3671" s="11"/>
      <c r="U3671" s="9">
        <v>9.2799999999999994</v>
      </c>
    </row>
    <row r="3672" spans="1:21" ht="23.25" thickBot="1" x14ac:dyDescent="0.3">
      <c r="A3672" s="4" t="s">
        <v>891</v>
      </c>
      <c r="B3672" s="4" t="s">
        <v>821</v>
      </c>
      <c r="C3672" s="4" t="s">
        <v>822</v>
      </c>
      <c r="D3672" s="4" t="s">
        <v>920</v>
      </c>
      <c r="E3672" s="4" t="s">
        <v>921</v>
      </c>
      <c r="F3672" s="4" t="s">
        <v>38</v>
      </c>
      <c r="G3672" s="4" t="s">
        <v>39</v>
      </c>
      <c r="H3672" s="4" t="s">
        <v>863</v>
      </c>
      <c r="I3672" s="8">
        <v>108</v>
      </c>
      <c r="J3672" s="7"/>
      <c r="K3672" s="7"/>
      <c r="L3672" s="7"/>
      <c r="M3672" s="7"/>
      <c r="N3672" s="7"/>
      <c r="O3672" s="7"/>
      <c r="P3672" s="7"/>
      <c r="Q3672" s="7"/>
      <c r="R3672" s="7"/>
      <c r="S3672" s="7"/>
      <c r="T3672" s="7"/>
      <c r="U3672" s="9">
        <v>108</v>
      </c>
    </row>
    <row r="3673" spans="1:21" ht="23.25" thickBot="1" x14ac:dyDescent="0.3">
      <c r="A3673" s="4" t="s">
        <v>891</v>
      </c>
      <c r="B3673" s="4" t="s">
        <v>821</v>
      </c>
      <c r="C3673" s="4" t="s">
        <v>822</v>
      </c>
      <c r="D3673" s="4" t="s">
        <v>920</v>
      </c>
      <c r="E3673" s="4" t="s">
        <v>921</v>
      </c>
      <c r="F3673" s="4" t="s">
        <v>769</v>
      </c>
      <c r="G3673" s="4" t="s">
        <v>770</v>
      </c>
      <c r="H3673" s="4" t="s">
        <v>863</v>
      </c>
      <c r="I3673" s="10">
        <v>50.28</v>
      </c>
      <c r="J3673" s="10">
        <v>91.73</v>
      </c>
      <c r="K3673" s="11"/>
      <c r="L3673" s="11"/>
      <c r="M3673" s="11"/>
      <c r="N3673" s="11"/>
      <c r="O3673" s="11"/>
      <c r="P3673" s="11"/>
      <c r="Q3673" s="11"/>
      <c r="R3673" s="11"/>
      <c r="S3673" s="11"/>
      <c r="T3673" s="11"/>
      <c r="U3673" s="9">
        <v>142.01</v>
      </c>
    </row>
    <row r="3674" spans="1:21" ht="23.25" thickBot="1" x14ac:dyDescent="0.3">
      <c r="A3674" s="4" t="s">
        <v>891</v>
      </c>
      <c r="B3674" s="4" t="s">
        <v>821</v>
      </c>
      <c r="C3674" s="4" t="s">
        <v>822</v>
      </c>
      <c r="D3674" s="4" t="s">
        <v>920</v>
      </c>
      <c r="E3674" s="4" t="s">
        <v>921</v>
      </c>
      <c r="F3674" s="4" t="s">
        <v>82</v>
      </c>
      <c r="G3674" s="4" t="s">
        <v>83</v>
      </c>
      <c r="H3674" s="4" t="s">
        <v>863</v>
      </c>
      <c r="I3674" s="7"/>
      <c r="J3674" s="8">
        <v>10</v>
      </c>
      <c r="K3674" s="7"/>
      <c r="L3674" s="7"/>
      <c r="M3674" s="7"/>
      <c r="N3674" s="8">
        <v>6</v>
      </c>
      <c r="O3674" s="7"/>
      <c r="P3674" s="7"/>
      <c r="Q3674" s="7"/>
      <c r="R3674" s="7"/>
      <c r="S3674" s="7"/>
      <c r="T3674" s="7"/>
      <c r="U3674" s="9">
        <v>16</v>
      </c>
    </row>
    <row r="3675" spans="1:21" ht="23.25" thickBot="1" x14ac:dyDescent="0.3">
      <c r="A3675" s="4" t="s">
        <v>891</v>
      </c>
      <c r="B3675" s="4" t="s">
        <v>821</v>
      </c>
      <c r="C3675" s="4" t="s">
        <v>822</v>
      </c>
      <c r="D3675" s="4" t="s">
        <v>898</v>
      </c>
      <c r="E3675" s="4" t="s">
        <v>899</v>
      </c>
      <c r="F3675" s="4" t="s">
        <v>108</v>
      </c>
      <c r="G3675" s="4" t="s">
        <v>109</v>
      </c>
      <c r="H3675" s="4" t="s">
        <v>900</v>
      </c>
      <c r="I3675" s="10">
        <v>1817.72</v>
      </c>
      <c r="J3675" s="10">
        <v>1514.26</v>
      </c>
      <c r="K3675" s="10">
        <v>1288.93</v>
      </c>
      <c r="L3675" s="10">
        <v>1637.45</v>
      </c>
      <c r="M3675" s="10">
        <v>1883.81</v>
      </c>
      <c r="N3675" s="10">
        <v>2052.38</v>
      </c>
      <c r="O3675" s="10">
        <v>2052.38</v>
      </c>
      <c r="P3675" s="10">
        <v>1949.76</v>
      </c>
      <c r="Q3675" s="10">
        <v>2052.38</v>
      </c>
      <c r="R3675" s="10">
        <v>1531.51</v>
      </c>
      <c r="S3675" s="10">
        <v>1959.09</v>
      </c>
      <c r="T3675" s="10">
        <v>1772.51</v>
      </c>
      <c r="U3675" s="9">
        <v>21512.18</v>
      </c>
    </row>
    <row r="3676" spans="1:21" ht="23.25" thickBot="1" x14ac:dyDescent="0.3">
      <c r="A3676" s="4" t="s">
        <v>891</v>
      </c>
      <c r="B3676" s="4" t="s">
        <v>821</v>
      </c>
      <c r="C3676" s="4" t="s">
        <v>822</v>
      </c>
      <c r="D3676" s="4" t="s">
        <v>898</v>
      </c>
      <c r="E3676" s="4" t="s">
        <v>899</v>
      </c>
      <c r="F3676" s="4" t="s">
        <v>112</v>
      </c>
      <c r="G3676" s="4" t="s">
        <v>113</v>
      </c>
      <c r="H3676" s="4" t="s">
        <v>900</v>
      </c>
      <c r="I3676" s="8">
        <v>270.68</v>
      </c>
      <c r="J3676" s="8">
        <v>270.66000000000003</v>
      </c>
      <c r="K3676" s="8">
        <v>270.67</v>
      </c>
      <c r="L3676" s="8">
        <v>270.67</v>
      </c>
      <c r="M3676" s="8">
        <v>270.69</v>
      </c>
      <c r="N3676" s="8">
        <v>280.16000000000003</v>
      </c>
      <c r="O3676" s="8">
        <v>280.16000000000003</v>
      </c>
      <c r="P3676" s="8">
        <v>280.14</v>
      </c>
      <c r="Q3676" s="8">
        <v>280.16000000000003</v>
      </c>
      <c r="R3676" s="8">
        <v>280.14999999999998</v>
      </c>
      <c r="S3676" s="8">
        <v>280.16000000000003</v>
      </c>
      <c r="T3676" s="8">
        <v>280.14999999999998</v>
      </c>
      <c r="U3676" s="9">
        <v>3314.45</v>
      </c>
    </row>
    <row r="3677" spans="1:21" ht="23.25" thickBot="1" x14ac:dyDescent="0.3">
      <c r="A3677" s="4" t="s">
        <v>891</v>
      </c>
      <c r="B3677" s="4" t="s">
        <v>821</v>
      </c>
      <c r="C3677" s="4" t="s">
        <v>822</v>
      </c>
      <c r="D3677" s="4" t="s">
        <v>898</v>
      </c>
      <c r="E3677" s="4" t="s">
        <v>899</v>
      </c>
      <c r="F3677" s="4" t="s">
        <v>114</v>
      </c>
      <c r="G3677" s="4" t="s">
        <v>115</v>
      </c>
      <c r="H3677" s="4" t="s">
        <v>900</v>
      </c>
      <c r="I3677" s="10">
        <v>1001.79</v>
      </c>
      <c r="J3677" s="10">
        <v>1001.77</v>
      </c>
      <c r="K3677" s="10">
        <v>1001.77</v>
      </c>
      <c r="L3677" s="10">
        <v>1004.57</v>
      </c>
      <c r="M3677" s="10">
        <v>1004.56</v>
      </c>
      <c r="N3677" s="10">
        <v>1039.72</v>
      </c>
      <c r="O3677" s="10">
        <v>1039.72</v>
      </c>
      <c r="P3677" s="10">
        <v>1039.72</v>
      </c>
      <c r="Q3677" s="10">
        <v>1039.72</v>
      </c>
      <c r="R3677" s="10">
        <v>1039.73</v>
      </c>
      <c r="S3677" s="10">
        <v>1039.72</v>
      </c>
      <c r="T3677" s="10">
        <v>1039.73</v>
      </c>
      <c r="U3677" s="9">
        <v>12292.52</v>
      </c>
    </row>
    <row r="3678" spans="1:21" ht="23.25" thickBot="1" x14ac:dyDescent="0.3">
      <c r="A3678" s="4" t="s">
        <v>891</v>
      </c>
      <c r="B3678" s="4" t="s">
        <v>821</v>
      </c>
      <c r="C3678" s="4" t="s">
        <v>822</v>
      </c>
      <c r="D3678" s="4" t="s">
        <v>898</v>
      </c>
      <c r="E3678" s="4" t="s">
        <v>899</v>
      </c>
      <c r="F3678" s="4" t="s">
        <v>38</v>
      </c>
      <c r="G3678" s="4" t="s">
        <v>39</v>
      </c>
      <c r="H3678" s="4" t="s">
        <v>900</v>
      </c>
      <c r="I3678" s="8">
        <v>2753.85</v>
      </c>
      <c r="J3678" s="8">
        <v>112</v>
      </c>
      <c r="K3678" s="8">
        <v>1494.1</v>
      </c>
      <c r="L3678" s="7"/>
      <c r="M3678" s="8">
        <v>579.04999999999995</v>
      </c>
      <c r="N3678" s="8">
        <v>166.6</v>
      </c>
      <c r="O3678" s="7"/>
      <c r="P3678" s="7"/>
      <c r="Q3678" s="7"/>
      <c r="R3678" s="7"/>
      <c r="S3678" s="7"/>
      <c r="T3678" s="8">
        <v>119</v>
      </c>
      <c r="U3678" s="9">
        <v>5224.6000000000004</v>
      </c>
    </row>
    <row r="3679" spans="1:21" ht="23.25" thickBot="1" x14ac:dyDescent="0.3">
      <c r="A3679" s="4" t="s">
        <v>891</v>
      </c>
      <c r="B3679" s="4" t="s">
        <v>821</v>
      </c>
      <c r="C3679" s="4" t="s">
        <v>822</v>
      </c>
      <c r="D3679" s="4" t="s">
        <v>898</v>
      </c>
      <c r="E3679" s="4" t="s">
        <v>899</v>
      </c>
      <c r="F3679" s="4" t="s">
        <v>98</v>
      </c>
      <c r="G3679" s="4" t="s">
        <v>99</v>
      </c>
      <c r="H3679" s="4" t="s">
        <v>900</v>
      </c>
      <c r="I3679" s="11"/>
      <c r="J3679" s="11"/>
      <c r="K3679" s="11"/>
      <c r="L3679" s="11"/>
      <c r="M3679" s="11"/>
      <c r="N3679" s="11"/>
      <c r="O3679" s="11"/>
      <c r="P3679" s="11"/>
      <c r="Q3679" s="11"/>
      <c r="R3679" s="11"/>
      <c r="S3679" s="10">
        <v>1263.82</v>
      </c>
      <c r="T3679" s="10">
        <v>-263.82</v>
      </c>
      <c r="U3679" s="9">
        <v>1000</v>
      </c>
    </row>
    <row r="3680" spans="1:21" ht="23.25" thickBot="1" x14ac:dyDescent="0.3">
      <c r="A3680" s="4" t="s">
        <v>891</v>
      </c>
      <c r="B3680" s="4" t="s">
        <v>821</v>
      </c>
      <c r="C3680" s="4" t="s">
        <v>822</v>
      </c>
      <c r="D3680" s="4" t="s">
        <v>898</v>
      </c>
      <c r="E3680" s="4" t="s">
        <v>899</v>
      </c>
      <c r="F3680" s="4" t="s">
        <v>146</v>
      </c>
      <c r="G3680" s="4" t="s">
        <v>147</v>
      </c>
      <c r="H3680" s="4" t="s">
        <v>900</v>
      </c>
      <c r="I3680" s="7"/>
      <c r="J3680" s="7"/>
      <c r="K3680" s="7"/>
      <c r="L3680" s="7"/>
      <c r="M3680" s="7"/>
      <c r="N3680" s="7"/>
      <c r="O3680" s="8">
        <v>11.04</v>
      </c>
      <c r="P3680" s="7"/>
      <c r="Q3680" s="7"/>
      <c r="R3680" s="7"/>
      <c r="S3680" s="7"/>
      <c r="T3680" s="7"/>
      <c r="U3680" s="9">
        <v>11.04</v>
      </c>
    </row>
    <row r="3681" spans="1:21" ht="23.25" thickBot="1" x14ac:dyDescent="0.3">
      <c r="A3681" s="4" t="s">
        <v>891</v>
      </c>
      <c r="B3681" s="4" t="s">
        <v>821</v>
      </c>
      <c r="C3681" s="4" t="s">
        <v>822</v>
      </c>
      <c r="D3681" s="4" t="s">
        <v>898</v>
      </c>
      <c r="E3681" s="4" t="s">
        <v>899</v>
      </c>
      <c r="F3681" s="4" t="s">
        <v>116</v>
      </c>
      <c r="G3681" s="4" t="s">
        <v>117</v>
      </c>
      <c r="H3681" s="4" t="s">
        <v>900</v>
      </c>
      <c r="I3681" s="11"/>
      <c r="J3681" s="11"/>
      <c r="K3681" s="11"/>
      <c r="L3681" s="11"/>
      <c r="M3681" s="10">
        <v>109.46</v>
      </c>
      <c r="N3681" s="11"/>
      <c r="O3681" s="11"/>
      <c r="P3681" s="11"/>
      <c r="Q3681" s="11"/>
      <c r="R3681" s="11"/>
      <c r="S3681" s="11"/>
      <c r="T3681" s="11"/>
      <c r="U3681" s="9">
        <v>109.46</v>
      </c>
    </row>
    <row r="3682" spans="1:21" ht="23.25" thickBot="1" x14ac:dyDescent="0.3">
      <c r="A3682" s="4" t="s">
        <v>891</v>
      </c>
      <c r="B3682" s="4" t="s">
        <v>821</v>
      </c>
      <c r="C3682" s="4" t="s">
        <v>822</v>
      </c>
      <c r="D3682" s="4" t="s">
        <v>898</v>
      </c>
      <c r="E3682" s="4" t="s">
        <v>899</v>
      </c>
      <c r="F3682" s="4" t="s">
        <v>769</v>
      </c>
      <c r="G3682" s="4" t="s">
        <v>770</v>
      </c>
      <c r="H3682" s="4" t="s">
        <v>900</v>
      </c>
      <c r="I3682" s="8">
        <v>919.52</v>
      </c>
      <c r="J3682" s="8">
        <v>458.34</v>
      </c>
      <c r="K3682" s="8">
        <v>239.54</v>
      </c>
      <c r="L3682" s="8">
        <v>405.05</v>
      </c>
      <c r="M3682" s="8">
        <v>838.47</v>
      </c>
      <c r="N3682" s="7"/>
      <c r="O3682" s="7"/>
      <c r="P3682" s="7"/>
      <c r="Q3682" s="8">
        <v>80</v>
      </c>
      <c r="R3682" s="7"/>
      <c r="S3682" s="8">
        <v>954.89</v>
      </c>
      <c r="T3682" s="7"/>
      <c r="U3682" s="9">
        <v>3895.81</v>
      </c>
    </row>
    <row r="3683" spans="1:21" ht="23.25" thickBot="1" x14ac:dyDescent="0.3">
      <c r="A3683" s="4" t="s">
        <v>891</v>
      </c>
      <c r="B3683" s="4" t="s">
        <v>821</v>
      </c>
      <c r="C3683" s="4" t="s">
        <v>822</v>
      </c>
      <c r="D3683" s="4" t="s">
        <v>898</v>
      </c>
      <c r="E3683" s="4" t="s">
        <v>899</v>
      </c>
      <c r="F3683" s="4" t="s">
        <v>239</v>
      </c>
      <c r="G3683" s="4" t="s">
        <v>240</v>
      </c>
      <c r="H3683" s="4" t="s">
        <v>900</v>
      </c>
      <c r="I3683" s="10">
        <v>18</v>
      </c>
      <c r="J3683" s="11"/>
      <c r="K3683" s="10">
        <v>9</v>
      </c>
      <c r="L3683" s="11"/>
      <c r="M3683" s="11"/>
      <c r="N3683" s="11"/>
      <c r="O3683" s="11"/>
      <c r="P3683" s="11"/>
      <c r="Q3683" s="11"/>
      <c r="R3683" s="11"/>
      <c r="S3683" s="11"/>
      <c r="T3683" s="11"/>
      <c r="U3683" s="9">
        <v>27</v>
      </c>
    </row>
    <row r="3684" spans="1:21" ht="23.25" thickBot="1" x14ac:dyDescent="0.3">
      <c r="A3684" s="4" t="s">
        <v>891</v>
      </c>
      <c r="B3684" s="4" t="s">
        <v>821</v>
      </c>
      <c r="C3684" s="4" t="s">
        <v>822</v>
      </c>
      <c r="D3684" s="4" t="s">
        <v>898</v>
      </c>
      <c r="E3684" s="4" t="s">
        <v>899</v>
      </c>
      <c r="F3684" s="4" t="s">
        <v>152</v>
      </c>
      <c r="G3684" s="4" t="s">
        <v>153</v>
      </c>
      <c r="H3684" s="4" t="s">
        <v>900</v>
      </c>
      <c r="I3684" s="7"/>
      <c r="J3684" s="7"/>
      <c r="K3684" s="7"/>
      <c r="L3684" s="7"/>
      <c r="M3684" s="7"/>
      <c r="N3684" s="7"/>
      <c r="O3684" s="7"/>
      <c r="P3684" s="8">
        <v>8750</v>
      </c>
      <c r="Q3684" s="7"/>
      <c r="R3684" s="7"/>
      <c r="S3684" s="7"/>
      <c r="T3684" s="7"/>
      <c r="U3684" s="9">
        <v>8750</v>
      </c>
    </row>
    <row r="3685" spans="1:21" ht="23.25" thickBot="1" x14ac:dyDescent="0.3">
      <c r="A3685" s="4" t="s">
        <v>891</v>
      </c>
      <c r="B3685" s="4" t="s">
        <v>821</v>
      </c>
      <c r="C3685" s="4" t="s">
        <v>822</v>
      </c>
      <c r="D3685" s="4" t="s">
        <v>898</v>
      </c>
      <c r="E3685" s="4" t="s">
        <v>899</v>
      </c>
      <c r="F3685" s="4" t="s">
        <v>531</v>
      </c>
      <c r="G3685" s="4" t="s">
        <v>532</v>
      </c>
      <c r="H3685" s="4" t="s">
        <v>900</v>
      </c>
      <c r="I3685" s="11"/>
      <c r="J3685" s="11"/>
      <c r="K3685" s="14">
        <v>0</v>
      </c>
      <c r="L3685" s="11"/>
      <c r="M3685" s="11"/>
      <c r="N3685" s="11"/>
      <c r="O3685" s="11"/>
      <c r="P3685" s="11"/>
      <c r="Q3685" s="11"/>
      <c r="R3685" s="11"/>
      <c r="S3685" s="11"/>
      <c r="T3685" s="11"/>
      <c r="U3685" s="12">
        <v>0</v>
      </c>
    </row>
    <row r="3686" spans="1:21" ht="23.25" thickBot="1" x14ac:dyDescent="0.3">
      <c r="A3686" s="4" t="s">
        <v>891</v>
      </c>
      <c r="B3686" s="4" t="s">
        <v>821</v>
      </c>
      <c r="C3686" s="4" t="s">
        <v>822</v>
      </c>
      <c r="D3686" s="4" t="s">
        <v>898</v>
      </c>
      <c r="E3686" s="4" t="s">
        <v>899</v>
      </c>
      <c r="F3686" s="4" t="s">
        <v>773</v>
      </c>
      <c r="G3686" s="4" t="s">
        <v>774</v>
      </c>
      <c r="H3686" s="4" t="s">
        <v>900</v>
      </c>
      <c r="I3686" s="8">
        <v>500</v>
      </c>
      <c r="J3686" s="7"/>
      <c r="K3686" s="8">
        <v>3648.02</v>
      </c>
      <c r="L3686" s="7"/>
      <c r="M3686" s="8">
        <v>250</v>
      </c>
      <c r="N3686" s="8">
        <v>12618.08</v>
      </c>
      <c r="O3686" s="8">
        <v>730.04</v>
      </c>
      <c r="P3686" s="8">
        <v>-8750</v>
      </c>
      <c r="Q3686" s="8">
        <v>1245.5</v>
      </c>
      <c r="R3686" s="8">
        <v>1241.19</v>
      </c>
      <c r="S3686" s="8">
        <v>2500</v>
      </c>
      <c r="T3686" s="8">
        <v>5168.62</v>
      </c>
      <c r="U3686" s="9">
        <v>19151.45</v>
      </c>
    </row>
    <row r="3687" spans="1:21" ht="23.25" thickBot="1" x14ac:dyDescent="0.3">
      <c r="A3687" s="4" t="s">
        <v>891</v>
      </c>
      <c r="B3687" s="4" t="s">
        <v>821</v>
      </c>
      <c r="C3687" s="4" t="s">
        <v>822</v>
      </c>
      <c r="D3687" s="4" t="s">
        <v>898</v>
      </c>
      <c r="E3687" s="4" t="s">
        <v>899</v>
      </c>
      <c r="F3687" s="4" t="s">
        <v>84</v>
      </c>
      <c r="G3687" s="4" t="s">
        <v>85</v>
      </c>
      <c r="H3687" s="4" t="s">
        <v>900</v>
      </c>
      <c r="I3687" s="10">
        <v>21.34</v>
      </c>
      <c r="J3687" s="11"/>
      <c r="K3687" s="11"/>
      <c r="L3687" s="11"/>
      <c r="M3687" s="11"/>
      <c r="N3687" s="11"/>
      <c r="O3687" s="11"/>
      <c r="P3687" s="11"/>
      <c r="Q3687" s="11"/>
      <c r="R3687" s="11"/>
      <c r="S3687" s="11"/>
      <c r="T3687" s="11"/>
      <c r="U3687" s="9">
        <v>21.34</v>
      </c>
    </row>
    <row r="3688" spans="1:21" ht="23.25" thickBot="1" x14ac:dyDescent="0.3">
      <c r="A3688" s="4" t="s">
        <v>891</v>
      </c>
      <c r="B3688" s="4" t="s">
        <v>241</v>
      </c>
      <c r="C3688" s="4" t="s">
        <v>242</v>
      </c>
      <c r="D3688" s="4" t="s">
        <v>894</v>
      </c>
      <c r="E3688" s="4" t="s">
        <v>895</v>
      </c>
      <c r="F3688" s="4" t="s">
        <v>132</v>
      </c>
      <c r="G3688" s="4" t="s">
        <v>133</v>
      </c>
      <c r="H3688" s="4" t="s">
        <v>440</v>
      </c>
      <c r="I3688" s="7"/>
      <c r="J3688" s="7"/>
      <c r="K3688" s="7"/>
      <c r="L3688" s="7"/>
      <c r="M3688" s="7"/>
      <c r="N3688" s="7"/>
      <c r="O3688" s="7"/>
      <c r="P3688" s="8">
        <v>55.2</v>
      </c>
      <c r="Q3688" s="7"/>
      <c r="R3688" s="7"/>
      <c r="S3688" s="7"/>
      <c r="T3688" s="7"/>
      <c r="U3688" s="9">
        <v>55.2</v>
      </c>
    </row>
    <row r="3689" spans="1:21" ht="23.25" thickBot="1" x14ac:dyDescent="0.3">
      <c r="A3689" s="4" t="s">
        <v>891</v>
      </c>
      <c r="B3689" s="4" t="s">
        <v>241</v>
      </c>
      <c r="C3689" s="4" t="s">
        <v>242</v>
      </c>
      <c r="D3689" s="4" t="s">
        <v>894</v>
      </c>
      <c r="E3689" s="4" t="s">
        <v>895</v>
      </c>
      <c r="F3689" s="4" t="s">
        <v>769</v>
      </c>
      <c r="G3689" s="4" t="s">
        <v>770</v>
      </c>
      <c r="H3689" s="4" t="s">
        <v>440</v>
      </c>
      <c r="I3689" s="11"/>
      <c r="J3689" s="11"/>
      <c r="K3689" s="11"/>
      <c r="L3689" s="11"/>
      <c r="M3689" s="11"/>
      <c r="N3689" s="11"/>
      <c r="O3689" s="11"/>
      <c r="P3689" s="11"/>
      <c r="Q3689" s="10">
        <v>1000</v>
      </c>
      <c r="R3689" s="11"/>
      <c r="S3689" s="11"/>
      <c r="T3689" s="11"/>
      <c r="U3689" s="9">
        <v>1000</v>
      </c>
    </row>
    <row r="3690" spans="1:21" ht="23.25" thickBot="1" x14ac:dyDescent="0.3">
      <c r="A3690" s="4" t="s">
        <v>891</v>
      </c>
      <c r="B3690" s="4" t="s">
        <v>334</v>
      </c>
      <c r="C3690" s="4" t="s">
        <v>335</v>
      </c>
      <c r="D3690" s="4" t="s">
        <v>910</v>
      </c>
      <c r="E3690" s="4" t="s">
        <v>911</v>
      </c>
      <c r="F3690" s="4" t="s">
        <v>94</v>
      </c>
      <c r="G3690" s="4" t="s">
        <v>95</v>
      </c>
      <c r="H3690" s="4" t="s">
        <v>476</v>
      </c>
      <c r="I3690" s="7"/>
      <c r="J3690" s="7"/>
      <c r="K3690" s="7"/>
      <c r="L3690" s="7"/>
      <c r="M3690" s="7"/>
      <c r="N3690" s="7"/>
      <c r="O3690" s="8">
        <v>28.35</v>
      </c>
      <c r="P3690" s="8">
        <v>28.35</v>
      </c>
      <c r="Q3690" s="7"/>
      <c r="R3690" s="7"/>
      <c r="S3690" s="7"/>
      <c r="T3690" s="7"/>
      <c r="U3690" s="9">
        <v>56.7</v>
      </c>
    </row>
    <row r="3691" spans="1:21" ht="23.25" thickBot="1" x14ac:dyDescent="0.3">
      <c r="A3691" s="4" t="s">
        <v>891</v>
      </c>
      <c r="B3691" s="4" t="s">
        <v>334</v>
      </c>
      <c r="C3691" s="4" t="s">
        <v>335</v>
      </c>
      <c r="D3691" s="4" t="s">
        <v>910</v>
      </c>
      <c r="E3691" s="4" t="s">
        <v>911</v>
      </c>
      <c r="F3691" s="4" t="s">
        <v>42</v>
      </c>
      <c r="G3691" s="4" t="s">
        <v>43</v>
      </c>
      <c r="H3691" s="4" t="s">
        <v>476</v>
      </c>
      <c r="I3691" s="11"/>
      <c r="J3691" s="11"/>
      <c r="K3691" s="11"/>
      <c r="L3691" s="11"/>
      <c r="M3691" s="11"/>
      <c r="N3691" s="11"/>
      <c r="O3691" s="10">
        <v>544</v>
      </c>
      <c r="P3691" s="10">
        <v>544</v>
      </c>
      <c r="Q3691" s="11"/>
      <c r="R3691" s="11"/>
      <c r="S3691" s="11"/>
      <c r="T3691" s="11"/>
      <c r="U3691" s="9">
        <v>1088</v>
      </c>
    </row>
    <row r="3692" spans="1:21" ht="23.25" thickBot="1" x14ac:dyDescent="0.3">
      <c r="A3692" s="4" t="s">
        <v>891</v>
      </c>
      <c r="B3692" s="4" t="s">
        <v>334</v>
      </c>
      <c r="C3692" s="4" t="s">
        <v>335</v>
      </c>
      <c r="D3692" s="4" t="s">
        <v>894</v>
      </c>
      <c r="E3692" s="4" t="s">
        <v>895</v>
      </c>
      <c r="F3692" s="4" t="s">
        <v>94</v>
      </c>
      <c r="G3692" s="4" t="s">
        <v>95</v>
      </c>
      <c r="H3692" s="4" t="s">
        <v>440</v>
      </c>
      <c r="I3692" s="7"/>
      <c r="J3692" s="7"/>
      <c r="K3692" s="7"/>
      <c r="L3692" s="7"/>
      <c r="M3692" s="8">
        <v>13.31</v>
      </c>
      <c r="N3692" s="7"/>
      <c r="O3692" s="7"/>
      <c r="P3692" s="7"/>
      <c r="Q3692" s="7"/>
      <c r="R3692" s="7"/>
      <c r="S3692" s="7"/>
      <c r="T3692" s="7"/>
      <c r="U3692" s="9">
        <v>13.31</v>
      </c>
    </row>
    <row r="3693" spans="1:21" ht="23.25" thickBot="1" x14ac:dyDescent="0.3">
      <c r="A3693" s="4" t="s">
        <v>891</v>
      </c>
      <c r="B3693" s="4" t="s">
        <v>334</v>
      </c>
      <c r="C3693" s="4" t="s">
        <v>335</v>
      </c>
      <c r="D3693" s="4" t="s">
        <v>894</v>
      </c>
      <c r="E3693" s="4" t="s">
        <v>895</v>
      </c>
      <c r="F3693" s="4" t="s">
        <v>42</v>
      </c>
      <c r="G3693" s="4" t="s">
        <v>43</v>
      </c>
      <c r="H3693" s="4" t="s">
        <v>440</v>
      </c>
      <c r="I3693" s="11"/>
      <c r="J3693" s="11"/>
      <c r="K3693" s="11"/>
      <c r="L3693" s="11"/>
      <c r="M3693" s="10">
        <v>255.48</v>
      </c>
      <c r="N3693" s="11"/>
      <c r="O3693" s="11"/>
      <c r="P3693" s="11"/>
      <c r="Q3693" s="11"/>
      <c r="R3693" s="11"/>
      <c r="S3693" s="11"/>
      <c r="T3693" s="11"/>
      <c r="U3693" s="9">
        <v>255.48</v>
      </c>
    </row>
    <row r="3694" spans="1:21" ht="23.25" thickBot="1" x14ac:dyDescent="0.3">
      <c r="A3694" s="4" t="s">
        <v>891</v>
      </c>
      <c r="B3694" s="4" t="s">
        <v>844</v>
      </c>
      <c r="C3694" s="4" t="s">
        <v>845</v>
      </c>
      <c r="D3694" s="4" t="s">
        <v>894</v>
      </c>
      <c r="E3694" s="4" t="s">
        <v>895</v>
      </c>
      <c r="F3694" s="4" t="s">
        <v>235</v>
      </c>
      <c r="G3694" s="4" t="s">
        <v>236</v>
      </c>
      <c r="H3694" s="4" t="s">
        <v>440</v>
      </c>
      <c r="I3694" s="7"/>
      <c r="J3694" s="7"/>
      <c r="K3694" s="7"/>
      <c r="L3694" s="7"/>
      <c r="M3694" s="7"/>
      <c r="N3694" s="7"/>
      <c r="O3694" s="8">
        <v>85</v>
      </c>
      <c r="P3694" s="8">
        <v>990</v>
      </c>
      <c r="Q3694" s="7"/>
      <c r="R3694" s="7"/>
      <c r="S3694" s="7"/>
      <c r="T3694" s="7"/>
      <c r="U3694" s="9">
        <v>1075</v>
      </c>
    </row>
    <row r="3695" spans="1:21" ht="23.25" thickBot="1" x14ac:dyDescent="0.3">
      <c r="A3695" s="4" t="s">
        <v>891</v>
      </c>
      <c r="B3695" s="4" t="s">
        <v>844</v>
      </c>
      <c r="C3695" s="4" t="s">
        <v>845</v>
      </c>
      <c r="D3695" s="4" t="s">
        <v>892</v>
      </c>
      <c r="E3695" s="4" t="s">
        <v>893</v>
      </c>
      <c r="F3695" s="4" t="s">
        <v>76</v>
      </c>
      <c r="G3695" s="4" t="s">
        <v>77</v>
      </c>
      <c r="H3695" s="4" t="s">
        <v>781</v>
      </c>
      <c r="I3695" s="10">
        <v>3413.34</v>
      </c>
      <c r="J3695" s="10">
        <v>2925.72</v>
      </c>
      <c r="K3695" s="10">
        <v>2438.1</v>
      </c>
      <c r="L3695" s="10">
        <v>3089.02</v>
      </c>
      <c r="M3695" s="10">
        <v>2438.6999999999998</v>
      </c>
      <c r="N3695" s="10">
        <v>3332.2</v>
      </c>
      <c r="O3695" s="10">
        <v>3665.42</v>
      </c>
      <c r="P3695" s="10">
        <v>3165.59</v>
      </c>
      <c r="Q3695" s="10">
        <v>3498.81</v>
      </c>
      <c r="R3695" s="10">
        <v>3332.2</v>
      </c>
      <c r="S3695" s="10">
        <v>3498.81</v>
      </c>
      <c r="T3695" s="10">
        <v>3498.81</v>
      </c>
      <c r="U3695" s="9">
        <v>38296.720000000001</v>
      </c>
    </row>
    <row r="3696" spans="1:21" ht="23.25" thickBot="1" x14ac:dyDescent="0.3">
      <c r="A3696" s="4" t="s">
        <v>891</v>
      </c>
      <c r="B3696" s="4" t="s">
        <v>844</v>
      </c>
      <c r="C3696" s="4" t="s">
        <v>845</v>
      </c>
      <c r="D3696" s="4" t="s">
        <v>901</v>
      </c>
      <c r="E3696" s="4" t="s">
        <v>902</v>
      </c>
      <c r="F3696" s="4" t="s">
        <v>76</v>
      </c>
      <c r="G3696" s="4" t="s">
        <v>77</v>
      </c>
      <c r="H3696" s="4" t="s">
        <v>784</v>
      </c>
      <c r="I3696" s="8">
        <v>3413.34</v>
      </c>
      <c r="J3696" s="8">
        <v>2925.72</v>
      </c>
      <c r="K3696" s="8">
        <v>2438.1</v>
      </c>
      <c r="L3696" s="8">
        <v>3089.02</v>
      </c>
      <c r="M3696" s="8">
        <v>2438.6999999999998</v>
      </c>
      <c r="N3696" s="8">
        <v>3332.2</v>
      </c>
      <c r="O3696" s="8">
        <v>3665.42</v>
      </c>
      <c r="P3696" s="8">
        <v>3165.59</v>
      </c>
      <c r="Q3696" s="8">
        <v>3498.81</v>
      </c>
      <c r="R3696" s="8">
        <v>3332.2</v>
      </c>
      <c r="S3696" s="8">
        <v>3498.81</v>
      </c>
      <c r="T3696" s="8">
        <v>3498.81</v>
      </c>
      <c r="U3696" s="9">
        <v>38296.720000000001</v>
      </c>
    </row>
    <row r="3697" spans="1:21" ht="23.25" thickBot="1" x14ac:dyDescent="0.3">
      <c r="A3697" s="4" t="s">
        <v>891</v>
      </c>
      <c r="B3697" s="4" t="s">
        <v>196</v>
      </c>
      <c r="C3697" s="4" t="s">
        <v>197</v>
      </c>
      <c r="D3697" s="4" t="s">
        <v>910</v>
      </c>
      <c r="E3697" s="4" t="s">
        <v>911</v>
      </c>
      <c r="F3697" s="4" t="s">
        <v>94</v>
      </c>
      <c r="G3697" s="4" t="s">
        <v>95</v>
      </c>
      <c r="H3697" s="4" t="s">
        <v>476</v>
      </c>
      <c r="I3697" s="11"/>
      <c r="J3697" s="11"/>
      <c r="K3697" s="11"/>
      <c r="L3697" s="11"/>
      <c r="M3697" s="11"/>
      <c r="N3697" s="10">
        <v>30.19</v>
      </c>
      <c r="O3697" s="11"/>
      <c r="P3697" s="11"/>
      <c r="Q3697" s="11"/>
      <c r="R3697" s="11"/>
      <c r="S3697" s="11"/>
      <c r="T3697" s="11"/>
      <c r="U3697" s="9">
        <v>30.19</v>
      </c>
    </row>
    <row r="3698" spans="1:21" ht="23.25" thickBot="1" x14ac:dyDescent="0.3">
      <c r="A3698" s="4" t="s">
        <v>891</v>
      </c>
      <c r="B3698" s="4" t="s">
        <v>196</v>
      </c>
      <c r="C3698" s="4" t="s">
        <v>197</v>
      </c>
      <c r="D3698" s="4" t="s">
        <v>910</v>
      </c>
      <c r="E3698" s="4" t="s">
        <v>911</v>
      </c>
      <c r="F3698" s="4" t="s">
        <v>42</v>
      </c>
      <c r="G3698" s="4" t="s">
        <v>43</v>
      </c>
      <c r="H3698" s="4" t="s">
        <v>476</v>
      </c>
      <c r="I3698" s="7"/>
      <c r="J3698" s="7"/>
      <c r="K3698" s="7"/>
      <c r="L3698" s="7"/>
      <c r="M3698" s="7"/>
      <c r="N3698" s="8">
        <v>579.28</v>
      </c>
      <c r="O3698" s="7"/>
      <c r="P3698" s="7"/>
      <c r="Q3698" s="7"/>
      <c r="R3698" s="7"/>
      <c r="S3698" s="7"/>
      <c r="T3698" s="7"/>
      <c r="U3698" s="9">
        <v>579.28</v>
      </c>
    </row>
    <row r="3699" spans="1:21" ht="23.25" thickBot="1" x14ac:dyDescent="0.3">
      <c r="A3699" s="4" t="s">
        <v>891</v>
      </c>
      <c r="B3699" s="4" t="s">
        <v>922</v>
      </c>
      <c r="C3699" s="4" t="s">
        <v>923</v>
      </c>
      <c r="D3699" s="4" t="s">
        <v>894</v>
      </c>
      <c r="E3699" s="4" t="s">
        <v>895</v>
      </c>
      <c r="F3699" s="4" t="s">
        <v>84</v>
      </c>
      <c r="G3699" s="4" t="s">
        <v>85</v>
      </c>
      <c r="H3699" s="4" t="s">
        <v>440</v>
      </c>
      <c r="I3699" s="10">
        <v>6.98</v>
      </c>
      <c r="J3699" s="11"/>
      <c r="K3699" s="11"/>
      <c r="L3699" s="11"/>
      <c r="M3699" s="11"/>
      <c r="N3699" s="11"/>
      <c r="O3699" s="11"/>
      <c r="P3699" s="11"/>
      <c r="Q3699" s="11"/>
      <c r="R3699" s="11"/>
      <c r="S3699" s="11"/>
      <c r="T3699" s="11"/>
      <c r="U3699" s="9">
        <v>6.98</v>
      </c>
    </row>
    <row r="3700" spans="1:21" ht="23.25" thickBot="1" x14ac:dyDescent="0.3">
      <c r="A3700" s="4" t="s">
        <v>891</v>
      </c>
      <c r="B3700" s="4" t="s">
        <v>1022</v>
      </c>
      <c r="C3700" s="4" t="s">
        <v>1023</v>
      </c>
      <c r="D3700" s="4" t="s">
        <v>894</v>
      </c>
      <c r="E3700" s="4" t="s">
        <v>895</v>
      </c>
      <c r="F3700" s="4" t="s">
        <v>70</v>
      </c>
      <c r="G3700" s="4" t="s">
        <v>71</v>
      </c>
      <c r="H3700" s="4" t="s">
        <v>440</v>
      </c>
      <c r="I3700" s="7"/>
      <c r="J3700" s="7"/>
      <c r="K3700" s="7"/>
      <c r="L3700" s="8">
        <v>21.99</v>
      </c>
      <c r="M3700" s="7"/>
      <c r="N3700" s="7"/>
      <c r="O3700" s="7"/>
      <c r="P3700" s="7"/>
      <c r="Q3700" s="7"/>
      <c r="R3700" s="7"/>
      <c r="S3700" s="7"/>
      <c r="T3700" s="7"/>
      <c r="U3700" s="9">
        <v>21.99</v>
      </c>
    </row>
    <row r="3701" spans="1:21" ht="23.25" thickBot="1" x14ac:dyDescent="0.3">
      <c r="A3701" s="4" t="s">
        <v>891</v>
      </c>
      <c r="B3701" s="4" t="s">
        <v>1050</v>
      </c>
      <c r="C3701" s="4" t="s">
        <v>1051</v>
      </c>
      <c r="D3701" s="4" t="s">
        <v>7691</v>
      </c>
      <c r="E3701" s="4" t="s">
        <v>7692</v>
      </c>
      <c r="F3701" s="4" t="s">
        <v>128</v>
      </c>
      <c r="G3701" s="4" t="s">
        <v>129</v>
      </c>
      <c r="H3701" s="4" t="s">
        <v>277</v>
      </c>
      <c r="I3701" s="10">
        <v>57.7</v>
      </c>
      <c r="J3701" s="11"/>
      <c r="K3701" s="11"/>
      <c r="L3701" s="11"/>
      <c r="M3701" s="11"/>
      <c r="N3701" s="11"/>
      <c r="O3701" s="11"/>
      <c r="P3701" s="11"/>
      <c r="Q3701" s="11"/>
      <c r="R3701" s="11"/>
      <c r="S3701" s="11"/>
      <c r="T3701" s="11"/>
      <c r="U3701" s="9">
        <v>57.7</v>
      </c>
    </row>
    <row r="3702" spans="1:21" ht="23.25" thickBot="1" x14ac:dyDescent="0.3">
      <c r="A3702" s="4" t="s">
        <v>891</v>
      </c>
      <c r="B3702" s="4" t="s">
        <v>1050</v>
      </c>
      <c r="C3702" s="4" t="s">
        <v>1051</v>
      </c>
      <c r="D3702" s="4" t="s">
        <v>7691</v>
      </c>
      <c r="E3702" s="4" t="s">
        <v>7692</v>
      </c>
      <c r="F3702" s="4" t="s">
        <v>239</v>
      </c>
      <c r="G3702" s="4" t="s">
        <v>240</v>
      </c>
      <c r="H3702" s="4" t="s">
        <v>277</v>
      </c>
      <c r="I3702" s="8">
        <v>9</v>
      </c>
      <c r="J3702" s="7"/>
      <c r="K3702" s="7"/>
      <c r="L3702" s="7"/>
      <c r="M3702" s="7"/>
      <c r="N3702" s="7"/>
      <c r="O3702" s="7"/>
      <c r="P3702" s="7"/>
      <c r="Q3702" s="7"/>
      <c r="R3702" s="7"/>
      <c r="S3702" s="7"/>
      <c r="T3702" s="7"/>
      <c r="U3702" s="9">
        <v>9</v>
      </c>
    </row>
    <row r="3703" spans="1:21" ht="23.25" thickBot="1" x14ac:dyDescent="0.3">
      <c r="A3703" s="4" t="s">
        <v>891</v>
      </c>
      <c r="B3703" s="4" t="s">
        <v>1115</v>
      </c>
      <c r="C3703" s="4" t="s">
        <v>1116</v>
      </c>
      <c r="D3703" s="4" t="s">
        <v>892</v>
      </c>
      <c r="E3703" s="4" t="s">
        <v>893</v>
      </c>
      <c r="F3703" s="4" t="s">
        <v>84</v>
      </c>
      <c r="G3703" s="4" t="s">
        <v>85</v>
      </c>
      <c r="H3703" s="4" t="s">
        <v>781</v>
      </c>
      <c r="I3703" s="11"/>
      <c r="J3703" s="11"/>
      <c r="K3703" s="11"/>
      <c r="L3703" s="11"/>
      <c r="M3703" s="10">
        <v>12.44</v>
      </c>
      <c r="N3703" s="11"/>
      <c r="O3703" s="11"/>
      <c r="P3703" s="11"/>
      <c r="Q3703" s="11"/>
      <c r="R3703" s="11"/>
      <c r="S3703" s="11"/>
      <c r="T3703" s="11"/>
      <c r="U3703" s="9">
        <v>12.44</v>
      </c>
    </row>
    <row r="3704" spans="1:21" ht="23.25" thickBot="1" x14ac:dyDescent="0.3">
      <c r="A3704" s="4" t="s">
        <v>891</v>
      </c>
      <c r="B3704" s="4" t="s">
        <v>1115</v>
      </c>
      <c r="C3704" s="4" t="s">
        <v>1116</v>
      </c>
      <c r="D3704" s="4" t="s">
        <v>892</v>
      </c>
      <c r="E3704" s="4" t="s">
        <v>893</v>
      </c>
      <c r="F3704" s="4" t="s">
        <v>86</v>
      </c>
      <c r="G3704" s="4" t="s">
        <v>87</v>
      </c>
      <c r="H3704" s="4" t="s">
        <v>781</v>
      </c>
      <c r="I3704" s="7"/>
      <c r="J3704" s="7"/>
      <c r="K3704" s="7"/>
      <c r="L3704" s="7"/>
      <c r="M3704" s="8">
        <v>255.58</v>
      </c>
      <c r="N3704" s="7"/>
      <c r="O3704" s="7"/>
      <c r="P3704" s="7"/>
      <c r="Q3704" s="7"/>
      <c r="R3704" s="7"/>
      <c r="S3704" s="7"/>
      <c r="T3704" s="7"/>
      <c r="U3704" s="9">
        <v>255.58</v>
      </c>
    </row>
    <row r="3705" spans="1:21" ht="23.25" thickBot="1" x14ac:dyDescent="0.3">
      <c r="A3705" s="4" t="s">
        <v>891</v>
      </c>
      <c r="B3705" s="4" t="s">
        <v>502</v>
      </c>
      <c r="C3705" s="4" t="s">
        <v>503</v>
      </c>
      <c r="D3705" s="4" t="s">
        <v>892</v>
      </c>
      <c r="E3705" s="4" t="s">
        <v>893</v>
      </c>
      <c r="F3705" s="4" t="s">
        <v>98</v>
      </c>
      <c r="G3705" s="4" t="s">
        <v>99</v>
      </c>
      <c r="H3705" s="4" t="s">
        <v>781</v>
      </c>
      <c r="I3705" s="11"/>
      <c r="J3705" s="11"/>
      <c r="K3705" s="11"/>
      <c r="L3705" s="11"/>
      <c r="M3705" s="11"/>
      <c r="N3705" s="11"/>
      <c r="O3705" s="11"/>
      <c r="P3705" s="11"/>
      <c r="Q3705" s="11"/>
      <c r="R3705" s="11"/>
      <c r="S3705" s="10">
        <v>600</v>
      </c>
      <c r="T3705" s="10">
        <v>-600</v>
      </c>
      <c r="U3705" s="12">
        <v>0</v>
      </c>
    </row>
    <row r="3706" spans="1:21" ht="23.25" thickBot="1" x14ac:dyDescent="0.3">
      <c r="A3706" s="4" t="s">
        <v>891</v>
      </c>
      <c r="B3706" s="4" t="s">
        <v>926</v>
      </c>
      <c r="C3706" s="4" t="s">
        <v>927</v>
      </c>
      <c r="D3706" s="4" t="s">
        <v>910</v>
      </c>
      <c r="E3706" s="4" t="s">
        <v>911</v>
      </c>
      <c r="F3706" s="4" t="s">
        <v>84</v>
      </c>
      <c r="G3706" s="4" t="s">
        <v>85</v>
      </c>
      <c r="H3706" s="4" t="s">
        <v>476</v>
      </c>
      <c r="I3706" s="8">
        <v>4.9000000000000004</v>
      </c>
      <c r="J3706" s="7"/>
      <c r="K3706" s="7"/>
      <c r="L3706" s="7"/>
      <c r="M3706" s="7"/>
      <c r="N3706" s="7"/>
      <c r="O3706" s="7"/>
      <c r="P3706" s="7"/>
      <c r="Q3706" s="7"/>
      <c r="R3706" s="7"/>
      <c r="S3706" s="7"/>
      <c r="T3706" s="7"/>
      <c r="U3706" s="9">
        <v>4.9000000000000004</v>
      </c>
    </row>
    <row r="3707" spans="1:21" ht="23.25" thickBot="1" x14ac:dyDescent="0.3">
      <c r="A3707" s="4" t="s">
        <v>891</v>
      </c>
      <c r="B3707" s="4" t="s">
        <v>926</v>
      </c>
      <c r="C3707" s="4" t="s">
        <v>927</v>
      </c>
      <c r="D3707" s="4" t="s">
        <v>894</v>
      </c>
      <c r="E3707" s="4" t="s">
        <v>895</v>
      </c>
      <c r="F3707" s="4" t="s">
        <v>128</v>
      </c>
      <c r="G3707" s="4" t="s">
        <v>129</v>
      </c>
      <c r="H3707" s="4" t="s">
        <v>440</v>
      </c>
      <c r="I3707" s="11"/>
      <c r="J3707" s="11"/>
      <c r="K3707" s="11"/>
      <c r="L3707" s="10">
        <v>81.2</v>
      </c>
      <c r="M3707" s="11"/>
      <c r="N3707" s="11"/>
      <c r="O3707" s="11"/>
      <c r="P3707" s="11"/>
      <c r="Q3707" s="11"/>
      <c r="R3707" s="11"/>
      <c r="S3707" s="11"/>
      <c r="T3707" s="11"/>
      <c r="U3707" s="9">
        <v>81.2</v>
      </c>
    </row>
    <row r="3708" spans="1:21" ht="23.25" thickBot="1" x14ac:dyDescent="0.3">
      <c r="A3708" s="4" t="s">
        <v>891</v>
      </c>
      <c r="B3708" s="4" t="s">
        <v>926</v>
      </c>
      <c r="C3708" s="4" t="s">
        <v>927</v>
      </c>
      <c r="D3708" s="4" t="s">
        <v>894</v>
      </c>
      <c r="E3708" s="4" t="s">
        <v>895</v>
      </c>
      <c r="F3708" s="4" t="s">
        <v>132</v>
      </c>
      <c r="G3708" s="4" t="s">
        <v>133</v>
      </c>
      <c r="H3708" s="4" t="s">
        <v>440</v>
      </c>
      <c r="I3708" s="7"/>
      <c r="J3708" s="7"/>
      <c r="K3708" s="8">
        <v>610.20000000000005</v>
      </c>
      <c r="L3708" s="7"/>
      <c r="M3708" s="7"/>
      <c r="N3708" s="7"/>
      <c r="O3708" s="7"/>
      <c r="P3708" s="7"/>
      <c r="Q3708" s="7"/>
      <c r="R3708" s="7"/>
      <c r="S3708" s="8">
        <v>118.45</v>
      </c>
      <c r="T3708" s="7"/>
      <c r="U3708" s="9">
        <v>728.65</v>
      </c>
    </row>
    <row r="3709" spans="1:21" ht="23.25" thickBot="1" x14ac:dyDescent="0.3">
      <c r="A3709" s="4" t="s">
        <v>891</v>
      </c>
      <c r="B3709" s="4" t="s">
        <v>926</v>
      </c>
      <c r="C3709" s="4" t="s">
        <v>927</v>
      </c>
      <c r="D3709" s="4" t="s">
        <v>894</v>
      </c>
      <c r="E3709" s="4" t="s">
        <v>895</v>
      </c>
      <c r="F3709" s="4" t="s">
        <v>98</v>
      </c>
      <c r="G3709" s="4" t="s">
        <v>99</v>
      </c>
      <c r="H3709" s="4" t="s">
        <v>440</v>
      </c>
      <c r="I3709" s="11"/>
      <c r="J3709" s="11"/>
      <c r="K3709" s="11"/>
      <c r="L3709" s="11"/>
      <c r="M3709" s="11"/>
      <c r="N3709" s="11"/>
      <c r="O3709" s="11"/>
      <c r="P3709" s="11"/>
      <c r="Q3709" s="11"/>
      <c r="R3709" s="10">
        <v>118.45</v>
      </c>
      <c r="S3709" s="10">
        <v>-118.45</v>
      </c>
      <c r="T3709" s="11"/>
      <c r="U3709" s="12">
        <v>0</v>
      </c>
    </row>
    <row r="3710" spans="1:21" ht="23.25" thickBot="1" x14ac:dyDescent="0.3">
      <c r="A3710" s="4" t="s">
        <v>891</v>
      </c>
      <c r="B3710" s="4" t="s">
        <v>926</v>
      </c>
      <c r="C3710" s="4" t="s">
        <v>927</v>
      </c>
      <c r="D3710" s="4" t="s">
        <v>894</v>
      </c>
      <c r="E3710" s="4" t="s">
        <v>895</v>
      </c>
      <c r="F3710" s="4" t="s">
        <v>235</v>
      </c>
      <c r="G3710" s="4" t="s">
        <v>236</v>
      </c>
      <c r="H3710" s="4" t="s">
        <v>440</v>
      </c>
      <c r="I3710" s="7"/>
      <c r="J3710" s="7"/>
      <c r="K3710" s="7"/>
      <c r="L3710" s="7"/>
      <c r="M3710" s="7"/>
      <c r="N3710" s="8">
        <v>135</v>
      </c>
      <c r="O3710" s="7"/>
      <c r="P3710" s="7"/>
      <c r="Q3710" s="7"/>
      <c r="R3710" s="7"/>
      <c r="S3710" s="7"/>
      <c r="T3710" s="7"/>
      <c r="U3710" s="9">
        <v>135</v>
      </c>
    </row>
    <row r="3711" spans="1:21" ht="23.25" thickBot="1" x14ac:dyDescent="0.3">
      <c r="A3711" s="4" t="s">
        <v>891</v>
      </c>
      <c r="B3711" s="4" t="s">
        <v>926</v>
      </c>
      <c r="C3711" s="4" t="s">
        <v>927</v>
      </c>
      <c r="D3711" s="4" t="s">
        <v>894</v>
      </c>
      <c r="E3711" s="4" t="s">
        <v>895</v>
      </c>
      <c r="F3711" s="4" t="s">
        <v>82</v>
      </c>
      <c r="G3711" s="4" t="s">
        <v>83</v>
      </c>
      <c r="H3711" s="4" t="s">
        <v>440</v>
      </c>
      <c r="I3711" s="10">
        <v>9.0500000000000007</v>
      </c>
      <c r="J3711" s="10">
        <v>5.4</v>
      </c>
      <c r="K3711" s="10">
        <v>31.16</v>
      </c>
      <c r="L3711" s="11"/>
      <c r="M3711" s="10">
        <v>9.5</v>
      </c>
      <c r="N3711" s="10">
        <v>4.5</v>
      </c>
      <c r="O3711" s="11"/>
      <c r="P3711" s="11"/>
      <c r="Q3711" s="11"/>
      <c r="R3711" s="11"/>
      <c r="S3711" s="11"/>
      <c r="T3711" s="11"/>
      <c r="U3711" s="9">
        <v>59.61</v>
      </c>
    </row>
    <row r="3712" spans="1:21" ht="23.25" thickBot="1" x14ac:dyDescent="0.3">
      <c r="A3712" s="4" t="s">
        <v>891</v>
      </c>
      <c r="B3712" s="4" t="s">
        <v>926</v>
      </c>
      <c r="C3712" s="4" t="s">
        <v>927</v>
      </c>
      <c r="D3712" s="4" t="s">
        <v>894</v>
      </c>
      <c r="E3712" s="4" t="s">
        <v>895</v>
      </c>
      <c r="F3712" s="4" t="s">
        <v>84</v>
      </c>
      <c r="G3712" s="4" t="s">
        <v>85</v>
      </c>
      <c r="H3712" s="4" t="s">
        <v>440</v>
      </c>
      <c r="I3712" s="7"/>
      <c r="J3712" s="7"/>
      <c r="K3712" s="8">
        <v>11.44</v>
      </c>
      <c r="L3712" s="7"/>
      <c r="M3712" s="7"/>
      <c r="N3712" s="7"/>
      <c r="O3712" s="7"/>
      <c r="P3712" s="7"/>
      <c r="Q3712" s="7"/>
      <c r="R3712" s="7"/>
      <c r="S3712" s="7"/>
      <c r="T3712" s="7"/>
      <c r="U3712" s="9">
        <v>11.44</v>
      </c>
    </row>
    <row r="3713" spans="1:21" ht="23.25" thickBot="1" x14ac:dyDescent="0.3">
      <c r="A3713" s="4" t="s">
        <v>891</v>
      </c>
      <c r="B3713" s="4" t="s">
        <v>926</v>
      </c>
      <c r="C3713" s="4" t="s">
        <v>927</v>
      </c>
      <c r="D3713" s="4" t="s">
        <v>894</v>
      </c>
      <c r="E3713" s="4" t="s">
        <v>895</v>
      </c>
      <c r="F3713" s="4" t="s">
        <v>162</v>
      </c>
      <c r="G3713" s="4" t="s">
        <v>163</v>
      </c>
      <c r="H3713" s="4" t="s">
        <v>440</v>
      </c>
      <c r="I3713" s="10">
        <v>374.65</v>
      </c>
      <c r="J3713" s="11"/>
      <c r="K3713" s="11"/>
      <c r="L3713" s="11"/>
      <c r="M3713" s="11"/>
      <c r="N3713" s="11"/>
      <c r="O3713" s="11"/>
      <c r="P3713" s="11"/>
      <c r="Q3713" s="11"/>
      <c r="R3713" s="11"/>
      <c r="S3713" s="11"/>
      <c r="T3713" s="11"/>
      <c r="U3713" s="9">
        <v>374.65</v>
      </c>
    </row>
    <row r="3714" spans="1:21" ht="23.25" thickBot="1" x14ac:dyDescent="0.3">
      <c r="A3714" s="4" t="s">
        <v>891</v>
      </c>
      <c r="B3714" s="4" t="s">
        <v>926</v>
      </c>
      <c r="C3714" s="4" t="s">
        <v>927</v>
      </c>
      <c r="D3714" s="4" t="s">
        <v>894</v>
      </c>
      <c r="E3714" s="4" t="s">
        <v>895</v>
      </c>
      <c r="F3714" s="4" t="s">
        <v>76</v>
      </c>
      <c r="G3714" s="4" t="s">
        <v>77</v>
      </c>
      <c r="H3714" s="4" t="s">
        <v>440</v>
      </c>
      <c r="I3714" s="8">
        <v>1160.73</v>
      </c>
      <c r="J3714" s="8">
        <v>1547.64</v>
      </c>
      <c r="K3714" s="8">
        <v>2034.86</v>
      </c>
      <c r="L3714" s="8">
        <v>1548.26</v>
      </c>
      <c r="M3714" s="8">
        <v>1720.2</v>
      </c>
      <c r="N3714" s="8">
        <v>2014.36</v>
      </c>
      <c r="O3714" s="8">
        <v>2063.6</v>
      </c>
      <c r="P3714" s="8">
        <v>1429.78</v>
      </c>
      <c r="Q3714" s="8">
        <v>1886.72</v>
      </c>
      <c r="R3714" s="8">
        <v>2063.6</v>
      </c>
      <c r="S3714" s="8">
        <v>1680.36</v>
      </c>
      <c r="T3714" s="8">
        <v>1886.72</v>
      </c>
      <c r="U3714" s="9">
        <v>21036.83</v>
      </c>
    </row>
    <row r="3715" spans="1:21" ht="23.25" thickBot="1" x14ac:dyDescent="0.3">
      <c r="A3715" s="4" t="s">
        <v>891</v>
      </c>
      <c r="B3715" s="4" t="s">
        <v>926</v>
      </c>
      <c r="C3715" s="4" t="s">
        <v>927</v>
      </c>
      <c r="D3715" s="4" t="s">
        <v>892</v>
      </c>
      <c r="E3715" s="4" t="s">
        <v>893</v>
      </c>
      <c r="F3715" s="4" t="s">
        <v>132</v>
      </c>
      <c r="G3715" s="4" t="s">
        <v>133</v>
      </c>
      <c r="H3715" s="4" t="s">
        <v>781</v>
      </c>
      <c r="I3715" s="11"/>
      <c r="J3715" s="11"/>
      <c r="K3715" s="11"/>
      <c r="L3715" s="11"/>
      <c r="M3715" s="11"/>
      <c r="N3715" s="11"/>
      <c r="O3715" s="11"/>
      <c r="P3715" s="11"/>
      <c r="Q3715" s="11"/>
      <c r="R3715" s="11"/>
      <c r="S3715" s="10">
        <v>2.2999999999999998</v>
      </c>
      <c r="T3715" s="11"/>
      <c r="U3715" s="9">
        <v>2.2999999999999998</v>
      </c>
    </row>
    <row r="3716" spans="1:21" ht="23.25" thickBot="1" x14ac:dyDescent="0.3">
      <c r="A3716" s="4" t="s">
        <v>891</v>
      </c>
      <c r="B3716" s="4" t="s">
        <v>926</v>
      </c>
      <c r="C3716" s="4" t="s">
        <v>927</v>
      </c>
      <c r="D3716" s="4" t="s">
        <v>892</v>
      </c>
      <c r="E3716" s="4" t="s">
        <v>893</v>
      </c>
      <c r="F3716" s="4" t="s">
        <v>98</v>
      </c>
      <c r="G3716" s="4" t="s">
        <v>99</v>
      </c>
      <c r="H3716" s="4" t="s">
        <v>781</v>
      </c>
      <c r="I3716" s="7"/>
      <c r="J3716" s="7"/>
      <c r="K3716" s="7"/>
      <c r="L3716" s="7"/>
      <c r="M3716" s="7"/>
      <c r="N3716" s="7"/>
      <c r="O3716" s="7"/>
      <c r="P3716" s="7"/>
      <c r="Q3716" s="7"/>
      <c r="R3716" s="8">
        <v>152.19999999999999</v>
      </c>
      <c r="S3716" s="8">
        <v>-152.19999999999999</v>
      </c>
      <c r="T3716" s="7"/>
      <c r="U3716" s="12">
        <v>0</v>
      </c>
    </row>
    <row r="3717" spans="1:21" ht="23.25" thickBot="1" x14ac:dyDescent="0.3">
      <c r="A3717" s="4" t="s">
        <v>891</v>
      </c>
      <c r="B3717" s="4" t="s">
        <v>889</v>
      </c>
      <c r="C3717" s="4" t="s">
        <v>890</v>
      </c>
      <c r="D3717" s="4" t="s">
        <v>894</v>
      </c>
      <c r="E3717" s="4" t="s">
        <v>895</v>
      </c>
      <c r="F3717" s="4" t="s">
        <v>134</v>
      </c>
      <c r="G3717" s="4" t="s">
        <v>135</v>
      </c>
      <c r="H3717" s="4" t="s">
        <v>440</v>
      </c>
      <c r="I3717" s="11"/>
      <c r="J3717" s="10">
        <v>15000</v>
      </c>
      <c r="K3717" s="10">
        <v>-15000</v>
      </c>
      <c r="L3717" s="11"/>
      <c r="M3717" s="11"/>
      <c r="N3717" s="11"/>
      <c r="O3717" s="11"/>
      <c r="P3717" s="11"/>
      <c r="Q3717" s="11"/>
      <c r="R3717" s="11"/>
      <c r="S3717" s="11"/>
      <c r="T3717" s="11"/>
      <c r="U3717" s="12">
        <v>0</v>
      </c>
    </row>
    <row r="3718" spans="1:21" ht="23.25" thickBot="1" x14ac:dyDescent="0.3">
      <c r="A3718" s="4" t="s">
        <v>891</v>
      </c>
      <c r="B3718" s="4" t="s">
        <v>889</v>
      </c>
      <c r="C3718" s="4" t="s">
        <v>890</v>
      </c>
      <c r="D3718" s="4" t="s">
        <v>894</v>
      </c>
      <c r="E3718" s="4" t="s">
        <v>895</v>
      </c>
      <c r="F3718" s="4" t="s">
        <v>102</v>
      </c>
      <c r="G3718" s="4" t="s">
        <v>103</v>
      </c>
      <c r="H3718" s="4" t="s">
        <v>440</v>
      </c>
      <c r="I3718" s="7"/>
      <c r="J3718" s="7"/>
      <c r="K3718" s="7"/>
      <c r="L3718" s="7"/>
      <c r="M3718" s="8">
        <v>59.14</v>
      </c>
      <c r="N3718" s="7"/>
      <c r="O3718" s="7"/>
      <c r="P3718" s="7"/>
      <c r="Q3718" s="7"/>
      <c r="R3718" s="7"/>
      <c r="S3718" s="7"/>
      <c r="T3718" s="7"/>
      <c r="U3718" s="9">
        <v>59.14</v>
      </c>
    </row>
    <row r="3719" spans="1:21" ht="23.25" thickBot="1" x14ac:dyDescent="0.3">
      <c r="A3719" s="4" t="s">
        <v>891</v>
      </c>
      <c r="B3719" s="4" t="s">
        <v>889</v>
      </c>
      <c r="C3719" s="4" t="s">
        <v>890</v>
      </c>
      <c r="D3719" s="4" t="s">
        <v>894</v>
      </c>
      <c r="E3719" s="4" t="s">
        <v>895</v>
      </c>
      <c r="F3719" s="4" t="s">
        <v>84</v>
      </c>
      <c r="G3719" s="4" t="s">
        <v>85</v>
      </c>
      <c r="H3719" s="4" t="s">
        <v>440</v>
      </c>
      <c r="I3719" s="11"/>
      <c r="J3719" s="11"/>
      <c r="K3719" s="11"/>
      <c r="L3719" s="11"/>
      <c r="M3719" s="10">
        <v>99.11</v>
      </c>
      <c r="N3719" s="11"/>
      <c r="O3719" s="11"/>
      <c r="P3719" s="11"/>
      <c r="Q3719" s="11"/>
      <c r="R3719" s="11"/>
      <c r="S3719" s="11"/>
      <c r="T3719" s="11"/>
      <c r="U3719" s="9">
        <v>99.11</v>
      </c>
    </row>
    <row r="3720" spans="1:21" ht="23.25" thickBot="1" x14ac:dyDescent="0.3">
      <c r="A3720" s="4" t="s">
        <v>891</v>
      </c>
      <c r="B3720" s="4" t="s">
        <v>889</v>
      </c>
      <c r="C3720" s="4" t="s">
        <v>890</v>
      </c>
      <c r="D3720" s="4" t="s">
        <v>894</v>
      </c>
      <c r="E3720" s="4" t="s">
        <v>895</v>
      </c>
      <c r="F3720" s="4" t="s">
        <v>162</v>
      </c>
      <c r="G3720" s="4" t="s">
        <v>163</v>
      </c>
      <c r="H3720" s="4" t="s">
        <v>440</v>
      </c>
      <c r="I3720" s="8">
        <v>7.49</v>
      </c>
      <c r="J3720" s="7"/>
      <c r="K3720" s="7"/>
      <c r="L3720" s="7"/>
      <c r="M3720" s="7"/>
      <c r="N3720" s="7"/>
      <c r="O3720" s="7"/>
      <c r="P3720" s="7"/>
      <c r="Q3720" s="7"/>
      <c r="R3720" s="7"/>
      <c r="S3720" s="7"/>
      <c r="T3720" s="7"/>
      <c r="U3720" s="9">
        <v>7.49</v>
      </c>
    </row>
    <row r="3721" spans="1:21" ht="23.25" thickBot="1" x14ac:dyDescent="0.3">
      <c r="A3721" s="4" t="s">
        <v>891</v>
      </c>
      <c r="B3721" s="4" t="s">
        <v>889</v>
      </c>
      <c r="C3721" s="4" t="s">
        <v>890</v>
      </c>
      <c r="D3721" s="4" t="s">
        <v>894</v>
      </c>
      <c r="E3721" s="4" t="s">
        <v>895</v>
      </c>
      <c r="F3721" s="4" t="s">
        <v>164</v>
      </c>
      <c r="G3721" s="4" t="s">
        <v>165</v>
      </c>
      <c r="H3721" s="4" t="s">
        <v>440</v>
      </c>
      <c r="I3721" s="11"/>
      <c r="J3721" s="11"/>
      <c r="K3721" s="11"/>
      <c r="L3721" s="11"/>
      <c r="M3721" s="11"/>
      <c r="N3721" s="11"/>
      <c r="O3721" s="10">
        <v>-359.83</v>
      </c>
      <c r="P3721" s="11"/>
      <c r="Q3721" s="11"/>
      <c r="R3721" s="11"/>
      <c r="S3721" s="11"/>
      <c r="T3721" s="11"/>
      <c r="U3721" s="9">
        <v>-359.83</v>
      </c>
    </row>
    <row r="3722" spans="1:21" ht="23.25" thickBot="1" x14ac:dyDescent="0.3">
      <c r="A3722" s="4" t="s">
        <v>891</v>
      </c>
      <c r="B3722" s="4" t="s">
        <v>889</v>
      </c>
      <c r="C3722" s="4" t="s">
        <v>890</v>
      </c>
      <c r="D3722" s="4" t="s">
        <v>894</v>
      </c>
      <c r="E3722" s="4" t="s">
        <v>895</v>
      </c>
      <c r="F3722" s="4" t="s">
        <v>86</v>
      </c>
      <c r="G3722" s="4" t="s">
        <v>87</v>
      </c>
      <c r="H3722" s="4" t="s">
        <v>440</v>
      </c>
      <c r="I3722" s="7"/>
      <c r="J3722" s="7"/>
      <c r="K3722" s="7"/>
      <c r="L3722" s="7"/>
      <c r="M3722" s="8">
        <v>1308.08</v>
      </c>
      <c r="N3722" s="7"/>
      <c r="O3722" s="7"/>
      <c r="P3722" s="7"/>
      <c r="Q3722" s="7"/>
      <c r="R3722" s="7"/>
      <c r="S3722" s="7"/>
      <c r="T3722" s="7"/>
      <c r="U3722" s="9">
        <v>1308.08</v>
      </c>
    </row>
    <row r="3723" spans="1:21" ht="23.25" thickBot="1" x14ac:dyDescent="0.3">
      <c r="A3723" s="4" t="s">
        <v>891</v>
      </c>
      <c r="B3723" s="4" t="s">
        <v>889</v>
      </c>
      <c r="C3723" s="4" t="s">
        <v>890</v>
      </c>
      <c r="D3723" s="4" t="s">
        <v>896</v>
      </c>
      <c r="E3723" s="4" t="s">
        <v>897</v>
      </c>
      <c r="F3723" s="4" t="s">
        <v>116</v>
      </c>
      <c r="G3723" s="4" t="s">
        <v>117</v>
      </c>
      <c r="H3723" s="4" t="s">
        <v>353</v>
      </c>
      <c r="I3723" s="11"/>
      <c r="J3723" s="11"/>
      <c r="K3723" s="11"/>
      <c r="L3723" s="11"/>
      <c r="M3723" s="11"/>
      <c r="N3723" s="10">
        <v>14.25</v>
      </c>
      <c r="O3723" s="11"/>
      <c r="P3723" s="11"/>
      <c r="Q3723" s="11"/>
      <c r="R3723" s="11"/>
      <c r="S3723" s="11"/>
      <c r="T3723" s="11"/>
      <c r="U3723" s="9">
        <v>14.25</v>
      </c>
    </row>
    <row r="3724" spans="1:21" ht="23.25" thickBot="1" x14ac:dyDescent="0.3">
      <c r="A3724" s="4" t="s">
        <v>891</v>
      </c>
      <c r="B3724" s="4" t="s">
        <v>889</v>
      </c>
      <c r="C3724" s="4" t="s">
        <v>890</v>
      </c>
      <c r="D3724" s="4" t="s">
        <v>892</v>
      </c>
      <c r="E3724" s="4" t="s">
        <v>893</v>
      </c>
      <c r="F3724" s="4" t="s">
        <v>98</v>
      </c>
      <c r="G3724" s="4" t="s">
        <v>99</v>
      </c>
      <c r="H3724" s="4" t="s">
        <v>781</v>
      </c>
      <c r="I3724" s="7"/>
      <c r="J3724" s="7"/>
      <c r="K3724" s="7"/>
      <c r="L3724" s="7"/>
      <c r="M3724" s="7"/>
      <c r="N3724" s="7"/>
      <c r="O3724" s="7"/>
      <c r="P3724" s="7"/>
      <c r="Q3724" s="7"/>
      <c r="R3724" s="7"/>
      <c r="S3724" s="7"/>
      <c r="T3724" s="8">
        <v>137.4</v>
      </c>
      <c r="U3724" s="9">
        <v>137.4</v>
      </c>
    </row>
    <row r="3725" spans="1:21" ht="23.25" thickBot="1" x14ac:dyDescent="0.3">
      <c r="A3725" s="4" t="s">
        <v>891</v>
      </c>
      <c r="B3725" s="4" t="s">
        <v>1230</v>
      </c>
      <c r="C3725" s="4" t="s">
        <v>1231</v>
      </c>
      <c r="D3725" s="4" t="s">
        <v>894</v>
      </c>
      <c r="E3725" s="4" t="s">
        <v>895</v>
      </c>
      <c r="F3725" s="4" t="s">
        <v>98</v>
      </c>
      <c r="G3725" s="4" t="s">
        <v>99</v>
      </c>
      <c r="H3725" s="4" t="s">
        <v>440</v>
      </c>
      <c r="I3725" s="11"/>
      <c r="J3725" s="11"/>
      <c r="K3725" s="11"/>
      <c r="L3725" s="11"/>
      <c r="M3725" s="11"/>
      <c r="N3725" s="11"/>
      <c r="O3725" s="11"/>
      <c r="P3725" s="11"/>
      <c r="Q3725" s="11"/>
      <c r="R3725" s="11"/>
      <c r="S3725" s="11"/>
      <c r="T3725" s="10">
        <v>240</v>
      </c>
      <c r="U3725" s="9">
        <v>240</v>
      </c>
    </row>
    <row r="3726" spans="1:21" ht="23.25" thickBot="1" x14ac:dyDescent="0.3">
      <c r="A3726" s="4" t="s">
        <v>891</v>
      </c>
      <c r="B3726" s="4" t="s">
        <v>1230</v>
      </c>
      <c r="C3726" s="4" t="s">
        <v>1231</v>
      </c>
      <c r="D3726" s="4" t="s">
        <v>894</v>
      </c>
      <c r="E3726" s="4" t="s">
        <v>895</v>
      </c>
      <c r="F3726" s="4" t="s">
        <v>102</v>
      </c>
      <c r="G3726" s="4" t="s">
        <v>103</v>
      </c>
      <c r="H3726" s="4" t="s">
        <v>440</v>
      </c>
      <c r="I3726" s="7"/>
      <c r="J3726" s="7"/>
      <c r="K3726" s="8">
        <v>73.989999999999995</v>
      </c>
      <c r="L3726" s="7"/>
      <c r="M3726" s="7"/>
      <c r="N3726" s="7"/>
      <c r="O3726" s="7"/>
      <c r="P3726" s="7"/>
      <c r="Q3726" s="7"/>
      <c r="R3726" s="7"/>
      <c r="S3726" s="7"/>
      <c r="T3726" s="7"/>
      <c r="U3726" s="9">
        <v>73.989999999999995</v>
      </c>
    </row>
    <row r="3727" spans="1:21" ht="23.25" thickBot="1" x14ac:dyDescent="0.3">
      <c r="A3727" s="4" t="s">
        <v>891</v>
      </c>
      <c r="B3727" s="4" t="s">
        <v>1230</v>
      </c>
      <c r="C3727" s="4" t="s">
        <v>1231</v>
      </c>
      <c r="D3727" s="4" t="s">
        <v>894</v>
      </c>
      <c r="E3727" s="4" t="s">
        <v>895</v>
      </c>
      <c r="F3727" s="4" t="s">
        <v>166</v>
      </c>
      <c r="G3727" s="4" t="s">
        <v>167</v>
      </c>
      <c r="H3727" s="4" t="s">
        <v>440</v>
      </c>
      <c r="I3727" s="11"/>
      <c r="J3727" s="11"/>
      <c r="K3727" s="11"/>
      <c r="L3727" s="11"/>
      <c r="M3727" s="11"/>
      <c r="N3727" s="11"/>
      <c r="O3727" s="11"/>
      <c r="P3727" s="10">
        <v>4.99</v>
      </c>
      <c r="Q3727" s="11"/>
      <c r="R3727" s="11"/>
      <c r="S3727" s="11"/>
      <c r="T3727" s="11"/>
      <c r="U3727" s="9">
        <v>4.99</v>
      </c>
    </row>
    <row r="3728" spans="1:21" ht="23.25" thickBot="1" x14ac:dyDescent="0.3">
      <c r="A3728" s="4" t="s">
        <v>891</v>
      </c>
      <c r="B3728" s="4" t="s">
        <v>928</v>
      </c>
      <c r="C3728" s="4" t="s">
        <v>929</v>
      </c>
      <c r="D3728" s="4" t="s">
        <v>930</v>
      </c>
      <c r="E3728" s="4" t="s">
        <v>931</v>
      </c>
      <c r="F3728" s="4" t="s">
        <v>809</v>
      </c>
      <c r="G3728" s="4" t="s">
        <v>810</v>
      </c>
      <c r="H3728" s="4" t="s">
        <v>932</v>
      </c>
      <c r="I3728" s="7"/>
      <c r="J3728" s="7"/>
      <c r="K3728" s="8">
        <v>5648.95</v>
      </c>
      <c r="L3728" s="7"/>
      <c r="M3728" s="7"/>
      <c r="N3728" s="8">
        <v>8348.0300000000007</v>
      </c>
      <c r="O3728" s="7"/>
      <c r="P3728" s="7"/>
      <c r="Q3728" s="8">
        <v>10558.55</v>
      </c>
      <c r="R3728" s="7"/>
      <c r="S3728" s="7"/>
      <c r="T3728" s="8">
        <v>11788.75</v>
      </c>
      <c r="U3728" s="9">
        <v>36344.28</v>
      </c>
    </row>
    <row r="3729" spans="1:21" ht="23.25" thickBot="1" x14ac:dyDescent="0.3">
      <c r="A3729" s="4" t="s">
        <v>891</v>
      </c>
      <c r="B3729" s="4" t="s">
        <v>928</v>
      </c>
      <c r="C3729" s="4" t="s">
        <v>929</v>
      </c>
      <c r="D3729" s="4" t="s">
        <v>933</v>
      </c>
      <c r="E3729" s="4" t="s">
        <v>934</v>
      </c>
      <c r="F3729" s="4" t="s">
        <v>809</v>
      </c>
      <c r="G3729" s="4" t="s">
        <v>810</v>
      </c>
      <c r="H3729" s="4" t="s">
        <v>935</v>
      </c>
      <c r="I3729" s="10">
        <v>118.44</v>
      </c>
      <c r="J3729" s="10">
        <v>125.02</v>
      </c>
      <c r="K3729" s="10">
        <v>121.73</v>
      </c>
      <c r="L3729" s="10">
        <v>125.02</v>
      </c>
      <c r="M3729" s="10">
        <v>187.53</v>
      </c>
      <c r="N3729" s="10">
        <v>210.56</v>
      </c>
      <c r="O3729" s="10">
        <v>253.33</v>
      </c>
      <c r="P3729" s="10">
        <v>246.75</v>
      </c>
      <c r="Q3729" s="10">
        <v>279.64999999999998</v>
      </c>
      <c r="R3729" s="10">
        <v>302.68</v>
      </c>
      <c r="S3729" s="10">
        <v>329</v>
      </c>
      <c r="T3729" s="10">
        <v>348.74</v>
      </c>
      <c r="U3729" s="9">
        <v>2648.45</v>
      </c>
    </row>
    <row r="3730" spans="1:21" ht="23.25" thickBot="1" x14ac:dyDescent="0.3">
      <c r="A3730" s="4" t="s">
        <v>936</v>
      </c>
      <c r="B3730" s="4" t="s">
        <v>241</v>
      </c>
      <c r="C3730" s="4" t="s">
        <v>242</v>
      </c>
      <c r="D3730" s="4" t="s">
        <v>937</v>
      </c>
      <c r="E3730" s="4" t="s">
        <v>938</v>
      </c>
      <c r="F3730" s="4" t="s">
        <v>108</v>
      </c>
      <c r="G3730" s="4" t="s">
        <v>109</v>
      </c>
      <c r="H3730" s="4" t="s">
        <v>866</v>
      </c>
      <c r="I3730" s="8">
        <v>3342.13</v>
      </c>
      <c r="J3730" s="8">
        <v>3111.92</v>
      </c>
      <c r="K3730" s="8">
        <v>3355.99</v>
      </c>
      <c r="L3730" s="8">
        <v>3189.59</v>
      </c>
      <c r="M3730" s="8">
        <v>3294.97</v>
      </c>
      <c r="N3730" s="8">
        <v>3770.92</v>
      </c>
      <c r="O3730" s="8">
        <v>3770.92</v>
      </c>
      <c r="P3730" s="8">
        <v>2828.19</v>
      </c>
      <c r="Q3730" s="8">
        <v>3428.11</v>
      </c>
      <c r="R3730" s="8">
        <v>3442.4</v>
      </c>
      <c r="S3730" s="8">
        <v>3770.92</v>
      </c>
      <c r="T3730" s="8">
        <v>2571.1</v>
      </c>
      <c r="U3730" s="9">
        <v>39877.160000000003</v>
      </c>
    </row>
    <row r="3731" spans="1:21" ht="23.25" thickBot="1" x14ac:dyDescent="0.3">
      <c r="A3731" s="4" t="s">
        <v>936</v>
      </c>
      <c r="B3731" s="4" t="s">
        <v>241</v>
      </c>
      <c r="C3731" s="4" t="s">
        <v>242</v>
      </c>
      <c r="D3731" s="4" t="s">
        <v>937</v>
      </c>
      <c r="E3731" s="4" t="s">
        <v>938</v>
      </c>
      <c r="F3731" s="4" t="s">
        <v>112</v>
      </c>
      <c r="G3731" s="4" t="s">
        <v>113</v>
      </c>
      <c r="H3731" s="4" t="s">
        <v>866</v>
      </c>
      <c r="I3731" s="10">
        <v>499.75</v>
      </c>
      <c r="J3731" s="10">
        <v>499.74</v>
      </c>
      <c r="K3731" s="10">
        <v>499.75</v>
      </c>
      <c r="L3731" s="10">
        <v>499.75</v>
      </c>
      <c r="M3731" s="10">
        <v>499.74</v>
      </c>
      <c r="N3731" s="10">
        <v>514.74</v>
      </c>
      <c r="O3731" s="10">
        <v>514.74</v>
      </c>
      <c r="P3731" s="10">
        <v>514.74</v>
      </c>
      <c r="Q3731" s="10">
        <v>514.73</v>
      </c>
      <c r="R3731" s="10">
        <v>514.74</v>
      </c>
      <c r="S3731" s="10">
        <v>514.74</v>
      </c>
      <c r="T3731" s="10">
        <v>514.73</v>
      </c>
      <c r="U3731" s="9">
        <v>6101.89</v>
      </c>
    </row>
    <row r="3732" spans="1:21" ht="23.25" thickBot="1" x14ac:dyDescent="0.3">
      <c r="A3732" s="4" t="s">
        <v>936</v>
      </c>
      <c r="B3732" s="4" t="s">
        <v>241</v>
      </c>
      <c r="C3732" s="4" t="s">
        <v>242</v>
      </c>
      <c r="D3732" s="4" t="s">
        <v>937</v>
      </c>
      <c r="E3732" s="4" t="s">
        <v>938</v>
      </c>
      <c r="F3732" s="4" t="s">
        <v>114</v>
      </c>
      <c r="G3732" s="4" t="s">
        <v>115</v>
      </c>
      <c r="H3732" s="4" t="s">
        <v>866</v>
      </c>
      <c r="I3732" s="8">
        <v>1849.59</v>
      </c>
      <c r="J3732" s="8">
        <v>1849.59</v>
      </c>
      <c r="K3732" s="8">
        <v>1849.58</v>
      </c>
      <c r="L3732" s="8">
        <v>1854.72</v>
      </c>
      <c r="M3732" s="8">
        <v>1854.7</v>
      </c>
      <c r="N3732" s="8">
        <v>1910.36</v>
      </c>
      <c r="O3732" s="8">
        <v>1910.36</v>
      </c>
      <c r="P3732" s="8">
        <v>1910.35</v>
      </c>
      <c r="Q3732" s="8">
        <v>1910.36</v>
      </c>
      <c r="R3732" s="8">
        <v>1910.36</v>
      </c>
      <c r="S3732" s="8">
        <v>1910.36</v>
      </c>
      <c r="T3732" s="8">
        <v>1910.37</v>
      </c>
      <c r="U3732" s="9">
        <v>22630.7</v>
      </c>
    </row>
    <row r="3733" spans="1:21" ht="23.25" thickBot="1" x14ac:dyDescent="0.3">
      <c r="A3733" s="4" t="s">
        <v>936</v>
      </c>
      <c r="B3733" s="4" t="s">
        <v>241</v>
      </c>
      <c r="C3733" s="4" t="s">
        <v>242</v>
      </c>
      <c r="D3733" s="4" t="s">
        <v>937</v>
      </c>
      <c r="E3733" s="4" t="s">
        <v>938</v>
      </c>
      <c r="F3733" s="4" t="s">
        <v>132</v>
      </c>
      <c r="G3733" s="4" t="s">
        <v>133</v>
      </c>
      <c r="H3733" s="4" t="s">
        <v>866</v>
      </c>
      <c r="I3733" s="11"/>
      <c r="J3733" s="11"/>
      <c r="K3733" s="11"/>
      <c r="L3733" s="11"/>
      <c r="M3733" s="11"/>
      <c r="N3733" s="11"/>
      <c r="O3733" s="11"/>
      <c r="P3733" s="11"/>
      <c r="Q3733" s="11"/>
      <c r="R3733" s="11"/>
      <c r="S3733" s="10">
        <v>241.5</v>
      </c>
      <c r="T3733" s="11"/>
      <c r="U3733" s="9">
        <v>241.5</v>
      </c>
    </row>
    <row r="3734" spans="1:21" ht="23.25" thickBot="1" x14ac:dyDescent="0.3">
      <c r="A3734" s="4" t="s">
        <v>936</v>
      </c>
      <c r="B3734" s="4" t="s">
        <v>241</v>
      </c>
      <c r="C3734" s="4" t="s">
        <v>242</v>
      </c>
      <c r="D3734" s="4" t="s">
        <v>937</v>
      </c>
      <c r="E3734" s="4" t="s">
        <v>938</v>
      </c>
      <c r="F3734" s="4" t="s">
        <v>134</v>
      </c>
      <c r="G3734" s="4" t="s">
        <v>135</v>
      </c>
      <c r="H3734" s="4" t="s">
        <v>866</v>
      </c>
      <c r="I3734" s="7"/>
      <c r="J3734" s="8">
        <v>1632.61</v>
      </c>
      <c r="K3734" s="7"/>
      <c r="L3734" s="8">
        <v>456</v>
      </c>
      <c r="M3734" s="8">
        <v>216</v>
      </c>
      <c r="N3734" s="7"/>
      <c r="O3734" s="8">
        <v>216</v>
      </c>
      <c r="P3734" s="7"/>
      <c r="Q3734" s="8">
        <v>109.16</v>
      </c>
      <c r="R3734" s="7"/>
      <c r="S3734" s="7"/>
      <c r="T3734" s="7"/>
      <c r="U3734" s="9">
        <v>2629.77</v>
      </c>
    </row>
    <row r="3735" spans="1:21" ht="23.25" thickBot="1" x14ac:dyDescent="0.3">
      <c r="A3735" s="4" t="s">
        <v>936</v>
      </c>
      <c r="B3735" s="4" t="s">
        <v>241</v>
      </c>
      <c r="C3735" s="4" t="s">
        <v>242</v>
      </c>
      <c r="D3735" s="4" t="s">
        <v>937</v>
      </c>
      <c r="E3735" s="4" t="s">
        <v>938</v>
      </c>
      <c r="F3735" s="4" t="s">
        <v>254</v>
      </c>
      <c r="G3735" s="4" t="s">
        <v>255</v>
      </c>
      <c r="H3735" s="4" t="s">
        <v>866</v>
      </c>
      <c r="I3735" s="11"/>
      <c r="J3735" s="11"/>
      <c r="K3735" s="11"/>
      <c r="L3735" s="10">
        <v>15.68</v>
      </c>
      <c r="M3735" s="11"/>
      <c r="N3735" s="11"/>
      <c r="O3735" s="11"/>
      <c r="P3735" s="11"/>
      <c r="Q3735" s="11"/>
      <c r="R3735" s="11"/>
      <c r="S3735" s="11"/>
      <c r="T3735" s="11"/>
      <c r="U3735" s="9">
        <v>15.68</v>
      </c>
    </row>
    <row r="3736" spans="1:21" ht="23.25" thickBot="1" x14ac:dyDescent="0.3">
      <c r="A3736" s="4" t="s">
        <v>936</v>
      </c>
      <c r="B3736" s="4" t="s">
        <v>241</v>
      </c>
      <c r="C3736" s="4" t="s">
        <v>242</v>
      </c>
      <c r="D3736" s="4" t="s">
        <v>937</v>
      </c>
      <c r="E3736" s="4" t="s">
        <v>938</v>
      </c>
      <c r="F3736" s="4" t="s">
        <v>102</v>
      </c>
      <c r="G3736" s="4" t="s">
        <v>103</v>
      </c>
      <c r="H3736" s="4" t="s">
        <v>866</v>
      </c>
      <c r="I3736" s="8">
        <v>39.94</v>
      </c>
      <c r="J3736" s="8">
        <v>25.07</v>
      </c>
      <c r="K3736" s="7"/>
      <c r="L3736" s="7"/>
      <c r="M3736" s="7"/>
      <c r="N3736" s="8">
        <v>54.18</v>
      </c>
      <c r="O3736" s="7"/>
      <c r="P3736" s="7"/>
      <c r="Q3736" s="7"/>
      <c r="R3736" s="7"/>
      <c r="S3736" s="8">
        <v>11.72</v>
      </c>
      <c r="T3736" s="7"/>
      <c r="U3736" s="9">
        <v>130.91</v>
      </c>
    </row>
    <row r="3737" spans="1:21" ht="23.25" thickBot="1" x14ac:dyDescent="0.3">
      <c r="A3737" s="4" t="s">
        <v>936</v>
      </c>
      <c r="B3737" s="4" t="s">
        <v>241</v>
      </c>
      <c r="C3737" s="4" t="s">
        <v>242</v>
      </c>
      <c r="D3737" s="4" t="s">
        <v>937</v>
      </c>
      <c r="E3737" s="4" t="s">
        <v>938</v>
      </c>
      <c r="F3737" s="4" t="s">
        <v>445</v>
      </c>
      <c r="G3737" s="4" t="s">
        <v>446</v>
      </c>
      <c r="H3737" s="4" t="s">
        <v>866</v>
      </c>
      <c r="I3737" s="11"/>
      <c r="J3737" s="11"/>
      <c r="K3737" s="11"/>
      <c r="L3737" s="11"/>
      <c r="M3737" s="11"/>
      <c r="N3737" s="11"/>
      <c r="O3737" s="10">
        <v>57.36</v>
      </c>
      <c r="P3737" s="11"/>
      <c r="Q3737" s="11"/>
      <c r="R3737" s="11"/>
      <c r="S3737" s="11"/>
      <c r="T3737" s="11"/>
      <c r="U3737" s="9">
        <v>57.36</v>
      </c>
    </row>
    <row r="3738" spans="1:21" ht="23.25" thickBot="1" x14ac:dyDescent="0.3">
      <c r="A3738" s="4" t="s">
        <v>936</v>
      </c>
      <c r="B3738" s="4" t="s">
        <v>241</v>
      </c>
      <c r="C3738" s="4" t="s">
        <v>242</v>
      </c>
      <c r="D3738" s="4" t="s">
        <v>937</v>
      </c>
      <c r="E3738" s="4" t="s">
        <v>938</v>
      </c>
      <c r="F3738" s="4" t="s">
        <v>82</v>
      </c>
      <c r="G3738" s="4" t="s">
        <v>83</v>
      </c>
      <c r="H3738" s="4" t="s">
        <v>866</v>
      </c>
      <c r="I3738" s="7"/>
      <c r="J3738" s="7"/>
      <c r="K3738" s="8">
        <v>11.89</v>
      </c>
      <c r="L3738" s="8">
        <v>8</v>
      </c>
      <c r="M3738" s="7"/>
      <c r="N3738" s="7"/>
      <c r="O3738" s="7"/>
      <c r="P3738" s="7"/>
      <c r="Q3738" s="7"/>
      <c r="R3738" s="7"/>
      <c r="S3738" s="7"/>
      <c r="T3738" s="7"/>
      <c r="U3738" s="9">
        <v>19.89</v>
      </c>
    </row>
    <row r="3739" spans="1:21" ht="23.25" thickBot="1" x14ac:dyDescent="0.3">
      <c r="A3739" s="4" t="s">
        <v>936</v>
      </c>
      <c r="B3739" s="4" t="s">
        <v>241</v>
      </c>
      <c r="C3739" s="4" t="s">
        <v>242</v>
      </c>
      <c r="D3739" s="4" t="s">
        <v>937</v>
      </c>
      <c r="E3739" s="4" t="s">
        <v>938</v>
      </c>
      <c r="F3739" s="4" t="s">
        <v>152</v>
      </c>
      <c r="G3739" s="4" t="s">
        <v>153</v>
      </c>
      <c r="H3739" s="4" t="s">
        <v>866</v>
      </c>
      <c r="I3739" s="11"/>
      <c r="J3739" s="11"/>
      <c r="K3739" s="11"/>
      <c r="L3739" s="10">
        <v>280</v>
      </c>
      <c r="M3739" s="10">
        <v>1810</v>
      </c>
      <c r="N3739" s="11"/>
      <c r="O3739" s="10">
        <v>700</v>
      </c>
      <c r="P3739" s="11"/>
      <c r="Q3739" s="10">
        <v>1386.43</v>
      </c>
      <c r="R3739" s="11"/>
      <c r="S3739" s="11"/>
      <c r="T3739" s="11"/>
      <c r="U3739" s="9">
        <v>4176.43</v>
      </c>
    </row>
    <row r="3740" spans="1:21" ht="23.25" thickBot="1" x14ac:dyDescent="0.3">
      <c r="A3740" s="4" t="s">
        <v>936</v>
      </c>
      <c r="B3740" s="4" t="s">
        <v>241</v>
      </c>
      <c r="C3740" s="4" t="s">
        <v>242</v>
      </c>
      <c r="D3740" s="4" t="s">
        <v>937</v>
      </c>
      <c r="E3740" s="4" t="s">
        <v>938</v>
      </c>
      <c r="F3740" s="4" t="s">
        <v>84</v>
      </c>
      <c r="G3740" s="4" t="s">
        <v>85</v>
      </c>
      <c r="H3740" s="4" t="s">
        <v>866</v>
      </c>
      <c r="I3740" s="8">
        <v>4.9000000000000004</v>
      </c>
      <c r="J3740" s="8">
        <v>135.47999999999999</v>
      </c>
      <c r="K3740" s="8">
        <v>54.9</v>
      </c>
      <c r="L3740" s="8">
        <v>170.34</v>
      </c>
      <c r="M3740" s="8">
        <v>68</v>
      </c>
      <c r="N3740" s="7"/>
      <c r="O3740" s="7"/>
      <c r="P3740" s="7"/>
      <c r="Q3740" s="7"/>
      <c r="R3740" s="7"/>
      <c r="S3740" s="8">
        <v>59.72</v>
      </c>
      <c r="T3740" s="7"/>
      <c r="U3740" s="9">
        <v>493.34</v>
      </c>
    </row>
    <row r="3741" spans="1:21" ht="23.25" thickBot="1" x14ac:dyDescent="0.3">
      <c r="A3741" s="4" t="s">
        <v>936</v>
      </c>
      <c r="B3741" s="4" t="s">
        <v>241</v>
      </c>
      <c r="C3741" s="4" t="s">
        <v>242</v>
      </c>
      <c r="D3741" s="4" t="s">
        <v>937</v>
      </c>
      <c r="E3741" s="4" t="s">
        <v>938</v>
      </c>
      <c r="F3741" s="4" t="s">
        <v>162</v>
      </c>
      <c r="G3741" s="4" t="s">
        <v>163</v>
      </c>
      <c r="H3741" s="4" t="s">
        <v>866</v>
      </c>
      <c r="I3741" s="11"/>
      <c r="J3741" s="11"/>
      <c r="K3741" s="10">
        <v>312.31</v>
      </c>
      <c r="L3741" s="11"/>
      <c r="M3741" s="11"/>
      <c r="N3741" s="11"/>
      <c r="O3741" s="11"/>
      <c r="P3741" s="11"/>
      <c r="Q3741" s="11"/>
      <c r="R3741" s="11"/>
      <c r="S3741" s="11"/>
      <c r="T3741" s="11"/>
      <c r="U3741" s="9">
        <v>312.31</v>
      </c>
    </row>
    <row r="3742" spans="1:21" ht="23.25" thickBot="1" x14ac:dyDescent="0.3">
      <c r="A3742" s="4" t="s">
        <v>936</v>
      </c>
      <c r="B3742" s="4" t="s">
        <v>241</v>
      </c>
      <c r="C3742" s="4" t="s">
        <v>242</v>
      </c>
      <c r="D3742" s="4" t="s">
        <v>937</v>
      </c>
      <c r="E3742" s="4" t="s">
        <v>938</v>
      </c>
      <c r="F3742" s="4" t="s">
        <v>164</v>
      </c>
      <c r="G3742" s="4" t="s">
        <v>165</v>
      </c>
      <c r="H3742" s="4" t="s">
        <v>866</v>
      </c>
      <c r="I3742" s="7"/>
      <c r="J3742" s="7"/>
      <c r="K3742" s="8">
        <v>85.79</v>
      </c>
      <c r="L3742" s="7"/>
      <c r="M3742" s="7"/>
      <c r="N3742" s="8">
        <v>288.56</v>
      </c>
      <c r="O3742" s="7"/>
      <c r="P3742" s="7"/>
      <c r="Q3742" s="7"/>
      <c r="R3742" s="7"/>
      <c r="S3742" s="7"/>
      <c r="T3742" s="7"/>
      <c r="U3742" s="9">
        <v>374.35</v>
      </c>
    </row>
    <row r="3743" spans="1:21" ht="23.25" thickBot="1" x14ac:dyDescent="0.3">
      <c r="A3743" s="4" t="s">
        <v>936</v>
      </c>
      <c r="B3743" s="4" t="s">
        <v>241</v>
      </c>
      <c r="C3743" s="4" t="s">
        <v>242</v>
      </c>
      <c r="D3743" s="4" t="s">
        <v>937</v>
      </c>
      <c r="E3743" s="4" t="s">
        <v>938</v>
      </c>
      <c r="F3743" s="4" t="s">
        <v>86</v>
      </c>
      <c r="G3743" s="4" t="s">
        <v>87</v>
      </c>
      <c r="H3743" s="4" t="s">
        <v>866</v>
      </c>
      <c r="I3743" s="11"/>
      <c r="J3743" s="11"/>
      <c r="K3743" s="11"/>
      <c r="L3743" s="11"/>
      <c r="M3743" s="11"/>
      <c r="N3743" s="11"/>
      <c r="O3743" s="11"/>
      <c r="P3743" s="11"/>
      <c r="Q3743" s="11"/>
      <c r="R3743" s="11"/>
      <c r="S3743" s="10">
        <v>105.65</v>
      </c>
      <c r="T3743" s="11"/>
      <c r="U3743" s="9">
        <v>105.65</v>
      </c>
    </row>
    <row r="3744" spans="1:21" ht="23.25" thickBot="1" x14ac:dyDescent="0.3">
      <c r="A3744" s="4" t="s">
        <v>936</v>
      </c>
      <c r="B3744" s="4" t="s">
        <v>241</v>
      </c>
      <c r="C3744" s="4" t="s">
        <v>242</v>
      </c>
      <c r="D3744" s="4" t="s">
        <v>937</v>
      </c>
      <c r="E3744" s="4" t="s">
        <v>938</v>
      </c>
      <c r="F3744" s="4" t="s">
        <v>166</v>
      </c>
      <c r="G3744" s="4" t="s">
        <v>167</v>
      </c>
      <c r="H3744" s="4" t="s">
        <v>866</v>
      </c>
      <c r="I3744" s="7"/>
      <c r="J3744" s="7"/>
      <c r="K3744" s="8">
        <v>340.68</v>
      </c>
      <c r="L3744" s="7"/>
      <c r="M3744" s="7"/>
      <c r="N3744" s="7"/>
      <c r="O3744" s="7"/>
      <c r="P3744" s="7"/>
      <c r="Q3744" s="7"/>
      <c r="R3744" s="7"/>
      <c r="S3744" s="7"/>
      <c r="T3744" s="7"/>
      <c r="U3744" s="9">
        <v>340.68</v>
      </c>
    </row>
    <row r="3745" spans="1:21" ht="23.25" thickBot="1" x14ac:dyDescent="0.3">
      <c r="A3745" s="4" t="s">
        <v>936</v>
      </c>
      <c r="B3745" s="4" t="s">
        <v>241</v>
      </c>
      <c r="C3745" s="4" t="s">
        <v>242</v>
      </c>
      <c r="D3745" s="4" t="s">
        <v>937</v>
      </c>
      <c r="E3745" s="4" t="s">
        <v>938</v>
      </c>
      <c r="F3745" s="4" t="s">
        <v>192</v>
      </c>
      <c r="G3745" s="4" t="s">
        <v>193</v>
      </c>
      <c r="H3745" s="4" t="s">
        <v>866</v>
      </c>
      <c r="I3745" s="10">
        <v>-241.62</v>
      </c>
      <c r="J3745" s="10">
        <v>-286.36</v>
      </c>
      <c r="K3745" s="10">
        <v>-519.04</v>
      </c>
      <c r="L3745" s="10">
        <v>-161.11000000000001</v>
      </c>
      <c r="M3745" s="11"/>
      <c r="N3745" s="10">
        <v>-127.8</v>
      </c>
      <c r="O3745" s="10">
        <v>-182.6</v>
      </c>
      <c r="P3745" s="10">
        <v>-127.81</v>
      </c>
      <c r="Q3745" s="10">
        <v>-401.68</v>
      </c>
      <c r="R3745" s="10">
        <v>-182.57</v>
      </c>
      <c r="S3745" s="11"/>
      <c r="T3745" s="11"/>
      <c r="U3745" s="9">
        <v>-2230.59</v>
      </c>
    </row>
    <row r="3746" spans="1:21" ht="23.25" thickBot="1" x14ac:dyDescent="0.3">
      <c r="A3746" s="4" t="s">
        <v>936</v>
      </c>
      <c r="B3746" s="4" t="s">
        <v>241</v>
      </c>
      <c r="C3746" s="4" t="s">
        <v>242</v>
      </c>
      <c r="D3746" s="4" t="s">
        <v>939</v>
      </c>
      <c r="E3746" s="4" t="s">
        <v>940</v>
      </c>
      <c r="F3746" s="4" t="s">
        <v>134</v>
      </c>
      <c r="G3746" s="4" t="s">
        <v>135</v>
      </c>
      <c r="H3746" s="4" t="s">
        <v>872</v>
      </c>
      <c r="I3746" s="7"/>
      <c r="J3746" s="7"/>
      <c r="K3746" s="7"/>
      <c r="L3746" s="7"/>
      <c r="M3746" s="7"/>
      <c r="N3746" s="8">
        <v>94.49</v>
      </c>
      <c r="O3746" s="7"/>
      <c r="P3746" s="7"/>
      <c r="Q3746" s="7"/>
      <c r="R3746" s="7"/>
      <c r="S3746" s="7"/>
      <c r="T3746" s="7"/>
      <c r="U3746" s="9">
        <v>94.49</v>
      </c>
    </row>
    <row r="3747" spans="1:21" ht="23.25" thickBot="1" x14ac:dyDescent="0.3">
      <c r="A3747" s="4" t="s">
        <v>936</v>
      </c>
      <c r="B3747" s="4" t="s">
        <v>241</v>
      </c>
      <c r="C3747" s="4" t="s">
        <v>242</v>
      </c>
      <c r="D3747" s="4" t="s">
        <v>941</v>
      </c>
      <c r="E3747" s="4" t="s">
        <v>942</v>
      </c>
      <c r="F3747" s="4" t="s">
        <v>128</v>
      </c>
      <c r="G3747" s="4" t="s">
        <v>129</v>
      </c>
      <c r="H3747" s="4" t="s">
        <v>876</v>
      </c>
      <c r="I3747" s="11"/>
      <c r="J3747" s="11"/>
      <c r="K3747" s="11"/>
      <c r="L3747" s="11"/>
      <c r="M3747" s="10">
        <v>32940</v>
      </c>
      <c r="N3747" s="11"/>
      <c r="O3747" s="11"/>
      <c r="P3747" s="11"/>
      <c r="Q3747" s="11"/>
      <c r="R3747" s="11"/>
      <c r="S3747" s="11"/>
      <c r="T3747" s="11"/>
      <c r="U3747" s="9">
        <v>32940</v>
      </c>
    </row>
    <row r="3748" spans="1:21" ht="23.25" thickBot="1" x14ac:dyDescent="0.3">
      <c r="A3748" s="4" t="s">
        <v>936</v>
      </c>
      <c r="B3748" s="4" t="s">
        <v>241</v>
      </c>
      <c r="C3748" s="4" t="s">
        <v>242</v>
      </c>
      <c r="D3748" s="4" t="s">
        <v>941</v>
      </c>
      <c r="E3748" s="4" t="s">
        <v>942</v>
      </c>
      <c r="F3748" s="4" t="s">
        <v>132</v>
      </c>
      <c r="G3748" s="4" t="s">
        <v>133</v>
      </c>
      <c r="H3748" s="4" t="s">
        <v>876</v>
      </c>
      <c r="I3748" s="7"/>
      <c r="J3748" s="7"/>
      <c r="K3748" s="7"/>
      <c r="L3748" s="7"/>
      <c r="M3748" s="7"/>
      <c r="N3748" s="13">
        <v>0</v>
      </c>
      <c r="O3748" s="7"/>
      <c r="P3748" s="7"/>
      <c r="Q3748" s="7"/>
      <c r="R3748" s="7"/>
      <c r="S3748" s="7"/>
      <c r="T3748" s="7"/>
      <c r="U3748" s="12">
        <v>0</v>
      </c>
    </row>
    <row r="3749" spans="1:21" ht="23.25" thickBot="1" x14ac:dyDescent="0.3">
      <c r="A3749" s="4" t="s">
        <v>936</v>
      </c>
      <c r="B3749" s="4" t="s">
        <v>241</v>
      </c>
      <c r="C3749" s="4" t="s">
        <v>242</v>
      </c>
      <c r="D3749" s="4" t="s">
        <v>941</v>
      </c>
      <c r="E3749" s="4" t="s">
        <v>942</v>
      </c>
      <c r="F3749" s="4" t="s">
        <v>134</v>
      </c>
      <c r="G3749" s="4" t="s">
        <v>135</v>
      </c>
      <c r="H3749" s="4" t="s">
        <v>876</v>
      </c>
      <c r="I3749" s="10">
        <v>168</v>
      </c>
      <c r="J3749" s="11"/>
      <c r="K3749" s="11"/>
      <c r="L3749" s="11"/>
      <c r="M3749" s="11"/>
      <c r="N3749" s="11"/>
      <c r="O3749" s="10">
        <v>35.880000000000003</v>
      </c>
      <c r="P3749" s="10">
        <v>799.85</v>
      </c>
      <c r="Q3749" s="11"/>
      <c r="R3749" s="11"/>
      <c r="S3749" s="10">
        <v>294.48</v>
      </c>
      <c r="T3749" s="11"/>
      <c r="U3749" s="9">
        <v>1298.21</v>
      </c>
    </row>
    <row r="3750" spans="1:21" ht="23.25" thickBot="1" x14ac:dyDescent="0.3">
      <c r="A3750" s="4" t="s">
        <v>936</v>
      </c>
      <c r="B3750" s="4" t="s">
        <v>241</v>
      </c>
      <c r="C3750" s="4" t="s">
        <v>242</v>
      </c>
      <c r="D3750" s="4" t="s">
        <v>941</v>
      </c>
      <c r="E3750" s="4" t="s">
        <v>942</v>
      </c>
      <c r="F3750" s="4" t="s">
        <v>98</v>
      </c>
      <c r="G3750" s="4" t="s">
        <v>99</v>
      </c>
      <c r="H3750" s="4" t="s">
        <v>876</v>
      </c>
      <c r="I3750" s="7"/>
      <c r="J3750" s="7"/>
      <c r="K3750" s="7"/>
      <c r="L3750" s="7"/>
      <c r="M3750" s="7"/>
      <c r="N3750" s="7"/>
      <c r="O3750" s="7"/>
      <c r="P3750" s="7"/>
      <c r="Q3750" s="7"/>
      <c r="R3750" s="8">
        <v>3534.43</v>
      </c>
      <c r="S3750" s="8">
        <v>-3534.43</v>
      </c>
      <c r="T3750" s="8">
        <v>612.75</v>
      </c>
      <c r="U3750" s="9">
        <v>612.75</v>
      </c>
    </row>
    <row r="3751" spans="1:21" ht="23.25" thickBot="1" x14ac:dyDescent="0.3">
      <c r="A3751" s="4" t="s">
        <v>936</v>
      </c>
      <c r="B3751" s="4" t="s">
        <v>241</v>
      </c>
      <c r="C3751" s="4" t="s">
        <v>242</v>
      </c>
      <c r="D3751" s="4" t="s">
        <v>941</v>
      </c>
      <c r="E3751" s="4" t="s">
        <v>942</v>
      </c>
      <c r="F3751" s="4" t="s">
        <v>445</v>
      </c>
      <c r="G3751" s="4" t="s">
        <v>446</v>
      </c>
      <c r="H3751" s="4" t="s">
        <v>876</v>
      </c>
      <c r="I3751" s="11"/>
      <c r="J3751" s="11"/>
      <c r="K3751" s="11"/>
      <c r="L3751" s="11"/>
      <c r="M3751" s="11"/>
      <c r="N3751" s="11"/>
      <c r="O3751" s="10">
        <v>9459.67</v>
      </c>
      <c r="P3751" s="11"/>
      <c r="Q3751" s="11"/>
      <c r="R3751" s="11"/>
      <c r="S3751" s="11"/>
      <c r="T3751" s="11"/>
      <c r="U3751" s="9">
        <v>9459.67</v>
      </c>
    </row>
    <row r="3752" spans="1:21" ht="23.25" thickBot="1" x14ac:dyDescent="0.3">
      <c r="A3752" s="4" t="s">
        <v>936</v>
      </c>
      <c r="B3752" s="4" t="s">
        <v>241</v>
      </c>
      <c r="C3752" s="4" t="s">
        <v>242</v>
      </c>
      <c r="D3752" s="4" t="s">
        <v>941</v>
      </c>
      <c r="E3752" s="4" t="s">
        <v>942</v>
      </c>
      <c r="F3752" s="4" t="s">
        <v>152</v>
      </c>
      <c r="G3752" s="4" t="s">
        <v>153</v>
      </c>
      <c r="H3752" s="4" t="s">
        <v>876</v>
      </c>
      <c r="I3752" s="8">
        <v>10233.25</v>
      </c>
      <c r="J3752" s="8">
        <v>11194.94</v>
      </c>
      <c r="K3752" s="8">
        <v>4300</v>
      </c>
      <c r="L3752" s="8">
        <v>1290</v>
      </c>
      <c r="M3752" s="8">
        <v>4454.7</v>
      </c>
      <c r="N3752" s="8">
        <v>20518.75</v>
      </c>
      <c r="O3752" s="8">
        <v>13243.75</v>
      </c>
      <c r="P3752" s="8">
        <v>17229.5</v>
      </c>
      <c r="Q3752" s="8">
        <v>9101.5</v>
      </c>
      <c r="R3752" s="8">
        <v>31316.2</v>
      </c>
      <c r="S3752" s="8">
        <v>8000</v>
      </c>
      <c r="T3752" s="8">
        <v>57127.25</v>
      </c>
      <c r="U3752" s="9">
        <v>188009.84</v>
      </c>
    </row>
    <row r="3753" spans="1:21" ht="23.25" thickBot="1" x14ac:dyDescent="0.3">
      <c r="A3753" s="4" t="s">
        <v>936</v>
      </c>
      <c r="B3753" s="4" t="s">
        <v>241</v>
      </c>
      <c r="C3753" s="4" t="s">
        <v>242</v>
      </c>
      <c r="D3753" s="4" t="s">
        <v>941</v>
      </c>
      <c r="E3753" s="4" t="s">
        <v>942</v>
      </c>
      <c r="F3753" s="4" t="s">
        <v>771</v>
      </c>
      <c r="G3753" s="4" t="s">
        <v>772</v>
      </c>
      <c r="H3753" s="4" t="s">
        <v>876</v>
      </c>
      <c r="I3753" s="10">
        <v>11497.1</v>
      </c>
      <c r="J3753" s="10">
        <v>10735.03</v>
      </c>
      <c r="K3753" s="10">
        <v>12381.86</v>
      </c>
      <c r="L3753" s="10">
        <v>7400</v>
      </c>
      <c r="M3753" s="10">
        <v>22084</v>
      </c>
      <c r="N3753" s="10">
        <v>22084</v>
      </c>
      <c r="O3753" s="11"/>
      <c r="P3753" s="11"/>
      <c r="Q3753" s="11"/>
      <c r="R3753" s="10">
        <v>25089.61</v>
      </c>
      <c r="S3753" s="10">
        <v>11097.78</v>
      </c>
      <c r="T3753" s="10">
        <v>7641.83</v>
      </c>
      <c r="U3753" s="9">
        <v>130011.21</v>
      </c>
    </row>
    <row r="3754" spans="1:21" ht="23.25" thickBot="1" x14ac:dyDescent="0.3">
      <c r="A3754" s="4" t="s">
        <v>936</v>
      </c>
      <c r="B3754" s="4" t="s">
        <v>241</v>
      </c>
      <c r="C3754" s="4" t="s">
        <v>242</v>
      </c>
      <c r="D3754" s="4" t="s">
        <v>941</v>
      </c>
      <c r="E3754" s="4" t="s">
        <v>942</v>
      </c>
      <c r="F3754" s="4" t="s">
        <v>773</v>
      </c>
      <c r="G3754" s="4" t="s">
        <v>774</v>
      </c>
      <c r="H3754" s="4" t="s">
        <v>876</v>
      </c>
      <c r="I3754" s="8">
        <v>8000</v>
      </c>
      <c r="J3754" s="7"/>
      <c r="K3754" s="7"/>
      <c r="L3754" s="7"/>
      <c r="M3754" s="7"/>
      <c r="N3754" s="8">
        <v>85500</v>
      </c>
      <c r="O3754" s="8">
        <v>-85500</v>
      </c>
      <c r="P3754" s="7"/>
      <c r="Q3754" s="8">
        <v>45000</v>
      </c>
      <c r="R3754" s="7"/>
      <c r="S3754" s="7"/>
      <c r="T3754" s="7"/>
      <c r="U3754" s="9">
        <v>53000</v>
      </c>
    </row>
    <row r="3755" spans="1:21" ht="23.25" thickBot="1" x14ac:dyDescent="0.3">
      <c r="A3755" s="4" t="s">
        <v>936</v>
      </c>
      <c r="B3755" s="4" t="s">
        <v>970</v>
      </c>
      <c r="C3755" s="4" t="s">
        <v>971</v>
      </c>
      <c r="D3755" s="4" t="s">
        <v>7693</v>
      </c>
      <c r="E3755" s="4" t="s">
        <v>7694</v>
      </c>
      <c r="F3755" s="4" t="s">
        <v>336</v>
      </c>
      <c r="G3755" s="4" t="s">
        <v>337</v>
      </c>
      <c r="H3755" s="4" t="s">
        <v>879</v>
      </c>
      <c r="I3755" s="11"/>
      <c r="J3755" s="11"/>
      <c r="K3755" s="11"/>
      <c r="L3755" s="11"/>
      <c r="M3755" s="11"/>
      <c r="N3755" s="11"/>
      <c r="O3755" s="11"/>
      <c r="P3755" s="11"/>
      <c r="Q3755" s="11"/>
      <c r="R3755" s="11"/>
      <c r="S3755" s="11"/>
      <c r="T3755" s="10">
        <v>170</v>
      </c>
      <c r="U3755" s="9">
        <v>170</v>
      </c>
    </row>
    <row r="3756" spans="1:21" ht="23.25" thickBot="1" x14ac:dyDescent="0.3">
      <c r="A3756" s="4" t="s">
        <v>936</v>
      </c>
      <c r="B3756" s="4" t="s">
        <v>853</v>
      </c>
      <c r="C3756" s="4" t="s">
        <v>854</v>
      </c>
      <c r="D3756" s="4" t="s">
        <v>937</v>
      </c>
      <c r="E3756" s="4" t="s">
        <v>938</v>
      </c>
      <c r="F3756" s="4" t="s">
        <v>132</v>
      </c>
      <c r="G3756" s="4" t="s">
        <v>133</v>
      </c>
      <c r="H3756" s="4" t="s">
        <v>866</v>
      </c>
      <c r="I3756" s="7"/>
      <c r="J3756" s="7"/>
      <c r="K3756" s="7"/>
      <c r="L3756" s="8">
        <v>53.42</v>
      </c>
      <c r="M3756" s="7"/>
      <c r="N3756" s="7"/>
      <c r="O3756" s="7"/>
      <c r="P3756" s="7"/>
      <c r="Q3756" s="7"/>
      <c r="R3756" s="7"/>
      <c r="S3756" s="7"/>
      <c r="T3756" s="7"/>
      <c r="U3756" s="9">
        <v>53.42</v>
      </c>
    </row>
    <row r="3757" spans="1:21" ht="23.25" thickBot="1" x14ac:dyDescent="0.3">
      <c r="A3757" s="4" t="s">
        <v>943</v>
      </c>
      <c r="B3757" s="4" t="s">
        <v>89</v>
      </c>
      <c r="C3757" s="4" t="s">
        <v>90</v>
      </c>
      <c r="D3757" s="4" t="s">
        <v>944</v>
      </c>
      <c r="E3757" s="4" t="s">
        <v>945</v>
      </c>
      <c r="F3757" s="4" t="s">
        <v>102</v>
      </c>
      <c r="G3757" s="4" t="s">
        <v>103</v>
      </c>
      <c r="H3757" s="4" t="s">
        <v>440</v>
      </c>
      <c r="I3757" s="10">
        <v>51.9</v>
      </c>
      <c r="J3757" s="10">
        <v>18.95</v>
      </c>
      <c r="K3757" s="10">
        <v>112.41</v>
      </c>
      <c r="L3757" s="11"/>
      <c r="M3757" s="11"/>
      <c r="N3757" s="10">
        <v>15.59</v>
      </c>
      <c r="O3757" s="11"/>
      <c r="P3757" s="11"/>
      <c r="Q3757" s="10">
        <v>13.75</v>
      </c>
      <c r="R3757" s="11"/>
      <c r="S3757" s="11"/>
      <c r="T3757" s="10">
        <v>29.61</v>
      </c>
      <c r="U3757" s="9">
        <v>242.21</v>
      </c>
    </row>
    <row r="3758" spans="1:21" ht="23.25" thickBot="1" x14ac:dyDescent="0.3">
      <c r="A3758" s="4" t="s">
        <v>943</v>
      </c>
      <c r="B3758" s="4" t="s">
        <v>89</v>
      </c>
      <c r="C3758" s="4" t="s">
        <v>90</v>
      </c>
      <c r="D3758" s="4" t="s">
        <v>944</v>
      </c>
      <c r="E3758" s="4" t="s">
        <v>945</v>
      </c>
      <c r="F3758" s="4" t="s">
        <v>235</v>
      </c>
      <c r="G3758" s="4" t="s">
        <v>236</v>
      </c>
      <c r="H3758" s="4" t="s">
        <v>440</v>
      </c>
      <c r="I3758" s="8">
        <v>1.75</v>
      </c>
      <c r="J3758" s="8">
        <v>2.75</v>
      </c>
      <c r="K3758" s="7"/>
      <c r="L3758" s="7"/>
      <c r="M3758" s="8">
        <v>1.75</v>
      </c>
      <c r="N3758" s="7"/>
      <c r="O3758" s="7"/>
      <c r="P3758" s="7"/>
      <c r="Q3758" s="7"/>
      <c r="R3758" s="7"/>
      <c r="S3758" s="7"/>
      <c r="T3758" s="7"/>
      <c r="U3758" s="9">
        <v>6.25</v>
      </c>
    </row>
    <row r="3759" spans="1:21" ht="23.25" thickBot="1" x14ac:dyDescent="0.3">
      <c r="A3759" s="4" t="s">
        <v>943</v>
      </c>
      <c r="B3759" s="4" t="s">
        <v>89</v>
      </c>
      <c r="C3759" s="4" t="s">
        <v>90</v>
      </c>
      <c r="D3759" s="4" t="s">
        <v>944</v>
      </c>
      <c r="E3759" s="4" t="s">
        <v>945</v>
      </c>
      <c r="F3759" s="4" t="s">
        <v>116</v>
      </c>
      <c r="G3759" s="4" t="s">
        <v>117</v>
      </c>
      <c r="H3759" s="4" t="s">
        <v>440</v>
      </c>
      <c r="I3759" s="10">
        <v>75.48</v>
      </c>
      <c r="J3759" s="10">
        <v>261.73</v>
      </c>
      <c r="K3759" s="10">
        <v>101.35</v>
      </c>
      <c r="L3759" s="10">
        <v>2.31</v>
      </c>
      <c r="M3759" s="10">
        <v>194.29</v>
      </c>
      <c r="N3759" s="10">
        <v>25.37</v>
      </c>
      <c r="O3759" s="11"/>
      <c r="P3759" s="10">
        <v>284.70999999999998</v>
      </c>
      <c r="Q3759" s="10">
        <v>86.32</v>
      </c>
      <c r="R3759" s="10">
        <v>107</v>
      </c>
      <c r="S3759" s="11"/>
      <c r="T3759" s="11"/>
      <c r="U3759" s="9">
        <v>1138.56</v>
      </c>
    </row>
    <row r="3760" spans="1:21" ht="23.25" thickBot="1" x14ac:dyDescent="0.3">
      <c r="A3760" s="4" t="s">
        <v>943</v>
      </c>
      <c r="B3760" s="4" t="s">
        <v>406</v>
      </c>
      <c r="C3760" s="4" t="s">
        <v>407</v>
      </c>
      <c r="D3760" s="4" t="s">
        <v>944</v>
      </c>
      <c r="E3760" s="4" t="s">
        <v>945</v>
      </c>
      <c r="F3760" s="4" t="s">
        <v>80</v>
      </c>
      <c r="G3760" s="4" t="s">
        <v>81</v>
      </c>
      <c r="H3760" s="4" t="s">
        <v>440</v>
      </c>
      <c r="I3760" s="8">
        <v>754</v>
      </c>
      <c r="J3760" s="8">
        <v>754</v>
      </c>
      <c r="K3760" s="8">
        <v>754</v>
      </c>
      <c r="L3760" s="8">
        <v>754</v>
      </c>
      <c r="M3760" s="8">
        <v>754</v>
      </c>
      <c r="N3760" s="8">
        <v>754</v>
      </c>
      <c r="O3760" s="8">
        <v>754</v>
      </c>
      <c r="P3760" s="8">
        <v>754</v>
      </c>
      <c r="Q3760" s="8">
        <v>754</v>
      </c>
      <c r="R3760" s="8">
        <v>754</v>
      </c>
      <c r="S3760" s="8">
        <v>754</v>
      </c>
      <c r="T3760" s="8">
        <v>754</v>
      </c>
      <c r="U3760" s="9">
        <v>9048</v>
      </c>
    </row>
    <row r="3761" spans="1:21" ht="23.25" thickBot="1" x14ac:dyDescent="0.3">
      <c r="A3761" s="4" t="s">
        <v>943</v>
      </c>
      <c r="B3761" s="4" t="s">
        <v>406</v>
      </c>
      <c r="C3761" s="4" t="s">
        <v>407</v>
      </c>
      <c r="D3761" s="4" t="s">
        <v>1133</v>
      </c>
      <c r="E3761" s="4" t="s">
        <v>1134</v>
      </c>
      <c r="F3761" s="4" t="s">
        <v>166</v>
      </c>
      <c r="G3761" s="4" t="s">
        <v>167</v>
      </c>
      <c r="H3761" s="4" t="s">
        <v>1135</v>
      </c>
      <c r="I3761" s="11"/>
      <c r="J3761" s="11"/>
      <c r="K3761" s="11"/>
      <c r="L3761" s="11"/>
      <c r="M3761" s="11"/>
      <c r="N3761" s="11"/>
      <c r="O3761" s="11"/>
      <c r="P3761" s="11"/>
      <c r="Q3761" s="11"/>
      <c r="R3761" s="11"/>
      <c r="S3761" s="10">
        <v>50</v>
      </c>
      <c r="T3761" s="11"/>
      <c r="U3761" s="9">
        <v>50</v>
      </c>
    </row>
    <row r="3762" spans="1:21" ht="23.25" thickBot="1" x14ac:dyDescent="0.3">
      <c r="A3762" s="4" t="s">
        <v>943</v>
      </c>
      <c r="B3762" s="4" t="s">
        <v>406</v>
      </c>
      <c r="C3762" s="4" t="s">
        <v>407</v>
      </c>
      <c r="D3762" s="4" t="s">
        <v>1133</v>
      </c>
      <c r="E3762" s="4" t="s">
        <v>1134</v>
      </c>
      <c r="F3762" s="4" t="s">
        <v>168</v>
      </c>
      <c r="G3762" s="4" t="s">
        <v>169</v>
      </c>
      <c r="H3762" s="4" t="s">
        <v>1135</v>
      </c>
      <c r="I3762" s="8">
        <v>112.5</v>
      </c>
      <c r="J3762" s="7"/>
      <c r="K3762" s="7"/>
      <c r="L3762" s="7"/>
      <c r="M3762" s="7"/>
      <c r="N3762" s="7"/>
      <c r="O3762" s="7"/>
      <c r="P3762" s="7"/>
      <c r="Q3762" s="7"/>
      <c r="R3762" s="7"/>
      <c r="S3762" s="7"/>
      <c r="T3762" s="7"/>
      <c r="U3762" s="9">
        <v>112.5</v>
      </c>
    </row>
    <row r="3763" spans="1:21" ht="23.25" thickBot="1" x14ac:dyDescent="0.3">
      <c r="A3763" s="4" t="s">
        <v>943</v>
      </c>
      <c r="B3763" s="4" t="s">
        <v>764</v>
      </c>
      <c r="C3763" s="4" t="s">
        <v>765</v>
      </c>
      <c r="D3763" s="4" t="s">
        <v>946</v>
      </c>
      <c r="E3763" s="4" t="s">
        <v>947</v>
      </c>
      <c r="F3763" s="4" t="s">
        <v>84</v>
      </c>
      <c r="G3763" s="4" t="s">
        <v>85</v>
      </c>
      <c r="H3763" s="4" t="s">
        <v>353</v>
      </c>
      <c r="I3763" s="11"/>
      <c r="J3763" s="11"/>
      <c r="K3763" s="11"/>
      <c r="L3763" s="11"/>
      <c r="M3763" s="10">
        <v>50</v>
      </c>
      <c r="N3763" s="10">
        <v>46.18</v>
      </c>
      <c r="O3763" s="11"/>
      <c r="P3763" s="11"/>
      <c r="Q3763" s="11"/>
      <c r="R3763" s="11"/>
      <c r="S3763" s="11"/>
      <c r="T3763" s="11"/>
      <c r="U3763" s="9">
        <v>96.18</v>
      </c>
    </row>
    <row r="3764" spans="1:21" ht="23.25" thickBot="1" x14ac:dyDescent="0.3">
      <c r="A3764" s="4" t="s">
        <v>943</v>
      </c>
      <c r="B3764" s="4" t="s">
        <v>314</v>
      </c>
      <c r="C3764" s="4" t="s">
        <v>315</v>
      </c>
      <c r="D3764" s="4" t="s">
        <v>944</v>
      </c>
      <c r="E3764" s="4" t="s">
        <v>945</v>
      </c>
      <c r="F3764" s="4" t="s">
        <v>132</v>
      </c>
      <c r="G3764" s="4" t="s">
        <v>133</v>
      </c>
      <c r="H3764" s="4" t="s">
        <v>440</v>
      </c>
      <c r="I3764" s="7"/>
      <c r="J3764" s="7"/>
      <c r="K3764" s="7"/>
      <c r="L3764" s="7"/>
      <c r="M3764" s="7"/>
      <c r="N3764" s="7"/>
      <c r="O3764" s="7"/>
      <c r="P3764" s="8">
        <v>49.45</v>
      </c>
      <c r="Q3764" s="7"/>
      <c r="R3764" s="7"/>
      <c r="S3764" s="7"/>
      <c r="T3764" s="7"/>
      <c r="U3764" s="9">
        <v>49.45</v>
      </c>
    </row>
    <row r="3765" spans="1:21" ht="23.25" thickBot="1" x14ac:dyDescent="0.3">
      <c r="A3765" s="4" t="s">
        <v>943</v>
      </c>
      <c r="B3765" s="4" t="s">
        <v>314</v>
      </c>
      <c r="C3765" s="4" t="s">
        <v>315</v>
      </c>
      <c r="D3765" s="4" t="s">
        <v>944</v>
      </c>
      <c r="E3765" s="4" t="s">
        <v>945</v>
      </c>
      <c r="F3765" s="4" t="s">
        <v>146</v>
      </c>
      <c r="G3765" s="4" t="s">
        <v>147</v>
      </c>
      <c r="H3765" s="4" t="s">
        <v>440</v>
      </c>
      <c r="I3765" s="11"/>
      <c r="J3765" s="11"/>
      <c r="K3765" s="11"/>
      <c r="L3765" s="10">
        <v>35.020000000000003</v>
      </c>
      <c r="M3765" s="10">
        <v>21.03</v>
      </c>
      <c r="N3765" s="11"/>
      <c r="O3765" s="11"/>
      <c r="P3765" s="11"/>
      <c r="Q3765" s="11"/>
      <c r="R3765" s="11"/>
      <c r="S3765" s="11"/>
      <c r="T3765" s="11"/>
      <c r="U3765" s="9">
        <v>56.05</v>
      </c>
    </row>
    <row r="3766" spans="1:21" ht="23.25" thickBot="1" x14ac:dyDescent="0.3">
      <c r="A3766" s="4" t="s">
        <v>943</v>
      </c>
      <c r="B3766" s="4" t="s">
        <v>314</v>
      </c>
      <c r="C3766" s="4" t="s">
        <v>315</v>
      </c>
      <c r="D3766" s="4" t="s">
        <v>944</v>
      </c>
      <c r="E3766" s="4" t="s">
        <v>945</v>
      </c>
      <c r="F3766" s="4" t="s">
        <v>84</v>
      </c>
      <c r="G3766" s="4" t="s">
        <v>85</v>
      </c>
      <c r="H3766" s="4" t="s">
        <v>440</v>
      </c>
      <c r="I3766" s="7"/>
      <c r="J3766" s="8">
        <v>16.27</v>
      </c>
      <c r="K3766" s="7"/>
      <c r="L3766" s="7"/>
      <c r="M3766" s="7"/>
      <c r="N3766" s="7"/>
      <c r="O3766" s="7"/>
      <c r="P3766" s="7"/>
      <c r="Q3766" s="7"/>
      <c r="R3766" s="7"/>
      <c r="S3766" s="7"/>
      <c r="T3766" s="7"/>
      <c r="U3766" s="9">
        <v>16.27</v>
      </c>
    </row>
    <row r="3767" spans="1:21" ht="23.25" thickBot="1" x14ac:dyDescent="0.3">
      <c r="A3767" s="4" t="s">
        <v>943</v>
      </c>
      <c r="B3767" s="4" t="s">
        <v>314</v>
      </c>
      <c r="C3767" s="4" t="s">
        <v>315</v>
      </c>
      <c r="D3767" s="4" t="s">
        <v>948</v>
      </c>
      <c r="E3767" s="4" t="s">
        <v>949</v>
      </c>
      <c r="F3767" s="4" t="s">
        <v>445</v>
      </c>
      <c r="G3767" s="4" t="s">
        <v>446</v>
      </c>
      <c r="H3767" s="4" t="s">
        <v>784</v>
      </c>
      <c r="I3767" s="11"/>
      <c r="J3767" s="11"/>
      <c r="K3767" s="11"/>
      <c r="L3767" s="11"/>
      <c r="M3767" s="11"/>
      <c r="N3767" s="11"/>
      <c r="O3767" s="11"/>
      <c r="P3767" s="11"/>
      <c r="Q3767" s="11"/>
      <c r="R3767" s="11"/>
      <c r="S3767" s="10">
        <v>-43585</v>
      </c>
      <c r="T3767" s="11"/>
      <c r="U3767" s="9">
        <v>-43585</v>
      </c>
    </row>
    <row r="3768" spans="1:21" ht="23.25" thickBot="1" x14ac:dyDescent="0.3">
      <c r="A3768" s="4" t="s">
        <v>943</v>
      </c>
      <c r="B3768" s="4" t="s">
        <v>491</v>
      </c>
      <c r="C3768" s="4" t="s">
        <v>492</v>
      </c>
      <c r="D3768" s="4" t="s">
        <v>944</v>
      </c>
      <c r="E3768" s="4" t="s">
        <v>945</v>
      </c>
      <c r="F3768" s="4" t="s">
        <v>84</v>
      </c>
      <c r="G3768" s="4" t="s">
        <v>85</v>
      </c>
      <c r="H3768" s="4" t="s">
        <v>440</v>
      </c>
      <c r="I3768" s="7"/>
      <c r="J3768" s="7"/>
      <c r="K3768" s="7"/>
      <c r="L3768" s="7"/>
      <c r="M3768" s="7"/>
      <c r="N3768" s="8">
        <v>12.75</v>
      </c>
      <c r="O3768" s="7"/>
      <c r="P3768" s="7"/>
      <c r="Q3768" s="7"/>
      <c r="R3768" s="7"/>
      <c r="S3768" s="7"/>
      <c r="T3768" s="7"/>
      <c r="U3768" s="9">
        <v>12.75</v>
      </c>
    </row>
    <row r="3769" spans="1:21" ht="23.25" thickBot="1" x14ac:dyDescent="0.3">
      <c r="A3769" s="4" t="s">
        <v>943</v>
      </c>
      <c r="B3769" s="4" t="s">
        <v>491</v>
      </c>
      <c r="C3769" s="4" t="s">
        <v>492</v>
      </c>
      <c r="D3769" s="4" t="s">
        <v>944</v>
      </c>
      <c r="E3769" s="4" t="s">
        <v>945</v>
      </c>
      <c r="F3769" s="4" t="s">
        <v>164</v>
      </c>
      <c r="G3769" s="4" t="s">
        <v>165</v>
      </c>
      <c r="H3769" s="4" t="s">
        <v>440</v>
      </c>
      <c r="I3769" s="11"/>
      <c r="J3769" s="11"/>
      <c r="K3769" s="11"/>
      <c r="L3769" s="11"/>
      <c r="M3769" s="11"/>
      <c r="N3769" s="10">
        <v>124.92</v>
      </c>
      <c r="O3769" s="11"/>
      <c r="P3769" s="11"/>
      <c r="Q3769" s="11"/>
      <c r="R3769" s="11"/>
      <c r="S3769" s="11"/>
      <c r="T3769" s="11"/>
      <c r="U3769" s="9">
        <v>124.92</v>
      </c>
    </row>
    <row r="3770" spans="1:21" ht="23.25" thickBot="1" x14ac:dyDescent="0.3">
      <c r="A3770" s="4" t="s">
        <v>943</v>
      </c>
      <c r="B3770" s="4" t="s">
        <v>785</v>
      </c>
      <c r="C3770" s="4" t="s">
        <v>786</v>
      </c>
      <c r="D3770" s="4" t="s">
        <v>944</v>
      </c>
      <c r="E3770" s="4" t="s">
        <v>945</v>
      </c>
      <c r="F3770" s="4" t="s">
        <v>108</v>
      </c>
      <c r="G3770" s="4" t="s">
        <v>109</v>
      </c>
      <c r="H3770" s="4" t="s">
        <v>440</v>
      </c>
      <c r="I3770" s="8">
        <v>37309.81</v>
      </c>
      <c r="J3770" s="8">
        <v>33162.51</v>
      </c>
      <c r="K3770" s="8">
        <v>31618.25</v>
      </c>
      <c r="L3770" s="8">
        <v>34478.050000000003</v>
      </c>
      <c r="M3770" s="8">
        <v>37709.71</v>
      </c>
      <c r="N3770" s="8">
        <v>39610.04</v>
      </c>
      <c r="O3770" s="8">
        <v>39871.24</v>
      </c>
      <c r="P3770" s="8">
        <v>35774.400000000001</v>
      </c>
      <c r="Q3770" s="8">
        <v>38283.97</v>
      </c>
      <c r="R3770" s="8">
        <v>34222.870000000003</v>
      </c>
      <c r="S3770" s="8">
        <v>37564.22</v>
      </c>
      <c r="T3770" s="8">
        <v>35118.81</v>
      </c>
      <c r="U3770" s="9">
        <v>434723.88</v>
      </c>
    </row>
    <row r="3771" spans="1:21" ht="23.25" thickBot="1" x14ac:dyDescent="0.3">
      <c r="A3771" s="4" t="s">
        <v>943</v>
      </c>
      <c r="B3771" s="4" t="s">
        <v>785</v>
      </c>
      <c r="C3771" s="4" t="s">
        <v>786</v>
      </c>
      <c r="D3771" s="4" t="s">
        <v>944</v>
      </c>
      <c r="E3771" s="4" t="s">
        <v>945</v>
      </c>
      <c r="F3771" s="4" t="s">
        <v>110</v>
      </c>
      <c r="G3771" s="4" t="s">
        <v>111</v>
      </c>
      <c r="H3771" s="4" t="s">
        <v>440</v>
      </c>
      <c r="I3771" s="10">
        <v>208.33</v>
      </c>
      <c r="J3771" s="10">
        <v>208.33</v>
      </c>
      <c r="K3771" s="10">
        <v>208.33</v>
      </c>
      <c r="L3771" s="10">
        <v>208.33</v>
      </c>
      <c r="M3771" s="10">
        <v>208.33</v>
      </c>
      <c r="N3771" s="10">
        <v>208.33</v>
      </c>
      <c r="O3771" s="10">
        <v>208.33</v>
      </c>
      <c r="P3771" s="10">
        <v>208.33</v>
      </c>
      <c r="Q3771" s="10">
        <v>208.33</v>
      </c>
      <c r="R3771" s="11"/>
      <c r="S3771" s="11"/>
      <c r="T3771" s="11"/>
      <c r="U3771" s="9">
        <v>1874.97</v>
      </c>
    </row>
    <row r="3772" spans="1:21" ht="23.25" thickBot="1" x14ac:dyDescent="0.3">
      <c r="A3772" s="4" t="s">
        <v>943</v>
      </c>
      <c r="B3772" s="4" t="s">
        <v>785</v>
      </c>
      <c r="C3772" s="4" t="s">
        <v>786</v>
      </c>
      <c r="D3772" s="4" t="s">
        <v>944</v>
      </c>
      <c r="E3772" s="4" t="s">
        <v>945</v>
      </c>
      <c r="F3772" s="4" t="s">
        <v>112</v>
      </c>
      <c r="G3772" s="4" t="s">
        <v>113</v>
      </c>
      <c r="H3772" s="4" t="s">
        <v>440</v>
      </c>
      <c r="I3772" s="8">
        <v>5319</v>
      </c>
      <c r="J3772" s="8">
        <v>5318.99</v>
      </c>
      <c r="K3772" s="8">
        <v>5319.01</v>
      </c>
      <c r="L3772" s="8">
        <v>5318.99</v>
      </c>
      <c r="M3772" s="8">
        <v>5318.98</v>
      </c>
      <c r="N3772" s="8">
        <v>5497.28</v>
      </c>
      <c r="O3772" s="8">
        <v>5497.28</v>
      </c>
      <c r="P3772" s="8">
        <v>5497.29</v>
      </c>
      <c r="Q3772" s="8">
        <v>5497.28</v>
      </c>
      <c r="R3772" s="8">
        <v>5497.28</v>
      </c>
      <c r="S3772" s="8">
        <v>5497.25</v>
      </c>
      <c r="T3772" s="8">
        <v>5497.26</v>
      </c>
      <c r="U3772" s="9">
        <v>65075.89</v>
      </c>
    </row>
    <row r="3773" spans="1:21" ht="23.25" thickBot="1" x14ac:dyDescent="0.3">
      <c r="A3773" s="4" t="s">
        <v>943</v>
      </c>
      <c r="B3773" s="4" t="s">
        <v>785</v>
      </c>
      <c r="C3773" s="4" t="s">
        <v>786</v>
      </c>
      <c r="D3773" s="4" t="s">
        <v>944</v>
      </c>
      <c r="E3773" s="4" t="s">
        <v>945</v>
      </c>
      <c r="F3773" s="4" t="s">
        <v>114</v>
      </c>
      <c r="G3773" s="4" t="s">
        <v>115</v>
      </c>
      <c r="H3773" s="4" t="s">
        <v>440</v>
      </c>
      <c r="I3773" s="10">
        <v>19706.93</v>
      </c>
      <c r="J3773" s="10">
        <v>19706.95</v>
      </c>
      <c r="K3773" s="10">
        <v>19706.93</v>
      </c>
      <c r="L3773" s="10">
        <v>19761.53</v>
      </c>
      <c r="M3773" s="10">
        <v>19761.54</v>
      </c>
      <c r="N3773" s="10">
        <v>20423.150000000001</v>
      </c>
      <c r="O3773" s="10">
        <v>20423.150000000001</v>
      </c>
      <c r="P3773" s="10">
        <v>20423.11</v>
      </c>
      <c r="Q3773" s="10">
        <v>20423.14</v>
      </c>
      <c r="R3773" s="10">
        <v>20402.32</v>
      </c>
      <c r="S3773" s="10">
        <v>20402.32</v>
      </c>
      <c r="T3773" s="10">
        <v>20402.310000000001</v>
      </c>
      <c r="U3773" s="9">
        <v>241543.38</v>
      </c>
    </row>
    <row r="3774" spans="1:21" ht="23.25" thickBot="1" x14ac:dyDescent="0.3">
      <c r="A3774" s="4" t="s">
        <v>943</v>
      </c>
      <c r="B3774" s="4" t="s">
        <v>785</v>
      </c>
      <c r="C3774" s="4" t="s">
        <v>786</v>
      </c>
      <c r="D3774" s="4" t="s">
        <v>944</v>
      </c>
      <c r="E3774" s="4" t="s">
        <v>945</v>
      </c>
      <c r="F3774" s="4" t="s">
        <v>38</v>
      </c>
      <c r="G3774" s="4" t="s">
        <v>39</v>
      </c>
      <c r="H3774" s="4" t="s">
        <v>440</v>
      </c>
      <c r="I3774" s="7"/>
      <c r="J3774" s="7"/>
      <c r="K3774" s="8">
        <v>135</v>
      </c>
      <c r="L3774" s="7"/>
      <c r="M3774" s="7"/>
      <c r="N3774" s="7"/>
      <c r="O3774" s="7"/>
      <c r="P3774" s="7"/>
      <c r="Q3774" s="7"/>
      <c r="R3774" s="7"/>
      <c r="S3774" s="7"/>
      <c r="T3774" s="7"/>
      <c r="U3774" s="9">
        <v>135</v>
      </c>
    </row>
    <row r="3775" spans="1:21" ht="23.25" thickBot="1" x14ac:dyDescent="0.3">
      <c r="A3775" s="4" t="s">
        <v>943</v>
      </c>
      <c r="B3775" s="4" t="s">
        <v>785</v>
      </c>
      <c r="C3775" s="4" t="s">
        <v>786</v>
      </c>
      <c r="D3775" s="4" t="s">
        <v>944</v>
      </c>
      <c r="E3775" s="4" t="s">
        <v>945</v>
      </c>
      <c r="F3775" s="4" t="s">
        <v>98</v>
      </c>
      <c r="G3775" s="4" t="s">
        <v>99</v>
      </c>
      <c r="H3775" s="4" t="s">
        <v>440</v>
      </c>
      <c r="I3775" s="11"/>
      <c r="J3775" s="11"/>
      <c r="K3775" s="11"/>
      <c r="L3775" s="11"/>
      <c r="M3775" s="11"/>
      <c r="N3775" s="11"/>
      <c r="O3775" s="11"/>
      <c r="P3775" s="11"/>
      <c r="Q3775" s="11"/>
      <c r="R3775" s="11"/>
      <c r="S3775" s="11"/>
      <c r="T3775" s="10">
        <v>127.38</v>
      </c>
      <c r="U3775" s="9">
        <v>127.38</v>
      </c>
    </row>
    <row r="3776" spans="1:21" ht="23.25" thickBot="1" x14ac:dyDescent="0.3">
      <c r="A3776" s="4" t="s">
        <v>943</v>
      </c>
      <c r="B3776" s="4" t="s">
        <v>785</v>
      </c>
      <c r="C3776" s="4" t="s">
        <v>786</v>
      </c>
      <c r="D3776" s="4" t="s">
        <v>944</v>
      </c>
      <c r="E3776" s="4" t="s">
        <v>945</v>
      </c>
      <c r="F3776" s="4" t="s">
        <v>102</v>
      </c>
      <c r="G3776" s="4" t="s">
        <v>103</v>
      </c>
      <c r="H3776" s="4" t="s">
        <v>440</v>
      </c>
      <c r="I3776" s="7"/>
      <c r="J3776" s="7"/>
      <c r="K3776" s="8">
        <v>275.26</v>
      </c>
      <c r="L3776" s="7"/>
      <c r="M3776" s="7"/>
      <c r="N3776" s="7"/>
      <c r="O3776" s="7"/>
      <c r="P3776" s="8">
        <v>29.2</v>
      </c>
      <c r="Q3776" s="7"/>
      <c r="R3776" s="7"/>
      <c r="S3776" s="7"/>
      <c r="T3776" s="7"/>
      <c r="U3776" s="9">
        <v>304.45999999999998</v>
      </c>
    </row>
    <row r="3777" spans="1:21" ht="23.25" thickBot="1" x14ac:dyDescent="0.3">
      <c r="A3777" s="4" t="s">
        <v>943</v>
      </c>
      <c r="B3777" s="4" t="s">
        <v>785</v>
      </c>
      <c r="C3777" s="4" t="s">
        <v>786</v>
      </c>
      <c r="D3777" s="4" t="s">
        <v>944</v>
      </c>
      <c r="E3777" s="4" t="s">
        <v>945</v>
      </c>
      <c r="F3777" s="4" t="s">
        <v>116</v>
      </c>
      <c r="G3777" s="4" t="s">
        <v>117</v>
      </c>
      <c r="H3777" s="4" t="s">
        <v>440</v>
      </c>
      <c r="I3777" s="10">
        <v>14.15</v>
      </c>
      <c r="J3777" s="10">
        <v>22.36</v>
      </c>
      <c r="K3777" s="10">
        <v>20.41</v>
      </c>
      <c r="L3777" s="10">
        <v>20.68</v>
      </c>
      <c r="M3777" s="10">
        <v>12.27</v>
      </c>
      <c r="N3777" s="11"/>
      <c r="O3777" s="11"/>
      <c r="P3777" s="11"/>
      <c r="Q3777" s="11"/>
      <c r="R3777" s="11"/>
      <c r="S3777" s="11"/>
      <c r="T3777" s="11"/>
      <c r="U3777" s="9">
        <v>89.87</v>
      </c>
    </row>
    <row r="3778" spans="1:21" ht="23.25" thickBot="1" x14ac:dyDescent="0.3">
      <c r="A3778" s="4" t="s">
        <v>943</v>
      </c>
      <c r="B3778" s="4" t="s">
        <v>785</v>
      </c>
      <c r="C3778" s="4" t="s">
        <v>786</v>
      </c>
      <c r="D3778" s="4" t="s">
        <v>944</v>
      </c>
      <c r="E3778" s="4" t="s">
        <v>945</v>
      </c>
      <c r="F3778" s="4" t="s">
        <v>239</v>
      </c>
      <c r="G3778" s="4" t="s">
        <v>240</v>
      </c>
      <c r="H3778" s="4" t="s">
        <v>440</v>
      </c>
      <c r="I3778" s="7"/>
      <c r="J3778" s="7"/>
      <c r="K3778" s="8">
        <v>9</v>
      </c>
      <c r="L3778" s="7"/>
      <c r="M3778" s="7"/>
      <c r="N3778" s="7"/>
      <c r="O3778" s="7"/>
      <c r="P3778" s="7"/>
      <c r="Q3778" s="7"/>
      <c r="R3778" s="7"/>
      <c r="S3778" s="7"/>
      <c r="T3778" s="7"/>
      <c r="U3778" s="9">
        <v>9</v>
      </c>
    </row>
    <row r="3779" spans="1:21" ht="23.25" thickBot="1" x14ac:dyDescent="0.3">
      <c r="A3779" s="4" t="s">
        <v>943</v>
      </c>
      <c r="B3779" s="4" t="s">
        <v>785</v>
      </c>
      <c r="C3779" s="4" t="s">
        <v>786</v>
      </c>
      <c r="D3779" s="4" t="s">
        <v>944</v>
      </c>
      <c r="E3779" s="4" t="s">
        <v>945</v>
      </c>
      <c r="F3779" s="4" t="s">
        <v>152</v>
      </c>
      <c r="G3779" s="4" t="s">
        <v>153</v>
      </c>
      <c r="H3779" s="4" t="s">
        <v>440</v>
      </c>
      <c r="I3779" s="11"/>
      <c r="J3779" s="11"/>
      <c r="K3779" s="10">
        <v>11500</v>
      </c>
      <c r="L3779" s="10">
        <v>-11500</v>
      </c>
      <c r="M3779" s="11"/>
      <c r="N3779" s="11"/>
      <c r="O3779" s="10">
        <v>1039.58</v>
      </c>
      <c r="P3779" s="11"/>
      <c r="Q3779" s="11"/>
      <c r="R3779" s="11"/>
      <c r="S3779" s="11"/>
      <c r="T3779" s="11"/>
      <c r="U3779" s="9">
        <v>1039.58</v>
      </c>
    </row>
    <row r="3780" spans="1:21" ht="23.25" thickBot="1" x14ac:dyDescent="0.3">
      <c r="A3780" s="4" t="s">
        <v>943</v>
      </c>
      <c r="B3780" s="4" t="s">
        <v>785</v>
      </c>
      <c r="C3780" s="4" t="s">
        <v>786</v>
      </c>
      <c r="D3780" s="4" t="s">
        <v>944</v>
      </c>
      <c r="E3780" s="4" t="s">
        <v>945</v>
      </c>
      <c r="F3780" s="4" t="s">
        <v>84</v>
      </c>
      <c r="G3780" s="4" t="s">
        <v>85</v>
      </c>
      <c r="H3780" s="4" t="s">
        <v>440</v>
      </c>
      <c r="I3780" s="7"/>
      <c r="J3780" s="7"/>
      <c r="K3780" s="8">
        <v>126.27</v>
      </c>
      <c r="L3780" s="7"/>
      <c r="M3780" s="7"/>
      <c r="N3780" s="7"/>
      <c r="O3780" s="7"/>
      <c r="P3780" s="7"/>
      <c r="Q3780" s="7"/>
      <c r="R3780" s="7"/>
      <c r="S3780" s="7"/>
      <c r="T3780" s="7"/>
      <c r="U3780" s="9">
        <v>126.27</v>
      </c>
    </row>
    <row r="3781" spans="1:21" ht="23.25" thickBot="1" x14ac:dyDescent="0.3">
      <c r="A3781" s="4" t="s">
        <v>943</v>
      </c>
      <c r="B3781" s="4" t="s">
        <v>229</v>
      </c>
      <c r="C3781" s="4" t="s">
        <v>230</v>
      </c>
      <c r="D3781" s="4" t="s">
        <v>1029</v>
      </c>
      <c r="E3781" s="4" t="s">
        <v>1030</v>
      </c>
      <c r="F3781" s="4" t="s">
        <v>146</v>
      </c>
      <c r="G3781" s="4" t="s">
        <v>147</v>
      </c>
      <c r="H3781" s="4" t="s">
        <v>1031</v>
      </c>
      <c r="I3781" s="10">
        <v>31.55</v>
      </c>
      <c r="J3781" s="11"/>
      <c r="K3781" s="11"/>
      <c r="L3781" s="11"/>
      <c r="M3781" s="11"/>
      <c r="N3781" s="11"/>
      <c r="O3781" s="11"/>
      <c r="P3781" s="11"/>
      <c r="Q3781" s="11"/>
      <c r="R3781" s="11"/>
      <c r="S3781" s="11"/>
      <c r="T3781" s="11"/>
      <c r="U3781" s="9">
        <v>31.55</v>
      </c>
    </row>
    <row r="3782" spans="1:21" ht="23.25" thickBot="1" x14ac:dyDescent="0.3">
      <c r="A3782" s="4" t="s">
        <v>943</v>
      </c>
      <c r="B3782" s="4" t="s">
        <v>759</v>
      </c>
      <c r="C3782" s="4" t="s">
        <v>760</v>
      </c>
      <c r="D3782" s="4" t="s">
        <v>944</v>
      </c>
      <c r="E3782" s="4" t="s">
        <v>945</v>
      </c>
      <c r="F3782" s="4" t="s">
        <v>310</v>
      </c>
      <c r="G3782" s="4" t="s">
        <v>311</v>
      </c>
      <c r="H3782" s="4" t="s">
        <v>440</v>
      </c>
      <c r="I3782" s="8">
        <v>850.08</v>
      </c>
      <c r="J3782" s="8">
        <v>-850.08</v>
      </c>
      <c r="K3782" s="7"/>
      <c r="L3782" s="7"/>
      <c r="M3782" s="7"/>
      <c r="N3782" s="7"/>
      <c r="O3782" s="7"/>
      <c r="P3782" s="7"/>
      <c r="Q3782" s="7"/>
      <c r="R3782" s="7"/>
      <c r="S3782" s="7"/>
      <c r="T3782" s="7"/>
      <c r="U3782" s="12">
        <v>0</v>
      </c>
    </row>
    <row r="3783" spans="1:21" ht="23.25" thickBot="1" x14ac:dyDescent="0.3">
      <c r="A3783" s="4" t="s">
        <v>943</v>
      </c>
      <c r="B3783" s="4" t="s">
        <v>759</v>
      </c>
      <c r="C3783" s="4" t="s">
        <v>760</v>
      </c>
      <c r="D3783" s="4" t="s">
        <v>944</v>
      </c>
      <c r="E3783" s="4" t="s">
        <v>945</v>
      </c>
      <c r="F3783" s="4" t="s">
        <v>102</v>
      </c>
      <c r="G3783" s="4" t="s">
        <v>103</v>
      </c>
      <c r="H3783" s="4" t="s">
        <v>440</v>
      </c>
      <c r="I3783" s="10">
        <v>41.69</v>
      </c>
      <c r="J3783" s="11"/>
      <c r="K3783" s="11"/>
      <c r="L3783" s="11"/>
      <c r="M3783" s="11"/>
      <c r="N3783" s="11"/>
      <c r="O3783" s="11"/>
      <c r="P3783" s="11"/>
      <c r="Q3783" s="11"/>
      <c r="R3783" s="11"/>
      <c r="S3783" s="11"/>
      <c r="T3783" s="11"/>
      <c r="U3783" s="9">
        <v>41.69</v>
      </c>
    </row>
    <row r="3784" spans="1:21" ht="23.25" thickBot="1" x14ac:dyDescent="0.3">
      <c r="A3784" s="4" t="s">
        <v>943</v>
      </c>
      <c r="B3784" s="4" t="s">
        <v>759</v>
      </c>
      <c r="C3784" s="4" t="s">
        <v>760</v>
      </c>
      <c r="D3784" s="4" t="s">
        <v>944</v>
      </c>
      <c r="E3784" s="4" t="s">
        <v>945</v>
      </c>
      <c r="F3784" s="4" t="s">
        <v>235</v>
      </c>
      <c r="G3784" s="4" t="s">
        <v>236</v>
      </c>
      <c r="H3784" s="4" t="s">
        <v>440</v>
      </c>
      <c r="I3784" s="7"/>
      <c r="J3784" s="7"/>
      <c r="K3784" s="8">
        <v>10.34</v>
      </c>
      <c r="L3784" s="7"/>
      <c r="M3784" s="7"/>
      <c r="N3784" s="7"/>
      <c r="O3784" s="8">
        <v>52.02</v>
      </c>
      <c r="P3784" s="7"/>
      <c r="Q3784" s="7"/>
      <c r="R3784" s="7"/>
      <c r="S3784" s="7"/>
      <c r="T3784" s="7"/>
      <c r="U3784" s="9">
        <v>62.36</v>
      </c>
    </row>
    <row r="3785" spans="1:21" ht="23.25" thickBot="1" x14ac:dyDescent="0.3">
      <c r="A3785" s="4" t="s">
        <v>943</v>
      </c>
      <c r="B3785" s="4" t="s">
        <v>759</v>
      </c>
      <c r="C3785" s="4" t="s">
        <v>760</v>
      </c>
      <c r="D3785" s="4" t="s">
        <v>944</v>
      </c>
      <c r="E3785" s="4" t="s">
        <v>945</v>
      </c>
      <c r="F3785" s="4" t="s">
        <v>84</v>
      </c>
      <c r="G3785" s="4" t="s">
        <v>85</v>
      </c>
      <c r="H3785" s="4" t="s">
        <v>440</v>
      </c>
      <c r="I3785" s="10">
        <v>88.2</v>
      </c>
      <c r="J3785" s="11"/>
      <c r="K3785" s="11"/>
      <c r="L3785" s="11"/>
      <c r="M3785" s="11"/>
      <c r="N3785" s="11"/>
      <c r="O3785" s="11"/>
      <c r="P3785" s="11"/>
      <c r="Q3785" s="11"/>
      <c r="R3785" s="11"/>
      <c r="S3785" s="11"/>
      <c r="T3785" s="11"/>
      <c r="U3785" s="9">
        <v>88.2</v>
      </c>
    </row>
    <row r="3786" spans="1:21" ht="23.25" thickBot="1" x14ac:dyDescent="0.3">
      <c r="A3786" s="4" t="s">
        <v>943</v>
      </c>
      <c r="B3786" s="4" t="s">
        <v>7695</v>
      </c>
      <c r="C3786" s="4" t="s">
        <v>7696</v>
      </c>
      <c r="D3786" s="4" t="s">
        <v>946</v>
      </c>
      <c r="E3786" s="4" t="s">
        <v>947</v>
      </c>
      <c r="F3786" s="4" t="s">
        <v>146</v>
      </c>
      <c r="G3786" s="4" t="s">
        <v>147</v>
      </c>
      <c r="H3786" s="4" t="s">
        <v>353</v>
      </c>
      <c r="I3786" s="7"/>
      <c r="J3786" s="7"/>
      <c r="K3786" s="7"/>
      <c r="L3786" s="7"/>
      <c r="M3786" s="7"/>
      <c r="N3786" s="7"/>
      <c r="O3786" s="7"/>
      <c r="P3786" s="7"/>
      <c r="Q3786" s="7"/>
      <c r="R3786" s="8">
        <v>20800</v>
      </c>
      <c r="S3786" s="7"/>
      <c r="T3786" s="7"/>
      <c r="U3786" s="9">
        <v>20800</v>
      </c>
    </row>
    <row r="3787" spans="1:21" ht="23.25" thickBot="1" x14ac:dyDescent="0.3">
      <c r="A3787" s="4" t="s">
        <v>943</v>
      </c>
      <c r="B3787" s="4" t="s">
        <v>7695</v>
      </c>
      <c r="C3787" s="4" t="s">
        <v>7696</v>
      </c>
      <c r="D3787" s="4" t="s">
        <v>946</v>
      </c>
      <c r="E3787" s="4" t="s">
        <v>947</v>
      </c>
      <c r="F3787" s="4" t="s">
        <v>445</v>
      </c>
      <c r="G3787" s="4" t="s">
        <v>446</v>
      </c>
      <c r="H3787" s="4" t="s">
        <v>353</v>
      </c>
      <c r="I3787" s="11"/>
      <c r="J3787" s="11"/>
      <c r="K3787" s="11"/>
      <c r="L3787" s="11"/>
      <c r="M3787" s="11"/>
      <c r="N3787" s="11"/>
      <c r="O3787" s="11"/>
      <c r="P3787" s="11"/>
      <c r="Q3787" s="11"/>
      <c r="R3787" s="11"/>
      <c r="S3787" s="10">
        <v>6726.05</v>
      </c>
      <c r="T3787" s="11"/>
      <c r="U3787" s="9">
        <v>6726.05</v>
      </c>
    </row>
    <row r="3788" spans="1:21" ht="23.25" thickBot="1" x14ac:dyDescent="0.3">
      <c r="A3788" s="4" t="s">
        <v>943</v>
      </c>
      <c r="B3788" s="4" t="s">
        <v>7695</v>
      </c>
      <c r="C3788" s="4" t="s">
        <v>7696</v>
      </c>
      <c r="D3788" s="4" t="s">
        <v>946</v>
      </c>
      <c r="E3788" s="4" t="s">
        <v>947</v>
      </c>
      <c r="F3788" s="4" t="s">
        <v>1121</v>
      </c>
      <c r="G3788" s="4" t="s">
        <v>1122</v>
      </c>
      <c r="H3788" s="4" t="s">
        <v>353</v>
      </c>
      <c r="I3788" s="7"/>
      <c r="J3788" s="7"/>
      <c r="K3788" s="7"/>
      <c r="L3788" s="7"/>
      <c r="M3788" s="7"/>
      <c r="N3788" s="7"/>
      <c r="O3788" s="7"/>
      <c r="P3788" s="7"/>
      <c r="Q3788" s="7"/>
      <c r="R3788" s="8">
        <v>45176.3</v>
      </c>
      <c r="S3788" s="8">
        <v>148.22999999999999</v>
      </c>
      <c r="T3788" s="8">
        <v>53039.3</v>
      </c>
      <c r="U3788" s="9">
        <v>98363.83</v>
      </c>
    </row>
    <row r="3789" spans="1:21" ht="23.25" thickBot="1" x14ac:dyDescent="0.3">
      <c r="A3789" s="4" t="s">
        <v>943</v>
      </c>
      <c r="B3789" s="4" t="s">
        <v>7695</v>
      </c>
      <c r="C3789" s="4" t="s">
        <v>7696</v>
      </c>
      <c r="D3789" s="4" t="s">
        <v>946</v>
      </c>
      <c r="E3789" s="4" t="s">
        <v>947</v>
      </c>
      <c r="F3789" s="4" t="s">
        <v>152</v>
      </c>
      <c r="G3789" s="4" t="s">
        <v>153</v>
      </c>
      <c r="H3789" s="4" t="s">
        <v>353</v>
      </c>
      <c r="I3789" s="11"/>
      <c r="J3789" s="11"/>
      <c r="K3789" s="11"/>
      <c r="L3789" s="11"/>
      <c r="M3789" s="11"/>
      <c r="N3789" s="11"/>
      <c r="O3789" s="11"/>
      <c r="P3789" s="11"/>
      <c r="Q3789" s="11"/>
      <c r="R3789" s="10">
        <v>34000</v>
      </c>
      <c r="S3789" s="10">
        <v>79030.38</v>
      </c>
      <c r="T3789" s="10">
        <v>7500</v>
      </c>
      <c r="U3789" s="9">
        <v>120530.38</v>
      </c>
    </row>
    <row r="3790" spans="1:21" ht="23.25" thickBot="1" x14ac:dyDescent="0.3">
      <c r="A3790" s="4" t="s">
        <v>943</v>
      </c>
      <c r="B3790" s="4" t="s">
        <v>7695</v>
      </c>
      <c r="C3790" s="4" t="s">
        <v>7696</v>
      </c>
      <c r="D3790" s="4" t="s">
        <v>946</v>
      </c>
      <c r="E3790" s="4" t="s">
        <v>947</v>
      </c>
      <c r="F3790" s="4" t="s">
        <v>771</v>
      </c>
      <c r="G3790" s="4" t="s">
        <v>772</v>
      </c>
      <c r="H3790" s="4" t="s">
        <v>353</v>
      </c>
      <c r="I3790" s="7"/>
      <c r="J3790" s="7"/>
      <c r="K3790" s="7"/>
      <c r="L3790" s="7"/>
      <c r="M3790" s="7"/>
      <c r="N3790" s="7"/>
      <c r="O3790" s="7"/>
      <c r="P3790" s="7"/>
      <c r="Q3790" s="7"/>
      <c r="R3790" s="8">
        <v>25325</v>
      </c>
      <c r="S3790" s="8">
        <v>-25325</v>
      </c>
      <c r="T3790" s="8">
        <v>8194</v>
      </c>
      <c r="U3790" s="9">
        <v>8194</v>
      </c>
    </row>
    <row r="3791" spans="1:21" ht="23.25" thickBot="1" x14ac:dyDescent="0.3">
      <c r="A3791" s="4" t="s">
        <v>943</v>
      </c>
      <c r="B3791" s="4" t="s">
        <v>7695</v>
      </c>
      <c r="C3791" s="4" t="s">
        <v>7696</v>
      </c>
      <c r="D3791" s="4" t="s">
        <v>946</v>
      </c>
      <c r="E3791" s="4" t="s">
        <v>947</v>
      </c>
      <c r="F3791" s="4" t="s">
        <v>76</v>
      </c>
      <c r="G3791" s="4" t="s">
        <v>77</v>
      </c>
      <c r="H3791" s="4" t="s">
        <v>353</v>
      </c>
      <c r="I3791" s="11"/>
      <c r="J3791" s="11"/>
      <c r="K3791" s="11"/>
      <c r="L3791" s="11"/>
      <c r="M3791" s="11"/>
      <c r="N3791" s="11"/>
      <c r="O3791" s="11"/>
      <c r="P3791" s="11"/>
      <c r="Q3791" s="11"/>
      <c r="R3791" s="10">
        <v>1013.82</v>
      </c>
      <c r="S3791" s="10">
        <v>1198.1600000000001</v>
      </c>
      <c r="T3791" s="10">
        <v>368.66</v>
      </c>
      <c r="U3791" s="9">
        <v>2580.64</v>
      </c>
    </row>
    <row r="3792" spans="1:21" ht="23.25" thickBot="1" x14ac:dyDescent="0.3">
      <c r="A3792" s="4" t="s">
        <v>943</v>
      </c>
      <c r="B3792" s="4" t="s">
        <v>796</v>
      </c>
      <c r="C3792" s="4" t="s">
        <v>797</v>
      </c>
      <c r="D3792" s="4" t="s">
        <v>944</v>
      </c>
      <c r="E3792" s="4" t="s">
        <v>945</v>
      </c>
      <c r="F3792" s="4" t="s">
        <v>132</v>
      </c>
      <c r="G3792" s="4" t="s">
        <v>133</v>
      </c>
      <c r="H3792" s="4" t="s">
        <v>440</v>
      </c>
      <c r="I3792" s="7"/>
      <c r="J3792" s="7"/>
      <c r="K3792" s="7"/>
      <c r="L3792" s="7"/>
      <c r="M3792" s="7"/>
      <c r="N3792" s="8">
        <v>244.37</v>
      </c>
      <c r="O3792" s="7"/>
      <c r="P3792" s="7"/>
      <c r="Q3792" s="7"/>
      <c r="R3792" s="7"/>
      <c r="S3792" s="7"/>
      <c r="T3792" s="7"/>
      <c r="U3792" s="9">
        <v>244.37</v>
      </c>
    </row>
    <row r="3793" spans="1:21" ht="23.25" thickBot="1" x14ac:dyDescent="0.3">
      <c r="A3793" s="4" t="s">
        <v>943</v>
      </c>
      <c r="B3793" s="4" t="s">
        <v>796</v>
      </c>
      <c r="C3793" s="4" t="s">
        <v>797</v>
      </c>
      <c r="D3793" s="4" t="s">
        <v>944</v>
      </c>
      <c r="E3793" s="4" t="s">
        <v>945</v>
      </c>
      <c r="F3793" s="4" t="s">
        <v>134</v>
      </c>
      <c r="G3793" s="4" t="s">
        <v>135</v>
      </c>
      <c r="H3793" s="4" t="s">
        <v>440</v>
      </c>
      <c r="I3793" s="11"/>
      <c r="J3793" s="11"/>
      <c r="K3793" s="11"/>
      <c r="L3793" s="11"/>
      <c r="M3793" s="11"/>
      <c r="N3793" s="11"/>
      <c r="O3793" s="11"/>
      <c r="P3793" s="11"/>
      <c r="Q3793" s="10">
        <v>750</v>
      </c>
      <c r="R3793" s="11"/>
      <c r="S3793" s="11"/>
      <c r="T3793" s="11"/>
      <c r="U3793" s="9">
        <v>750</v>
      </c>
    </row>
    <row r="3794" spans="1:21" ht="23.25" thickBot="1" x14ac:dyDescent="0.3">
      <c r="A3794" s="4" t="s">
        <v>943</v>
      </c>
      <c r="B3794" s="4" t="s">
        <v>796</v>
      </c>
      <c r="C3794" s="4" t="s">
        <v>797</v>
      </c>
      <c r="D3794" s="4" t="s">
        <v>944</v>
      </c>
      <c r="E3794" s="4" t="s">
        <v>945</v>
      </c>
      <c r="F3794" s="4" t="s">
        <v>102</v>
      </c>
      <c r="G3794" s="4" t="s">
        <v>103</v>
      </c>
      <c r="H3794" s="4" t="s">
        <v>440</v>
      </c>
      <c r="I3794" s="7"/>
      <c r="J3794" s="7"/>
      <c r="K3794" s="7"/>
      <c r="L3794" s="7"/>
      <c r="M3794" s="7"/>
      <c r="N3794" s="7"/>
      <c r="O3794" s="8">
        <v>63.37</v>
      </c>
      <c r="P3794" s="7"/>
      <c r="Q3794" s="7"/>
      <c r="R3794" s="7"/>
      <c r="S3794" s="7"/>
      <c r="T3794" s="7"/>
      <c r="U3794" s="9">
        <v>63.37</v>
      </c>
    </row>
    <row r="3795" spans="1:21" ht="23.25" thickBot="1" x14ac:dyDescent="0.3">
      <c r="A3795" s="4" t="s">
        <v>943</v>
      </c>
      <c r="B3795" s="4" t="s">
        <v>796</v>
      </c>
      <c r="C3795" s="4" t="s">
        <v>797</v>
      </c>
      <c r="D3795" s="4" t="s">
        <v>944</v>
      </c>
      <c r="E3795" s="4" t="s">
        <v>945</v>
      </c>
      <c r="F3795" s="4" t="s">
        <v>162</v>
      </c>
      <c r="G3795" s="4" t="s">
        <v>163</v>
      </c>
      <c r="H3795" s="4" t="s">
        <v>440</v>
      </c>
      <c r="I3795" s="11"/>
      <c r="J3795" s="11"/>
      <c r="K3795" s="11"/>
      <c r="L3795" s="11"/>
      <c r="M3795" s="11"/>
      <c r="N3795" s="10">
        <v>372.46</v>
      </c>
      <c r="O3795" s="11"/>
      <c r="P3795" s="11"/>
      <c r="Q3795" s="11"/>
      <c r="R3795" s="11"/>
      <c r="S3795" s="11"/>
      <c r="T3795" s="11"/>
      <c r="U3795" s="9">
        <v>372.46</v>
      </c>
    </row>
    <row r="3796" spans="1:21" ht="23.25" thickBot="1" x14ac:dyDescent="0.3">
      <c r="A3796" s="4" t="s">
        <v>943</v>
      </c>
      <c r="B3796" s="4" t="s">
        <v>796</v>
      </c>
      <c r="C3796" s="4" t="s">
        <v>797</v>
      </c>
      <c r="D3796" s="4" t="s">
        <v>944</v>
      </c>
      <c r="E3796" s="4" t="s">
        <v>945</v>
      </c>
      <c r="F3796" s="4" t="s">
        <v>86</v>
      </c>
      <c r="G3796" s="4" t="s">
        <v>87</v>
      </c>
      <c r="H3796" s="4" t="s">
        <v>440</v>
      </c>
      <c r="I3796" s="7"/>
      <c r="J3796" s="7"/>
      <c r="K3796" s="7"/>
      <c r="L3796" s="7"/>
      <c r="M3796" s="7"/>
      <c r="N3796" s="7"/>
      <c r="O3796" s="8">
        <v>-168.56</v>
      </c>
      <c r="P3796" s="7"/>
      <c r="Q3796" s="7"/>
      <c r="R3796" s="7"/>
      <c r="S3796" s="7"/>
      <c r="T3796" s="7"/>
      <c r="U3796" s="9">
        <v>-168.56</v>
      </c>
    </row>
    <row r="3797" spans="1:21" ht="23.25" thickBot="1" x14ac:dyDescent="0.3">
      <c r="A3797" s="4" t="s">
        <v>943</v>
      </c>
      <c r="B3797" s="4" t="s">
        <v>796</v>
      </c>
      <c r="C3797" s="4" t="s">
        <v>797</v>
      </c>
      <c r="D3797" s="4" t="s">
        <v>946</v>
      </c>
      <c r="E3797" s="4" t="s">
        <v>947</v>
      </c>
      <c r="F3797" s="4" t="s">
        <v>769</v>
      </c>
      <c r="G3797" s="4" t="s">
        <v>770</v>
      </c>
      <c r="H3797" s="4" t="s">
        <v>353</v>
      </c>
      <c r="I3797" s="11"/>
      <c r="J3797" s="11"/>
      <c r="K3797" s="10">
        <v>3800</v>
      </c>
      <c r="L3797" s="11"/>
      <c r="M3797" s="11"/>
      <c r="N3797" s="11"/>
      <c r="O3797" s="11"/>
      <c r="P3797" s="11"/>
      <c r="Q3797" s="11"/>
      <c r="R3797" s="11"/>
      <c r="S3797" s="11"/>
      <c r="T3797" s="11"/>
      <c r="U3797" s="9">
        <v>3800</v>
      </c>
    </row>
    <row r="3798" spans="1:21" ht="23.25" thickBot="1" x14ac:dyDescent="0.3">
      <c r="A3798" s="4" t="s">
        <v>943</v>
      </c>
      <c r="B3798" s="4" t="s">
        <v>798</v>
      </c>
      <c r="C3798" s="4" t="s">
        <v>799</v>
      </c>
      <c r="D3798" s="4" t="s">
        <v>944</v>
      </c>
      <c r="E3798" s="4" t="s">
        <v>945</v>
      </c>
      <c r="F3798" s="4" t="s">
        <v>108</v>
      </c>
      <c r="G3798" s="4" t="s">
        <v>109</v>
      </c>
      <c r="H3798" s="4" t="s">
        <v>440</v>
      </c>
      <c r="I3798" s="8">
        <v>7345.57</v>
      </c>
      <c r="J3798" s="7"/>
      <c r="K3798" s="7"/>
      <c r="L3798" s="7"/>
      <c r="M3798" s="7"/>
      <c r="N3798" s="7"/>
      <c r="O3798" s="7"/>
      <c r="P3798" s="7"/>
      <c r="Q3798" s="7"/>
      <c r="R3798" s="7"/>
      <c r="S3798" s="7"/>
      <c r="T3798" s="7"/>
      <c r="U3798" s="9">
        <v>7345.57</v>
      </c>
    </row>
    <row r="3799" spans="1:21" ht="23.25" thickBot="1" x14ac:dyDescent="0.3">
      <c r="A3799" s="4" t="s">
        <v>943</v>
      </c>
      <c r="B3799" s="4" t="s">
        <v>798</v>
      </c>
      <c r="C3799" s="4" t="s">
        <v>799</v>
      </c>
      <c r="D3799" s="4" t="s">
        <v>944</v>
      </c>
      <c r="E3799" s="4" t="s">
        <v>945</v>
      </c>
      <c r="F3799" s="4" t="s">
        <v>112</v>
      </c>
      <c r="G3799" s="4" t="s">
        <v>113</v>
      </c>
      <c r="H3799" s="4" t="s">
        <v>440</v>
      </c>
      <c r="I3799" s="10">
        <v>1020.1</v>
      </c>
      <c r="J3799" s="11"/>
      <c r="K3799" s="11"/>
      <c r="L3799" s="11"/>
      <c r="M3799" s="11"/>
      <c r="N3799" s="11"/>
      <c r="O3799" s="11"/>
      <c r="P3799" s="11"/>
      <c r="Q3799" s="11"/>
      <c r="R3799" s="11"/>
      <c r="S3799" s="11"/>
      <c r="T3799" s="11"/>
      <c r="U3799" s="9">
        <v>1020.1</v>
      </c>
    </row>
    <row r="3800" spans="1:21" ht="23.25" thickBot="1" x14ac:dyDescent="0.3">
      <c r="A3800" s="4" t="s">
        <v>943</v>
      </c>
      <c r="B3800" s="4" t="s">
        <v>798</v>
      </c>
      <c r="C3800" s="4" t="s">
        <v>799</v>
      </c>
      <c r="D3800" s="4" t="s">
        <v>944</v>
      </c>
      <c r="E3800" s="4" t="s">
        <v>945</v>
      </c>
      <c r="F3800" s="4" t="s">
        <v>114</v>
      </c>
      <c r="G3800" s="4" t="s">
        <v>115</v>
      </c>
      <c r="H3800" s="4" t="s">
        <v>440</v>
      </c>
      <c r="I3800" s="8">
        <v>3775.48</v>
      </c>
      <c r="J3800" s="7"/>
      <c r="K3800" s="7"/>
      <c r="L3800" s="7"/>
      <c r="M3800" s="7"/>
      <c r="N3800" s="7"/>
      <c r="O3800" s="7"/>
      <c r="P3800" s="7"/>
      <c r="Q3800" s="7"/>
      <c r="R3800" s="7"/>
      <c r="S3800" s="7"/>
      <c r="T3800" s="7"/>
      <c r="U3800" s="9">
        <v>3775.48</v>
      </c>
    </row>
    <row r="3801" spans="1:21" ht="23.25" thickBot="1" x14ac:dyDescent="0.3">
      <c r="A3801" s="4" t="s">
        <v>943</v>
      </c>
      <c r="B3801" s="4" t="s">
        <v>798</v>
      </c>
      <c r="C3801" s="4" t="s">
        <v>799</v>
      </c>
      <c r="D3801" s="4" t="s">
        <v>944</v>
      </c>
      <c r="E3801" s="4" t="s">
        <v>945</v>
      </c>
      <c r="F3801" s="4" t="s">
        <v>132</v>
      </c>
      <c r="G3801" s="4" t="s">
        <v>133</v>
      </c>
      <c r="H3801" s="4" t="s">
        <v>440</v>
      </c>
      <c r="I3801" s="11"/>
      <c r="J3801" s="11"/>
      <c r="K3801" s="14">
        <v>0</v>
      </c>
      <c r="L3801" s="11"/>
      <c r="M3801" s="11"/>
      <c r="N3801" s="11"/>
      <c r="O3801" s="11"/>
      <c r="P3801" s="11"/>
      <c r="Q3801" s="11"/>
      <c r="R3801" s="11"/>
      <c r="S3801" s="11"/>
      <c r="T3801" s="11"/>
      <c r="U3801" s="12">
        <v>0</v>
      </c>
    </row>
    <row r="3802" spans="1:21" ht="23.25" thickBot="1" x14ac:dyDescent="0.3">
      <c r="A3802" s="4" t="s">
        <v>943</v>
      </c>
      <c r="B3802" s="4" t="s">
        <v>798</v>
      </c>
      <c r="C3802" s="4" t="s">
        <v>799</v>
      </c>
      <c r="D3802" s="4" t="s">
        <v>944</v>
      </c>
      <c r="E3802" s="4" t="s">
        <v>945</v>
      </c>
      <c r="F3802" s="4" t="s">
        <v>80</v>
      </c>
      <c r="G3802" s="4" t="s">
        <v>81</v>
      </c>
      <c r="H3802" s="4" t="s">
        <v>440</v>
      </c>
      <c r="I3802" s="8">
        <v>46.97</v>
      </c>
      <c r="J3802" s="7"/>
      <c r="K3802" s="7"/>
      <c r="L3802" s="7"/>
      <c r="M3802" s="7"/>
      <c r="N3802" s="7"/>
      <c r="O3802" s="7"/>
      <c r="P3802" s="7"/>
      <c r="Q3802" s="7"/>
      <c r="R3802" s="7"/>
      <c r="S3802" s="7"/>
      <c r="T3802" s="7"/>
      <c r="U3802" s="9">
        <v>46.97</v>
      </c>
    </row>
    <row r="3803" spans="1:21" ht="23.25" thickBot="1" x14ac:dyDescent="0.3">
      <c r="A3803" s="4" t="s">
        <v>943</v>
      </c>
      <c r="B3803" s="4" t="s">
        <v>798</v>
      </c>
      <c r="C3803" s="4" t="s">
        <v>799</v>
      </c>
      <c r="D3803" s="4" t="s">
        <v>944</v>
      </c>
      <c r="E3803" s="4" t="s">
        <v>945</v>
      </c>
      <c r="F3803" s="4" t="s">
        <v>82</v>
      </c>
      <c r="G3803" s="4" t="s">
        <v>83</v>
      </c>
      <c r="H3803" s="4" t="s">
        <v>440</v>
      </c>
      <c r="I3803" s="11"/>
      <c r="J3803" s="11"/>
      <c r="K3803" s="14">
        <v>0</v>
      </c>
      <c r="L3803" s="11"/>
      <c r="M3803" s="11"/>
      <c r="N3803" s="11"/>
      <c r="O3803" s="11"/>
      <c r="P3803" s="11"/>
      <c r="Q3803" s="11"/>
      <c r="R3803" s="11"/>
      <c r="S3803" s="11"/>
      <c r="T3803" s="11"/>
      <c r="U3803" s="12">
        <v>0</v>
      </c>
    </row>
    <row r="3804" spans="1:21" ht="23.25" thickBot="1" x14ac:dyDescent="0.3">
      <c r="A3804" s="4" t="s">
        <v>943</v>
      </c>
      <c r="B3804" s="4" t="s">
        <v>798</v>
      </c>
      <c r="C3804" s="4" t="s">
        <v>799</v>
      </c>
      <c r="D3804" s="4" t="s">
        <v>944</v>
      </c>
      <c r="E3804" s="4" t="s">
        <v>945</v>
      </c>
      <c r="F3804" s="4" t="s">
        <v>84</v>
      </c>
      <c r="G3804" s="4" t="s">
        <v>85</v>
      </c>
      <c r="H3804" s="4" t="s">
        <v>440</v>
      </c>
      <c r="I3804" s="8">
        <v>15.25</v>
      </c>
      <c r="J3804" s="7"/>
      <c r="K3804" s="13">
        <v>0</v>
      </c>
      <c r="L3804" s="7"/>
      <c r="M3804" s="7"/>
      <c r="N3804" s="7"/>
      <c r="O3804" s="7"/>
      <c r="P3804" s="7"/>
      <c r="Q3804" s="7"/>
      <c r="R3804" s="7"/>
      <c r="S3804" s="7"/>
      <c r="T3804" s="7"/>
      <c r="U3804" s="9">
        <v>15.25</v>
      </c>
    </row>
    <row r="3805" spans="1:21" ht="23.25" thickBot="1" x14ac:dyDescent="0.3">
      <c r="A3805" s="4" t="s">
        <v>943</v>
      </c>
      <c r="B3805" s="4" t="s">
        <v>798</v>
      </c>
      <c r="C3805" s="4" t="s">
        <v>799</v>
      </c>
      <c r="D3805" s="4" t="s">
        <v>944</v>
      </c>
      <c r="E3805" s="4" t="s">
        <v>945</v>
      </c>
      <c r="F3805" s="4" t="s">
        <v>164</v>
      </c>
      <c r="G3805" s="4" t="s">
        <v>165</v>
      </c>
      <c r="H3805" s="4" t="s">
        <v>440</v>
      </c>
      <c r="I3805" s="10">
        <v>624.08000000000004</v>
      </c>
      <c r="J3805" s="11"/>
      <c r="K3805" s="11"/>
      <c r="L3805" s="11"/>
      <c r="M3805" s="11"/>
      <c r="N3805" s="11"/>
      <c r="O3805" s="11"/>
      <c r="P3805" s="11"/>
      <c r="Q3805" s="11"/>
      <c r="R3805" s="11"/>
      <c r="S3805" s="11"/>
      <c r="T3805" s="11"/>
      <c r="U3805" s="9">
        <v>624.08000000000004</v>
      </c>
    </row>
    <row r="3806" spans="1:21" ht="23.25" thickBot="1" x14ac:dyDescent="0.3">
      <c r="A3806" s="4" t="s">
        <v>943</v>
      </c>
      <c r="B3806" s="4" t="s">
        <v>798</v>
      </c>
      <c r="C3806" s="4" t="s">
        <v>799</v>
      </c>
      <c r="D3806" s="4" t="s">
        <v>944</v>
      </c>
      <c r="E3806" s="4" t="s">
        <v>945</v>
      </c>
      <c r="F3806" s="4" t="s">
        <v>76</v>
      </c>
      <c r="G3806" s="4" t="s">
        <v>77</v>
      </c>
      <c r="H3806" s="4" t="s">
        <v>440</v>
      </c>
      <c r="I3806" s="8">
        <v>128.97</v>
      </c>
      <c r="J3806" s="8">
        <v>-14.33</v>
      </c>
      <c r="K3806" s="7"/>
      <c r="L3806" s="7"/>
      <c r="M3806" s="7"/>
      <c r="N3806" s="7"/>
      <c r="O3806" s="7"/>
      <c r="P3806" s="7"/>
      <c r="Q3806" s="7"/>
      <c r="R3806" s="7"/>
      <c r="S3806" s="7"/>
      <c r="T3806" s="7"/>
      <c r="U3806" s="9">
        <v>114.64</v>
      </c>
    </row>
    <row r="3807" spans="1:21" ht="23.25" thickBot="1" x14ac:dyDescent="0.3">
      <c r="A3807" s="4" t="s">
        <v>943</v>
      </c>
      <c r="B3807" s="4" t="s">
        <v>798</v>
      </c>
      <c r="C3807" s="4" t="s">
        <v>799</v>
      </c>
      <c r="D3807" s="4" t="s">
        <v>944</v>
      </c>
      <c r="E3807" s="4" t="s">
        <v>945</v>
      </c>
      <c r="F3807" s="4" t="s">
        <v>192</v>
      </c>
      <c r="G3807" s="4" t="s">
        <v>193</v>
      </c>
      <c r="H3807" s="4" t="s">
        <v>440</v>
      </c>
      <c r="I3807" s="10">
        <v>-9834.07</v>
      </c>
      <c r="J3807" s="11"/>
      <c r="K3807" s="11"/>
      <c r="L3807" s="11"/>
      <c r="M3807" s="11"/>
      <c r="N3807" s="11"/>
      <c r="O3807" s="11"/>
      <c r="P3807" s="11"/>
      <c r="Q3807" s="11"/>
      <c r="R3807" s="11"/>
      <c r="S3807" s="11"/>
      <c r="T3807" s="11"/>
      <c r="U3807" s="9">
        <v>-9834.07</v>
      </c>
    </row>
    <row r="3808" spans="1:21" ht="23.25" thickBot="1" x14ac:dyDescent="0.3">
      <c r="A3808" s="4" t="s">
        <v>943</v>
      </c>
      <c r="B3808" s="4" t="s">
        <v>805</v>
      </c>
      <c r="C3808" s="4" t="s">
        <v>806</v>
      </c>
      <c r="D3808" s="4" t="s">
        <v>944</v>
      </c>
      <c r="E3808" s="4" t="s">
        <v>945</v>
      </c>
      <c r="F3808" s="4" t="s">
        <v>809</v>
      </c>
      <c r="G3808" s="4" t="s">
        <v>810</v>
      </c>
      <c r="H3808" s="4" t="s">
        <v>440</v>
      </c>
      <c r="I3808" s="8">
        <v>1872</v>
      </c>
      <c r="J3808" s="7"/>
      <c r="K3808" s="7"/>
      <c r="L3808" s="7"/>
      <c r="M3808" s="7"/>
      <c r="N3808" s="7"/>
      <c r="O3808" s="7"/>
      <c r="P3808" s="7"/>
      <c r="Q3808" s="7"/>
      <c r="R3808" s="7"/>
      <c r="S3808" s="7"/>
      <c r="T3808" s="7"/>
      <c r="U3808" s="9">
        <v>1872</v>
      </c>
    </row>
    <row r="3809" spans="1:21" ht="23.25" thickBot="1" x14ac:dyDescent="0.3">
      <c r="A3809" s="4" t="s">
        <v>943</v>
      </c>
      <c r="B3809" s="4" t="s">
        <v>821</v>
      </c>
      <c r="C3809" s="4" t="s">
        <v>822</v>
      </c>
      <c r="D3809" s="4" t="s">
        <v>944</v>
      </c>
      <c r="E3809" s="4" t="s">
        <v>945</v>
      </c>
      <c r="F3809" s="4" t="s">
        <v>108</v>
      </c>
      <c r="G3809" s="4" t="s">
        <v>109</v>
      </c>
      <c r="H3809" s="4" t="s">
        <v>440</v>
      </c>
      <c r="I3809" s="10">
        <v>5587.59</v>
      </c>
      <c r="J3809" s="10">
        <v>4350.17</v>
      </c>
      <c r="K3809" s="10">
        <v>23732.1</v>
      </c>
      <c r="L3809" s="10">
        <v>5779.13</v>
      </c>
      <c r="M3809" s="10">
        <v>5416.02</v>
      </c>
      <c r="N3809" s="10">
        <v>6300.23</v>
      </c>
      <c r="O3809" s="10">
        <v>6601.5</v>
      </c>
      <c r="P3809" s="10">
        <v>6098.6</v>
      </c>
      <c r="Q3809" s="10">
        <v>5572.52</v>
      </c>
      <c r="R3809" s="10">
        <v>5191.43</v>
      </c>
      <c r="S3809" s="10">
        <v>5026.8500000000004</v>
      </c>
      <c r="T3809" s="10">
        <v>5415.4</v>
      </c>
      <c r="U3809" s="9">
        <v>85071.54</v>
      </c>
    </row>
    <row r="3810" spans="1:21" ht="23.25" thickBot="1" x14ac:dyDescent="0.3">
      <c r="A3810" s="4" t="s">
        <v>943</v>
      </c>
      <c r="B3810" s="4" t="s">
        <v>821</v>
      </c>
      <c r="C3810" s="4" t="s">
        <v>822</v>
      </c>
      <c r="D3810" s="4" t="s">
        <v>944</v>
      </c>
      <c r="E3810" s="4" t="s">
        <v>945</v>
      </c>
      <c r="F3810" s="4" t="s">
        <v>110</v>
      </c>
      <c r="G3810" s="4" t="s">
        <v>111</v>
      </c>
      <c r="H3810" s="4" t="s">
        <v>440</v>
      </c>
      <c r="I3810" s="8">
        <v>158.16</v>
      </c>
      <c r="J3810" s="7"/>
      <c r="K3810" s="8">
        <v>158.16999999999999</v>
      </c>
      <c r="L3810" s="7"/>
      <c r="M3810" s="7"/>
      <c r="N3810" s="7"/>
      <c r="O3810" s="7"/>
      <c r="P3810" s="7"/>
      <c r="Q3810" s="7"/>
      <c r="R3810" s="7"/>
      <c r="S3810" s="7"/>
      <c r="T3810" s="7"/>
      <c r="U3810" s="9">
        <v>316.33</v>
      </c>
    </row>
    <row r="3811" spans="1:21" ht="23.25" thickBot="1" x14ac:dyDescent="0.3">
      <c r="A3811" s="4" t="s">
        <v>943</v>
      </c>
      <c r="B3811" s="4" t="s">
        <v>821</v>
      </c>
      <c r="C3811" s="4" t="s">
        <v>822</v>
      </c>
      <c r="D3811" s="4" t="s">
        <v>944</v>
      </c>
      <c r="E3811" s="4" t="s">
        <v>945</v>
      </c>
      <c r="F3811" s="4" t="s">
        <v>112</v>
      </c>
      <c r="G3811" s="4" t="s">
        <v>113</v>
      </c>
      <c r="H3811" s="4" t="s">
        <v>440</v>
      </c>
      <c r="I3811" s="10">
        <v>869.74</v>
      </c>
      <c r="J3811" s="10">
        <v>869.74</v>
      </c>
      <c r="K3811" s="10">
        <v>4348.79</v>
      </c>
      <c r="L3811" s="10">
        <v>869.73</v>
      </c>
      <c r="M3811" s="10">
        <v>869.75</v>
      </c>
      <c r="N3811" s="10">
        <v>901.1</v>
      </c>
      <c r="O3811" s="10">
        <v>901.1</v>
      </c>
      <c r="P3811" s="10">
        <v>901.09</v>
      </c>
      <c r="Q3811" s="10">
        <v>901.07</v>
      </c>
      <c r="R3811" s="10">
        <v>901.07</v>
      </c>
      <c r="S3811" s="10">
        <v>901.08</v>
      </c>
      <c r="T3811" s="10">
        <v>901.08</v>
      </c>
      <c r="U3811" s="9">
        <v>14135.34</v>
      </c>
    </row>
    <row r="3812" spans="1:21" ht="23.25" thickBot="1" x14ac:dyDescent="0.3">
      <c r="A3812" s="4" t="s">
        <v>943</v>
      </c>
      <c r="B3812" s="4" t="s">
        <v>821</v>
      </c>
      <c r="C3812" s="4" t="s">
        <v>822</v>
      </c>
      <c r="D3812" s="4" t="s">
        <v>944</v>
      </c>
      <c r="E3812" s="4" t="s">
        <v>945</v>
      </c>
      <c r="F3812" s="4" t="s">
        <v>114</v>
      </c>
      <c r="G3812" s="4" t="s">
        <v>115</v>
      </c>
      <c r="H3812" s="4" t="s">
        <v>440</v>
      </c>
      <c r="I3812" s="8">
        <v>3219.01</v>
      </c>
      <c r="J3812" s="8">
        <v>3219.01</v>
      </c>
      <c r="K3812" s="8">
        <v>16095.2</v>
      </c>
      <c r="L3812" s="8">
        <v>3227.95</v>
      </c>
      <c r="M3812" s="8">
        <v>3227.95</v>
      </c>
      <c r="N3812" s="8">
        <v>3344.32</v>
      </c>
      <c r="O3812" s="8">
        <v>3344.32</v>
      </c>
      <c r="P3812" s="8">
        <v>3344.32</v>
      </c>
      <c r="Q3812" s="8">
        <v>3344.3</v>
      </c>
      <c r="R3812" s="8">
        <v>3344.3</v>
      </c>
      <c r="S3812" s="8">
        <v>3344.32</v>
      </c>
      <c r="T3812" s="8">
        <v>3344.31</v>
      </c>
      <c r="U3812" s="9">
        <v>52399.31</v>
      </c>
    </row>
    <row r="3813" spans="1:21" ht="23.25" thickBot="1" x14ac:dyDescent="0.3">
      <c r="A3813" s="4" t="s">
        <v>943</v>
      </c>
      <c r="B3813" s="4" t="s">
        <v>821</v>
      </c>
      <c r="C3813" s="4" t="s">
        <v>822</v>
      </c>
      <c r="D3813" s="4" t="s">
        <v>944</v>
      </c>
      <c r="E3813" s="4" t="s">
        <v>945</v>
      </c>
      <c r="F3813" s="4" t="s">
        <v>70</v>
      </c>
      <c r="G3813" s="4" t="s">
        <v>71</v>
      </c>
      <c r="H3813" s="4" t="s">
        <v>440</v>
      </c>
      <c r="I3813" s="11"/>
      <c r="J3813" s="11"/>
      <c r="K3813" s="10">
        <v>-12.36</v>
      </c>
      <c r="L3813" s="11"/>
      <c r="M3813" s="11"/>
      <c r="N3813" s="11"/>
      <c r="O3813" s="11"/>
      <c r="P3813" s="11"/>
      <c r="Q3813" s="11"/>
      <c r="R3813" s="11"/>
      <c r="S3813" s="11"/>
      <c r="T3813" s="11"/>
      <c r="U3813" s="9">
        <v>-12.36</v>
      </c>
    </row>
    <row r="3814" spans="1:21" ht="23.25" thickBot="1" x14ac:dyDescent="0.3">
      <c r="A3814" s="4" t="s">
        <v>943</v>
      </c>
      <c r="B3814" s="4" t="s">
        <v>821</v>
      </c>
      <c r="C3814" s="4" t="s">
        <v>822</v>
      </c>
      <c r="D3814" s="4" t="s">
        <v>944</v>
      </c>
      <c r="E3814" s="4" t="s">
        <v>945</v>
      </c>
      <c r="F3814" s="4" t="s">
        <v>132</v>
      </c>
      <c r="G3814" s="4" t="s">
        <v>133</v>
      </c>
      <c r="H3814" s="4" t="s">
        <v>440</v>
      </c>
      <c r="I3814" s="7"/>
      <c r="J3814" s="7"/>
      <c r="K3814" s="8">
        <v>249.4</v>
      </c>
      <c r="L3814" s="7"/>
      <c r="M3814" s="7"/>
      <c r="N3814" s="7"/>
      <c r="O3814" s="7"/>
      <c r="P3814" s="7"/>
      <c r="Q3814" s="7"/>
      <c r="R3814" s="7"/>
      <c r="S3814" s="7"/>
      <c r="T3814" s="7"/>
      <c r="U3814" s="9">
        <v>249.4</v>
      </c>
    </row>
    <row r="3815" spans="1:21" ht="23.25" thickBot="1" x14ac:dyDescent="0.3">
      <c r="A3815" s="4" t="s">
        <v>943</v>
      </c>
      <c r="B3815" s="4" t="s">
        <v>821</v>
      </c>
      <c r="C3815" s="4" t="s">
        <v>822</v>
      </c>
      <c r="D3815" s="4" t="s">
        <v>944</v>
      </c>
      <c r="E3815" s="4" t="s">
        <v>945</v>
      </c>
      <c r="F3815" s="4" t="s">
        <v>38</v>
      </c>
      <c r="G3815" s="4" t="s">
        <v>39</v>
      </c>
      <c r="H3815" s="4" t="s">
        <v>440</v>
      </c>
      <c r="I3815" s="11"/>
      <c r="J3815" s="11"/>
      <c r="K3815" s="10">
        <v>194</v>
      </c>
      <c r="L3815" s="11"/>
      <c r="M3815" s="11"/>
      <c r="N3815" s="11"/>
      <c r="O3815" s="11"/>
      <c r="P3815" s="11"/>
      <c r="Q3815" s="11"/>
      <c r="R3815" s="11"/>
      <c r="S3815" s="11"/>
      <c r="T3815" s="11"/>
      <c r="U3815" s="9">
        <v>194</v>
      </c>
    </row>
    <row r="3816" spans="1:21" ht="23.25" thickBot="1" x14ac:dyDescent="0.3">
      <c r="A3816" s="4" t="s">
        <v>943</v>
      </c>
      <c r="B3816" s="4" t="s">
        <v>821</v>
      </c>
      <c r="C3816" s="4" t="s">
        <v>822</v>
      </c>
      <c r="D3816" s="4" t="s">
        <v>944</v>
      </c>
      <c r="E3816" s="4" t="s">
        <v>945</v>
      </c>
      <c r="F3816" s="4" t="s">
        <v>146</v>
      </c>
      <c r="G3816" s="4" t="s">
        <v>147</v>
      </c>
      <c r="H3816" s="4" t="s">
        <v>440</v>
      </c>
      <c r="I3816" s="7"/>
      <c r="J3816" s="7"/>
      <c r="K3816" s="7"/>
      <c r="L3816" s="7"/>
      <c r="M3816" s="7"/>
      <c r="N3816" s="7"/>
      <c r="O3816" s="8">
        <v>17.88</v>
      </c>
      <c r="P3816" s="7"/>
      <c r="Q3816" s="7"/>
      <c r="R3816" s="7"/>
      <c r="S3816" s="7"/>
      <c r="T3816" s="7"/>
      <c r="U3816" s="9">
        <v>17.88</v>
      </c>
    </row>
    <row r="3817" spans="1:21" ht="23.25" thickBot="1" x14ac:dyDescent="0.3">
      <c r="A3817" s="4" t="s">
        <v>943</v>
      </c>
      <c r="B3817" s="4" t="s">
        <v>821</v>
      </c>
      <c r="C3817" s="4" t="s">
        <v>822</v>
      </c>
      <c r="D3817" s="4" t="s">
        <v>944</v>
      </c>
      <c r="E3817" s="4" t="s">
        <v>945</v>
      </c>
      <c r="F3817" s="4" t="s">
        <v>102</v>
      </c>
      <c r="G3817" s="4" t="s">
        <v>103</v>
      </c>
      <c r="H3817" s="4" t="s">
        <v>440</v>
      </c>
      <c r="I3817" s="11"/>
      <c r="J3817" s="11"/>
      <c r="K3817" s="10">
        <v>18.989999999999998</v>
      </c>
      <c r="L3817" s="11"/>
      <c r="M3817" s="11"/>
      <c r="N3817" s="11"/>
      <c r="O3817" s="11"/>
      <c r="P3817" s="11"/>
      <c r="Q3817" s="11"/>
      <c r="R3817" s="11"/>
      <c r="S3817" s="11"/>
      <c r="T3817" s="11"/>
      <c r="U3817" s="9">
        <v>18.989999999999998</v>
      </c>
    </row>
    <row r="3818" spans="1:21" ht="23.25" thickBot="1" x14ac:dyDescent="0.3">
      <c r="A3818" s="4" t="s">
        <v>943</v>
      </c>
      <c r="B3818" s="4" t="s">
        <v>821</v>
      </c>
      <c r="C3818" s="4" t="s">
        <v>822</v>
      </c>
      <c r="D3818" s="4" t="s">
        <v>944</v>
      </c>
      <c r="E3818" s="4" t="s">
        <v>945</v>
      </c>
      <c r="F3818" s="4" t="s">
        <v>116</v>
      </c>
      <c r="G3818" s="4" t="s">
        <v>117</v>
      </c>
      <c r="H3818" s="4" t="s">
        <v>440</v>
      </c>
      <c r="I3818" s="7"/>
      <c r="J3818" s="7"/>
      <c r="K3818" s="8">
        <v>59.94</v>
      </c>
      <c r="L3818" s="7"/>
      <c r="M3818" s="7"/>
      <c r="N3818" s="7"/>
      <c r="O3818" s="7"/>
      <c r="P3818" s="7"/>
      <c r="Q3818" s="7"/>
      <c r="R3818" s="7"/>
      <c r="S3818" s="7"/>
      <c r="T3818" s="7"/>
      <c r="U3818" s="9">
        <v>59.94</v>
      </c>
    </row>
    <row r="3819" spans="1:21" ht="23.25" thickBot="1" x14ac:dyDescent="0.3">
      <c r="A3819" s="4" t="s">
        <v>943</v>
      </c>
      <c r="B3819" s="4" t="s">
        <v>821</v>
      </c>
      <c r="C3819" s="4" t="s">
        <v>822</v>
      </c>
      <c r="D3819" s="4" t="s">
        <v>944</v>
      </c>
      <c r="E3819" s="4" t="s">
        <v>945</v>
      </c>
      <c r="F3819" s="4" t="s">
        <v>148</v>
      </c>
      <c r="G3819" s="4" t="s">
        <v>149</v>
      </c>
      <c r="H3819" s="4" t="s">
        <v>440</v>
      </c>
      <c r="I3819" s="11"/>
      <c r="J3819" s="11"/>
      <c r="K3819" s="10">
        <v>1642.2</v>
      </c>
      <c r="L3819" s="11"/>
      <c r="M3819" s="11"/>
      <c r="N3819" s="11"/>
      <c r="O3819" s="11"/>
      <c r="P3819" s="11"/>
      <c r="Q3819" s="11"/>
      <c r="R3819" s="11"/>
      <c r="S3819" s="11"/>
      <c r="T3819" s="11"/>
      <c r="U3819" s="9">
        <v>1642.2</v>
      </c>
    </row>
    <row r="3820" spans="1:21" ht="23.25" thickBot="1" x14ac:dyDescent="0.3">
      <c r="A3820" s="4" t="s">
        <v>943</v>
      </c>
      <c r="B3820" s="4" t="s">
        <v>821</v>
      </c>
      <c r="C3820" s="4" t="s">
        <v>822</v>
      </c>
      <c r="D3820" s="4" t="s">
        <v>944</v>
      </c>
      <c r="E3820" s="4" t="s">
        <v>945</v>
      </c>
      <c r="F3820" s="4" t="s">
        <v>769</v>
      </c>
      <c r="G3820" s="4" t="s">
        <v>770</v>
      </c>
      <c r="H3820" s="4" t="s">
        <v>440</v>
      </c>
      <c r="I3820" s="7"/>
      <c r="J3820" s="7"/>
      <c r="K3820" s="8">
        <v>269.41000000000003</v>
      </c>
      <c r="L3820" s="7"/>
      <c r="M3820" s="7"/>
      <c r="N3820" s="7"/>
      <c r="O3820" s="7"/>
      <c r="P3820" s="7"/>
      <c r="Q3820" s="7"/>
      <c r="R3820" s="7"/>
      <c r="S3820" s="7"/>
      <c r="T3820" s="7"/>
      <c r="U3820" s="9">
        <v>269.41000000000003</v>
      </c>
    </row>
    <row r="3821" spans="1:21" ht="23.25" thickBot="1" x14ac:dyDescent="0.3">
      <c r="A3821" s="4" t="s">
        <v>943</v>
      </c>
      <c r="B3821" s="4" t="s">
        <v>821</v>
      </c>
      <c r="C3821" s="4" t="s">
        <v>822</v>
      </c>
      <c r="D3821" s="4" t="s">
        <v>944</v>
      </c>
      <c r="E3821" s="4" t="s">
        <v>945</v>
      </c>
      <c r="F3821" s="4" t="s">
        <v>82</v>
      </c>
      <c r="G3821" s="4" t="s">
        <v>83</v>
      </c>
      <c r="H3821" s="4" t="s">
        <v>440</v>
      </c>
      <c r="I3821" s="11"/>
      <c r="J3821" s="11"/>
      <c r="K3821" s="10">
        <v>6</v>
      </c>
      <c r="L3821" s="11"/>
      <c r="M3821" s="11"/>
      <c r="N3821" s="11"/>
      <c r="O3821" s="11"/>
      <c r="P3821" s="11"/>
      <c r="Q3821" s="11"/>
      <c r="R3821" s="11"/>
      <c r="S3821" s="11"/>
      <c r="T3821" s="11"/>
      <c r="U3821" s="9">
        <v>6</v>
      </c>
    </row>
    <row r="3822" spans="1:21" ht="23.25" thickBot="1" x14ac:dyDescent="0.3">
      <c r="A3822" s="4" t="s">
        <v>943</v>
      </c>
      <c r="B3822" s="4" t="s">
        <v>821</v>
      </c>
      <c r="C3822" s="4" t="s">
        <v>822</v>
      </c>
      <c r="D3822" s="4" t="s">
        <v>944</v>
      </c>
      <c r="E3822" s="4" t="s">
        <v>945</v>
      </c>
      <c r="F3822" s="4" t="s">
        <v>239</v>
      </c>
      <c r="G3822" s="4" t="s">
        <v>240</v>
      </c>
      <c r="H3822" s="4" t="s">
        <v>440</v>
      </c>
      <c r="I3822" s="7"/>
      <c r="J3822" s="7"/>
      <c r="K3822" s="8">
        <v>254.4</v>
      </c>
      <c r="L3822" s="7"/>
      <c r="M3822" s="7"/>
      <c r="N3822" s="7"/>
      <c r="O3822" s="7"/>
      <c r="P3822" s="7"/>
      <c r="Q3822" s="7"/>
      <c r="R3822" s="7"/>
      <c r="S3822" s="7"/>
      <c r="T3822" s="7"/>
      <c r="U3822" s="9">
        <v>254.4</v>
      </c>
    </row>
    <row r="3823" spans="1:21" ht="23.25" thickBot="1" x14ac:dyDescent="0.3">
      <c r="A3823" s="4" t="s">
        <v>943</v>
      </c>
      <c r="B3823" s="4" t="s">
        <v>821</v>
      </c>
      <c r="C3823" s="4" t="s">
        <v>822</v>
      </c>
      <c r="D3823" s="4" t="s">
        <v>944</v>
      </c>
      <c r="E3823" s="4" t="s">
        <v>945</v>
      </c>
      <c r="F3823" s="4" t="s">
        <v>84</v>
      </c>
      <c r="G3823" s="4" t="s">
        <v>85</v>
      </c>
      <c r="H3823" s="4" t="s">
        <v>440</v>
      </c>
      <c r="I3823" s="11"/>
      <c r="J3823" s="11"/>
      <c r="K3823" s="10">
        <v>191.78</v>
      </c>
      <c r="L3823" s="11"/>
      <c r="M3823" s="11"/>
      <c r="N3823" s="11"/>
      <c r="O3823" s="11"/>
      <c r="P3823" s="11"/>
      <c r="Q3823" s="11"/>
      <c r="R3823" s="11"/>
      <c r="S3823" s="11"/>
      <c r="T3823" s="11"/>
      <c r="U3823" s="9">
        <v>191.78</v>
      </c>
    </row>
    <row r="3824" spans="1:21" ht="23.25" thickBot="1" x14ac:dyDescent="0.3">
      <c r="A3824" s="4" t="s">
        <v>943</v>
      </c>
      <c r="B3824" s="4" t="s">
        <v>241</v>
      </c>
      <c r="C3824" s="4" t="s">
        <v>242</v>
      </c>
      <c r="D3824" s="4" t="s">
        <v>944</v>
      </c>
      <c r="E3824" s="4" t="s">
        <v>945</v>
      </c>
      <c r="F3824" s="4" t="s">
        <v>254</v>
      </c>
      <c r="G3824" s="4" t="s">
        <v>255</v>
      </c>
      <c r="H3824" s="4" t="s">
        <v>440</v>
      </c>
      <c r="I3824" s="7"/>
      <c r="J3824" s="7"/>
      <c r="K3824" s="8">
        <v>92</v>
      </c>
      <c r="L3824" s="7"/>
      <c r="M3824" s="7"/>
      <c r="N3824" s="7"/>
      <c r="O3824" s="7"/>
      <c r="P3824" s="7"/>
      <c r="Q3824" s="7"/>
      <c r="R3824" s="7"/>
      <c r="S3824" s="7"/>
      <c r="T3824" s="7"/>
      <c r="U3824" s="9">
        <v>92</v>
      </c>
    </row>
    <row r="3825" spans="1:21" ht="23.25" thickBot="1" x14ac:dyDescent="0.3">
      <c r="A3825" s="4" t="s">
        <v>943</v>
      </c>
      <c r="B3825" s="4" t="s">
        <v>241</v>
      </c>
      <c r="C3825" s="4" t="s">
        <v>242</v>
      </c>
      <c r="D3825" s="4" t="s">
        <v>946</v>
      </c>
      <c r="E3825" s="4" t="s">
        <v>947</v>
      </c>
      <c r="F3825" s="4" t="s">
        <v>116</v>
      </c>
      <c r="G3825" s="4" t="s">
        <v>117</v>
      </c>
      <c r="H3825" s="4" t="s">
        <v>353</v>
      </c>
      <c r="I3825" s="11"/>
      <c r="J3825" s="11"/>
      <c r="K3825" s="10">
        <v>51</v>
      </c>
      <c r="L3825" s="11"/>
      <c r="M3825" s="11"/>
      <c r="N3825" s="11"/>
      <c r="O3825" s="11"/>
      <c r="P3825" s="11"/>
      <c r="Q3825" s="11"/>
      <c r="R3825" s="11"/>
      <c r="S3825" s="11"/>
      <c r="T3825" s="11"/>
      <c r="U3825" s="9">
        <v>51</v>
      </c>
    </row>
    <row r="3826" spans="1:21" ht="23.25" thickBot="1" x14ac:dyDescent="0.3">
      <c r="A3826" s="4" t="s">
        <v>943</v>
      </c>
      <c r="B3826" s="4" t="s">
        <v>241</v>
      </c>
      <c r="C3826" s="4" t="s">
        <v>242</v>
      </c>
      <c r="D3826" s="4" t="s">
        <v>946</v>
      </c>
      <c r="E3826" s="4" t="s">
        <v>947</v>
      </c>
      <c r="F3826" s="4" t="s">
        <v>84</v>
      </c>
      <c r="G3826" s="4" t="s">
        <v>85</v>
      </c>
      <c r="H3826" s="4" t="s">
        <v>353</v>
      </c>
      <c r="I3826" s="8">
        <v>66</v>
      </c>
      <c r="J3826" s="7"/>
      <c r="K3826" s="7"/>
      <c r="L3826" s="8">
        <v>20</v>
      </c>
      <c r="M3826" s="7"/>
      <c r="N3826" s="7"/>
      <c r="O3826" s="7"/>
      <c r="P3826" s="7"/>
      <c r="Q3826" s="7"/>
      <c r="R3826" s="7"/>
      <c r="S3826" s="7"/>
      <c r="T3826" s="7"/>
      <c r="U3826" s="9">
        <v>86</v>
      </c>
    </row>
    <row r="3827" spans="1:21" ht="23.25" thickBot="1" x14ac:dyDescent="0.3">
      <c r="A3827" s="4" t="s">
        <v>943</v>
      </c>
      <c r="B3827" s="4" t="s">
        <v>826</v>
      </c>
      <c r="C3827" s="4" t="s">
        <v>827</v>
      </c>
      <c r="D3827" s="4" t="s">
        <v>944</v>
      </c>
      <c r="E3827" s="4" t="s">
        <v>945</v>
      </c>
      <c r="F3827" s="4" t="s">
        <v>128</v>
      </c>
      <c r="G3827" s="4" t="s">
        <v>129</v>
      </c>
      <c r="H3827" s="4" t="s">
        <v>440</v>
      </c>
      <c r="I3827" s="11"/>
      <c r="J3827" s="11"/>
      <c r="K3827" s="11"/>
      <c r="L3827" s="10">
        <v>150</v>
      </c>
      <c r="M3827" s="11"/>
      <c r="N3827" s="11"/>
      <c r="O3827" s="10">
        <v>350</v>
      </c>
      <c r="P3827" s="11"/>
      <c r="Q3827" s="11"/>
      <c r="R3827" s="11"/>
      <c r="S3827" s="11"/>
      <c r="T3827" s="11"/>
      <c r="U3827" s="9">
        <v>500</v>
      </c>
    </row>
    <row r="3828" spans="1:21" ht="23.25" thickBot="1" x14ac:dyDescent="0.3">
      <c r="A3828" s="4" t="s">
        <v>943</v>
      </c>
      <c r="B3828" s="4" t="s">
        <v>826</v>
      </c>
      <c r="C3828" s="4" t="s">
        <v>827</v>
      </c>
      <c r="D3828" s="4" t="s">
        <v>944</v>
      </c>
      <c r="E3828" s="4" t="s">
        <v>945</v>
      </c>
      <c r="F3828" s="4" t="s">
        <v>132</v>
      </c>
      <c r="G3828" s="4" t="s">
        <v>133</v>
      </c>
      <c r="H3828" s="4" t="s">
        <v>440</v>
      </c>
      <c r="I3828" s="7"/>
      <c r="J3828" s="7"/>
      <c r="K3828" s="8">
        <v>44.02</v>
      </c>
      <c r="L3828" s="7"/>
      <c r="M3828" s="8">
        <v>209.7</v>
      </c>
      <c r="N3828" s="7"/>
      <c r="O3828" s="7"/>
      <c r="P3828" s="7"/>
      <c r="Q3828" s="7"/>
      <c r="R3828" s="7"/>
      <c r="S3828" s="7"/>
      <c r="T3828" s="7"/>
      <c r="U3828" s="9">
        <v>253.72</v>
      </c>
    </row>
    <row r="3829" spans="1:21" ht="23.25" thickBot="1" x14ac:dyDescent="0.3">
      <c r="A3829" s="4" t="s">
        <v>943</v>
      </c>
      <c r="B3829" s="4" t="s">
        <v>826</v>
      </c>
      <c r="C3829" s="4" t="s">
        <v>827</v>
      </c>
      <c r="D3829" s="4" t="s">
        <v>944</v>
      </c>
      <c r="E3829" s="4" t="s">
        <v>945</v>
      </c>
      <c r="F3829" s="4" t="s">
        <v>102</v>
      </c>
      <c r="G3829" s="4" t="s">
        <v>103</v>
      </c>
      <c r="H3829" s="4" t="s">
        <v>440</v>
      </c>
      <c r="I3829" s="11"/>
      <c r="J3829" s="10">
        <v>112.89</v>
      </c>
      <c r="K3829" s="11"/>
      <c r="L3829" s="11"/>
      <c r="M3829" s="11"/>
      <c r="N3829" s="11"/>
      <c r="O3829" s="11"/>
      <c r="P3829" s="11"/>
      <c r="Q3829" s="11"/>
      <c r="R3829" s="11"/>
      <c r="S3829" s="11"/>
      <c r="T3829" s="11"/>
      <c r="U3829" s="9">
        <v>112.89</v>
      </c>
    </row>
    <row r="3830" spans="1:21" ht="23.25" thickBot="1" x14ac:dyDescent="0.3">
      <c r="A3830" s="4" t="s">
        <v>943</v>
      </c>
      <c r="B3830" s="4" t="s">
        <v>826</v>
      </c>
      <c r="C3830" s="4" t="s">
        <v>827</v>
      </c>
      <c r="D3830" s="4" t="s">
        <v>944</v>
      </c>
      <c r="E3830" s="4" t="s">
        <v>945</v>
      </c>
      <c r="F3830" s="4" t="s">
        <v>82</v>
      </c>
      <c r="G3830" s="4" t="s">
        <v>83</v>
      </c>
      <c r="H3830" s="4" t="s">
        <v>440</v>
      </c>
      <c r="I3830" s="7"/>
      <c r="J3830" s="7"/>
      <c r="K3830" s="8">
        <v>2.7</v>
      </c>
      <c r="L3830" s="7"/>
      <c r="M3830" s="7"/>
      <c r="N3830" s="7"/>
      <c r="O3830" s="7"/>
      <c r="P3830" s="7"/>
      <c r="Q3830" s="7"/>
      <c r="R3830" s="7"/>
      <c r="S3830" s="7"/>
      <c r="T3830" s="7"/>
      <c r="U3830" s="9">
        <v>2.7</v>
      </c>
    </row>
    <row r="3831" spans="1:21" ht="23.25" thickBot="1" x14ac:dyDescent="0.3">
      <c r="A3831" s="4" t="s">
        <v>943</v>
      </c>
      <c r="B3831" s="4" t="s">
        <v>826</v>
      </c>
      <c r="C3831" s="4" t="s">
        <v>827</v>
      </c>
      <c r="D3831" s="4" t="s">
        <v>944</v>
      </c>
      <c r="E3831" s="4" t="s">
        <v>945</v>
      </c>
      <c r="F3831" s="4" t="s">
        <v>84</v>
      </c>
      <c r="G3831" s="4" t="s">
        <v>85</v>
      </c>
      <c r="H3831" s="4" t="s">
        <v>440</v>
      </c>
      <c r="I3831" s="11"/>
      <c r="J3831" s="10">
        <v>364.64</v>
      </c>
      <c r="K3831" s="11"/>
      <c r="L3831" s="10">
        <v>24</v>
      </c>
      <c r="M3831" s="11"/>
      <c r="N3831" s="11"/>
      <c r="O3831" s="11"/>
      <c r="P3831" s="11"/>
      <c r="Q3831" s="11"/>
      <c r="R3831" s="11"/>
      <c r="S3831" s="11"/>
      <c r="T3831" s="11"/>
      <c r="U3831" s="9">
        <v>388.64</v>
      </c>
    </row>
    <row r="3832" spans="1:21" ht="23.25" thickBot="1" x14ac:dyDescent="0.3">
      <c r="A3832" s="4" t="s">
        <v>943</v>
      </c>
      <c r="B3832" s="4" t="s">
        <v>837</v>
      </c>
      <c r="C3832" s="4" t="s">
        <v>838</v>
      </c>
      <c r="D3832" s="4" t="s">
        <v>944</v>
      </c>
      <c r="E3832" s="4" t="s">
        <v>945</v>
      </c>
      <c r="F3832" s="4" t="s">
        <v>108</v>
      </c>
      <c r="G3832" s="4" t="s">
        <v>109</v>
      </c>
      <c r="H3832" s="4" t="s">
        <v>440</v>
      </c>
      <c r="I3832" s="8">
        <v>8402</v>
      </c>
      <c r="J3832" s="8">
        <v>6034.16</v>
      </c>
      <c r="K3832" s="8">
        <v>7001.67</v>
      </c>
      <c r="L3832" s="8">
        <v>7319.92</v>
      </c>
      <c r="M3832" s="8">
        <v>8402</v>
      </c>
      <c r="N3832" s="8">
        <v>8325.77</v>
      </c>
      <c r="O3832" s="8">
        <v>7897.96</v>
      </c>
      <c r="P3832" s="8">
        <v>7463.57</v>
      </c>
      <c r="Q3832" s="8">
        <v>8687.76</v>
      </c>
      <c r="R3832" s="8">
        <v>6713.27</v>
      </c>
      <c r="S3832" s="8">
        <v>8687.76</v>
      </c>
      <c r="T3832" s="8">
        <v>7897.96</v>
      </c>
      <c r="U3832" s="9">
        <v>92833.8</v>
      </c>
    </row>
    <row r="3833" spans="1:21" ht="23.25" thickBot="1" x14ac:dyDescent="0.3">
      <c r="A3833" s="4" t="s">
        <v>943</v>
      </c>
      <c r="B3833" s="4" t="s">
        <v>837</v>
      </c>
      <c r="C3833" s="4" t="s">
        <v>838</v>
      </c>
      <c r="D3833" s="4" t="s">
        <v>944</v>
      </c>
      <c r="E3833" s="4" t="s">
        <v>945</v>
      </c>
      <c r="F3833" s="4" t="s">
        <v>112</v>
      </c>
      <c r="G3833" s="4" t="s">
        <v>113</v>
      </c>
      <c r="H3833" s="4" t="s">
        <v>440</v>
      </c>
      <c r="I3833" s="10">
        <v>1146.8800000000001</v>
      </c>
      <c r="J3833" s="10">
        <v>1146.8800000000001</v>
      </c>
      <c r="K3833" s="10">
        <v>1146.8800000000001</v>
      </c>
      <c r="L3833" s="10">
        <v>1146.8900000000001</v>
      </c>
      <c r="M3833" s="10">
        <v>1146.8800000000001</v>
      </c>
      <c r="N3833" s="10">
        <v>1185.8800000000001</v>
      </c>
      <c r="O3833" s="10">
        <v>1185.8699999999999</v>
      </c>
      <c r="P3833" s="10">
        <v>1185.8699999999999</v>
      </c>
      <c r="Q3833" s="10">
        <v>1185.8800000000001</v>
      </c>
      <c r="R3833" s="10">
        <v>1185.8599999999999</v>
      </c>
      <c r="S3833" s="10">
        <v>1185.8800000000001</v>
      </c>
      <c r="T3833" s="10">
        <v>1185.8699999999999</v>
      </c>
      <c r="U3833" s="9">
        <v>14035.52</v>
      </c>
    </row>
    <row r="3834" spans="1:21" ht="23.25" thickBot="1" x14ac:dyDescent="0.3">
      <c r="A3834" s="4" t="s">
        <v>943</v>
      </c>
      <c r="B3834" s="4" t="s">
        <v>837</v>
      </c>
      <c r="C3834" s="4" t="s">
        <v>838</v>
      </c>
      <c r="D3834" s="4" t="s">
        <v>944</v>
      </c>
      <c r="E3834" s="4" t="s">
        <v>945</v>
      </c>
      <c r="F3834" s="4" t="s">
        <v>114</v>
      </c>
      <c r="G3834" s="4" t="s">
        <v>115</v>
      </c>
      <c r="H3834" s="4" t="s">
        <v>440</v>
      </c>
      <c r="I3834" s="8">
        <v>4244.7</v>
      </c>
      <c r="J3834" s="8">
        <v>4244.7</v>
      </c>
      <c r="K3834" s="8">
        <v>4244.6899999999996</v>
      </c>
      <c r="L3834" s="8">
        <v>4256.46</v>
      </c>
      <c r="M3834" s="8">
        <v>4256.46</v>
      </c>
      <c r="N3834" s="8">
        <v>4401.22</v>
      </c>
      <c r="O3834" s="8">
        <v>4401.2299999999996</v>
      </c>
      <c r="P3834" s="8">
        <v>4401.2299999999996</v>
      </c>
      <c r="Q3834" s="8">
        <v>4401.22</v>
      </c>
      <c r="R3834" s="8">
        <v>4401.24</v>
      </c>
      <c r="S3834" s="8">
        <v>4401.22</v>
      </c>
      <c r="T3834" s="8">
        <v>4401.2299999999996</v>
      </c>
      <c r="U3834" s="9">
        <v>52055.6</v>
      </c>
    </row>
    <row r="3835" spans="1:21" ht="23.25" thickBot="1" x14ac:dyDescent="0.3">
      <c r="A3835" s="4" t="s">
        <v>943</v>
      </c>
      <c r="B3835" s="4" t="s">
        <v>36</v>
      </c>
      <c r="C3835" s="4" t="s">
        <v>37</v>
      </c>
      <c r="D3835" s="4" t="s">
        <v>944</v>
      </c>
      <c r="E3835" s="4" t="s">
        <v>945</v>
      </c>
      <c r="F3835" s="4" t="s">
        <v>70</v>
      </c>
      <c r="G3835" s="4" t="s">
        <v>71</v>
      </c>
      <c r="H3835" s="4" t="s">
        <v>440</v>
      </c>
      <c r="I3835" s="11"/>
      <c r="J3835" s="11"/>
      <c r="K3835" s="10">
        <v>31.3</v>
      </c>
      <c r="L3835" s="11"/>
      <c r="M3835" s="11"/>
      <c r="N3835" s="11"/>
      <c r="O3835" s="11"/>
      <c r="P3835" s="11"/>
      <c r="Q3835" s="11"/>
      <c r="R3835" s="11"/>
      <c r="S3835" s="11"/>
      <c r="T3835" s="11"/>
      <c r="U3835" s="9">
        <v>31.3</v>
      </c>
    </row>
    <row r="3836" spans="1:21" ht="23.25" thickBot="1" x14ac:dyDescent="0.3">
      <c r="A3836" s="4" t="s">
        <v>943</v>
      </c>
      <c r="B3836" s="4" t="s">
        <v>61</v>
      </c>
      <c r="C3836" s="4" t="s">
        <v>62</v>
      </c>
      <c r="D3836" s="4" t="s">
        <v>952</v>
      </c>
      <c r="E3836" s="4" t="s">
        <v>953</v>
      </c>
      <c r="F3836" s="4" t="s">
        <v>108</v>
      </c>
      <c r="G3836" s="4" t="s">
        <v>109</v>
      </c>
      <c r="H3836" s="4" t="s">
        <v>65</v>
      </c>
      <c r="I3836" s="8">
        <v>4438.6400000000003</v>
      </c>
      <c r="J3836" s="8">
        <v>4438.6400000000003</v>
      </c>
      <c r="K3836" s="8">
        <v>4438.6400000000003</v>
      </c>
      <c r="L3836" s="7"/>
      <c r="M3836" s="8">
        <v>8877.2800000000007</v>
      </c>
      <c r="N3836" s="8">
        <v>4438.6400000000003</v>
      </c>
      <c r="O3836" s="8">
        <v>4438.6400000000003</v>
      </c>
      <c r="P3836" s="8">
        <v>4438.6400000000003</v>
      </c>
      <c r="Q3836" s="8">
        <v>4438.6400000000003</v>
      </c>
      <c r="R3836" s="8">
        <v>4438.6400000000003</v>
      </c>
      <c r="S3836" s="8">
        <v>4438.6400000000003</v>
      </c>
      <c r="T3836" s="8">
        <v>4438.6400000000003</v>
      </c>
      <c r="U3836" s="9">
        <v>53263.68</v>
      </c>
    </row>
    <row r="3837" spans="1:21" ht="23.25" thickBot="1" x14ac:dyDescent="0.3">
      <c r="A3837" s="4" t="s">
        <v>943</v>
      </c>
      <c r="B3837" s="4" t="s">
        <v>61</v>
      </c>
      <c r="C3837" s="4" t="s">
        <v>62</v>
      </c>
      <c r="D3837" s="4" t="s">
        <v>952</v>
      </c>
      <c r="E3837" s="4" t="s">
        <v>953</v>
      </c>
      <c r="F3837" s="4" t="s">
        <v>954</v>
      </c>
      <c r="G3837" s="4" t="s">
        <v>955</v>
      </c>
      <c r="H3837" s="4" t="s">
        <v>65</v>
      </c>
      <c r="I3837" s="11"/>
      <c r="J3837" s="10">
        <v>14112.42</v>
      </c>
      <c r="K3837" s="10">
        <v>14112.42</v>
      </c>
      <c r="L3837" s="10">
        <v>14112.42</v>
      </c>
      <c r="M3837" s="10">
        <v>14112.42</v>
      </c>
      <c r="N3837" s="10">
        <v>14112.42</v>
      </c>
      <c r="O3837" s="10">
        <v>14112.42</v>
      </c>
      <c r="P3837" s="10">
        <v>14112.42</v>
      </c>
      <c r="Q3837" s="10">
        <v>14112.42</v>
      </c>
      <c r="R3837" s="10">
        <v>14112.42</v>
      </c>
      <c r="S3837" s="10">
        <v>14112.42</v>
      </c>
      <c r="T3837" s="10">
        <v>14112.42</v>
      </c>
      <c r="U3837" s="9">
        <v>155236.62</v>
      </c>
    </row>
    <row r="3838" spans="1:21" ht="23.25" thickBot="1" x14ac:dyDescent="0.3">
      <c r="A3838" s="4" t="s">
        <v>943</v>
      </c>
      <c r="B3838" s="4" t="s">
        <v>685</v>
      </c>
      <c r="C3838" s="4" t="s">
        <v>686</v>
      </c>
      <c r="D3838" s="4" t="s">
        <v>956</v>
      </c>
      <c r="E3838" s="4" t="s">
        <v>957</v>
      </c>
      <c r="F3838" s="4" t="s">
        <v>144</v>
      </c>
      <c r="G3838" s="4" t="s">
        <v>145</v>
      </c>
      <c r="H3838" s="4" t="s">
        <v>958</v>
      </c>
      <c r="I3838" s="7"/>
      <c r="J3838" s="7"/>
      <c r="K3838" s="7"/>
      <c r="L3838" s="7"/>
      <c r="M3838" s="7"/>
      <c r="N3838" s="7"/>
      <c r="O3838" s="7"/>
      <c r="P3838" s="8">
        <v>25.08</v>
      </c>
      <c r="Q3838" s="7"/>
      <c r="R3838" s="7"/>
      <c r="S3838" s="7"/>
      <c r="T3838" s="7"/>
      <c r="U3838" s="9">
        <v>25.08</v>
      </c>
    </row>
    <row r="3839" spans="1:21" ht="23.25" thickBot="1" x14ac:dyDescent="0.3">
      <c r="A3839" s="4" t="s">
        <v>943</v>
      </c>
      <c r="B3839" s="4" t="s">
        <v>685</v>
      </c>
      <c r="C3839" s="4" t="s">
        <v>686</v>
      </c>
      <c r="D3839" s="4" t="s">
        <v>956</v>
      </c>
      <c r="E3839" s="4" t="s">
        <v>957</v>
      </c>
      <c r="F3839" s="4" t="s">
        <v>366</v>
      </c>
      <c r="G3839" s="4" t="s">
        <v>367</v>
      </c>
      <c r="H3839" s="4" t="s">
        <v>958</v>
      </c>
      <c r="I3839" s="10">
        <v>45.16</v>
      </c>
      <c r="J3839" s="10">
        <v>2.02</v>
      </c>
      <c r="K3839" s="10">
        <v>61.08</v>
      </c>
      <c r="L3839" s="10">
        <v>25.08</v>
      </c>
      <c r="M3839" s="10">
        <v>25.08</v>
      </c>
      <c r="N3839" s="10">
        <v>25.08</v>
      </c>
      <c r="O3839" s="10">
        <v>25.08</v>
      </c>
      <c r="P3839" s="11"/>
      <c r="Q3839" s="10">
        <v>25.08</v>
      </c>
      <c r="R3839" s="10">
        <v>25.08</v>
      </c>
      <c r="S3839" s="10">
        <v>25.08</v>
      </c>
      <c r="T3839" s="10">
        <v>25.08</v>
      </c>
      <c r="U3839" s="9">
        <v>308.89999999999998</v>
      </c>
    </row>
    <row r="3840" spans="1:21" ht="23.25" thickBot="1" x14ac:dyDescent="0.3">
      <c r="A3840" s="4" t="s">
        <v>943</v>
      </c>
      <c r="B3840" s="4" t="s">
        <v>678</v>
      </c>
      <c r="C3840" s="4" t="s">
        <v>679</v>
      </c>
      <c r="D3840" s="4" t="s">
        <v>972</v>
      </c>
      <c r="E3840" s="4" t="s">
        <v>973</v>
      </c>
      <c r="F3840" s="4" t="s">
        <v>146</v>
      </c>
      <c r="G3840" s="4" t="s">
        <v>147</v>
      </c>
      <c r="H3840" s="4" t="s">
        <v>974</v>
      </c>
      <c r="I3840" s="7"/>
      <c r="J3840" s="7"/>
      <c r="K3840" s="7"/>
      <c r="L3840" s="7"/>
      <c r="M3840" s="7"/>
      <c r="N3840" s="8">
        <v>242.69</v>
      </c>
      <c r="O3840" s="7"/>
      <c r="P3840" s="7"/>
      <c r="Q3840" s="7"/>
      <c r="R3840" s="7"/>
      <c r="S3840" s="7"/>
      <c r="T3840" s="7"/>
      <c r="U3840" s="9">
        <v>242.69</v>
      </c>
    </row>
    <row r="3841" spans="1:21" ht="23.25" thickBot="1" x14ac:dyDescent="0.3">
      <c r="A3841" s="4" t="s">
        <v>943</v>
      </c>
      <c r="B3841" s="4" t="s">
        <v>518</v>
      </c>
      <c r="C3841" s="4" t="s">
        <v>81</v>
      </c>
      <c r="D3841" s="4" t="s">
        <v>944</v>
      </c>
      <c r="E3841" s="4" t="s">
        <v>945</v>
      </c>
      <c r="F3841" s="4" t="s">
        <v>70</v>
      </c>
      <c r="G3841" s="4" t="s">
        <v>71</v>
      </c>
      <c r="H3841" s="4" t="s">
        <v>440</v>
      </c>
      <c r="I3841" s="10">
        <v>178.2</v>
      </c>
      <c r="J3841" s="10">
        <v>92.7</v>
      </c>
      <c r="K3841" s="11"/>
      <c r="L3841" s="10">
        <v>60</v>
      </c>
      <c r="M3841" s="10">
        <v>710.91</v>
      </c>
      <c r="N3841" s="10">
        <v>1897.25</v>
      </c>
      <c r="O3841" s="11"/>
      <c r="P3841" s="11"/>
      <c r="Q3841" s="11"/>
      <c r="R3841" s="11"/>
      <c r="S3841" s="11"/>
      <c r="T3841" s="11"/>
      <c r="U3841" s="9">
        <v>2939.06</v>
      </c>
    </row>
    <row r="3842" spans="1:21" ht="23.25" thickBot="1" x14ac:dyDescent="0.3">
      <c r="A3842" s="4" t="s">
        <v>943</v>
      </c>
      <c r="B3842" s="4" t="s">
        <v>518</v>
      </c>
      <c r="C3842" s="4" t="s">
        <v>81</v>
      </c>
      <c r="D3842" s="4" t="s">
        <v>944</v>
      </c>
      <c r="E3842" s="4" t="s">
        <v>945</v>
      </c>
      <c r="F3842" s="4" t="s">
        <v>80</v>
      </c>
      <c r="G3842" s="4" t="s">
        <v>81</v>
      </c>
      <c r="H3842" s="4" t="s">
        <v>440</v>
      </c>
      <c r="I3842" s="8">
        <v>308.99</v>
      </c>
      <c r="J3842" s="7"/>
      <c r="K3842" s="7"/>
      <c r="L3842" s="7"/>
      <c r="M3842" s="7"/>
      <c r="N3842" s="7"/>
      <c r="O3842" s="7"/>
      <c r="P3842" s="7"/>
      <c r="Q3842" s="7"/>
      <c r="R3842" s="7"/>
      <c r="S3842" s="7"/>
      <c r="T3842" s="7"/>
      <c r="U3842" s="9">
        <v>308.99</v>
      </c>
    </row>
    <row r="3843" spans="1:21" ht="23.25" thickBot="1" x14ac:dyDescent="0.3">
      <c r="A3843" s="4" t="s">
        <v>943</v>
      </c>
      <c r="B3843" s="4" t="s">
        <v>518</v>
      </c>
      <c r="C3843" s="4" t="s">
        <v>81</v>
      </c>
      <c r="D3843" s="4" t="s">
        <v>944</v>
      </c>
      <c r="E3843" s="4" t="s">
        <v>945</v>
      </c>
      <c r="F3843" s="4" t="s">
        <v>148</v>
      </c>
      <c r="G3843" s="4" t="s">
        <v>149</v>
      </c>
      <c r="H3843" s="4" t="s">
        <v>440</v>
      </c>
      <c r="I3843" s="11"/>
      <c r="J3843" s="11"/>
      <c r="K3843" s="11"/>
      <c r="L3843" s="10">
        <v>82.68</v>
      </c>
      <c r="M3843" s="11"/>
      <c r="N3843" s="11"/>
      <c r="O3843" s="11"/>
      <c r="P3843" s="11"/>
      <c r="Q3843" s="11"/>
      <c r="R3843" s="11"/>
      <c r="S3843" s="11"/>
      <c r="T3843" s="11"/>
      <c r="U3843" s="9">
        <v>82.68</v>
      </c>
    </row>
    <row r="3844" spans="1:21" ht="23.25" thickBot="1" x14ac:dyDescent="0.3">
      <c r="A3844" s="4" t="s">
        <v>943</v>
      </c>
      <c r="B3844" s="4" t="s">
        <v>188</v>
      </c>
      <c r="C3844" s="4" t="s">
        <v>189</v>
      </c>
      <c r="D3844" s="4" t="s">
        <v>944</v>
      </c>
      <c r="E3844" s="4" t="s">
        <v>945</v>
      </c>
      <c r="F3844" s="4" t="s">
        <v>108</v>
      </c>
      <c r="G3844" s="4" t="s">
        <v>109</v>
      </c>
      <c r="H3844" s="4" t="s">
        <v>440</v>
      </c>
      <c r="I3844" s="8">
        <v>64818.05</v>
      </c>
      <c r="J3844" s="8">
        <v>62691.3</v>
      </c>
      <c r="K3844" s="8">
        <v>61638.400000000001</v>
      </c>
      <c r="L3844" s="8">
        <v>66287.460000000006</v>
      </c>
      <c r="M3844" s="8">
        <v>72748.12</v>
      </c>
      <c r="N3844" s="8">
        <v>71058.990000000005</v>
      </c>
      <c r="O3844" s="8">
        <v>74772.710000000006</v>
      </c>
      <c r="P3844" s="8">
        <v>68383.53</v>
      </c>
      <c r="Q3844" s="8">
        <v>73682.63</v>
      </c>
      <c r="R3844" s="8">
        <v>62048.23</v>
      </c>
      <c r="S3844" s="8">
        <v>60109.59</v>
      </c>
      <c r="T3844" s="8">
        <v>59855.79</v>
      </c>
      <c r="U3844" s="9">
        <v>798094.8</v>
      </c>
    </row>
    <row r="3845" spans="1:21" ht="23.25" thickBot="1" x14ac:dyDescent="0.3">
      <c r="A3845" s="4" t="s">
        <v>943</v>
      </c>
      <c r="B3845" s="4" t="s">
        <v>188</v>
      </c>
      <c r="C3845" s="4" t="s">
        <v>189</v>
      </c>
      <c r="D3845" s="4" t="s">
        <v>944</v>
      </c>
      <c r="E3845" s="4" t="s">
        <v>945</v>
      </c>
      <c r="F3845" s="4" t="s">
        <v>118</v>
      </c>
      <c r="G3845" s="4" t="s">
        <v>119</v>
      </c>
      <c r="H3845" s="4" t="s">
        <v>440</v>
      </c>
      <c r="I3845" s="10">
        <v>802.08</v>
      </c>
      <c r="J3845" s="10">
        <v>1806.4</v>
      </c>
      <c r="K3845" s="10">
        <v>657.37</v>
      </c>
      <c r="L3845" s="10">
        <v>399.32</v>
      </c>
      <c r="M3845" s="10">
        <v>928.59</v>
      </c>
      <c r="N3845" s="10">
        <v>2779.19</v>
      </c>
      <c r="O3845" s="10">
        <v>2166.14</v>
      </c>
      <c r="P3845" s="10">
        <v>1954.24</v>
      </c>
      <c r="Q3845" s="10">
        <v>480.3</v>
      </c>
      <c r="R3845" s="10">
        <v>480.3</v>
      </c>
      <c r="S3845" s="10">
        <v>1071.99</v>
      </c>
      <c r="T3845" s="10">
        <v>2545.59</v>
      </c>
      <c r="U3845" s="9">
        <v>16071.51</v>
      </c>
    </row>
    <row r="3846" spans="1:21" ht="23.25" thickBot="1" x14ac:dyDescent="0.3">
      <c r="A3846" s="4" t="s">
        <v>943</v>
      </c>
      <c r="B3846" s="4" t="s">
        <v>188</v>
      </c>
      <c r="C3846" s="4" t="s">
        <v>189</v>
      </c>
      <c r="D3846" s="4" t="s">
        <v>944</v>
      </c>
      <c r="E3846" s="4" t="s">
        <v>945</v>
      </c>
      <c r="F3846" s="4" t="s">
        <v>120</v>
      </c>
      <c r="G3846" s="4" t="s">
        <v>121</v>
      </c>
      <c r="H3846" s="4" t="s">
        <v>440</v>
      </c>
      <c r="I3846" s="8">
        <v>59587.34</v>
      </c>
      <c r="J3846" s="8">
        <v>51896.24</v>
      </c>
      <c r="K3846" s="8">
        <v>55153.85</v>
      </c>
      <c r="L3846" s="8">
        <v>61055.19</v>
      </c>
      <c r="M3846" s="8">
        <v>56630.48</v>
      </c>
      <c r="N3846" s="8">
        <v>62322.46</v>
      </c>
      <c r="O3846" s="8">
        <v>64590.080000000002</v>
      </c>
      <c r="P3846" s="8">
        <v>55888.9</v>
      </c>
      <c r="Q3846" s="8">
        <v>61377.599999999999</v>
      </c>
      <c r="R3846" s="8">
        <v>56831.1</v>
      </c>
      <c r="S3846" s="8">
        <v>52364.22</v>
      </c>
      <c r="T3846" s="8">
        <v>60884.24</v>
      </c>
      <c r="U3846" s="9">
        <v>698581.7</v>
      </c>
    </row>
    <row r="3847" spans="1:21" ht="23.25" thickBot="1" x14ac:dyDescent="0.3">
      <c r="A3847" s="4" t="s">
        <v>943</v>
      </c>
      <c r="B3847" s="4" t="s">
        <v>188</v>
      </c>
      <c r="C3847" s="4" t="s">
        <v>189</v>
      </c>
      <c r="D3847" s="4" t="s">
        <v>944</v>
      </c>
      <c r="E3847" s="4" t="s">
        <v>945</v>
      </c>
      <c r="F3847" s="4" t="s">
        <v>122</v>
      </c>
      <c r="G3847" s="4" t="s">
        <v>123</v>
      </c>
      <c r="H3847" s="4" t="s">
        <v>440</v>
      </c>
      <c r="I3847" s="10">
        <v>12122.44</v>
      </c>
      <c r="J3847" s="10">
        <v>12131.75</v>
      </c>
      <c r="K3847" s="10">
        <v>8261.81</v>
      </c>
      <c r="L3847" s="10">
        <v>7239.13</v>
      </c>
      <c r="M3847" s="10">
        <v>11883.85</v>
      </c>
      <c r="N3847" s="10">
        <v>8890.76</v>
      </c>
      <c r="O3847" s="10">
        <v>7320.49</v>
      </c>
      <c r="P3847" s="10">
        <v>4476.47</v>
      </c>
      <c r="Q3847" s="10">
        <v>3420.32</v>
      </c>
      <c r="R3847" s="10">
        <v>1152.73</v>
      </c>
      <c r="S3847" s="10">
        <v>2821.03</v>
      </c>
      <c r="T3847" s="10">
        <v>5390.23</v>
      </c>
      <c r="U3847" s="9">
        <v>85111.01</v>
      </c>
    </row>
    <row r="3848" spans="1:21" ht="23.25" thickBot="1" x14ac:dyDescent="0.3">
      <c r="A3848" s="4" t="s">
        <v>943</v>
      </c>
      <c r="B3848" s="4" t="s">
        <v>188</v>
      </c>
      <c r="C3848" s="4" t="s">
        <v>189</v>
      </c>
      <c r="D3848" s="4" t="s">
        <v>944</v>
      </c>
      <c r="E3848" s="4" t="s">
        <v>945</v>
      </c>
      <c r="F3848" s="4" t="s">
        <v>110</v>
      </c>
      <c r="G3848" s="4" t="s">
        <v>111</v>
      </c>
      <c r="H3848" s="4" t="s">
        <v>440</v>
      </c>
      <c r="I3848" s="8">
        <v>1083.68</v>
      </c>
      <c r="J3848" s="8">
        <v>1083.68</v>
      </c>
      <c r="K3848" s="8">
        <v>1083.68</v>
      </c>
      <c r="L3848" s="8">
        <v>1083.68</v>
      </c>
      <c r="M3848" s="8">
        <v>1083.68</v>
      </c>
      <c r="N3848" s="8">
        <v>833.33</v>
      </c>
      <c r="O3848" s="8">
        <v>1636.55</v>
      </c>
      <c r="P3848" s="8">
        <v>833.33</v>
      </c>
      <c r="Q3848" s="8">
        <v>833.33</v>
      </c>
      <c r="R3848" s="8">
        <v>833.33</v>
      </c>
      <c r="S3848" s="8">
        <v>833.33</v>
      </c>
      <c r="T3848" s="7"/>
      <c r="U3848" s="9">
        <v>11221.6</v>
      </c>
    </row>
    <row r="3849" spans="1:21" ht="23.25" thickBot="1" x14ac:dyDescent="0.3">
      <c r="A3849" s="4" t="s">
        <v>943</v>
      </c>
      <c r="B3849" s="4" t="s">
        <v>188</v>
      </c>
      <c r="C3849" s="4" t="s">
        <v>189</v>
      </c>
      <c r="D3849" s="4" t="s">
        <v>944</v>
      </c>
      <c r="E3849" s="4" t="s">
        <v>945</v>
      </c>
      <c r="F3849" s="4" t="s">
        <v>112</v>
      </c>
      <c r="G3849" s="4" t="s">
        <v>113</v>
      </c>
      <c r="H3849" s="4" t="s">
        <v>440</v>
      </c>
      <c r="I3849" s="10">
        <v>18530.169999999998</v>
      </c>
      <c r="J3849" s="10">
        <v>18478.05</v>
      </c>
      <c r="K3849" s="10">
        <v>18907.48</v>
      </c>
      <c r="L3849" s="10">
        <v>19335.75</v>
      </c>
      <c r="M3849" s="10">
        <v>18163.509999999998</v>
      </c>
      <c r="N3849" s="10">
        <v>19297.07</v>
      </c>
      <c r="O3849" s="10">
        <v>19500.53</v>
      </c>
      <c r="P3849" s="10">
        <v>18760.560000000001</v>
      </c>
      <c r="Q3849" s="10">
        <v>19460.79</v>
      </c>
      <c r="R3849" s="10">
        <v>20006.689999999999</v>
      </c>
      <c r="S3849" s="10">
        <v>19069.57</v>
      </c>
      <c r="T3849" s="10">
        <v>19704.05</v>
      </c>
      <c r="U3849" s="9">
        <v>229214.22</v>
      </c>
    </row>
    <row r="3850" spans="1:21" ht="23.25" thickBot="1" x14ac:dyDescent="0.3">
      <c r="A3850" s="4" t="s">
        <v>943</v>
      </c>
      <c r="B3850" s="4" t="s">
        <v>188</v>
      </c>
      <c r="C3850" s="4" t="s">
        <v>189</v>
      </c>
      <c r="D3850" s="4" t="s">
        <v>944</v>
      </c>
      <c r="E3850" s="4" t="s">
        <v>945</v>
      </c>
      <c r="F3850" s="4" t="s">
        <v>114</v>
      </c>
      <c r="G3850" s="4" t="s">
        <v>115</v>
      </c>
      <c r="H3850" s="4" t="s">
        <v>440</v>
      </c>
      <c r="I3850" s="8">
        <v>70697.83</v>
      </c>
      <c r="J3850" s="8">
        <v>70668.12</v>
      </c>
      <c r="K3850" s="8">
        <v>71522.14</v>
      </c>
      <c r="L3850" s="8">
        <v>73100.78</v>
      </c>
      <c r="M3850" s="8">
        <v>69558.37</v>
      </c>
      <c r="N3850" s="8">
        <v>73550.47</v>
      </c>
      <c r="O3850" s="8">
        <v>73973.91</v>
      </c>
      <c r="P3850" s="8">
        <v>70663.02</v>
      </c>
      <c r="Q3850" s="8">
        <v>72854.28</v>
      </c>
      <c r="R3850" s="8">
        <v>74597</v>
      </c>
      <c r="S3850" s="8">
        <v>71480.679999999993</v>
      </c>
      <c r="T3850" s="8">
        <v>74399.070000000007</v>
      </c>
      <c r="U3850" s="9">
        <v>867065.67</v>
      </c>
    </row>
    <row r="3851" spans="1:21" ht="23.25" thickBot="1" x14ac:dyDescent="0.3">
      <c r="A3851" s="4" t="s">
        <v>943</v>
      </c>
      <c r="B3851" s="4" t="s">
        <v>188</v>
      </c>
      <c r="C3851" s="4" t="s">
        <v>189</v>
      </c>
      <c r="D3851" s="4" t="s">
        <v>944</v>
      </c>
      <c r="E3851" s="4" t="s">
        <v>945</v>
      </c>
      <c r="F3851" s="4" t="s">
        <v>128</v>
      </c>
      <c r="G3851" s="4" t="s">
        <v>129</v>
      </c>
      <c r="H3851" s="4" t="s">
        <v>440</v>
      </c>
      <c r="I3851" s="10">
        <v>-5560</v>
      </c>
      <c r="J3851" s="10">
        <v>22120.25</v>
      </c>
      <c r="K3851" s="10">
        <v>2725.96</v>
      </c>
      <c r="L3851" s="11"/>
      <c r="M3851" s="10">
        <v>3265.89</v>
      </c>
      <c r="N3851" s="10">
        <v>30595</v>
      </c>
      <c r="O3851" s="10">
        <v>1032.33</v>
      </c>
      <c r="P3851" s="10">
        <v>317.5</v>
      </c>
      <c r="Q3851" s="10">
        <v>6107</v>
      </c>
      <c r="R3851" s="11"/>
      <c r="S3851" s="10">
        <v>50</v>
      </c>
      <c r="T3851" s="10">
        <v>50</v>
      </c>
      <c r="U3851" s="9">
        <v>60703.93</v>
      </c>
    </row>
    <row r="3852" spans="1:21" ht="23.25" thickBot="1" x14ac:dyDescent="0.3">
      <c r="A3852" s="4" t="s">
        <v>943</v>
      </c>
      <c r="B3852" s="4" t="s">
        <v>188</v>
      </c>
      <c r="C3852" s="4" t="s">
        <v>189</v>
      </c>
      <c r="D3852" s="4" t="s">
        <v>944</v>
      </c>
      <c r="E3852" s="4" t="s">
        <v>945</v>
      </c>
      <c r="F3852" s="4" t="s">
        <v>70</v>
      </c>
      <c r="G3852" s="4" t="s">
        <v>71</v>
      </c>
      <c r="H3852" s="4" t="s">
        <v>440</v>
      </c>
      <c r="I3852" s="8">
        <v>2846.45</v>
      </c>
      <c r="J3852" s="8">
        <v>4876.1400000000003</v>
      </c>
      <c r="K3852" s="8">
        <v>4223.83</v>
      </c>
      <c r="L3852" s="8">
        <v>2888.34</v>
      </c>
      <c r="M3852" s="8">
        <v>5866.65</v>
      </c>
      <c r="N3852" s="8">
        <v>1547.67</v>
      </c>
      <c r="O3852" s="8">
        <v>1784.44</v>
      </c>
      <c r="P3852" s="8">
        <v>597.71</v>
      </c>
      <c r="Q3852" s="8">
        <v>3079.73</v>
      </c>
      <c r="R3852" s="8">
        <v>1496.45</v>
      </c>
      <c r="S3852" s="8">
        <v>3967.92</v>
      </c>
      <c r="T3852" s="8">
        <v>2264.1999999999998</v>
      </c>
      <c r="U3852" s="9">
        <v>35439.53</v>
      </c>
    </row>
    <row r="3853" spans="1:21" ht="23.25" thickBot="1" x14ac:dyDescent="0.3">
      <c r="A3853" s="4" t="s">
        <v>943</v>
      </c>
      <c r="B3853" s="4" t="s">
        <v>188</v>
      </c>
      <c r="C3853" s="4" t="s">
        <v>189</v>
      </c>
      <c r="D3853" s="4" t="s">
        <v>944</v>
      </c>
      <c r="E3853" s="4" t="s">
        <v>945</v>
      </c>
      <c r="F3853" s="4" t="s">
        <v>47</v>
      </c>
      <c r="G3853" s="4" t="s">
        <v>48</v>
      </c>
      <c r="H3853" s="4" t="s">
        <v>440</v>
      </c>
      <c r="I3853" s="11"/>
      <c r="J3853" s="11"/>
      <c r="K3853" s="10">
        <v>223.74</v>
      </c>
      <c r="L3853" s="10">
        <v>218.48</v>
      </c>
      <c r="M3853" s="11"/>
      <c r="N3853" s="11"/>
      <c r="O3853" s="11"/>
      <c r="P3853" s="11"/>
      <c r="Q3853" s="11"/>
      <c r="R3853" s="11"/>
      <c r="S3853" s="11"/>
      <c r="T3853" s="11"/>
      <c r="U3853" s="9">
        <v>442.22</v>
      </c>
    </row>
    <row r="3854" spans="1:21" ht="23.25" thickBot="1" x14ac:dyDescent="0.3">
      <c r="A3854" s="4" t="s">
        <v>943</v>
      </c>
      <c r="B3854" s="4" t="s">
        <v>188</v>
      </c>
      <c r="C3854" s="4" t="s">
        <v>189</v>
      </c>
      <c r="D3854" s="4" t="s">
        <v>944</v>
      </c>
      <c r="E3854" s="4" t="s">
        <v>945</v>
      </c>
      <c r="F3854" s="4" t="s">
        <v>132</v>
      </c>
      <c r="G3854" s="4" t="s">
        <v>133</v>
      </c>
      <c r="H3854" s="4" t="s">
        <v>440</v>
      </c>
      <c r="I3854" s="7"/>
      <c r="J3854" s="8">
        <v>93.96</v>
      </c>
      <c r="K3854" s="8">
        <v>143.84</v>
      </c>
      <c r="L3854" s="7"/>
      <c r="M3854" s="8">
        <v>223.68</v>
      </c>
      <c r="N3854" s="7"/>
      <c r="O3854" s="7"/>
      <c r="P3854" s="7"/>
      <c r="Q3854" s="7"/>
      <c r="R3854" s="7"/>
      <c r="S3854" s="7"/>
      <c r="T3854" s="7"/>
      <c r="U3854" s="9">
        <v>461.48</v>
      </c>
    </row>
    <row r="3855" spans="1:21" ht="23.25" thickBot="1" x14ac:dyDescent="0.3">
      <c r="A3855" s="4" t="s">
        <v>943</v>
      </c>
      <c r="B3855" s="4" t="s">
        <v>188</v>
      </c>
      <c r="C3855" s="4" t="s">
        <v>189</v>
      </c>
      <c r="D3855" s="4" t="s">
        <v>944</v>
      </c>
      <c r="E3855" s="4" t="s">
        <v>945</v>
      </c>
      <c r="F3855" s="4" t="s">
        <v>80</v>
      </c>
      <c r="G3855" s="4" t="s">
        <v>81</v>
      </c>
      <c r="H3855" s="4" t="s">
        <v>440</v>
      </c>
      <c r="I3855" s="11"/>
      <c r="J3855" s="10">
        <v>548.55999999999995</v>
      </c>
      <c r="K3855" s="10">
        <v>749.06</v>
      </c>
      <c r="L3855" s="11"/>
      <c r="M3855" s="11"/>
      <c r="N3855" s="10">
        <v>49.98</v>
      </c>
      <c r="O3855" s="10">
        <v>65.27</v>
      </c>
      <c r="P3855" s="11"/>
      <c r="Q3855" s="10">
        <v>50</v>
      </c>
      <c r="R3855" s="11"/>
      <c r="S3855" s="11"/>
      <c r="T3855" s="11"/>
      <c r="U3855" s="9">
        <v>1462.87</v>
      </c>
    </row>
    <row r="3856" spans="1:21" ht="23.25" thickBot="1" x14ac:dyDescent="0.3">
      <c r="A3856" s="4" t="s">
        <v>943</v>
      </c>
      <c r="B3856" s="4" t="s">
        <v>188</v>
      </c>
      <c r="C3856" s="4" t="s">
        <v>189</v>
      </c>
      <c r="D3856" s="4" t="s">
        <v>944</v>
      </c>
      <c r="E3856" s="4" t="s">
        <v>945</v>
      </c>
      <c r="F3856" s="4" t="s">
        <v>94</v>
      </c>
      <c r="G3856" s="4" t="s">
        <v>95</v>
      </c>
      <c r="H3856" s="4" t="s">
        <v>440</v>
      </c>
      <c r="I3856" s="8">
        <v>1599.92</v>
      </c>
      <c r="J3856" s="8">
        <v>6198.51</v>
      </c>
      <c r="K3856" s="8">
        <v>893.99</v>
      </c>
      <c r="L3856" s="8">
        <v>327.76</v>
      </c>
      <c r="M3856" s="8">
        <v>501.62</v>
      </c>
      <c r="N3856" s="8">
        <v>1330.27</v>
      </c>
      <c r="O3856" s="8">
        <v>4682.76</v>
      </c>
      <c r="P3856" s="8">
        <v>1344.76</v>
      </c>
      <c r="Q3856" s="8">
        <v>243.76</v>
      </c>
      <c r="R3856" s="8">
        <v>209.71</v>
      </c>
      <c r="S3856" s="8">
        <v>181.14</v>
      </c>
      <c r="T3856" s="8">
        <v>270.62</v>
      </c>
      <c r="U3856" s="9">
        <v>17784.82</v>
      </c>
    </row>
    <row r="3857" spans="1:21" ht="23.25" thickBot="1" x14ac:dyDescent="0.3">
      <c r="A3857" s="4" t="s">
        <v>943</v>
      </c>
      <c r="B3857" s="4" t="s">
        <v>188</v>
      </c>
      <c r="C3857" s="4" t="s">
        <v>189</v>
      </c>
      <c r="D3857" s="4" t="s">
        <v>944</v>
      </c>
      <c r="E3857" s="4" t="s">
        <v>945</v>
      </c>
      <c r="F3857" s="4" t="s">
        <v>134</v>
      </c>
      <c r="G3857" s="4" t="s">
        <v>135</v>
      </c>
      <c r="H3857" s="4" t="s">
        <v>440</v>
      </c>
      <c r="I3857" s="10">
        <v>239</v>
      </c>
      <c r="J3857" s="11"/>
      <c r="K3857" s="11"/>
      <c r="L3857" s="11"/>
      <c r="M3857" s="11"/>
      <c r="N3857" s="11"/>
      <c r="O3857" s="11"/>
      <c r="P3857" s="11"/>
      <c r="Q3857" s="11"/>
      <c r="R3857" s="11"/>
      <c r="S3857" s="11"/>
      <c r="T3857" s="11"/>
      <c r="U3857" s="9">
        <v>239</v>
      </c>
    </row>
    <row r="3858" spans="1:21" ht="23.25" thickBot="1" x14ac:dyDescent="0.3">
      <c r="A3858" s="4" t="s">
        <v>943</v>
      </c>
      <c r="B3858" s="4" t="s">
        <v>188</v>
      </c>
      <c r="C3858" s="4" t="s">
        <v>189</v>
      </c>
      <c r="D3858" s="4" t="s">
        <v>944</v>
      </c>
      <c r="E3858" s="4" t="s">
        <v>945</v>
      </c>
      <c r="F3858" s="4" t="s">
        <v>38</v>
      </c>
      <c r="G3858" s="4" t="s">
        <v>39</v>
      </c>
      <c r="H3858" s="4" t="s">
        <v>440</v>
      </c>
      <c r="I3858" s="7"/>
      <c r="J3858" s="7"/>
      <c r="K3858" s="7"/>
      <c r="L3858" s="8">
        <v>3667</v>
      </c>
      <c r="M3858" s="7"/>
      <c r="N3858" s="7"/>
      <c r="O3858" s="7"/>
      <c r="P3858" s="7"/>
      <c r="Q3858" s="8">
        <v>480</v>
      </c>
      <c r="R3858" s="7"/>
      <c r="S3858" s="8">
        <v>27219</v>
      </c>
      <c r="T3858" s="8">
        <v>149</v>
      </c>
      <c r="U3858" s="9">
        <v>31515</v>
      </c>
    </row>
    <row r="3859" spans="1:21" ht="23.25" thickBot="1" x14ac:dyDescent="0.3">
      <c r="A3859" s="4" t="s">
        <v>943</v>
      </c>
      <c r="B3859" s="4" t="s">
        <v>188</v>
      </c>
      <c r="C3859" s="4" t="s">
        <v>189</v>
      </c>
      <c r="D3859" s="4" t="s">
        <v>944</v>
      </c>
      <c r="E3859" s="4" t="s">
        <v>945</v>
      </c>
      <c r="F3859" s="4" t="s">
        <v>252</v>
      </c>
      <c r="G3859" s="4" t="s">
        <v>253</v>
      </c>
      <c r="H3859" s="4" t="s">
        <v>440</v>
      </c>
      <c r="I3859" s="7"/>
      <c r="J3859" s="7"/>
      <c r="K3859" s="7"/>
      <c r="L3859" s="7"/>
      <c r="M3859" s="7"/>
      <c r="N3859" s="7"/>
      <c r="O3859" s="7"/>
      <c r="P3859" s="7"/>
      <c r="Q3859" s="7"/>
      <c r="R3859" s="8">
        <v>522.49</v>
      </c>
      <c r="S3859" s="7"/>
      <c r="T3859" s="7"/>
      <c r="U3859" s="9">
        <v>522.49</v>
      </c>
    </row>
    <row r="3860" spans="1:21" ht="23.25" thickBot="1" x14ac:dyDescent="0.3">
      <c r="A3860" s="4" t="s">
        <v>943</v>
      </c>
      <c r="B3860" s="4" t="s">
        <v>188</v>
      </c>
      <c r="C3860" s="4" t="s">
        <v>189</v>
      </c>
      <c r="D3860" s="4" t="s">
        <v>944</v>
      </c>
      <c r="E3860" s="4" t="s">
        <v>945</v>
      </c>
      <c r="F3860" s="4" t="s">
        <v>254</v>
      </c>
      <c r="G3860" s="4" t="s">
        <v>255</v>
      </c>
      <c r="H3860" s="4" t="s">
        <v>440</v>
      </c>
      <c r="I3860" s="10">
        <v>58.58</v>
      </c>
      <c r="J3860" s="10">
        <v>46.51</v>
      </c>
      <c r="K3860" s="10">
        <v>17755.5</v>
      </c>
      <c r="L3860" s="10">
        <v>4995</v>
      </c>
      <c r="M3860" s="10">
        <v>201.98</v>
      </c>
      <c r="N3860" s="10">
        <v>2688.93</v>
      </c>
      <c r="O3860" s="11"/>
      <c r="P3860" s="10">
        <v>369.6</v>
      </c>
      <c r="Q3860" s="10">
        <v>14</v>
      </c>
      <c r="R3860" s="11"/>
      <c r="S3860" s="11"/>
      <c r="T3860" s="11"/>
      <c r="U3860" s="9">
        <v>26130.1</v>
      </c>
    </row>
    <row r="3861" spans="1:21" ht="23.25" thickBot="1" x14ac:dyDescent="0.3">
      <c r="A3861" s="4" t="s">
        <v>943</v>
      </c>
      <c r="B3861" s="4" t="s">
        <v>188</v>
      </c>
      <c r="C3861" s="4" t="s">
        <v>189</v>
      </c>
      <c r="D3861" s="4" t="s">
        <v>944</v>
      </c>
      <c r="E3861" s="4" t="s">
        <v>945</v>
      </c>
      <c r="F3861" s="4" t="s">
        <v>98</v>
      </c>
      <c r="G3861" s="4" t="s">
        <v>99</v>
      </c>
      <c r="H3861" s="4" t="s">
        <v>440</v>
      </c>
      <c r="I3861" s="7"/>
      <c r="J3861" s="7"/>
      <c r="K3861" s="7"/>
      <c r="L3861" s="7"/>
      <c r="M3861" s="8">
        <v>1235.21</v>
      </c>
      <c r="N3861" s="8">
        <v>2126.92</v>
      </c>
      <c r="O3861" s="7"/>
      <c r="P3861" s="8">
        <v>2</v>
      </c>
      <c r="Q3861" s="7"/>
      <c r="R3861" s="8">
        <v>2871.78</v>
      </c>
      <c r="S3861" s="8">
        <v>-1413.65</v>
      </c>
      <c r="T3861" s="8">
        <v>3914.11</v>
      </c>
      <c r="U3861" s="9">
        <v>8736.3700000000008</v>
      </c>
    </row>
    <row r="3862" spans="1:21" ht="23.25" thickBot="1" x14ac:dyDescent="0.3">
      <c r="A3862" s="4" t="s">
        <v>943</v>
      </c>
      <c r="B3862" s="4" t="s">
        <v>188</v>
      </c>
      <c r="C3862" s="4" t="s">
        <v>189</v>
      </c>
      <c r="D3862" s="4" t="s">
        <v>944</v>
      </c>
      <c r="E3862" s="4" t="s">
        <v>945</v>
      </c>
      <c r="F3862" s="4" t="s">
        <v>364</v>
      </c>
      <c r="G3862" s="4" t="s">
        <v>365</v>
      </c>
      <c r="H3862" s="4" t="s">
        <v>440</v>
      </c>
      <c r="I3862" s="11"/>
      <c r="J3862" s="11"/>
      <c r="K3862" s="11"/>
      <c r="L3862" s="11"/>
      <c r="M3862" s="10">
        <v>22364.43</v>
      </c>
      <c r="N3862" s="10">
        <v>-22364.43</v>
      </c>
      <c r="O3862" s="11"/>
      <c r="P3862" s="11"/>
      <c r="Q3862" s="11"/>
      <c r="R3862" s="11"/>
      <c r="S3862" s="11"/>
      <c r="T3862" s="11"/>
      <c r="U3862" s="12">
        <v>0</v>
      </c>
    </row>
    <row r="3863" spans="1:21" ht="23.25" thickBot="1" x14ac:dyDescent="0.3">
      <c r="A3863" s="4" t="s">
        <v>943</v>
      </c>
      <c r="B3863" s="4" t="s">
        <v>188</v>
      </c>
      <c r="C3863" s="4" t="s">
        <v>189</v>
      </c>
      <c r="D3863" s="4" t="s">
        <v>944</v>
      </c>
      <c r="E3863" s="4" t="s">
        <v>945</v>
      </c>
      <c r="F3863" s="4" t="s">
        <v>146</v>
      </c>
      <c r="G3863" s="4" t="s">
        <v>147</v>
      </c>
      <c r="H3863" s="4" t="s">
        <v>440</v>
      </c>
      <c r="I3863" s="7"/>
      <c r="J3863" s="7"/>
      <c r="K3863" s="8">
        <v>165.07</v>
      </c>
      <c r="L3863" s="7"/>
      <c r="M3863" s="8">
        <v>59.96</v>
      </c>
      <c r="N3863" s="8">
        <v>11.3</v>
      </c>
      <c r="O3863" s="7"/>
      <c r="P3863" s="7"/>
      <c r="Q3863" s="7"/>
      <c r="R3863" s="7"/>
      <c r="S3863" s="7"/>
      <c r="T3863" s="7"/>
      <c r="U3863" s="9">
        <v>236.33</v>
      </c>
    </row>
    <row r="3864" spans="1:21" ht="23.25" thickBot="1" x14ac:dyDescent="0.3">
      <c r="A3864" s="4" t="s">
        <v>943</v>
      </c>
      <c r="B3864" s="4" t="s">
        <v>188</v>
      </c>
      <c r="C3864" s="4" t="s">
        <v>189</v>
      </c>
      <c r="D3864" s="4" t="s">
        <v>944</v>
      </c>
      <c r="E3864" s="4" t="s">
        <v>945</v>
      </c>
      <c r="F3864" s="4" t="s">
        <v>102</v>
      </c>
      <c r="G3864" s="4" t="s">
        <v>103</v>
      </c>
      <c r="H3864" s="4" t="s">
        <v>440</v>
      </c>
      <c r="I3864" s="10">
        <v>121.12</v>
      </c>
      <c r="J3864" s="11"/>
      <c r="K3864" s="11"/>
      <c r="L3864" s="11"/>
      <c r="M3864" s="11"/>
      <c r="N3864" s="10">
        <v>368.34</v>
      </c>
      <c r="O3864" s="11"/>
      <c r="P3864" s="11"/>
      <c r="Q3864" s="10">
        <v>564.66999999999996</v>
      </c>
      <c r="R3864" s="11"/>
      <c r="S3864" s="11"/>
      <c r="T3864" s="11"/>
      <c r="U3864" s="9">
        <v>1054.1300000000001</v>
      </c>
    </row>
    <row r="3865" spans="1:21" ht="23.25" thickBot="1" x14ac:dyDescent="0.3">
      <c r="A3865" s="4" t="s">
        <v>943</v>
      </c>
      <c r="B3865" s="4" t="s">
        <v>188</v>
      </c>
      <c r="C3865" s="4" t="s">
        <v>189</v>
      </c>
      <c r="D3865" s="4" t="s">
        <v>944</v>
      </c>
      <c r="E3865" s="4" t="s">
        <v>945</v>
      </c>
      <c r="F3865" s="4" t="s">
        <v>235</v>
      </c>
      <c r="G3865" s="4" t="s">
        <v>236</v>
      </c>
      <c r="H3865" s="4" t="s">
        <v>440</v>
      </c>
      <c r="I3865" s="7"/>
      <c r="J3865" s="7"/>
      <c r="K3865" s="7"/>
      <c r="L3865" s="7"/>
      <c r="M3865" s="13">
        <v>0</v>
      </c>
      <c r="N3865" s="8">
        <v>250.47</v>
      </c>
      <c r="O3865" s="7"/>
      <c r="P3865" s="7"/>
      <c r="Q3865" s="7"/>
      <c r="R3865" s="7"/>
      <c r="S3865" s="7"/>
      <c r="T3865" s="8">
        <v>51</v>
      </c>
      <c r="U3865" s="9">
        <v>301.47000000000003</v>
      </c>
    </row>
    <row r="3866" spans="1:21" ht="23.25" thickBot="1" x14ac:dyDescent="0.3">
      <c r="A3866" s="4" t="s">
        <v>943</v>
      </c>
      <c r="B3866" s="4" t="s">
        <v>188</v>
      </c>
      <c r="C3866" s="4" t="s">
        <v>189</v>
      </c>
      <c r="D3866" s="4" t="s">
        <v>944</v>
      </c>
      <c r="E3866" s="4" t="s">
        <v>945</v>
      </c>
      <c r="F3866" s="4" t="s">
        <v>116</v>
      </c>
      <c r="G3866" s="4" t="s">
        <v>117</v>
      </c>
      <c r="H3866" s="4" t="s">
        <v>440</v>
      </c>
      <c r="I3866" s="10">
        <v>116.8</v>
      </c>
      <c r="J3866" s="10">
        <v>64.75</v>
      </c>
      <c r="K3866" s="10">
        <v>37</v>
      </c>
      <c r="L3866" s="11"/>
      <c r="M3866" s="10">
        <v>60.5</v>
      </c>
      <c r="N3866" s="10">
        <v>26.6</v>
      </c>
      <c r="O3866" s="11"/>
      <c r="P3866" s="11"/>
      <c r="Q3866" s="10">
        <v>13.35</v>
      </c>
      <c r="R3866" s="11"/>
      <c r="S3866" s="11"/>
      <c r="T3866" s="11"/>
      <c r="U3866" s="9">
        <v>319</v>
      </c>
    </row>
    <row r="3867" spans="1:21" ht="23.25" thickBot="1" x14ac:dyDescent="0.3">
      <c r="A3867" s="4" t="s">
        <v>943</v>
      </c>
      <c r="B3867" s="4" t="s">
        <v>188</v>
      </c>
      <c r="C3867" s="4" t="s">
        <v>189</v>
      </c>
      <c r="D3867" s="4" t="s">
        <v>944</v>
      </c>
      <c r="E3867" s="4" t="s">
        <v>945</v>
      </c>
      <c r="F3867" s="4" t="s">
        <v>148</v>
      </c>
      <c r="G3867" s="4" t="s">
        <v>149</v>
      </c>
      <c r="H3867" s="4" t="s">
        <v>440</v>
      </c>
      <c r="I3867" s="8">
        <v>3839.28</v>
      </c>
      <c r="J3867" s="8">
        <v>203.84</v>
      </c>
      <c r="K3867" s="8">
        <v>317.77</v>
      </c>
      <c r="L3867" s="8">
        <v>615.05999999999995</v>
      </c>
      <c r="M3867" s="8">
        <v>179</v>
      </c>
      <c r="N3867" s="8">
        <v>292.68</v>
      </c>
      <c r="O3867" s="8">
        <v>402.63</v>
      </c>
      <c r="P3867" s="7"/>
      <c r="Q3867" s="8">
        <v>90.22</v>
      </c>
      <c r="R3867" s="8">
        <v>1147.21</v>
      </c>
      <c r="S3867" s="7"/>
      <c r="T3867" s="7"/>
      <c r="U3867" s="9">
        <v>7087.69</v>
      </c>
    </row>
    <row r="3868" spans="1:21" ht="23.25" thickBot="1" x14ac:dyDescent="0.3">
      <c r="A3868" s="4" t="s">
        <v>943</v>
      </c>
      <c r="B3868" s="4" t="s">
        <v>188</v>
      </c>
      <c r="C3868" s="4" t="s">
        <v>189</v>
      </c>
      <c r="D3868" s="4" t="s">
        <v>944</v>
      </c>
      <c r="E3868" s="4" t="s">
        <v>945</v>
      </c>
      <c r="F3868" s="4" t="s">
        <v>82</v>
      </c>
      <c r="G3868" s="4" t="s">
        <v>83</v>
      </c>
      <c r="H3868" s="4" t="s">
        <v>440</v>
      </c>
      <c r="I3868" s="10">
        <v>38.5</v>
      </c>
      <c r="J3868" s="10">
        <v>5.5</v>
      </c>
      <c r="K3868" s="10">
        <v>91.5</v>
      </c>
      <c r="L3868" s="10">
        <v>4</v>
      </c>
      <c r="M3868" s="10">
        <v>63.5</v>
      </c>
      <c r="N3868" s="10">
        <v>294</v>
      </c>
      <c r="O3868" s="10">
        <v>55</v>
      </c>
      <c r="P3868" s="10">
        <v>20</v>
      </c>
      <c r="Q3868" s="10">
        <v>78.400000000000006</v>
      </c>
      <c r="R3868" s="10">
        <v>32.75</v>
      </c>
      <c r="S3868" s="10">
        <v>40.200000000000003</v>
      </c>
      <c r="T3868" s="10">
        <v>33.200000000000003</v>
      </c>
      <c r="U3868" s="9">
        <v>756.55</v>
      </c>
    </row>
    <row r="3869" spans="1:21" ht="23.25" thickBot="1" x14ac:dyDescent="0.3">
      <c r="A3869" s="4" t="s">
        <v>943</v>
      </c>
      <c r="B3869" s="4" t="s">
        <v>188</v>
      </c>
      <c r="C3869" s="4" t="s">
        <v>189</v>
      </c>
      <c r="D3869" s="4" t="s">
        <v>944</v>
      </c>
      <c r="E3869" s="4" t="s">
        <v>945</v>
      </c>
      <c r="F3869" s="4" t="s">
        <v>150</v>
      </c>
      <c r="G3869" s="4" t="s">
        <v>151</v>
      </c>
      <c r="H3869" s="4" t="s">
        <v>440</v>
      </c>
      <c r="I3869" s="7"/>
      <c r="J3869" s="7"/>
      <c r="K3869" s="8">
        <v>351.97</v>
      </c>
      <c r="L3869" s="7"/>
      <c r="M3869" s="7"/>
      <c r="N3869" s="7"/>
      <c r="O3869" s="7"/>
      <c r="P3869" s="7"/>
      <c r="Q3869" s="7"/>
      <c r="R3869" s="7"/>
      <c r="S3869" s="7"/>
      <c r="T3869" s="7"/>
      <c r="U3869" s="9">
        <v>351.97</v>
      </c>
    </row>
    <row r="3870" spans="1:21" ht="23.25" thickBot="1" x14ac:dyDescent="0.3">
      <c r="A3870" s="4" t="s">
        <v>943</v>
      </c>
      <c r="B3870" s="4" t="s">
        <v>188</v>
      </c>
      <c r="C3870" s="4" t="s">
        <v>189</v>
      </c>
      <c r="D3870" s="4" t="s">
        <v>944</v>
      </c>
      <c r="E3870" s="4" t="s">
        <v>945</v>
      </c>
      <c r="F3870" s="4" t="s">
        <v>152</v>
      </c>
      <c r="G3870" s="4" t="s">
        <v>153</v>
      </c>
      <c r="H3870" s="4" t="s">
        <v>440</v>
      </c>
      <c r="I3870" s="11"/>
      <c r="J3870" s="11"/>
      <c r="K3870" s="11"/>
      <c r="L3870" s="10">
        <v>870</v>
      </c>
      <c r="M3870" s="10">
        <v>900</v>
      </c>
      <c r="N3870" s="11"/>
      <c r="O3870" s="10">
        <v>20519.97</v>
      </c>
      <c r="P3870" s="14">
        <v>0</v>
      </c>
      <c r="Q3870" s="10">
        <v>138.97</v>
      </c>
      <c r="R3870" s="11"/>
      <c r="S3870" s="11"/>
      <c r="T3870" s="11"/>
      <c r="U3870" s="9">
        <v>22428.94</v>
      </c>
    </row>
    <row r="3871" spans="1:21" ht="23.25" thickBot="1" x14ac:dyDescent="0.3">
      <c r="A3871" s="4" t="s">
        <v>943</v>
      </c>
      <c r="B3871" s="4" t="s">
        <v>188</v>
      </c>
      <c r="C3871" s="4" t="s">
        <v>189</v>
      </c>
      <c r="D3871" s="4" t="s">
        <v>944</v>
      </c>
      <c r="E3871" s="4" t="s">
        <v>945</v>
      </c>
      <c r="F3871" s="4" t="s">
        <v>312</v>
      </c>
      <c r="G3871" s="4" t="s">
        <v>313</v>
      </c>
      <c r="H3871" s="4" t="s">
        <v>440</v>
      </c>
      <c r="I3871" s="7"/>
      <c r="J3871" s="7"/>
      <c r="K3871" s="7"/>
      <c r="L3871" s="7"/>
      <c r="M3871" s="7"/>
      <c r="N3871" s="7"/>
      <c r="O3871" s="7"/>
      <c r="P3871" s="13">
        <v>0</v>
      </c>
      <c r="Q3871" s="8">
        <v>1008</v>
      </c>
      <c r="R3871" s="7"/>
      <c r="S3871" s="7"/>
      <c r="T3871" s="7"/>
      <c r="U3871" s="9">
        <v>1008</v>
      </c>
    </row>
    <row r="3872" spans="1:21" ht="23.25" thickBot="1" x14ac:dyDescent="0.3">
      <c r="A3872" s="4" t="s">
        <v>943</v>
      </c>
      <c r="B3872" s="4" t="s">
        <v>188</v>
      </c>
      <c r="C3872" s="4" t="s">
        <v>189</v>
      </c>
      <c r="D3872" s="4" t="s">
        <v>944</v>
      </c>
      <c r="E3872" s="4" t="s">
        <v>945</v>
      </c>
      <c r="F3872" s="4" t="s">
        <v>156</v>
      </c>
      <c r="G3872" s="4" t="s">
        <v>157</v>
      </c>
      <c r="H3872" s="4" t="s">
        <v>440</v>
      </c>
      <c r="I3872" s="10">
        <v>540</v>
      </c>
      <c r="J3872" s="10">
        <v>630</v>
      </c>
      <c r="K3872" s="10">
        <v>343.1</v>
      </c>
      <c r="L3872" s="10">
        <v>251.9</v>
      </c>
      <c r="M3872" s="10">
        <v>412.2</v>
      </c>
      <c r="N3872" s="10">
        <v>458</v>
      </c>
      <c r="O3872" s="10">
        <v>366.4</v>
      </c>
      <c r="P3872" s="10">
        <v>183.2</v>
      </c>
      <c r="Q3872" s="10">
        <v>91.6</v>
      </c>
      <c r="R3872" s="11"/>
      <c r="S3872" s="10">
        <v>91.6</v>
      </c>
      <c r="T3872" s="10">
        <v>206.1</v>
      </c>
      <c r="U3872" s="9">
        <v>3574.1</v>
      </c>
    </row>
    <row r="3873" spans="1:21" ht="23.25" thickBot="1" x14ac:dyDescent="0.3">
      <c r="A3873" s="4" t="s">
        <v>943</v>
      </c>
      <c r="B3873" s="4" t="s">
        <v>188</v>
      </c>
      <c r="C3873" s="4" t="s">
        <v>189</v>
      </c>
      <c r="D3873" s="4" t="s">
        <v>944</v>
      </c>
      <c r="E3873" s="4" t="s">
        <v>945</v>
      </c>
      <c r="F3873" s="4" t="s">
        <v>258</v>
      </c>
      <c r="G3873" s="4" t="s">
        <v>259</v>
      </c>
      <c r="H3873" s="4" t="s">
        <v>440</v>
      </c>
      <c r="I3873" s="7"/>
      <c r="J3873" s="8">
        <v>1790</v>
      </c>
      <c r="K3873" s="8">
        <v>127.98</v>
      </c>
      <c r="L3873" s="7"/>
      <c r="M3873" s="7"/>
      <c r="N3873" s="7"/>
      <c r="O3873" s="7"/>
      <c r="P3873" s="7"/>
      <c r="Q3873" s="7"/>
      <c r="R3873" s="7"/>
      <c r="S3873" s="7"/>
      <c r="T3873" s="7"/>
      <c r="U3873" s="9">
        <v>1917.98</v>
      </c>
    </row>
    <row r="3874" spans="1:21" ht="23.25" thickBot="1" x14ac:dyDescent="0.3">
      <c r="A3874" s="4" t="s">
        <v>943</v>
      </c>
      <c r="B3874" s="4" t="s">
        <v>188</v>
      </c>
      <c r="C3874" s="4" t="s">
        <v>189</v>
      </c>
      <c r="D3874" s="4" t="s">
        <v>944</v>
      </c>
      <c r="E3874" s="4" t="s">
        <v>945</v>
      </c>
      <c r="F3874" s="4" t="s">
        <v>18</v>
      </c>
      <c r="G3874" s="4" t="s">
        <v>19</v>
      </c>
      <c r="H3874" s="4" t="s">
        <v>440</v>
      </c>
      <c r="I3874" s="11"/>
      <c r="J3874" s="11"/>
      <c r="K3874" s="11"/>
      <c r="L3874" s="11"/>
      <c r="M3874" s="11"/>
      <c r="N3874" s="11"/>
      <c r="O3874" s="11"/>
      <c r="P3874" s="10">
        <v>555</v>
      </c>
      <c r="Q3874" s="11"/>
      <c r="R3874" s="11"/>
      <c r="S3874" s="11"/>
      <c r="T3874" s="11"/>
      <c r="U3874" s="9">
        <v>555</v>
      </c>
    </row>
    <row r="3875" spans="1:21" ht="23.25" thickBot="1" x14ac:dyDescent="0.3">
      <c r="A3875" s="4" t="s">
        <v>943</v>
      </c>
      <c r="B3875" s="4" t="s">
        <v>188</v>
      </c>
      <c r="C3875" s="4" t="s">
        <v>189</v>
      </c>
      <c r="D3875" s="4" t="s">
        <v>944</v>
      </c>
      <c r="E3875" s="4" t="s">
        <v>945</v>
      </c>
      <c r="F3875" s="4" t="s">
        <v>366</v>
      </c>
      <c r="G3875" s="4" t="s">
        <v>367</v>
      </c>
      <c r="H3875" s="4" t="s">
        <v>440</v>
      </c>
      <c r="I3875" s="7"/>
      <c r="J3875" s="7"/>
      <c r="K3875" s="7"/>
      <c r="L3875" s="7"/>
      <c r="M3875" s="7"/>
      <c r="N3875" s="7"/>
      <c r="O3875" s="7"/>
      <c r="P3875" s="8">
        <v>42.48</v>
      </c>
      <c r="Q3875" s="7"/>
      <c r="R3875" s="7"/>
      <c r="S3875" s="7"/>
      <c r="T3875" s="7"/>
      <c r="U3875" s="9">
        <v>42.48</v>
      </c>
    </row>
    <row r="3876" spans="1:21" ht="23.25" thickBot="1" x14ac:dyDescent="0.3">
      <c r="A3876" s="4" t="s">
        <v>943</v>
      </c>
      <c r="B3876" s="4" t="s">
        <v>188</v>
      </c>
      <c r="C3876" s="4" t="s">
        <v>189</v>
      </c>
      <c r="D3876" s="4" t="s">
        <v>944</v>
      </c>
      <c r="E3876" s="4" t="s">
        <v>945</v>
      </c>
      <c r="F3876" s="4" t="s">
        <v>106</v>
      </c>
      <c r="G3876" s="4" t="s">
        <v>107</v>
      </c>
      <c r="H3876" s="4" t="s">
        <v>440</v>
      </c>
      <c r="I3876" s="11"/>
      <c r="J3876" s="11"/>
      <c r="K3876" s="11"/>
      <c r="L3876" s="11"/>
      <c r="M3876" s="11"/>
      <c r="N3876" s="11"/>
      <c r="O3876" s="11"/>
      <c r="P3876" s="11"/>
      <c r="Q3876" s="11"/>
      <c r="R3876" s="10">
        <v>61.72</v>
      </c>
      <c r="S3876" s="11"/>
      <c r="T3876" s="11"/>
      <c r="U3876" s="9">
        <v>61.72</v>
      </c>
    </row>
    <row r="3877" spans="1:21" ht="23.25" thickBot="1" x14ac:dyDescent="0.3">
      <c r="A3877" s="4" t="s">
        <v>943</v>
      </c>
      <c r="B3877" s="4" t="s">
        <v>188</v>
      </c>
      <c r="C3877" s="4" t="s">
        <v>189</v>
      </c>
      <c r="D3877" s="4" t="s">
        <v>944</v>
      </c>
      <c r="E3877" s="4" t="s">
        <v>945</v>
      </c>
      <c r="F3877" s="4" t="s">
        <v>160</v>
      </c>
      <c r="G3877" s="4" t="s">
        <v>161</v>
      </c>
      <c r="H3877" s="4" t="s">
        <v>440</v>
      </c>
      <c r="I3877" s="8">
        <v>1685.3</v>
      </c>
      <c r="J3877" s="8">
        <v>144.27000000000001</v>
      </c>
      <c r="K3877" s="8">
        <v>148.16</v>
      </c>
      <c r="L3877" s="8">
        <v>482.76</v>
      </c>
      <c r="M3877" s="8">
        <v>388.96</v>
      </c>
      <c r="N3877" s="8">
        <v>310.92</v>
      </c>
      <c r="O3877" s="8">
        <v>193.59</v>
      </c>
      <c r="P3877" s="8">
        <v>118.68</v>
      </c>
      <c r="Q3877" s="8">
        <v>1591.93</v>
      </c>
      <c r="R3877" s="8">
        <v>3239.2</v>
      </c>
      <c r="S3877" s="8">
        <v>24.95</v>
      </c>
      <c r="T3877" s="8">
        <v>26.82</v>
      </c>
      <c r="U3877" s="9">
        <v>8355.5400000000009</v>
      </c>
    </row>
    <row r="3878" spans="1:21" ht="23.25" thickBot="1" x14ac:dyDescent="0.3">
      <c r="A3878" s="4" t="s">
        <v>943</v>
      </c>
      <c r="B3878" s="4" t="s">
        <v>188</v>
      </c>
      <c r="C3878" s="4" t="s">
        <v>189</v>
      </c>
      <c r="D3878" s="4" t="s">
        <v>944</v>
      </c>
      <c r="E3878" s="4" t="s">
        <v>945</v>
      </c>
      <c r="F3878" s="4" t="s">
        <v>84</v>
      </c>
      <c r="G3878" s="4" t="s">
        <v>85</v>
      </c>
      <c r="H3878" s="4" t="s">
        <v>440</v>
      </c>
      <c r="I3878" s="10">
        <v>722.85</v>
      </c>
      <c r="J3878" s="10">
        <v>938.45</v>
      </c>
      <c r="K3878" s="10">
        <v>2546.21</v>
      </c>
      <c r="L3878" s="10">
        <v>538.07000000000005</v>
      </c>
      <c r="M3878" s="10">
        <v>2549.31</v>
      </c>
      <c r="N3878" s="10">
        <v>411.46</v>
      </c>
      <c r="O3878" s="11"/>
      <c r="P3878" s="11"/>
      <c r="Q3878" s="11"/>
      <c r="R3878" s="11"/>
      <c r="S3878" s="11"/>
      <c r="T3878" s="11"/>
      <c r="U3878" s="9">
        <v>7706.35</v>
      </c>
    </row>
    <row r="3879" spans="1:21" ht="23.25" thickBot="1" x14ac:dyDescent="0.3">
      <c r="A3879" s="4" t="s">
        <v>943</v>
      </c>
      <c r="B3879" s="4" t="s">
        <v>188</v>
      </c>
      <c r="C3879" s="4" t="s">
        <v>189</v>
      </c>
      <c r="D3879" s="4" t="s">
        <v>944</v>
      </c>
      <c r="E3879" s="4" t="s">
        <v>945</v>
      </c>
      <c r="F3879" s="4" t="s">
        <v>164</v>
      </c>
      <c r="G3879" s="4" t="s">
        <v>165</v>
      </c>
      <c r="H3879" s="4" t="s">
        <v>440</v>
      </c>
      <c r="I3879" s="8">
        <v>910.6</v>
      </c>
      <c r="J3879" s="8">
        <v>2098.73</v>
      </c>
      <c r="K3879" s="7"/>
      <c r="L3879" s="7"/>
      <c r="M3879" s="8">
        <v>1304.9000000000001</v>
      </c>
      <c r="N3879" s="7"/>
      <c r="O3879" s="7"/>
      <c r="P3879" s="8">
        <v>-1275.4000000000001</v>
      </c>
      <c r="Q3879" s="8">
        <v>495</v>
      </c>
      <c r="R3879" s="7"/>
      <c r="S3879" s="7"/>
      <c r="T3879" s="7"/>
      <c r="U3879" s="9">
        <v>3533.83</v>
      </c>
    </row>
    <row r="3880" spans="1:21" ht="23.25" thickBot="1" x14ac:dyDescent="0.3">
      <c r="A3880" s="4" t="s">
        <v>943</v>
      </c>
      <c r="B3880" s="4" t="s">
        <v>188</v>
      </c>
      <c r="C3880" s="4" t="s">
        <v>189</v>
      </c>
      <c r="D3880" s="4" t="s">
        <v>944</v>
      </c>
      <c r="E3880" s="4" t="s">
        <v>945</v>
      </c>
      <c r="F3880" s="4" t="s">
        <v>86</v>
      </c>
      <c r="G3880" s="4" t="s">
        <v>87</v>
      </c>
      <c r="H3880" s="4" t="s">
        <v>440</v>
      </c>
      <c r="I3880" s="11"/>
      <c r="J3880" s="11"/>
      <c r="K3880" s="11"/>
      <c r="L3880" s="11"/>
      <c r="M3880" s="10">
        <v>710.4</v>
      </c>
      <c r="N3880" s="11"/>
      <c r="O3880" s="11"/>
      <c r="P3880" s="11"/>
      <c r="Q3880" s="11"/>
      <c r="R3880" s="11"/>
      <c r="S3880" s="11"/>
      <c r="T3880" s="11"/>
      <c r="U3880" s="9">
        <v>710.4</v>
      </c>
    </row>
    <row r="3881" spans="1:21" ht="23.25" thickBot="1" x14ac:dyDescent="0.3">
      <c r="A3881" s="4" t="s">
        <v>943</v>
      </c>
      <c r="B3881" s="4" t="s">
        <v>188</v>
      </c>
      <c r="C3881" s="4" t="s">
        <v>189</v>
      </c>
      <c r="D3881" s="4" t="s">
        <v>944</v>
      </c>
      <c r="E3881" s="4" t="s">
        <v>945</v>
      </c>
      <c r="F3881" s="4" t="s">
        <v>166</v>
      </c>
      <c r="G3881" s="4" t="s">
        <v>167</v>
      </c>
      <c r="H3881" s="4" t="s">
        <v>440</v>
      </c>
      <c r="I3881" s="7"/>
      <c r="J3881" s="7"/>
      <c r="K3881" s="7"/>
      <c r="L3881" s="7"/>
      <c r="M3881" s="8">
        <v>47.85</v>
      </c>
      <c r="N3881" s="7"/>
      <c r="O3881" s="7"/>
      <c r="P3881" s="7"/>
      <c r="Q3881" s="7"/>
      <c r="R3881" s="7"/>
      <c r="S3881" s="7"/>
      <c r="T3881" s="7"/>
      <c r="U3881" s="9">
        <v>47.85</v>
      </c>
    </row>
    <row r="3882" spans="1:21" ht="23.25" thickBot="1" x14ac:dyDescent="0.3">
      <c r="A3882" s="4" t="s">
        <v>943</v>
      </c>
      <c r="B3882" s="4" t="s">
        <v>188</v>
      </c>
      <c r="C3882" s="4" t="s">
        <v>189</v>
      </c>
      <c r="D3882" s="4" t="s">
        <v>944</v>
      </c>
      <c r="E3882" s="4" t="s">
        <v>945</v>
      </c>
      <c r="F3882" s="4" t="s">
        <v>42</v>
      </c>
      <c r="G3882" s="4" t="s">
        <v>43</v>
      </c>
      <c r="H3882" s="4" t="s">
        <v>440</v>
      </c>
      <c r="I3882" s="10">
        <v>7210.24</v>
      </c>
      <c r="J3882" s="10">
        <v>5358.76</v>
      </c>
      <c r="K3882" s="10">
        <v>7338</v>
      </c>
      <c r="L3882" s="10">
        <v>7000.6</v>
      </c>
      <c r="M3882" s="10">
        <v>5856.93</v>
      </c>
      <c r="N3882" s="10">
        <v>5851.2</v>
      </c>
      <c r="O3882" s="10">
        <v>4028.95</v>
      </c>
      <c r="P3882" s="10">
        <v>3597.4</v>
      </c>
      <c r="Q3882" s="10">
        <v>5254.09</v>
      </c>
      <c r="R3882" s="10">
        <v>4782.3100000000004</v>
      </c>
      <c r="S3882" s="10">
        <v>1359.44</v>
      </c>
      <c r="T3882" s="10">
        <v>3203.04</v>
      </c>
      <c r="U3882" s="9">
        <v>60840.959999999999</v>
      </c>
    </row>
    <row r="3883" spans="1:21" ht="23.25" thickBot="1" x14ac:dyDescent="0.3">
      <c r="A3883" s="4" t="s">
        <v>943</v>
      </c>
      <c r="B3883" s="4" t="s">
        <v>188</v>
      </c>
      <c r="C3883" s="4" t="s">
        <v>189</v>
      </c>
      <c r="D3883" s="4" t="s">
        <v>944</v>
      </c>
      <c r="E3883" s="4" t="s">
        <v>945</v>
      </c>
      <c r="F3883" s="4" t="s">
        <v>53</v>
      </c>
      <c r="G3883" s="4" t="s">
        <v>54</v>
      </c>
      <c r="H3883" s="4" t="s">
        <v>440</v>
      </c>
      <c r="I3883" s="8">
        <v>157.30000000000001</v>
      </c>
      <c r="J3883" s="8">
        <v>78.650000000000006</v>
      </c>
      <c r="K3883" s="7"/>
      <c r="L3883" s="8">
        <v>958.77</v>
      </c>
      <c r="M3883" s="8">
        <v>81.94</v>
      </c>
      <c r="N3883" s="13">
        <v>0</v>
      </c>
      <c r="O3883" s="8">
        <v>163.88</v>
      </c>
      <c r="P3883" s="13">
        <v>0</v>
      </c>
      <c r="Q3883" s="7"/>
      <c r="R3883" s="7"/>
      <c r="S3883" s="7"/>
      <c r="T3883" s="7"/>
      <c r="U3883" s="9">
        <v>1440.54</v>
      </c>
    </row>
    <row r="3884" spans="1:21" ht="23.25" thickBot="1" x14ac:dyDescent="0.3">
      <c r="A3884" s="4" t="s">
        <v>943</v>
      </c>
      <c r="B3884" s="4" t="s">
        <v>188</v>
      </c>
      <c r="C3884" s="4" t="s">
        <v>189</v>
      </c>
      <c r="D3884" s="4" t="s">
        <v>944</v>
      </c>
      <c r="E3884" s="4" t="s">
        <v>945</v>
      </c>
      <c r="F3884" s="4" t="s">
        <v>192</v>
      </c>
      <c r="G3884" s="4" t="s">
        <v>193</v>
      </c>
      <c r="H3884" s="4" t="s">
        <v>440</v>
      </c>
      <c r="I3884" s="10">
        <v>-66873.16</v>
      </c>
      <c r="J3884" s="10">
        <v>-56205.37</v>
      </c>
      <c r="K3884" s="10">
        <v>-48600.05</v>
      </c>
      <c r="L3884" s="10">
        <v>-67284.87</v>
      </c>
      <c r="M3884" s="10">
        <v>-47993.03</v>
      </c>
      <c r="N3884" s="10">
        <v>-68165.22</v>
      </c>
      <c r="O3884" s="10">
        <v>-62691.38</v>
      </c>
      <c r="P3884" s="10">
        <v>-51975.69</v>
      </c>
      <c r="Q3884" s="10">
        <v>-34924.080000000002</v>
      </c>
      <c r="R3884" s="10">
        <v>-29619.66</v>
      </c>
      <c r="S3884" s="10">
        <v>-39434.080000000002</v>
      </c>
      <c r="T3884" s="10">
        <v>-33126.22</v>
      </c>
      <c r="U3884" s="9">
        <v>-606892.81000000006</v>
      </c>
    </row>
    <row r="3885" spans="1:21" ht="23.25" thickBot="1" x14ac:dyDescent="0.3">
      <c r="A3885" s="4" t="s">
        <v>943</v>
      </c>
      <c r="B3885" s="4" t="s">
        <v>188</v>
      </c>
      <c r="C3885" s="4" t="s">
        <v>189</v>
      </c>
      <c r="D3885" s="4" t="s">
        <v>944</v>
      </c>
      <c r="E3885" s="4" t="s">
        <v>945</v>
      </c>
      <c r="F3885" s="4" t="s">
        <v>174</v>
      </c>
      <c r="G3885" s="4" t="s">
        <v>175</v>
      </c>
      <c r="H3885" s="4" t="s">
        <v>440</v>
      </c>
      <c r="I3885" s="8">
        <v>-943.84</v>
      </c>
      <c r="J3885" s="8">
        <v>-2097.42</v>
      </c>
      <c r="K3885" s="8">
        <v>-765.46</v>
      </c>
      <c r="L3885" s="8">
        <v>-464.32</v>
      </c>
      <c r="M3885" s="8">
        <v>-1122.1600000000001</v>
      </c>
      <c r="N3885" s="8">
        <v>-3344.83</v>
      </c>
      <c r="O3885" s="8">
        <v>-2512.75</v>
      </c>
      <c r="P3885" s="7"/>
      <c r="Q3885" s="8">
        <v>-557.5</v>
      </c>
      <c r="R3885" s="8">
        <v>-223</v>
      </c>
      <c r="S3885" s="8">
        <v>-1588.88</v>
      </c>
      <c r="T3885" s="8">
        <v>-2007</v>
      </c>
      <c r="U3885" s="9">
        <v>-15627.16</v>
      </c>
    </row>
    <row r="3886" spans="1:21" ht="23.25" thickBot="1" x14ac:dyDescent="0.3">
      <c r="A3886" s="4" t="s">
        <v>943</v>
      </c>
      <c r="B3886" s="4" t="s">
        <v>188</v>
      </c>
      <c r="C3886" s="4" t="s">
        <v>189</v>
      </c>
      <c r="D3886" s="4" t="s">
        <v>944</v>
      </c>
      <c r="E3886" s="4" t="s">
        <v>945</v>
      </c>
      <c r="F3886" s="4" t="s">
        <v>176</v>
      </c>
      <c r="G3886" s="4" t="s">
        <v>177</v>
      </c>
      <c r="H3886" s="4" t="s">
        <v>440</v>
      </c>
      <c r="I3886" s="10">
        <v>-100144</v>
      </c>
      <c r="J3886" s="10">
        <v>-96846.24</v>
      </c>
      <c r="K3886" s="10">
        <v>-97098.23</v>
      </c>
      <c r="L3886" s="10">
        <v>-104464.41</v>
      </c>
      <c r="M3886" s="10">
        <v>-102814.41</v>
      </c>
      <c r="N3886" s="10">
        <v>-109749.75</v>
      </c>
      <c r="O3886" s="10">
        <v>-113741.6</v>
      </c>
      <c r="P3886" s="10">
        <v>-98458.9</v>
      </c>
      <c r="Q3886" s="10">
        <v>-108061.1</v>
      </c>
      <c r="R3886" s="10">
        <v>-99720.31</v>
      </c>
      <c r="S3886" s="10">
        <v>-91352.81</v>
      </c>
      <c r="T3886" s="10">
        <v>-106217.51</v>
      </c>
      <c r="U3886" s="9">
        <v>-1228669.27</v>
      </c>
    </row>
    <row r="3887" spans="1:21" ht="23.25" thickBot="1" x14ac:dyDescent="0.3">
      <c r="A3887" s="4" t="s">
        <v>943</v>
      </c>
      <c r="B3887" s="4" t="s">
        <v>188</v>
      </c>
      <c r="C3887" s="4" t="s">
        <v>189</v>
      </c>
      <c r="D3887" s="4" t="s">
        <v>944</v>
      </c>
      <c r="E3887" s="4" t="s">
        <v>945</v>
      </c>
      <c r="F3887" s="4" t="s">
        <v>178</v>
      </c>
      <c r="G3887" s="4" t="s">
        <v>179</v>
      </c>
      <c r="H3887" s="4" t="s">
        <v>440</v>
      </c>
      <c r="I3887" s="8">
        <v>-13171.76</v>
      </c>
      <c r="J3887" s="8">
        <v>-14036.11</v>
      </c>
      <c r="K3887" s="8">
        <v>-9639.26</v>
      </c>
      <c r="L3887" s="8">
        <v>-8490.7199999999993</v>
      </c>
      <c r="M3887" s="8">
        <v>-13949.18</v>
      </c>
      <c r="N3887" s="8">
        <v>-10410.280000000001</v>
      </c>
      <c r="O3887" s="8">
        <v>-8572.94</v>
      </c>
      <c r="P3887" s="8">
        <v>-4647.6000000000004</v>
      </c>
      <c r="Q3887" s="8">
        <v>-3447.5</v>
      </c>
      <c r="R3887" s="8">
        <v>-1338.09</v>
      </c>
      <c r="S3887" s="8">
        <v>-3287.95</v>
      </c>
      <c r="T3887" s="8">
        <v>-6256.82</v>
      </c>
      <c r="U3887" s="9">
        <v>-97248.21</v>
      </c>
    </row>
    <row r="3888" spans="1:21" ht="23.25" thickBot="1" x14ac:dyDescent="0.3">
      <c r="A3888" s="4" t="s">
        <v>943</v>
      </c>
      <c r="B3888" s="4" t="s">
        <v>188</v>
      </c>
      <c r="C3888" s="4" t="s">
        <v>189</v>
      </c>
      <c r="D3888" s="4" t="s">
        <v>1034</v>
      </c>
      <c r="E3888" s="4" t="s">
        <v>1035</v>
      </c>
      <c r="F3888" s="4" t="s">
        <v>98</v>
      </c>
      <c r="G3888" s="4" t="s">
        <v>99</v>
      </c>
      <c r="H3888" s="4" t="s">
        <v>277</v>
      </c>
      <c r="I3888" s="11"/>
      <c r="J3888" s="11"/>
      <c r="K3888" s="11"/>
      <c r="L3888" s="11"/>
      <c r="M3888" s="11"/>
      <c r="N3888" s="11"/>
      <c r="O3888" s="11"/>
      <c r="P3888" s="11"/>
      <c r="Q3888" s="11"/>
      <c r="R3888" s="11"/>
      <c r="S3888" s="10">
        <v>476</v>
      </c>
      <c r="T3888" s="14">
        <v>0</v>
      </c>
      <c r="U3888" s="9">
        <v>476</v>
      </c>
    </row>
    <row r="3889" spans="1:21" ht="23.25" thickBot="1" x14ac:dyDescent="0.3">
      <c r="A3889" s="4" t="s">
        <v>943</v>
      </c>
      <c r="B3889" s="4" t="s">
        <v>188</v>
      </c>
      <c r="C3889" s="4" t="s">
        <v>189</v>
      </c>
      <c r="D3889" s="4" t="s">
        <v>956</v>
      </c>
      <c r="E3889" s="4" t="s">
        <v>957</v>
      </c>
      <c r="F3889" s="4" t="s">
        <v>132</v>
      </c>
      <c r="G3889" s="4" t="s">
        <v>133</v>
      </c>
      <c r="H3889" s="4" t="s">
        <v>958</v>
      </c>
      <c r="I3889" s="7"/>
      <c r="J3889" s="7"/>
      <c r="K3889" s="8">
        <v>263.2</v>
      </c>
      <c r="L3889" s="7"/>
      <c r="M3889" s="7"/>
      <c r="N3889" s="7"/>
      <c r="O3889" s="7"/>
      <c r="P3889" s="7"/>
      <c r="Q3889" s="7"/>
      <c r="R3889" s="7"/>
      <c r="S3889" s="7"/>
      <c r="T3889" s="7"/>
      <c r="U3889" s="9">
        <v>263.2</v>
      </c>
    </row>
    <row r="3890" spans="1:21" ht="23.25" thickBot="1" x14ac:dyDescent="0.3">
      <c r="A3890" s="4" t="s">
        <v>943</v>
      </c>
      <c r="B3890" s="4" t="s">
        <v>188</v>
      </c>
      <c r="C3890" s="4" t="s">
        <v>189</v>
      </c>
      <c r="D3890" s="4" t="s">
        <v>956</v>
      </c>
      <c r="E3890" s="4" t="s">
        <v>957</v>
      </c>
      <c r="F3890" s="4" t="s">
        <v>366</v>
      </c>
      <c r="G3890" s="4" t="s">
        <v>367</v>
      </c>
      <c r="H3890" s="4" t="s">
        <v>958</v>
      </c>
      <c r="I3890" s="10">
        <v>75112.639999999999</v>
      </c>
      <c r="J3890" s="10">
        <v>74175.070000000007</v>
      </c>
      <c r="K3890" s="10">
        <v>76527.5</v>
      </c>
      <c r="L3890" s="10">
        <v>76610.55</v>
      </c>
      <c r="M3890" s="10">
        <v>70700.63</v>
      </c>
      <c r="N3890" s="10">
        <v>80967.61</v>
      </c>
      <c r="O3890" s="10">
        <v>76281.149999999994</v>
      </c>
      <c r="P3890" s="10">
        <v>75044.08</v>
      </c>
      <c r="Q3890" s="10">
        <v>78263.92</v>
      </c>
      <c r="R3890" s="10">
        <v>74546.429999999993</v>
      </c>
      <c r="S3890" s="10">
        <v>81057.070000000007</v>
      </c>
      <c r="T3890" s="10">
        <v>77265.31</v>
      </c>
      <c r="U3890" s="9">
        <v>916551.96</v>
      </c>
    </row>
    <row r="3891" spans="1:21" ht="23.25" thickBot="1" x14ac:dyDescent="0.3">
      <c r="A3891" s="4" t="s">
        <v>943</v>
      </c>
      <c r="B3891" s="4" t="s">
        <v>188</v>
      </c>
      <c r="C3891" s="4" t="s">
        <v>189</v>
      </c>
      <c r="D3891" s="4" t="s">
        <v>959</v>
      </c>
      <c r="E3891" s="4" t="s">
        <v>960</v>
      </c>
      <c r="F3891" s="4" t="s">
        <v>108</v>
      </c>
      <c r="G3891" s="4" t="s">
        <v>109</v>
      </c>
      <c r="H3891" s="4" t="s">
        <v>961</v>
      </c>
      <c r="I3891" s="8">
        <v>107114.99</v>
      </c>
      <c r="J3891" s="8">
        <v>90603.92</v>
      </c>
      <c r="K3891" s="8">
        <v>98339.19</v>
      </c>
      <c r="L3891" s="8">
        <v>122287.49</v>
      </c>
      <c r="M3891" s="8">
        <v>137372.56</v>
      </c>
      <c r="N3891" s="8">
        <v>140478.82999999999</v>
      </c>
      <c r="O3891" s="8">
        <v>147034.1</v>
      </c>
      <c r="P3891" s="8">
        <v>139221.24</v>
      </c>
      <c r="Q3891" s="8">
        <v>144694.97</v>
      </c>
      <c r="R3891" s="8">
        <v>117839.81</v>
      </c>
      <c r="S3891" s="8">
        <v>134775.47</v>
      </c>
      <c r="T3891" s="8">
        <v>113578.03</v>
      </c>
      <c r="U3891" s="9">
        <v>1493340.6</v>
      </c>
    </row>
    <row r="3892" spans="1:21" ht="23.25" thickBot="1" x14ac:dyDescent="0.3">
      <c r="A3892" s="4" t="s">
        <v>943</v>
      </c>
      <c r="B3892" s="4" t="s">
        <v>188</v>
      </c>
      <c r="C3892" s="4" t="s">
        <v>189</v>
      </c>
      <c r="D3892" s="4" t="s">
        <v>959</v>
      </c>
      <c r="E3892" s="4" t="s">
        <v>960</v>
      </c>
      <c r="F3892" s="4" t="s">
        <v>110</v>
      </c>
      <c r="G3892" s="4" t="s">
        <v>111</v>
      </c>
      <c r="H3892" s="4" t="s">
        <v>961</v>
      </c>
      <c r="I3892" s="11"/>
      <c r="J3892" s="10">
        <v>416.67</v>
      </c>
      <c r="K3892" s="10">
        <v>416.67</v>
      </c>
      <c r="L3892" s="10">
        <v>416.67</v>
      </c>
      <c r="M3892" s="10">
        <v>416.67</v>
      </c>
      <c r="N3892" s="10">
        <v>416.67</v>
      </c>
      <c r="O3892" s="10">
        <v>3468.86</v>
      </c>
      <c r="P3892" s="10">
        <v>958.68</v>
      </c>
      <c r="Q3892" s="10">
        <v>416.67</v>
      </c>
      <c r="R3892" s="10">
        <v>416.67</v>
      </c>
      <c r="S3892" s="10">
        <v>416.67</v>
      </c>
      <c r="T3892" s="10">
        <v>1250</v>
      </c>
      <c r="U3892" s="9">
        <v>9010.9</v>
      </c>
    </row>
    <row r="3893" spans="1:21" ht="23.25" thickBot="1" x14ac:dyDescent="0.3">
      <c r="A3893" s="4" t="s">
        <v>943</v>
      </c>
      <c r="B3893" s="4" t="s">
        <v>188</v>
      </c>
      <c r="C3893" s="4" t="s">
        <v>189</v>
      </c>
      <c r="D3893" s="4" t="s">
        <v>959</v>
      </c>
      <c r="E3893" s="4" t="s">
        <v>960</v>
      </c>
      <c r="F3893" s="4" t="s">
        <v>112</v>
      </c>
      <c r="G3893" s="4" t="s">
        <v>113</v>
      </c>
      <c r="H3893" s="4" t="s">
        <v>961</v>
      </c>
      <c r="I3893" s="8">
        <v>14855.45</v>
      </c>
      <c r="J3893" s="8">
        <v>14983.45</v>
      </c>
      <c r="K3893" s="8">
        <v>16251.05</v>
      </c>
      <c r="L3893" s="8">
        <v>18598.580000000002</v>
      </c>
      <c r="M3893" s="8">
        <v>19110.419999999998</v>
      </c>
      <c r="N3893" s="8">
        <v>20070.21</v>
      </c>
      <c r="O3893" s="8">
        <v>20070.2</v>
      </c>
      <c r="P3893" s="8">
        <v>20070.21</v>
      </c>
      <c r="Q3893" s="8">
        <v>20070.21</v>
      </c>
      <c r="R3893" s="8">
        <v>20070.25</v>
      </c>
      <c r="S3893" s="8">
        <v>20070.18</v>
      </c>
      <c r="T3893" s="8">
        <v>20070.25</v>
      </c>
      <c r="U3893" s="9">
        <v>224290.46</v>
      </c>
    </row>
    <row r="3894" spans="1:21" ht="23.25" thickBot="1" x14ac:dyDescent="0.3">
      <c r="A3894" s="4" t="s">
        <v>943</v>
      </c>
      <c r="B3894" s="4" t="s">
        <v>188</v>
      </c>
      <c r="C3894" s="4" t="s">
        <v>189</v>
      </c>
      <c r="D3894" s="4" t="s">
        <v>959</v>
      </c>
      <c r="E3894" s="4" t="s">
        <v>960</v>
      </c>
      <c r="F3894" s="4" t="s">
        <v>114</v>
      </c>
      <c r="G3894" s="4" t="s">
        <v>115</v>
      </c>
      <c r="H3894" s="4" t="s">
        <v>961</v>
      </c>
      <c r="I3894" s="10">
        <v>54981.45</v>
      </c>
      <c r="J3894" s="10">
        <v>55496.76</v>
      </c>
      <c r="K3894" s="10">
        <v>60188.61</v>
      </c>
      <c r="L3894" s="10">
        <v>69067.34</v>
      </c>
      <c r="M3894" s="10">
        <v>70967.09</v>
      </c>
      <c r="N3894" s="10">
        <v>74529.14</v>
      </c>
      <c r="O3894" s="10">
        <v>74529.13</v>
      </c>
      <c r="P3894" s="10">
        <v>74529.149999999994</v>
      </c>
      <c r="Q3894" s="10">
        <v>74529.13</v>
      </c>
      <c r="R3894" s="10">
        <v>74529.009999999995</v>
      </c>
      <c r="S3894" s="10">
        <v>74529.11</v>
      </c>
      <c r="T3894" s="10">
        <v>74612.34</v>
      </c>
      <c r="U3894" s="9">
        <v>832488.26</v>
      </c>
    </row>
    <row r="3895" spans="1:21" ht="23.25" thickBot="1" x14ac:dyDescent="0.3">
      <c r="A3895" s="4" t="s">
        <v>943</v>
      </c>
      <c r="B3895" s="4" t="s">
        <v>188</v>
      </c>
      <c r="C3895" s="4" t="s">
        <v>189</v>
      </c>
      <c r="D3895" s="4" t="s">
        <v>959</v>
      </c>
      <c r="E3895" s="4" t="s">
        <v>960</v>
      </c>
      <c r="F3895" s="4" t="s">
        <v>94</v>
      </c>
      <c r="G3895" s="4" t="s">
        <v>95</v>
      </c>
      <c r="H3895" s="4" t="s">
        <v>961</v>
      </c>
      <c r="I3895" s="7"/>
      <c r="J3895" s="7"/>
      <c r="K3895" s="8">
        <v>6.74</v>
      </c>
      <c r="L3895" s="7"/>
      <c r="M3895" s="8">
        <v>0.84</v>
      </c>
      <c r="N3895" s="8">
        <v>13.49</v>
      </c>
      <c r="O3895" s="8">
        <v>12.64</v>
      </c>
      <c r="P3895" s="8">
        <v>18.54</v>
      </c>
      <c r="Q3895" s="7"/>
      <c r="R3895" s="8">
        <v>3.44</v>
      </c>
      <c r="S3895" s="8">
        <v>3.44</v>
      </c>
      <c r="T3895" s="8">
        <v>6.88</v>
      </c>
      <c r="U3895" s="9">
        <v>66.010000000000005</v>
      </c>
    </row>
    <row r="3896" spans="1:21" ht="23.25" thickBot="1" x14ac:dyDescent="0.3">
      <c r="A3896" s="4" t="s">
        <v>943</v>
      </c>
      <c r="B3896" s="4" t="s">
        <v>188</v>
      </c>
      <c r="C3896" s="4" t="s">
        <v>189</v>
      </c>
      <c r="D3896" s="4" t="s">
        <v>959</v>
      </c>
      <c r="E3896" s="4" t="s">
        <v>960</v>
      </c>
      <c r="F3896" s="4" t="s">
        <v>98</v>
      </c>
      <c r="G3896" s="4" t="s">
        <v>99</v>
      </c>
      <c r="H3896" s="4" t="s">
        <v>961</v>
      </c>
      <c r="I3896" s="11"/>
      <c r="J3896" s="11"/>
      <c r="K3896" s="11"/>
      <c r="L3896" s="11"/>
      <c r="M3896" s="11"/>
      <c r="N3896" s="11"/>
      <c r="O3896" s="11"/>
      <c r="P3896" s="11"/>
      <c r="Q3896" s="11"/>
      <c r="R3896" s="11"/>
      <c r="S3896" s="10">
        <v>3578.13</v>
      </c>
      <c r="T3896" s="10">
        <v>1040.6600000000001</v>
      </c>
      <c r="U3896" s="9">
        <v>4618.79</v>
      </c>
    </row>
    <row r="3897" spans="1:21" ht="23.25" thickBot="1" x14ac:dyDescent="0.3">
      <c r="A3897" s="4" t="s">
        <v>943</v>
      </c>
      <c r="B3897" s="4" t="s">
        <v>188</v>
      </c>
      <c r="C3897" s="4" t="s">
        <v>189</v>
      </c>
      <c r="D3897" s="4" t="s">
        <v>959</v>
      </c>
      <c r="E3897" s="4" t="s">
        <v>960</v>
      </c>
      <c r="F3897" s="4" t="s">
        <v>146</v>
      </c>
      <c r="G3897" s="4" t="s">
        <v>147</v>
      </c>
      <c r="H3897" s="4" t="s">
        <v>961</v>
      </c>
      <c r="I3897" s="7"/>
      <c r="J3897" s="7"/>
      <c r="K3897" s="7"/>
      <c r="L3897" s="7"/>
      <c r="M3897" s="7"/>
      <c r="N3897" s="7"/>
      <c r="O3897" s="7"/>
      <c r="P3897" s="7"/>
      <c r="Q3897" s="7"/>
      <c r="R3897" s="7"/>
      <c r="S3897" s="8">
        <v>75.260000000000005</v>
      </c>
      <c r="T3897" s="7"/>
      <c r="U3897" s="9">
        <v>75.260000000000005</v>
      </c>
    </row>
    <row r="3898" spans="1:21" ht="23.25" thickBot="1" x14ac:dyDescent="0.3">
      <c r="A3898" s="4" t="s">
        <v>943</v>
      </c>
      <c r="B3898" s="4" t="s">
        <v>188</v>
      </c>
      <c r="C3898" s="4" t="s">
        <v>189</v>
      </c>
      <c r="D3898" s="4" t="s">
        <v>959</v>
      </c>
      <c r="E3898" s="4" t="s">
        <v>960</v>
      </c>
      <c r="F3898" s="4" t="s">
        <v>102</v>
      </c>
      <c r="G3898" s="4" t="s">
        <v>103</v>
      </c>
      <c r="H3898" s="4" t="s">
        <v>961</v>
      </c>
      <c r="I3898" s="11"/>
      <c r="J3898" s="11"/>
      <c r="K3898" s="11"/>
      <c r="L3898" s="11"/>
      <c r="M3898" s="11"/>
      <c r="N3898" s="11"/>
      <c r="O3898" s="11"/>
      <c r="P3898" s="11"/>
      <c r="Q3898" s="11"/>
      <c r="R3898" s="10">
        <v>450.3</v>
      </c>
      <c r="S3898" s="11"/>
      <c r="T3898" s="11"/>
      <c r="U3898" s="9">
        <v>450.3</v>
      </c>
    </row>
    <row r="3899" spans="1:21" ht="23.25" thickBot="1" x14ac:dyDescent="0.3">
      <c r="A3899" s="4" t="s">
        <v>943</v>
      </c>
      <c r="B3899" s="4" t="s">
        <v>188</v>
      </c>
      <c r="C3899" s="4" t="s">
        <v>189</v>
      </c>
      <c r="D3899" s="4" t="s">
        <v>959</v>
      </c>
      <c r="E3899" s="4" t="s">
        <v>960</v>
      </c>
      <c r="F3899" s="4" t="s">
        <v>235</v>
      </c>
      <c r="G3899" s="4" t="s">
        <v>236</v>
      </c>
      <c r="H3899" s="4" t="s">
        <v>961</v>
      </c>
      <c r="I3899" s="7"/>
      <c r="J3899" s="7"/>
      <c r="K3899" s="7"/>
      <c r="L3899" s="7"/>
      <c r="M3899" s="7"/>
      <c r="N3899" s="7"/>
      <c r="O3899" s="7"/>
      <c r="P3899" s="7"/>
      <c r="Q3899" s="7"/>
      <c r="R3899" s="7"/>
      <c r="S3899" s="8">
        <v>-24.21</v>
      </c>
      <c r="T3899" s="7"/>
      <c r="U3899" s="9">
        <v>-24.21</v>
      </c>
    </row>
    <row r="3900" spans="1:21" ht="23.25" thickBot="1" x14ac:dyDescent="0.3">
      <c r="A3900" s="4" t="s">
        <v>943</v>
      </c>
      <c r="B3900" s="4" t="s">
        <v>188</v>
      </c>
      <c r="C3900" s="4" t="s">
        <v>189</v>
      </c>
      <c r="D3900" s="4" t="s">
        <v>959</v>
      </c>
      <c r="E3900" s="4" t="s">
        <v>960</v>
      </c>
      <c r="F3900" s="4" t="s">
        <v>312</v>
      </c>
      <c r="G3900" s="4" t="s">
        <v>313</v>
      </c>
      <c r="H3900" s="4" t="s">
        <v>961</v>
      </c>
      <c r="I3900" s="11"/>
      <c r="J3900" s="11"/>
      <c r="K3900" s="11"/>
      <c r="L3900" s="11"/>
      <c r="M3900" s="11"/>
      <c r="N3900" s="11"/>
      <c r="O3900" s="11"/>
      <c r="P3900" s="11"/>
      <c r="Q3900" s="11"/>
      <c r="R3900" s="10">
        <v>1296</v>
      </c>
      <c r="S3900" s="11"/>
      <c r="T3900" s="11"/>
      <c r="U3900" s="9">
        <v>1296</v>
      </c>
    </row>
    <row r="3901" spans="1:21" ht="23.25" thickBot="1" x14ac:dyDescent="0.3">
      <c r="A3901" s="4" t="s">
        <v>943</v>
      </c>
      <c r="B3901" s="4" t="s">
        <v>188</v>
      </c>
      <c r="C3901" s="4" t="s">
        <v>189</v>
      </c>
      <c r="D3901" s="4" t="s">
        <v>959</v>
      </c>
      <c r="E3901" s="4" t="s">
        <v>960</v>
      </c>
      <c r="F3901" s="4" t="s">
        <v>258</v>
      </c>
      <c r="G3901" s="4" t="s">
        <v>259</v>
      </c>
      <c r="H3901" s="4" t="s">
        <v>961</v>
      </c>
      <c r="I3901" s="7"/>
      <c r="J3901" s="7"/>
      <c r="K3901" s="7"/>
      <c r="L3901" s="7"/>
      <c r="M3901" s="7"/>
      <c r="N3901" s="7"/>
      <c r="O3901" s="7"/>
      <c r="P3901" s="7"/>
      <c r="Q3901" s="7"/>
      <c r="R3901" s="7"/>
      <c r="S3901" s="7"/>
      <c r="T3901" s="8">
        <v>3604.14</v>
      </c>
      <c r="U3901" s="9">
        <v>3604.14</v>
      </c>
    </row>
    <row r="3902" spans="1:21" ht="23.25" thickBot="1" x14ac:dyDescent="0.3">
      <c r="A3902" s="4" t="s">
        <v>943</v>
      </c>
      <c r="B3902" s="4" t="s">
        <v>188</v>
      </c>
      <c r="C3902" s="4" t="s">
        <v>189</v>
      </c>
      <c r="D3902" s="4" t="s">
        <v>959</v>
      </c>
      <c r="E3902" s="4" t="s">
        <v>960</v>
      </c>
      <c r="F3902" s="4" t="s">
        <v>160</v>
      </c>
      <c r="G3902" s="4" t="s">
        <v>161</v>
      </c>
      <c r="H3902" s="4" t="s">
        <v>961</v>
      </c>
      <c r="I3902" s="11"/>
      <c r="J3902" s="11"/>
      <c r="K3902" s="11"/>
      <c r="L3902" s="11"/>
      <c r="M3902" s="11"/>
      <c r="N3902" s="11"/>
      <c r="O3902" s="11"/>
      <c r="P3902" s="11"/>
      <c r="Q3902" s="11"/>
      <c r="R3902" s="10">
        <v>250.92</v>
      </c>
      <c r="S3902" s="11"/>
      <c r="T3902" s="11"/>
      <c r="U3902" s="9">
        <v>250.92</v>
      </c>
    </row>
    <row r="3903" spans="1:21" ht="23.25" thickBot="1" x14ac:dyDescent="0.3">
      <c r="A3903" s="4" t="s">
        <v>943</v>
      </c>
      <c r="B3903" s="4" t="s">
        <v>188</v>
      </c>
      <c r="C3903" s="4" t="s">
        <v>189</v>
      </c>
      <c r="D3903" s="4" t="s">
        <v>959</v>
      </c>
      <c r="E3903" s="4" t="s">
        <v>960</v>
      </c>
      <c r="F3903" s="4" t="s">
        <v>76</v>
      </c>
      <c r="G3903" s="4" t="s">
        <v>77</v>
      </c>
      <c r="H3903" s="4" t="s">
        <v>961</v>
      </c>
      <c r="I3903" s="7"/>
      <c r="J3903" s="7"/>
      <c r="K3903" s="7"/>
      <c r="L3903" s="7"/>
      <c r="M3903" s="7"/>
      <c r="N3903" s="7"/>
      <c r="O3903" s="7"/>
      <c r="P3903" s="8">
        <v>1686.44</v>
      </c>
      <c r="Q3903" s="7"/>
      <c r="R3903" s="7"/>
      <c r="S3903" s="7"/>
      <c r="T3903" s="7"/>
      <c r="U3903" s="9">
        <v>1686.44</v>
      </c>
    </row>
    <row r="3904" spans="1:21" ht="23.25" thickBot="1" x14ac:dyDescent="0.3">
      <c r="A3904" s="4" t="s">
        <v>943</v>
      </c>
      <c r="B3904" s="4" t="s">
        <v>188</v>
      </c>
      <c r="C3904" s="4" t="s">
        <v>189</v>
      </c>
      <c r="D3904" s="4" t="s">
        <v>959</v>
      </c>
      <c r="E3904" s="4" t="s">
        <v>960</v>
      </c>
      <c r="F3904" s="4" t="s">
        <v>42</v>
      </c>
      <c r="G3904" s="4" t="s">
        <v>43</v>
      </c>
      <c r="H3904" s="4" t="s">
        <v>961</v>
      </c>
      <c r="I3904" s="11"/>
      <c r="J3904" s="11"/>
      <c r="K3904" s="10">
        <v>656.72</v>
      </c>
      <c r="L3904" s="11"/>
      <c r="M3904" s="10">
        <v>82.1</v>
      </c>
      <c r="N3904" s="10">
        <v>1313.6</v>
      </c>
      <c r="O3904" s="10">
        <v>1231.5</v>
      </c>
      <c r="P3904" s="10">
        <v>1806.2</v>
      </c>
      <c r="Q3904" s="11"/>
      <c r="R3904" s="10">
        <v>335.2</v>
      </c>
      <c r="S3904" s="10">
        <v>335.2</v>
      </c>
      <c r="T3904" s="10">
        <v>670.4</v>
      </c>
      <c r="U3904" s="9">
        <v>6430.92</v>
      </c>
    </row>
    <row r="3905" spans="1:21" ht="23.25" thickBot="1" x14ac:dyDescent="0.3">
      <c r="A3905" s="4" t="s">
        <v>943</v>
      </c>
      <c r="B3905" s="4" t="s">
        <v>188</v>
      </c>
      <c r="C3905" s="4" t="s">
        <v>189</v>
      </c>
      <c r="D3905" s="4" t="s">
        <v>959</v>
      </c>
      <c r="E3905" s="4" t="s">
        <v>960</v>
      </c>
      <c r="F3905" s="4" t="s">
        <v>192</v>
      </c>
      <c r="G3905" s="4" t="s">
        <v>193</v>
      </c>
      <c r="H3905" s="4" t="s">
        <v>961</v>
      </c>
      <c r="I3905" s="8">
        <v>-59835.9</v>
      </c>
      <c r="J3905" s="8">
        <v>-35740.400000000001</v>
      </c>
      <c r="K3905" s="8">
        <v>-45117.47</v>
      </c>
      <c r="L3905" s="8">
        <v>-65610.87</v>
      </c>
      <c r="M3905" s="8">
        <v>-112003.69</v>
      </c>
      <c r="N3905" s="8">
        <v>-119164.26</v>
      </c>
      <c r="O3905" s="8">
        <v>-116800.46</v>
      </c>
      <c r="P3905" s="8">
        <v>-137798.28</v>
      </c>
      <c r="Q3905" s="8">
        <v>-93842.05</v>
      </c>
      <c r="R3905" s="8">
        <v>-70605.83</v>
      </c>
      <c r="S3905" s="8">
        <v>-74236.3</v>
      </c>
      <c r="T3905" s="8">
        <v>-66021.759999999995</v>
      </c>
      <c r="U3905" s="9">
        <v>-996777.27</v>
      </c>
    </row>
    <row r="3906" spans="1:21" ht="23.25" thickBot="1" x14ac:dyDescent="0.3">
      <c r="A3906" s="4" t="s">
        <v>943</v>
      </c>
      <c r="B3906" s="4" t="s">
        <v>188</v>
      </c>
      <c r="C3906" s="4" t="s">
        <v>189</v>
      </c>
      <c r="D3906" s="4" t="s">
        <v>962</v>
      </c>
      <c r="E3906" s="4" t="s">
        <v>963</v>
      </c>
      <c r="F3906" s="4" t="s">
        <v>108</v>
      </c>
      <c r="G3906" s="4" t="s">
        <v>109</v>
      </c>
      <c r="H3906" s="4" t="s">
        <v>964</v>
      </c>
      <c r="I3906" s="10">
        <v>10460.709999999999</v>
      </c>
      <c r="J3906" s="10">
        <v>9862.9599999999991</v>
      </c>
      <c r="K3906" s="10">
        <v>9132.3700000000008</v>
      </c>
      <c r="L3906" s="10">
        <v>9962.58</v>
      </c>
      <c r="M3906" s="10">
        <v>10502.22</v>
      </c>
      <c r="N3906" s="10">
        <v>11309.58</v>
      </c>
      <c r="O3906" s="10">
        <v>11309.58</v>
      </c>
      <c r="P3906" s="10">
        <v>10744.1</v>
      </c>
      <c r="Q3906" s="10">
        <v>8417.93</v>
      </c>
      <c r="R3906" s="10">
        <v>10324.280000000001</v>
      </c>
      <c r="S3906" s="10">
        <v>8739.2199999999993</v>
      </c>
      <c r="T3906" s="10">
        <v>10024.4</v>
      </c>
      <c r="U3906" s="9">
        <v>120789.93</v>
      </c>
    </row>
    <row r="3907" spans="1:21" ht="23.25" thickBot="1" x14ac:dyDescent="0.3">
      <c r="A3907" s="4" t="s">
        <v>943</v>
      </c>
      <c r="B3907" s="4" t="s">
        <v>188</v>
      </c>
      <c r="C3907" s="4" t="s">
        <v>189</v>
      </c>
      <c r="D3907" s="4" t="s">
        <v>962</v>
      </c>
      <c r="E3907" s="4" t="s">
        <v>963</v>
      </c>
      <c r="F3907" s="4" t="s">
        <v>112</v>
      </c>
      <c r="G3907" s="4" t="s">
        <v>113</v>
      </c>
      <c r="H3907" s="4" t="s">
        <v>964</v>
      </c>
      <c r="I3907" s="8">
        <v>1495.88</v>
      </c>
      <c r="J3907" s="8">
        <v>1495.88</v>
      </c>
      <c r="K3907" s="8">
        <v>1495.89</v>
      </c>
      <c r="L3907" s="8">
        <v>1495.87</v>
      </c>
      <c r="M3907" s="8">
        <v>1495.88</v>
      </c>
      <c r="N3907" s="8">
        <v>1543.76</v>
      </c>
      <c r="O3907" s="8">
        <v>1543.76</v>
      </c>
      <c r="P3907" s="8">
        <v>1543.76</v>
      </c>
      <c r="Q3907" s="8">
        <v>1543.76</v>
      </c>
      <c r="R3907" s="8">
        <v>1543.76</v>
      </c>
      <c r="S3907" s="8">
        <v>1543.76</v>
      </c>
      <c r="T3907" s="8">
        <v>1543.76</v>
      </c>
      <c r="U3907" s="9">
        <v>18285.72</v>
      </c>
    </row>
    <row r="3908" spans="1:21" ht="23.25" thickBot="1" x14ac:dyDescent="0.3">
      <c r="A3908" s="4" t="s">
        <v>943</v>
      </c>
      <c r="B3908" s="4" t="s">
        <v>188</v>
      </c>
      <c r="C3908" s="4" t="s">
        <v>189</v>
      </c>
      <c r="D3908" s="4" t="s">
        <v>962</v>
      </c>
      <c r="E3908" s="4" t="s">
        <v>963</v>
      </c>
      <c r="F3908" s="4" t="s">
        <v>114</v>
      </c>
      <c r="G3908" s="4" t="s">
        <v>115</v>
      </c>
      <c r="H3908" s="4" t="s">
        <v>964</v>
      </c>
      <c r="I3908" s="10">
        <v>5536.4</v>
      </c>
      <c r="J3908" s="10">
        <v>5536.4</v>
      </c>
      <c r="K3908" s="10">
        <v>5536.4</v>
      </c>
      <c r="L3908" s="10">
        <v>5551.74</v>
      </c>
      <c r="M3908" s="10">
        <v>5551.74</v>
      </c>
      <c r="N3908" s="10">
        <v>5729.44</v>
      </c>
      <c r="O3908" s="10">
        <v>5729.44</v>
      </c>
      <c r="P3908" s="10">
        <v>5729.44</v>
      </c>
      <c r="Q3908" s="10">
        <v>5729.44</v>
      </c>
      <c r="R3908" s="10">
        <v>5729.44</v>
      </c>
      <c r="S3908" s="10">
        <v>5729.44</v>
      </c>
      <c r="T3908" s="10">
        <v>5729.44</v>
      </c>
      <c r="U3908" s="9">
        <v>67818.759999999995</v>
      </c>
    </row>
    <row r="3909" spans="1:21" ht="23.25" thickBot="1" x14ac:dyDescent="0.3">
      <c r="A3909" s="4" t="s">
        <v>943</v>
      </c>
      <c r="B3909" s="4" t="s">
        <v>188</v>
      </c>
      <c r="C3909" s="4" t="s">
        <v>189</v>
      </c>
      <c r="D3909" s="4" t="s">
        <v>962</v>
      </c>
      <c r="E3909" s="4" t="s">
        <v>963</v>
      </c>
      <c r="F3909" s="4" t="s">
        <v>312</v>
      </c>
      <c r="G3909" s="4" t="s">
        <v>313</v>
      </c>
      <c r="H3909" s="4" t="s">
        <v>964</v>
      </c>
      <c r="I3909" s="7"/>
      <c r="J3909" s="7"/>
      <c r="K3909" s="7"/>
      <c r="L3909" s="7"/>
      <c r="M3909" s="7"/>
      <c r="N3909" s="8">
        <v>7516.75</v>
      </c>
      <c r="O3909" s="7"/>
      <c r="P3909" s="7"/>
      <c r="Q3909" s="7"/>
      <c r="R3909" s="7"/>
      <c r="S3909" s="7"/>
      <c r="T3909" s="7"/>
      <c r="U3909" s="9">
        <v>7516.75</v>
      </c>
    </row>
    <row r="3910" spans="1:21" ht="23.25" thickBot="1" x14ac:dyDescent="0.3">
      <c r="A3910" s="4" t="s">
        <v>943</v>
      </c>
      <c r="B3910" s="4" t="s">
        <v>188</v>
      </c>
      <c r="C3910" s="4" t="s">
        <v>189</v>
      </c>
      <c r="D3910" s="4" t="s">
        <v>965</v>
      </c>
      <c r="E3910" s="4" t="s">
        <v>966</v>
      </c>
      <c r="F3910" s="4" t="s">
        <v>152</v>
      </c>
      <c r="G3910" s="4" t="s">
        <v>153</v>
      </c>
      <c r="H3910" s="4" t="s">
        <v>967</v>
      </c>
      <c r="I3910" s="10">
        <v>6149.03</v>
      </c>
      <c r="J3910" s="11"/>
      <c r="K3910" s="11"/>
      <c r="L3910" s="11"/>
      <c r="M3910" s="10">
        <v>-3058.83</v>
      </c>
      <c r="N3910" s="11"/>
      <c r="O3910" s="11"/>
      <c r="P3910" s="11"/>
      <c r="Q3910" s="11"/>
      <c r="R3910" s="11"/>
      <c r="S3910" s="11"/>
      <c r="T3910" s="11"/>
      <c r="U3910" s="9">
        <v>3090.2</v>
      </c>
    </row>
    <row r="3911" spans="1:21" ht="23.25" thickBot="1" x14ac:dyDescent="0.3">
      <c r="A3911" s="4" t="s">
        <v>943</v>
      </c>
      <c r="B3911" s="4" t="s">
        <v>188</v>
      </c>
      <c r="C3911" s="4" t="s">
        <v>189</v>
      </c>
      <c r="D3911" s="4" t="s">
        <v>948</v>
      </c>
      <c r="E3911" s="4" t="s">
        <v>949</v>
      </c>
      <c r="F3911" s="4" t="s">
        <v>70</v>
      </c>
      <c r="G3911" s="4" t="s">
        <v>71</v>
      </c>
      <c r="H3911" s="4" t="s">
        <v>784</v>
      </c>
      <c r="I3911" s="8">
        <v>543.88</v>
      </c>
      <c r="J3911" s="8">
        <v>930.53</v>
      </c>
      <c r="K3911" s="8">
        <v>2300.1999999999998</v>
      </c>
      <c r="L3911" s="8">
        <v>17.78</v>
      </c>
      <c r="M3911" s="8">
        <v>79.900000000000006</v>
      </c>
      <c r="N3911" s="8">
        <v>1330.54</v>
      </c>
      <c r="O3911" s="7"/>
      <c r="P3911" s="8">
        <v>2820.77</v>
      </c>
      <c r="Q3911" s="8">
        <v>232.37</v>
      </c>
      <c r="R3911" s="7"/>
      <c r="S3911" s="7"/>
      <c r="T3911" s="7"/>
      <c r="U3911" s="9">
        <v>8255.9699999999993</v>
      </c>
    </row>
    <row r="3912" spans="1:21" ht="23.25" thickBot="1" x14ac:dyDescent="0.3">
      <c r="A3912" s="4" t="s">
        <v>943</v>
      </c>
      <c r="B3912" s="4" t="s">
        <v>188</v>
      </c>
      <c r="C3912" s="4" t="s">
        <v>189</v>
      </c>
      <c r="D3912" s="4" t="s">
        <v>948</v>
      </c>
      <c r="E3912" s="4" t="s">
        <v>949</v>
      </c>
      <c r="F3912" s="4" t="s">
        <v>47</v>
      </c>
      <c r="G3912" s="4" t="s">
        <v>48</v>
      </c>
      <c r="H3912" s="4" t="s">
        <v>784</v>
      </c>
      <c r="I3912" s="11"/>
      <c r="J3912" s="11"/>
      <c r="K3912" s="11"/>
      <c r="L3912" s="11"/>
      <c r="M3912" s="10">
        <v>12.92</v>
      </c>
      <c r="N3912" s="11"/>
      <c r="O3912" s="11"/>
      <c r="P3912" s="11"/>
      <c r="Q3912" s="11"/>
      <c r="R3912" s="11"/>
      <c r="S3912" s="11"/>
      <c r="T3912" s="11"/>
      <c r="U3912" s="9">
        <v>12.92</v>
      </c>
    </row>
    <row r="3913" spans="1:21" ht="23.25" thickBot="1" x14ac:dyDescent="0.3">
      <c r="A3913" s="4" t="s">
        <v>943</v>
      </c>
      <c r="B3913" s="4" t="s">
        <v>188</v>
      </c>
      <c r="C3913" s="4" t="s">
        <v>189</v>
      </c>
      <c r="D3913" s="4" t="s">
        <v>948</v>
      </c>
      <c r="E3913" s="4" t="s">
        <v>949</v>
      </c>
      <c r="F3913" s="4" t="s">
        <v>94</v>
      </c>
      <c r="G3913" s="4" t="s">
        <v>95</v>
      </c>
      <c r="H3913" s="4" t="s">
        <v>784</v>
      </c>
      <c r="I3913" s="7"/>
      <c r="J3913" s="7"/>
      <c r="K3913" s="7"/>
      <c r="L3913" s="8">
        <v>116.37</v>
      </c>
      <c r="M3913" s="7"/>
      <c r="N3913" s="7"/>
      <c r="O3913" s="7"/>
      <c r="P3913" s="7"/>
      <c r="Q3913" s="7"/>
      <c r="R3913" s="7"/>
      <c r="S3913" s="7"/>
      <c r="T3913" s="7"/>
      <c r="U3913" s="9">
        <v>116.37</v>
      </c>
    </row>
    <row r="3914" spans="1:21" ht="23.25" thickBot="1" x14ac:dyDescent="0.3">
      <c r="A3914" s="4" t="s">
        <v>943</v>
      </c>
      <c r="B3914" s="4" t="s">
        <v>188</v>
      </c>
      <c r="C3914" s="4" t="s">
        <v>189</v>
      </c>
      <c r="D3914" s="4" t="s">
        <v>948</v>
      </c>
      <c r="E3914" s="4" t="s">
        <v>949</v>
      </c>
      <c r="F3914" s="4" t="s">
        <v>254</v>
      </c>
      <c r="G3914" s="4" t="s">
        <v>255</v>
      </c>
      <c r="H3914" s="4" t="s">
        <v>784</v>
      </c>
      <c r="I3914" s="8">
        <v>499.9</v>
      </c>
      <c r="J3914" s="7"/>
      <c r="K3914" s="7"/>
      <c r="L3914" s="7"/>
      <c r="M3914" s="7"/>
      <c r="N3914" s="7"/>
      <c r="O3914" s="7"/>
      <c r="P3914" s="7"/>
      <c r="Q3914" s="7"/>
      <c r="R3914" s="7"/>
      <c r="S3914" s="7"/>
      <c r="T3914" s="7"/>
      <c r="U3914" s="9">
        <v>499.9</v>
      </c>
    </row>
    <row r="3915" spans="1:21" ht="23.25" thickBot="1" x14ac:dyDescent="0.3">
      <c r="A3915" s="4" t="s">
        <v>943</v>
      </c>
      <c r="B3915" s="4" t="s">
        <v>188</v>
      </c>
      <c r="C3915" s="4" t="s">
        <v>189</v>
      </c>
      <c r="D3915" s="4" t="s">
        <v>948</v>
      </c>
      <c r="E3915" s="4" t="s">
        <v>949</v>
      </c>
      <c r="F3915" s="4" t="s">
        <v>144</v>
      </c>
      <c r="G3915" s="4" t="s">
        <v>145</v>
      </c>
      <c r="H3915" s="4" t="s">
        <v>784</v>
      </c>
      <c r="I3915" s="11"/>
      <c r="J3915" s="11"/>
      <c r="K3915" s="11"/>
      <c r="L3915" s="11"/>
      <c r="M3915" s="10">
        <v>46.33</v>
      </c>
      <c r="N3915" s="11"/>
      <c r="O3915" s="10">
        <v>58.42</v>
      </c>
      <c r="P3915" s="11"/>
      <c r="Q3915" s="11"/>
      <c r="R3915" s="10">
        <v>94.57</v>
      </c>
      <c r="S3915" s="11"/>
      <c r="T3915" s="11"/>
      <c r="U3915" s="9">
        <v>199.32</v>
      </c>
    </row>
    <row r="3916" spans="1:21" ht="23.25" thickBot="1" x14ac:dyDescent="0.3">
      <c r="A3916" s="4" t="s">
        <v>943</v>
      </c>
      <c r="B3916" s="4" t="s">
        <v>188</v>
      </c>
      <c r="C3916" s="4" t="s">
        <v>189</v>
      </c>
      <c r="D3916" s="4" t="s">
        <v>948</v>
      </c>
      <c r="E3916" s="4" t="s">
        <v>949</v>
      </c>
      <c r="F3916" s="4" t="s">
        <v>364</v>
      </c>
      <c r="G3916" s="4" t="s">
        <v>365</v>
      </c>
      <c r="H3916" s="4" t="s">
        <v>784</v>
      </c>
      <c r="I3916" s="8">
        <v>81634.16</v>
      </c>
      <c r="J3916" s="8">
        <v>69177.77</v>
      </c>
      <c r="K3916" s="8">
        <v>115709.11</v>
      </c>
      <c r="L3916" s="8">
        <v>88629.18</v>
      </c>
      <c r="M3916" s="8">
        <v>93143.7</v>
      </c>
      <c r="N3916" s="8">
        <v>132810.47</v>
      </c>
      <c r="O3916" s="8">
        <v>92842.3</v>
      </c>
      <c r="P3916" s="8">
        <v>95460.55</v>
      </c>
      <c r="Q3916" s="8">
        <v>109960.02</v>
      </c>
      <c r="R3916" s="8">
        <v>86045.25</v>
      </c>
      <c r="S3916" s="8">
        <v>87623.28</v>
      </c>
      <c r="T3916" s="8">
        <v>69715.17</v>
      </c>
      <c r="U3916" s="9">
        <v>1122750.96</v>
      </c>
    </row>
    <row r="3917" spans="1:21" ht="23.25" thickBot="1" x14ac:dyDescent="0.3">
      <c r="A3917" s="4" t="s">
        <v>943</v>
      </c>
      <c r="B3917" s="4" t="s">
        <v>188</v>
      </c>
      <c r="C3917" s="4" t="s">
        <v>189</v>
      </c>
      <c r="D3917" s="4" t="s">
        <v>948</v>
      </c>
      <c r="E3917" s="4" t="s">
        <v>949</v>
      </c>
      <c r="F3917" s="4" t="s">
        <v>148</v>
      </c>
      <c r="G3917" s="4" t="s">
        <v>149</v>
      </c>
      <c r="H3917" s="4" t="s">
        <v>784</v>
      </c>
      <c r="I3917" s="10">
        <v>1573.32</v>
      </c>
      <c r="J3917" s="11"/>
      <c r="K3917" s="10">
        <v>322.92</v>
      </c>
      <c r="L3917" s="11"/>
      <c r="M3917" s="10">
        <v>307.77999999999997</v>
      </c>
      <c r="N3917" s="10">
        <v>279</v>
      </c>
      <c r="O3917" s="11"/>
      <c r="P3917" s="11"/>
      <c r="Q3917" s="11"/>
      <c r="R3917" s="11"/>
      <c r="S3917" s="11"/>
      <c r="T3917" s="11"/>
      <c r="U3917" s="9">
        <v>2483.02</v>
      </c>
    </row>
    <row r="3918" spans="1:21" ht="23.25" thickBot="1" x14ac:dyDescent="0.3">
      <c r="A3918" s="4" t="s">
        <v>943</v>
      </c>
      <c r="B3918" s="4" t="s">
        <v>188</v>
      </c>
      <c r="C3918" s="4" t="s">
        <v>189</v>
      </c>
      <c r="D3918" s="4" t="s">
        <v>948</v>
      </c>
      <c r="E3918" s="4" t="s">
        <v>949</v>
      </c>
      <c r="F3918" s="4" t="s">
        <v>152</v>
      </c>
      <c r="G3918" s="4" t="s">
        <v>153</v>
      </c>
      <c r="H3918" s="4" t="s">
        <v>784</v>
      </c>
      <c r="I3918" s="8">
        <v>5570.76</v>
      </c>
      <c r="J3918" s="8">
        <v>5808.33</v>
      </c>
      <c r="K3918" s="8">
        <v>4695.58</v>
      </c>
      <c r="L3918" s="8">
        <v>3603.62</v>
      </c>
      <c r="M3918" s="8">
        <v>4309.1499999999996</v>
      </c>
      <c r="N3918" s="8">
        <v>4600.5600000000004</v>
      </c>
      <c r="O3918" s="8">
        <v>9441.82</v>
      </c>
      <c r="P3918" s="8">
        <v>1968</v>
      </c>
      <c r="Q3918" s="8">
        <v>1968</v>
      </c>
      <c r="R3918" s="8">
        <v>1968</v>
      </c>
      <c r="S3918" s="8">
        <v>-3032</v>
      </c>
      <c r="T3918" s="8">
        <v>1968</v>
      </c>
      <c r="U3918" s="9">
        <v>42869.82</v>
      </c>
    </row>
    <row r="3919" spans="1:21" ht="23.25" thickBot="1" x14ac:dyDescent="0.3">
      <c r="A3919" s="4" t="s">
        <v>943</v>
      </c>
      <c r="B3919" s="4" t="s">
        <v>188</v>
      </c>
      <c r="C3919" s="4" t="s">
        <v>189</v>
      </c>
      <c r="D3919" s="4" t="s">
        <v>948</v>
      </c>
      <c r="E3919" s="4" t="s">
        <v>949</v>
      </c>
      <c r="F3919" s="4" t="s">
        <v>18</v>
      </c>
      <c r="G3919" s="4" t="s">
        <v>19</v>
      </c>
      <c r="H3919" s="4" t="s">
        <v>784</v>
      </c>
      <c r="I3919" s="11"/>
      <c r="J3919" s="11"/>
      <c r="K3919" s="11"/>
      <c r="L3919" s="11"/>
      <c r="M3919" s="11"/>
      <c r="N3919" s="11"/>
      <c r="O3919" s="11"/>
      <c r="P3919" s="11"/>
      <c r="Q3919" s="11"/>
      <c r="R3919" s="10">
        <v>1110</v>
      </c>
      <c r="S3919" s="11"/>
      <c r="T3919" s="11"/>
      <c r="U3919" s="9">
        <v>1110</v>
      </c>
    </row>
    <row r="3920" spans="1:21" ht="23.25" thickBot="1" x14ac:dyDescent="0.3">
      <c r="A3920" s="4" t="s">
        <v>943</v>
      </c>
      <c r="B3920" s="4" t="s">
        <v>188</v>
      </c>
      <c r="C3920" s="4" t="s">
        <v>189</v>
      </c>
      <c r="D3920" s="4" t="s">
        <v>948</v>
      </c>
      <c r="E3920" s="4" t="s">
        <v>949</v>
      </c>
      <c r="F3920" s="4" t="s">
        <v>160</v>
      </c>
      <c r="G3920" s="4" t="s">
        <v>161</v>
      </c>
      <c r="H3920" s="4" t="s">
        <v>784</v>
      </c>
      <c r="I3920" s="7"/>
      <c r="J3920" s="7"/>
      <c r="K3920" s="8">
        <v>136.97999999999999</v>
      </c>
      <c r="L3920" s="7"/>
      <c r="M3920" s="7"/>
      <c r="N3920" s="8">
        <v>236.22</v>
      </c>
      <c r="O3920" s="7"/>
      <c r="P3920" s="7"/>
      <c r="Q3920" s="7"/>
      <c r="R3920" s="7"/>
      <c r="S3920" s="7"/>
      <c r="T3920" s="7"/>
      <c r="U3920" s="9">
        <v>373.2</v>
      </c>
    </row>
    <row r="3921" spans="1:21" ht="23.25" thickBot="1" x14ac:dyDescent="0.3">
      <c r="A3921" s="4" t="s">
        <v>943</v>
      </c>
      <c r="B3921" s="4" t="s">
        <v>188</v>
      </c>
      <c r="C3921" s="4" t="s">
        <v>189</v>
      </c>
      <c r="D3921" s="4" t="s">
        <v>948</v>
      </c>
      <c r="E3921" s="4" t="s">
        <v>949</v>
      </c>
      <c r="F3921" s="4" t="s">
        <v>84</v>
      </c>
      <c r="G3921" s="4" t="s">
        <v>85</v>
      </c>
      <c r="H3921" s="4" t="s">
        <v>784</v>
      </c>
      <c r="I3921" s="11"/>
      <c r="J3921" s="11"/>
      <c r="K3921" s="11"/>
      <c r="L3921" s="11"/>
      <c r="M3921" s="10">
        <v>50</v>
      </c>
      <c r="N3921" s="11"/>
      <c r="O3921" s="11"/>
      <c r="P3921" s="11"/>
      <c r="Q3921" s="11"/>
      <c r="R3921" s="11"/>
      <c r="S3921" s="11"/>
      <c r="T3921" s="11"/>
      <c r="U3921" s="9">
        <v>50</v>
      </c>
    </row>
    <row r="3922" spans="1:21" ht="23.25" thickBot="1" x14ac:dyDescent="0.3">
      <c r="A3922" s="4" t="s">
        <v>943</v>
      </c>
      <c r="B3922" s="4" t="s">
        <v>447</v>
      </c>
      <c r="C3922" s="4" t="s">
        <v>448</v>
      </c>
      <c r="D3922" s="4" t="s">
        <v>1029</v>
      </c>
      <c r="E3922" s="4" t="s">
        <v>1030</v>
      </c>
      <c r="F3922" s="4" t="s">
        <v>176</v>
      </c>
      <c r="G3922" s="4" t="s">
        <v>177</v>
      </c>
      <c r="H3922" s="4" t="s">
        <v>1031</v>
      </c>
      <c r="I3922" s="7"/>
      <c r="J3922" s="7"/>
      <c r="K3922" s="7"/>
      <c r="L3922" s="7"/>
      <c r="M3922" s="7"/>
      <c r="N3922" s="8">
        <v>-2334.7199999999998</v>
      </c>
      <c r="O3922" s="7"/>
      <c r="P3922" s="7"/>
      <c r="Q3922" s="7"/>
      <c r="R3922" s="7"/>
      <c r="S3922" s="7"/>
      <c r="T3922" s="7"/>
      <c r="U3922" s="9">
        <v>-2334.7199999999998</v>
      </c>
    </row>
    <row r="3923" spans="1:21" ht="23.25" thickBot="1" x14ac:dyDescent="0.3">
      <c r="A3923" s="4" t="s">
        <v>943</v>
      </c>
      <c r="B3923" s="4" t="s">
        <v>447</v>
      </c>
      <c r="C3923" s="4" t="s">
        <v>448</v>
      </c>
      <c r="D3923" s="4" t="s">
        <v>1029</v>
      </c>
      <c r="E3923" s="4" t="s">
        <v>1030</v>
      </c>
      <c r="F3923" s="4" t="s">
        <v>178</v>
      </c>
      <c r="G3923" s="4" t="s">
        <v>179</v>
      </c>
      <c r="H3923" s="4" t="s">
        <v>1031</v>
      </c>
      <c r="I3923" s="11"/>
      <c r="J3923" s="11"/>
      <c r="K3923" s="11"/>
      <c r="L3923" s="11"/>
      <c r="M3923" s="11"/>
      <c r="N3923" s="10">
        <v>-309.39999999999998</v>
      </c>
      <c r="O3923" s="11"/>
      <c r="P3923" s="11"/>
      <c r="Q3923" s="11"/>
      <c r="R3923" s="11"/>
      <c r="S3923" s="11"/>
      <c r="T3923" s="11"/>
      <c r="U3923" s="9">
        <v>-309.39999999999998</v>
      </c>
    </row>
    <row r="3924" spans="1:21" ht="23.25" thickBot="1" x14ac:dyDescent="0.3">
      <c r="A3924" s="4" t="s">
        <v>943</v>
      </c>
      <c r="B3924" s="4" t="s">
        <v>334</v>
      </c>
      <c r="C3924" s="4" t="s">
        <v>335</v>
      </c>
      <c r="D3924" s="4" t="s">
        <v>944</v>
      </c>
      <c r="E3924" s="4" t="s">
        <v>945</v>
      </c>
      <c r="F3924" s="4" t="s">
        <v>70</v>
      </c>
      <c r="G3924" s="4" t="s">
        <v>71</v>
      </c>
      <c r="H3924" s="4" t="s">
        <v>440</v>
      </c>
      <c r="I3924" s="7"/>
      <c r="J3924" s="7"/>
      <c r="K3924" s="7"/>
      <c r="L3924" s="8">
        <v>721.07</v>
      </c>
      <c r="M3924" s="7"/>
      <c r="N3924" s="7"/>
      <c r="O3924" s="7"/>
      <c r="P3924" s="7"/>
      <c r="Q3924" s="7"/>
      <c r="R3924" s="7"/>
      <c r="S3924" s="7"/>
      <c r="T3924" s="7"/>
      <c r="U3924" s="9">
        <v>721.07</v>
      </c>
    </row>
    <row r="3925" spans="1:21" ht="23.25" thickBot="1" x14ac:dyDescent="0.3">
      <c r="A3925" s="4" t="s">
        <v>943</v>
      </c>
      <c r="B3925" s="4" t="s">
        <v>334</v>
      </c>
      <c r="C3925" s="4" t="s">
        <v>335</v>
      </c>
      <c r="D3925" s="4" t="s">
        <v>944</v>
      </c>
      <c r="E3925" s="4" t="s">
        <v>945</v>
      </c>
      <c r="F3925" s="4" t="s">
        <v>94</v>
      </c>
      <c r="G3925" s="4" t="s">
        <v>95</v>
      </c>
      <c r="H3925" s="4" t="s">
        <v>440</v>
      </c>
      <c r="I3925" s="11"/>
      <c r="J3925" s="11"/>
      <c r="K3925" s="11"/>
      <c r="L3925" s="11"/>
      <c r="M3925" s="10">
        <v>2.62</v>
      </c>
      <c r="N3925" s="11"/>
      <c r="O3925" s="11"/>
      <c r="P3925" s="11"/>
      <c r="Q3925" s="11"/>
      <c r="R3925" s="11"/>
      <c r="S3925" s="11"/>
      <c r="T3925" s="11"/>
      <c r="U3925" s="9">
        <v>2.62</v>
      </c>
    </row>
    <row r="3926" spans="1:21" ht="23.25" thickBot="1" x14ac:dyDescent="0.3">
      <c r="A3926" s="4" t="s">
        <v>943</v>
      </c>
      <c r="B3926" s="4" t="s">
        <v>334</v>
      </c>
      <c r="C3926" s="4" t="s">
        <v>335</v>
      </c>
      <c r="D3926" s="4" t="s">
        <v>944</v>
      </c>
      <c r="E3926" s="4" t="s">
        <v>945</v>
      </c>
      <c r="F3926" s="4" t="s">
        <v>102</v>
      </c>
      <c r="G3926" s="4" t="s">
        <v>103</v>
      </c>
      <c r="H3926" s="4" t="s">
        <v>440</v>
      </c>
      <c r="I3926" s="7"/>
      <c r="J3926" s="8">
        <v>35.520000000000003</v>
      </c>
      <c r="K3926" s="7"/>
      <c r="L3926" s="8">
        <v>37.76</v>
      </c>
      <c r="M3926" s="7"/>
      <c r="N3926" s="8">
        <v>33.24</v>
      </c>
      <c r="O3926" s="7"/>
      <c r="P3926" s="8">
        <v>80.42</v>
      </c>
      <c r="Q3926" s="8">
        <v>261.85000000000002</v>
      </c>
      <c r="R3926" s="8">
        <v>93.55</v>
      </c>
      <c r="S3926" s="8">
        <v>107.53</v>
      </c>
      <c r="T3926" s="8">
        <v>306.20999999999998</v>
      </c>
      <c r="U3926" s="9">
        <v>956.08</v>
      </c>
    </row>
    <row r="3927" spans="1:21" ht="23.25" thickBot="1" x14ac:dyDescent="0.3">
      <c r="A3927" s="4" t="s">
        <v>943</v>
      </c>
      <c r="B3927" s="4" t="s">
        <v>334</v>
      </c>
      <c r="C3927" s="4" t="s">
        <v>335</v>
      </c>
      <c r="D3927" s="4" t="s">
        <v>944</v>
      </c>
      <c r="E3927" s="4" t="s">
        <v>945</v>
      </c>
      <c r="F3927" s="4" t="s">
        <v>235</v>
      </c>
      <c r="G3927" s="4" t="s">
        <v>236</v>
      </c>
      <c r="H3927" s="4" t="s">
        <v>440</v>
      </c>
      <c r="I3927" s="11"/>
      <c r="J3927" s="11"/>
      <c r="K3927" s="11"/>
      <c r="L3927" s="11"/>
      <c r="M3927" s="11"/>
      <c r="N3927" s="11"/>
      <c r="O3927" s="11"/>
      <c r="P3927" s="11"/>
      <c r="Q3927" s="10">
        <v>137.66</v>
      </c>
      <c r="R3927" s="11"/>
      <c r="S3927" s="11"/>
      <c r="T3927" s="11"/>
      <c r="U3927" s="9">
        <v>137.66</v>
      </c>
    </row>
    <row r="3928" spans="1:21" ht="23.25" thickBot="1" x14ac:dyDescent="0.3">
      <c r="A3928" s="4" t="s">
        <v>943</v>
      </c>
      <c r="B3928" s="4" t="s">
        <v>334</v>
      </c>
      <c r="C3928" s="4" t="s">
        <v>335</v>
      </c>
      <c r="D3928" s="4" t="s">
        <v>944</v>
      </c>
      <c r="E3928" s="4" t="s">
        <v>945</v>
      </c>
      <c r="F3928" s="4" t="s">
        <v>116</v>
      </c>
      <c r="G3928" s="4" t="s">
        <v>117</v>
      </c>
      <c r="H3928" s="4" t="s">
        <v>440</v>
      </c>
      <c r="I3928" s="8">
        <v>170.81</v>
      </c>
      <c r="J3928" s="8">
        <v>347.03</v>
      </c>
      <c r="K3928" s="8">
        <v>374.4</v>
      </c>
      <c r="L3928" s="8">
        <v>812.81</v>
      </c>
      <c r="M3928" s="8">
        <v>453.7</v>
      </c>
      <c r="N3928" s="8">
        <v>234.77</v>
      </c>
      <c r="O3928" s="8">
        <v>152.25</v>
      </c>
      <c r="P3928" s="8">
        <v>174.81</v>
      </c>
      <c r="Q3928" s="8">
        <v>65.819999999999993</v>
      </c>
      <c r="R3928" s="8">
        <v>204.18</v>
      </c>
      <c r="S3928" s="8">
        <v>76.38</v>
      </c>
      <c r="T3928" s="7"/>
      <c r="U3928" s="9">
        <v>3066.96</v>
      </c>
    </row>
    <row r="3929" spans="1:21" ht="23.25" thickBot="1" x14ac:dyDescent="0.3">
      <c r="A3929" s="4" t="s">
        <v>943</v>
      </c>
      <c r="B3929" s="4" t="s">
        <v>334</v>
      </c>
      <c r="C3929" s="4" t="s">
        <v>335</v>
      </c>
      <c r="D3929" s="4" t="s">
        <v>944</v>
      </c>
      <c r="E3929" s="4" t="s">
        <v>945</v>
      </c>
      <c r="F3929" s="4" t="s">
        <v>148</v>
      </c>
      <c r="G3929" s="4" t="s">
        <v>149</v>
      </c>
      <c r="H3929" s="4" t="s">
        <v>440</v>
      </c>
      <c r="I3929" s="11"/>
      <c r="J3929" s="11"/>
      <c r="K3929" s="10">
        <v>12.98</v>
      </c>
      <c r="L3929" s="11"/>
      <c r="M3929" s="11"/>
      <c r="N3929" s="11"/>
      <c r="O3929" s="11"/>
      <c r="P3929" s="11"/>
      <c r="Q3929" s="11"/>
      <c r="R3929" s="11"/>
      <c r="S3929" s="11"/>
      <c r="T3929" s="11"/>
      <c r="U3929" s="9">
        <v>12.98</v>
      </c>
    </row>
    <row r="3930" spans="1:21" ht="23.25" thickBot="1" x14ac:dyDescent="0.3">
      <c r="A3930" s="4" t="s">
        <v>943</v>
      </c>
      <c r="B3930" s="4" t="s">
        <v>334</v>
      </c>
      <c r="C3930" s="4" t="s">
        <v>335</v>
      </c>
      <c r="D3930" s="4" t="s">
        <v>944</v>
      </c>
      <c r="E3930" s="4" t="s">
        <v>945</v>
      </c>
      <c r="F3930" s="4" t="s">
        <v>82</v>
      </c>
      <c r="G3930" s="4" t="s">
        <v>83</v>
      </c>
      <c r="H3930" s="4" t="s">
        <v>440</v>
      </c>
      <c r="I3930" s="8">
        <v>22.4</v>
      </c>
      <c r="J3930" s="7"/>
      <c r="K3930" s="8">
        <v>5.6</v>
      </c>
      <c r="L3930" s="7"/>
      <c r="M3930" s="7"/>
      <c r="N3930" s="7"/>
      <c r="O3930" s="7"/>
      <c r="P3930" s="8">
        <v>2</v>
      </c>
      <c r="Q3930" s="7"/>
      <c r="R3930" s="7"/>
      <c r="S3930" s="7"/>
      <c r="T3930" s="7"/>
      <c r="U3930" s="9">
        <v>30</v>
      </c>
    </row>
    <row r="3931" spans="1:21" ht="23.25" thickBot="1" x14ac:dyDescent="0.3">
      <c r="A3931" s="4" t="s">
        <v>943</v>
      </c>
      <c r="B3931" s="4" t="s">
        <v>334</v>
      </c>
      <c r="C3931" s="4" t="s">
        <v>335</v>
      </c>
      <c r="D3931" s="4" t="s">
        <v>944</v>
      </c>
      <c r="E3931" s="4" t="s">
        <v>945</v>
      </c>
      <c r="F3931" s="4" t="s">
        <v>152</v>
      </c>
      <c r="G3931" s="4" t="s">
        <v>153</v>
      </c>
      <c r="H3931" s="4" t="s">
        <v>440</v>
      </c>
      <c r="I3931" s="10">
        <v>16375</v>
      </c>
      <c r="J3931" s="10">
        <v>-30687.5</v>
      </c>
      <c r="K3931" s="11"/>
      <c r="L3931" s="11"/>
      <c r="M3931" s="11"/>
      <c r="N3931" s="11"/>
      <c r="O3931" s="11"/>
      <c r="P3931" s="11"/>
      <c r="Q3931" s="11"/>
      <c r="R3931" s="11"/>
      <c r="S3931" s="11"/>
      <c r="T3931" s="11"/>
      <c r="U3931" s="9">
        <v>-14312.5</v>
      </c>
    </row>
    <row r="3932" spans="1:21" ht="23.25" thickBot="1" x14ac:dyDescent="0.3">
      <c r="A3932" s="4" t="s">
        <v>943</v>
      </c>
      <c r="B3932" s="4" t="s">
        <v>334</v>
      </c>
      <c r="C3932" s="4" t="s">
        <v>335</v>
      </c>
      <c r="D3932" s="4" t="s">
        <v>944</v>
      </c>
      <c r="E3932" s="4" t="s">
        <v>945</v>
      </c>
      <c r="F3932" s="4" t="s">
        <v>156</v>
      </c>
      <c r="G3932" s="4" t="s">
        <v>157</v>
      </c>
      <c r="H3932" s="4" t="s">
        <v>440</v>
      </c>
      <c r="I3932" s="8">
        <v>1455</v>
      </c>
      <c r="J3932" s="8">
        <v>693</v>
      </c>
      <c r="K3932" s="8">
        <v>315</v>
      </c>
      <c r="L3932" s="7"/>
      <c r="M3932" s="8">
        <v>1984</v>
      </c>
      <c r="N3932" s="7"/>
      <c r="O3932" s="8">
        <v>1536</v>
      </c>
      <c r="P3932" s="8">
        <v>1472</v>
      </c>
      <c r="Q3932" s="7"/>
      <c r="R3932" s="8">
        <v>192</v>
      </c>
      <c r="S3932" s="8">
        <v>192</v>
      </c>
      <c r="T3932" s="7"/>
      <c r="U3932" s="9">
        <v>7839</v>
      </c>
    </row>
    <row r="3933" spans="1:21" ht="23.25" thickBot="1" x14ac:dyDescent="0.3">
      <c r="A3933" s="4" t="s">
        <v>943</v>
      </c>
      <c r="B3933" s="4" t="s">
        <v>334</v>
      </c>
      <c r="C3933" s="4" t="s">
        <v>335</v>
      </c>
      <c r="D3933" s="4" t="s">
        <v>944</v>
      </c>
      <c r="E3933" s="4" t="s">
        <v>945</v>
      </c>
      <c r="F3933" s="4" t="s">
        <v>106</v>
      </c>
      <c r="G3933" s="4" t="s">
        <v>107</v>
      </c>
      <c r="H3933" s="4" t="s">
        <v>440</v>
      </c>
      <c r="I3933" s="10">
        <v>76.12</v>
      </c>
      <c r="J3933" s="11"/>
      <c r="K3933" s="11"/>
      <c r="L3933" s="11"/>
      <c r="M3933" s="11"/>
      <c r="N3933" s="11"/>
      <c r="O3933" s="11"/>
      <c r="P3933" s="11"/>
      <c r="Q3933" s="11"/>
      <c r="R3933" s="11"/>
      <c r="S3933" s="11"/>
      <c r="T3933" s="11"/>
      <c r="U3933" s="9">
        <v>76.12</v>
      </c>
    </row>
    <row r="3934" spans="1:21" ht="23.25" thickBot="1" x14ac:dyDescent="0.3">
      <c r="A3934" s="4" t="s">
        <v>943</v>
      </c>
      <c r="B3934" s="4" t="s">
        <v>334</v>
      </c>
      <c r="C3934" s="4" t="s">
        <v>335</v>
      </c>
      <c r="D3934" s="4" t="s">
        <v>944</v>
      </c>
      <c r="E3934" s="4" t="s">
        <v>945</v>
      </c>
      <c r="F3934" s="4" t="s">
        <v>160</v>
      </c>
      <c r="G3934" s="4" t="s">
        <v>161</v>
      </c>
      <c r="H3934" s="4" t="s">
        <v>440</v>
      </c>
      <c r="I3934" s="7"/>
      <c r="J3934" s="7"/>
      <c r="K3934" s="8">
        <v>24.98</v>
      </c>
      <c r="L3934" s="7"/>
      <c r="M3934" s="7"/>
      <c r="N3934" s="7"/>
      <c r="O3934" s="7"/>
      <c r="P3934" s="7"/>
      <c r="Q3934" s="7"/>
      <c r="R3934" s="8">
        <v>42.21</v>
      </c>
      <c r="S3934" s="7"/>
      <c r="T3934" s="7"/>
      <c r="U3934" s="9">
        <v>67.19</v>
      </c>
    </row>
    <row r="3935" spans="1:21" ht="23.25" thickBot="1" x14ac:dyDescent="0.3">
      <c r="A3935" s="4" t="s">
        <v>943</v>
      </c>
      <c r="B3935" s="4" t="s">
        <v>334</v>
      </c>
      <c r="C3935" s="4" t="s">
        <v>335</v>
      </c>
      <c r="D3935" s="4" t="s">
        <v>944</v>
      </c>
      <c r="E3935" s="4" t="s">
        <v>945</v>
      </c>
      <c r="F3935" s="4" t="s">
        <v>84</v>
      </c>
      <c r="G3935" s="4" t="s">
        <v>85</v>
      </c>
      <c r="H3935" s="4" t="s">
        <v>440</v>
      </c>
      <c r="I3935" s="11"/>
      <c r="J3935" s="11"/>
      <c r="K3935" s="10">
        <v>395.75</v>
      </c>
      <c r="L3935" s="10">
        <v>-395.75</v>
      </c>
      <c r="M3935" s="10">
        <v>50.13</v>
      </c>
      <c r="N3935" s="11"/>
      <c r="O3935" s="11"/>
      <c r="P3935" s="11"/>
      <c r="Q3935" s="11"/>
      <c r="R3935" s="11"/>
      <c r="S3935" s="11"/>
      <c r="T3935" s="11"/>
      <c r="U3935" s="9">
        <v>50.13</v>
      </c>
    </row>
    <row r="3936" spans="1:21" ht="23.25" thickBot="1" x14ac:dyDescent="0.3">
      <c r="A3936" s="4" t="s">
        <v>943</v>
      </c>
      <c r="B3936" s="4" t="s">
        <v>334</v>
      </c>
      <c r="C3936" s="4" t="s">
        <v>335</v>
      </c>
      <c r="D3936" s="4" t="s">
        <v>944</v>
      </c>
      <c r="E3936" s="4" t="s">
        <v>945</v>
      </c>
      <c r="F3936" s="4" t="s">
        <v>42</v>
      </c>
      <c r="G3936" s="4" t="s">
        <v>43</v>
      </c>
      <c r="H3936" s="4" t="s">
        <v>440</v>
      </c>
      <c r="I3936" s="7"/>
      <c r="J3936" s="7"/>
      <c r="K3936" s="7"/>
      <c r="L3936" s="7"/>
      <c r="M3936" s="8">
        <v>255.48</v>
      </c>
      <c r="N3936" s="7"/>
      <c r="O3936" s="7"/>
      <c r="P3936" s="7"/>
      <c r="Q3936" s="7"/>
      <c r="R3936" s="7"/>
      <c r="S3936" s="7"/>
      <c r="T3936" s="7"/>
      <c r="U3936" s="9">
        <v>255.48</v>
      </c>
    </row>
    <row r="3937" spans="1:21" ht="23.25" thickBot="1" x14ac:dyDescent="0.3">
      <c r="A3937" s="4" t="s">
        <v>943</v>
      </c>
      <c r="B3937" s="4" t="s">
        <v>334</v>
      </c>
      <c r="C3937" s="4" t="s">
        <v>335</v>
      </c>
      <c r="D3937" s="4" t="s">
        <v>1133</v>
      </c>
      <c r="E3937" s="4" t="s">
        <v>1134</v>
      </c>
      <c r="F3937" s="4" t="s">
        <v>168</v>
      </c>
      <c r="G3937" s="4" t="s">
        <v>169</v>
      </c>
      <c r="H3937" s="4" t="s">
        <v>1135</v>
      </c>
      <c r="I3937" s="11"/>
      <c r="J3937" s="11"/>
      <c r="K3937" s="11"/>
      <c r="L3937" s="11"/>
      <c r="M3937" s="11"/>
      <c r="N3937" s="11"/>
      <c r="O3937" s="11"/>
      <c r="P3937" s="11"/>
      <c r="Q3937" s="10">
        <v>170</v>
      </c>
      <c r="R3937" s="11"/>
      <c r="S3937" s="11"/>
      <c r="T3937" s="11"/>
      <c r="U3937" s="9">
        <v>170</v>
      </c>
    </row>
    <row r="3938" spans="1:21" ht="23.25" thickBot="1" x14ac:dyDescent="0.3">
      <c r="A3938" s="4" t="s">
        <v>943</v>
      </c>
      <c r="B3938" s="4" t="s">
        <v>334</v>
      </c>
      <c r="C3938" s="4" t="s">
        <v>335</v>
      </c>
      <c r="D3938" s="4" t="s">
        <v>978</v>
      </c>
      <c r="E3938" s="4" t="s">
        <v>979</v>
      </c>
      <c r="F3938" s="4" t="s">
        <v>336</v>
      </c>
      <c r="G3938" s="4" t="s">
        <v>337</v>
      </c>
      <c r="H3938" s="4" t="s">
        <v>980</v>
      </c>
      <c r="I3938" s="7"/>
      <c r="J3938" s="7"/>
      <c r="K3938" s="7"/>
      <c r="L3938" s="7"/>
      <c r="M3938" s="7"/>
      <c r="N3938" s="7"/>
      <c r="O3938" s="7"/>
      <c r="P3938" s="7"/>
      <c r="Q3938" s="7"/>
      <c r="R3938" s="7"/>
      <c r="S3938" s="7"/>
      <c r="T3938" s="8">
        <v>171</v>
      </c>
      <c r="U3938" s="9">
        <v>171</v>
      </c>
    </row>
    <row r="3939" spans="1:21" ht="23.25" thickBot="1" x14ac:dyDescent="0.3">
      <c r="A3939" s="4" t="s">
        <v>943</v>
      </c>
      <c r="B3939" s="4" t="s">
        <v>461</v>
      </c>
      <c r="C3939" s="4" t="s">
        <v>462</v>
      </c>
      <c r="D3939" s="4" t="s">
        <v>944</v>
      </c>
      <c r="E3939" s="4" t="s">
        <v>945</v>
      </c>
      <c r="F3939" s="4" t="s">
        <v>108</v>
      </c>
      <c r="G3939" s="4" t="s">
        <v>109</v>
      </c>
      <c r="H3939" s="4" t="s">
        <v>440</v>
      </c>
      <c r="I3939" s="10">
        <v>83656.05</v>
      </c>
      <c r="J3939" s="10">
        <v>70135.240000000005</v>
      </c>
      <c r="K3939" s="10">
        <v>70853.58</v>
      </c>
      <c r="L3939" s="10">
        <v>76238.710000000006</v>
      </c>
      <c r="M3939" s="10">
        <v>76906.820000000007</v>
      </c>
      <c r="N3939" s="10">
        <v>84189.6</v>
      </c>
      <c r="O3939" s="10">
        <v>83971.56</v>
      </c>
      <c r="P3939" s="10">
        <v>76412.7</v>
      </c>
      <c r="Q3939" s="10">
        <v>76363.95</v>
      </c>
      <c r="R3939" s="10">
        <v>72564.38</v>
      </c>
      <c r="S3939" s="10">
        <v>76089.009999999995</v>
      </c>
      <c r="T3939" s="10">
        <v>66832.740000000005</v>
      </c>
      <c r="U3939" s="9">
        <v>914214.34</v>
      </c>
    </row>
    <row r="3940" spans="1:21" ht="23.25" thickBot="1" x14ac:dyDescent="0.3">
      <c r="A3940" s="4" t="s">
        <v>943</v>
      </c>
      <c r="B3940" s="4" t="s">
        <v>461</v>
      </c>
      <c r="C3940" s="4" t="s">
        <v>462</v>
      </c>
      <c r="D3940" s="4" t="s">
        <v>944</v>
      </c>
      <c r="E3940" s="4" t="s">
        <v>945</v>
      </c>
      <c r="F3940" s="4" t="s">
        <v>112</v>
      </c>
      <c r="G3940" s="4" t="s">
        <v>113</v>
      </c>
      <c r="H3940" s="4" t="s">
        <v>440</v>
      </c>
      <c r="I3940" s="8">
        <v>11999.89</v>
      </c>
      <c r="J3940" s="8">
        <v>12075.58</v>
      </c>
      <c r="K3940" s="8">
        <v>12170.8</v>
      </c>
      <c r="L3940" s="8">
        <v>12170.67</v>
      </c>
      <c r="M3940" s="8">
        <v>12170.79</v>
      </c>
      <c r="N3940" s="8">
        <v>12299.83</v>
      </c>
      <c r="O3940" s="8">
        <v>11554.48</v>
      </c>
      <c r="P3940" s="8">
        <v>11554.5</v>
      </c>
      <c r="Q3940" s="8">
        <v>11554.46</v>
      </c>
      <c r="R3940" s="8">
        <v>11554.49</v>
      </c>
      <c r="S3940" s="8">
        <v>11554.48</v>
      </c>
      <c r="T3940" s="8">
        <v>11554.45</v>
      </c>
      <c r="U3940" s="9">
        <v>142214.42000000001</v>
      </c>
    </row>
    <row r="3941" spans="1:21" ht="23.25" thickBot="1" x14ac:dyDescent="0.3">
      <c r="A3941" s="4" t="s">
        <v>943</v>
      </c>
      <c r="B3941" s="4" t="s">
        <v>461</v>
      </c>
      <c r="C3941" s="4" t="s">
        <v>462</v>
      </c>
      <c r="D3941" s="4" t="s">
        <v>944</v>
      </c>
      <c r="E3941" s="4" t="s">
        <v>945</v>
      </c>
      <c r="F3941" s="4" t="s">
        <v>114</v>
      </c>
      <c r="G3941" s="4" t="s">
        <v>115</v>
      </c>
      <c r="H3941" s="4" t="s">
        <v>440</v>
      </c>
      <c r="I3941" s="10">
        <v>44412.76</v>
      </c>
      <c r="J3941" s="10">
        <v>44692.59</v>
      </c>
      <c r="K3941" s="10">
        <v>45045.13</v>
      </c>
      <c r="L3941" s="10">
        <v>45169.919999999998</v>
      </c>
      <c r="M3941" s="10">
        <v>45169.919999999998</v>
      </c>
      <c r="N3941" s="10">
        <v>45649.14</v>
      </c>
      <c r="O3941" s="10">
        <v>42882.96</v>
      </c>
      <c r="P3941" s="10">
        <v>42882.94</v>
      </c>
      <c r="Q3941" s="10">
        <v>42882.95</v>
      </c>
      <c r="R3941" s="10">
        <v>42882.94</v>
      </c>
      <c r="S3941" s="10">
        <v>42882.96</v>
      </c>
      <c r="T3941" s="10">
        <v>42882.95</v>
      </c>
      <c r="U3941" s="9">
        <v>527437.16</v>
      </c>
    </row>
    <row r="3942" spans="1:21" ht="23.25" thickBot="1" x14ac:dyDescent="0.3">
      <c r="A3942" s="4" t="s">
        <v>943</v>
      </c>
      <c r="B3942" s="4" t="s">
        <v>461</v>
      </c>
      <c r="C3942" s="4" t="s">
        <v>462</v>
      </c>
      <c r="D3942" s="4" t="s">
        <v>944</v>
      </c>
      <c r="E3942" s="4" t="s">
        <v>945</v>
      </c>
      <c r="F3942" s="4" t="s">
        <v>128</v>
      </c>
      <c r="G3942" s="4" t="s">
        <v>129</v>
      </c>
      <c r="H3942" s="4" t="s">
        <v>440</v>
      </c>
      <c r="I3942" s="7"/>
      <c r="J3942" s="7"/>
      <c r="K3942" s="7"/>
      <c r="L3942" s="8">
        <v>847</v>
      </c>
      <c r="M3942" s="8">
        <v>-29.35</v>
      </c>
      <c r="N3942" s="7"/>
      <c r="O3942" s="7"/>
      <c r="P3942" s="7"/>
      <c r="Q3942" s="7"/>
      <c r="R3942" s="7"/>
      <c r="S3942" s="7"/>
      <c r="T3942" s="7"/>
      <c r="U3942" s="9">
        <v>817.65</v>
      </c>
    </row>
    <row r="3943" spans="1:21" ht="23.25" thickBot="1" x14ac:dyDescent="0.3">
      <c r="A3943" s="4" t="s">
        <v>943</v>
      </c>
      <c r="B3943" s="4" t="s">
        <v>461</v>
      </c>
      <c r="C3943" s="4" t="s">
        <v>462</v>
      </c>
      <c r="D3943" s="4" t="s">
        <v>944</v>
      </c>
      <c r="E3943" s="4" t="s">
        <v>945</v>
      </c>
      <c r="F3943" s="4" t="s">
        <v>132</v>
      </c>
      <c r="G3943" s="4" t="s">
        <v>133</v>
      </c>
      <c r="H3943" s="4" t="s">
        <v>440</v>
      </c>
      <c r="I3943" s="10">
        <v>371.2</v>
      </c>
      <c r="J3943" s="10">
        <v>110.2</v>
      </c>
      <c r="K3943" s="10">
        <v>578.26</v>
      </c>
      <c r="L3943" s="11"/>
      <c r="M3943" s="10">
        <v>389.08</v>
      </c>
      <c r="N3943" s="11"/>
      <c r="O3943" s="11"/>
      <c r="P3943" s="11"/>
      <c r="Q3943" s="11"/>
      <c r="R3943" s="11"/>
      <c r="S3943" s="11"/>
      <c r="T3943" s="11"/>
      <c r="U3943" s="9">
        <v>1448.74</v>
      </c>
    </row>
    <row r="3944" spans="1:21" ht="23.25" thickBot="1" x14ac:dyDescent="0.3">
      <c r="A3944" s="4" t="s">
        <v>943</v>
      </c>
      <c r="B3944" s="4" t="s">
        <v>461</v>
      </c>
      <c r="C3944" s="4" t="s">
        <v>462</v>
      </c>
      <c r="D3944" s="4" t="s">
        <v>944</v>
      </c>
      <c r="E3944" s="4" t="s">
        <v>945</v>
      </c>
      <c r="F3944" s="4" t="s">
        <v>254</v>
      </c>
      <c r="G3944" s="4" t="s">
        <v>255</v>
      </c>
      <c r="H3944" s="4" t="s">
        <v>440</v>
      </c>
      <c r="I3944" s="7"/>
      <c r="J3944" s="7"/>
      <c r="K3944" s="7"/>
      <c r="L3944" s="7"/>
      <c r="M3944" s="8">
        <v>51.85</v>
      </c>
      <c r="N3944" s="7"/>
      <c r="O3944" s="8">
        <v>-51.85</v>
      </c>
      <c r="P3944" s="7"/>
      <c r="Q3944" s="7"/>
      <c r="R3944" s="7"/>
      <c r="S3944" s="7"/>
      <c r="T3944" s="7"/>
      <c r="U3944" s="12">
        <v>0</v>
      </c>
    </row>
    <row r="3945" spans="1:21" ht="23.25" thickBot="1" x14ac:dyDescent="0.3">
      <c r="A3945" s="4" t="s">
        <v>943</v>
      </c>
      <c r="B3945" s="4" t="s">
        <v>461</v>
      </c>
      <c r="C3945" s="4" t="s">
        <v>462</v>
      </c>
      <c r="D3945" s="4" t="s">
        <v>944</v>
      </c>
      <c r="E3945" s="4" t="s">
        <v>945</v>
      </c>
      <c r="F3945" s="4" t="s">
        <v>98</v>
      </c>
      <c r="G3945" s="4" t="s">
        <v>99</v>
      </c>
      <c r="H3945" s="4" t="s">
        <v>440</v>
      </c>
      <c r="I3945" s="10">
        <v>1515.61</v>
      </c>
      <c r="J3945" s="11"/>
      <c r="K3945" s="10">
        <v>16.14</v>
      </c>
      <c r="L3945" s="11"/>
      <c r="M3945" s="11"/>
      <c r="N3945" s="11"/>
      <c r="O3945" s="11"/>
      <c r="P3945" s="11"/>
      <c r="Q3945" s="10">
        <v>49.4</v>
      </c>
      <c r="R3945" s="11"/>
      <c r="S3945" s="11"/>
      <c r="T3945" s="10">
        <v>23.04</v>
      </c>
      <c r="U3945" s="9">
        <v>1604.19</v>
      </c>
    </row>
    <row r="3946" spans="1:21" ht="23.25" thickBot="1" x14ac:dyDescent="0.3">
      <c r="A3946" s="4" t="s">
        <v>943</v>
      </c>
      <c r="B3946" s="4" t="s">
        <v>461</v>
      </c>
      <c r="C3946" s="4" t="s">
        <v>462</v>
      </c>
      <c r="D3946" s="4" t="s">
        <v>944</v>
      </c>
      <c r="E3946" s="4" t="s">
        <v>945</v>
      </c>
      <c r="F3946" s="4" t="s">
        <v>102</v>
      </c>
      <c r="G3946" s="4" t="s">
        <v>103</v>
      </c>
      <c r="H3946" s="4" t="s">
        <v>440</v>
      </c>
      <c r="I3946" s="8">
        <v>101.51</v>
      </c>
      <c r="J3946" s="8">
        <v>75.47</v>
      </c>
      <c r="K3946" s="8">
        <v>180.02</v>
      </c>
      <c r="L3946" s="8">
        <v>91.4</v>
      </c>
      <c r="M3946" s="8">
        <v>61.22</v>
      </c>
      <c r="N3946" s="8">
        <v>25.96</v>
      </c>
      <c r="O3946" s="7"/>
      <c r="P3946" s="8">
        <v>32.99</v>
      </c>
      <c r="Q3946" s="8">
        <v>351.59</v>
      </c>
      <c r="R3946" s="7"/>
      <c r="S3946" s="7"/>
      <c r="T3946" s="7"/>
      <c r="U3946" s="9">
        <v>920.16</v>
      </c>
    </row>
    <row r="3947" spans="1:21" ht="23.25" thickBot="1" x14ac:dyDescent="0.3">
      <c r="A3947" s="4" t="s">
        <v>943</v>
      </c>
      <c r="B3947" s="4" t="s">
        <v>461</v>
      </c>
      <c r="C3947" s="4" t="s">
        <v>462</v>
      </c>
      <c r="D3947" s="4" t="s">
        <v>944</v>
      </c>
      <c r="E3947" s="4" t="s">
        <v>945</v>
      </c>
      <c r="F3947" s="4" t="s">
        <v>116</v>
      </c>
      <c r="G3947" s="4" t="s">
        <v>117</v>
      </c>
      <c r="H3947" s="4" t="s">
        <v>440</v>
      </c>
      <c r="I3947" s="10">
        <v>317.31</v>
      </c>
      <c r="J3947" s="10">
        <v>118.48</v>
      </c>
      <c r="K3947" s="10">
        <v>102.36</v>
      </c>
      <c r="L3947" s="10">
        <v>241.35</v>
      </c>
      <c r="M3947" s="10">
        <v>104.05</v>
      </c>
      <c r="N3947" s="10">
        <v>63.8</v>
      </c>
      <c r="O3947" s="11"/>
      <c r="P3947" s="11"/>
      <c r="Q3947" s="11"/>
      <c r="R3947" s="11"/>
      <c r="S3947" s="11"/>
      <c r="T3947" s="11"/>
      <c r="U3947" s="9">
        <v>947.35</v>
      </c>
    </row>
    <row r="3948" spans="1:21" ht="23.25" thickBot="1" x14ac:dyDescent="0.3">
      <c r="A3948" s="4" t="s">
        <v>943</v>
      </c>
      <c r="B3948" s="4" t="s">
        <v>461</v>
      </c>
      <c r="C3948" s="4" t="s">
        <v>462</v>
      </c>
      <c r="D3948" s="4" t="s">
        <v>944</v>
      </c>
      <c r="E3948" s="4" t="s">
        <v>945</v>
      </c>
      <c r="F3948" s="4" t="s">
        <v>82</v>
      </c>
      <c r="G3948" s="4" t="s">
        <v>83</v>
      </c>
      <c r="H3948" s="4" t="s">
        <v>440</v>
      </c>
      <c r="I3948" s="7"/>
      <c r="J3948" s="7"/>
      <c r="K3948" s="8">
        <v>2.2000000000000002</v>
      </c>
      <c r="L3948" s="7"/>
      <c r="M3948" s="7"/>
      <c r="N3948" s="7"/>
      <c r="O3948" s="7"/>
      <c r="P3948" s="7"/>
      <c r="Q3948" s="7"/>
      <c r="R3948" s="7"/>
      <c r="S3948" s="7"/>
      <c r="T3948" s="7"/>
      <c r="U3948" s="9">
        <v>2.2000000000000002</v>
      </c>
    </row>
    <row r="3949" spans="1:21" ht="23.25" thickBot="1" x14ac:dyDescent="0.3">
      <c r="A3949" s="4" t="s">
        <v>943</v>
      </c>
      <c r="B3949" s="4" t="s">
        <v>461</v>
      </c>
      <c r="C3949" s="4" t="s">
        <v>462</v>
      </c>
      <c r="D3949" s="4" t="s">
        <v>944</v>
      </c>
      <c r="E3949" s="4" t="s">
        <v>945</v>
      </c>
      <c r="F3949" s="4" t="s">
        <v>84</v>
      </c>
      <c r="G3949" s="4" t="s">
        <v>85</v>
      </c>
      <c r="H3949" s="4" t="s">
        <v>440</v>
      </c>
      <c r="I3949" s="10">
        <v>147.08000000000001</v>
      </c>
      <c r="J3949" s="10">
        <v>443.07</v>
      </c>
      <c r="K3949" s="10">
        <v>366.97</v>
      </c>
      <c r="L3949" s="10">
        <v>153.61000000000001</v>
      </c>
      <c r="M3949" s="10">
        <v>468.27</v>
      </c>
      <c r="N3949" s="10">
        <v>280.94</v>
      </c>
      <c r="O3949" s="11"/>
      <c r="P3949" s="11"/>
      <c r="Q3949" s="11"/>
      <c r="R3949" s="11"/>
      <c r="S3949" s="11"/>
      <c r="T3949" s="11"/>
      <c r="U3949" s="9">
        <v>1859.94</v>
      </c>
    </row>
    <row r="3950" spans="1:21" ht="23.25" thickBot="1" x14ac:dyDescent="0.3">
      <c r="A3950" s="4" t="s">
        <v>943</v>
      </c>
      <c r="B3950" s="4" t="s">
        <v>461</v>
      </c>
      <c r="C3950" s="4" t="s">
        <v>462</v>
      </c>
      <c r="D3950" s="4" t="s">
        <v>944</v>
      </c>
      <c r="E3950" s="4" t="s">
        <v>945</v>
      </c>
      <c r="F3950" s="4" t="s">
        <v>162</v>
      </c>
      <c r="G3950" s="4" t="s">
        <v>163</v>
      </c>
      <c r="H3950" s="4" t="s">
        <v>440</v>
      </c>
      <c r="I3950" s="7"/>
      <c r="J3950" s="7"/>
      <c r="K3950" s="7"/>
      <c r="L3950" s="7"/>
      <c r="M3950" s="8">
        <v>207.27</v>
      </c>
      <c r="N3950" s="7"/>
      <c r="O3950" s="7"/>
      <c r="P3950" s="7"/>
      <c r="Q3950" s="7"/>
      <c r="R3950" s="7"/>
      <c r="S3950" s="7"/>
      <c r="T3950" s="7"/>
      <c r="U3950" s="9">
        <v>207.27</v>
      </c>
    </row>
    <row r="3951" spans="1:21" ht="23.25" thickBot="1" x14ac:dyDescent="0.3">
      <c r="A3951" s="4" t="s">
        <v>943</v>
      </c>
      <c r="B3951" s="4" t="s">
        <v>461</v>
      </c>
      <c r="C3951" s="4" t="s">
        <v>462</v>
      </c>
      <c r="D3951" s="4" t="s">
        <v>944</v>
      </c>
      <c r="E3951" s="4" t="s">
        <v>945</v>
      </c>
      <c r="F3951" s="4" t="s">
        <v>164</v>
      </c>
      <c r="G3951" s="4" t="s">
        <v>165</v>
      </c>
      <c r="H3951" s="4" t="s">
        <v>440</v>
      </c>
      <c r="I3951" s="10">
        <v>1521.32</v>
      </c>
      <c r="J3951" s="10">
        <v>1087.8</v>
      </c>
      <c r="K3951" s="11"/>
      <c r="L3951" s="11"/>
      <c r="M3951" s="10">
        <v>1064.83</v>
      </c>
      <c r="N3951" s="11"/>
      <c r="O3951" s="10">
        <v>-500</v>
      </c>
      <c r="P3951" s="11"/>
      <c r="Q3951" s="11"/>
      <c r="R3951" s="11"/>
      <c r="S3951" s="11"/>
      <c r="T3951" s="11"/>
      <c r="U3951" s="9">
        <v>3173.95</v>
      </c>
    </row>
    <row r="3952" spans="1:21" ht="23.25" thickBot="1" x14ac:dyDescent="0.3">
      <c r="A3952" s="4" t="s">
        <v>943</v>
      </c>
      <c r="B3952" s="4" t="s">
        <v>461</v>
      </c>
      <c r="C3952" s="4" t="s">
        <v>462</v>
      </c>
      <c r="D3952" s="4" t="s">
        <v>944</v>
      </c>
      <c r="E3952" s="4" t="s">
        <v>945</v>
      </c>
      <c r="F3952" s="4" t="s">
        <v>86</v>
      </c>
      <c r="G3952" s="4" t="s">
        <v>87</v>
      </c>
      <c r="H3952" s="4" t="s">
        <v>440</v>
      </c>
      <c r="I3952" s="7"/>
      <c r="J3952" s="7"/>
      <c r="K3952" s="7"/>
      <c r="L3952" s="7"/>
      <c r="M3952" s="8">
        <v>260.20999999999998</v>
      </c>
      <c r="N3952" s="7"/>
      <c r="O3952" s="7"/>
      <c r="P3952" s="7"/>
      <c r="Q3952" s="7"/>
      <c r="R3952" s="7"/>
      <c r="S3952" s="7"/>
      <c r="T3952" s="7"/>
      <c r="U3952" s="9">
        <v>260.20999999999998</v>
      </c>
    </row>
    <row r="3953" spans="1:21" ht="23.25" thickBot="1" x14ac:dyDescent="0.3">
      <c r="A3953" s="4" t="s">
        <v>943</v>
      </c>
      <c r="B3953" s="4" t="s">
        <v>461</v>
      </c>
      <c r="C3953" s="4" t="s">
        <v>462</v>
      </c>
      <c r="D3953" s="4" t="s">
        <v>944</v>
      </c>
      <c r="E3953" s="4" t="s">
        <v>945</v>
      </c>
      <c r="F3953" s="4" t="s">
        <v>166</v>
      </c>
      <c r="G3953" s="4" t="s">
        <v>167</v>
      </c>
      <c r="H3953" s="4" t="s">
        <v>440</v>
      </c>
      <c r="I3953" s="11"/>
      <c r="J3953" s="11"/>
      <c r="K3953" s="10">
        <v>759.8</v>
      </c>
      <c r="L3953" s="11"/>
      <c r="M3953" s="11"/>
      <c r="N3953" s="11"/>
      <c r="O3953" s="11"/>
      <c r="P3953" s="11"/>
      <c r="Q3953" s="11"/>
      <c r="R3953" s="11"/>
      <c r="S3953" s="11"/>
      <c r="T3953" s="11"/>
      <c r="U3953" s="9">
        <v>759.8</v>
      </c>
    </row>
    <row r="3954" spans="1:21" ht="23.25" thickBot="1" x14ac:dyDescent="0.3">
      <c r="A3954" s="4" t="s">
        <v>943</v>
      </c>
      <c r="B3954" s="4" t="s">
        <v>461</v>
      </c>
      <c r="C3954" s="4" t="s">
        <v>462</v>
      </c>
      <c r="D3954" s="4" t="s">
        <v>944</v>
      </c>
      <c r="E3954" s="4" t="s">
        <v>945</v>
      </c>
      <c r="F3954" s="4" t="s">
        <v>168</v>
      </c>
      <c r="G3954" s="4" t="s">
        <v>169</v>
      </c>
      <c r="H3954" s="4" t="s">
        <v>440</v>
      </c>
      <c r="I3954" s="7"/>
      <c r="J3954" s="7"/>
      <c r="K3954" s="8">
        <v>203.49</v>
      </c>
      <c r="L3954" s="7"/>
      <c r="M3954" s="7"/>
      <c r="N3954" s="7"/>
      <c r="O3954" s="7"/>
      <c r="P3954" s="7"/>
      <c r="Q3954" s="7"/>
      <c r="R3954" s="7"/>
      <c r="S3954" s="7"/>
      <c r="T3954" s="7"/>
      <c r="U3954" s="9">
        <v>203.49</v>
      </c>
    </row>
    <row r="3955" spans="1:21" ht="23.25" thickBot="1" x14ac:dyDescent="0.3">
      <c r="A3955" s="4" t="s">
        <v>943</v>
      </c>
      <c r="B3955" s="4" t="s">
        <v>461</v>
      </c>
      <c r="C3955" s="4" t="s">
        <v>462</v>
      </c>
      <c r="D3955" s="4" t="s">
        <v>944</v>
      </c>
      <c r="E3955" s="4" t="s">
        <v>945</v>
      </c>
      <c r="F3955" s="4" t="s">
        <v>192</v>
      </c>
      <c r="G3955" s="4" t="s">
        <v>193</v>
      </c>
      <c r="H3955" s="4" t="s">
        <v>440</v>
      </c>
      <c r="I3955" s="10">
        <v>-91661.87</v>
      </c>
      <c r="J3955" s="10">
        <v>-71722.009999999995</v>
      </c>
      <c r="K3955" s="10">
        <v>-75517.13</v>
      </c>
      <c r="L3955" s="10">
        <v>-90207.92</v>
      </c>
      <c r="M3955" s="10">
        <v>-77020.639999999999</v>
      </c>
      <c r="N3955" s="10">
        <v>-86944.08</v>
      </c>
      <c r="O3955" s="10">
        <v>-91535.62</v>
      </c>
      <c r="P3955" s="10">
        <v>-78410.490000000005</v>
      </c>
      <c r="Q3955" s="10">
        <v>-88782.38</v>
      </c>
      <c r="R3955" s="10">
        <v>-86413.68</v>
      </c>
      <c r="S3955" s="10">
        <v>-83700.960000000006</v>
      </c>
      <c r="T3955" s="10">
        <v>-75692.56</v>
      </c>
      <c r="U3955" s="9">
        <v>-997609.34</v>
      </c>
    </row>
    <row r="3956" spans="1:21" ht="23.25" thickBot="1" x14ac:dyDescent="0.3">
      <c r="A3956" s="4" t="s">
        <v>943</v>
      </c>
      <c r="B3956" s="4" t="s">
        <v>461</v>
      </c>
      <c r="C3956" s="4" t="s">
        <v>462</v>
      </c>
      <c r="D3956" s="4" t="s">
        <v>944</v>
      </c>
      <c r="E3956" s="4" t="s">
        <v>945</v>
      </c>
      <c r="F3956" s="4" t="s">
        <v>180</v>
      </c>
      <c r="G3956" s="4" t="s">
        <v>181</v>
      </c>
      <c r="H3956" s="4" t="s">
        <v>440</v>
      </c>
      <c r="I3956" s="7"/>
      <c r="J3956" s="13">
        <v>0</v>
      </c>
      <c r="K3956" s="7"/>
      <c r="L3956" s="7"/>
      <c r="M3956" s="7"/>
      <c r="N3956" s="7"/>
      <c r="O3956" s="7"/>
      <c r="P3956" s="7"/>
      <c r="Q3956" s="7"/>
      <c r="R3956" s="7"/>
      <c r="S3956" s="7"/>
      <c r="T3956" s="7"/>
      <c r="U3956" s="12">
        <v>0</v>
      </c>
    </row>
    <row r="3957" spans="1:21" ht="23.25" thickBot="1" x14ac:dyDescent="0.3">
      <c r="A3957" s="4" t="s">
        <v>943</v>
      </c>
      <c r="B3957" s="4" t="s">
        <v>717</v>
      </c>
      <c r="C3957" s="4" t="s">
        <v>718</v>
      </c>
      <c r="D3957" s="4" t="s">
        <v>944</v>
      </c>
      <c r="E3957" s="4" t="s">
        <v>945</v>
      </c>
      <c r="F3957" s="4" t="s">
        <v>254</v>
      </c>
      <c r="G3957" s="4" t="s">
        <v>255</v>
      </c>
      <c r="H3957" s="4" t="s">
        <v>440</v>
      </c>
      <c r="I3957" s="10">
        <v>88.83</v>
      </c>
      <c r="J3957" s="11"/>
      <c r="K3957" s="11"/>
      <c r="L3957" s="11"/>
      <c r="M3957" s="11"/>
      <c r="N3957" s="11"/>
      <c r="O3957" s="11"/>
      <c r="P3957" s="11"/>
      <c r="Q3957" s="11"/>
      <c r="R3957" s="11"/>
      <c r="S3957" s="11"/>
      <c r="T3957" s="11"/>
      <c r="U3957" s="9">
        <v>88.83</v>
      </c>
    </row>
    <row r="3958" spans="1:21" ht="23.25" thickBot="1" x14ac:dyDescent="0.3">
      <c r="A3958" s="4" t="s">
        <v>943</v>
      </c>
      <c r="B3958" s="4" t="s">
        <v>717</v>
      </c>
      <c r="C3958" s="4" t="s">
        <v>718</v>
      </c>
      <c r="D3958" s="4" t="s">
        <v>944</v>
      </c>
      <c r="E3958" s="4" t="s">
        <v>945</v>
      </c>
      <c r="F3958" s="4" t="s">
        <v>721</v>
      </c>
      <c r="G3958" s="4" t="s">
        <v>722</v>
      </c>
      <c r="H3958" s="4" t="s">
        <v>440</v>
      </c>
      <c r="I3958" s="8">
        <v>148316.20000000001</v>
      </c>
      <c r="J3958" s="8">
        <v>188949.08</v>
      </c>
      <c r="K3958" s="8">
        <v>218700.76</v>
      </c>
      <c r="L3958" s="7"/>
      <c r="M3958" s="7"/>
      <c r="N3958" s="7"/>
      <c r="O3958" s="7"/>
      <c r="P3958" s="7"/>
      <c r="Q3958" s="7"/>
      <c r="R3958" s="8">
        <v>163873.12</v>
      </c>
      <c r="S3958" s="8">
        <v>174742.34</v>
      </c>
      <c r="T3958" s="8">
        <v>156795.67000000001</v>
      </c>
      <c r="U3958" s="9">
        <v>1051377.17</v>
      </c>
    </row>
    <row r="3959" spans="1:21" ht="23.25" thickBot="1" x14ac:dyDescent="0.3">
      <c r="A3959" s="4" t="s">
        <v>943</v>
      </c>
      <c r="B3959" s="4" t="s">
        <v>190</v>
      </c>
      <c r="C3959" s="4" t="s">
        <v>191</v>
      </c>
      <c r="D3959" s="4" t="s">
        <v>972</v>
      </c>
      <c r="E3959" s="4" t="s">
        <v>973</v>
      </c>
      <c r="F3959" s="4" t="s">
        <v>152</v>
      </c>
      <c r="G3959" s="4" t="s">
        <v>153</v>
      </c>
      <c r="H3959" s="4" t="s">
        <v>974</v>
      </c>
      <c r="I3959" s="11"/>
      <c r="J3959" s="11"/>
      <c r="K3959" s="11"/>
      <c r="L3959" s="11"/>
      <c r="M3959" s="11"/>
      <c r="N3959" s="11"/>
      <c r="O3959" s="11"/>
      <c r="P3959" s="11"/>
      <c r="Q3959" s="10">
        <v>417</v>
      </c>
      <c r="R3959" s="11"/>
      <c r="S3959" s="11"/>
      <c r="T3959" s="11"/>
      <c r="U3959" s="9">
        <v>417</v>
      </c>
    </row>
    <row r="3960" spans="1:21" ht="23.25" thickBot="1" x14ac:dyDescent="0.3">
      <c r="A3960" s="4" t="s">
        <v>943</v>
      </c>
      <c r="B3960" s="4" t="s">
        <v>190</v>
      </c>
      <c r="C3960" s="4" t="s">
        <v>191</v>
      </c>
      <c r="D3960" s="4" t="s">
        <v>968</v>
      </c>
      <c r="E3960" s="4" t="s">
        <v>969</v>
      </c>
      <c r="F3960" s="4" t="s">
        <v>82</v>
      </c>
      <c r="G3960" s="4" t="s">
        <v>83</v>
      </c>
      <c r="H3960" s="4" t="s">
        <v>83</v>
      </c>
      <c r="I3960" s="8">
        <v>169</v>
      </c>
      <c r="J3960" s="8">
        <v>169</v>
      </c>
      <c r="K3960" s="7"/>
      <c r="L3960" s="7"/>
      <c r="M3960" s="7"/>
      <c r="N3960" s="7"/>
      <c r="O3960" s="7"/>
      <c r="P3960" s="7"/>
      <c r="Q3960" s="7"/>
      <c r="R3960" s="7"/>
      <c r="S3960" s="7"/>
      <c r="T3960" s="7"/>
      <c r="U3960" s="9">
        <v>338</v>
      </c>
    </row>
    <row r="3961" spans="1:21" ht="23.25" thickBot="1" x14ac:dyDescent="0.3">
      <c r="A3961" s="4" t="s">
        <v>943</v>
      </c>
      <c r="B3961" s="4" t="s">
        <v>190</v>
      </c>
      <c r="C3961" s="4" t="s">
        <v>191</v>
      </c>
      <c r="D3961" s="4" t="s">
        <v>946</v>
      </c>
      <c r="E3961" s="4" t="s">
        <v>947</v>
      </c>
      <c r="F3961" s="4" t="s">
        <v>84</v>
      </c>
      <c r="G3961" s="4" t="s">
        <v>85</v>
      </c>
      <c r="H3961" s="4" t="s">
        <v>353</v>
      </c>
      <c r="I3961" s="11"/>
      <c r="J3961" s="11"/>
      <c r="K3961" s="10">
        <v>289.16000000000003</v>
      </c>
      <c r="L3961" s="11"/>
      <c r="M3961" s="11"/>
      <c r="N3961" s="11"/>
      <c r="O3961" s="11"/>
      <c r="P3961" s="11"/>
      <c r="Q3961" s="11"/>
      <c r="R3961" s="11"/>
      <c r="S3961" s="11"/>
      <c r="T3961" s="11"/>
      <c r="U3961" s="9">
        <v>289.16000000000003</v>
      </c>
    </row>
    <row r="3962" spans="1:21" ht="23.25" thickBot="1" x14ac:dyDescent="0.3">
      <c r="A3962" s="4" t="s">
        <v>943</v>
      </c>
      <c r="B3962" s="4" t="s">
        <v>190</v>
      </c>
      <c r="C3962" s="4" t="s">
        <v>191</v>
      </c>
      <c r="D3962" s="4" t="s">
        <v>946</v>
      </c>
      <c r="E3962" s="4" t="s">
        <v>947</v>
      </c>
      <c r="F3962" s="4" t="s">
        <v>86</v>
      </c>
      <c r="G3962" s="4" t="s">
        <v>87</v>
      </c>
      <c r="H3962" s="4" t="s">
        <v>353</v>
      </c>
      <c r="I3962" s="7"/>
      <c r="J3962" s="7"/>
      <c r="K3962" s="8">
        <v>2252.25</v>
      </c>
      <c r="L3962" s="7"/>
      <c r="M3962" s="7"/>
      <c r="N3962" s="7"/>
      <c r="O3962" s="7"/>
      <c r="P3962" s="7"/>
      <c r="Q3962" s="7"/>
      <c r="R3962" s="7"/>
      <c r="S3962" s="7"/>
      <c r="T3962" s="7"/>
      <c r="U3962" s="9">
        <v>2252.25</v>
      </c>
    </row>
    <row r="3963" spans="1:21" ht="23.25" thickBot="1" x14ac:dyDescent="0.3">
      <c r="A3963" s="4" t="s">
        <v>943</v>
      </c>
      <c r="B3963" s="4" t="s">
        <v>190</v>
      </c>
      <c r="C3963" s="4" t="s">
        <v>191</v>
      </c>
      <c r="D3963" s="4" t="s">
        <v>946</v>
      </c>
      <c r="E3963" s="4" t="s">
        <v>947</v>
      </c>
      <c r="F3963" s="4" t="s">
        <v>168</v>
      </c>
      <c r="G3963" s="4" t="s">
        <v>169</v>
      </c>
      <c r="H3963" s="4" t="s">
        <v>353</v>
      </c>
      <c r="I3963" s="11"/>
      <c r="J3963" s="11"/>
      <c r="K3963" s="10">
        <v>19.600000000000001</v>
      </c>
      <c r="L3963" s="11"/>
      <c r="M3963" s="11"/>
      <c r="N3963" s="11"/>
      <c r="O3963" s="11"/>
      <c r="P3963" s="11"/>
      <c r="Q3963" s="11"/>
      <c r="R3963" s="11"/>
      <c r="S3963" s="11"/>
      <c r="T3963" s="11"/>
      <c r="U3963" s="9">
        <v>19.600000000000001</v>
      </c>
    </row>
    <row r="3964" spans="1:21" ht="23.25" thickBot="1" x14ac:dyDescent="0.3">
      <c r="A3964" s="4" t="s">
        <v>943</v>
      </c>
      <c r="B3964" s="4" t="s">
        <v>318</v>
      </c>
      <c r="C3964" s="4" t="s">
        <v>319</v>
      </c>
      <c r="D3964" s="4" t="s">
        <v>978</v>
      </c>
      <c r="E3964" s="4" t="s">
        <v>979</v>
      </c>
      <c r="F3964" s="4" t="s">
        <v>98</v>
      </c>
      <c r="G3964" s="4" t="s">
        <v>99</v>
      </c>
      <c r="H3964" s="4" t="s">
        <v>980</v>
      </c>
      <c r="I3964" s="7"/>
      <c r="J3964" s="7"/>
      <c r="K3964" s="7"/>
      <c r="L3964" s="7"/>
      <c r="M3964" s="7"/>
      <c r="N3964" s="7"/>
      <c r="O3964" s="7"/>
      <c r="P3964" s="7"/>
      <c r="Q3964" s="7"/>
      <c r="R3964" s="7"/>
      <c r="S3964" s="8">
        <v>50</v>
      </c>
      <c r="T3964" s="13">
        <v>0</v>
      </c>
      <c r="U3964" s="9">
        <v>50</v>
      </c>
    </row>
    <row r="3965" spans="1:21" ht="23.25" thickBot="1" x14ac:dyDescent="0.3">
      <c r="A3965" s="4" t="s">
        <v>943</v>
      </c>
      <c r="B3965" s="4" t="s">
        <v>318</v>
      </c>
      <c r="C3965" s="4" t="s">
        <v>319</v>
      </c>
      <c r="D3965" s="4" t="s">
        <v>1178</v>
      </c>
      <c r="E3965" s="4" t="s">
        <v>1179</v>
      </c>
      <c r="F3965" s="4" t="s">
        <v>164</v>
      </c>
      <c r="G3965" s="4" t="s">
        <v>165</v>
      </c>
      <c r="H3965" s="4" t="s">
        <v>1180</v>
      </c>
      <c r="I3965" s="11"/>
      <c r="J3965" s="11"/>
      <c r="K3965" s="11"/>
      <c r="L3965" s="11"/>
      <c r="M3965" s="11"/>
      <c r="N3965" s="10">
        <v>245.65</v>
      </c>
      <c r="O3965" s="11"/>
      <c r="P3965" s="11"/>
      <c r="Q3965" s="11"/>
      <c r="R3965" s="11"/>
      <c r="S3965" s="11"/>
      <c r="T3965" s="11"/>
      <c r="U3965" s="9">
        <v>245.65</v>
      </c>
    </row>
    <row r="3966" spans="1:21" ht="23.25" thickBot="1" x14ac:dyDescent="0.3">
      <c r="A3966" s="4" t="s">
        <v>943</v>
      </c>
      <c r="B3966" s="4" t="s">
        <v>318</v>
      </c>
      <c r="C3966" s="4" t="s">
        <v>319</v>
      </c>
      <c r="D3966" s="4" t="s">
        <v>1178</v>
      </c>
      <c r="E3966" s="4" t="s">
        <v>1179</v>
      </c>
      <c r="F3966" s="4" t="s">
        <v>86</v>
      </c>
      <c r="G3966" s="4" t="s">
        <v>87</v>
      </c>
      <c r="H3966" s="4" t="s">
        <v>1180</v>
      </c>
      <c r="I3966" s="7"/>
      <c r="J3966" s="7"/>
      <c r="K3966" s="7"/>
      <c r="L3966" s="7"/>
      <c r="M3966" s="8">
        <v>651.47</v>
      </c>
      <c r="N3966" s="7"/>
      <c r="O3966" s="7"/>
      <c r="P3966" s="7"/>
      <c r="Q3966" s="7"/>
      <c r="R3966" s="7"/>
      <c r="S3966" s="7"/>
      <c r="T3966" s="7"/>
      <c r="U3966" s="9">
        <v>651.47</v>
      </c>
    </row>
    <row r="3967" spans="1:21" ht="23.25" thickBot="1" x14ac:dyDescent="0.3">
      <c r="A3967" s="4" t="s">
        <v>943</v>
      </c>
      <c r="B3967" s="4" t="s">
        <v>970</v>
      </c>
      <c r="C3967" s="4" t="s">
        <v>971</v>
      </c>
      <c r="D3967" s="4" t="s">
        <v>1010</v>
      </c>
      <c r="E3967" s="4" t="s">
        <v>1011</v>
      </c>
      <c r="F3967" s="4" t="s">
        <v>98</v>
      </c>
      <c r="G3967" s="4" t="s">
        <v>99</v>
      </c>
      <c r="H3967" s="4" t="s">
        <v>1012</v>
      </c>
      <c r="I3967" s="11"/>
      <c r="J3967" s="11"/>
      <c r="K3967" s="11"/>
      <c r="L3967" s="11"/>
      <c r="M3967" s="11"/>
      <c r="N3967" s="11"/>
      <c r="O3967" s="11"/>
      <c r="P3967" s="11"/>
      <c r="Q3967" s="11"/>
      <c r="R3967" s="11"/>
      <c r="S3967" s="10">
        <v>190</v>
      </c>
      <c r="T3967" s="10">
        <v>-190</v>
      </c>
      <c r="U3967" s="12">
        <v>0</v>
      </c>
    </row>
    <row r="3968" spans="1:21" ht="23.25" thickBot="1" x14ac:dyDescent="0.3">
      <c r="A3968" s="4" t="s">
        <v>943</v>
      </c>
      <c r="B3968" s="4" t="s">
        <v>970</v>
      </c>
      <c r="C3968" s="4" t="s">
        <v>971</v>
      </c>
      <c r="D3968" s="4" t="s">
        <v>1010</v>
      </c>
      <c r="E3968" s="4" t="s">
        <v>1011</v>
      </c>
      <c r="F3968" s="4" t="s">
        <v>336</v>
      </c>
      <c r="G3968" s="4" t="s">
        <v>337</v>
      </c>
      <c r="H3968" s="4" t="s">
        <v>1012</v>
      </c>
      <c r="I3968" s="7"/>
      <c r="J3968" s="7"/>
      <c r="K3968" s="7"/>
      <c r="L3968" s="7"/>
      <c r="M3968" s="7"/>
      <c r="N3968" s="7"/>
      <c r="O3968" s="7"/>
      <c r="P3968" s="7"/>
      <c r="Q3968" s="7"/>
      <c r="R3968" s="7"/>
      <c r="S3968" s="7"/>
      <c r="T3968" s="8">
        <v>190</v>
      </c>
      <c r="U3968" s="9">
        <v>190</v>
      </c>
    </row>
    <row r="3969" spans="1:21" ht="23.25" thickBot="1" x14ac:dyDescent="0.3">
      <c r="A3969" s="4" t="s">
        <v>943</v>
      </c>
      <c r="B3969" s="4" t="s">
        <v>970</v>
      </c>
      <c r="C3969" s="4" t="s">
        <v>971</v>
      </c>
      <c r="D3969" s="4" t="s">
        <v>975</v>
      </c>
      <c r="E3969" s="4" t="s">
        <v>976</v>
      </c>
      <c r="F3969" s="4" t="s">
        <v>98</v>
      </c>
      <c r="G3969" s="4" t="s">
        <v>99</v>
      </c>
      <c r="H3969" s="4" t="s">
        <v>977</v>
      </c>
      <c r="I3969" s="11"/>
      <c r="J3969" s="11"/>
      <c r="K3969" s="11"/>
      <c r="L3969" s="11"/>
      <c r="M3969" s="11"/>
      <c r="N3969" s="11"/>
      <c r="O3969" s="11"/>
      <c r="P3969" s="11"/>
      <c r="Q3969" s="11"/>
      <c r="R3969" s="11"/>
      <c r="S3969" s="10">
        <v>250</v>
      </c>
      <c r="T3969" s="14">
        <v>0</v>
      </c>
      <c r="U3969" s="9">
        <v>250</v>
      </c>
    </row>
    <row r="3970" spans="1:21" ht="23.25" thickBot="1" x14ac:dyDescent="0.3">
      <c r="A3970" s="4" t="s">
        <v>943</v>
      </c>
      <c r="B3970" s="4" t="s">
        <v>970</v>
      </c>
      <c r="C3970" s="4" t="s">
        <v>971</v>
      </c>
      <c r="D3970" s="4" t="s">
        <v>975</v>
      </c>
      <c r="E3970" s="4" t="s">
        <v>976</v>
      </c>
      <c r="F3970" s="4" t="s">
        <v>336</v>
      </c>
      <c r="G3970" s="4" t="s">
        <v>337</v>
      </c>
      <c r="H3970" s="4" t="s">
        <v>977</v>
      </c>
      <c r="I3970" s="8">
        <v>41414.910000000003</v>
      </c>
      <c r="J3970" s="8">
        <v>37215.550000000003</v>
      </c>
      <c r="K3970" s="8">
        <v>31861.05</v>
      </c>
      <c r="L3970" s="8">
        <v>82137.86</v>
      </c>
      <c r="M3970" s="8">
        <v>58875.6</v>
      </c>
      <c r="N3970" s="8">
        <v>50692.05</v>
      </c>
      <c r="O3970" s="8">
        <v>32467.86</v>
      </c>
      <c r="P3970" s="8">
        <v>37230.400000000001</v>
      </c>
      <c r="Q3970" s="8">
        <v>31623.8</v>
      </c>
      <c r="R3970" s="8">
        <v>14756.6</v>
      </c>
      <c r="S3970" s="8">
        <v>18222.45</v>
      </c>
      <c r="T3970" s="8">
        <v>33021.839999999997</v>
      </c>
      <c r="U3970" s="9">
        <v>469519.97</v>
      </c>
    </row>
    <row r="3971" spans="1:21" ht="23.25" thickBot="1" x14ac:dyDescent="0.3">
      <c r="A3971" s="4" t="s">
        <v>943</v>
      </c>
      <c r="B3971" s="4" t="s">
        <v>970</v>
      </c>
      <c r="C3971" s="4" t="s">
        <v>971</v>
      </c>
      <c r="D3971" s="4" t="s">
        <v>978</v>
      </c>
      <c r="E3971" s="4" t="s">
        <v>979</v>
      </c>
      <c r="F3971" s="4" t="s">
        <v>98</v>
      </c>
      <c r="G3971" s="4" t="s">
        <v>99</v>
      </c>
      <c r="H3971" s="4" t="s">
        <v>980</v>
      </c>
      <c r="I3971" s="11"/>
      <c r="J3971" s="11"/>
      <c r="K3971" s="11"/>
      <c r="L3971" s="11"/>
      <c r="M3971" s="11"/>
      <c r="N3971" s="11"/>
      <c r="O3971" s="11"/>
      <c r="P3971" s="11"/>
      <c r="Q3971" s="11"/>
      <c r="R3971" s="10">
        <v>541.82000000000005</v>
      </c>
      <c r="S3971" s="10">
        <v>-78.83</v>
      </c>
      <c r="T3971" s="10">
        <v>-79.989999999999995</v>
      </c>
      <c r="U3971" s="9">
        <v>383</v>
      </c>
    </row>
    <row r="3972" spans="1:21" ht="23.25" thickBot="1" x14ac:dyDescent="0.3">
      <c r="A3972" s="4" t="s">
        <v>943</v>
      </c>
      <c r="B3972" s="4" t="s">
        <v>970</v>
      </c>
      <c r="C3972" s="4" t="s">
        <v>971</v>
      </c>
      <c r="D3972" s="4" t="s">
        <v>978</v>
      </c>
      <c r="E3972" s="4" t="s">
        <v>979</v>
      </c>
      <c r="F3972" s="4" t="s">
        <v>150</v>
      </c>
      <c r="G3972" s="4" t="s">
        <v>151</v>
      </c>
      <c r="H3972" s="4" t="s">
        <v>980</v>
      </c>
      <c r="I3972" s="7"/>
      <c r="J3972" s="7"/>
      <c r="K3972" s="7"/>
      <c r="L3972" s="7"/>
      <c r="M3972" s="8">
        <v>529.98</v>
      </c>
      <c r="N3972" s="8">
        <v>347.89</v>
      </c>
      <c r="O3972" s="7"/>
      <c r="P3972" s="7"/>
      <c r="Q3972" s="7"/>
      <c r="R3972" s="7"/>
      <c r="S3972" s="7"/>
      <c r="T3972" s="7"/>
      <c r="U3972" s="9">
        <v>877.87</v>
      </c>
    </row>
    <row r="3973" spans="1:21" ht="23.25" thickBot="1" x14ac:dyDescent="0.3">
      <c r="A3973" s="4" t="s">
        <v>943</v>
      </c>
      <c r="B3973" s="4" t="s">
        <v>970</v>
      </c>
      <c r="C3973" s="4" t="s">
        <v>971</v>
      </c>
      <c r="D3973" s="4" t="s">
        <v>978</v>
      </c>
      <c r="E3973" s="4" t="s">
        <v>979</v>
      </c>
      <c r="F3973" s="4" t="s">
        <v>336</v>
      </c>
      <c r="G3973" s="4" t="s">
        <v>337</v>
      </c>
      <c r="H3973" s="4" t="s">
        <v>980</v>
      </c>
      <c r="I3973" s="10">
        <v>9428.6</v>
      </c>
      <c r="J3973" s="10">
        <v>10838.57</v>
      </c>
      <c r="K3973" s="10">
        <v>18260.73</v>
      </c>
      <c r="L3973" s="10">
        <v>12331.95</v>
      </c>
      <c r="M3973" s="10">
        <v>6176.15</v>
      </c>
      <c r="N3973" s="10">
        <v>5282.37</v>
      </c>
      <c r="O3973" s="10">
        <v>1854.15</v>
      </c>
      <c r="P3973" s="10">
        <v>4219.79</v>
      </c>
      <c r="Q3973" s="10">
        <v>5122.7299999999996</v>
      </c>
      <c r="R3973" s="10">
        <v>747.65</v>
      </c>
      <c r="S3973" s="10">
        <v>4368.72</v>
      </c>
      <c r="T3973" s="10">
        <v>2060.5500000000002</v>
      </c>
      <c r="U3973" s="9">
        <v>80691.960000000006</v>
      </c>
    </row>
    <row r="3974" spans="1:21" ht="23.25" thickBot="1" x14ac:dyDescent="0.3">
      <c r="A3974" s="4" t="s">
        <v>943</v>
      </c>
      <c r="B3974" s="4" t="s">
        <v>970</v>
      </c>
      <c r="C3974" s="4" t="s">
        <v>971</v>
      </c>
      <c r="D3974" s="4" t="s">
        <v>981</v>
      </c>
      <c r="E3974" s="4" t="s">
        <v>982</v>
      </c>
      <c r="F3974" s="4" t="s">
        <v>336</v>
      </c>
      <c r="G3974" s="4" t="s">
        <v>337</v>
      </c>
      <c r="H3974" s="4" t="s">
        <v>983</v>
      </c>
      <c r="I3974" s="7"/>
      <c r="J3974" s="8">
        <v>330.15</v>
      </c>
      <c r="K3974" s="8">
        <v>-170.21</v>
      </c>
      <c r="L3974" s="8">
        <v>2894.08</v>
      </c>
      <c r="M3974" s="8">
        <v>4313.7</v>
      </c>
      <c r="N3974" s="7"/>
      <c r="O3974" s="7"/>
      <c r="P3974" s="8">
        <v>1627.55</v>
      </c>
      <c r="Q3974" s="7"/>
      <c r="R3974" s="8">
        <v>977.41</v>
      </c>
      <c r="S3974" s="8">
        <v>576.87</v>
      </c>
      <c r="T3974" s="8">
        <v>1190.56</v>
      </c>
      <c r="U3974" s="9">
        <v>11740.11</v>
      </c>
    </row>
    <row r="3975" spans="1:21" ht="23.25" thickBot="1" x14ac:dyDescent="0.3">
      <c r="A3975" s="4" t="s">
        <v>943</v>
      </c>
      <c r="B3975" s="4" t="s">
        <v>970</v>
      </c>
      <c r="C3975" s="4" t="s">
        <v>971</v>
      </c>
      <c r="D3975" s="4" t="s">
        <v>984</v>
      </c>
      <c r="E3975" s="4" t="s">
        <v>985</v>
      </c>
      <c r="F3975" s="4" t="s">
        <v>336</v>
      </c>
      <c r="G3975" s="4" t="s">
        <v>337</v>
      </c>
      <c r="H3975" s="4" t="s">
        <v>986</v>
      </c>
      <c r="I3975" s="11"/>
      <c r="J3975" s="11"/>
      <c r="K3975" s="10">
        <v>112</v>
      </c>
      <c r="L3975" s="11"/>
      <c r="M3975" s="10">
        <v>2978.5</v>
      </c>
      <c r="N3975" s="11"/>
      <c r="O3975" s="11"/>
      <c r="P3975" s="11"/>
      <c r="Q3975" s="11"/>
      <c r="R3975" s="11"/>
      <c r="S3975" s="11"/>
      <c r="T3975" s="11"/>
      <c r="U3975" s="9">
        <v>3090.5</v>
      </c>
    </row>
    <row r="3976" spans="1:21" ht="23.25" thickBot="1" x14ac:dyDescent="0.3">
      <c r="A3976" s="4" t="s">
        <v>943</v>
      </c>
      <c r="B3976" s="4" t="s">
        <v>844</v>
      </c>
      <c r="C3976" s="4" t="s">
        <v>845</v>
      </c>
      <c r="D3976" s="4" t="s">
        <v>944</v>
      </c>
      <c r="E3976" s="4" t="s">
        <v>945</v>
      </c>
      <c r="F3976" s="4" t="s">
        <v>128</v>
      </c>
      <c r="G3976" s="4" t="s">
        <v>129</v>
      </c>
      <c r="H3976" s="4" t="s">
        <v>440</v>
      </c>
      <c r="I3976" s="7"/>
      <c r="J3976" s="7"/>
      <c r="K3976" s="7"/>
      <c r="L3976" s="8">
        <v>99</v>
      </c>
      <c r="M3976" s="7"/>
      <c r="N3976" s="8">
        <v>449</v>
      </c>
      <c r="O3976" s="7"/>
      <c r="P3976" s="7"/>
      <c r="Q3976" s="8">
        <v>-449</v>
      </c>
      <c r="R3976" s="7"/>
      <c r="S3976" s="7"/>
      <c r="T3976" s="7"/>
      <c r="U3976" s="9">
        <v>99</v>
      </c>
    </row>
    <row r="3977" spans="1:21" ht="23.25" thickBot="1" x14ac:dyDescent="0.3">
      <c r="A3977" s="4" t="s">
        <v>943</v>
      </c>
      <c r="B3977" s="4" t="s">
        <v>844</v>
      </c>
      <c r="C3977" s="4" t="s">
        <v>845</v>
      </c>
      <c r="D3977" s="4" t="s">
        <v>944</v>
      </c>
      <c r="E3977" s="4" t="s">
        <v>945</v>
      </c>
      <c r="F3977" s="4" t="s">
        <v>80</v>
      </c>
      <c r="G3977" s="4" t="s">
        <v>81</v>
      </c>
      <c r="H3977" s="4" t="s">
        <v>440</v>
      </c>
      <c r="I3977" s="11"/>
      <c r="J3977" s="11"/>
      <c r="K3977" s="11"/>
      <c r="L3977" s="11"/>
      <c r="M3977" s="10">
        <v>57.27</v>
      </c>
      <c r="N3977" s="11"/>
      <c r="O3977" s="11"/>
      <c r="P3977" s="11"/>
      <c r="Q3977" s="11"/>
      <c r="R3977" s="11"/>
      <c r="S3977" s="11"/>
      <c r="T3977" s="11"/>
      <c r="U3977" s="9">
        <v>57.27</v>
      </c>
    </row>
    <row r="3978" spans="1:21" ht="23.25" thickBot="1" x14ac:dyDescent="0.3">
      <c r="A3978" s="4" t="s">
        <v>943</v>
      </c>
      <c r="B3978" s="4" t="s">
        <v>844</v>
      </c>
      <c r="C3978" s="4" t="s">
        <v>845</v>
      </c>
      <c r="D3978" s="4" t="s">
        <v>944</v>
      </c>
      <c r="E3978" s="4" t="s">
        <v>945</v>
      </c>
      <c r="F3978" s="4" t="s">
        <v>38</v>
      </c>
      <c r="G3978" s="4" t="s">
        <v>39</v>
      </c>
      <c r="H3978" s="4" t="s">
        <v>440</v>
      </c>
      <c r="I3978" s="8">
        <v>270</v>
      </c>
      <c r="J3978" s="7"/>
      <c r="K3978" s="7"/>
      <c r="L3978" s="7"/>
      <c r="M3978" s="7"/>
      <c r="N3978" s="7"/>
      <c r="O3978" s="7"/>
      <c r="P3978" s="7"/>
      <c r="Q3978" s="7"/>
      <c r="R3978" s="7"/>
      <c r="S3978" s="7"/>
      <c r="T3978" s="7"/>
      <c r="U3978" s="9">
        <v>270</v>
      </c>
    </row>
    <row r="3979" spans="1:21" ht="23.25" thickBot="1" x14ac:dyDescent="0.3">
      <c r="A3979" s="4" t="s">
        <v>943</v>
      </c>
      <c r="B3979" s="4" t="s">
        <v>844</v>
      </c>
      <c r="C3979" s="4" t="s">
        <v>845</v>
      </c>
      <c r="D3979" s="4" t="s">
        <v>944</v>
      </c>
      <c r="E3979" s="4" t="s">
        <v>945</v>
      </c>
      <c r="F3979" s="4" t="s">
        <v>769</v>
      </c>
      <c r="G3979" s="4" t="s">
        <v>770</v>
      </c>
      <c r="H3979" s="4" t="s">
        <v>440</v>
      </c>
      <c r="I3979" s="11"/>
      <c r="J3979" s="10">
        <v>48.94</v>
      </c>
      <c r="K3979" s="11"/>
      <c r="L3979" s="11"/>
      <c r="M3979" s="11"/>
      <c r="N3979" s="11"/>
      <c r="O3979" s="11"/>
      <c r="P3979" s="11"/>
      <c r="Q3979" s="11"/>
      <c r="R3979" s="11"/>
      <c r="S3979" s="11"/>
      <c r="T3979" s="11"/>
      <c r="U3979" s="9">
        <v>48.94</v>
      </c>
    </row>
    <row r="3980" spans="1:21" ht="23.25" thickBot="1" x14ac:dyDescent="0.3">
      <c r="A3980" s="4" t="s">
        <v>943</v>
      </c>
      <c r="B3980" s="4" t="s">
        <v>844</v>
      </c>
      <c r="C3980" s="4" t="s">
        <v>845</v>
      </c>
      <c r="D3980" s="4" t="s">
        <v>944</v>
      </c>
      <c r="E3980" s="4" t="s">
        <v>945</v>
      </c>
      <c r="F3980" s="4" t="s">
        <v>82</v>
      </c>
      <c r="G3980" s="4" t="s">
        <v>83</v>
      </c>
      <c r="H3980" s="4" t="s">
        <v>440</v>
      </c>
      <c r="I3980" s="7"/>
      <c r="J3980" s="7"/>
      <c r="K3980" s="7"/>
      <c r="L3980" s="7"/>
      <c r="M3980" s="7"/>
      <c r="N3980" s="7"/>
      <c r="O3980" s="7"/>
      <c r="P3980" s="8">
        <v>2</v>
      </c>
      <c r="Q3980" s="7"/>
      <c r="R3980" s="7"/>
      <c r="S3980" s="7"/>
      <c r="T3980" s="7"/>
      <c r="U3980" s="9">
        <v>2</v>
      </c>
    </row>
    <row r="3981" spans="1:21" ht="23.25" thickBot="1" x14ac:dyDescent="0.3">
      <c r="A3981" s="4" t="s">
        <v>943</v>
      </c>
      <c r="B3981" s="4" t="s">
        <v>844</v>
      </c>
      <c r="C3981" s="4" t="s">
        <v>845</v>
      </c>
      <c r="D3981" s="4" t="s">
        <v>944</v>
      </c>
      <c r="E3981" s="4" t="s">
        <v>945</v>
      </c>
      <c r="F3981" s="4" t="s">
        <v>239</v>
      </c>
      <c r="G3981" s="4" t="s">
        <v>240</v>
      </c>
      <c r="H3981" s="4" t="s">
        <v>440</v>
      </c>
      <c r="I3981" s="10">
        <v>74.47</v>
      </c>
      <c r="J3981" s="11"/>
      <c r="K3981" s="11"/>
      <c r="L3981" s="11"/>
      <c r="M3981" s="11"/>
      <c r="N3981" s="11"/>
      <c r="O3981" s="11"/>
      <c r="P3981" s="11"/>
      <c r="Q3981" s="11"/>
      <c r="R3981" s="11"/>
      <c r="S3981" s="11"/>
      <c r="T3981" s="11"/>
      <c r="U3981" s="9">
        <v>74.47</v>
      </c>
    </row>
    <row r="3982" spans="1:21" ht="23.25" thickBot="1" x14ac:dyDescent="0.3">
      <c r="A3982" s="4" t="s">
        <v>943</v>
      </c>
      <c r="B3982" s="4" t="s">
        <v>844</v>
      </c>
      <c r="C3982" s="4" t="s">
        <v>845</v>
      </c>
      <c r="D3982" s="4" t="s">
        <v>944</v>
      </c>
      <c r="E3982" s="4" t="s">
        <v>945</v>
      </c>
      <c r="F3982" s="4" t="s">
        <v>152</v>
      </c>
      <c r="G3982" s="4" t="s">
        <v>153</v>
      </c>
      <c r="H3982" s="4" t="s">
        <v>440</v>
      </c>
      <c r="I3982" s="8">
        <v>996.3</v>
      </c>
      <c r="J3982" s="7"/>
      <c r="K3982" s="7"/>
      <c r="L3982" s="7"/>
      <c r="M3982" s="7"/>
      <c r="N3982" s="7"/>
      <c r="O3982" s="7"/>
      <c r="P3982" s="7"/>
      <c r="Q3982" s="7"/>
      <c r="R3982" s="7"/>
      <c r="S3982" s="7"/>
      <c r="T3982" s="7"/>
      <c r="U3982" s="9">
        <v>996.3</v>
      </c>
    </row>
    <row r="3983" spans="1:21" ht="23.25" thickBot="1" x14ac:dyDescent="0.3">
      <c r="A3983" s="4" t="s">
        <v>943</v>
      </c>
      <c r="B3983" s="4" t="s">
        <v>844</v>
      </c>
      <c r="C3983" s="4" t="s">
        <v>845</v>
      </c>
      <c r="D3983" s="4" t="s">
        <v>944</v>
      </c>
      <c r="E3983" s="4" t="s">
        <v>945</v>
      </c>
      <c r="F3983" s="4" t="s">
        <v>84</v>
      </c>
      <c r="G3983" s="4" t="s">
        <v>85</v>
      </c>
      <c r="H3983" s="4" t="s">
        <v>440</v>
      </c>
      <c r="I3983" s="10">
        <v>574.1</v>
      </c>
      <c r="J3983" s="10">
        <v>379.66</v>
      </c>
      <c r="K3983" s="10">
        <v>208.45</v>
      </c>
      <c r="L3983" s="10">
        <v>55</v>
      </c>
      <c r="M3983" s="10">
        <v>228.14</v>
      </c>
      <c r="N3983" s="10">
        <v>104.6</v>
      </c>
      <c r="O3983" s="11"/>
      <c r="P3983" s="11"/>
      <c r="Q3983" s="11"/>
      <c r="R3983" s="11"/>
      <c r="S3983" s="11"/>
      <c r="T3983" s="11"/>
      <c r="U3983" s="9">
        <v>1549.95</v>
      </c>
    </row>
    <row r="3984" spans="1:21" ht="23.25" thickBot="1" x14ac:dyDescent="0.3">
      <c r="A3984" s="4" t="s">
        <v>943</v>
      </c>
      <c r="B3984" s="4" t="s">
        <v>844</v>
      </c>
      <c r="C3984" s="4" t="s">
        <v>845</v>
      </c>
      <c r="D3984" s="4" t="s">
        <v>944</v>
      </c>
      <c r="E3984" s="4" t="s">
        <v>945</v>
      </c>
      <c r="F3984" s="4" t="s">
        <v>162</v>
      </c>
      <c r="G3984" s="4" t="s">
        <v>163</v>
      </c>
      <c r="H3984" s="4" t="s">
        <v>440</v>
      </c>
      <c r="I3984" s="7"/>
      <c r="J3984" s="8">
        <v>65.94</v>
      </c>
      <c r="K3984" s="8">
        <v>27.44</v>
      </c>
      <c r="L3984" s="7"/>
      <c r="M3984" s="7"/>
      <c r="N3984" s="7"/>
      <c r="O3984" s="7"/>
      <c r="P3984" s="7"/>
      <c r="Q3984" s="7"/>
      <c r="R3984" s="7"/>
      <c r="S3984" s="7"/>
      <c r="T3984" s="7"/>
      <c r="U3984" s="9">
        <v>93.38</v>
      </c>
    </row>
    <row r="3985" spans="1:21" ht="23.25" thickBot="1" x14ac:dyDescent="0.3">
      <c r="A3985" s="4" t="s">
        <v>943</v>
      </c>
      <c r="B3985" s="4" t="s">
        <v>844</v>
      </c>
      <c r="C3985" s="4" t="s">
        <v>845</v>
      </c>
      <c r="D3985" s="4" t="s">
        <v>944</v>
      </c>
      <c r="E3985" s="4" t="s">
        <v>945</v>
      </c>
      <c r="F3985" s="4" t="s">
        <v>164</v>
      </c>
      <c r="G3985" s="4" t="s">
        <v>165</v>
      </c>
      <c r="H3985" s="4" t="s">
        <v>440</v>
      </c>
      <c r="I3985" s="10">
        <v>142.28</v>
      </c>
      <c r="J3985" s="10">
        <v>507.27</v>
      </c>
      <c r="K3985" s="10">
        <v>51.39</v>
      </c>
      <c r="L3985" s="10">
        <v>191.2</v>
      </c>
      <c r="M3985" s="10">
        <v>868.95</v>
      </c>
      <c r="N3985" s="10">
        <v>838.22</v>
      </c>
      <c r="O3985" s="11"/>
      <c r="P3985" s="11"/>
      <c r="Q3985" s="11"/>
      <c r="R3985" s="11"/>
      <c r="S3985" s="11"/>
      <c r="T3985" s="11"/>
      <c r="U3985" s="9">
        <v>2599.31</v>
      </c>
    </row>
    <row r="3986" spans="1:21" ht="23.25" thickBot="1" x14ac:dyDescent="0.3">
      <c r="A3986" s="4" t="s">
        <v>943</v>
      </c>
      <c r="B3986" s="4" t="s">
        <v>844</v>
      </c>
      <c r="C3986" s="4" t="s">
        <v>845</v>
      </c>
      <c r="D3986" s="4" t="s">
        <v>944</v>
      </c>
      <c r="E3986" s="4" t="s">
        <v>945</v>
      </c>
      <c r="F3986" s="4" t="s">
        <v>166</v>
      </c>
      <c r="G3986" s="4" t="s">
        <v>167</v>
      </c>
      <c r="H3986" s="4" t="s">
        <v>440</v>
      </c>
      <c r="I3986" s="8">
        <v>59.68</v>
      </c>
      <c r="J3986" s="7"/>
      <c r="K3986" s="7"/>
      <c r="L3986" s="7"/>
      <c r="M3986" s="7"/>
      <c r="N3986" s="8">
        <v>29.78</v>
      </c>
      <c r="O3986" s="8">
        <v>49.95</v>
      </c>
      <c r="P3986" s="7"/>
      <c r="Q3986" s="7"/>
      <c r="R3986" s="7"/>
      <c r="S3986" s="7"/>
      <c r="T3986" s="7"/>
      <c r="U3986" s="9">
        <v>139.41</v>
      </c>
    </row>
    <row r="3987" spans="1:21" ht="23.25" thickBot="1" x14ac:dyDescent="0.3">
      <c r="A3987" s="4" t="s">
        <v>943</v>
      </c>
      <c r="B3987" s="4" t="s">
        <v>844</v>
      </c>
      <c r="C3987" s="4" t="s">
        <v>845</v>
      </c>
      <c r="D3987" s="4" t="s">
        <v>944</v>
      </c>
      <c r="E3987" s="4" t="s">
        <v>945</v>
      </c>
      <c r="F3987" s="4" t="s">
        <v>168</v>
      </c>
      <c r="G3987" s="4" t="s">
        <v>169</v>
      </c>
      <c r="H3987" s="4" t="s">
        <v>440</v>
      </c>
      <c r="I3987" s="11"/>
      <c r="J3987" s="10">
        <v>87.5</v>
      </c>
      <c r="K3987" s="10">
        <v>1022.77</v>
      </c>
      <c r="L3987" s="11"/>
      <c r="M3987" s="11"/>
      <c r="N3987" s="10">
        <v>25</v>
      </c>
      <c r="O3987" s="11"/>
      <c r="P3987" s="11"/>
      <c r="Q3987" s="11"/>
      <c r="R3987" s="11"/>
      <c r="S3987" s="11"/>
      <c r="T3987" s="11"/>
      <c r="U3987" s="9">
        <v>1135.27</v>
      </c>
    </row>
    <row r="3988" spans="1:21" ht="23.25" thickBot="1" x14ac:dyDescent="0.3">
      <c r="A3988" s="4" t="s">
        <v>943</v>
      </c>
      <c r="B3988" s="4" t="s">
        <v>844</v>
      </c>
      <c r="C3988" s="4" t="s">
        <v>845</v>
      </c>
      <c r="D3988" s="4" t="s">
        <v>946</v>
      </c>
      <c r="E3988" s="4" t="s">
        <v>947</v>
      </c>
      <c r="F3988" s="4" t="s">
        <v>84</v>
      </c>
      <c r="G3988" s="4" t="s">
        <v>85</v>
      </c>
      <c r="H3988" s="4" t="s">
        <v>353</v>
      </c>
      <c r="I3988" s="8">
        <v>46.41</v>
      </c>
      <c r="J3988" s="8">
        <v>21.46</v>
      </c>
      <c r="K3988" s="8">
        <v>52.79</v>
      </c>
      <c r="L3988" s="7"/>
      <c r="M3988" s="8">
        <v>40.97</v>
      </c>
      <c r="N3988" s="7"/>
      <c r="O3988" s="7"/>
      <c r="P3988" s="7"/>
      <c r="Q3988" s="7"/>
      <c r="R3988" s="7"/>
      <c r="S3988" s="7"/>
      <c r="T3988" s="7"/>
      <c r="U3988" s="9">
        <v>161.63</v>
      </c>
    </row>
    <row r="3989" spans="1:21" ht="23.25" thickBot="1" x14ac:dyDescent="0.3">
      <c r="A3989" s="4" t="s">
        <v>943</v>
      </c>
      <c r="B3989" s="4" t="s">
        <v>844</v>
      </c>
      <c r="C3989" s="4" t="s">
        <v>845</v>
      </c>
      <c r="D3989" s="4" t="s">
        <v>946</v>
      </c>
      <c r="E3989" s="4" t="s">
        <v>947</v>
      </c>
      <c r="F3989" s="4" t="s">
        <v>168</v>
      </c>
      <c r="G3989" s="4" t="s">
        <v>169</v>
      </c>
      <c r="H3989" s="4" t="s">
        <v>353</v>
      </c>
      <c r="I3989" s="11"/>
      <c r="J3989" s="11"/>
      <c r="K3989" s="10">
        <v>132.19999999999999</v>
      </c>
      <c r="L3989" s="11"/>
      <c r="M3989" s="11"/>
      <c r="N3989" s="11"/>
      <c r="O3989" s="11"/>
      <c r="P3989" s="11"/>
      <c r="Q3989" s="11"/>
      <c r="R3989" s="11"/>
      <c r="S3989" s="11"/>
      <c r="T3989" s="11"/>
      <c r="U3989" s="9">
        <v>132.19999999999999</v>
      </c>
    </row>
    <row r="3990" spans="1:21" ht="23.25" thickBot="1" x14ac:dyDescent="0.3">
      <c r="A3990" s="4" t="s">
        <v>943</v>
      </c>
      <c r="B3990" s="4" t="s">
        <v>987</v>
      </c>
      <c r="C3990" s="4" t="s">
        <v>988</v>
      </c>
      <c r="D3990" s="4" t="s">
        <v>944</v>
      </c>
      <c r="E3990" s="4" t="s">
        <v>945</v>
      </c>
      <c r="F3990" s="4" t="s">
        <v>108</v>
      </c>
      <c r="G3990" s="4" t="s">
        <v>109</v>
      </c>
      <c r="H3990" s="4" t="s">
        <v>440</v>
      </c>
      <c r="I3990" s="8">
        <v>13199</v>
      </c>
      <c r="J3990" s="8">
        <v>8279.3700000000008</v>
      </c>
      <c r="K3990" s="8">
        <v>7149.46</v>
      </c>
      <c r="L3990" s="8">
        <v>12599.05</v>
      </c>
      <c r="M3990" s="8">
        <v>12539.05</v>
      </c>
      <c r="N3990" s="8">
        <v>13661</v>
      </c>
      <c r="O3990" s="8">
        <v>13661</v>
      </c>
      <c r="P3990" s="8">
        <v>12977.95</v>
      </c>
      <c r="Q3990" s="8">
        <v>13661</v>
      </c>
      <c r="R3990" s="8">
        <v>13040.05</v>
      </c>
      <c r="S3990" s="8">
        <v>5743.83</v>
      </c>
      <c r="T3990" s="8">
        <v>11798.14</v>
      </c>
      <c r="U3990" s="9">
        <v>138308.9</v>
      </c>
    </row>
    <row r="3991" spans="1:21" ht="23.25" thickBot="1" x14ac:dyDescent="0.3">
      <c r="A3991" s="4" t="s">
        <v>943</v>
      </c>
      <c r="B3991" s="4" t="s">
        <v>987</v>
      </c>
      <c r="C3991" s="4" t="s">
        <v>988</v>
      </c>
      <c r="D3991" s="4" t="s">
        <v>944</v>
      </c>
      <c r="E3991" s="4" t="s">
        <v>945</v>
      </c>
      <c r="F3991" s="4" t="s">
        <v>112</v>
      </c>
      <c r="G3991" s="4" t="s">
        <v>113</v>
      </c>
      <c r="H3991" s="4" t="s">
        <v>440</v>
      </c>
      <c r="I3991" s="10">
        <v>1801.66</v>
      </c>
      <c r="J3991" s="10">
        <v>1801.64</v>
      </c>
      <c r="K3991" s="10">
        <v>1801.67</v>
      </c>
      <c r="L3991" s="10">
        <v>1801.66</v>
      </c>
      <c r="M3991" s="10">
        <v>1801.66</v>
      </c>
      <c r="N3991" s="10">
        <v>1864.72</v>
      </c>
      <c r="O3991" s="10">
        <v>1864.72</v>
      </c>
      <c r="P3991" s="10">
        <v>1864.72</v>
      </c>
      <c r="Q3991" s="10">
        <v>1864.72</v>
      </c>
      <c r="R3991" s="10">
        <v>1864.72</v>
      </c>
      <c r="S3991" s="10">
        <v>1864.73</v>
      </c>
      <c r="T3991" s="10">
        <v>1864.72</v>
      </c>
      <c r="U3991" s="9">
        <v>22061.34</v>
      </c>
    </row>
    <row r="3992" spans="1:21" ht="23.25" thickBot="1" x14ac:dyDescent="0.3">
      <c r="A3992" s="4" t="s">
        <v>943</v>
      </c>
      <c r="B3992" s="4" t="s">
        <v>987</v>
      </c>
      <c r="C3992" s="4" t="s">
        <v>988</v>
      </c>
      <c r="D3992" s="4" t="s">
        <v>944</v>
      </c>
      <c r="E3992" s="4" t="s">
        <v>945</v>
      </c>
      <c r="F3992" s="4" t="s">
        <v>114</v>
      </c>
      <c r="G3992" s="4" t="s">
        <v>115</v>
      </c>
      <c r="H3992" s="4" t="s">
        <v>440</v>
      </c>
      <c r="I3992" s="8">
        <v>6668.14</v>
      </c>
      <c r="J3992" s="8">
        <v>6668.16</v>
      </c>
      <c r="K3992" s="8">
        <v>6668.15</v>
      </c>
      <c r="L3992" s="8">
        <v>6686.62</v>
      </c>
      <c r="M3992" s="8">
        <v>6686.62</v>
      </c>
      <c r="N3992" s="8">
        <v>6920.66</v>
      </c>
      <c r="O3992" s="8">
        <v>6920.66</v>
      </c>
      <c r="P3992" s="8">
        <v>6920.66</v>
      </c>
      <c r="Q3992" s="8">
        <v>6920.66</v>
      </c>
      <c r="R3992" s="8">
        <v>6920.66</v>
      </c>
      <c r="S3992" s="8">
        <v>6920.71</v>
      </c>
      <c r="T3992" s="8">
        <v>6920.67</v>
      </c>
      <c r="U3992" s="9">
        <v>81822.37</v>
      </c>
    </row>
    <row r="3993" spans="1:21" ht="23.25" thickBot="1" x14ac:dyDescent="0.3">
      <c r="A3993" s="4" t="s">
        <v>943</v>
      </c>
      <c r="B3993" s="4" t="s">
        <v>987</v>
      </c>
      <c r="C3993" s="4" t="s">
        <v>988</v>
      </c>
      <c r="D3993" s="4" t="s">
        <v>944</v>
      </c>
      <c r="E3993" s="4" t="s">
        <v>945</v>
      </c>
      <c r="F3993" s="4" t="s">
        <v>128</v>
      </c>
      <c r="G3993" s="4" t="s">
        <v>129</v>
      </c>
      <c r="H3993" s="4" t="s">
        <v>440</v>
      </c>
      <c r="I3993" s="11"/>
      <c r="J3993" s="11"/>
      <c r="K3993" s="11"/>
      <c r="L3993" s="10">
        <v>450.76</v>
      </c>
      <c r="M3993" s="11"/>
      <c r="N3993" s="11"/>
      <c r="O3993" s="11"/>
      <c r="P3993" s="11"/>
      <c r="Q3993" s="11"/>
      <c r="R3993" s="11"/>
      <c r="S3993" s="11"/>
      <c r="T3993" s="11"/>
      <c r="U3993" s="9">
        <v>450.76</v>
      </c>
    </row>
    <row r="3994" spans="1:21" ht="23.25" thickBot="1" x14ac:dyDescent="0.3">
      <c r="A3994" s="4" t="s">
        <v>943</v>
      </c>
      <c r="B3994" s="4" t="s">
        <v>987</v>
      </c>
      <c r="C3994" s="4" t="s">
        <v>988</v>
      </c>
      <c r="D3994" s="4" t="s">
        <v>944</v>
      </c>
      <c r="E3994" s="4" t="s">
        <v>945</v>
      </c>
      <c r="F3994" s="4" t="s">
        <v>132</v>
      </c>
      <c r="G3994" s="4" t="s">
        <v>133</v>
      </c>
      <c r="H3994" s="4" t="s">
        <v>440</v>
      </c>
      <c r="I3994" s="8">
        <v>92.8</v>
      </c>
      <c r="J3994" s="7"/>
      <c r="K3994" s="8">
        <v>148.47999999999999</v>
      </c>
      <c r="L3994" s="7"/>
      <c r="M3994" s="7"/>
      <c r="N3994" s="7"/>
      <c r="O3994" s="7"/>
      <c r="P3994" s="7"/>
      <c r="Q3994" s="7"/>
      <c r="R3994" s="7"/>
      <c r="S3994" s="7"/>
      <c r="T3994" s="7"/>
      <c r="U3994" s="9">
        <v>241.28</v>
      </c>
    </row>
    <row r="3995" spans="1:21" ht="23.25" thickBot="1" x14ac:dyDescent="0.3">
      <c r="A3995" s="4" t="s">
        <v>943</v>
      </c>
      <c r="B3995" s="4" t="s">
        <v>987</v>
      </c>
      <c r="C3995" s="4" t="s">
        <v>988</v>
      </c>
      <c r="D3995" s="4" t="s">
        <v>944</v>
      </c>
      <c r="E3995" s="4" t="s">
        <v>945</v>
      </c>
      <c r="F3995" s="4" t="s">
        <v>98</v>
      </c>
      <c r="G3995" s="4" t="s">
        <v>99</v>
      </c>
      <c r="H3995" s="4" t="s">
        <v>440</v>
      </c>
      <c r="I3995" s="11"/>
      <c r="J3995" s="11"/>
      <c r="K3995" s="11"/>
      <c r="L3995" s="11"/>
      <c r="M3995" s="10">
        <v>257.88</v>
      </c>
      <c r="N3995" s="10">
        <v>533.47</v>
      </c>
      <c r="O3995" s="11"/>
      <c r="P3995" s="11"/>
      <c r="Q3995" s="10">
        <v>149</v>
      </c>
      <c r="R3995" s="11"/>
      <c r="S3995" s="11"/>
      <c r="T3995" s="10">
        <v>58.22</v>
      </c>
      <c r="U3995" s="9">
        <v>998.57</v>
      </c>
    </row>
    <row r="3996" spans="1:21" ht="23.25" thickBot="1" x14ac:dyDescent="0.3">
      <c r="A3996" s="4" t="s">
        <v>943</v>
      </c>
      <c r="B3996" s="4" t="s">
        <v>987</v>
      </c>
      <c r="C3996" s="4" t="s">
        <v>988</v>
      </c>
      <c r="D3996" s="4" t="s">
        <v>944</v>
      </c>
      <c r="E3996" s="4" t="s">
        <v>945</v>
      </c>
      <c r="F3996" s="4" t="s">
        <v>102</v>
      </c>
      <c r="G3996" s="4" t="s">
        <v>103</v>
      </c>
      <c r="H3996" s="4" t="s">
        <v>440</v>
      </c>
      <c r="I3996" s="8">
        <v>19.95</v>
      </c>
      <c r="J3996" s="7"/>
      <c r="K3996" s="8">
        <v>32</v>
      </c>
      <c r="L3996" s="7"/>
      <c r="M3996" s="7"/>
      <c r="N3996" s="7"/>
      <c r="O3996" s="8">
        <v>178.99</v>
      </c>
      <c r="P3996" s="8">
        <v>23.06</v>
      </c>
      <c r="Q3996" s="7"/>
      <c r="R3996" s="7"/>
      <c r="S3996" s="7"/>
      <c r="T3996" s="7"/>
      <c r="U3996" s="9">
        <v>254</v>
      </c>
    </row>
    <row r="3997" spans="1:21" ht="23.25" thickBot="1" x14ac:dyDescent="0.3">
      <c r="A3997" s="4" t="s">
        <v>943</v>
      </c>
      <c r="B3997" s="4" t="s">
        <v>987</v>
      </c>
      <c r="C3997" s="4" t="s">
        <v>988</v>
      </c>
      <c r="D3997" s="4" t="s">
        <v>944</v>
      </c>
      <c r="E3997" s="4" t="s">
        <v>945</v>
      </c>
      <c r="F3997" s="4" t="s">
        <v>235</v>
      </c>
      <c r="G3997" s="4" t="s">
        <v>236</v>
      </c>
      <c r="H3997" s="4" t="s">
        <v>440</v>
      </c>
      <c r="I3997" s="11"/>
      <c r="J3997" s="11"/>
      <c r="K3997" s="11"/>
      <c r="L3997" s="11"/>
      <c r="M3997" s="11"/>
      <c r="N3997" s="11"/>
      <c r="O3997" s="11"/>
      <c r="P3997" s="11"/>
      <c r="Q3997" s="11"/>
      <c r="R3997" s="10">
        <v>28.94</v>
      </c>
      <c r="S3997" s="11"/>
      <c r="T3997" s="11"/>
      <c r="U3997" s="9">
        <v>28.94</v>
      </c>
    </row>
    <row r="3998" spans="1:21" ht="23.25" thickBot="1" x14ac:dyDescent="0.3">
      <c r="A3998" s="4" t="s">
        <v>943</v>
      </c>
      <c r="B3998" s="4" t="s">
        <v>987</v>
      </c>
      <c r="C3998" s="4" t="s">
        <v>988</v>
      </c>
      <c r="D3998" s="4" t="s">
        <v>944</v>
      </c>
      <c r="E3998" s="4" t="s">
        <v>945</v>
      </c>
      <c r="F3998" s="4" t="s">
        <v>116</v>
      </c>
      <c r="G3998" s="4" t="s">
        <v>117</v>
      </c>
      <c r="H3998" s="4" t="s">
        <v>440</v>
      </c>
      <c r="I3998" s="8">
        <v>17.920000000000002</v>
      </c>
      <c r="J3998" s="8">
        <v>20.94</v>
      </c>
      <c r="K3998" s="8">
        <v>16.399999999999999</v>
      </c>
      <c r="L3998" s="8">
        <v>92.25</v>
      </c>
      <c r="M3998" s="7"/>
      <c r="N3998" s="7"/>
      <c r="O3998" s="7"/>
      <c r="P3998" s="7"/>
      <c r="Q3998" s="7"/>
      <c r="R3998" s="7"/>
      <c r="S3998" s="7"/>
      <c r="T3998" s="7"/>
      <c r="U3998" s="9">
        <v>147.51</v>
      </c>
    </row>
    <row r="3999" spans="1:21" ht="23.25" thickBot="1" x14ac:dyDescent="0.3">
      <c r="A3999" s="4" t="s">
        <v>943</v>
      </c>
      <c r="B3999" s="4" t="s">
        <v>987</v>
      </c>
      <c r="C3999" s="4" t="s">
        <v>988</v>
      </c>
      <c r="D3999" s="4" t="s">
        <v>944</v>
      </c>
      <c r="E3999" s="4" t="s">
        <v>945</v>
      </c>
      <c r="F3999" s="4" t="s">
        <v>82</v>
      </c>
      <c r="G3999" s="4" t="s">
        <v>83</v>
      </c>
      <c r="H3999" s="4" t="s">
        <v>440</v>
      </c>
      <c r="I3999" s="10">
        <v>4</v>
      </c>
      <c r="J3999" s="10">
        <v>11</v>
      </c>
      <c r="K3999" s="10">
        <v>8.5</v>
      </c>
      <c r="L3999" s="10">
        <v>6.2</v>
      </c>
      <c r="M3999" s="11"/>
      <c r="N3999" s="11"/>
      <c r="O3999" s="11"/>
      <c r="P3999" s="11"/>
      <c r="Q3999" s="11"/>
      <c r="R3999" s="11"/>
      <c r="S3999" s="11"/>
      <c r="T3999" s="11"/>
      <c r="U3999" s="9">
        <v>29.7</v>
      </c>
    </row>
    <row r="4000" spans="1:21" ht="23.25" thickBot="1" x14ac:dyDescent="0.3">
      <c r="A4000" s="4" t="s">
        <v>943</v>
      </c>
      <c r="B4000" s="4" t="s">
        <v>987</v>
      </c>
      <c r="C4000" s="4" t="s">
        <v>988</v>
      </c>
      <c r="D4000" s="4" t="s">
        <v>944</v>
      </c>
      <c r="E4000" s="4" t="s">
        <v>945</v>
      </c>
      <c r="F4000" s="4" t="s">
        <v>84</v>
      </c>
      <c r="G4000" s="4" t="s">
        <v>85</v>
      </c>
      <c r="H4000" s="4" t="s">
        <v>440</v>
      </c>
      <c r="I4000" s="8">
        <v>224.47</v>
      </c>
      <c r="J4000" s="8">
        <v>56.25</v>
      </c>
      <c r="K4000" s="8">
        <v>164</v>
      </c>
      <c r="L4000" s="8">
        <v>588.75</v>
      </c>
      <c r="M4000" s="8">
        <v>24</v>
      </c>
      <c r="N4000" s="8">
        <v>625.25</v>
      </c>
      <c r="O4000" s="7"/>
      <c r="P4000" s="7"/>
      <c r="Q4000" s="7"/>
      <c r="R4000" s="7"/>
      <c r="S4000" s="7"/>
      <c r="T4000" s="7"/>
      <c r="U4000" s="9">
        <v>1682.72</v>
      </c>
    </row>
    <row r="4001" spans="1:21" ht="23.25" thickBot="1" x14ac:dyDescent="0.3">
      <c r="A4001" s="4" t="s">
        <v>943</v>
      </c>
      <c r="B4001" s="4" t="s">
        <v>987</v>
      </c>
      <c r="C4001" s="4" t="s">
        <v>988</v>
      </c>
      <c r="D4001" s="4" t="s">
        <v>944</v>
      </c>
      <c r="E4001" s="4" t="s">
        <v>945</v>
      </c>
      <c r="F4001" s="4" t="s">
        <v>86</v>
      </c>
      <c r="G4001" s="4" t="s">
        <v>87</v>
      </c>
      <c r="H4001" s="4" t="s">
        <v>440</v>
      </c>
      <c r="I4001" s="10">
        <v>1254.7</v>
      </c>
      <c r="J4001" s="11"/>
      <c r="K4001" s="11"/>
      <c r="L4001" s="11"/>
      <c r="M4001" s="11"/>
      <c r="N4001" s="11"/>
      <c r="O4001" s="11"/>
      <c r="P4001" s="11"/>
      <c r="Q4001" s="11"/>
      <c r="R4001" s="11"/>
      <c r="S4001" s="11"/>
      <c r="T4001" s="11"/>
      <c r="U4001" s="9">
        <v>1254.7</v>
      </c>
    </row>
    <row r="4002" spans="1:21" ht="23.25" thickBot="1" x14ac:dyDescent="0.3">
      <c r="A4002" s="4" t="s">
        <v>943</v>
      </c>
      <c r="B4002" s="4" t="s">
        <v>987</v>
      </c>
      <c r="C4002" s="4" t="s">
        <v>988</v>
      </c>
      <c r="D4002" s="4" t="s">
        <v>944</v>
      </c>
      <c r="E4002" s="4" t="s">
        <v>945</v>
      </c>
      <c r="F4002" s="4" t="s">
        <v>166</v>
      </c>
      <c r="G4002" s="4" t="s">
        <v>167</v>
      </c>
      <c r="H4002" s="4" t="s">
        <v>440</v>
      </c>
      <c r="I4002" s="7"/>
      <c r="J4002" s="8">
        <v>35</v>
      </c>
      <c r="K4002" s="8">
        <v>595.36</v>
      </c>
      <c r="L4002" s="7"/>
      <c r="M4002" s="7"/>
      <c r="N4002" s="7"/>
      <c r="O4002" s="7"/>
      <c r="P4002" s="7"/>
      <c r="Q4002" s="7"/>
      <c r="R4002" s="7"/>
      <c r="S4002" s="7"/>
      <c r="T4002" s="7"/>
      <c r="U4002" s="9">
        <v>630.36</v>
      </c>
    </row>
    <row r="4003" spans="1:21" ht="23.25" thickBot="1" x14ac:dyDescent="0.3">
      <c r="A4003" s="4" t="s">
        <v>943</v>
      </c>
      <c r="B4003" s="4" t="s">
        <v>987</v>
      </c>
      <c r="C4003" s="4" t="s">
        <v>988</v>
      </c>
      <c r="D4003" s="4" t="s">
        <v>944</v>
      </c>
      <c r="E4003" s="4" t="s">
        <v>945</v>
      </c>
      <c r="F4003" s="4" t="s">
        <v>192</v>
      </c>
      <c r="G4003" s="4" t="s">
        <v>193</v>
      </c>
      <c r="H4003" s="4" t="s">
        <v>440</v>
      </c>
      <c r="I4003" s="10">
        <v>-9969.1200000000008</v>
      </c>
      <c r="J4003" s="10">
        <v>-650.16</v>
      </c>
      <c r="K4003" s="10">
        <v>-4767.84</v>
      </c>
      <c r="L4003" s="10">
        <v>-9537.8799999999992</v>
      </c>
      <c r="M4003" s="10">
        <v>-8237.26</v>
      </c>
      <c r="N4003" s="10">
        <v>-9774.3799999999992</v>
      </c>
      <c r="O4003" s="10">
        <v>-9774.3799999999992</v>
      </c>
      <c r="P4003" s="10">
        <v>-8885.7999999999993</v>
      </c>
      <c r="Q4003" s="10">
        <v>-9374.52</v>
      </c>
      <c r="R4003" s="10">
        <v>-888.58</v>
      </c>
      <c r="S4003" s="10">
        <v>-12440.12</v>
      </c>
      <c r="T4003" s="10">
        <v>-8885.7999999999993</v>
      </c>
      <c r="U4003" s="9">
        <v>-93185.84</v>
      </c>
    </row>
    <row r="4004" spans="1:21" ht="23.25" thickBot="1" x14ac:dyDescent="0.3">
      <c r="A4004" s="4" t="s">
        <v>943</v>
      </c>
      <c r="B4004" s="4" t="s">
        <v>354</v>
      </c>
      <c r="C4004" s="4" t="s">
        <v>355</v>
      </c>
      <c r="D4004" s="4" t="s">
        <v>944</v>
      </c>
      <c r="E4004" s="4" t="s">
        <v>945</v>
      </c>
      <c r="F4004" s="4" t="s">
        <v>128</v>
      </c>
      <c r="G4004" s="4" t="s">
        <v>129</v>
      </c>
      <c r="H4004" s="4" t="s">
        <v>440</v>
      </c>
      <c r="I4004" s="7"/>
      <c r="J4004" s="7"/>
      <c r="K4004" s="7"/>
      <c r="L4004" s="7"/>
      <c r="M4004" s="7"/>
      <c r="N4004" s="7"/>
      <c r="O4004" s="7"/>
      <c r="P4004" s="8">
        <v>450</v>
      </c>
      <c r="Q4004" s="7"/>
      <c r="R4004" s="7"/>
      <c r="S4004" s="7"/>
      <c r="T4004" s="7"/>
      <c r="U4004" s="9">
        <v>450</v>
      </c>
    </row>
    <row r="4005" spans="1:21" ht="23.25" thickBot="1" x14ac:dyDescent="0.3">
      <c r="A4005" s="4" t="s">
        <v>943</v>
      </c>
      <c r="B4005" s="4" t="s">
        <v>194</v>
      </c>
      <c r="C4005" s="4" t="s">
        <v>195</v>
      </c>
      <c r="D4005" s="4" t="s">
        <v>944</v>
      </c>
      <c r="E4005" s="4" t="s">
        <v>945</v>
      </c>
      <c r="F4005" s="4" t="s">
        <v>38</v>
      </c>
      <c r="G4005" s="4" t="s">
        <v>39</v>
      </c>
      <c r="H4005" s="4" t="s">
        <v>440</v>
      </c>
      <c r="I4005" s="11"/>
      <c r="J4005" s="11"/>
      <c r="K4005" s="10">
        <v>25.06</v>
      </c>
      <c r="L4005" s="11"/>
      <c r="M4005" s="11"/>
      <c r="N4005" s="11"/>
      <c r="O4005" s="11"/>
      <c r="P4005" s="11"/>
      <c r="Q4005" s="11"/>
      <c r="R4005" s="11"/>
      <c r="S4005" s="11"/>
      <c r="T4005" s="11"/>
      <c r="U4005" s="9">
        <v>25.06</v>
      </c>
    </row>
    <row r="4006" spans="1:21" ht="23.25" thickBot="1" x14ac:dyDescent="0.3">
      <c r="A4006" s="4" t="s">
        <v>943</v>
      </c>
      <c r="B4006" s="4" t="s">
        <v>194</v>
      </c>
      <c r="C4006" s="4" t="s">
        <v>195</v>
      </c>
      <c r="D4006" s="4" t="s">
        <v>944</v>
      </c>
      <c r="E4006" s="4" t="s">
        <v>945</v>
      </c>
      <c r="F4006" s="4" t="s">
        <v>86</v>
      </c>
      <c r="G4006" s="4" t="s">
        <v>87</v>
      </c>
      <c r="H4006" s="4" t="s">
        <v>440</v>
      </c>
      <c r="I4006" s="7"/>
      <c r="J4006" s="7"/>
      <c r="K4006" s="7"/>
      <c r="L4006" s="7"/>
      <c r="M4006" s="7"/>
      <c r="N4006" s="8">
        <v>545.9</v>
      </c>
      <c r="O4006" s="7"/>
      <c r="P4006" s="7"/>
      <c r="Q4006" s="7"/>
      <c r="R4006" s="7"/>
      <c r="S4006" s="7"/>
      <c r="T4006" s="7"/>
      <c r="U4006" s="9">
        <v>545.9</v>
      </c>
    </row>
    <row r="4007" spans="1:21" ht="23.25" thickBot="1" x14ac:dyDescent="0.3">
      <c r="A4007" s="4" t="s">
        <v>943</v>
      </c>
      <c r="B4007" s="4" t="s">
        <v>194</v>
      </c>
      <c r="C4007" s="4" t="s">
        <v>195</v>
      </c>
      <c r="D4007" s="4" t="s">
        <v>1133</v>
      </c>
      <c r="E4007" s="4" t="s">
        <v>1134</v>
      </c>
      <c r="F4007" s="4" t="s">
        <v>168</v>
      </c>
      <c r="G4007" s="4" t="s">
        <v>169</v>
      </c>
      <c r="H4007" s="4" t="s">
        <v>1135</v>
      </c>
      <c r="I4007" s="11"/>
      <c r="J4007" s="11"/>
      <c r="K4007" s="11"/>
      <c r="L4007" s="11"/>
      <c r="M4007" s="11"/>
      <c r="N4007" s="11"/>
      <c r="O4007" s="11"/>
      <c r="P4007" s="11"/>
      <c r="Q4007" s="10">
        <v>157</v>
      </c>
      <c r="R4007" s="11"/>
      <c r="S4007" s="11"/>
      <c r="T4007" s="11"/>
      <c r="U4007" s="9">
        <v>157</v>
      </c>
    </row>
    <row r="4008" spans="1:21" ht="23.25" thickBot="1" x14ac:dyDescent="0.3">
      <c r="A4008" s="4" t="s">
        <v>943</v>
      </c>
      <c r="B4008" s="4" t="s">
        <v>194</v>
      </c>
      <c r="C4008" s="4" t="s">
        <v>195</v>
      </c>
      <c r="D4008" s="4" t="s">
        <v>946</v>
      </c>
      <c r="E4008" s="4" t="s">
        <v>947</v>
      </c>
      <c r="F4008" s="4" t="s">
        <v>84</v>
      </c>
      <c r="G4008" s="4" t="s">
        <v>85</v>
      </c>
      <c r="H4008" s="4" t="s">
        <v>353</v>
      </c>
      <c r="I4008" s="8">
        <v>1200</v>
      </c>
      <c r="J4008" s="7"/>
      <c r="K4008" s="7"/>
      <c r="L4008" s="7"/>
      <c r="M4008" s="7"/>
      <c r="N4008" s="7"/>
      <c r="O4008" s="7"/>
      <c r="P4008" s="7"/>
      <c r="Q4008" s="7"/>
      <c r="R4008" s="7"/>
      <c r="S4008" s="7"/>
      <c r="T4008" s="7"/>
      <c r="U4008" s="9">
        <v>1200</v>
      </c>
    </row>
    <row r="4009" spans="1:21" ht="23.25" thickBot="1" x14ac:dyDescent="0.3">
      <c r="A4009" s="4" t="s">
        <v>943</v>
      </c>
      <c r="B4009" s="4" t="s">
        <v>846</v>
      </c>
      <c r="C4009" s="4" t="s">
        <v>847</v>
      </c>
      <c r="D4009" s="4" t="s">
        <v>944</v>
      </c>
      <c r="E4009" s="4" t="s">
        <v>945</v>
      </c>
      <c r="F4009" s="4" t="s">
        <v>108</v>
      </c>
      <c r="G4009" s="4" t="s">
        <v>109</v>
      </c>
      <c r="H4009" s="4" t="s">
        <v>440</v>
      </c>
      <c r="I4009" s="10">
        <v>39418.730000000003</v>
      </c>
      <c r="J4009" s="10">
        <v>39230.410000000003</v>
      </c>
      <c r="K4009" s="10">
        <v>37673.75</v>
      </c>
      <c r="L4009" s="10">
        <v>48162.43</v>
      </c>
      <c r="M4009" s="10">
        <v>52267.39</v>
      </c>
      <c r="N4009" s="10">
        <v>53656.73</v>
      </c>
      <c r="O4009" s="10">
        <v>54234.5</v>
      </c>
      <c r="P4009" s="10">
        <v>51914.74</v>
      </c>
      <c r="Q4009" s="10">
        <v>54378.17</v>
      </c>
      <c r="R4009" s="10">
        <v>46658.77</v>
      </c>
      <c r="S4009" s="10">
        <v>48155.25</v>
      </c>
      <c r="T4009" s="10">
        <v>46395.63</v>
      </c>
      <c r="U4009" s="9">
        <v>572146.5</v>
      </c>
    </row>
    <row r="4010" spans="1:21" ht="23.25" thickBot="1" x14ac:dyDescent="0.3">
      <c r="A4010" s="4" t="s">
        <v>943</v>
      </c>
      <c r="B4010" s="4" t="s">
        <v>846</v>
      </c>
      <c r="C4010" s="4" t="s">
        <v>847</v>
      </c>
      <c r="D4010" s="4" t="s">
        <v>944</v>
      </c>
      <c r="E4010" s="4" t="s">
        <v>945</v>
      </c>
      <c r="F4010" s="4" t="s">
        <v>110</v>
      </c>
      <c r="G4010" s="4" t="s">
        <v>111</v>
      </c>
      <c r="H4010" s="4" t="s">
        <v>440</v>
      </c>
      <c r="I4010" s="7"/>
      <c r="J4010" s="7"/>
      <c r="K4010" s="7"/>
      <c r="L4010" s="7"/>
      <c r="M4010" s="7"/>
      <c r="N4010" s="8">
        <v>10000</v>
      </c>
      <c r="O4010" s="8">
        <v>-6666.67</v>
      </c>
      <c r="P4010" s="8">
        <v>833.33</v>
      </c>
      <c r="Q4010" s="8">
        <v>833.33</v>
      </c>
      <c r="R4010" s="8">
        <v>833.33</v>
      </c>
      <c r="S4010" s="8">
        <v>833.33</v>
      </c>
      <c r="T4010" s="8">
        <v>833.33</v>
      </c>
      <c r="U4010" s="9">
        <v>7499.98</v>
      </c>
    </row>
    <row r="4011" spans="1:21" ht="23.25" thickBot="1" x14ac:dyDescent="0.3">
      <c r="A4011" s="4" t="s">
        <v>943</v>
      </c>
      <c r="B4011" s="4" t="s">
        <v>846</v>
      </c>
      <c r="C4011" s="4" t="s">
        <v>847</v>
      </c>
      <c r="D4011" s="4" t="s">
        <v>944</v>
      </c>
      <c r="E4011" s="4" t="s">
        <v>945</v>
      </c>
      <c r="F4011" s="4" t="s">
        <v>112</v>
      </c>
      <c r="G4011" s="4" t="s">
        <v>113</v>
      </c>
      <c r="H4011" s="4" t="s">
        <v>440</v>
      </c>
      <c r="I4011" s="10">
        <v>5513.9</v>
      </c>
      <c r="J4011" s="10">
        <v>6348.06</v>
      </c>
      <c r="K4011" s="10">
        <v>6447.6</v>
      </c>
      <c r="L4011" s="10">
        <v>7542.44</v>
      </c>
      <c r="M4011" s="10">
        <v>7542.45</v>
      </c>
      <c r="N4011" s="10">
        <v>7758.35</v>
      </c>
      <c r="O4011" s="10">
        <v>7758.31</v>
      </c>
      <c r="P4011" s="10">
        <v>7758.31</v>
      </c>
      <c r="Q4011" s="10">
        <v>7758.31</v>
      </c>
      <c r="R4011" s="10">
        <v>7758.31</v>
      </c>
      <c r="S4011" s="10">
        <v>7758.31</v>
      </c>
      <c r="T4011" s="10">
        <v>7758.31</v>
      </c>
      <c r="U4011" s="9">
        <v>87702.66</v>
      </c>
    </row>
    <row r="4012" spans="1:21" ht="23.25" thickBot="1" x14ac:dyDescent="0.3">
      <c r="A4012" s="4" t="s">
        <v>943</v>
      </c>
      <c r="B4012" s="4" t="s">
        <v>846</v>
      </c>
      <c r="C4012" s="4" t="s">
        <v>847</v>
      </c>
      <c r="D4012" s="4" t="s">
        <v>944</v>
      </c>
      <c r="E4012" s="4" t="s">
        <v>945</v>
      </c>
      <c r="F4012" s="4" t="s">
        <v>114</v>
      </c>
      <c r="G4012" s="4" t="s">
        <v>115</v>
      </c>
      <c r="H4012" s="4" t="s">
        <v>440</v>
      </c>
      <c r="I4012" s="8">
        <v>20407.54</v>
      </c>
      <c r="J4012" s="8">
        <v>23494.85</v>
      </c>
      <c r="K4012" s="8">
        <v>23863.22</v>
      </c>
      <c r="L4012" s="8">
        <v>27992.75</v>
      </c>
      <c r="M4012" s="8">
        <v>27992.73</v>
      </c>
      <c r="N4012" s="8">
        <v>28793.85</v>
      </c>
      <c r="O4012" s="8">
        <v>28793.89</v>
      </c>
      <c r="P4012" s="8">
        <v>28877.23</v>
      </c>
      <c r="Q4012" s="8">
        <v>28877.22</v>
      </c>
      <c r="R4012" s="8">
        <v>28877.21</v>
      </c>
      <c r="S4012" s="8">
        <v>28877.21</v>
      </c>
      <c r="T4012" s="8">
        <v>28877.22</v>
      </c>
      <c r="U4012" s="9">
        <v>325724.92</v>
      </c>
    </row>
    <row r="4013" spans="1:21" ht="23.25" thickBot="1" x14ac:dyDescent="0.3">
      <c r="A4013" s="4" t="s">
        <v>943</v>
      </c>
      <c r="B4013" s="4" t="s">
        <v>846</v>
      </c>
      <c r="C4013" s="4" t="s">
        <v>847</v>
      </c>
      <c r="D4013" s="4" t="s">
        <v>944</v>
      </c>
      <c r="E4013" s="4" t="s">
        <v>945</v>
      </c>
      <c r="F4013" s="4" t="s">
        <v>128</v>
      </c>
      <c r="G4013" s="4" t="s">
        <v>129</v>
      </c>
      <c r="H4013" s="4" t="s">
        <v>440</v>
      </c>
      <c r="I4013" s="11"/>
      <c r="J4013" s="11"/>
      <c r="K4013" s="10">
        <v>9500</v>
      </c>
      <c r="L4013" s="10">
        <v>2990</v>
      </c>
      <c r="M4013" s="10">
        <v>375</v>
      </c>
      <c r="N4013" s="11"/>
      <c r="O4013" s="11"/>
      <c r="P4013" s="11"/>
      <c r="Q4013" s="11"/>
      <c r="R4013" s="11"/>
      <c r="S4013" s="11"/>
      <c r="T4013" s="11"/>
      <c r="U4013" s="9">
        <v>12865</v>
      </c>
    </row>
    <row r="4014" spans="1:21" ht="23.25" thickBot="1" x14ac:dyDescent="0.3">
      <c r="A4014" s="4" t="s">
        <v>943</v>
      </c>
      <c r="B4014" s="4" t="s">
        <v>846</v>
      </c>
      <c r="C4014" s="4" t="s">
        <v>847</v>
      </c>
      <c r="D4014" s="4" t="s">
        <v>944</v>
      </c>
      <c r="E4014" s="4" t="s">
        <v>945</v>
      </c>
      <c r="F4014" s="4" t="s">
        <v>94</v>
      </c>
      <c r="G4014" s="4" t="s">
        <v>95</v>
      </c>
      <c r="H4014" s="4" t="s">
        <v>440</v>
      </c>
      <c r="I4014" s="7"/>
      <c r="J4014" s="7"/>
      <c r="K4014" s="7"/>
      <c r="L4014" s="7"/>
      <c r="M4014" s="7"/>
      <c r="N4014" s="7"/>
      <c r="O4014" s="8">
        <v>724.95</v>
      </c>
      <c r="P4014" s="7"/>
      <c r="Q4014" s="7"/>
      <c r="R4014" s="7"/>
      <c r="S4014" s="7"/>
      <c r="T4014" s="7"/>
      <c r="U4014" s="9">
        <v>724.95</v>
      </c>
    </row>
    <row r="4015" spans="1:21" ht="23.25" thickBot="1" x14ac:dyDescent="0.3">
      <c r="A4015" s="4" t="s">
        <v>943</v>
      </c>
      <c r="B4015" s="4" t="s">
        <v>846</v>
      </c>
      <c r="C4015" s="4" t="s">
        <v>847</v>
      </c>
      <c r="D4015" s="4" t="s">
        <v>944</v>
      </c>
      <c r="E4015" s="4" t="s">
        <v>945</v>
      </c>
      <c r="F4015" s="4" t="s">
        <v>134</v>
      </c>
      <c r="G4015" s="4" t="s">
        <v>135</v>
      </c>
      <c r="H4015" s="4" t="s">
        <v>440</v>
      </c>
      <c r="I4015" s="11"/>
      <c r="J4015" s="11"/>
      <c r="K4015" s="11"/>
      <c r="L4015" s="11"/>
      <c r="M4015" s="11"/>
      <c r="N4015" s="11"/>
      <c r="O4015" s="11"/>
      <c r="P4015" s="11"/>
      <c r="Q4015" s="11"/>
      <c r="R4015" s="10">
        <v>255</v>
      </c>
      <c r="S4015" s="11"/>
      <c r="T4015" s="11"/>
      <c r="U4015" s="9">
        <v>255</v>
      </c>
    </row>
    <row r="4016" spans="1:21" ht="23.25" thickBot="1" x14ac:dyDescent="0.3">
      <c r="A4016" s="4" t="s">
        <v>943</v>
      </c>
      <c r="B4016" s="4" t="s">
        <v>846</v>
      </c>
      <c r="C4016" s="4" t="s">
        <v>847</v>
      </c>
      <c r="D4016" s="4" t="s">
        <v>944</v>
      </c>
      <c r="E4016" s="4" t="s">
        <v>945</v>
      </c>
      <c r="F4016" s="4" t="s">
        <v>98</v>
      </c>
      <c r="G4016" s="4" t="s">
        <v>99</v>
      </c>
      <c r="H4016" s="4" t="s">
        <v>440</v>
      </c>
      <c r="I4016" s="7"/>
      <c r="J4016" s="7"/>
      <c r="K4016" s="7"/>
      <c r="L4016" s="7"/>
      <c r="M4016" s="7"/>
      <c r="N4016" s="7"/>
      <c r="O4016" s="7"/>
      <c r="P4016" s="7"/>
      <c r="Q4016" s="7"/>
      <c r="R4016" s="8">
        <v>175</v>
      </c>
      <c r="S4016" s="8">
        <v>419.11</v>
      </c>
      <c r="T4016" s="8">
        <v>-594.11</v>
      </c>
      <c r="U4016" s="12">
        <v>0</v>
      </c>
    </row>
    <row r="4017" spans="1:21" ht="23.25" thickBot="1" x14ac:dyDescent="0.3">
      <c r="A4017" s="4" t="s">
        <v>943</v>
      </c>
      <c r="B4017" s="4" t="s">
        <v>846</v>
      </c>
      <c r="C4017" s="4" t="s">
        <v>847</v>
      </c>
      <c r="D4017" s="4" t="s">
        <v>944</v>
      </c>
      <c r="E4017" s="4" t="s">
        <v>945</v>
      </c>
      <c r="F4017" s="4" t="s">
        <v>102</v>
      </c>
      <c r="G4017" s="4" t="s">
        <v>103</v>
      </c>
      <c r="H4017" s="4" t="s">
        <v>440</v>
      </c>
      <c r="I4017" s="11"/>
      <c r="J4017" s="11"/>
      <c r="K4017" s="11"/>
      <c r="L4017" s="11"/>
      <c r="M4017" s="11"/>
      <c r="N4017" s="10">
        <v>23.99</v>
      </c>
      <c r="O4017" s="11"/>
      <c r="P4017" s="11"/>
      <c r="Q4017" s="11"/>
      <c r="R4017" s="11"/>
      <c r="S4017" s="11"/>
      <c r="T4017" s="11"/>
      <c r="U4017" s="9">
        <v>23.99</v>
      </c>
    </row>
    <row r="4018" spans="1:21" ht="23.25" thickBot="1" x14ac:dyDescent="0.3">
      <c r="A4018" s="4" t="s">
        <v>943</v>
      </c>
      <c r="B4018" s="4" t="s">
        <v>846</v>
      </c>
      <c r="C4018" s="4" t="s">
        <v>847</v>
      </c>
      <c r="D4018" s="4" t="s">
        <v>944</v>
      </c>
      <c r="E4018" s="4" t="s">
        <v>945</v>
      </c>
      <c r="F4018" s="4" t="s">
        <v>116</v>
      </c>
      <c r="G4018" s="4" t="s">
        <v>117</v>
      </c>
      <c r="H4018" s="4" t="s">
        <v>440</v>
      </c>
      <c r="I4018" s="7"/>
      <c r="J4018" s="7"/>
      <c r="K4018" s="7"/>
      <c r="L4018" s="7"/>
      <c r="M4018" s="8">
        <v>317.3</v>
      </c>
      <c r="N4018" s="7"/>
      <c r="O4018" s="7"/>
      <c r="P4018" s="7"/>
      <c r="Q4018" s="7"/>
      <c r="R4018" s="7"/>
      <c r="S4018" s="7"/>
      <c r="T4018" s="8">
        <v>32.03</v>
      </c>
      <c r="U4018" s="9">
        <v>349.33</v>
      </c>
    </row>
    <row r="4019" spans="1:21" ht="23.25" thickBot="1" x14ac:dyDescent="0.3">
      <c r="A4019" s="4" t="s">
        <v>943</v>
      </c>
      <c r="B4019" s="4" t="s">
        <v>846</v>
      </c>
      <c r="C4019" s="4" t="s">
        <v>847</v>
      </c>
      <c r="D4019" s="4" t="s">
        <v>944</v>
      </c>
      <c r="E4019" s="4" t="s">
        <v>945</v>
      </c>
      <c r="F4019" s="4" t="s">
        <v>84</v>
      </c>
      <c r="G4019" s="4" t="s">
        <v>85</v>
      </c>
      <c r="H4019" s="4" t="s">
        <v>440</v>
      </c>
      <c r="I4019" s="10">
        <v>282.11</v>
      </c>
      <c r="J4019" s="10">
        <v>91.35</v>
      </c>
      <c r="K4019" s="10">
        <v>1229.71</v>
      </c>
      <c r="L4019" s="10">
        <v>131</v>
      </c>
      <c r="M4019" s="10">
        <v>818.11</v>
      </c>
      <c r="N4019" s="10">
        <v>190.12</v>
      </c>
      <c r="O4019" s="11"/>
      <c r="P4019" s="11"/>
      <c r="Q4019" s="11"/>
      <c r="R4019" s="11"/>
      <c r="S4019" s="10">
        <v>175</v>
      </c>
      <c r="T4019" s="10">
        <v>562.08000000000004</v>
      </c>
      <c r="U4019" s="9">
        <v>3479.48</v>
      </c>
    </row>
    <row r="4020" spans="1:21" ht="23.25" thickBot="1" x14ac:dyDescent="0.3">
      <c r="A4020" s="4" t="s">
        <v>943</v>
      </c>
      <c r="B4020" s="4" t="s">
        <v>846</v>
      </c>
      <c r="C4020" s="4" t="s">
        <v>847</v>
      </c>
      <c r="D4020" s="4" t="s">
        <v>944</v>
      </c>
      <c r="E4020" s="4" t="s">
        <v>945</v>
      </c>
      <c r="F4020" s="4" t="s">
        <v>164</v>
      </c>
      <c r="G4020" s="4" t="s">
        <v>165</v>
      </c>
      <c r="H4020" s="4" t="s">
        <v>440</v>
      </c>
      <c r="I4020" s="7"/>
      <c r="J4020" s="8">
        <v>1327.27</v>
      </c>
      <c r="K4020" s="7"/>
      <c r="L4020" s="7"/>
      <c r="M4020" s="7"/>
      <c r="N4020" s="8">
        <v>102.89</v>
      </c>
      <c r="O4020" s="8">
        <v>-2990</v>
      </c>
      <c r="P4020" s="7"/>
      <c r="Q4020" s="7"/>
      <c r="R4020" s="7"/>
      <c r="S4020" s="7"/>
      <c r="T4020" s="7"/>
      <c r="U4020" s="9">
        <v>-1559.84</v>
      </c>
    </row>
    <row r="4021" spans="1:21" ht="23.25" thickBot="1" x14ac:dyDescent="0.3">
      <c r="A4021" s="4" t="s">
        <v>943</v>
      </c>
      <c r="B4021" s="4" t="s">
        <v>846</v>
      </c>
      <c r="C4021" s="4" t="s">
        <v>847</v>
      </c>
      <c r="D4021" s="4" t="s">
        <v>944</v>
      </c>
      <c r="E4021" s="4" t="s">
        <v>945</v>
      </c>
      <c r="F4021" s="4" t="s">
        <v>166</v>
      </c>
      <c r="G4021" s="4" t="s">
        <v>167</v>
      </c>
      <c r="H4021" s="4" t="s">
        <v>440</v>
      </c>
      <c r="I4021" s="11"/>
      <c r="J4021" s="11"/>
      <c r="K4021" s="10">
        <v>723.8</v>
      </c>
      <c r="L4021" s="11"/>
      <c r="M4021" s="11"/>
      <c r="N4021" s="11"/>
      <c r="O4021" s="11"/>
      <c r="P4021" s="11"/>
      <c r="Q4021" s="11"/>
      <c r="R4021" s="11"/>
      <c r="S4021" s="11"/>
      <c r="T4021" s="11"/>
      <c r="U4021" s="9">
        <v>723.8</v>
      </c>
    </row>
    <row r="4022" spans="1:21" ht="23.25" thickBot="1" x14ac:dyDescent="0.3">
      <c r="A4022" s="4" t="s">
        <v>943</v>
      </c>
      <c r="B4022" s="4" t="s">
        <v>846</v>
      </c>
      <c r="C4022" s="4" t="s">
        <v>847</v>
      </c>
      <c r="D4022" s="4" t="s">
        <v>944</v>
      </c>
      <c r="E4022" s="4" t="s">
        <v>945</v>
      </c>
      <c r="F4022" s="4" t="s">
        <v>192</v>
      </c>
      <c r="G4022" s="4" t="s">
        <v>193</v>
      </c>
      <c r="H4022" s="4" t="s">
        <v>440</v>
      </c>
      <c r="I4022" s="8">
        <v>-27968.95</v>
      </c>
      <c r="J4022" s="8">
        <v>-28281.74</v>
      </c>
      <c r="K4022" s="8">
        <v>-27096.87</v>
      </c>
      <c r="L4022" s="8">
        <v>-35623.75</v>
      </c>
      <c r="M4022" s="8">
        <v>-30258.639999999999</v>
      </c>
      <c r="N4022" s="8">
        <v>-36161.9</v>
      </c>
      <c r="O4022" s="8">
        <v>-36960.43</v>
      </c>
      <c r="P4022" s="8">
        <v>-34917.300000000003</v>
      </c>
      <c r="Q4022" s="8">
        <v>-36700.239999999998</v>
      </c>
      <c r="R4022" s="8">
        <v>-33287.26</v>
      </c>
      <c r="S4022" s="8">
        <v>-31507.55</v>
      </c>
      <c r="T4022" s="8">
        <v>-31853.84</v>
      </c>
      <c r="U4022" s="9">
        <v>-390618.47</v>
      </c>
    </row>
    <row r="4023" spans="1:21" ht="23.25" thickBot="1" x14ac:dyDescent="0.3">
      <c r="A4023" s="4" t="s">
        <v>943</v>
      </c>
      <c r="B4023" s="4" t="s">
        <v>196</v>
      </c>
      <c r="C4023" s="4" t="s">
        <v>197</v>
      </c>
      <c r="D4023" s="4" t="s">
        <v>944</v>
      </c>
      <c r="E4023" s="4" t="s">
        <v>945</v>
      </c>
      <c r="F4023" s="4" t="s">
        <v>156</v>
      </c>
      <c r="G4023" s="4" t="s">
        <v>157</v>
      </c>
      <c r="H4023" s="4" t="s">
        <v>440</v>
      </c>
      <c r="I4023" s="10">
        <v>126</v>
      </c>
      <c r="J4023" s="11"/>
      <c r="K4023" s="11"/>
      <c r="L4023" s="11"/>
      <c r="M4023" s="11"/>
      <c r="N4023" s="11"/>
      <c r="O4023" s="11"/>
      <c r="P4023" s="11"/>
      <c r="Q4023" s="11"/>
      <c r="R4023" s="11"/>
      <c r="S4023" s="11"/>
      <c r="T4023" s="11"/>
      <c r="U4023" s="9">
        <v>126</v>
      </c>
    </row>
    <row r="4024" spans="1:21" ht="23.25" thickBot="1" x14ac:dyDescent="0.3">
      <c r="A4024" s="4" t="s">
        <v>943</v>
      </c>
      <c r="B4024" s="4" t="s">
        <v>992</v>
      </c>
      <c r="C4024" s="4" t="s">
        <v>993</v>
      </c>
      <c r="D4024" s="4" t="s">
        <v>1010</v>
      </c>
      <c r="E4024" s="4" t="s">
        <v>1011</v>
      </c>
      <c r="F4024" s="4" t="s">
        <v>152</v>
      </c>
      <c r="G4024" s="4" t="s">
        <v>153</v>
      </c>
      <c r="H4024" s="4" t="s">
        <v>1012</v>
      </c>
      <c r="I4024" s="7"/>
      <c r="J4024" s="7"/>
      <c r="K4024" s="7"/>
      <c r="L4024" s="7"/>
      <c r="M4024" s="7"/>
      <c r="N4024" s="8">
        <v>9358.59</v>
      </c>
      <c r="O4024" s="8">
        <v>85138.240000000005</v>
      </c>
      <c r="P4024" s="8">
        <v>35067.089999999997</v>
      </c>
      <c r="Q4024" s="8">
        <v>27496.27</v>
      </c>
      <c r="R4024" s="8">
        <v>50439.68</v>
      </c>
      <c r="S4024" s="8">
        <v>33753.54</v>
      </c>
      <c r="T4024" s="8">
        <v>33253.79</v>
      </c>
      <c r="U4024" s="9">
        <v>274507.2</v>
      </c>
    </row>
    <row r="4025" spans="1:21" ht="23.25" thickBot="1" x14ac:dyDescent="0.3">
      <c r="A4025" s="4" t="s">
        <v>943</v>
      </c>
      <c r="B4025" s="4" t="s">
        <v>992</v>
      </c>
      <c r="C4025" s="4" t="s">
        <v>993</v>
      </c>
      <c r="D4025" s="4" t="s">
        <v>944</v>
      </c>
      <c r="E4025" s="4" t="s">
        <v>945</v>
      </c>
      <c r="F4025" s="4" t="s">
        <v>152</v>
      </c>
      <c r="G4025" s="4" t="s">
        <v>153</v>
      </c>
      <c r="H4025" s="4" t="s">
        <v>440</v>
      </c>
      <c r="I4025" s="11"/>
      <c r="J4025" s="11"/>
      <c r="K4025" s="11"/>
      <c r="L4025" s="11"/>
      <c r="M4025" s="11"/>
      <c r="N4025" s="11"/>
      <c r="O4025" s="11"/>
      <c r="P4025" s="11"/>
      <c r="Q4025" s="11"/>
      <c r="R4025" s="11"/>
      <c r="S4025" s="11"/>
      <c r="T4025" s="10">
        <v>450</v>
      </c>
      <c r="U4025" s="9">
        <v>450</v>
      </c>
    </row>
    <row r="4026" spans="1:21" ht="23.25" thickBot="1" x14ac:dyDescent="0.3">
      <c r="A4026" s="4" t="s">
        <v>943</v>
      </c>
      <c r="B4026" s="4" t="s">
        <v>992</v>
      </c>
      <c r="C4026" s="4" t="s">
        <v>993</v>
      </c>
      <c r="D4026" s="4" t="s">
        <v>968</v>
      </c>
      <c r="E4026" s="4" t="s">
        <v>969</v>
      </c>
      <c r="F4026" s="4" t="s">
        <v>537</v>
      </c>
      <c r="G4026" s="4" t="s">
        <v>538</v>
      </c>
      <c r="H4026" s="4" t="s">
        <v>83</v>
      </c>
      <c r="I4026" s="7"/>
      <c r="J4026" s="7"/>
      <c r="K4026" s="7"/>
      <c r="L4026" s="7"/>
      <c r="M4026" s="7"/>
      <c r="N4026" s="8">
        <v>3060</v>
      </c>
      <c r="O4026" s="7"/>
      <c r="P4026" s="7"/>
      <c r="Q4026" s="7"/>
      <c r="R4026" s="7"/>
      <c r="S4026" s="7"/>
      <c r="T4026" s="7"/>
      <c r="U4026" s="9">
        <v>3060</v>
      </c>
    </row>
    <row r="4027" spans="1:21" ht="23.25" thickBot="1" x14ac:dyDescent="0.3">
      <c r="A4027" s="4" t="s">
        <v>943</v>
      </c>
      <c r="B4027" s="4" t="s">
        <v>992</v>
      </c>
      <c r="C4027" s="4" t="s">
        <v>993</v>
      </c>
      <c r="D4027" s="4" t="s">
        <v>968</v>
      </c>
      <c r="E4027" s="4" t="s">
        <v>969</v>
      </c>
      <c r="F4027" s="4" t="s">
        <v>82</v>
      </c>
      <c r="G4027" s="4" t="s">
        <v>83</v>
      </c>
      <c r="H4027" s="4" t="s">
        <v>83</v>
      </c>
      <c r="I4027" s="10">
        <v>4000</v>
      </c>
      <c r="J4027" s="11"/>
      <c r="K4027" s="10">
        <v>8000</v>
      </c>
      <c r="L4027" s="10">
        <v>4000</v>
      </c>
      <c r="M4027" s="10">
        <v>63600</v>
      </c>
      <c r="N4027" s="10">
        <v>57210</v>
      </c>
      <c r="O4027" s="10">
        <v>57214.7</v>
      </c>
      <c r="P4027" s="10">
        <v>9192.35</v>
      </c>
      <c r="Q4027" s="10">
        <v>53372.35</v>
      </c>
      <c r="R4027" s="10">
        <v>45617.35</v>
      </c>
      <c r="S4027" s="10">
        <v>46292.35</v>
      </c>
      <c r="T4027" s="10">
        <v>46292.35</v>
      </c>
      <c r="U4027" s="9">
        <v>394791.45</v>
      </c>
    </row>
    <row r="4028" spans="1:21" ht="23.25" thickBot="1" x14ac:dyDescent="0.3">
      <c r="A4028" s="4" t="s">
        <v>943</v>
      </c>
      <c r="B4028" s="4" t="s">
        <v>384</v>
      </c>
      <c r="C4028" s="4" t="s">
        <v>385</v>
      </c>
      <c r="D4028" s="4" t="s">
        <v>944</v>
      </c>
      <c r="E4028" s="4" t="s">
        <v>945</v>
      </c>
      <c r="F4028" s="4" t="s">
        <v>82</v>
      </c>
      <c r="G4028" s="4" t="s">
        <v>83</v>
      </c>
      <c r="H4028" s="4" t="s">
        <v>440</v>
      </c>
      <c r="I4028" s="8">
        <v>169</v>
      </c>
      <c r="J4028" s="7"/>
      <c r="K4028" s="7"/>
      <c r="L4028" s="7"/>
      <c r="M4028" s="7"/>
      <c r="N4028" s="7"/>
      <c r="O4028" s="7"/>
      <c r="P4028" s="7"/>
      <c r="Q4028" s="7"/>
      <c r="R4028" s="7"/>
      <c r="S4028" s="7"/>
      <c r="T4028" s="7"/>
      <c r="U4028" s="9">
        <v>169</v>
      </c>
    </row>
    <row r="4029" spans="1:21" ht="23.25" thickBot="1" x14ac:dyDescent="0.3">
      <c r="A4029" s="4" t="s">
        <v>943</v>
      </c>
      <c r="B4029" s="4" t="s">
        <v>384</v>
      </c>
      <c r="C4029" s="4" t="s">
        <v>385</v>
      </c>
      <c r="D4029" s="4" t="s">
        <v>968</v>
      </c>
      <c r="E4029" s="4" t="s">
        <v>969</v>
      </c>
      <c r="F4029" s="4" t="s">
        <v>510</v>
      </c>
      <c r="G4029" s="4" t="s">
        <v>511</v>
      </c>
      <c r="H4029" s="4" t="s">
        <v>83</v>
      </c>
      <c r="I4029" s="11"/>
      <c r="J4029" s="11"/>
      <c r="K4029" s="11"/>
      <c r="L4029" s="11"/>
      <c r="M4029" s="11"/>
      <c r="N4029" s="11"/>
      <c r="O4029" s="11"/>
      <c r="P4029" s="10">
        <v>67575</v>
      </c>
      <c r="Q4029" s="10">
        <v>22525</v>
      </c>
      <c r="R4029" s="10">
        <v>22525</v>
      </c>
      <c r="S4029" s="10">
        <v>22525</v>
      </c>
      <c r="T4029" s="10">
        <v>22525</v>
      </c>
      <c r="U4029" s="9">
        <v>157675</v>
      </c>
    </row>
    <row r="4030" spans="1:21" ht="23.25" thickBot="1" x14ac:dyDescent="0.3">
      <c r="A4030" s="4" t="s">
        <v>943</v>
      </c>
      <c r="B4030" s="4" t="s">
        <v>384</v>
      </c>
      <c r="C4030" s="4" t="s">
        <v>385</v>
      </c>
      <c r="D4030" s="4" t="s">
        <v>968</v>
      </c>
      <c r="E4030" s="4" t="s">
        <v>969</v>
      </c>
      <c r="F4030" s="4" t="s">
        <v>98</v>
      </c>
      <c r="G4030" s="4" t="s">
        <v>99</v>
      </c>
      <c r="H4030" s="4" t="s">
        <v>83</v>
      </c>
      <c r="I4030" s="7"/>
      <c r="J4030" s="7"/>
      <c r="K4030" s="7"/>
      <c r="L4030" s="7"/>
      <c r="M4030" s="7"/>
      <c r="N4030" s="7"/>
      <c r="O4030" s="7"/>
      <c r="P4030" s="7"/>
      <c r="Q4030" s="7"/>
      <c r="R4030" s="7"/>
      <c r="S4030" s="7"/>
      <c r="T4030" s="8">
        <v>180</v>
      </c>
      <c r="U4030" s="9">
        <v>180</v>
      </c>
    </row>
    <row r="4031" spans="1:21" ht="23.25" thickBot="1" x14ac:dyDescent="0.3">
      <c r="A4031" s="4" t="s">
        <v>943</v>
      </c>
      <c r="B4031" s="4" t="s">
        <v>384</v>
      </c>
      <c r="C4031" s="4" t="s">
        <v>385</v>
      </c>
      <c r="D4031" s="4" t="s">
        <v>968</v>
      </c>
      <c r="E4031" s="4" t="s">
        <v>969</v>
      </c>
      <c r="F4031" s="4" t="s">
        <v>82</v>
      </c>
      <c r="G4031" s="4" t="s">
        <v>83</v>
      </c>
      <c r="H4031" s="4" t="s">
        <v>83</v>
      </c>
      <c r="I4031" s="10">
        <v>1600.5</v>
      </c>
      <c r="J4031" s="10">
        <v>3291.5</v>
      </c>
      <c r="K4031" s="10">
        <v>-380.5</v>
      </c>
      <c r="L4031" s="10">
        <v>3849</v>
      </c>
      <c r="M4031" s="10">
        <v>133</v>
      </c>
      <c r="N4031" s="10">
        <v>8075.25</v>
      </c>
      <c r="O4031" s="10">
        <v>22525</v>
      </c>
      <c r="P4031" s="10">
        <v>-169</v>
      </c>
      <c r="Q4031" s="10">
        <v>259</v>
      </c>
      <c r="R4031" s="10">
        <v>90</v>
      </c>
      <c r="S4031" s="11"/>
      <c r="T4031" s="11"/>
      <c r="U4031" s="9">
        <v>39273.75</v>
      </c>
    </row>
    <row r="4032" spans="1:21" ht="23.25" thickBot="1" x14ac:dyDescent="0.3">
      <c r="A4032" s="4" t="s">
        <v>943</v>
      </c>
      <c r="B4032" s="4" t="s">
        <v>384</v>
      </c>
      <c r="C4032" s="4" t="s">
        <v>385</v>
      </c>
      <c r="D4032" s="4" t="s">
        <v>948</v>
      </c>
      <c r="E4032" s="4" t="s">
        <v>949</v>
      </c>
      <c r="F4032" s="4" t="s">
        <v>144</v>
      </c>
      <c r="G4032" s="4" t="s">
        <v>145</v>
      </c>
      <c r="H4032" s="4" t="s">
        <v>784</v>
      </c>
      <c r="I4032" s="8">
        <v>551.67999999999995</v>
      </c>
      <c r="J4032" s="8">
        <v>563.54</v>
      </c>
      <c r="K4032" s="8">
        <v>542.65</v>
      </c>
      <c r="L4032" s="8">
        <v>550.34</v>
      </c>
      <c r="M4032" s="8">
        <v>543.03</v>
      </c>
      <c r="N4032" s="8">
        <v>519.53</v>
      </c>
      <c r="O4032" s="8">
        <v>560.63</v>
      </c>
      <c r="P4032" s="8">
        <v>568.47</v>
      </c>
      <c r="Q4032" s="8">
        <v>581.74</v>
      </c>
      <c r="R4032" s="8">
        <v>549.29</v>
      </c>
      <c r="S4032" s="8">
        <v>551.01</v>
      </c>
      <c r="T4032" s="8">
        <v>556.83000000000004</v>
      </c>
      <c r="U4032" s="9">
        <v>6638.74</v>
      </c>
    </row>
    <row r="4033" spans="1:21" ht="23.25" thickBot="1" x14ac:dyDescent="0.3">
      <c r="A4033" s="4" t="s">
        <v>943</v>
      </c>
      <c r="B4033" s="4" t="s">
        <v>994</v>
      </c>
      <c r="C4033" s="4" t="s">
        <v>995</v>
      </c>
      <c r="D4033" s="4" t="s">
        <v>1010</v>
      </c>
      <c r="E4033" s="4" t="s">
        <v>1011</v>
      </c>
      <c r="F4033" s="4" t="s">
        <v>38</v>
      </c>
      <c r="G4033" s="4" t="s">
        <v>39</v>
      </c>
      <c r="H4033" s="4" t="s">
        <v>1012</v>
      </c>
      <c r="I4033" s="11"/>
      <c r="J4033" s="11"/>
      <c r="K4033" s="11"/>
      <c r="L4033" s="11"/>
      <c r="M4033" s="10">
        <v>495</v>
      </c>
      <c r="N4033" s="11"/>
      <c r="O4033" s="11"/>
      <c r="P4033" s="11"/>
      <c r="Q4033" s="11"/>
      <c r="R4033" s="11"/>
      <c r="S4033" s="11"/>
      <c r="T4033" s="11"/>
      <c r="U4033" s="9">
        <v>495</v>
      </c>
    </row>
    <row r="4034" spans="1:21" ht="23.25" thickBot="1" x14ac:dyDescent="0.3">
      <c r="A4034" s="4" t="s">
        <v>943</v>
      </c>
      <c r="B4034" s="4" t="s">
        <v>368</v>
      </c>
      <c r="C4034" s="4" t="s">
        <v>369</v>
      </c>
      <c r="D4034" s="4" t="s">
        <v>944</v>
      </c>
      <c r="E4034" s="4" t="s">
        <v>945</v>
      </c>
      <c r="F4034" s="4" t="s">
        <v>70</v>
      </c>
      <c r="G4034" s="4" t="s">
        <v>71</v>
      </c>
      <c r="H4034" s="4" t="s">
        <v>440</v>
      </c>
      <c r="I4034" s="7"/>
      <c r="J4034" s="7"/>
      <c r="K4034" s="8">
        <v>789.59</v>
      </c>
      <c r="L4034" s="7"/>
      <c r="M4034" s="7"/>
      <c r="N4034" s="7"/>
      <c r="O4034" s="7"/>
      <c r="P4034" s="7"/>
      <c r="Q4034" s="7"/>
      <c r="R4034" s="7"/>
      <c r="S4034" s="7"/>
      <c r="T4034" s="7"/>
      <c r="U4034" s="9">
        <v>789.59</v>
      </c>
    </row>
    <row r="4035" spans="1:21" ht="23.25" thickBot="1" x14ac:dyDescent="0.3">
      <c r="A4035" s="4" t="s">
        <v>943</v>
      </c>
      <c r="B4035" s="4" t="s">
        <v>368</v>
      </c>
      <c r="C4035" s="4" t="s">
        <v>369</v>
      </c>
      <c r="D4035" s="4" t="s">
        <v>944</v>
      </c>
      <c r="E4035" s="4" t="s">
        <v>945</v>
      </c>
      <c r="F4035" s="4" t="s">
        <v>80</v>
      </c>
      <c r="G4035" s="4" t="s">
        <v>81</v>
      </c>
      <c r="H4035" s="4" t="s">
        <v>440</v>
      </c>
      <c r="I4035" s="11"/>
      <c r="J4035" s="11"/>
      <c r="K4035" s="11"/>
      <c r="L4035" s="11"/>
      <c r="M4035" s="10">
        <v>2.5</v>
      </c>
      <c r="N4035" s="11"/>
      <c r="O4035" s="11"/>
      <c r="P4035" s="11"/>
      <c r="Q4035" s="11"/>
      <c r="R4035" s="11"/>
      <c r="S4035" s="11"/>
      <c r="T4035" s="11"/>
      <c r="U4035" s="9">
        <v>2.5</v>
      </c>
    </row>
    <row r="4036" spans="1:21" ht="23.25" thickBot="1" x14ac:dyDescent="0.3">
      <c r="A4036" s="4" t="s">
        <v>943</v>
      </c>
      <c r="B4036" s="4" t="s">
        <v>368</v>
      </c>
      <c r="C4036" s="4" t="s">
        <v>369</v>
      </c>
      <c r="D4036" s="4" t="s">
        <v>944</v>
      </c>
      <c r="E4036" s="4" t="s">
        <v>945</v>
      </c>
      <c r="F4036" s="4" t="s">
        <v>38</v>
      </c>
      <c r="G4036" s="4" t="s">
        <v>39</v>
      </c>
      <c r="H4036" s="4" t="s">
        <v>440</v>
      </c>
      <c r="I4036" s="7"/>
      <c r="J4036" s="7"/>
      <c r="K4036" s="7"/>
      <c r="L4036" s="7"/>
      <c r="M4036" s="7"/>
      <c r="N4036" s="7"/>
      <c r="O4036" s="7"/>
      <c r="P4036" s="7"/>
      <c r="Q4036" s="7"/>
      <c r="R4036" s="7"/>
      <c r="S4036" s="8">
        <v>20936</v>
      </c>
      <c r="T4036" s="13">
        <v>0</v>
      </c>
      <c r="U4036" s="9">
        <v>20936</v>
      </c>
    </row>
    <row r="4037" spans="1:21" ht="23.25" thickBot="1" x14ac:dyDescent="0.3">
      <c r="A4037" s="4" t="s">
        <v>943</v>
      </c>
      <c r="B4037" s="4" t="s">
        <v>368</v>
      </c>
      <c r="C4037" s="4" t="s">
        <v>369</v>
      </c>
      <c r="D4037" s="4" t="s">
        <v>944</v>
      </c>
      <c r="E4037" s="4" t="s">
        <v>945</v>
      </c>
      <c r="F4037" s="4" t="s">
        <v>254</v>
      </c>
      <c r="G4037" s="4" t="s">
        <v>255</v>
      </c>
      <c r="H4037" s="4" t="s">
        <v>440</v>
      </c>
      <c r="I4037" s="11"/>
      <c r="J4037" s="10">
        <v>32.49</v>
      </c>
      <c r="K4037" s="10">
        <v>12.99</v>
      </c>
      <c r="L4037" s="11"/>
      <c r="M4037" s="10">
        <v>14.6</v>
      </c>
      <c r="N4037" s="11"/>
      <c r="O4037" s="11"/>
      <c r="P4037" s="11"/>
      <c r="Q4037" s="11"/>
      <c r="R4037" s="11"/>
      <c r="S4037" s="11"/>
      <c r="T4037" s="11"/>
      <c r="U4037" s="9">
        <v>60.08</v>
      </c>
    </row>
    <row r="4038" spans="1:21" ht="23.25" thickBot="1" x14ac:dyDescent="0.3">
      <c r="A4038" s="4" t="s">
        <v>943</v>
      </c>
      <c r="B4038" s="4" t="s">
        <v>368</v>
      </c>
      <c r="C4038" s="4" t="s">
        <v>369</v>
      </c>
      <c r="D4038" s="4" t="s">
        <v>944</v>
      </c>
      <c r="E4038" s="4" t="s">
        <v>945</v>
      </c>
      <c r="F4038" s="4" t="s">
        <v>98</v>
      </c>
      <c r="G4038" s="4" t="s">
        <v>99</v>
      </c>
      <c r="H4038" s="4" t="s">
        <v>440</v>
      </c>
      <c r="I4038" s="7"/>
      <c r="J4038" s="7"/>
      <c r="K4038" s="7"/>
      <c r="L4038" s="7"/>
      <c r="M4038" s="7"/>
      <c r="N4038" s="7"/>
      <c r="O4038" s="7"/>
      <c r="P4038" s="8">
        <v>32.89</v>
      </c>
      <c r="Q4038" s="7"/>
      <c r="R4038" s="7"/>
      <c r="S4038" s="7"/>
      <c r="T4038" s="7"/>
      <c r="U4038" s="9">
        <v>32.89</v>
      </c>
    </row>
    <row r="4039" spans="1:21" ht="23.25" thickBot="1" x14ac:dyDescent="0.3">
      <c r="A4039" s="4" t="s">
        <v>943</v>
      </c>
      <c r="B4039" s="4" t="s">
        <v>368</v>
      </c>
      <c r="C4039" s="4" t="s">
        <v>369</v>
      </c>
      <c r="D4039" s="4" t="s">
        <v>944</v>
      </c>
      <c r="E4039" s="4" t="s">
        <v>945</v>
      </c>
      <c r="F4039" s="4" t="s">
        <v>102</v>
      </c>
      <c r="G4039" s="4" t="s">
        <v>103</v>
      </c>
      <c r="H4039" s="4" t="s">
        <v>440</v>
      </c>
      <c r="I4039" s="10">
        <v>287.73</v>
      </c>
      <c r="J4039" s="10">
        <v>58.97</v>
      </c>
      <c r="K4039" s="10">
        <v>56.95</v>
      </c>
      <c r="L4039" s="11"/>
      <c r="M4039" s="10">
        <v>158.21</v>
      </c>
      <c r="N4039" s="10">
        <v>26.97</v>
      </c>
      <c r="O4039" s="11"/>
      <c r="P4039" s="10">
        <v>32.99</v>
      </c>
      <c r="Q4039" s="10">
        <v>13.99</v>
      </c>
      <c r="R4039" s="11"/>
      <c r="S4039" s="11"/>
      <c r="T4039" s="11"/>
      <c r="U4039" s="9">
        <v>635.80999999999995</v>
      </c>
    </row>
    <row r="4040" spans="1:21" ht="23.25" thickBot="1" x14ac:dyDescent="0.3">
      <c r="A4040" s="4" t="s">
        <v>943</v>
      </c>
      <c r="B4040" s="4" t="s">
        <v>368</v>
      </c>
      <c r="C4040" s="4" t="s">
        <v>369</v>
      </c>
      <c r="D4040" s="4" t="s">
        <v>944</v>
      </c>
      <c r="E4040" s="4" t="s">
        <v>945</v>
      </c>
      <c r="F4040" s="4" t="s">
        <v>116</v>
      </c>
      <c r="G4040" s="4" t="s">
        <v>117</v>
      </c>
      <c r="H4040" s="4" t="s">
        <v>440</v>
      </c>
      <c r="I4040" s="8">
        <v>26.64</v>
      </c>
      <c r="J4040" s="8">
        <v>18.8</v>
      </c>
      <c r="K4040" s="7"/>
      <c r="L4040" s="7"/>
      <c r="M4040" s="8">
        <v>15.48</v>
      </c>
      <c r="N4040" s="7"/>
      <c r="O4040" s="7"/>
      <c r="P4040" s="7"/>
      <c r="Q4040" s="7"/>
      <c r="R4040" s="7"/>
      <c r="S4040" s="7"/>
      <c r="T4040" s="7"/>
      <c r="U4040" s="9">
        <v>60.92</v>
      </c>
    </row>
    <row r="4041" spans="1:21" ht="23.25" thickBot="1" x14ac:dyDescent="0.3">
      <c r="A4041" s="4" t="s">
        <v>943</v>
      </c>
      <c r="B4041" s="4" t="s">
        <v>368</v>
      </c>
      <c r="C4041" s="4" t="s">
        <v>369</v>
      </c>
      <c r="D4041" s="4" t="s">
        <v>944</v>
      </c>
      <c r="E4041" s="4" t="s">
        <v>945</v>
      </c>
      <c r="F4041" s="4" t="s">
        <v>148</v>
      </c>
      <c r="G4041" s="4" t="s">
        <v>149</v>
      </c>
      <c r="H4041" s="4" t="s">
        <v>440</v>
      </c>
      <c r="I4041" s="11"/>
      <c r="J4041" s="10">
        <v>334.2</v>
      </c>
      <c r="K4041" s="11"/>
      <c r="L4041" s="11"/>
      <c r="M4041" s="10">
        <v>76.95</v>
      </c>
      <c r="N4041" s="11"/>
      <c r="O4041" s="11"/>
      <c r="P4041" s="11"/>
      <c r="Q4041" s="11"/>
      <c r="R4041" s="11"/>
      <c r="S4041" s="11"/>
      <c r="T4041" s="11"/>
      <c r="U4041" s="9">
        <v>411.15</v>
      </c>
    </row>
    <row r="4042" spans="1:21" ht="23.25" thickBot="1" x14ac:dyDescent="0.3">
      <c r="A4042" s="4" t="s">
        <v>943</v>
      </c>
      <c r="B4042" s="4" t="s">
        <v>368</v>
      </c>
      <c r="C4042" s="4" t="s">
        <v>369</v>
      </c>
      <c r="D4042" s="4" t="s">
        <v>944</v>
      </c>
      <c r="E4042" s="4" t="s">
        <v>945</v>
      </c>
      <c r="F4042" s="4" t="s">
        <v>82</v>
      </c>
      <c r="G4042" s="4" t="s">
        <v>83</v>
      </c>
      <c r="H4042" s="4" t="s">
        <v>440</v>
      </c>
      <c r="I4042" s="8">
        <v>9.4</v>
      </c>
      <c r="J4042" s="8">
        <v>18.2</v>
      </c>
      <c r="K4042" s="8">
        <v>71.599999999999994</v>
      </c>
      <c r="L4042" s="8">
        <v>18.2</v>
      </c>
      <c r="M4042" s="8">
        <v>127.3</v>
      </c>
      <c r="N4042" s="8">
        <v>57.6</v>
      </c>
      <c r="O4042" s="7"/>
      <c r="P4042" s="7"/>
      <c r="Q4042" s="7"/>
      <c r="R4042" s="7"/>
      <c r="S4042" s="7"/>
      <c r="T4042" s="7"/>
      <c r="U4042" s="9">
        <v>302.3</v>
      </c>
    </row>
    <row r="4043" spans="1:21" ht="23.25" thickBot="1" x14ac:dyDescent="0.3">
      <c r="A4043" s="4" t="s">
        <v>943</v>
      </c>
      <c r="B4043" s="4" t="s">
        <v>368</v>
      </c>
      <c r="C4043" s="4" t="s">
        <v>369</v>
      </c>
      <c r="D4043" s="4" t="s">
        <v>944</v>
      </c>
      <c r="E4043" s="4" t="s">
        <v>945</v>
      </c>
      <c r="F4043" s="4" t="s">
        <v>84</v>
      </c>
      <c r="G4043" s="4" t="s">
        <v>85</v>
      </c>
      <c r="H4043" s="4" t="s">
        <v>440</v>
      </c>
      <c r="I4043" s="10">
        <v>134.25</v>
      </c>
      <c r="J4043" s="10">
        <v>104.31</v>
      </c>
      <c r="K4043" s="10">
        <v>173.54</v>
      </c>
      <c r="L4043" s="10">
        <v>96.07</v>
      </c>
      <c r="M4043" s="10">
        <v>31.97</v>
      </c>
      <c r="N4043" s="10">
        <v>283.25</v>
      </c>
      <c r="O4043" s="10">
        <v>19.96</v>
      </c>
      <c r="P4043" s="10">
        <v>93.9</v>
      </c>
      <c r="Q4043" s="10">
        <v>17.75</v>
      </c>
      <c r="R4043" s="11"/>
      <c r="S4043" s="11"/>
      <c r="T4043" s="11"/>
      <c r="U4043" s="9">
        <v>955</v>
      </c>
    </row>
    <row r="4044" spans="1:21" ht="23.25" thickBot="1" x14ac:dyDescent="0.3">
      <c r="A4044" s="4" t="s">
        <v>943</v>
      </c>
      <c r="B4044" s="4" t="s">
        <v>368</v>
      </c>
      <c r="C4044" s="4" t="s">
        <v>369</v>
      </c>
      <c r="D4044" s="4" t="s">
        <v>944</v>
      </c>
      <c r="E4044" s="4" t="s">
        <v>945</v>
      </c>
      <c r="F4044" s="4" t="s">
        <v>166</v>
      </c>
      <c r="G4044" s="4" t="s">
        <v>167</v>
      </c>
      <c r="H4044" s="4" t="s">
        <v>440</v>
      </c>
      <c r="I4044" s="7"/>
      <c r="J4044" s="8">
        <v>455.95</v>
      </c>
      <c r="K4044" s="7"/>
      <c r="L4044" s="7"/>
      <c r="M4044" s="7"/>
      <c r="N4044" s="7"/>
      <c r="O4044" s="7"/>
      <c r="P4044" s="7"/>
      <c r="Q4044" s="7"/>
      <c r="R4044" s="7"/>
      <c r="S4044" s="7"/>
      <c r="T4044" s="7"/>
      <c r="U4044" s="9">
        <v>455.95</v>
      </c>
    </row>
    <row r="4045" spans="1:21" ht="23.25" thickBot="1" x14ac:dyDescent="0.3">
      <c r="A4045" s="4" t="s">
        <v>943</v>
      </c>
      <c r="B4045" s="4" t="s">
        <v>368</v>
      </c>
      <c r="C4045" s="4" t="s">
        <v>369</v>
      </c>
      <c r="D4045" s="4" t="s">
        <v>944</v>
      </c>
      <c r="E4045" s="4" t="s">
        <v>945</v>
      </c>
      <c r="F4045" s="4" t="s">
        <v>168</v>
      </c>
      <c r="G4045" s="4" t="s">
        <v>169</v>
      </c>
      <c r="H4045" s="4" t="s">
        <v>440</v>
      </c>
      <c r="I4045" s="11"/>
      <c r="J4045" s="10">
        <v>371.61</v>
      </c>
      <c r="K4045" s="10">
        <v>17.95</v>
      </c>
      <c r="L4045" s="11"/>
      <c r="M4045" s="11"/>
      <c r="N4045" s="11"/>
      <c r="O4045" s="11"/>
      <c r="P4045" s="11"/>
      <c r="Q4045" s="11"/>
      <c r="R4045" s="11"/>
      <c r="S4045" s="11"/>
      <c r="T4045" s="11"/>
      <c r="U4045" s="9">
        <v>389.56</v>
      </c>
    </row>
    <row r="4046" spans="1:21" ht="23.25" thickBot="1" x14ac:dyDescent="0.3">
      <c r="A4046" s="4" t="s">
        <v>943</v>
      </c>
      <c r="B4046" s="4" t="s">
        <v>368</v>
      </c>
      <c r="C4046" s="4" t="s">
        <v>369</v>
      </c>
      <c r="D4046" s="4" t="s">
        <v>1013</v>
      </c>
      <c r="E4046" s="4" t="s">
        <v>1014</v>
      </c>
      <c r="F4046" s="4" t="s">
        <v>47</v>
      </c>
      <c r="G4046" s="4" t="s">
        <v>48</v>
      </c>
      <c r="H4046" s="4" t="s">
        <v>1015</v>
      </c>
      <c r="I4046" s="7"/>
      <c r="J4046" s="7"/>
      <c r="K4046" s="8">
        <v>-224.93</v>
      </c>
      <c r="L4046" s="7"/>
      <c r="M4046" s="7"/>
      <c r="N4046" s="7"/>
      <c r="O4046" s="7"/>
      <c r="P4046" s="7"/>
      <c r="Q4046" s="8">
        <v>23.27</v>
      </c>
      <c r="R4046" s="7"/>
      <c r="S4046" s="7"/>
      <c r="T4046" s="7"/>
      <c r="U4046" s="9">
        <v>-201.66</v>
      </c>
    </row>
    <row r="4047" spans="1:21" ht="23.25" thickBot="1" x14ac:dyDescent="0.3">
      <c r="A4047" s="4" t="s">
        <v>943</v>
      </c>
      <c r="B4047" s="4" t="s">
        <v>368</v>
      </c>
      <c r="C4047" s="4" t="s">
        <v>369</v>
      </c>
      <c r="D4047" s="4" t="s">
        <v>1013</v>
      </c>
      <c r="E4047" s="4" t="s">
        <v>1014</v>
      </c>
      <c r="F4047" s="4" t="s">
        <v>1016</v>
      </c>
      <c r="G4047" s="4" t="s">
        <v>1017</v>
      </c>
      <c r="H4047" s="4" t="s">
        <v>1015</v>
      </c>
      <c r="I4047" s="10">
        <v>-18748.310000000001</v>
      </c>
      <c r="J4047" s="10">
        <v>-57704.6</v>
      </c>
      <c r="K4047" s="10">
        <v>-58632.99</v>
      </c>
      <c r="L4047" s="10">
        <v>-51928.28</v>
      </c>
      <c r="M4047" s="10">
        <v>-81.92</v>
      </c>
      <c r="N4047" s="10">
        <v>17531.189999999999</v>
      </c>
      <c r="O4047" s="10">
        <v>10987.8</v>
      </c>
      <c r="P4047" s="10">
        <v>-5271.53</v>
      </c>
      <c r="Q4047" s="10">
        <v>6070.67</v>
      </c>
      <c r="R4047" s="10">
        <v>7431.45</v>
      </c>
      <c r="S4047" s="10">
        <v>-23246.7</v>
      </c>
      <c r="T4047" s="10">
        <v>11899.28</v>
      </c>
      <c r="U4047" s="9">
        <v>-161693.94</v>
      </c>
    </row>
    <row r="4048" spans="1:21" ht="23.25" thickBot="1" x14ac:dyDescent="0.3">
      <c r="A4048" s="4" t="s">
        <v>943</v>
      </c>
      <c r="B4048" s="4" t="s">
        <v>1018</v>
      </c>
      <c r="C4048" s="4" t="s">
        <v>1019</v>
      </c>
      <c r="D4048" s="4" t="s">
        <v>1013</v>
      </c>
      <c r="E4048" s="4" t="s">
        <v>1014</v>
      </c>
      <c r="F4048" s="4" t="s">
        <v>47</v>
      </c>
      <c r="G4048" s="4" t="s">
        <v>48</v>
      </c>
      <c r="H4048" s="4" t="s">
        <v>1015</v>
      </c>
      <c r="I4048" s="8">
        <v>791.17</v>
      </c>
      <c r="J4048" s="8">
        <v>5531.48</v>
      </c>
      <c r="K4048" s="8">
        <v>26.36</v>
      </c>
      <c r="L4048" s="8">
        <v>4751.79</v>
      </c>
      <c r="M4048" s="7"/>
      <c r="N4048" s="8">
        <v>91.6</v>
      </c>
      <c r="O4048" s="8">
        <v>3866.56</v>
      </c>
      <c r="P4048" s="8">
        <v>95.4</v>
      </c>
      <c r="Q4048" s="8">
        <v>60.89</v>
      </c>
      <c r="R4048" s="8">
        <v>714.17</v>
      </c>
      <c r="S4048" s="8">
        <v>422.37</v>
      </c>
      <c r="T4048" s="7"/>
      <c r="U4048" s="9">
        <v>16351.79</v>
      </c>
    </row>
    <row r="4049" spans="1:21" ht="23.25" thickBot="1" x14ac:dyDescent="0.3">
      <c r="A4049" s="4" t="s">
        <v>943</v>
      </c>
      <c r="B4049" s="4" t="s">
        <v>1018</v>
      </c>
      <c r="C4049" s="4" t="s">
        <v>1019</v>
      </c>
      <c r="D4049" s="4" t="s">
        <v>1013</v>
      </c>
      <c r="E4049" s="4" t="s">
        <v>1014</v>
      </c>
      <c r="F4049" s="4" t="s">
        <v>130</v>
      </c>
      <c r="G4049" s="4" t="s">
        <v>131</v>
      </c>
      <c r="H4049" s="4" t="s">
        <v>1015</v>
      </c>
      <c r="I4049" s="10">
        <v>372.58</v>
      </c>
      <c r="J4049" s="11"/>
      <c r="K4049" s="10">
        <v>2972.3</v>
      </c>
      <c r="L4049" s="10">
        <v>18804.63</v>
      </c>
      <c r="M4049" s="11"/>
      <c r="N4049" s="11"/>
      <c r="O4049" s="11"/>
      <c r="P4049" s="11"/>
      <c r="Q4049" s="11"/>
      <c r="R4049" s="11"/>
      <c r="S4049" s="11"/>
      <c r="T4049" s="11"/>
      <c r="U4049" s="9">
        <v>22149.51</v>
      </c>
    </row>
    <row r="4050" spans="1:21" ht="23.25" thickBot="1" x14ac:dyDescent="0.3">
      <c r="A4050" s="4" t="s">
        <v>943</v>
      </c>
      <c r="B4050" s="4" t="s">
        <v>1018</v>
      </c>
      <c r="C4050" s="4" t="s">
        <v>1019</v>
      </c>
      <c r="D4050" s="4" t="s">
        <v>1013</v>
      </c>
      <c r="E4050" s="4" t="s">
        <v>1014</v>
      </c>
      <c r="F4050" s="4" t="s">
        <v>1020</v>
      </c>
      <c r="G4050" s="4" t="s">
        <v>1021</v>
      </c>
      <c r="H4050" s="4" t="s">
        <v>1015</v>
      </c>
      <c r="I4050" s="7"/>
      <c r="J4050" s="8">
        <v>55105.36</v>
      </c>
      <c r="K4050" s="8">
        <v>-55105.36</v>
      </c>
      <c r="L4050" s="7"/>
      <c r="M4050" s="7"/>
      <c r="N4050" s="7"/>
      <c r="O4050" s="7"/>
      <c r="P4050" s="7"/>
      <c r="Q4050" s="7"/>
      <c r="R4050" s="7"/>
      <c r="S4050" s="7"/>
      <c r="T4050" s="7"/>
      <c r="U4050" s="12">
        <v>0</v>
      </c>
    </row>
    <row r="4051" spans="1:21" ht="23.25" thickBot="1" x14ac:dyDescent="0.3">
      <c r="A4051" s="4" t="s">
        <v>943</v>
      </c>
      <c r="B4051" s="4" t="s">
        <v>1018</v>
      </c>
      <c r="C4051" s="4" t="s">
        <v>1019</v>
      </c>
      <c r="D4051" s="4" t="s">
        <v>1013</v>
      </c>
      <c r="E4051" s="4" t="s">
        <v>1014</v>
      </c>
      <c r="F4051" s="4" t="s">
        <v>1016</v>
      </c>
      <c r="G4051" s="4" t="s">
        <v>1017</v>
      </c>
      <c r="H4051" s="4" t="s">
        <v>1015</v>
      </c>
      <c r="I4051" s="11"/>
      <c r="J4051" s="11"/>
      <c r="K4051" s="10">
        <v>14551</v>
      </c>
      <c r="L4051" s="11"/>
      <c r="M4051" s="11"/>
      <c r="N4051" s="11"/>
      <c r="O4051" s="11"/>
      <c r="P4051" s="11"/>
      <c r="Q4051" s="11"/>
      <c r="R4051" s="11"/>
      <c r="S4051" s="11"/>
      <c r="T4051" s="11"/>
      <c r="U4051" s="9">
        <v>14551</v>
      </c>
    </row>
    <row r="4052" spans="1:21" ht="23.25" thickBot="1" x14ac:dyDescent="0.3">
      <c r="A4052" s="4" t="s">
        <v>943</v>
      </c>
      <c r="B4052" s="4" t="s">
        <v>725</v>
      </c>
      <c r="C4052" s="4" t="s">
        <v>726</v>
      </c>
      <c r="D4052" s="4" t="s">
        <v>944</v>
      </c>
      <c r="E4052" s="4" t="s">
        <v>945</v>
      </c>
      <c r="F4052" s="4" t="s">
        <v>108</v>
      </c>
      <c r="G4052" s="4" t="s">
        <v>109</v>
      </c>
      <c r="H4052" s="4" t="s">
        <v>440</v>
      </c>
      <c r="I4052" s="8">
        <v>45067.62</v>
      </c>
      <c r="J4052" s="8">
        <v>50342.27</v>
      </c>
      <c r="K4052" s="8">
        <v>49321.7</v>
      </c>
      <c r="L4052" s="8">
        <v>53053.48</v>
      </c>
      <c r="M4052" s="8">
        <v>53122.79</v>
      </c>
      <c r="N4052" s="8">
        <v>50899.66</v>
      </c>
      <c r="O4052" s="8">
        <v>51144.01</v>
      </c>
      <c r="P4052" s="8">
        <v>48663.11</v>
      </c>
      <c r="Q4052" s="8">
        <v>51358.12</v>
      </c>
      <c r="R4052" s="8">
        <v>43921.23</v>
      </c>
      <c r="S4052" s="8">
        <v>44545.99</v>
      </c>
      <c r="T4052" s="8">
        <v>43807.43</v>
      </c>
      <c r="U4052" s="9">
        <v>585247.41</v>
      </c>
    </row>
    <row r="4053" spans="1:21" ht="23.25" thickBot="1" x14ac:dyDescent="0.3">
      <c r="A4053" s="4" t="s">
        <v>943</v>
      </c>
      <c r="B4053" s="4" t="s">
        <v>725</v>
      </c>
      <c r="C4053" s="4" t="s">
        <v>726</v>
      </c>
      <c r="D4053" s="4" t="s">
        <v>944</v>
      </c>
      <c r="E4053" s="4" t="s">
        <v>945</v>
      </c>
      <c r="F4053" s="4" t="s">
        <v>535</v>
      </c>
      <c r="G4053" s="4" t="s">
        <v>536</v>
      </c>
      <c r="H4053" s="4" t="s">
        <v>440</v>
      </c>
      <c r="I4053" s="11"/>
      <c r="J4053" s="11"/>
      <c r="K4053" s="10">
        <v>-10454.64</v>
      </c>
      <c r="L4053" s="11"/>
      <c r="M4053" s="11"/>
      <c r="N4053" s="11"/>
      <c r="O4053" s="11"/>
      <c r="P4053" s="11"/>
      <c r="Q4053" s="11"/>
      <c r="R4053" s="11"/>
      <c r="S4053" s="11"/>
      <c r="T4053" s="11"/>
      <c r="U4053" s="9">
        <v>-10454.64</v>
      </c>
    </row>
    <row r="4054" spans="1:21" ht="23.25" thickBot="1" x14ac:dyDescent="0.3">
      <c r="A4054" s="4" t="s">
        <v>943</v>
      </c>
      <c r="B4054" s="4" t="s">
        <v>725</v>
      </c>
      <c r="C4054" s="4" t="s">
        <v>726</v>
      </c>
      <c r="D4054" s="4" t="s">
        <v>944</v>
      </c>
      <c r="E4054" s="4" t="s">
        <v>945</v>
      </c>
      <c r="F4054" s="4" t="s">
        <v>112</v>
      </c>
      <c r="G4054" s="4" t="s">
        <v>113</v>
      </c>
      <c r="H4054" s="4" t="s">
        <v>440</v>
      </c>
      <c r="I4054" s="8">
        <v>7109.05</v>
      </c>
      <c r="J4054" s="8">
        <v>8188.16</v>
      </c>
      <c r="K4054" s="8">
        <v>9208.7900000000009</v>
      </c>
      <c r="L4054" s="8">
        <v>8104.95</v>
      </c>
      <c r="M4054" s="8">
        <v>7553.3</v>
      </c>
      <c r="N4054" s="8">
        <v>7147.68</v>
      </c>
      <c r="O4054" s="8">
        <v>7147.7</v>
      </c>
      <c r="P4054" s="8">
        <v>7147.68</v>
      </c>
      <c r="Q4054" s="8">
        <v>7147.7</v>
      </c>
      <c r="R4054" s="8">
        <v>7147.71</v>
      </c>
      <c r="S4054" s="8">
        <v>7147.67</v>
      </c>
      <c r="T4054" s="8">
        <v>7147.65</v>
      </c>
      <c r="U4054" s="9">
        <v>90198.04</v>
      </c>
    </row>
    <row r="4055" spans="1:21" ht="23.25" thickBot="1" x14ac:dyDescent="0.3">
      <c r="A4055" s="4" t="s">
        <v>943</v>
      </c>
      <c r="B4055" s="4" t="s">
        <v>725</v>
      </c>
      <c r="C4055" s="4" t="s">
        <v>726</v>
      </c>
      <c r="D4055" s="4" t="s">
        <v>944</v>
      </c>
      <c r="E4055" s="4" t="s">
        <v>945</v>
      </c>
      <c r="F4055" s="4" t="s">
        <v>114</v>
      </c>
      <c r="G4055" s="4" t="s">
        <v>115</v>
      </c>
      <c r="H4055" s="4" t="s">
        <v>440</v>
      </c>
      <c r="I4055" s="10">
        <v>26311.39</v>
      </c>
      <c r="J4055" s="10">
        <v>30304.83</v>
      </c>
      <c r="K4055" s="10">
        <v>34082.54</v>
      </c>
      <c r="L4055" s="10">
        <v>30080.45</v>
      </c>
      <c r="M4055" s="10">
        <v>28032.91</v>
      </c>
      <c r="N4055" s="10">
        <v>26527.61</v>
      </c>
      <c r="O4055" s="10">
        <v>26527.62</v>
      </c>
      <c r="P4055" s="10">
        <v>26527.63</v>
      </c>
      <c r="Q4055" s="10">
        <v>26527.63</v>
      </c>
      <c r="R4055" s="10">
        <v>26527.66</v>
      </c>
      <c r="S4055" s="10">
        <v>26527.68</v>
      </c>
      <c r="T4055" s="10">
        <v>26527.66</v>
      </c>
      <c r="U4055" s="9">
        <v>334505.61</v>
      </c>
    </row>
    <row r="4056" spans="1:21" ht="23.25" thickBot="1" x14ac:dyDescent="0.3">
      <c r="A4056" s="4" t="s">
        <v>943</v>
      </c>
      <c r="B4056" s="4" t="s">
        <v>725</v>
      </c>
      <c r="C4056" s="4" t="s">
        <v>726</v>
      </c>
      <c r="D4056" s="4" t="s">
        <v>944</v>
      </c>
      <c r="E4056" s="4" t="s">
        <v>945</v>
      </c>
      <c r="F4056" s="4" t="s">
        <v>70</v>
      </c>
      <c r="G4056" s="4" t="s">
        <v>71</v>
      </c>
      <c r="H4056" s="4" t="s">
        <v>440</v>
      </c>
      <c r="I4056" s="7"/>
      <c r="J4056" s="8">
        <v>78.930000000000007</v>
      </c>
      <c r="K4056" s="7"/>
      <c r="L4056" s="7"/>
      <c r="M4056" s="7"/>
      <c r="N4056" s="7"/>
      <c r="O4056" s="8">
        <v>28.89</v>
      </c>
      <c r="P4056" s="7"/>
      <c r="Q4056" s="7"/>
      <c r="R4056" s="7"/>
      <c r="S4056" s="7"/>
      <c r="T4056" s="7"/>
      <c r="U4056" s="9">
        <v>107.82</v>
      </c>
    </row>
    <row r="4057" spans="1:21" ht="23.25" thickBot="1" x14ac:dyDescent="0.3">
      <c r="A4057" s="4" t="s">
        <v>943</v>
      </c>
      <c r="B4057" s="4" t="s">
        <v>725</v>
      </c>
      <c r="C4057" s="4" t="s">
        <v>726</v>
      </c>
      <c r="D4057" s="4" t="s">
        <v>944</v>
      </c>
      <c r="E4057" s="4" t="s">
        <v>945</v>
      </c>
      <c r="F4057" s="4" t="s">
        <v>47</v>
      </c>
      <c r="G4057" s="4" t="s">
        <v>48</v>
      </c>
      <c r="H4057" s="4" t="s">
        <v>440</v>
      </c>
      <c r="I4057" s="11"/>
      <c r="J4057" s="11"/>
      <c r="K4057" s="11"/>
      <c r="L4057" s="11"/>
      <c r="M4057" s="10">
        <v>433.03</v>
      </c>
      <c r="N4057" s="11"/>
      <c r="O4057" s="11"/>
      <c r="P4057" s="11"/>
      <c r="Q4057" s="11"/>
      <c r="R4057" s="11"/>
      <c r="S4057" s="11"/>
      <c r="T4057" s="11"/>
      <c r="U4057" s="9">
        <v>433.03</v>
      </c>
    </row>
    <row r="4058" spans="1:21" ht="23.25" thickBot="1" x14ac:dyDescent="0.3">
      <c r="A4058" s="4" t="s">
        <v>943</v>
      </c>
      <c r="B4058" s="4" t="s">
        <v>725</v>
      </c>
      <c r="C4058" s="4" t="s">
        <v>726</v>
      </c>
      <c r="D4058" s="4" t="s">
        <v>944</v>
      </c>
      <c r="E4058" s="4" t="s">
        <v>945</v>
      </c>
      <c r="F4058" s="4" t="s">
        <v>132</v>
      </c>
      <c r="G4058" s="4" t="s">
        <v>133</v>
      </c>
      <c r="H4058" s="4" t="s">
        <v>440</v>
      </c>
      <c r="I4058" s="8">
        <v>99.37</v>
      </c>
      <c r="J4058" s="8">
        <v>141.30000000000001</v>
      </c>
      <c r="K4058" s="8">
        <v>154.68</v>
      </c>
      <c r="L4058" s="8">
        <v>201.2</v>
      </c>
      <c r="M4058" s="8">
        <v>78.92</v>
      </c>
      <c r="N4058" s="8">
        <v>113.28</v>
      </c>
      <c r="O4058" s="7"/>
      <c r="P4058" s="7"/>
      <c r="Q4058" s="8">
        <v>70.63</v>
      </c>
      <c r="R4058" s="7"/>
      <c r="S4058" s="8">
        <v>138.80000000000001</v>
      </c>
      <c r="T4058" s="7"/>
      <c r="U4058" s="9">
        <v>998.18</v>
      </c>
    </row>
    <row r="4059" spans="1:21" ht="23.25" thickBot="1" x14ac:dyDescent="0.3">
      <c r="A4059" s="4" t="s">
        <v>943</v>
      </c>
      <c r="B4059" s="4" t="s">
        <v>725</v>
      </c>
      <c r="C4059" s="4" t="s">
        <v>726</v>
      </c>
      <c r="D4059" s="4" t="s">
        <v>944</v>
      </c>
      <c r="E4059" s="4" t="s">
        <v>945</v>
      </c>
      <c r="F4059" s="4" t="s">
        <v>80</v>
      </c>
      <c r="G4059" s="4" t="s">
        <v>81</v>
      </c>
      <c r="H4059" s="4" t="s">
        <v>440</v>
      </c>
      <c r="I4059" s="11"/>
      <c r="J4059" s="11"/>
      <c r="K4059" s="10">
        <v>70.19</v>
      </c>
      <c r="L4059" s="11"/>
      <c r="M4059" s="10">
        <v>96.84</v>
      </c>
      <c r="N4059" s="11"/>
      <c r="O4059" s="11"/>
      <c r="P4059" s="11"/>
      <c r="Q4059" s="11"/>
      <c r="R4059" s="11"/>
      <c r="S4059" s="11"/>
      <c r="T4059" s="11"/>
      <c r="U4059" s="9">
        <v>167.03</v>
      </c>
    </row>
    <row r="4060" spans="1:21" ht="23.25" thickBot="1" x14ac:dyDescent="0.3">
      <c r="A4060" s="4" t="s">
        <v>943</v>
      </c>
      <c r="B4060" s="4" t="s">
        <v>725</v>
      </c>
      <c r="C4060" s="4" t="s">
        <v>726</v>
      </c>
      <c r="D4060" s="4" t="s">
        <v>944</v>
      </c>
      <c r="E4060" s="4" t="s">
        <v>945</v>
      </c>
      <c r="F4060" s="4" t="s">
        <v>134</v>
      </c>
      <c r="G4060" s="4" t="s">
        <v>135</v>
      </c>
      <c r="H4060" s="4" t="s">
        <v>440</v>
      </c>
      <c r="I4060" s="7"/>
      <c r="J4060" s="7"/>
      <c r="K4060" s="7"/>
      <c r="L4060" s="7"/>
      <c r="M4060" s="7"/>
      <c r="N4060" s="7"/>
      <c r="O4060" s="7"/>
      <c r="P4060" s="8">
        <v>190</v>
      </c>
      <c r="Q4060" s="7"/>
      <c r="R4060" s="7"/>
      <c r="S4060" s="7"/>
      <c r="T4060" s="7"/>
      <c r="U4060" s="9">
        <v>190</v>
      </c>
    </row>
    <row r="4061" spans="1:21" ht="23.25" thickBot="1" x14ac:dyDescent="0.3">
      <c r="A4061" s="4" t="s">
        <v>943</v>
      </c>
      <c r="B4061" s="4" t="s">
        <v>725</v>
      </c>
      <c r="C4061" s="4" t="s">
        <v>726</v>
      </c>
      <c r="D4061" s="4" t="s">
        <v>944</v>
      </c>
      <c r="E4061" s="4" t="s">
        <v>945</v>
      </c>
      <c r="F4061" s="4" t="s">
        <v>310</v>
      </c>
      <c r="G4061" s="4" t="s">
        <v>311</v>
      </c>
      <c r="H4061" s="4" t="s">
        <v>440</v>
      </c>
      <c r="I4061" s="10">
        <v>8148.59</v>
      </c>
      <c r="J4061" s="10">
        <v>12938.21</v>
      </c>
      <c r="K4061" s="10">
        <v>7954.3</v>
      </c>
      <c r="L4061" s="10">
        <v>9387.81</v>
      </c>
      <c r="M4061" s="10">
        <v>12062.1</v>
      </c>
      <c r="N4061" s="10">
        <v>15618.39</v>
      </c>
      <c r="O4061" s="10">
        <v>12825.24</v>
      </c>
      <c r="P4061" s="10">
        <v>-140.08000000000001</v>
      </c>
      <c r="Q4061" s="10">
        <v>9689.82</v>
      </c>
      <c r="R4061" s="10">
        <v>24327.23</v>
      </c>
      <c r="S4061" s="10">
        <v>16943.13</v>
      </c>
      <c r="T4061" s="10">
        <v>22153.39</v>
      </c>
      <c r="U4061" s="9">
        <v>151908.13</v>
      </c>
    </row>
    <row r="4062" spans="1:21" ht="23.25" thickBot="1" x14ac:dyDescent="0.3">
      <c r="A4062" s="4" t="s">
        <v>943</v>
      </c>
      <c r="B4062" s="4" t="s">
        <v>725</v>
      </c>
      <c r="C4062" s="4" t="s">
        <v>726</v>
      </c>
      <c r="D4062" s="4" t="s">
        <v>944</v>
      </c>
      <c r="E4062" s="4" t="s">
        <v>945</v>
      </c>
      <c r="F4062" s="4" t="s">
        <v>38</v>
      </c>
      <c r="G4062" s="4" t="s">
        <v>39</v>
      </c>
      <c r="H4062" s="4" t="s">
        <v>440</v>
      </c>
      <c r="I4062" s="8">
        <v>26.49</v>
      </c>
      <c r="J4062" s="7"/>
      <c r="K4062" s="8">
        <v>4349.93</v>
      </c>
      <c r="L4062" s="8">
        <v>-4200</v>
      </c>
      <c r="M4062" s="8">
        <v>29.09</v>
      </c>
      <c r="N4062" s="8">
        <v>135</v>
      </c>
      <c r="O4062" s="7"/>
      <c r="P4062" s="8">
        <v>167.64</v>
      </c>
      <c r="Q4062" s="8">
        <v>7700</v>
      </c>
      <c r="R4062" s="7"/>
      <c r="S4062" s="8">
        <v>8400</v>
      </c>
      <c r="T4062" s="8">
        <v>213.34</v>
      </c>
      <c r="U4062" s="9">
        <v>16821.490000000002</v>
      </c>
    </row>
    <row r="4063" spans="1:21" ht="23.25" thickBot="1" x14ac:dyDescent="0.3">
      <c r="A4063" s="4" t="s">
        <v>943</v>
      </c>
      <c r="B4063" s="4" t="s">
        <v>725</v>
      </c>
      <c r="C4063" s="4" t="s">
        <v>726</v>
      </c>
      <c r="D4063" s="4" t="s">
        <v>944</v>
      </c>
      <c r="E4063" s="4" t="s">
        <v>945</v>
      </c>
      <c r="F4063" s="4" t="s">
        <v>254</v>
      </c>
      <c r="G4063" s="4" t="s">
        <v>255</v>
      </c>
      <c r="H4063" s="4" t="s">
        <v>440</v>
      </c>
      <c r="I4063" s="10">
        <v>345.85</v>
      </c>
      <c r="J4063" s="11"/>
      <c r="K4063" s="10">
        <v>4.99</v>
      </c>
      <c r="L4063" s="11"/>
      <c r="M4063" s="11"/>
      <c r="N4063" s="11"/>
      <c r="O4063" s="10">
        <v>-97.47</v>
      </c>
      <c r="P4063" s="14">
        <v>0</v>
      </c>
      <c r="Q4063" s="11"/>
      <c r="R4063" s="11"/>
      <c r="S4063" s="11"/>
      <c r="T4063" s="11"/>
      <c r="U4063" s="9">
        <v>253.37</v>
      </c>
    </row>
    <row r="4064" spans="1:21" ht="23.25" thickBot="1" x14ac:dyDescent="0.3">
      <c r="A4064" s="4" t="s">
        <v>943</v>
      </c>
      <c r="B4064" s="4" t="s">
        <v>725</v>
      </c>
      <c r="C4064" s="4" t="s">
        <v>726</v>
      </c>
      <c r="D4064" s="4" t="s">
        <v>944</v>
      </c>
      <c r="E4064" s="4" t="s">
        <v>945</v>
      </c>
      <c r="F4064" s="4" t="s">
        <v>98</v>
      </c>
      <c r="G4064" s="4" t="s">
        <v>99</v>
      </c>
      <c r="H4064" s="4" t="s">
        <v>440</v>
      </c>
      <c r="I4064" s="8">
        <v>-25.87</v>
      </c>
      <c r="J4064" s="7"/>
      <c r="K4064" s="7"/>
      <c r="L4064" s="7"/>
      <c r="M4064" s="8">
        <v>53.25</v>
      </c>
      <c r="N4064" s="7"/>
      <c r="O4064" s="7"/>
      <c r="P4064" s="7"/>
      <c r="Q4064" s="13">
        <v>0</v>
      </c>
      <c r="R4064" s="8">
        <v>46284.71</v>
      </c>
      <c r="S4064" s="8">
        <v>18885.25</v>
      </c>
      <c r="T4064" s="8">
        <v>46555.839999999997</v>
      </c>
      <c r="U4064" s="9">
        <v>111753.18</v>
      </c>
    </row>
    <row r="4065" spans="1:21" ht="23.25" thickBot="1" x14ac:dyDescent="0.3">
      <c r="A4065" s="4" t="s">
        <v>943</v>
      </c>
      <c r="B4065" s="4" t="s">
        <v>725</v>
      </c>
      <c r="C4065" s="4" t="s">
        <v>726</v>
      </c>
      <c r="D4065" s="4" t="s">
        <v>944</v>
      </c>
      <c r="E4065" s="4" t="s">
        <v>945</v>
      </c>
      <c r="F4065" s="4" t="s">
        <v>102</v>
      </c>
      <c r="G4065" s="4" t="s">
        <v>103</v>
      </c>
      <c r="H4065" s="4" t="s">
        <v>440</v>
      </c>
      <c r="I4065" s="10">
        <v>112.11</v>
      </c>
      <c r="J4065" s="10">
        <v>67.09</v>
      </c>
      <c r="K4065" s="10">
        <v>186.85</v>
      </c>
      <c r="L4065" s="10">
        <v>62.05</v>
      </c>
      <c r="M4065" s="10">
        <v>248.49</v>
      </c>
      <c r="N4065" s="11"/>
      <c r="O4065" s="10">
        <v>113.89</v>
      </c>
      <c r="P4065" s="10">
        <v>116.89</v>
      </c>
      <c r="Q4065" s="10">
        <v>14.06</v>
      </c>
      <c r="R4065" s="11"/>
      <c r="S4065" s="10">
        <v>-14.06</v>
      </c>
      <c r="T4065" s="11"/>
      <c r="U4065" s="9">
        <v>907.37</v>
      </c>
    </row>
    <row r="4066" spans="1:21" ht="23.25" thickBot="1" x14ac:dyDescent="0.3">
      <c r="A4066" s="4" t="s">
        <v>943</v>
      </c>
      <c r="B4066" s="4" t="s">
        <v>725</v>
      </c>
      <c r="C4066" s="4" t="s">
        <v>726</v>
      </c>
      <c r="D4066" s="4" t="s">
        <v>944</v>
      </c>
      <c r="E4066" s="4" t="s">
        <v>945</v>
      </c>
      <c r="F4066" s="4" t="s">
        <v>116</v>
      </c>
      <c r="G4066" s="4" t="s">
        <v>117</v>
      </c>
      <c r="H4066" s="4" t="s">
        <v>440</v>
      </c>
      <c r="I4066" s="7"/>
      <c r="J4066" s="7"/>
      <c r="K4066" s="8">
        <v>197.87</v>
      </c>
      <c r="L4066" s="7"/>
      <c r="M4066" s="7"/>
      <c r="N4066" s="7"/>
      <c r="O4066" s="7"/>
      <c r="P4066" s="7"/>
      <c r="Q4066" s="7"/>
      <c r="R4066" s="7"/>
      <c r="S4066" s="7"/>
      <c r="T4066" s="7"/>
      <c r="U4066" s="9">
        <v>197.87</v>
      </c>
    </row>
    <row r="4067" spans="1:21" ht="23.25" thickBot="1" x14ac:dyDescent="0.3">
      <c r="A4067" s="4" t="s">
        <v>943</v>
      </c>
      <c r="B4067" s="4" t="s">
        <v>725</v>
      </c>
      <c r="C4067" s="4" t="s">
        <v>726</v>
      </c>
      <c r="D4067" s="4" t="s">
        <v>944</v>
      </c>
      <c r="E4067" s="4" t="s">
        <v>945</v>
      </c>
      <c r="F4067" s="4" t="s">
        <v>82</v>
      </c>
      <c r="G4067" s="4" t="s">
        <v>83</v>
      </c>
      <c r="H4067" s="4" t="s">
        <v>440</v>
      </c>
      <c r="I4067" s="10">
        <v>93.6</v>
      </c>
      <c r="J4067" s="10">
        <v>64.400000000000006</v>
      </c>
      <c r="K4067" s="10">
        <v>22.8</v>
      </c>
      <c r="L4067" s="10">
        <v>7.4</v>
      </c>
      <c r="M4067" s="10">
        <v>63</v>
      </c>
      <c r="N4067" s="10">
        <v>5.4</v>
      </c>
      <c r="O4067" s="10">
        <v>11.04</v>
      </c>
      <c r="P4067" s="10">
        <v>204.16</v>
      </c>
      <c r="Q4067" s="11"/>
      <c r="R4067" s="10">
        <v>2.86</v>
      </c>
      <c r="S4067" s="11"/>
      <c r="T4067" s="11"/>
      <c r="U4067" s="9">
        <v>474.66</v>
      </c>
    </row>
    <row r="4068" spans="1:21" ht="23.25" thickBot="1" x14ac:dyDescent="0.3">
      <c r="A4068" s="4" t="s">
        <v>943</v>
      </c>
      <c r="B4068" s="4" t="s">
        <v>725</v>
      </c>
      <c r="C4068" s="4" t="s">
        <v>726</v>
      </c>
      <c r="D4068" s="4" t="s">
        <v>944</v>
      </c>
      <c r="E4068" s="4" t="s">
        <v>945</v>
      </c>
      <c r="F4068" s="4" t="s">
        <v>239</v>
      </c>
      <c r="G4068" s="4" t="s">
        <v>240</v>
      </c>
      <c r="H4068" s="4" t="s">
        <v>440</v>
      </c>
      <c r="I4068" s="7"/>
      <c r="J4068" s="7"/>
      <c r="K4068" s="7"/>
      <c r="L4068" s="7"/>
      <c r="M4068" s="8">
        <v>9</v>
      </c>
      <c r="N4068" s="7"/>
      <c r="O4068" s="7"/>
      <c r="P4068" s="7"/>
      <c r="Q4068" s="7"/>
      <c r="R4068" s="7"/>
      <c r="S4068" s="7"/>
      <c r="T4068" s="7"/>
      <c r="U4068" s="9">
        <v>9</v>
      </c>
    </row>
    <row r="4069" spans="1:21" ht="23.25" thickBot="1" x14ac:dyDescent="0.3">
      <c r="A4069" s="4" t="s">
        <v>943</v>
      </c>
      <c r="B4069" s="4" t="s">
        <v>725</v>
      </c>
      <c r="C4069" s="4" t="s">
        <v>726</v>
      </c>
      <c r="D4069" s="4" t="s">
        <v>944</v>
      </c>
      <c r="E4069" s="4" t="s">
        <v>945</v>
      </c>
      <c r="F4069" s="4" t="s">
        <v>152</v>
      </c>
      <c r="G4069" s="4" t="s">
        <v>153</v>
      </c>
      <c r="H4069" s="4" t="s">
        <v>440</v>
      </c>
      <c r="I4069" s="11"/>
      <c r="J4069" s="11"/>
      <c r="K4069" s="11"/>
      <c r="L4069" s="11"/>
      <c r="M4069" s="11"/>
      <c r="N4069" s="11"/>
      <c r="O4069" s="11"/>
      <c r="P4069" s="10">
        <v>4911.72</v>
      </c>
      <c r="Q4069" s="11"/>
      <c r="R4069" s="11"/>
      <c r="S4069" s="10">
        <v>204694.17</v>
      </c>
      <c r="T4069" s="11"/>
      <c r="U4069" s="9">
        <v>209605.89</v>
      </c>
    </row>
    <row r="4070" spans="1:21" ht="23.25" thickBot="1" x14ac:dyDescent="0.3">
      <c r="A4070" s="4" t="s">
        <v>943</v>
      </c>
      <c r="B4070" s="4" t="s">
        <v>725</v>
      </c>
      <c r="C4070" s="4" t="s">
        <v>726</v>
      </c>
      <c r="D4070" s="4" t="s">
        <v>944</v>
      </c>
      <c r="E4070" s="4" t="s">
        <v>945</v>
      </c>
      <c r="F4070" s="4" t="s">
        <v>258</v>
      </c>
      <c r="G4070" s="4" t="s">
        <v>259</v>
      </c>
      <c r="H4070" s="4" t="s">
        <v>440</v>
      </c>
      <c r="I4070" s="7"/>
      <c r="J4070" s="7"/>
      <c r="K4070" s="7"/>
      <c r="L4070" s="7"/>
      <c r="M4070" s="7"/>
      <c r="N4070" s="7"/>
      <c r="O4070" s="8">
        <v>7973.4</v>
      </c>
      <c r="P4070" s="7"/>
      <c r="Q4070" s="8">
        <v>-7973.4</v>
      </c>
      <c r="R4070" s="7"/>
      <c r="S4070" s="7"/>
      <c r="T4070" s="7"/>
      <c r="U4070" s="12">
        <v>0</v>
      </c>
    </row>
    <row r="4071" spans="1:21" ht="23.25" thickBot="1" x14ac:dyDescent="0.3">
      <c r="A4071" s="4" t="s">
        <v>943</v>
      </c>
      <c r="B4071" s="4" t="s">
        <v>725</v>
      </c>
      <c r="C4071" s="4" t="s">
        <v>726</v>
      </c>
      <c r="D4071" s="4" t="s">
        <v>944</v>
      </c>
      <c r="E4071" s="4" t="s">
        <v>945</v>
      </c>
      <c r="F4071" s="4" t="s">
        <v>84</v>
      </c>
      <c r="G4071" s="4" t="s">
        <v>85</v>
      </c>
      <c r="H4071" s="4" t="s">
        <v>440</v>
      </c>
      <c r="I4071" s="10">
        <v>183.85</v>
      </c>
      <c r="J4071" s="10">
        <v>101.56</v>
      </c>
      <c r="K4071" s="10">
        <v>198.72</v>
      </c>
      <c r="L4071" s="10">
        <v>6.1</v>
      </c>
      <c r="M4071" s="10">
        <v>115.03</v>
      </c>
      <c r="N4071" s="10">
        <v>147.12</v>
      </c>
      <c r="O4071" s="11"/>
      <c r="P4071" s="11"/>
      <c r="Q4071" s="11"/>
      <c r="R4071" s="11"/>
      <c r="S4071" s="11"/>
      <c r="T4071" s="11"/>
      <c r="U4071" s="9">
        <v>752.38</v>
      </c>
    </row>
    <row r="4072" spans="1:21" ht="23.25" thickBot="1" x14ac:dyDescent="0.3">
      <c r="A4072" s="4" t="s">
        <v>943</v>
      </c>
      <c r="B4072" s="4" t="s">
        <v>725</v>
      </c>
      <c r="C4072" s="4" t="s">
        <v>726</v>
      </c>
      <c r="D4072" s="4" t="s">
        <v>944</v>
      </c>
      <c r="E4072" s="4" t="s">
        <v>945</v>
      </c>
      <c r="F4072" s="4" t="s">
        <v>162</v>
      </c>
      <c r="G4072" s="4" t="s">
        <v>163</v>
      </c>
      <c r="H4072" s="4" t="s">
        <v>440</v>
      </c>
      <c r="I4072" s="8">
        <v>66.849999999999994</v>
      </c>
      <c r="J4072" s="7"/>
      <c r="K4072" s="7"/>
      <c r="L4072" s="7"/>
      <c r="M4072" s="7"/>
      <c r="N4072" s="7"/>
      <c r="O4072" s="7"/>
      <c r="P4072" s="7"/>
      <c r="Q4072" s="7"/>
      <c r="R4072" s="7"/>
      <c r="S4072" s="7"/>
      <c r="T4072" s="7"/>
      <c r="U4072" s="9">
        <v>66.849999999999994</v>
      </c>
    </row>
    <row r="4073" spans="1:21" ht="23.25" thickBot="1" x14ac:dyDescent="0.3">
      <c r="A4073" s="4" t="s">
        <v>943</v>
      </c>
      <c r="B4073" s="4" t="s">
        <v>725</v>
      </c>
      <c r="C4073" s="4" t="s">
        <v>726</v>
      </c>
      <c r="D4073" s="4" t="s">
        <v>944</v>
      </c>
      <c r="E4073" s="4" t="s">
        <v>945</v>
      </c>
      <c r="F4073" s="4" t="s">
        <v>164</v>
      </c>
      <c r="G4073" s="4" t="s">
        <v>165</v>
      </c>
      <c r="H4073" s="4" t="s">
        <v>440</v>
      </c>
      <c r="I4073" s="10">
        <v>1374.2</v>
      </c>
      <c r="J4073" s="11"/>
      <c r="K4073" s="11"/>
      <c r="L4073" s="11"/>
      <c r="M4073" s="10">
        <v>698.97</v>
      </c>
      <c r="N4073" s="11"/>
      <c r="O4073" s="11"/>
      <c r="P4073" s="11"/>
      <c r="Q4073" s="11"/>
      <c r="R4073" s="11"/>
      <c r="S4073" s="11"/>
      <c r="T4073" s="11"/>
      <c r="U4073" s="9">
        <v>2073.17</v>
      </c>
    </row>
    <row r="4074" spans="1:21" ht="23.25" thickBot="1" x14ac:dyDescent="0.3">
      <c r="A4074" s="4" t="s">
        <v>943</v>
      </c>
      <c r="B4074" s="4" t="s">
        <v>725</v>
      </c>
      <c r="C4074" s="4" t="s">
        <v>726</v>
      </c>
      <c r="D4074" s="4" t="s">
        <v>944</v>
      </c>
      <c r="E4074" s="4" t="s">
        <v>945</v>
      </c>
      <c r="F4074" s="4" t="s">
        <v>86</v>
      </c>
      <c r="G4074" s="4" t="s">
        <v>87</v>
      </c>
      <c r="H4074" s="4" t="s">
        <v>440</v>
      </c>
      <c r="I4074" s="7"/>
      <c r="J4074" s="7"/>
      <c r="K4074" s="8">
        <v>241.76</v>
      </c>
      <c r="L4074" s="8">
        <v>261.14999999999998</v>
      </c>
      <c r="M4074" s="7"/>
      <c r="N4074" s="7"/>
      <c r="O4074" s="7"/>
      <c r="P4074" s="7"/>
      <c r="Q4074" s="7"/>
      <c r="R4074" s="7"/>
      <c r="S4074" s="8">
        <v>35</v>
      </c>
      <c r="T4074" s="7"/>
      <c r="U4074" s="9">
        <v>537.91</v>
      </c>
    </row>
    <row r="4075" spans="1:21" ht="23.25" thickBot="1" x14ac:dyDescent="0.3">
      <c r="A4075" s="4" t="s">
        <v>943</v>
      </c>
      <c r="B4075" s="4" t="s">
        <v>725</v>
      </c>
      <c r="C4075" s="4" t="s">
        <v>726</v>
      </c>
      <c r="D4075" s="4" t="s">
        <v>944</v>
      </c>
      <c r="E4075" s="4" t="s">
        <v>945</v>
      </c>
      <c r="F4075" s="4" t="s">
        <v>166</v>
      </c>
      <c r="G4075" s="4" t="s">
        <v>167</v>
      </c>
      <c r="H4075" s="4" t="s">
        <v>440</v>
      </c>
      <c r="I4075" s="11"/>
      <c r="J4075" s="11"/>
      <c r="K4075" s="10">
        <v>147.85</v>
      </c>
      <c r="L4075" s="10">
        <v>-28.94</v>
      </c>
      <c r="M4075" s="11"/>
      <c r="N4075" s="11"/>
      <c r="O4075" s="11"/>
      <c r="P4075" s="11"/>
      <c r="Q4075" s="11"/>
      <c r="R4075" s="11"/>
      <c r="S4075" s="11"/>
      <c r="T4075" s="11"/>
      <c r="U4075" s="9">
        <v>118.91</v>
      </c>
    </row>
    <row r="4076" spans="1:21" ht="23.25" thickBot="1" x14ac:dyDescent="0.3">
      <c r="A4076" s="4" t="s">
        <v>943</v>
      </c>
      <c r="B4076" s="4" t="s">
        <v>725</v>
      </c>
      <c r="C4076" s="4" t="s">
        <v>726</v>
      </c>
      <c r="D4076" s="4" t="s">
        <v>944</v>
      </c>
      <c r="E4076" s="4" t="s">
        <v>945</v>
      </c>
      <c r="F4076" s="4" t="s">
        <v>168</v>
      </c>
      <c r="G4076" s="4" t="s">
        <v>169</v>
      </c>
      <c r="H4076" s="4" t="s">
        <v>440</v>
      </c>
      <c r="I4076" s="8">
        <v>186.51</v>
      </c>
      <c r="J4076" s="8">
        <v>108</v>
      </c>
      <c r="K4076" s="8">
        <v>253.26</v>
      </c>
      <c r="L4076" s="8">
        <v>277.94</v>
      </c>
      <c r="M4076" s="7"/>
      <c r="N4076" s="7"/>
      <c r="O4076" s="7"/>
      <c r="P4076" s="7"/>
      <c r="Q4076" s="7"/>
      <c r="R4076" s="7"/>
      <c r="S4076" s="7"/>
      <c r="T4076" s="7"/>
      <c r="U4076" s="9">
        <v>825.71</v>
      </c>
    </row>
    <row r="4077" spans="1:21" ht="23.25" thickBot="1" x14ac:dyDescent="0.3">
      <c r="A4077" s="4" t="s">
        <v>943</v>
      </c>
      <c r="B4077" s="4" t="s">
        <v>725</v>
      </c>
      <c r="C4077" s="4" t="s">
        <v>726</v>
      </c>
      <c r="D4077" s="4" t="s">
        <v>944</v>
      </c>
      <c r="E4077" s="4" t="s">
        <v>945</v>
      </c>
      <c r="F4077" s="4" t="s">
        <v>76</v>
      </c>
      <c r="G4077" s="4" t="s">
        <v>77</v>
      </c>
      <c r="H4077" s="4" t="s">
        <v>440</v>
      </c>
      <c r="I4077" s="10">
        <v>25546.57</v>
      </c>
      <c r="J4077" s="10">
        <v>21081.88</v>
      </c>
      <c r="K4077" s="10">
        <v>32980.43</v>
      </c>
      <c r="L4077" s="10">
        <v>29497</v>
      </c>
      <c r="M4077" s="10">
        <v>23158.41</v>
      </c>
      <c r="N4077" s="10">
        <v>28087.77</v>
      </c>
      <c r="O4077" s="10">
        <v>25229.72</v>
      </c>
      <c r="P4077" s="10">
        <v>23086.45</v>
      </c>
      <c r="Q4077" s="10">
        <v>28380.71</v>
      </c>
      <c r="R4077" s="10">
        <v>24160.22</v>
      </c>
      <c r="S4077" s="10">
        <v>21829.1</v>
      </c>
      <c r="T4077" s="10">
        <v>21464.26</v>
      </c>
      <c r="U4077" s="9">
        <v>304502.52</v>
      </c>
    </row>
    <row r="4078" spans="1:21" ht="23.25" thickBot="1" x14ac:dyDescent="0.3">
      <c r="A4078" s="4" t="s">
        <v>943</v>
      </c>
      <c r="B4078" s="4" t="s">
        <v>725</v>
      </c>
      <c r="C4078" s="4" t="s">
        <v>726</v>
      </c>
      <c r="D4078" s="4" t="s">
        <v>944</v>
      </c>
      <c r="E4078" s="4" t="s">
        <v>945</v>
      </c>
      <c r="F4078" s="4" t="s">
        <v>192</v>
      </c>
      <c r="G4078" s="4" t="s">
        <v>193</v>
      </c>
      <c r="H4078" s="4" t="s">
        <v>440</v>
      </c>
      <c r="I4078" s="8">
        <v>-88394.82</v>
      </c>
      <c r="J4078" s="8">
        <v>-71611.679999999993</v>
      </c>
      <c r="K4078" s="8">
        <v>-102740.34</v>
      </c>
      <c r="L4078" s="8">
        <v>-95831.67</v>
      </c>
      <c r="M4078" s="8">
        <v>-74855</v>
      </c>
      <c r="N4078" s="8">
        <v>-88854.399999999994</v>
      </c>
      <c r="O4078" s="8">
        <v>-83394.320000000007</v>
      </c>
      <c r="P4078" s="8">
        <v>-76862.36</v>
      </c>
      <c r="Q4078" s="8">
        <v>-91340.3</v>
      </c>
      <c r="R4078" s="8">
        <v>-79313.34</v>
      </c>
      <c r="S4078" s="8">
        <v>-74601.48</v>
      </c>
      <c r="T4078" s="8">
        <v>-73866.34</v>
      </c>
      <c r="U4078" s="9">
        <v>-1001666.05</v>
      </c>
    </row>
    <row r="4079" spans="1:21" ht="23.25" thickBot="1" x14ac:dyDescent="0.3">
      <c r="A4079" s="4" t="s">
        <v>943</v>
      </c>
      <c r="B4079" s="4" t="s">
        <v>725</v>
      </c>
      <c r="C4079" s="4" t="s">
        <v>726</v>
      </c>
      <c r="D4079" s="4" t="s">
        <v>1155</v>
      </c>
      <c r="E4079" s="4" t="s">
        <v>1156</v>
      </c>
      <c r="F4079" s="4" t="s">
        <v>102</v>
      </c>
      <c r="G4079" s="4" t="s">
        <v>103</v>
      </c>
      <c r="H4079" s="4" t="s">
        <v>1157</v>
      </c>
      <c r="I4079" s="11"/>
      <c r="J4079" s="11"/>
      <c r="K4079" s="11"/>
      <c r="L4079" s="11"/>
      <c r="M4079" s="11"/>
      <c r="N4079" s="11"/>
      <c r="O4079" s="11"/>
      <c r="P4079" s="11"/>
      <c r="Q4079" s="10">
        <v>38.58</v>
      </c>
      <c r="R4079" s="11"/>
      <c r="S4079" s="10">
        <v>-38.58</v>
      </c>
      <c r="T4079" s="11"/>
      <c r="U4079" s="12">
        <v>0</v>
      </c>
    </row>
    <row r="4080" spans="1:21" ht="23.25" thickBot="1" x14ac:dyDescent="0.3">
      <c r="A4080" s="4" t="s">
        <v>943</v>
      </c>
      <c r="B4080" s="4" t="s">
        <v>725</v>
      </c>
      <c r="C4080" s="4" t="s">
        <v>726</v>
      </c>
      <c r="D4080" s="4" t="s">
        <v>1146</v>
      </c>
      <c r="E4080" s="4" t="s">
        <v>1147</v>
      </c>
      <c r="F4080" s="4" t="s">
        <v>102</v>
      </c>
      <c r="G4080" s="4" t="s">
        <v>103</v>
      </c>
      <c r="H4080" s="4" t="s">
        <v>1148</v>
      </c>
      <c r="I4080" s="7"/>
      <c r="J4080" s="7"/>
      <c r="K4080" s="7"/>
      <c r="L4080" s="7"/>
      <c r="M4080" s="7"/>
      <c r="N4080" s="7"/>
      <c r="O4080" s="7"/>
      <c r="P4080" s="7"/>
      <c r="Q4080" s="8">
        <v>16.37</v>
      </c>
      <c r="R4080" s="7"/>
      <c r="S4080" s="8">
        <v>-16.37</v>
      </c>
      <c r="T4080" s="7"/>
      <c r="U4080" s="12">
        <v>0</v>
      </c>
    </row>
    <row r="4081" spans="1:21" ht="23.25" thickBot="1" x14ac:dyDescent="0.3">
      <c r="A4081" s="4" t="s">
        <v>943</v>
      </c>
      <c r="B4081" s="4" t="s">
        <v>725</v>
      </c>
      <c r="C4081" s="4" t="s">
        <v>726</v>
      </c>
      <c r="D4081" s="4" t="s">
        <v>7697</v>
      </c>
      <c r="E4081" s="4" t="s">
        <v>7698</v>
      </c>
      <c r="F4081" s="4" t="s">
        <v>102</v>
      </c>
      <c r="G4081" s="4" t="s">
        <v>103</v>
      </c>
      <c r="H4081" s="4" t="s">
        <v>7699</v>
      </c>
      <c r="I4081" s="11"/>
      <c r="J4081" s="11"/>
      <c r="K4081" s="11"/>
      <c r="L4081" s="11"/>
      <c r="M4081" s="11"/>
      <c r="N4081" s="11"/>
      <c r="O4081" s="11"/>
      <c r="P4081" s="11"/>
      <c r="Q4081" s="10">
        <v>12.72</v>
      </c>
      <c r="R4081" s="11"/>
      <c r="S4081" s="10">
        <v>-12.72</v>
      </c>
      <c r="T4081" s="11"/>
      <c r="U4081" s="12">
        <v>0</v>
      </c>
    </row>
    <row r="4082" spans="1:21" ht="23.25" thickBot="1" x14ac:dyDescent="0.3">
      <c r="A4082" s="4" t="s">
        <v>943</v>
      </c>
      <c r="B4082" s="4" t="s">
        <v>725</v>
      </c>
      <c r="C4082" s="4" t="s">
        <v>726</v>
      </c>
      <c r="D4082" s="4" t="s">
        <v>1283</v>
      </c>
      <c r="E4082" s="4" t="s">
        <v>1284</v>
      </c>
      <c r="F4082" s="4" t="s">
        <v>102</v>
      </c>
      <c r="G4082" s="4" t="s">
        <v>103</v>
      </c>
      <c r="H4082" s="4" t="s">
        <v>1285</v>
      </c>
      <c r="I4082" s="7"/>
      <c r="J4082" s="7"/>
      <c r="K4082" s="7"/>
      <c r="L4082" s="7"/>
      <c r="M4082" s="7"/>
      <c r="N4082" s="7"/>
      <c r="O4082" s="7"/>
      <c r="P4082" s="7"/>
      <c r="Q4082" s="8">
        <v>11.88</v>
      </c>
      <c r="R4082" s="7"/>
      <c r="S4082" s="8">
        <v>-11.88</v>
      </c>
      <c r="T4082" s="7"/>
      <c r="U4082" s="12">
        <v>0</v>
      </c>
    </row>
    <row r="4083" spans="1:21" ht="23.25" thickBot="1" x14ac:dyDescent="0.3">
      <c r="A4083" s="4" t="s">
        <v>943</v>
      </c>
      <c r="B4083" s="4" t="s">
        <v>725</v>
      </c>
      <c r="C4083" s="4" t="s">
        <v>726</v>
      </c>
      <c r="D4083" s="4" t="s">
        <v>7700</v>
      </c>
      <c r="E4083" s="4" t="s">
        <v>7701</v>
      </c>
      <c r="F4083" s="4" t="s">
        <v>102</v>
      </c>
      <c r="G4083" s="4" t="s">
        <v>103</v>
      </c>
      <c r="H4083" s="4" t="s">
        <v>7702</v>
      </c>
      <c r="I4083" s="11"/>
      <c r="J4083" s="11"/>
      <c r="K4083" s="11"/>
      <c r="L4083" s="11"/>
      <c r="M4083" s="11"/>
      <c r="N4083" s="11"/>
      <c r="O4083" s="11"/>
      <c r="P4083" s="11"/>
      <c r="Q4083" s="10">
        <v>47.47</v>
      </c>
      <c r="R4083" s="11"/>
      <c r="S4083" s="10">
        <v>-37.479999999999997</v>
      </c>
      <c r="T4083" s="11"/>
      <c r="U4083" s="9">
        <v>9.99</v>
      </c>
    </row>
    <row r="4084" spans="1:21" ht="23.25" thickBot="1" x14ac:dyDescent="0.3">
      <c r="A4084" s="4" t="s">
        <v>943</v>
      </c>
      <c r="B4084" s="4" t="s">
        <v>1022</v>
      </c>
      <c r="C4084" s="4" t="s">
        <v>1023</v>
      </c>
      <c r="D4084" s="4" t="s">
        <v>944</v>
      </c>
      <c r="E4084" s="4" t="s">
        <v>945</v>
      </c>
      <c r="F4084" s="4" t="s">
        <v>108</v>
      </c>
      <c r="G4084" s="4" t="s">
        <v>109</v>
      </c>
      <c r="H4084" s="4" t="s">
        <v>440</v>
      </c>
      <c r="I4084" s="8">
        <v>8680.26</v>
      </c>
      <c r="J4084" s="8">
        <v>5839.44</v>
      </c>
      <c r="K4084" s="8">
        <v>7956.9</v>
      </c>
      <c r="L4084" s="8">
        <v>7562.34</v>
      </c>
      <c r="M4084" s="8">
        <v>8680.26</v>
      </c>
      <c r="N4084" s="8">
        <v>8988.42</v>
      </c>
      <c r="O4084" s="8">
        <v>8988.42</v>
      </c>
      <c r="P4084" s="8">
        <v>8539</v>
      </c>
      <c r="Q4084" s="8">
        <v>8988.42</v>
      </c>
      <c r="R4084" s="8">
        <v>7796.77</v>
      </c>
      <c r="S4084" s="8">
        <v>5532.66</v>
      </c>
      <c r="T4084" s="8">
        <v>8579.85</v>
      </c>
      <c r="U4084" s="9">
        <v>96132.74</v>
      </c>
    </row>
    <row r="4085" spans="1:21" ht="23.25" thickBot="1" x14ac:dyDescent="0.3">
      <c r="A4085" s="4" t="s">
        <v>943</v>
      </c>
      <c r="B4085" s="4" t="s">
        <v>1022</v>
      </c>
      <c r="C4085" s="4" t="s">
        <v>1023</v>
      </c>
      <c r="D4085" s="4" t="s">
        <v>944</v>
      </c>
      <c r="E4085" s="4" t="s">
        <v>945</v>
      </c>
      <c r="F4085" s="4" t="s">
        <v>118</v>
      </c>
      <c r="G4085" s="4" t="s">
        <v>119</v>
      </c>
      <c r="H4085" s="4" t="s">
        <v>440</v>
      </c>
      <c r="I4085" s="11"/>
      <c r="J4085" s="11"/>
      <c r="K4085" s="11"/>
      <c r="L4085" s="11"/>
      <c r="M4085" s="11"/>
      <c r="N4085" s="11"/>
      <c r="O4085" s="11"/>
      <c r="P4085" s="10">
        <v>241.52</v>
      </c>
      <c r="Q4085" s="11"/>
      <c r="R4085" s="11"/>
      <c r="S4085" s="11"/>
      <c r="T4085" s="11"/>
      <c r="U4085" s="9">
        <v>241.52</v>
      </c>
    </row>
    <row r="4086" spans="1:21" ht="23.25" thickBot="1" x14ac:dyDescent="0.3">
      <c r="A4086" s="4" t="s">
        <v>943</v>
      </c>
      <c r="B4086" s="4" t="s">
        <v>1022</v>
      </c>
      <c r="C4086" s="4" t="s">
        <v>1023</v>
      </c>
      <c r="D4086" s="4" t="s">
        <v>944</v>
      </c>
      <c r="E4086" s="4" t="s">
        <v>945</v>
      </c>
      <c r="F4086" s="4" t="s">
        <v>120</v>
      </c>
      <c r="G4086" s="4" t="s">
        <v>121</v>
      </c>
      <c r="H4086" s="4" t="s">
        <v>440</v>
      </c>
      <c r="I4086" s="8">
        <v>10918.25</v>
      </c>
      <c r="J4086" s="8">
        <v>7348.25</v>
      </c>
      <c r="K4086" s="8">
        <v>8875.86</v>
      </c>
      <c r="L4086" s="8">
        <v>10626.88</v>
      </c>
      <c r="M4086" s="8">
        <v>8211.68</v>
      </c>
      <c r="N4086" s="8">
        <v>10309.89</v>
      </c>
      <c r="O4086" s="8">
        <v>10596.69</v>
      </c>
      <c r="P4086" s="8">
        <v>8936.24</v>
      </c>
      <c r="Q4086" s="8">
        <v>8313.2999999999993</v>
      </c>
      <c r="R4086" s="8">
        <v>10591.76</v>
      </c>
      <c r="S4086" s="8">
        <v>7635.92</v>
      </c>
      <c r="T4086" s="8">
        <v>10068.33</v>
      </c>
      <c r="U4086" s="9">
        <v>112433.05</v>
      </c>
    </row>
    <row r="4087" spans="1:21" ht="23.25" thickBot="1" x14ac:dyDescent="0.3">
      <c r="A4087" s="4" t="s">
        <v>943</v>
      </c>
      <c r="B4087" s="4" t="s">
        <v>1022</v>
      </c>
      <c r="C4087" s="4" t="s">
        <v>1023</v>
      </c>
      <c r="D4087" s="4" t="s">
        <v>944</v>
      </c>
      <c r="E4087" s="4" t="s">
        <v>945</v>
      </c>
      <c r="F4087" s="4" t="s">
        <v>122</v>
      </c>
      <c r="G4087" s="4" t="s">
        <v>123</v>
      </c>
      <c r="H4087" s="4" t="s">
        <v>440</v>
      </c>
      <c r="I4087" s="10">
        <v>296.88</v>
      </c>
      <c r="J4087" s="10">
        <v>120.75</v>
      </c>
      <c r="K4087" s="10">
        <v>280</v>
      </c>
      <c r="L4087" s="10">
        <v>251.77</v>
      </c>
      <c r="M4087" s="10">
        <v>497</v>
      </c>
      <c r="N4087" s="10">
        <v>353.22</v>
      </c>
      <c r="O4087" s="10">
        <v>650.95000000000005</v>
      </c>
      <c r="P4087" s="10">
        <v>1085.4100000000001</v>
      </c>
      <c r="Q4087" s="10">
        <v>470.62</v>
      </c>
      <c r="R4087" s="10">
        <v>228</v>
      </c>
      <c r="S4087" s="10">
        <v>228</v>
      </c>
      <c r="T4087" s="10">
        <v>978.2</v>
      </c>
      <c r="U4087" s="9">
        <v>5440.8</v>
      </c>
    </row>
    <row r="4088" spans="1:21" ht="23.25" thickBot="1" x14ac:dyDescent="0.3">
      <c r="A4088" s="4" t="s">
        <v>943</v>
      </c>
      <c r="B4088" s="4" t="s">
        <v>1022</v>
      </c>
      <c r="C4088" s="4" t="s">
        <v>1023</v>
      </c>
      <c r="D4088" s="4" t="s">
        <v>944</v>
      </c>
      <c r="E4088" s="4" t="s">
        <v>945</v>
      </c>
      <c r="F4088" s="4" t="s">
        <v>112</v>
      </c>
      <c r="G4088" s="4" t="s">
        <v>113</v>
      </c>
      <c r="H4088" s="4" t="s">
        <v>440</v>
      </c>
      <c r="I4088" s="8">
        <v>2679.4</v>
      </c>
      <c r="J4088" s="8">
        <v>2554.9</v>
      </c>
      <c r="K4088" s="8">
        <v>2639.89</v>
      </c>
      <c r="L4088" s="8">
        <v>2704.22</v>
      </c>
      <c r="M4088" s="8">
        <v>2511.86</v>
      </c>
      <c r="N4088" s="8">
        <v>2677.6</v>
      </c>
      <c r="O4088" s="8">
        <v>2677.6</v>
      </c>
      <c r="P4088" s="8">
        <v>2613.3000000000002</v>
      </c>
      <c r="Q4088" s="8">
        <v>2714.4</v>
      </c>
      <c r="R4088" s="8">
        <v>2775.08</v>
      </c>
      <c r="S4088" s="8">
        <v>2640.6</v>
      </c>
      <c r="T4088" s="8">
        <v>2707.85</v>
      </c>
      <c r="U4088" s="9">
        <v>31896.7</v>
      </c>
    </row>
    <row r="4089" spans="1:21" ht="23.25" thickBot="1" x14ac:dyDescent="0.3">
      <c r="A4089" s="4" t="s">
        <v>943</v>
      </c>
      <c r="B4089" s="4" t="s">
        <v>1022</v>
      </c>
      <c r="C4089" s="4" t="s">
        <v>1023</v>
      </c>
      <c r="D4089" s="4" t="s">
        <v>944</v>
      </c>
      <c r="E4089" s="4" t="s">
        <v>945</v>
      </c>
      <c r="F4089" s="4" t="s">
        <v>114</v>
      </c>
      <c r="G4089" s="4" t="s">
        <v>115</v>
      </c>
      <c r="H4089" s="4" t="s">
        <v>440</v>
      </c>
      <c r="I4089" s="10">
        <v>9937.85</v>
      </c>
      <c r="J4089" s="10">
        <v>9455.5400000000009</v>
      </c>
      <c r="K4089" s="10">
        <v>9770.2800000000007</v>
      </c>
      <c r="L4089" s="10">
        <v>10040.59</v>
      </c>
      <c r="M4089" s="10">
        <v>9372.5400000000009</v>
      </c>
      <c r="N4089" s="10">
        <v>9955.06</v>
      </c>
      <c r="O4089" s="10">
        <v>10002.15</v>
      </c>
      <c r="P4089" s="10">
        <v>9845.64</v>
      </c>
      <c r="Q4089" s="10">
        <v>10118.98</v>
      </c>
      <c r="R4089" s="10">
        <v>10299.950000000001</v>
      </c>
      <c r="S4089" s="10">
        <v>9800.7999999999993</v>
      </c>
      <c r="T4089" s="10">
        <v>10168.59</v>
      </c>
      <c r="U4089" s="9">
        <v>118767.97</v>
      </c>
    </row>
    <row r="4090" spans="1:21" ht="23.25" thickBot="1" x14ac:dyDescent="0.3">
      <c r="A4090" s="4" t="s">
        <v>943</v>
      </c>
      <c r="B4090" s="4" t="s">
        <v>1022</v>
      </c>
      <c r="C4090" s="4" t="s">
        <v>1023</v>
      </c>
      <c r="D4090" s="4" t="s">
        <v>944</v>
      </c>
      <c r="E4090" s="4" t="s">
        <v>945</v>
      </c>
      <c r="F4090" s="4" t="s">
        <v>128</v>
      </c>
      <c r="G4090" s="4" t="s">
        <v>129</v>
      </c>
      <c r="H4090" s="4" t="s">
        <v>440</v>
      </c>
      <c r="I4090" s="7"/>
      <c r="J4090" s="7"/>
      <c r="K4090" s="7"/>
      <c r="L4090" s="7"/>
      <c r="M4090" s="8">
        <v>800</v>
      </c>
      <c r="N4090" s="7"/>
      <c r="O4090" s="7"/>
      <c r="P4090" s="7"/>
      <c r="Q4090" s="7"/>
      <c r="R4090" s="7"/>
      <c r="S4090" s="7"/>
      <c r="T4090" s="7"/>
      <c r="U4090" s="9">
        <v>800</v>
      </c>
    </row>
    <row r="4091" spans="1:21" ht="23.25" thickBot="1" x14ac:dyDescent="0.3">
      <c r="A4091" s="4" t="s">
        <v>943</v>
      </c>
      <c r="B4091" s="4" t="s">
        <v>1022</v>
      </c>
      <c r="C4091" s="4" t="s">
        <v>1023</v>
      </c>
      <c r="D4091" s="4" t="s">
        <v>944</v>
      </c>
      <c r="E4091" s="4" t="s">
        <v>945</v>
      </c>
      <c r="F4091" s="4" t="s">
        <v>70</v>
      </c>
      <c r="G4091" s="4" t="s">
        <v>71</v>
      </c>
      <c r="H4091" s="4" t="s">
        <v>440</v>
      </c>
      <c r="I4091" s="10">
        <v>54.15</v>
      </c>
      <c r="J4091" s="10">
        <v>805.02</v>
      </c>
      <c r="K4091" s="10">
        <v>943.91</v>
      </c>
      <c r="L4091" s="11"/>
      <c r="M4091" s="11"/>
      <c r="N4091" s="11"/>
      <c r="O4091" s="10">
        <v>10.66</v>
      </c>
      <c r="P4091" s="10">
        <v>30923.759999999998</v>
      </c>
      <c r="Q4091" s="10">
        <v>-250</v>
      </c>
      <c r="R4091" s="11"/>
      <c r="S4091" s="11"/>
      <c r="T4091" s="11"/>
      <c r="U4091" s="9">
        <v>32487.5</v>
      </c>
    </row>
    <row r="4092" spans="1:21" ht="23.25" thickBot="1" x14ac:dyDescent="0.3">
      <c r="A4092" s="4" t="s">
        <v>943</v>
      </c>
      <c r="B4092" s="4" t="s">
        <v>1022</v>
      </c>
      <c r="C4092" s="4" t="s">
        <v>1023</v>
      </c>
      <c r="D4092" s="4" t="s">
        <v>944</v>
      </c>
      <c r="E4092" s="4" t="s">
        <v>945</v>
      </c>
      <c r="F4092" s="4" t="s">
        <v>47</v>
      </c>
      <c r="G4092" s="4" t="s">
        <v>48</v>
      </c>
      <c r="H4092" s="4" t="s">
        <v>440</v>
      </c>
      <c r="I4092" s="7"/>
      <c r="J4092" s="7"/>
      <c r="K4092" s="7"/>
      <c r="L4092" s="7"/>
      <c r="M4092" s="7"/>
      <c r="N4092" s="7"/>
      <c r="O4092" s="7"/>
      <c r="P4092" s="7"/>
      <c r="Q4092" s="7"/>
      <c r="R4092" s="8">
        <v>115.8</v>
      </c>
      <c r="S4092" s="7"/>
      <c r="T4092" s="7"/>
      <c r="U4092" s="9">
        <v>115.8</v>
      </c>
    </row>
    <row r="4093" spans="1:21" ht="23.25" thickBot="1" x14ac:dyDescent="0.3">
      <c r="A4093" s="4" t="s">
        <v>943</v>
      </c>
      <c r="B4093" s="4" t="s">
        <v>1022</v>
      </c>
      <c r="C4093" s="4" t="s">
        <v>1023</v>
      </c>
      <c r="D4093" s="4" t="s">
        <v>944</v>
      </c>
      <c r="E4093" s="4" t="s">
        <v>945</v>
      </c>
      <c r="F4093" s="4" t="s">
        <v>132</v>
      </c>
      <c r="G4093" s="4" t="s">
        <v>133</v>
      </c>
      <c r="H4093" s="4" t="s">
        <v>440</v>
      </c>
      <c r="I4093" s="11"/>
      <c r="J4093" s="11"/>
      <c r="K4093" s="11"/>
      <c r="L4093" s="11"/>
      <c r="M4093" s="11"/>
      <c r="N4093" s="11"/>
      <c r="O4093" s="11"/>
      <c r="P4093" s="10">
        <v>206.43</v>
      </c>
      <c r="Q4093" s="11"/>
      <c r="R4093" s="11"/>
      <c r="S4093" s="10">
        <v>39.1</v>
      </c>
      <c r="T4093" s="11"/>
      <c r="U4093" s="9">
        <v>245.53</v>
      </c>
    </row>
    <row r="4094" spans="1:21" ht="23.25" thickBot="1" x14ac:dyDescent="0.3">
      <c r="A4094" s="4" t="s">
        <v>943</v>
      </c>
      <c r="B4094" s="4" t="s">
        <v>1022</v>
      </c>
      <c r="C4094" s="4" t="s">
        <v>1023</v>
      </c>
      <c r="D4094" s="4" t="s">
        <v>944</v>
      </c>
      <c r="E4094" s="4" t="s">
        <v>945</v>
      </c>
      <c r="F4094" s="4" t="s">
        <v>80</v>
      </c>
      <c r="G4094" s="4" t="s">
        <v>81</v>
      </c>
      <c r="H4094" s="4" t="s">
        <v>440</v>
      </c>
      <c r="I4094" s="8">
        <v>754</v>
      </c>
      <c r="J4094" s="8">
        <v>754</v>
      </c>
      <c r="K4094" s="8">
        <v>754</v>
      </c>
      <c r="L4094" s="8">
        <v>754</v>
      </c>
      <c r="M4094" s="8">
        <v>754</v>
      </c>
      <c r="N4094" s="8">
        <v>754</v>
      </c>
      <c r="O4094" s="8">
        <v>754</v>
      </c>
      <c r="P4094" s="8">
        <v>754</v>
      </c>
      <c r="Q4094" s="8">
        <v>754</v>
      </c>
      <c r="R4094" s="8">
        <v>754</v>
      </c>
      <c r="S4094" s="8">
        <v>754</v>
      </c>
      <c r="T4094" s="8">
        <v>754</v>
      </c>
      <c r="U4094" s="9">
        <v>9048</v>
      </c>
    </row>
    <row r="4095" spans="1:21" ht="23.25" thickBot="1" x14ac:dyDescent="0.3">
      <c r="A4095" s="4" t="s">
        <v>943</v>
      </c>
      <c r="B4095" s="4" t="s">
        <v>1022</v>
      </c>
      <c r="C4095" s="4" t="s">
        <v>1023</v>
      </c>
      <c r="D4095" s="4" t="s">
        <v>944</v>
      </c>
      <c r="E4095" s="4" t="s">
        <v>945</v>
      </c>
      <c r="F4095" s="4" t="s">
        <v>134</v>
      </c>
      <c r="G4095" s="4" t="s">
        <v>135</v>
      </c>
      <c r="H4095" s="4" t="s">
        <v>440</v>
      </c>
      <c r="I4095" s="11"/>
      <c r="J4095" s="11"/>
      <c r="K4095" s="11"/>
      <c r="L4095" s="11"/>
      <c r="M4095" s="10">
        <v>150</v>
      </c>
      <c r="N4095" s="11"/>
      <c r="O4095" s="11"/>
      <c r="P4095" s="11"/>
      <c r="Q4095" s="11"/>
      <c r="R4095" s="11"/>
      <c r="S4095" s="11"/>
      <c r="T4095" s="11"/>
      <c r="U4095" s="9">
        <v>150</v>
      </c>
    </row>
    <row r="4096" spans="1:21" ht="23.25" thickBot="1" x14ac:dyDescent="0.3">
      <c r="A4096" s="4" t="s">
        <v>943</v>
      </c>
      <c r="B4096" s="4" t="s">
        <v>1022</v>
      </c>
      <c r="C4096" s="4" t="s">
        <v>1023</v>
      </c>
      <c r="D4096" s="4" t="s">
        <v>944</v>
      </c>
      <c r="E4096" s="4" t="s">
        <v>945</v>
      </c>
      <c r="F4096" s="4" t="s">
        <v>310</v>
      </c>
      <c r="G4096" s="4" t="s">
        <v>311</v>
      </c>
      <c r="H4096" s="4" t="s">
        <v>440</v>
      </c>
      <c r="I4096" s="7"/>
      <c r="J4096" s="8">
        <v>467.52</v>
      </c>
      <c r="K4096" s="8">
        <v>3655.45</v>
      </c>
      <c r="L4096" s="8">
        <v>3328.12</v>
      </c>
      <c r="M4096" s="8">
        <v>3374.92</v>
      </c>
      <c r="N4096" s="8">
        <v>3111.93</v>
      </c>
      <c r="O4096" s="8">
        <v>5812.49</v>
      </c>
      <c r="P4096" s="8">
        <v>5120.8100000000004</v>
      </c>
      <c r="Q4096" s="8">
        <v>343.33</v>
      </c>
      <c r="R4096" s="8">
        <v>-1168.8</v>
      </c>
      <c r="S4096" s="7"/>
      <c r="T4096" s="7"/>
      <c r="U4096" s="9">
        <v>24045.77</v>
      </c>
    </row>
    <row r="4097" spans="1:21" ht="23.25" thickBot="1" x14ac:dyDescent="0.3">
      <c r="A4097" s="4" t="s">
        <v>943</v>
      </c>
      <c r="B4097" s="4" t="s">
        <v>1022</v>
      </c>
      <c r="C4097" s="4" t="s">
        <v>1023</v>
      </c>
      <c r="D4097" s="4" t="s">
        <v>944</v>
      </c>
      <c r="E4097" s="4" t="s">
        <v>945</v>
      </c>
      <c r="F4097" s="4" t="s">
        <v>38</v>
      </c>
      <c r="G4097" s="4" t="s">
        <v>39</v>
      </c>
      <c r="H4097" s="4" t="s">
        <v>440</v>
      </c>
      <c r="I4097" s="11"/>
      <c r="J4097" s="11"/>
      <c r="K4097" s="11"/>
      <c r="L4097" s="11"/>
      <c r="M4097" s="11"/>
      <c r="N4097" s="11"/>
      <c r="O4097" s="11"/>
      <c r="P4097" s="11"/>
      <c r="Q4097" s="10">
        <v>16000</v>
      </c>
      <c r="R4097" s="10">
        <v>27439.81</v>
      </c>
      <c r="S4097" s="10">
        <v>30000</v>
      </c>
      <c r="T4097" s="10">
        <v>26110.76</v>
      </c>
      <c r="U4097" s="9">
        <v>99550.57</v>
      </c>
    </row>
    <row r="4098" spans="1:21" ht="23.25" thickBot="1" x14ac:dyDescent="0.3">
      <c r="A4098" s="4" t="s">
        <v>943</v>
      </c>
      <c r="B4098" s="4" t="s">
        <v>1022</v>
      </c>
      <c r="C4098" s="4" t="s">
        <v>1023</v>
      </c>
      <c r="D4098" s="4" t="s">
        <v>944</v>
      </c>
      <c r="E4098" s="4" t="s">
        <v>945</v>
      </c>
      <c r="F4098" s="4" t="s">
        <v>98</v>
      </c>
      <c r="G4098" s="4" t="s">
        <v>99</v>
      </c>
      <c r="H4098" s="4" t="s">
        <v>440</v>
      </c>
      <c r="I4098" s="8">
        <v>4.96</v>
      </c>
      <c r="J4098" s="8">
        <v>-4.96</v>
      </c>
      <c r="K4098" s="7"/>
      <c r="L4098" s="7"/>
      <c r="M4098" s="8">
        <v>7.83</v>
      </c>
      <c r="N4098" s="8">
        <v>1208.47</v>
      </c>
      <c r="O4098" s="8">
        <v>98.2</v>
      </c>
      <c r="P4098" s="7"/>
      <c r="Q4098" s="7"/>
      <c r="R4098" s="8">
        <v>146.43</v>
      </c>
      <c r="S4098" s="8">
        <v>-84.03</v>
      </c>
      <c r="T4098" s="8">
        <v>12.17</v>
      </c>
      <c r="U4098" s="9">
        <v>1389.07</v>
      </c>
    </row>
    <row r="4099" spans="1:21" ht="23.25" thickBot="1" x14ac:dyDescent="0.3">
      <c r="A4099" s="4" t="s">
        <v>943</v>
      </c>
      <c r="B4099" s="4" t="s">
        <v>1022</v>
      </c>
      <c r="C4099" s="4" t="s">
        <v>1023</v>
      </c>
      <c r="D4099" s="4" t="s">
        <v>944</v>
      </c>
      <c r="E4099" s="4" t="s">
        <v>945</v>
      </c>
      <c r="F4099" s="4" t="s">
        <v>146</v>
      </c>
      <c r="G4099" s="4" t="s">
        <v>147</v>
      </c>
      <c r="H4099" s="4" t="s">
        <v>440</v>
      </c>
      <c r="I4099" s="10">
        <v>11538.76</v>
      </c>
      <c r="J4099" s="10">
        <v>7832.75</v>
      </c>
      <c r="K4099" s="10">
        <v>3956.36</v>
      </c>
      <c r="L4099" s="10">
        <v>6025.85</v>
      </c>
      <c r="M4099" s="10">
        <v>3039.54</v>
      </c>
      <c r="N4099" s="10">
        <v>2338.2600000000002</v>
      </c>
      <c r="O4099" s="10">
        <v>1297.0999999999999</v>
      </c>
      <c r="P4099" s="10">
        <v>2702.86</v>
      </c>
      <c r="Q4099" s="10">
        <v>3166.49</v>
      </c>
      <c r="R4099" s="10">
        <v>4435.7</v>
      </c>
      <c r="S4099" s="10">
        <v>1431.6</v>
      </c>
      <c r="T4099" s="10">
        <v>1621.43</v>
      </c>
      <c r="U4099" s="9">
        <v>49386.7</v>
      </c>
    </row>
    <row r="4100" spans="1:21" ht="23.25" thickBot="1" x14ac:dyDescent="0.3">
      <c r="A4100" s="4" t="s">
        <v>943</v>
      </c>
      <c r="B4100" s="4" t="s">
        <v>1022</v>
      </c>
      <c r="C4100" s="4" t="s">
        <v>1023</v>
      </c>
      <c r="D4100" s="4" t="s">
        <v>944</v>
      </c>
      <c r="E4100" s="4" t="s">
        <v>945</v>
      </c>
      <c r="F4100" s="4" t="s">
        <v>102</v>
      </c>
      <c r="G4100" s="4" t="s">
        <v>103</v>
      </c>
      <c r="H4100" s="4" t="s">
        <v>440</v>
      </c>
      <c r="I4100" s="8">
        <v>4803</v>
      </c>
      <c r="J4100" s="8">
        <v>4186.67</v>
      </c>
      <c r="K4100" s="8">
        <v>-6067.78</v>
      </c>
      <c r="L4100" s="8">
        <v>94.97</v>
      </c>
      <c r="M4100" s="8">
        <v>3176.68</v>
      </c>
      <c r="N4100" s="8">
        <v>2679.79</v>
      </c>
      <c r="O4100" s="8">
        <v>1210.8699999999999</v>
      </c>
      <c r="P4100" s="8">
        <v>717.3</v>
      </c>
      <c r="Q4100" s="8">
        <v>112</v>
      </c>
      <c r="R4100" s="8">
        <v>2257.16</v>
      </c>
      <c r="S4100" s="8">
        <v>9.09</v>
      </c>
      <c r="T4100" s="7"/>
      <c r="U4100" s="9">
        <v>13179.75</v>
      </c>
    </row>
    <row r="4101" spans="1:21" ht="23.25" thickBot="1" x14ac:dyDescent="0.3">
      <c r="A4101" s="4" t="s">
        <v>943</v>
      </c>
      <c r="B4101" s="4" t="s">
        <v>1022</v>
      </c>
      <c r="C4101" s="4" t="s">
        <v>1023</v>
      </c>
      <c r="D4101" s="4" t="s">
        <v>944</v>
      </c>
      <c r="E4101" s="4" t="s">
        <v>945</v>
      </c>
      <c r="F4101" s="4" t="s">
        <v>445</v>
      </c>
      <c r="G4101" s="4" t="s">
        <v>446</v>
      </c>
      <c r="H4101" s="4" t="s">
        <v>440</v>
      </c>
      <c r="I4101" s="10">
        <v>1199</v>
      </c>
      <c r="J4101" s="11"/>
      <c r="K4101" s="10">
        <v>-175.5</v>
      </c>
      <c r="L4101" s="10">
        <v>1198.8499999999999</v>
      </c>
      <c r="M4101" s="10">
        <v>370.1</v>
      </c>
      <c r="N4101" s="10">
        <v>1012</v>
      </c>
      <c r="O4101" s="10">
        <v>5805.65</v>
      </c>
      <c r="P4101" s="10">
        <v>6694.88</v>
      </c>
      <c r="Q4101" s="11"/>
      <c r="R4101" s="10">
        <v>1884.46</v>
      </c>
      <c r="S4101" s="11"/>
      <c r="T4101" s="10">
        <v>2125.91</v>
      </c>
      <c r="U4101" s="9">
        <v>20115.349999999999</v>
      </c>
    </row>
    <row r="4102" spans="1:21" ht="23.25" thickBot="1" x14ac:dyDescent="0.3">
      <c r="A4102" s="4" t="s">
        <v>943</v>
      </c>
      <c r="B4102" s="4" t="s">
        <v>1022</v>
      </c>
      <c r="C4102" s="4" t="s">
        <v>1023</v>
      </c>
      <c r="D4102" s="4" t="s">
        <v>944</v>
      </c>
      <c r="E4102" s="4" t="s">
        <v>945</v>
      </c>
      <c r="F4102" s="4" t="s">
        <v>235</v>
      </c>
      <c r="G4102" s="4" t="s">
        <v>236</v>
      </c>
      <c r="H4102" s="4" t="s">
        <v>440</v>
      </c>
      <c r="I4102" s="8">
        <v>36.659999999999997</v>
      </c>
      <c r="J4102" s="8">
        <v>51.7</v>
      </c>
      <c r="K4102" s="8">
        <v>64.86</v>
      </c>
      <c r="L4102" s="8">
        <v>41.93</v>
      </c>
      <c r="M4102" s="8">
        <v>42.12</v>
      </c>
      <c r="N4102" s="8">
        <v>19.93</v>
      </c>
      <c r="O4102" s="8">
        <v>52</v>
      </c>
      <c r="P4102" s="8">
        <v>82.7</v>
      </c>
      <c r="Q4102" s="8">
        <v>41.37</v>
      </c>
      <c r="R4102" s="8">
        <v>90.25</v>
      </c>
      <c r="S4102" s="8">
        <v>48.88</v>
      </c>
      <c r="T4102" s="8">
        <v>36.86</v>
      </c>
      <c r="U4102" s="9">
        <v>609.26</v>
      </c>
    </row>
    <row r="4103" spans="1:21" ht="23.25" thickBot="1" x14ac:dyDescent="0.3">
      <c r="A4103" s="4" t="s">
        <v>943</v>
      </c>
      <c r="B4103" s="4" t="s">
        <v>1022</v>
      </c>
      <c r="C4103" s="4" t="s">
        <v>1023</v>
      </c>
      <c r="D4103" s="4" t="s">
        <v>944</v>
      </c>
      <c r="E4103" s="4" t="s">
        <v>945</v>
      </c>
      <c r="F4103" s="4" t="s">
        <v>116</v>
      </c>
      <c r="G4103" s="4" t="s">
        <v>117</v>
      </c>
      <c r="H4103" s="4" t="s">
        <v>440</v>
      </c>
      <c r="I4103" s="10">
        <v>424.78</v>
      </c>
      <c r="J4103" s="10">
        <v>36.92</v>
      </c>
      <c r="K4103" s="10">
        <v>217.01</v>
      </c>
      <c r="L4103" s="10">
        <v>76.97</v>
      </c>
      <c r="M4103" s="10">
        <v>84.23</v>
      </c>
      <c r="N4103" s="10">
        <v>100</v>
      </c>
      <c r="O4103" s="10">
        <v>283.23</v>
      </c>
      <c r="P4103" s="10">
        <v>51.29</v>
      </c>
      <c r="Q4103" s="10">
        <v>29.95</v>
      </c>
      <c r="R4103" s="11"/>
      <c r="S4103" s="11"/>
      <c r="T4103" s="11"/>
      <c r="U4103" s="9">
        <v>1304.3800000000001</v>
      </c>
    </row>
    <row r="4104" spans="1:21" ht="23.25" thickBot="1" x14ac:dyDescent="0.3">
      <c r="A4104" s="4" t="s">
        <v>943</v>
      </c>
      <c r="B4104" s="4" t="s">
        <v>1022</v>
      </c>
      <c r="C4104" s="4" t="s">
        <v>1023</v>
      </c>
      <c r="D4104" s="4" t="s">
        <v>944</v>
      </c>
      <c r="E4104" s="4" t="s">
        <v>945</v>
      </c>
      <c r="F4104" s="4" t="s">
        <v>1024</v>
      </c>
      <c r="G4104" s="4" t="s">
        <v>1025</v>
      </c>
      <c r="H4104" s="4" t="s">
        <v>440</v>
      </c>
      <c r="I4104" s="8">
        <v>5728.37</v>
      </c>
      <c r="J4104" s="8">
        <v>70.91</v>
      </c>
      <c r="K4104" s="8">
        <v>15142.06</v>
      </c>
      <c r="L4104" s="8">
        <v>-8880</v>
      </c>
      <c r="M4104" s="8">
        <v>14121.47</v>
      </c>
      <c r="N4104" s="8">
        <v>5664.89</v>
      </c>
      <c r="O4104" s="8">
        <v>16558.3</v>
      </c>
      <c r="P4104" s="8">
        <v>-3975.39</v>
      </c>
      <c r="Q4104" s="8">
        <v>1428.31</v>
      </c>
      <c r="R4104" s="8">
        <v>4035.77</v>
      </c>
      <c r="S4104" s="7"/>
      <c r="T4104" s="7"/>
      <c r="U4104" s="9">
        <v>49894.69</v>
      </c>
    </row>
    <row r="4105" spans="1:21" ht="23.25" thickBot="1" x14ac:dyDescent="0.3">
      <c r="A4105" s="4" t="s">
        <v>943</v>
      </c>
      <c r="B4105" s="4" t="s">
        <v>1022</v>
      </c>
      <c r="C4105" s="4" t="s">
        <v>1023</v>
      </c>
      <c r="D4105" s="4" t="s">
        <v>944</v>
      </c>
      <c r="E4105" s="4" t="s">
        <v>945</v>
      </c>
      <c r="F4105" s="4" t="s">
        <v>82</v>
      </c>
      <c r="G4105" s="4" t="s">
        <v>83</v>
      </c>
      <c r="H4105" s="4" t="s">
        <v>440</v>
      </c>
      <c r="I4105" s="10">
        <v>630</v>
      </c>
      <c r="J4105" s="10">
        <v>630</v>
      </c>
      <c r="K4105" s="10">
        <v>648</v>
      </c>
      <c r="L4105" s="10">
        <v>770</v>
      </c>
      <c r="M4105" s="10">
        <v>631</v>
      </c>
      <c r="N4105" s="10">
        <v>452.5</v>
      </c>
      <c r="O4105" s="10">
        <v>560</v>
      </c>
      <c r="P4105" s="11"/>
      <c r="Q4105" s="11"/>
      <c r="R4105" s="11"/>
      <c r="S4105" s="11"/>
      <c r="T4105" s="11"/>
      <c r="U4105" s="9">
        <v>4321.5</v>
      </c>
    </row>
    <row r="4106" spans="1:21" ht="23.25" thickBot="1" x14ac:dyDescent="0.3">
      <c r="A4106" s="4" t="s">
        <v>943</v>
      </c>
      <c r="B4106" s="4" t="s">
        <v>1022</v>
      </c>
      <c r="C4106" s="4" t="s">
        <v>1023</v>
      </c>
      <c r="D4106" s="4" t="s">
        <v>944</v>
      </c>
      <c r="E4106" s="4" t="s">
        <v>945</v>
      </c>
      <c r="F4106" s="4" t="s">
        <v>336</v>
      </c>
      <c r="G4106" s="4" t="s">
        <v>337</v>
      </c>
      <c r="H4106" s="4" t="s">
        <v>440</v>
      </c>
      <c r="I4106" s="7"/>
      <c r="J4106" s="7"/>
      <c r="K4106" s="7"/>
      <c r="L4106" s="7"/>
      <c r="M4106" s="7"/>
      <c r="N4106" s="7"/>
      <c r="O4106" s="7"/>
      <c r="P4106" s="7"/>
      <c r="Q4106" s="7"/>
      <c r="R4106" s="7"/>
      <c r="S4106" s="8">
        <v>214.99</v>
      </c>
      <c r="T4106" s="7"/>
      <c r="U4106" s="9">
        <v>214.99</v>
      </c>
    </row>
    <row r="4107" spans="1:21" ht="23.25" thickBot="1" x14ac:dyDescent="0.3">
      <c r="A4107" s="4" t="s">
        <v>943</v>
      </c>
      <c r="B4107" s="4" t="s">
        <v>1022</v>
      </c>
      <c r="C4107" s="4" t="s">
        <v>1023</v>
      </c>
      <c r="D4107" s="4" t="s">
        <v>944</v>
      </c>
      <c r="E4107" s="4" t="s">
        <v>945</v>
      </c>
      <c r="F4107" s="4" t="s">
        <v>152</v>
      </c>
      <c r="G4107" s="4" t="s">
        <v>153</v>
      </c>
      <c r="H4107" s="4" t="s">
        <v>440</v>
      </c>
      <c r="I4107" s="11"/>
      <c r="J4107" s="11"/>
      <c r="K4107" s="11"/>
      <c r="L4107" s="10">
        <v>2193.0700000000002</v>
      </c>
      <c r="M4107" s="11"/>
      <c r="N4107" s="10">
        <v>2295</v>
      </c>
      <c r="O4107" s="10">
        <v>13169.2</v>
      </c>
      <c r="P4107" s="11"/>
      <c r="Q4107" s="10">
        <v>3163.07</v>
      </c>
      <c r="R4107" s="10">
        <v>7947.84</v>
      </c>
      <c r="S4107" s="10">
        <v>3506.4</v>
      </c>
      <c r="T4107" s="10">
        <v>233.76</v>
      </c>
      <c r="U4107" s="9">
        <v>32508.34</v>
      </c>
    </row>
    <row r="4108" spans="1:21" ht="23.25" thickBot="1" x14ac:dyDescent="0.3">
      <c r="A4108" s="4" t="s">
        <v>943</v>
      </c>
      <c r="B4108" s="4" t="s">
        <v>1022</v>
      </c>
      <c r="C4108" s="4" t="s">
        <v>1023</v>
      </c>
      <c r="D4108" s="4" t="s">
        <v>944</v>
      </c>
      <c r="E4108" s="4" t="s">
        <v>945</v>
      </c>
      <c r="F4108" s="4" t="s">
        <v>156</v>
      </c>
      <c r="G4108" s="4" t="s">
        <v>157</v>
      </c>
      <c r="H4108" s="4" t="s">
        <v>440</v>
      </c>
      <c r="I4108" s="7"/>
      <c r="J4108" s="7"/>
      <c r="K4108" s="7"/>
      <c r="L4108" s="7"/>
      <c r="M4108" s="7"/>
      <c r="N4108" s="7"/>
      <c r="O4108" s="7"/>
      <c r="P4108" s="8">
        <v>68.7</v>
      </c>
      <c r="Q4108" s="7"/>
      <c r="R4108" s="7"/>
      <c r="S4108" s="7"/>
      <c r="T4108" s="7"/>
      <c r="U4108" s="9">
        <v>68.7</v>
      </c>
    </row>
    <row r="4109" spans="1:21" ht="23.25" thickBot="1" x14ac:dyDescent="0.3">
      <c r="A4109" s="4" t="s">
        <v>943</v>
      </c>
      <c r="B4109" s="4" t="s">
        <v>1022</v>
      </c>
      <c r="C4109" s="4" t="s">
        <v>1023</v>
      </c>
      <c r="D4109" s="4" t="s">
        <v>944</v>
      </c>
      <c r="E4109" s="4" t="s">
        <v>945</v>
      </c>
      <c r="F4109" s="4" t="s">
        <v>84</v>
      </c>
      <c r="G4109" s="4" t="s">
        <v>85</v>
      </c>
      <c r="H4109" s="4" t="s">
        <v>440</v>
      </c>
      <c r="I4109" s="11"/>
      <c r="J4109" s="11"/>
      <c r="K4109" s="10">
        <v>43.75</v>
      </c>
      <c r="L4109" s="10">
        <v>296.60000000000002</v>
      </c>
      <c r="M4109" s="10">
        <v>763.45</v>
      </c>
      <c r="N4109" s="10">
        <v>24.5</v>
      </c>
      <c r="O4109" s="10">
        <v>450.09</v>
      </c>
      <c r="P4109" s="10">
        <v>675.7</v>
      </c>
      <c r="Q4109" s="10">
        <v>281.37</v>
      </c>
      <c r="R4109" s="11"/>
      <c r="S4109" s="10">
        <v>8.74</v>
      </c>
      <c r="T4109" s="11"/>
      <c r="U4109" s="9">
        <v>2544.1999999999998</v>
      </c>
    </row>
    <row r="4110" spans="1:21" ht="23.25" thickBot="1" x14ac:dyDescent="0.3">
      <c r="A4110" s="4" t="s">
        <v>943</v>
      </c>
      <c r="B4110" s="4" t="s">
        <v>1022</v>
      </c>
      <c r="C4110" s="4" t="s">
        <v>1023</v>
      </c>
      <c r="D4110" s="4" t="s">
        <v>944</v>
      </c>
      <c r="E4110" s="4" t="s">
        <v>945</v>
      </c>
      <c r="F4110" s="4" t="s">
        <v>166</v>
      </c>
      <c r="G4110" s="4" t="s">
        <v>167</v>
      </c>
      <c r="H4110" s="4" t="s">
        <v>440</v>
      </c>
      <c r="I4110" s="7"/>
      <c r="J4110" s="7"/>
      <c r="K4110" s="8">
        <v>1113.49</v>
      </c>
      <c r="L4110" s="7"/>
      <c r="M4110" s="7"/>
      <c r="N4110" s="7"/>
      <c r="O4110" s="7"/>
      <c r="P4110" s="7"/>
      <c r="Q4110" s="8">
        <v>549.45000000000005</v>
      </c>
      <c r="R4110" s="7"/>
      <c r="S4110" s="7"/>
      <c r="T4110" s="7"/>
      <c r="U4110" s="9">
        <v>1662.94</v>
      </c>
    </row>
    <row r="4111" spans="1:21" ht="23.25" thickBot="1" x14ac:dyDescent="0.3">
      <c r="A4111" s="4" t="s">
        <v>943</v>
      </c>
      <c r="B4111" s="4" t="s">
        <v>1022</v>
      </c>
      <c r="C4111" s="4" t="s">
        <v>1023</v>
      </c>
      <c r="D4111" s="4" t="s">
        <v>944</v>
      </c>
      <c r="E4111" s="4" t="s">
        <v>945</v>
      </c>
      <c r="F4111" s="4" t="s">
        <v>42</v>
      </c>
      <c r="G4111" s="4" t="s">
        <v>43</v>
      </c>
      <c r="H4111" s="4" t="s">
        <v>440</v>
      </c>
      <c r="I4111" s="10">
        <v>555.36</v>
      </c>
      <c r="J4111" s="10">
        <v>387.68</v>
      </c>
      <c r="K4111" s="10">
        <v>393.44</v>
      </c>
      <c r="L4111" s="10">
        <v>787.04</v>
      </c>
      <c r="M4111" s="11"/>
      <c r="N4111" s="10">
        <v>713.26</v>
      </c>
      <c r="O4111" s="11"/>
      <c r="P4111" s="10">
        <v>49.19</v>
      </c>
      <c r="Q4111" s="11"/>
      <c r="R4111" s="11"/>
      <c r="S4111" s="11"/>
      <c r="T4111" s="11"/>
      <c r="U4111" s="9">
        <v>2885.97</v>
      </c>
    </row>
    <row r="4112" spans="1:21" ht="23.25" thickBot="1" x14ac:dyDescent="0.3">
      <c r="A4112" s="4" t="s">
        <v>943</v>
      </c>
      <c r="B4112" s="4" t="s">
        <v>1022</v>
      </c>
      <c r="C4112" s="4" t="s">
        <v>1023</v>
      </c>
      <c r="D4112" s="4" t="s">
        <v>944</v>
      </c>
      <c r="E4112" s="4" t="s">
        <v>945</v>
      </c>
      <c r="F4112" s="4" t="s">
        <v>53</v>
      </c>
      <c r="G4112" s="4" t="s">
        <v>54</v>
      </c>
      <c r="H4112" s="4" t="s">
        <v>440</v>
      </c>
      <c r="I4112" s="7"/>
      <c r="J4112" s="7"/>
      <c r="K4112" s="8">
        <v>61.42</v>
      </c>
      <c r="L4112" s="7"/>
      <c r="M4112" s="7"/>
      <c r="N4112" s="8">
        <v>73.64</v>
      </c>
      <c r="O4112" s="7"/>
      <c r="P4112" s="7"/>
      <c r="Q4112" s="7"/>
      <c r="R4112" s="7"/>
      <c r="S4112" s="7"/>
      <c r="T4112" s="7"/>
      <c r="U4112" s="9">
        <v>135.06</v>
      </c>
    </row>
    <row r="4113" spans="1:21" ht="23.25" thickBot="1" x14ac:dyDescent="0.3">
      <c r="A4113" s="4" t="s">
        <v>943</v>
      </c>
      <c r="B4113" s="4" t="s">
        <v>1022</v>
      </c>
      <c r="C4113" s="4" t="s">
        <v>1023</v>
      </c>
      <c r="D4113" s="4" t="s">
        <v>1026</v>
      </c>
      <c r="E4113" s="4" t="s">
        <v>1027</v>
      </c>
      <c r="F4113" s="4" t="s">
        <v>146</v>
      </c>
      <c r="G4113" s="4" t="s">
        <v>147</v>
      </c>
      <c r="H4113" s="4" t="s">
        <v>1028</v>
      </c>
      <c r="I4113" s="10">
        <v>-63.72</v>
      </c>
      <c r="J4113" s="10">
        <v>-104.66</v>
      </c>
      <c r="K4113" s="10">
        <v>-117.87</v>
      </c>
      <c r="L4113" s="10">
        <v>-4.8</v>
      </c>
      <c r="M4113" s="10">
        <v>-13.7</v>
      </c>
      <c r="N4113" s="10">
        <v>-29.79</v>
      </c>
      <c r="O4113" s="10">
        <v>-22</v>
      </c>
      <c r="P4113" s="10">
        <v>89.33</v>
      </c>
      <c r="Q4113" s="11"/>
      <c r="R4113" s="11"/>
      <c r="S4113" s="11"/>
      <c r="T4113" s="11"/>
      <c r="U4113" s="9">
        <v>-267.20999999999998</v>
      </c>
    </row>
    <row r="4114" spans="1:21" ht="23.25" thickBot="1" x14ac:dyDescent="0.3">
      <c r="A4114" s="4" t="s">
        <v>943</v>
      </c>
      <c r="B4114" s="4" t="s">
        <v>1022</v>
      </c>
      <c r="C4114" s="4" t="s">
        <v>1023</v>
      </c>
      <c r="D4114" s="4" t="s">
        <v>1026</v>
      </c>
      <c r="E4114" s="4" t="s">
        <v>1027</v>
      </c>
      <c r="F4114" s="4" t="s">
        <v>102</v>
      </c>
      <c r="G4114" s="4" t="s">
        <v>103</v>
      </c>
      <c r="H4114" s="4" t="s">
        <v>1028</v>
      </c>
      <c r="I4114" s="7"/>
      <c r="J4114" s="8">
        <v>1699</v>
      </c>
      <c r="K4114" s="7"/>
      <c r="L4114" s="8">
        <v>703.66</v>
      </c>
      <c r="M4114" s="8">
        <v>693.7</v>
      </c>
      <c r="N4114" s="7"/>
      <c r="O4114" s="7"/>
      <c r="P4114" s="8">
        <v>722.49</v>
      </c>
      <c r="Q4114" s="7"/>
      <c r="R4114" s="7"/>
      <c r="S4114" s="7"/>
      <c r="T4114" s="7"/>
      <c r="U4114" s="9">
        <v>3818.85</v>
      </c>
    </row>
    <row r="4115" spans="1:21" ht="23.25" thickBot="1" x14ac:dyDescent="0.3">
      <c r="A4115" s="4" t="s">
        <v>943</v>
      </c>
      <c r="B4115" s="4" t="s">
        <v>1022</v>
      </c>
      <c r="C4115" s="4" t="s">
        <v>1023</v>
      </c>
      <c r="D4115" s="4" t="s">
        <v>1026</v>
      </c>
      <c r="E4115" s="4" t="s">
        <v>1027</v>
      </c>
      <c r="F4115" s="4" t="s">
        <v>445</v>
      </c>
      <c r="G4115" s="4" t="s">
        <v>446</v>
      </c>
      <c r="H4115" s="4" t="s">
        <v>1028</v>
      </c>
      <c r="I4115" s="10">
        <v>90</v>
      </c>
      <c r="J4115" s="11"/>
      <c r="K4115" s="11"/>
      <c r="L4115" s="11"/>
      <c r="M4115" s="11"/>
      <c r="N4115" s="11"/>
      <c r="O4115" s="11"/>
      <c r="P4115" s="10">
        <v>30</v>
      </c>
      <c r="Q4115" s="11"/>
      <c r="R4115" s="10">
        <v>10625.86</v>
      </c>
      <c r="S4115" s="10">
        <v>11147.47</v>
      </c>
      <c r="T4115" s="10">
        <v>7009.43</v>
      </c>
      <c r="U4115" s="9">
        <v>28902.76</v>
      </c>
    </row>
    <row r="4116" spans="1:21" ht="23.25" thickBot="1" x14ac:dyDescent="0.3">
      <c r="A4116" s="4" t="s">
        <v>943</v>
      </c>
      <c r="B4116" s="4" t="s">
        <v>1022</v>
      </c>
      <c r="C4116" s="4" t="s">
        <v>1023</v>
      </c>
      <c r="D4116" s="4" t="s">
        <v>1026</v>
      </c>
      <c r="E4116" s="4" t="s">
        <v>1027</v>
      </c>
      <c r="F4116" s="4" t="s">
        <v>1024</v>
      </c>
      <c r="G4116" s="4" t="s">
        <v>1025</v>
      </c>
      <c r="H4116" s="4" t="s">
        <v>1028</v>
      </c>
      <c r="I4116" s="8">
        <v>1149.18</v>
      </c>
      <c r="J4116" s="7"/>
      <c r="K4116" s="8">
        <v>3399.93</v>
      </c>
      <c r="L4116" s="13">
        <v>0</v>
      </c>
      <c r="M4116" s="8">
        <v>1287.08</v>
      </c>
      <c r="N4116" s="8">
        <v>1287.08</v>
      </c>
      <c r="O4116" s="8">
        <v>4715.79</v>
      </c>
      <c r="P4116" s="8">
        <v>1287.08</v>
      </c>
      <c r="Q4116" s="7"/>
      <c r="R4116" s="7"/>
      <c r="S4116" s="7"/>
      <c r="T4116" s="7"/>
      <c r="U4116" s="9">
        <v>13126.14</v>
      </c>
    </row>
    <row r="4117" spans="1:21" ht="23.25" thickBot="1" x14ac:dyDescent="0.3">
      <c r="A4117" s="4" t="s">
        <v>943</v>
      </c>
      <c r="B4117" s="4" t="s">
        <v>1022</v>
      </c>
      <c r="C4117" s="4" t="s">
        <v>1023</v>
      </c>
      <c r="D4117" s="4" t="s">
        <v>1029</v>
      </c>
      <c r="E4117" s="4" t="s">
        <v>1030</v>
      </c>
      <c r="F4117" s="4" t="s">
        <v>118</v>
      </c>
      <c r="G4117" s="4" t="s">
        <v>119</v>
      </c>
      <c r="H4117" s="4" t="s">
        <v>1031</v>
      </c>
      <c r="I4117" s="11"/>
      <c r="J4117" s="10">
        <v>386.75</v>
      </c>
      <c r="K4117" s="14">
        <v>0</v>
      </c>
      <c r="L4117" s="11"/>
      <c r="M4117" s="11"/>
      <c r="N4117" s="11"/>
      <c r="O4117" s="11"/>
      <c r="P4117" s="11"/>
      <c r="Q4117" s="11"/>
      <c r="R4117" s="11"/>
      <c r="S4117" s="11"/>
      <c r="T4117" s="11"/>
      <c r="U4117" s="9">
        <v>386.75</v>
      </c>
    </row>
    <row r="4118" spans="1:21" ht="23.25" thickBot="1" x14ac:dyDescent="0.3">
      <c r="A4118" s="4" t="s">
        <v>943</v>
      </c>
      <c r="B4118" s="4" t="s">
        <v>1022</v>
      </c>
      <c r="C4118" s="4" t="s">
        <v>1023</v>
      </c>
      <c r="D4118" s="4" t="s">
        <v>1029</v>
      </c>
      <c r="E4118" s="4" t="s">
        <v>1030</v>
      </c>
      <c r="F4118" s="4" t="s">
        <v>120</v>
      </c>
      <c r="G4118" s="4" t="s">
        <v>121</v>
      </c>
      <c r="H4118" s="4" t="s">
        <v>1031</v>
      </c>
      <c r="I4118" s="8">
        <v>26579.5</v>
      </c>
      <c r="J4118" s="8">
        <v>23753.439999999999</v>
      </c>
      <c r="K4118" s="8">
        <v>26363.7</v>
      </c>
      <c r="L4118" s="8">
        <v>26438.42</v>
      </c>
      <c r="M4118" s="8">
        <v>25496.02</v>
      </c>
      <c r="N4118" s="8">
        <v>28472.09</v>
      </c>
      <c r="O4118" s="8">
        <v>30121.54</v>
      </c>
      <c r="P4118" s="8">
        <v>22911.119999999999</v>
      </c>
      <c r="Q4118" s="8">
        <v>20805.23</v>
      </c>
      <c r="R4118" s="8">
        <v>18015.759999999998</v>
      </c>
      <c r="S4118" s="8">
        <v>15815.04</v>
      </c>
      <c r="T4118" s="8">
        <v>15452.81</v>
      </c>
      <c r="U4118" s="9">
        <v>280224.67</v>
      </c>
    </row>
    <row r="4119" spans="1:21" ht="23.25" thickBot="1" x14ac:dyDescent="0.3">
      <c r="A4119" s="4" t="s">
        <v>943</v>
      </c>
      <c r="B4119" s="4" t="s">
        <v>1022</v>
      </c>
      <c r="C4119" s="4" t="s">
        <v>1023</v>
      </c>
      <c r="D4119" s="4" t="s">
        <v>1029</v>
      </c>
      <c r="E4119" s="4" t="s">
        <v>1030</v>
      </c>
      <c r="F4119" s="4" t="s">
        <v>122</v>
      </c>
      <c r="G4119" s="4" t="s">
        <v>123</v>
      </c>
      <c r="H4119" s="4" t="s">
        <v>1031</v>
      </c>
      <c r="I4119" s="10">
        <v>452.52</v>
      </c>
      <c r="J4119" s="10">
        <v>699.03</v>
      </c>
      <c r="K4119" s="10">
        <v>971.52</v>
      </c>
      <c r="L4119" s="10">
        <v>1195.55</v>
      </c>
      <c r="M4119" s="10">
        <v>1412.35</v>
      </c>
      <c r="N4119" s="10">
        <v>1281.8</v>
      </c>
      <c r="O4119" s="10">
        <v>428.74</v>
      </c>
      <c r="P4119" s="10">
        <v>691.96</v>
      </c>
      <c r="Q4119" s="10">
        <v>336.33</v>
      </c>
      <c r="R4119" s="10">
        <v>247.24</v>
      </c>
      <c r="S4119" s="10">
        <v>113.79</v>
      </c>
      <c r="T4119" s="10">
        <v>132.63999999999999</v>
      </c>
      <c r="U4119" s="9">
        <v>7963.47</v>
      </c>
    </row>
    <row r="4120" spans="1:21" ht="23.25" thickBot="1" x14ac:dyDescent="0.3">
      <c r="A4120" s="4" t="s">
        <v>943</v>
      </c>
      <c r="B4120" s="4" t="s">
        <v>1022</v>
      </c>
      <c r="C4120" s="4" t="s">
        <v>1023</v>
      </c>
      <c r="D4120" s="4" t="s">
        <v>1029</v>
      </c>
      <c r="E4120" s="4" t="s">
        <v>1030</v>
      </c>
      <c r="F4120" s="4" t="s">
        <v>231</v>
      </c>
      <c r="G4120" s="4" t="s">
        <v>232</v>
      </c>
      <c r="H4120" s="4" t="s">
        <v>1031</v>
      </c>
      <c r="I4120" s="8">
        <v>1607.98</v>
      </c>
      <c r="J4120" s="8">
        <v>1709.58</v>
      </c>
      <c r="K4120" s="8">
        <v>1712.31</v>
      </c>
      <c r="L4120" s="8">
        <v>1940.93</v>
      </c>
      <c r="M4120" s="8">
        <v>1752.66</v>
      </c>
      <c r="N4120" s="8">
        <v>1963.35</v>
      </c>
      <c r="O4120" s="8">
        <v>1892.51</v>
      </c>
      <c r="P4120" s="8">
        <v>1833.35</v>
      </c>
      <c r="Q4120" s="8">
        <v>1864.56</v>
      </c>
      <c r="R4120" s="8">
        <v>1919.4</v>
      </c>
      <c r="S4120" s="8">
        <v>2097.63</v>
      </c>
      <c r="T4120" s="8">
        <v>1434.98</v>
      </c>
      <c r="U4120" s="9">
        <v>21729.24</v>
      </c>
    </row>
    <row r="4121" spans="1:21" ht="23.25" thickBot="1" x14ac:dyDescent="0.3">
      <c r="A4121" s="4" t="s">
        <v>943</v>
      </c>
      <c r="B4121" s="4" t="s">
        <v>1022</v>
      </c>
      <c r="C4121" s="4" t="s">
        <v>1023</v>
      </c>
      <c r="D4121" s="4" t="s">
        <v>1029</v>
      </c>
      <c r="E4121" s="4" t="s">
        <v>1030</v>
      </c>
      <c r="F4121" s="4" t="s">
        <v>112</v>
      </c>
      <c r="G4121" s="4" t="s">
        <v>113</v>
      </c>
      <c r="H4121" s="4" t="s">
        <v>1031</v>
      </c>
      <c r="I4121" s="10">
        <v>4283.21</v>
      </c>
      <c r="J4121" s="10">
        <v>3979.32</v>
      </c>
      <c r="K4121" s="10">
        <v>4304.0600000000004</v>
      </c>
      <c r="L4121" s="10">
        <v>4515.08</v>
      </c>
      <c r="M4121" s="10">
        <v>3959.77</v>
      </c>
      <c r="N4121" s="10">
        <v>4459.6400000000003</v>
      </c>
      <c r="O4121" s="10">
        <v>4427.76</v>
      </c>
      <c r="P4121" s="10">
        <v>3588.77</v>
      </c>
      <c r="Q4121" s="10">
        <v>3488.02</v>
      </c>
      <c r="R4121" s="10">
        <v>3437.17</v>
      </c>
      <c r="S4121" s="10">
        <v>2681.8</v>
      </c>
      <c r="T4121" s="10">
        <v>2706.49</v>
      </c>
      <c r="U4121" s="9">
        <v>45831.09</v>
      </c>
    </row>
    <row r="4122" spans="1:21" ht="23.25" thickBot="1" x14ac:dyDescent="0.3">
      <c r="A4122" s="4" t="s">
        <v>943</v>
      </c>
      <c r="B4122" s="4" t="s">
        <v>1022</v>
      </c>
      <c r="C4122" s="4" t="s">
        <v>1023</v>
      </c>
      <c r="D4122" s="4" t="s">
        <v>1029</v>
      </c>
      <c r="E4122" s="4" t="s">
        <v>1030</v>
      </c>
      <c r="F4122" s="4" t="s">
        <v>114</v>
      </c>
      <c r="G4122" s="4" t="s">
        <v>115</v>
      </c>
      <c r="H4122" s="4" t="s">
        <v>1031</v>
      </c>
      <c r="I4122" s="8">
        <v>14827.62</v>
      </c>
      <c r="J4122" s="8">
        <v>13681.01</v>
      </c>
      <c r="K4122" s="8">
        <v>14567.81</v>
      </c>
      <c r="L4122" s="8">
        <v>15253.08</v>
      </c>
      <c r="M4122" s="8">
        <v>13418.9</v>
      </c>
      <c r="N4122" s="8">
        <v>15133.48</v>
      </c>
      <c r="O4122" s="8">
        <v>14864.58</v>
      </c>
      <c r="P4122" s="8">
        <v>12541.9</v>
      </c>
      <c r="Q4122" s="8">
        <v>12966.94</v>
      </c>
      <c r="R4122" s="8">
        <v>12789.64</v>
      </c>
      <c r="S4122" s="8">
        <v>9966.4599999999991</v>
      </c>
      <c r="T4122" s="8">
        <v>10066.9</v>
      </c>
      <c r="U4122" s="9">
        <v>160078.32</v>
      </c>
    </row>
    <row r="4123" spans="1:21" ht="23.25" thickBot="1" x14ac:dyDescent="0.3">
      <c r="A4123" s="4" t="s">
        <v>943</v>
      </c>
      <c r="B4123" s="4" t="s">
        <v>1022</v>
      </c>
      <c r="C4123" s="4" t="s">
        <v>1023</v>
      </c>
      <c r="D4123" s="4" t="s">
        <v>1029</v>
      </c>
      <c r="E4123" s="4" t="s">
        <v>1030</v>
      </c>
      <c r="F4123" s="4" t="s">
        <v>70</v>
      </c>
      <c r="G4123" s="4" t="s">
        <v>71</v>
      </c>
      <c r="H4123" s="4" t="s">
        <v>1031</v>
      </c>
      <c r="I4123" s="10">
        <v>585.39</v>
      </c>
      <c r="J4123" s="11"/>
      <c r="K4123" s="10">
        <v>189.77</v>
      </c>
      <c r="L4123" s="10">
        <v>805.42</v>
      </c>
      <c r="M4123" s="11"/>
      <c r="N4123" s="11"/>
      <c r="O4123" s="10">
        <v>450.99</v>
      </c>
      <c r="P4123" s="10">
        <v>67.180000000000007</v>
      </c>
      <c r="Q4123" s="10">
        <v>245.99</v>
      </c>
      <c r="R4123" s="10">
        <v>60.99</v>
      </c>
      <c r="S4123" s="10">
        <v>56</v>
      </c>
      <c r="T4123" s="10">
        <v>43.15</v>
      </c>
      <c r="U4123" s="9">
        <v>2504.88</v>
      </c>
    </row>
    <row r="4124" spans="1:21" ht="23.25" thickBot="1" x14ac:dyDescent="0.3">
      <c r="A4124" s="4" t="s">
        <v>943</v>
      </c>
      <c r="B4124" s="4" t="s">
        <v>1022</v>
      </c>
      <c r="C4124" s="4" t="s">
        <v>1023</v>
      </c>
      <c r="D4124" s="4" t="s">
        <v>1029</v>
      </c>
      <c r="E4124" s="4" t="s">
        <v>1030</v>
      </c>
      <c r="F4124" s="4" t="s">
        <v>47</v>
      </c>
      <c r="G4124" s="4" t="s">
        <v>48</v>
      </c>
      <c r="H4124" s="4" t="s">
        <v>1031</v>
      </c>
      <c r="I4124" s="8">
        <v>36.19</v>
      </c>
      <c r="J4124" s="8">
        <v>18.52</v>
      </c>
      <c r="K4124" s="8">
        <v>57.8</v>
      </c>
      <c r="L4124" s="8">
        <v>38.76</v>
      </c>
      <c r="M4124" s="7"/>
      <c r="N4124" s="8">
        <v>48.36</v>
      </c>
      <c r="O4124" s="7"/>
      <c r="P4124" s="7"/>
      <c r="Q4124" s="7"/>
      <c r="R4124" s="7"/>
      <c r="S4124" s="7"/>
      <c r="T4124" s="7"/>
      <c r="U4124" s="9">
        <v>199.63</v>
      </c>
    </row>
    <row r="4125" spans="1:21" ht="23.25" thickBot="1" x14ac:dyDescent="0.3">
      <c r="A4125" s="4" t="s">
        <v>943</v>
      </c>
      <c r="B4125" s="4" t="s">
        <v>1022</v>
      </c>
      <c r="C4125" s="4" t="s">
        <v>1023</v>
      </c>
      <c r="D4125" s="4" t="s">
        <v>1029</v>
      </c>
      <c r="E4125" s="4" t="s">
        <v>1030</v>
      </c>
      <c r="F4125" s="4" t="s">
        <v>94</v>
      </c>
      <c r="G4125" s="4" t="s">
        <v>95</v>
      </c>
      <c r="H4125" s="4" t="s">
        <v>1031</v>
      </c>
      <c r="I4125" s="11"/>
      <c r="J4125" s="11"/>
      <c r="K4125" s="10">
        <v>1715.86</v>
      </c>
      <c r="L4125" s="11"/>
      <c r="M4125" s="11"/>
      <c r="N4125" s="10">
        <v>2238</v>
      </c>
      <c r="O4125" s="11"/>
      <c r="P4125" s="11"/>
      <c r="Q4125" s="11"/>
      <c r="R4125" s="11"/>
      <c r="S4125" s="11"/>
      <c r="T4125" s="10">
        <v>6141</v>
      </c>
      <c r="U4125" s="9">
        <v>10094.86</v>
      </c>
    </row>
    <row r="4126" spans="1:21" ht="23.25" thickBot="1" x14ac:dyDescent="0.3">
      <c r="A4126" s="4" t="s">
        <v>943</v>
      </c>
      <c r="B4126" s="4" t="s">
        <v>1022</v>
      </c>
      <c r="C4126" s="4" t="s">
        <v>1023</v>
      </c>
      <c r="D4126" s="4" t="s">
        <v>1029</v>
      </c>
      <c r="E4126" s="4" t="s">
        <v>1030</v>
      </c>
      <c r="F4126" s="4" t="s">
        <v>134</v>
      </c>
      <c r="G4126" s="4" t="s">
        <v>135</v>
      </c>
      <c r="H4126" s="4" t="s">
        <v>1031</v>
      </c>
      <c r="I4126" s="7"/>
      <c r="J4126" s="7"/>
      <c r="K4126" s="7"/>
      <c r="L4126" s="7"/>
      <c r="M4126" s="7"/>
      <c r="N4126" s="8">
        <v>325</v>
      </c>
      <c r="O4126" s="7"/>
      <c r="P4126" s="7"/>
      <c r="Q4126" s="7"/>
      <c r="R4126" s="7"/>
      <c r="S4126" s="7"/>
      <c r="T4126" s="7"/>
      <c r="U4126" s="9">
        <v>325</v>
      </c>
    </row>
    <row r="4127" spans="1:21" ht="23.25" thickBot="1" x14ac:dyDescent="0.3">
      <c r="A4127" s="4" t="s">
        <v>943</v>
      </c>
      <c r="B4127" s="4" t="s">
        <v>1022</v>
      </c>
      <c r="C4127" s="4" t="s">
        <v>1023</v>
      </c>
      <c r="D4127" s="4" t="s">
        <v>1029</v>
      </c>
      <c r="E4127" s="4" t="s">
        <v>1030</v>
      </c>
      <c r="F4127" s="4" t="s">
        <v>310</v>
      </c>
      <c r="G4127" s="4" t="s">
        <v>311</v>
      </c>
      <c r="H4127" s="4" t="s">
        <v>1031</v>
      </c>
      <c r="I4127" s="11"/>
      <c r="J4127" s="11"/>
      <c r="K4127" s="10">
        <v>750.21</v>
      </c>
      <c r="L4127" s="11"/>
      <c r="M4127" s="11"/>
      <c r="N4127" s="11"/>
      <c r="O4127" s="11"/>
      <c r="P4127" s="11"/>
      <c r="Q4127" s="11"/>
      <c r="R4127" s="11"/>
      <c r="S4127" s="11"/>
      <c r="T4127" s="11"/>
      <c r="U4127" s="9">
        <v>750.21</v>
      </c>
    </row>
    <row r="4128" spans="1:21" ht="23.25" thickBot="1" x14ac:dyDescent="0.3">
      <c r="A4128" s="4" t="s">
        <v>943</v>
      </c>
      <c r="B4128" s="4" t="s">
        <v>1022</v>
      </c>
      <c r="C4128" s="4" t="s">
        <v>1023</v>
      </c>
      <c r="D4128" s="4" t="s">
        <v>1029</v>
      </c>
      <c r="E4128" s="4" t="s">
        <v>1030</v>
      </c>
      <c r="F4128" s="4" t="s">
        <v>98</v>
      </c>
      <c r="G4128" s="4" t="s">
        <v>99</v>
      </c>
      <c r="H4128" s="4" t="s">
        <v>1031</v>
      </c>
      <c r="I4128" s="11"/>
      <c r="J4128" s="11"/>
      <c r="K4128" s="11"/>
      <c r="L4128" s="11"/>
      <c r="M4128" s="11"/>
      <c r="N4128" s="11"/>
      <c r="O4128" s="11"/>
      <c r="P4128" s="11"/>
      <c r="Q4128" s="11"/>
      <c r="R4128" s="10">
        <v>902.05</v>
      </c>
      <c r="S4128" s="10">
        <v>-606.83000000000004</v>
      </c>
      <c r="T4128" s="10">
        <v>599.78</v>
      </c>
      <c r="U4128" s="9">
        <v>895</v>
      </c>
    </row>
    <row r="4129" spans="1:21" ht="23.25" thickBot="1" x14ac:dyDescent="0.3">
      <c r="A4129" s="4" t="s">
        <v>943</v>
      </c>
      <c r="B4129" s="4" t="s">
        <v>1022</v>
      </c>
      <c r="C4129" s="4" t="s">
        <v>1023</v>
      </c>
      <c r="D4129" s="4" t="s">
        <v>1029</v>
      </c>
      <c r="E4129" s="4" t="s">
        <v>1030</v>
      </c>
      <c r="F4129" s="4" t="s">
        <v>146</v>
      </c>
      <c r="G4129" s="4" t="s">
        <v>147</v>
      </c>
      <c r="H4129" s="4" t="s">
        <v>1031</v>
      </c>
      <c r="I4129" s="8">
        <v>378.08</v>
      </c>
      <c r="J4129" s="8">
        <v>-308.49</v>
      </c>
      <c r="K4129" s="8">
        <v>305.87</v>
      </c>
      <c r="L4129" s="8">
        <v>-287.27999999999997</v>
      </c>
      <c r="M4129" s="8">
        <v>1093.32</v>
      </c>
      <c r="N4129" s="8">
        <v>-75.77</v>
      </c>
      <c r="O4129" s="8">
        <v>139.66999999999999</v>
      </c>
      <c r="P4129" s="8">
        <v>782.89</v>
      </c>
      <c r="Q4129" s="8">
        <v>2581.1799999999998</v>
      </c>
      <c r="R4129" s="7"/>
      <c r="S4129" s="8">
        <v>843.28</v>
      </c>
      <c r="T4129" s="8">
        <v>-42.87</v>
      </c>
      <c r="U4129" s="9">
        <v>5409.88</v>
      </c>
    </row>
    <row r="4130" spans="1:21" ht="23.25" thickBot="1" x14ac:dyDescent="0.3">
      <c r="A4130" s="4" t="s">
        <v>943</v>
      </c>
      <c r="B4130" s="4" t="s">
        <v>1022</v>
      </c>
      <c r="C4130" s="4" t="s">
        <v>1023</v>
      </c>
      <c r="D4130" s="4" t="s">
        <v>1029</v>
      </c>
      <c r="E4130" s="4" t="s">
        <v>1030</v>
      </c>
      <c r="F4130" s="4" t="s">
        <v>102</v>
      </c>
      <c r="G4130" s="4" t="s">
        <v>103</v>
      </c>
      <c r="H4130" s="4" t="s">
        <v>1031</v>
      </c>
      <c r="I4130" s="11"/>
      <c r="J4130" s="11"/>
      <c r="K4130" s="11"/>
      <c r="L4130" s="11"/>
      <c r="M4130" s="11"/>
      <c r="N4130" s="10">
        <v>75.319999999999993</v>
      </c>
      <c r="O4130" s="11"/>
      <c r="P4130" s="11"/>
      <c r="Q4130" s="10">
        <v>252.88</v>
      </c>
      <c r="R4130" s="11"/>
      <c r="S4130" s="11"/>
      <c r="T4130" s="10">
        <v>22.55</v>
      </c>
      <c r="U4130" s="9">
        <v>350.75</v>
      </c>
    </row>
    <row r="4131" spans="1:21" ht="23.25" thickBot="1" x14ac:dyDescent="0.3">
      <c r="A4131" s="4" t="s">
        <v>943</v>
      </c>
      <c r="B4131" s="4" t="s">
        <v>1022</v>
      </c>
      <c r="C4131" s="4" t="s">
        <v>1023</v>
      </c>
      <c r="D4131" s="4" t="s">
        <v>1029</v>
      </c>
      <c r="E4131" s="4" t="s">
        <v>1030</v>
      </c>
      <c r="F4131" s="4" t="s">
        <v>445</v>
      </c>
      <c r="G4131" s="4" t="s">
        <v>446</v>
      </c>
      <c r="H4131" s="4" t="s">
        <v>1031</v>
      </c>
      <c r="I4131" s="7"/>
      <c r="J4131" s="7"/>
      <c r="K4131" s="7"/>
      <c r="L4131" s="7"/>
      <c r="M4131" s="7"/>
      <c r="N4131" s="7"/>
      <c r="O4131" s="7"/>
      <c r="P4131" s="7"/>
      <c r="Q4131" s="8">
        <v>47333</v>
      </c>
      <c r="R4131" s="8">
        <v>9102.11</v>
      </c>
      <c r="S4131" s="8">
        <v>28350.58</v>
      </c>
      <c r="T4131" s="8">
        <v>14345.02</v>
      </c>
      <c r="U4131" s="9">
        <v>99130.71</v>
      </c>
    </row>
    <row r="4132" spans="1:21" ht="23.25" thickBot="1" x14ac:dyDescent="0.3">
      <c r="A4132" s="4" t="s">
        <v>943</v>
      </c>
      <c r="B4132" s="4" t="s">
        <v>1022</v>
      </c>
      <c r="C4132" s="4" t="s">
        <v>1023</v>
      </c>
      <c r="D4132" s="4" t="s">
        <v>1029</v>
      </c>
      <c r="E4132" s="4" t="s">
        <v>1030</v>
      </c>
      <c r="F4132" s="4" t="s">
        <v>82</v>
      </c>
      <c r="G4132" s="4" t="s">
        <v>83</v>
      </c>
      <c r="H4132" s="4" t="s">
        <v>1031</v>
      </c>
      <c r="I4132" s="11"/>
      <c r="J4132" s="11"/>
      <c r="K4132" s="11"/>
      <c r="L4132" s="11"/>
      <c r="M4132" s="11"/>
      <c r="N4132" s="11"/>
      <c r="O4132" s="11"/>
      <c r="P4132" s="11"/>
      <c r="Q4132" s="10">
        <v>5.5</v>
      </c>
      <c r="R4132" s="11"/>
      <c r="S4132" s="11"/>
      <c r="T4132" s="11"/>
      <c r="U4132" s="9">
        <v>5.5</v>
      </c>
    </row>
    <row r="4133" spans="1:21" ht="23.25" thickBot="1" x14ac:dyDescent="0.3">
      <c r="A4133" s="4" t="s">
        <v>943</v>
      </c>
      <c r="B4133" s="4" t="s">
        <v>1022</v>
      </c>
      <c r="C4133" s="4" t="s">
        <v>1023</v>
      </c>
      <c r="D4133" s="4" t="s">
        <v>1029</v>
      </c>
      <c r="E4133" s="4" t="s">
        <v>1030</v>
      </c>
      <c r="F4133" s="4" t="s">
        <v>152</v>
      </c>
      <c r="G4133" s="4" t="s">
        <v>153</v>
      </c>
      <c r="H4133" s="4" t="s">
        <v>1031</v>
      </c>
      <c r="I4133" s="8">
        <v>5079.34</v>
      </c>
      <c r="J4133" s="8">
        <v>4290</v>
      </c>
      <c r="K4133" s="8">
        <v>4010</v>
      </c>
      <c r="L4133" s="8">
        <v>5865</v>
      </c>
      <c r="M4133" s="8">
        <v>4200</v>
      </c>
      <c r="N4133" s="8">
        <v>1975</v>
      </c>
      <c r="O4133" s="8">
        <v>4200</v>
      </c>
      <c r="P4133" s="8">
        <v>2150</v>
      </c>
      <c r="Q4133" s="8">
        <v>6180</v>
      </c>
      <c r="R4133" s="8">
        <v>4200</v>
      </c>
      <c r="S4133" s="8">
        <v>6300</v>
      </c>
      <c r="T4133" s="8">
        <v>7870</v>
      </c>
      <c r="U4133" s="9">
        <v>56319.34</v>
      </c>
    </row>
    <row r="4134" spans="1:21" ht="23.25" thickBot="1" x14ac:dyDescent="0.3">
      <c r="A4134" s="4" t="s">
        <v>943</v>
      </c>
      <c r="B4134" s="4" t="s">
        <v>1022</v>
      </c>
      <c r="C4134" s="4" t="s">
        <v>1023</v>
      </c>
      <c r="D4134" s="4" t="s">
        <v>1029</v>
      </c>
      <c r="E4134" s="4" t="s">
        <v>1030</v>
      </c>
      <c r="F4134" s="4" t="s">
        <v>154</v>
      </c>
      <c r="G4134" s="4" t="s">
        <v>155</v>
      </c>
      <c r="H4134" s="4" t="s">
        <v>1031</v>
      </c>
      <c r="I4134" s="11"/>
      <c r="J4134" s="10">
        <v>3540</v>
      </c>
      <c r="K4134" s="10">
        <v>429.67</v>
      </c>
      <c r="L4134" s="10">
        <v>231.05</v>
      </c>
      <c r="M4134" s="11"/>
      <c r="N4134" s="11"/>
      <c r="O4134" s="11"/>
      <c r="P4134" s="11"/>
      <c r="Q4134" s="11"/>
      <c r="R4134" s="11"/>
      <c r="S4134" s="11"/>
      <c r="T4134" s="11"/>
      <c r="U4134" s="9">
        <v>4200.72</v>
      </c>
    </row>
    <row r="4135" spans="1:21" ht="23.25" thickBot="1" x14ac:dyDescent="0.3">
      <c r="A4135" s="4" t="s">
        <v>943</v>
      </c>
      <c r="B4135" s="4" t="s">
        <v>1022</v>
      </c>
      <c r="C4135" s="4" t="s">
        <v>1023</v>
      </c>
      <c r="D4135" s="4" t="s">
        <v>1029</v>
      </c>
      <c r="E4135" s="4" t="s">
        <v>1030</v>
      </c>
      <c r="F4135" s="4" t="s">
        <v>84</v>
      </c>
      <c r="G4135" s="4" t="s">
        <v>85</v>
      </c>
      <c r="H4135" s="4" t="s">
        <v>1031</v>
      </c>
      <c r="I4135" s="7"/>
      <c r="J4135" s="7"/>
      <c r="K4135" s="7"/>
      <c r="L4135" s="7"/>
      <c r="M4135" s="7"/>
      <c r="N4135" s="7"/>
      <c r="O4135" s="7"/>
      <c r="P4135" s="7"/>
      <c r="Q4135" s="7"/>
      <c r="R4135" s="8">
        <v>31.44</v>
      </c>
      <c r="S4135" s="7"/>
      <c r="T4135" s="8">
        <v>149.72999999999999</v>
      </c>
      <c r="U4135" s="9">
        <v>181.17</v>
      </c>
    </row>
    <row r="4136" spans="1:21" ht="23.25" thickBot="1" x14ac:dyDescent="0.3">
      <c r="A4136" s="4" t="s">
        <v>943</v>
      </c>
      <c r="B4136" s="4" t="s">
        <v>1022</v>
      </c>
      <c r="C4136" s="4" t="s">
        <v>1023</v>
      </c>
      <c r="D4136" s="4" t="s">
        <v>1029</v>
      </c>
      <c r="E4136" s="4" t="s">
        <v>1030</v>
      </c>
      <c r="F4136" s="4" t="s">
        <v>42</v>
      </c>
      <c r="G4136" s="4" t="s">
        <v>43</v>
      </c>
      <c r="H4136" s="4" t="s">
        <v>1031</v>
      </c>
      <c r="I4136" s="10">
        <v>1552.8</v>
      </c>
      <c r="J4136" s="10">
        <v>1242.24</v>
      </c>
      <c r="K4136" s="10">
        <v>1260.8</v>
      </c>
      <c r="L4136" s="10">
        <v>1260.8</v>
      </c>
      <c r="M4136" s="10">
        <v>1260.8</v>
      </c>
      <c r="N4136" s="10">
        <v>1576</v>
      </c>
      <c r="O4136" s="10">
        <v>1260.8</v>
      </c>
      <c r="P4136" s="10">
        <v>1260.8</v>
      </c>
      <c r="Q4136" s="10">
        <v>1607.6</v>
      </c>
      <c r="R4136" s="10">
        <v>1286.08</v>
      </c>
      <c r="S4136" s="10">
        <v>1286.08</v>
      </c>
      <c r="T4136" s="10">
        <v>1607.6</v>
      </c>
      <c r="U4136" s="9">
        <v>16462.400000000001</v>
      </c>
    </row>
    <row r="4137" spans="1:21" ht="23.25" thickBot="1" x14ac:dyDescent="0.3">
      <c r="A4137" s="4" t="s">
        <v>943</v>
      </c>
      <c r="B4137" s="4" t="s">
        <v>1022</v>
      </c>
      <c r="C4137" s="4" t="s">
        <v>1023</v>
      </c>
      <c r="D4137" s="4" t="s">
        <v>1029</v>
      </c>
      <c r="E4137" s="4" t="s">
        <v>1030</v>
      </c>
      <c r="F4137" s="4" t="s">
        <v>176</v>
      </c>
      <c r="G4137" s="4" t="s">
        <v>177</v>
      </c>
      <c r="H4137" s="4" t="s">
        <v>1031</v>
      </c>
      <c r="I4137" s="8">
        <v>-419.2</v>
      </c>
      <c r="J4137" s="8">
        <v>-621.12</v>
      </c>
      <c r="K4137" s="8">
        <v>-630.4</v>
      </c>
      <c r="L4137" s="7"/>
      <c r="M4137" s="8">
        <v>-368.48</v>
      </c>
      <c r="N4137" s="7"/>
      <c r="O4137" s="7"/>
      <c r="P4137" s="7"/>
      <c r="Q4137" s="8">
        <v>-2250.64</v>
      </c>
      <c r="R4137" s="7"/>
      <c r="S4137" s="7"/>
      <c r="T4137" s="7"/>
      <c r="U4137" s="9">
        <v>-4289.84</v>
      </c>
    </row>
    <row r="4138" spans="1:21" ht="23.25" thickBot="1" x14ac:dyDescent="0.3">
      <c r="A4138" s="4" t="s">
        <v>943</v>
      </c>
      <c r="B4138" s="4" t="s">
        <v>1032</v>
      </c>
      <c r="C4138" s="4" t="s">
        <v>1033</v>
      </c>
      <c r="D4138" s="4" t="s">
        <v>944</v>
      </c>
      <c r="E4138" s="4" t="s">
        <v>945</v>
      </c>
      <c r="F4138" s="4" t="s">
        <v>108</v>
      </c>
      <c r="G4138" s="4" t="s">
        <v>109</v>
      </c>
      <c r="H4138" s="4" t="s">
        <v>440</v>
      </c>
      <c r="I4138" s="10">
        <v>5360.05</v>
      </c>
      <c r="J4138" s="10">
        <v>8238.9699999999993</v>
      </c>
      <c r="K4138" s="10">
        <v>13491.85</v>
      </c>
      <c r="L4138" s="10">
        <v>13601.89</v>
      </c>
      <c r="M4138" s="10">
        <v>14062.36</v>
      </c>
      <c r="N4138" s="10">
        <v>15368.01</v>
      </c>
      <c r="O4138" s="10">
        <v>14895.24</v>
      </c>
      <c r="P4138" s="10">
        <v>13878.78</v>
      </c>
      <c r="Q4138" s="10">
        <v>14255.71</v>
      </c>
      <c r="R4138" s="10">
        <v>12169</v>
      </c>
      <c r="S4138" s="10">
        <v>11924.77</v>
      </c>
      <c r="T4138" s="10">
        <v>13036.04</v>
      </c>
      <c r="U4138" s="9">
        <v>150282.67000000001</v>
      </c>
    </row>
    <row r="4139" spans="1:21" ht="23.25" thickBot="1" x14ac:dyDescent="0.3">
      <c r="A4139" s="4" t="s">
        <v>943</v>
      </c>
      <c r="B4139" s="4" t="s">
        <v>1032</v>
      </c>
      <c r="C4139" s="4" t="s">
        <v>1033</v>
      </c>
      <c r="D4139" s="4" t="s">
        <v>944</v>
      </c>
      <c r="E4139" s="4" t="s">
        <v>945</v>
      </c>
      <c r="F4139" s="4" t="s">
        <v>110</v>
      </c>
      <c r="G4139" s="4" t="s">
        <v>111</v>
      </c>
      <c r="H4139" s="4" t="s">
        <v>440</v>
      </c>
      <c r="I4139" s="7"/>
      <c r="J4139" s="7"/>
      <c r="K4139" s="8">
        <v>833.33</v>
      </c>
      <c r="L4139" s="8">
        <v>833.33</v>
      </c>
      <c r="M4139" s="8">
        <v>833.33</v>
      </c>
      <c r="N4139" s="8">
        <v>833.33</v>
      </c>
      <c r="O4139" s="8">
        <v>833.33</v>
      </c>
      <c r="P4139" s="8">
        <v>833.33</v>
      </c>
      <c r="Q4139" s="8">
        <v>833.33</v>
      </c>
      <c r="R4139" s="8">
        <v>833.33</v>
      </c>
      <c r="S4139" s="8">
        <v>833.33</v>
      </c>
      <c r="T4139" s="8">
        <v>833.33</v>
      </c>
      <c r="U4139" s="9">
        <v>8333.2999999999993</v>
      </c>
    </row>
    <row r="4140" spans="1:21" ht="23.25" thickBot="1" x14ac:dyDescent="0.3">
      <c r="A4140" s="4" t="s">
        <v>943</v>
      </c>
      <c r="B4140" s="4" t="s">
        <v>1032</v>
      </c>
      <c r="C4140" s="4" t="s">
        <v>1033</v>
      </c>
      <c r="D4140" s="4" t="s">
        <v>944</v>
      </c>
      <c r="E4140" s="4" t="s">
        <v>945</v>
      </c>
      <c r="F4140" s="4" t="s">
        <v>535</v>
      </c>
      <c r="G4140" s="4" t="s">
        <v>536</v>
      </c>
      <c r="H4140" s="4" t="s">
        <v>440</v>
      </c>
      <c r="I4140" s="11"/>
      <c r="J4140" s="10">
        <v>2310.61</v>
      </c>
      <c r="K4140" s="11"/>
      <c r="L4140" s="11"/>
      <c r="M4140" s="11"/>
      <c r="N4140" s="11"/>
      <c r="O4140" s="11"/>
      <c r="P4140" s="11"/>
      <c r="Q4140" s="11"/>
      <c r="R4140" s="11"/>
      <c r="S4140" s="11"/>
      <c r="T4140" s="11"/>
      <c r="U4140" s="9">
        <v>2310.61</v>
      </c>
    </row>
    <row r="4141" spans="1:21" ht="23.25" thickBot="1" x14ac:dyDescent="0.3">
      <c r="A4141" s="4" t="s">
        <v>943</v>
      </c>
      <c r="B4141" s="4" t="s">
        <v>1032</v>
      </c>
      <c r="C4141" s="4" t="s">
        <v>1033</v>
      </c>
      <c r="D4141" s="4" t="s">
        <v>944</v>
      </c>
      <c r="E4141" s="4" t="s">
        <v>945</v>
      </c>
      <c r="F4141" s="4" t="s">
        <v>112</v>
      </c>
      <c r="G4141" s="4" t="s">
        <v>113</v>
      </c>
      <c r="H4141" s="4" t="s">
        <v>440</v>
      </c>
      <c r="I4141" s="8">
        <v>731.61</v>
      </c>
      <c r="J4141" s="8">
        <v>1673.68</v>
      </c>
      <c r="K4141" s="8">
        <v>2020.54</v>
      </c>
      <c r="L4141" s="8">
        <v>2182.63</v>
      </c>
      <c r="M4141" s="8">
        <v>2024.46</v>
      </c>
      <c r="N4141" s="8">
        <v>2093.77</v>
      </c>
      <c r="O4141" s="8">
        <v>2097.7199999999998</v>
      </c>
      <c r="P4141" s="8">
        <v>2065.4499999999998</v>
      </c>
      <c r="Q4141" s="8">
        <v>2097.75</v>
      </c>
      <c r="R4141" s="8">
        <v>2134.0100000000002</v>
      </c>
      <c r="S4141" s="8">
        <v>2065.44</v>
      </c>
      <c r="T4141" s="8">
        <v>2097.6999999999998</v>
      </c>
      <c r="U4141" s="9">
        <v>23284.76</v>
      </c>
    </row>
    <row r="4142" spans="1:21" ht="23.25" thickBot="1" x14ac:dyDescent="0.3">
      <c r="A4142" s="4" t="s">
        <v>943</v>
      </c>
      <c r="B4142" s="4" t="s">
        <v>1032</v>
      </c>
      <c r="C4142" s="4" t="s">
        <v>1033</v>
      </c>
      <c r="D4142" s="4" t="s">
        <v>944</v>
      </c>
      <c r="E4142" s="4" t="s">
        <v>945</v>
      </c>
      <c r="F4142" s="4" t="s">
        <v>114</v>
      </c>
      <c r="G4142" s="4" t="s">
        <v>115</v>
      </c>
      <c r="H4142" s="4" t="s">
        <v>440</v>
      </c>
      <c r="I4142" s="10">
        <v>2707.96</v>
      </c>
      <c r="J4142" s="10">
        <v>6194.51</v>
      </c>
      <c r="K4142" s="10">
        <v>7561.66</v>
      </c>
      <c r="L4142" s="10">
        <v>8183.98</v>
      </c>
      <c r="M4142" s="10">
        <v>7596.92</v>
      </c>
      <c r="N4142" s="10">
        <v>7854.08</v>
      </c>
      <c r="O4142" s="10">
        <v>7868.71</v>
      </c>
      <c r="P4142" s="10">
        <v>7749.05</v>
      </c>
      <c r="Q4142" s="10">
        <v>7868.76</v>
      </c>
      <c r="R4142" s="10">
        <v>8003.44</v>
      </c>
      <c r="S4142" s="10">
        <v>7748.96</v>
      </c>
      <c r="T4142" s="10">
        <v>7868.69</v>
      </c>
      <c r="U4142" s="9">
        <v>87206.720000000001</v>
      </c>
    </row>
    <row r="4143" spans="1:21" ht="23.25" thickBot="1" x14ac:dyDescent="0.3">
      <c r="A4143" s="4" t="s">
        <v>943</v>
      </c>
      <c r="B4143" s="4" t="s">
        <v>1032</v>
      </c>
      <c r="C4143" s="4" t="s">
        <v>1033</v>
      </c>
      <c r="D4143" s="4" t="s">
        <v>944</v>
      </c>
      <c r="E4143" s="4" t="s">
        <v>945</v>
      </c>
      <c r="F4143" s="4" t="s">
        <v>128</v>
      </c>
      <c r="G4143" s="4" t="s">
        <v>129</v>
      </c>
      <c r="H4143" s="4" t="s">
        <v>440</v>
      </c>
      <c r="I4143" s="7"/>
      <c r="J4143" s="7"/>
      <c r="K4143" s="7"/>
      <c r="L4143" s="7"/>
      <c r="M4143" s="7"/>
      <c r="N4143" s="7"/>
      <c r="O4143" s="7"/>
      <c r="P4143" s="8">
        <v>450</v>
      </c>
      <c r="Q4143" s="7"/>
      <c r="R4143" s="7"/>
      <c r="S4143" s="7"/>
      <c r="T4143" s="7"/>
      <c r="U4143" s="9">
        <v>450</v>
      </c>
    </row>
    <row r="4144" spans="1:21" ht="23.25" thickBot="1" x14ac:dyDescent="0.3">
      <c r="A4144" s="4" t="s">
        <v>943</v>
      </c>
      <c r="B4144" s="4" t="s">
        <v>1032</v>
      </c>
      <c r="C4144" s="4" t="s">
        <v>1033</v>
      </c>
      <c r="D4144" s="4" t="s">
        <v>944</v>
      </c>
      <c r="E4144" s="4" t="s">
        <v>945</v>
      </c>
      <c r="F4144" s="4" t="s">
        <v>70</v>
      </c>
      <c r="G4144" s="4" t="s">
        <v>71</v>
      </c>
      <c r="H4144" s="4" t="s">
        <v>440</v>
      </c>
      <c r="I4144" s="10">
        <v>3245</v>
      </c>
      <c r="J4144" s="11"/>
      <c r="K4144" s="10">
        <v>5961.78</v>
      </c>
      <c r="L4144" s="11"/>
      <c r="M4144" s="11"/>
      <c r="N4144" s="11"/>
      <c r="O4144" s="10">
        <v>5513</v>
      </c>
      <c r="P4144" s="11"/>
      <c r="Q4144" s="11"/>
      <c r="R4144" s="11"/>
      <c r="S4144" s="11"/>
      <c r="T4144" s="11"/>
      <c r="U4144" s="9">
        <v>14719.78</v>
      </c>
    </row>
    <row r="4145" spans="1:21" ht="23.25" thickBot="1" x14ac:dyDescent="0.3">
      <c r="A4145" s="4" t="s">
        <v>943</v>
      </c>
      <c r="B4145" s="4" t="s">
        <v>1032</v>
      </c>
      <c r="C4145" s="4" t="s">
        <v>1033</v>
      </c>
      <c r="D4145" s="4" t="s">
        <v>944</v>
      </c>
      <c r="E4145" s="4" t="s">
        <v>945</v>
      </c>
      <c r="F4145" s="4" t="s">
        <v>134</v>
      </c>
      <c r="G4145" s="4" t="s">
        <v>135</v>
      </c>
      <c r="H4145" s="4" t="s">
        <v>440</v>
      </c>
      <c r="I4145" s="7"/>
      <c r="J4145" s="7"/>
      <c r="K4145" s="7"/>
      <c r="L4145" s="8">
        <v>250</v>
      </c>
      <c r="M4145" s="7"/>
      <c r="N4145" s="7"/>
      <c r="O4145" s="7"/>
      <c r="P4145" s="7"/>
      <c r="Q4145" s="7"/>
      <c r="R4145" s="7"/>
      <c r="S4145" s="8">
        <v>449.7</v>
      </c>
      <c r="T4145" s="7"/>
      <c r="U4145" s="9">
        <v>699.7</v>
      </c>
    </row>
    <row r="4146" spans="1:21" ht="23.25" thickBot="1" x14ac:dyDescent="0.3">
      <c r="A4146" s="4" t="s">
        <v>943</v>
      </c>
      <c r="B4146" s="4" t="s">
        <v>1032</v>
      </c>
      <c r="C4146" s="4" t="s">
        <v>1033</v>
      </c>
      <c r="D4146" s="4" t="s">
        <v>944</v>
      </c>
      <c r="E4146" s="4" t="s">
        <v>945</v>
      </c>
      <c r="F4146" s="4" t="s">
        <v>310</v>
      </c>
      <c r="G4146" s="4" t="s">
        <v>311</v>
      </c>
      <c r="H4146" s="4" t="s">
        <v>440</v>
      </c>
      <c r="I4146" s="10">
        <v>1220.48</v>
      </c>
      <c r="J4146" s="10">
        <v>-17.600000000000001</v>
      </c>
      <c r="K4146" s="10">
        <v>1603.84</v>
      </c>
      <c r="L4146" s="10">
        <v>2364.6999999999998</v>
      </c>
      <c r="M4146" s="10">
        <v>4284.28</v>
      </c>
      <c r="N4146" s="10">
        <v>4228.6400000000003</v>
      </c>
      <c r="O4146" s="10">
        <v>445.12</v>
      </c>
      <c r="P4146" s="11"/>
      <c r="Q4146" s="11"/>
      <c r="R4146" s="11"/>
      <c r="S4146" s="11"/>
      <c r="T4146" s="11"/>
      <c r="U4146" s="9">
        <v>14129.46</v>
      </c>
    </row>
    <row r="4147" spans="1:21" ht="23.25" thickBot="1" x14ac:dyDescent="0.3">
      <c r="A4147" s="4" t="s">
        <v>943</v>
      </c>
      <c r="B4147" s="4" t="s">
        <v>1032</v>
      </c>
      <c r="C4147" s="4" t="s">
        <v>1033</v>
      </c>
      <c r="D4147" s="4" t="s">
        <v>944</v>
      </c>
      <c r="E4147" s="4" t="s">
        <v>945</v>
      </c>
      <c r="F4147" s="4" t="s">
        <v>38</v>
      </c>
      <c r="G4147" s="4" t="s">
        <v>39</v>
      </c>
      <c r="H4147" s="4" t="s">
        <v>440</v>
      </c>
      <c r="I4147" s="7"/>
      <c r="J4147" s="7"/>
      <c r="K4147" s="8">
        <v>6755</v>
      </c>
      <c r="L4147" s="7"/>
      <c r="M4147" s="7"/>
      <c r="N4147" s="7"/>
      <c r="O4147" s="7"/>
      <c r="P4147" s="7"/>
      <c r="Q4147" s="8">
        <v>3284</v>
      </c>
      <c r="R4147" s="7"/>
      <c r="S4147" s="7"/>
      <c r="T4147" s="8">
        <v>1466</v>
      </c>
      <c r="U4147" s="9">
        <v>11505</v>
      </c>
    </row>
    <row r="4148" spans="1:21" ht="23.25" thickBot="1" x14ac:dyDescent="0.3">
      <c r="A4148" s="4" t="s">
        <v>943</v>
      </c>
      <c r="B4148" s="4" t="s">
        <v>1032</v>
      </c>
      <c r="C4148" s="4" t="s">
        <v>1033</v>
      </c>
      <c r="D4148" s="4" t="s">
        <v>944</v>
      </c>
      <c r="E4148" s="4" t="s">
        <v>945</v>
      </c>
      <c r="F4148" s="4" t="s">
        <v>98</v>
      </c>
      <c r="G4148" s="4" t="s">
        <v>99</v>
      </c>
      <c r="H4148" s="4" t="s">
        <v>440</v>
      </c>
      <c r="I4148" s="10">
        <v>66.75</v>
      </c>
      <c r="J4148" s="14">
        <v>0</v>
      </c>
      <c r="K4148" s="14">
        <v>0</v>
      </c>
      <c r="L4148" s="11"/>
      <c r="M4148" s="11"/>
      <c r="N4148" s="10">
        <v>3061.5</v>
      </c>
      <c r="O4148" s="10">
        <v>149</v>
      </c>
      <c r="P4148" s="10">
        <v>1228</v>
      </c>
      <c r="Q4148" s="11"/>
      <c r="R4148" s="10">
        <v>2709.46</v>
      </c>
      <c r="S4148" s="10">
        <v>305.3</v>
      </c>
      <c r="T4148" s="10">
        <v>129</v>
      </c>
      <c r="U4148" s="9">
        <v>7649.01</v>
      </c>
    </row>
    <row r="4149" spans="1:21" ht="23.25" thickBot="1" x14ac:dyDescent="0.3">
      <c r="A4149" s="4" t="s">
        <v>943</v>
      </c>
      <c r="B4149" s="4" t="s">
        <v>1032</v>
      </c>
      <c r="C4149" s="4" t="s">
        <v>1033</v>
      </c>
      <c r="D4149" s="4" t="s">
        <v>944</v>
      </c>
      <c r="E4149" s="4" t="s">
        <v>945</v>
      </c>
      <c r="F4149" s="4" t="s">
        <v>235</v>
      </c>
      <c r="G4149" s="4" t="s">
        <v>236</v>
      </c>
      <c r="H4149" s="4" t="s">
        <v>440</v>
      </c>
      <c r="I4149" s="8">
        <v>36.659999999999997</v>
      </c>
      <c r="J4149" s="8">
        <v>51.7</v>
      </c>
      <c r="K4149" s="8">
        <v>64.86</v>
      </c>
      <c r="L4149" s="8">
        <v>10.34</v>
      </c>
      <c r="M4149" s="7"/>
      <c r="N4149" s="7"/>
      <c r="O4149" s="7"/>
      <c r="P4149" s="7"/>
      <c r="Q4149" s="7"/>
      <c r="R4149" s="7"/>
      <c r="S4149" s="7"/>
      <c r="T4149" s="7"/>
      <c r="U4149" s="9">
        <v>163.56</v>
      </c>
    </row>
    <row r="4150" spans="1:21" ht="23.25" thickBot="1" x14ac:dyDescent="0.3">
      <c r="A4150" s="4" t="s">
        <v>943</v>
      </c>
      <c r="B4150" s="4" t="s">
        <v>1032</v>
      </c>
      <c r="C4150" s="4" t="s">
        <v>1033</v>
      </c>
      <c r="D4150" s="4" t="s">
        <v>944</v>
      </c>
      <c r="E4150" s="4" t="s">
        <v>945</v>
      </c>
      <c r="F4150" s="4" t="s">
        <v>116</v>
      </c>
      <c r="G4150" s="4" t="s">
        <v>117</v>
      </c>
      <c r="H4150" s="4" t="s">
        <v>440</v>
      </c>
      <c r="I4150" s="11"/>
      <c r="J4150" s="11"/>
      <c r="K4150" s="10">
        <v>6.2</v>
      </c>
      <c r="L4150" s="11"/>
      <c r="M4150" s="10">
        <v>37.5</v>
      </c>
      <c r="N4150" s="11"/>
      <c r="O4150" s="11"/>
      <c r="P4150" s="11"/>
      <c r="Q4150" s="11"/>
      <c r="R4150" s="11"/>
      <c r="S4150" s="11"/>
      <c r="T4150" s="11"/>
      <c r="U4150" s="9">
        <v>43.7</v>
      </c>
    </row>
    <row r="4151" spans="1:21" ht="23.25" thickBot="1" x14ac:dyDescent="0.3">
      <c r="A4151" s="4" t="s">
        <v>943</v>
      </c>
      <c r="B4151" s="4" t="s">
        <v>1032</v>
      </c>
      <c r="C4151" s="4" t="s">
        <v>1033</v>
      </c>
      <c r="D4151" s="4" t="s">
        <v>944</v>
      </c>
      <c r="E4151" s="4" t="s">
        <v>945</v>
      </c>
      <c r="F4151" s="4" t="s">
        <v>82</v>
      </c>
      <c r="G4151" s="4" t="s">
        <v>83</v>
      </c>
      <c r="H4151" s="4" t="s">
        <v>440</v>
      </c>
      <c r="I4151" s="7"/>
      <c r="J4151" s="7"/>
      <c r="K4151" s="8">
        <v>21</v>
      </c>
      <c r="L4151" s="8">
        <v>-4.2</v>
      </c>
      <c r="M4151" s="8">
        <v>31.5</v>
      </c>
      <c r="N4151" s="8">
        <v>4.2</v>
      </c>
      <c r="O4151" s="7"/>
      <c r="P4151" s="7"/>
      <c r="Q4151" s="7"/>
      <c r="R4151" s="7"/>
      <c r="S4151" s="7"/>
      <c r="T4151" s="7"/>
      <c r="U4151" s="9">
        <v>52.5</v>
      </c>
    </row>
    <row r="4152" spans="1:21" ht="23.25" thickBot="1" x14ac:dyDescent="0.3">
      <c r="A4152" s="4" t="s">
        <v>943</v>
      </c>
      <c r="B4152" s="4" t="s">
        <v>1032</v>
      </c>
      <c r="C4152" s="4" t="s">
        <v>1033</v>
      </c>
      <c r="D4152" s="4" t="s">
        <v>944</v>
      </c>
      <c r="E4152" s="4" t="s">
        <v>945</v>
      </c>
      <c r="F4152" s="4" t="s">
        <v>152</v>
      </c>
      <c r="G4152" s="4" t="s">
        <v>153</v>
      </c>
      <c r="H4152" s="4" t="s">
        <v>440</v>
      </c>
      <c r="I4152" s="10">
        <v>3264.84</v>
      </c>
      <c r="J4152" s="10">
        <v>10345</v>
      </c>
      <c r="K4152" s="10">
        <v>4858.7700000000004</v>
      </c>
      <c r="L4152" s="10">
        <v>8306.9</v>
      </c>
      <c r="M4152" s="14">
        <v>0</v>
      </c>
      <c r="N4152" s="11"/>
      <c r="O4152" s="10">
        <v>3704.81</v>
      </c>
      <c r="P4152" s="10">
        <v>3815.86</v>
      </c>
      <c r="Q4152" s="10">
        <v>3617.62</v>
      </c>
      <c r="R4152" s="10">
        <v>1713.32</v>
      </c>
      <c r="S4152" s="11"/>
      <c r="T4152" s="10">
        <v>7701.51</v>
      </c>
      <c r="U4152" s="9">
        <v>47328.63</v>
      </c>
    </row>
    <row r="4153" spans="1:21" ht="23.25" thickBot="1" x14ac:dyDescent="0.3">
      <c r="A4153" s="4" t="s">
        <v>943</v>
      </c>
      <c r="B4153" s="4" t="s">
        <v>1032</v>
      </c>
      <c r="C4153" s="4" t="s">
        <v>1033</v>
      </c>
      <c r="D4153" s="4" t="s">
        <v>944</v>
      </c>
      <c r="E4153" s="4" t="s">
        <v>945</v>
      </c>
      <c r="F4153" s="4" t="s">
        <v>771</v>
      </c>
      <c r="G4153" s="4" t="s">
        <v>772</v>
      </c>
      <c r="H4153" s="4" t="s">
        <v>440</v>
      </c>
      <c r="I4153" s="8">
        <v>3995</v>
      </c>
      <c r="J4153" s="8">
        <v>10402</v>
      </c>
      <c r="K4153" s="8">
        <v>19967.2</v>
      </c>
      <c r="L4153" s="7"/>
      <c r="M4153" s="8">
        <v>3650</v>
      </c>
      <c r="N4153" s="7"/>
      <c r="O4153" s="8">
        <v>2345</v>
      </c>
      <c r="P4153" s="7"/>
      <c r="Q4153" s="8">
        <v>7230</v>
      </c>
      <c r="R4153" s="7"/>
      <c r="S4153" s="7"/>
      <c r="T4153" s="7"/>
      <c r="U4153" s="9">
        <v>47589.2</v>
      </c>
    </row>
    <row r="4154" spans="1:21" ht="23.25" thickBot="1" x14ac:dyDescent="0.3">
      <c r="A4154" s="4" t="s">
        <v>943</v>
      </c>
      <c r="B4154" s="4" t="s">
        <v>1032</v>
      </c>
      <c r="C4154" s="4" t="s">
        <v>1033</v>
      </c>
      <c r="D4154" s="4" t="s">
        <v>944</v>
      </c>
      <c r="E4154" s="4" t="s">
        <v>945</v>
      </c>
      <c r="F4154" s="4" t="s">
        <v>18</v>
      </c>
      <c r="G4154" s="4" t="s">
        <v>19</v>
      </c>
      <c r="H4154" s="4" t="s">
        <v>440</v>
      </c>
      <c r="I4154" s="11"/>
      <c r="J4154" s="11"/>
      <c r="K4154" s="11"/>
      <c r="L4154" s="11"/>
      <c r="M4154" s="10">
        <v>325</v>
      </c>
      <c r="N4154" s="11"/>
      <c r="O4154" s="11"/>
      <c r="P4154" s="11"/>
      <c r="Q4154" s="11"/>
      <c r="R4154" s="11"/>
      <c r="S4154" s="11"/>
      <c r="T4154" s="11"/>
      <c r="U4154" s="9">
        <v>325</v>
      </c>
    </row>
    <row r="4155" spans="1:21" ht="23.25" thickBot="1" x14ac:dyDescent="0.3">
      <c r="A4155" s="4" t="s">
        <v>943</v>
      </c>
      <c r="B4155" s="4" t="s">
        <v>1032</v>
      </c>
      <c r="C4155" s="4" t="s">
        <v>1033</v>
      </c>
      <c r="D4155" s="4" t="s">
        <v>944</v>
      </c>
      <c r="E4155" s="4" t="s">
        <v>945</v>
      </c>
      <c r="F4155" s="4" t="s">
        <v>84</v>
      </c>
      <c r="G4155" s="4" t="s">
        <v>85</v>
      </c>
      <c r="H4155" s="4" t="s">
        <v>440</v>
      </c>
      <c r="I4155" s="7"/>
      <c r="J4155" s="7"/>
      <c r="K4155" s="8">
        <v>211.87</v>
      </c>
      <c r="L4155" s="8">
        <v>13.5</v>
      </c>
      <c r="M4155" s="8">
        <v>332.91</v>
      </c>
      <c r="N4155" s="7"/>
      <c r="O4155" s="7"/>
      <c r="P4155" s="7"/>
      <c r="Q4155" s="8">
        <v>100</v>
      </c>
      <c r="R4155" s="7"/>
      <c r="S4155" s="7"/>
      <c r="T4155" s="7"/>
      <c r="U4155" s="9">
        <v>658.28</v>
      </c>
    </row>
    <row r="4156" spans="1:21" ht="23.25" thickBot="1" x14ac:dyDescent="0.3">
      <c r="A4156" s="4" t="s">
        <v>943</v>
      </c>
      <c r="B4156" s="4" t="s">
        <v>1032</v>
      </c>
      <c r="C4156" s="4" t="s">
        <v>1033</v>
      </c>
      <c r="D4156" s="4" t="s">
        <v>944</v>
      </c>
      <c r="E4156" s="4" t="s">
        <v>945</v>
      </c>
      <c r="F4156" s="4" t="s">
        <v>164</v>
      </c>
      <c r="G4156" s="4" t="s">
        <v>165</v>
      </c>
      <c r="H4156" s="4" t="s">
        <v>440</v>
      </c>
      <c r="I4156" s="11"/>
      <c r="J4156" s="11"/>
      <c r="K4156" s="10">
        <v>1169.6400000000001</v>
      </c>
      <c r="L4156" s="10">
        <v>-179.33</v>
      </c>
      <c r="M4156" s="11"/>
      <c r="N4156" s="11"/>
      <c r="O4156" s="10">
        <v>-500</v>
      </c>
      <c r="P4156" s="11"/>
      <c r="Q4156" s="11"/>
      <c r="R4156" s="11"/>
      <c r="S4156" s="11"/>
      <c r="T4156" s="11"/>
      <c r="U4156" s="9">
        <v>490.31</v>
      </c>
    </row>
    <row r="4157" spans="1:21" ht="23.25" thickBot="1" x14ac:dyDescent="0.3">
      <c r="A4157" s="4" t="s">
        <v>943</v>
      </c>
      <c r="B4157" s="4" t="s">
        <v>1032</v>
      </c>
      <c r="C4157" s="4" t="s">
        <v>1033</v>
      </c>
      <c r="D4157" s="4" t="s">
        <v>944</v>
      </c>
      <c r="E4157" s="4" t="s">
        <v>945</v>
      </c>
      <c r="F4157" s="4" t="s">
        <v>166</v>
      </c>
      <c r="G4157" s="4" t="s">
        <v>167</v>
      </c>
      <c r="H4157" s="4" t="s">
        <v>440</v>
      </c>
      <c r="I4157" s="7"/>
      <c r="J4157" s="7"/>
      <c r="K4157" s="8">
        <v>256.87</v>
      </c>
      <c r="L4157" s="7"/>
      <c r="M4157" s="7"/>
      <c r="N4157" s="7"/>
      <c r="O4157" s="7"/>
      <c r="P4157" s="7"/>
      <c r="Q4157" s="8">
        <v>120.95</v>
      </c>
      <c r="R4157" s="7"/>
      <c r="S4157" s="7"/>
      <c r="T4157" s="7"/>
      <c r="U4157" s="9">
        <v>377.82</v>
      </c>
    </row>
    <row r="4158" spans="1:21" ht="23.25" thickBot="1" x14ac:dyDescent="0.3">
      <c r="A4158" s="4" t="s">
        <v>943</v>
      </c>
      <c r="B4158" s="4" t="s">
        <v>1032</v>
      </c>
      <c r="C4158" s="4" t="s">
        <v>1033</v>
      </c>
      <c r="D4158" s="4" t="s">
        <v>944</v>
      </c>
      <c r="E4158" s="4" t="s">
        <v>945</v>
      </c>
      <c r="F4158" s="4" t="s">
        <v>168</v>
      </c>
      <c r="G4158" s="4" t="s">
        <v>169</v>
      </c>
      <c r="H4158" s="4" t="s">
        <v>440</v>
      </c>
      <c r="I4158" s="11"/>
      <c r="J4158" s="11"/>
      <c r="K4158" s="11"/>
      <c r="L4158" s="11"/>
      <c r="M4158" s="10">
        <v>25.4</v>
      </c>
      <c r="N4158" s="11"/>
      <c r="O4158" s="11"/>
      <c r="P4158" s="11"/>
      <c r="Q4158" s="11"/>
      <c r="R4158" s="11"/>
      <c r="S4158" s="11"/>
      <c r="T4158" s="11"/>
      <c r="U4158" s="9">
        <v>25.4</v>
      </c>
    </row>
    <row r="4159" spans="1:21" ht="23.25" thickBot="1" x14ac:dyDescent="0.3">
      <c r="A4159" s="4" t="s">
        <v>943</v>
      </c>
      <c r="B4159" s="4" t="s">
        <v>1032</v>
      </c>
      <c r="C4159" s="4" t="s">
        <v>1033</v>
      </c>
      <c r="D4159" s="4" t="s">
        <v>944</v>
      </c>
      <c r="E4159" s="4" t="s">
        <v>945</v>
      </c>
      <c r="F4159" s="4" t="s">
        <v>192</v>
      </c>
      <c r="G4159" s="4" t="s">
        <v>193</v>
      </c>
      <c r="H4159" s="4" t="s">
        <v>440</v>
      </c>
      <c r="I4159" s="8">
        <v>-258.3</v>
      </c>
      <c r="J4159" s="7"/>
      <c r="K4159" s="7"/>
      <c r="L4159" s="7"/>
      <c r="M4159" s="7"/>
      <c r="N4159" s="7"/>
      <c r="O4159" s="7"/>
      <c r="P4159" s="7"/>
      <c r="Q4159" s="7"/>
      <c r="R4159" s="7"/>
      <c r="S4159" s="7"/>
      <c r="T4159" s="7"/>
      <c r="U4159" s="9">
        <v>-258.3</v>
      </c>
    </row>
    <row r="4160" spans="1:21" ht="23.25" thickBot="1" x14ac:dyDescent="0.3">
      <c r="A4160" s="4" t="s">
        <v>943</v>
      </c>
      <c r="B4160" s="4" t="s">
        <v>1032</v>
      </c>
      <c r="C4160" s="4" t="s">
        <v>1033</v>
      </c>
      <c r="D4160" s="4" t="s">
        <v>1038</v>
      </c>
      <c r="E4160" s="4" t="s">
        <v>1039</v>
      </c>
      <c r="F4160" s="4" t="s">
        <v>38</v>
      </c>
      <c r="G4160" s="4" t="s">
        <v>39</v>
      </c>
      <c r="H4160" s="4" t="s">
        <v>1040</v>
      </c>
      <c r="I4160" s="11"/>
      <c r="J4160" s="11"/>
      <c r="K4160" s="11"/>
      <c r="L4160" s="10">
        <v>375</v>
      </c>
      <c r="M4160" s="11"/>
      <c r="N4160" s="11"/>
      <c r="O4160" s="11"/>
      <c r="P4160" s="11"/>
      <c r="Q4160" s="11"/>
      <c r="R4160" s="11"/>
      <c r="S4160" s="11"/>
      <c r="T4160" s="11"/>
      <c r="U4160" s="9">
        <v>375</v>
      </c>
    </row>
    <row r="4161" spans="1:21" ht="23.25" thickBot="1" x14ac:dyDescent="0.3">
      <c r="A4161" s="4" t="s">
        <v>943</v>
      </c>
      <c r="B4161" s="4" t="s">
        <v>1036</v>
      </c>
      <c r="C4161" s="4" t="s">
        <v>1037</v>
      </c>
      <c r="D4161" s="4" t="s">
        <v>1038</v>
      </c>
      <c r="E4161" s="4" t="s">
        <v>1039</v>
      </c>
      <c r="F4161" s="4" t="s">
        <v>38</v>
      </c>
      <c r="G4161" s="4" t="s">
        <v>39</v>
      </c>
      <c r="H4161" s="4" t="s">
        <v>1040</v>
      </c>
      <c r="I4161" s="7"/>
      <c r="J4161" s="7"/>
      <c r="K4161" s="8">
        <v>14220</v>
      </c>
      <c r="L4161" s="7"/>
      <c r="M4161" s="7"/>
      <c r="N4161" s="7"/>
      <c r="O4161" s="7"/>
      <c r="P4161" s="7"/>
      <c r="Q4161" s="8">
        <v>12806</v>
      </c>
      <c r="R4161" s="7"/>
      <c r="S4161" s="7"/>
      <c r="T4161" s="8">
        <v>6197.1</v>
      </c>
      <c r="U4161" s="9">
        <v>33223.1</v>
      </c>
    </row>
    <row r="4162" spans="1:21" ht="23.25" thickBot="1" x14ac:dyDescent="0.3">
      <c r="A4162" s="4" t="s">
        <v>943</v>
      </c>
      <c r="B4162" s="4" t="s">
        <v>1041</v>
      </c>
      <c r="C4162" s="4" t="s">
        <v>1042</v>
      </c>
      <c r="D4162" s="4" t="s">
        <v>944</v>
      </c>
      <c r="E4162" s="4" t="s">
        <v>945</v>
      </c>
      <c r="F4162" s="4" t="s">
        <v>108</v>
      </c>
      <c r="G4162" s="4" t="s">
        <v>109</v>
      </c>
      <c r="H4162" s="4" t="s">
        <v>440</v>
      </c>
      <c r="I4162" s="10">
        <v>11576.42</v>
      </c>
      <c r="J4162" s="10">
        <v>8740.2999999999993</v>
      </c>
      <c r="K4162" s="10">
        <v>4526.53</v>
      </c>
      <c r="L4162" s="10">
        <v>10779.59</v>
      </c>
      <c r="M4162" s="10">
        <v>10627.51</v>
      </c>
      <c r="N4162" s="10">
        <v>10378.36</v>
      </c>
      <c r="O4162" s="10">
        <v>9989.86</v>
      </c>
      <c r="P4162" s="10">
        <v>10489.36</v>
      </c>
      <c r="Q4162" s="10">
        <v>20846.2</v>
      </c>
      <c r="R4162" s="10">
        <v>8712.1200000000008</v>
      </c>
      <c r="S4162" s="10">
        <v>7727.27</v>
      </c>
      <c r="T4162" s="10">
        <v>7727.27</v>
      </c>
      <c r="U4162" s="9">
        <v>122120.79</v>
      </c>
    </row>
    <row r="4163" spans="1:21" ht="23.25" thickBot="1" x14ac:dyDescent="0.3">
      <c r="A4163" s="4" t="s">
        <v>943</v>
      </c>
      <c r="B4163" s="4" t="s">
        <v>1041</v>
      </c>
      <c r="C4163" s="4" t="s">
        <v>1042</v>
      </c>
      <c r="D4163" s="4" t="s">
        <v>944</v>
      </c>
      <c r="E4163" s="4" t="s">
        <v>945</v>
      </c>
      <c r="F4163" s="4" t="s">
        <v>110</v>
      </c>
      <c r="G4163" s="4" t="s">
        <v>111</v>
      </c>
      <c r="H4163" s="4" t="s">
        <v>440</v>
      </c>
      <c r="I4163" s="8">
        <v>1818.18</v>
      </c>
      <c r="J4163" s="8">
        <v>1818.18</v>
      </c>
      <c r="K4163" s="8">
        <v>1818.18</v>
      </c>
      <c r="L4163" s="8">
        <v>1818.18</v>
      </c>
      <c r="M4163" s="8">
        <v>1818.18</v>
      </c>
      <c r="N4163" s="8">
        <v>1818.18</v>
      </c>
      <c r="O4163" s="8">
        <v>1818.18</v>
      </c>
      <c r="P4163" s="8">
        <v>1818.18</v>
      </c>
      <c r="Q4163" s="8">
        <v>1818.18</v>
      </c>
      <c r="R4163" s="7"/>
      <c r="S4163" s="7"/>
      <c r="T4163" s="7"/>
      <c r="U4163" s="9">
        <v>16363.62</v>
      </c>
    </row>
    <row r="4164" spans="1:21" ht="23.25" thickBot="1" x14ac:dyDescent="0.3">
      <c r="A4164" s="4" t="s">
        <v>943</v>
      </c>
      <c r="B4164" s="4" t="s">
        <v>1041</v>
      </c>
      <c r="C4164" s="4" t="s">
        <v>1042</v>
      </c>
      <c r="D4164" s="4" t="s">
        <v>944</v>
      </c>
      <c r="E4164" s="4" t="s">
        <v>945</v>
      </c>
      <c r="F4164" s="4" t="s">
        <v>112</v>
      </c>
      <c r="G4164" s="4" t="s">
        <v>113</v>
      </c>
      <c r="H4164" s="4" t="s">
        <v>440</v>
      </c>
      <c r="I4164" s="10">
        <v>1580.18</v>
      </c>
      <c r="J4164" s="10">
        <v>1596</v>
      </c>
      <c r="K4164" s="10">
        <v>1611.82</v>
      </c>
      <c r="L4164" s="10">
        <v>1611.84</v>
      </c>
      <c r="M4164" s="10">
        <v>1611.84</v>
      </c>
      <c r="N4164" s="10">
        <v>1666.63</v>
      </c>
      <c r="O4164" s="10">
        <v>1666.66</v>
      </c>
      <c r="P4164" s="10">
        <v>1666.65</v>
      </c>
      <c r="Q4164" s="10">
        <v>3031.65</v>
      </c>
      <c r="R4164" s="10">
        <v>1365.01</v>
      </c>
      <c r="S4164" s="10">
        <v>1365.02</v>
      </c>
      <c r="T4164" s="10">
        <v>1365.02</v>
      </c>
      <c r="U4164" s="9">
        <v>20138.32</v>
      </c>
    </row>
    <row r="4165" spans="1:21" ht="23.25" thickBot="1" x14ac:dyDescent="0.3">
      <c r="A4165" s="4" t="s">
        <v>943</v>
      </c>
      <c r="B4165" s="4" t="s">
        <v>1041</v>
      </c>
      <c r="C4165" s="4" t="s">
        <v>1042</v>
      </c>
      <c r="D4165" s="4" t="s">
        <v>944</v>
      </c>
      <c r="E4165" s="4" t="s">
        <v>945</v>
      </c>
      <c r="F4165" s="4" t="s">
        <v>114</v>
      </c>
      <c r="G4165" s="4" t="s">
        <v>115</v>
      </c>
      <c r="H4165" s="4" t="s">
        <v>440</v>
      </c>
      <c r="I4165" s="8">
        <v>6030.22</v>
      </c>
      <c r="J4165" s="8">
        <v>6088.82</v>
      </c>
      <c r="K4165" s="8">
        <v>6147.42</v>
      </c>
      <c r="L4165" s="8">
        <v>6163.92</v>
      </c>
      <c r="M4165" s="8">
        <v>6163.93</v>
      </c>
      <c r="N4165" s="8">
        <v>6367.34</v>
      </c>
      <c r="O4165" s="8">
        <v>6367.32</v>
      </c>
      <c r="P4165" s="8">
        <v>6367.33</v>
      </c>
      <c r="Q4165" s="8">
        <v>11433.31</v>
      </c>
      <c r="R4165" s="8">
        <v>5065.99</v>
      </c>
      <c r="S4165" s="8">
        <v>5065.99</v>
      </c>
      <c r="T4165" s="8">
        <v>5065.9799999999996</v>
      </c>
      <c r="U4165" s="9">
        <v>76327.570000000007</v>
      </c>
    </row>
    <row r="4166" spans="1:21" ht="23.25" thickBot="1" x14ac:dyDescent="0.3">
      <c r="A4166" s="4" t="s">
        <v>943</v>
      </c>
      <c r="B4166" s="4" t="s">
        <v>1041</v>
      </c>
      <c r="C4166" s="4" t="s">
        <v>1042</v>
      </c>
      <c r="D4166" s="4" t="s">
        <v>944</v>
      </c>
      <c r="E4166" s="4" t="s">
        <v>945</v>
      </c>
      <c r="F4166" s="4" t="s">
        <v>128</v>
      </c>
      <c r="G4166" s="4" t="s">
        <v>129</v>
      </c>
      <c r="H4166" s="4" t="s">
        <v>440</v>
      </c>
      <c r="I4166" s="11"/>
      <c r="J4166" s="11"/>
      <c r="K4166" s="11"/>
      <c r="L4166" s="11"/>
      <c r="M4166" s="11"/>
      <c r="N4166" s="11"/>
      <c r="O4166" s="11"/>
      <c r="P4166" s="11"/>
      <c r="Q4166" s="11"/>
      <c r="R4166" s="10">
        <v>50</v>
      </c>
      <c r="S4166" s="11"/>
      <c r="T4166" s="10">
        <v>50</v>
      </c>
      <c r="U4166" s="9">
        <v>100</v>
      </c>
    </row>
    <row r="4167" spans="1:21" ht="23.25" thickBot="1" x14ac:dyDescent="0.3">
      <c r="A4167" s="4" t="s">
        <v>943</v>
      </c>
      <c r="B4167" s="4" t="s">
        <v>1041</v>
      </c>
      <c r="C4167" s="4" t="s">
        <v>1042</v>
      </c>
      <c r="D4167" s="4" t="s">
        <v>944</v>
      </c>
      <c r="E4167" s="4" t="s">
        <v>945</v>
      </c>
      <c r="F4167" s="4" t="s">
        <v>38</v>
      </c>
      <c r="G4167" s="4" t="s">
        <v>39</v>
      </c>
      <c r="H4167" s="4" t="s">
        <v>440</v>
      </c>
      <c r="I4167" s="7"/>
      <c r="J4167" s="7"/>
      <c r="K4167" s="7"/>
      <c r="L4167" s="7"/>
      <c r="M4167" s="7"/>
      <c r="N4167" s="7"/>
      <c r="O4167" s="7"/>
      <c r="P4167" s="7"/>
      <c r="Q4167" s="7"/>
      <c r="R4167" s="8">
        <v>4336.42</v>
      </c>
      <c r="S4167" s="8">
        <v>4715.84</v>
      </c>
      <c r="T4167" s="8">
        <v>5745.75</v>
      </c>
      <c r="U4167" s="9">
        <v>14798.01</v>
      </c>
    </row>
    <row r="4168" spans="1:21" ht="23.25" thickBot="1" x14ac:dyDescent="0.3">
      <c r="A4168" s="4" t="s">
        <v>943</v>
      </c>
      <c r="B4168" s="4" t="s">
        <v>1041</v>
      </c>
      <c r="C4168" s="4" t="s">
        <v>1042</v>
      </c>
      <c r="D4168" s="4" t="s">
        <v>944</v>
      </c>
      <c r="E4168" s="4" t="s">
        <v>945</v>
      </c>
      <c r="F4168" s="4" t="s">
        <v>98</v>
      </c>
      <c r="G4168" s="4" t="s">
        <v>99</v>
      </c>
      <c r="H4168" s="4" t="s">
        <v>440</v>
      </c>
      <c r="I4168" s="11"/>
      <c r="J4168" s="11"/>
      <c r="K4168" s="11"/>
      <c r="L4168" s="11"/>
      <c r="M4168" s="11"/>
      <c r="N4168" s="11"/>
      <c r="O4168" s="11"/>
      <c r="P4168" s="11"/>
      <c r="Q4168" s="11"/>
      <c r="R4168" s="10">
        <v>561</v>
      </c>
      <c r="S4168" s="10">
        <v>50</v>
      </c>
      <c r="T4168" s="10">
        <v>-564.25</v>
      </c>
      <c r="U4168" s="9">
        <v>46.75</v>
      </c>
    </row>
    <row r="4169" spans="1:21" ht="23.25" thickBot="1" x14ac:dyDescent="0.3">
      <c r="A4169" s="4" t="s">
        <v>943</v>
      </c>
      <c r="B4169" s="4" t="s">
        <v>1041</v>
      </c>
      <c r="C4169" s="4" t="s">
        <v>1042</v>
      </c>
      <c r="D4169" s="4" t="s">
        <v>944</v>
      </c>
      <c r="E4169" s="4" t="s">
        <v>945</v>
      </c>
      <c r="F4169" s="4" t="s">
        <v>445</v>
      </c>
      <c r="G4169" s="4" t="s">
        <v>446</v>
      </c>
      <c r="H4169" s="4" t="s">
        <v>440</v>
      </c>
      <c r="I4169" s="7"/>
      <c r="J4169" s="7"/>
      <c r="K4169" s="7"/>
      <c r="L4169" s="7"/>
      <c r="M4169" s="7"/>
      <c r="N4169" s="7"/>
      <c r="O4169" s="7"/>
      <c r="P4169" s="7"/>
      <c r="Q4169" s="7"/>
      <c r="R4169" s="7"/>
      <c r="S4169" s="7"/>
      <c r="T4169" s="8">
        <v>561</v>
      </c>
      <c r="U4169" s="9">
        <v>561</v>
      </c>
    </row>
    <row r="4170" spans="1:21" ht="23.25" thickBot="1" x14ac:dyDescent="0.3">
      <c r="A4170" s="4" t="s">
        <v>943</v>
      </c>
      <c r="B4170" s="4" t="s">
        <v>1041</v>
      </c>
      <c r="C4170" s="4" t="s">
        <v>1042</v>
      </c>
      <c r="D4170" s="4" t="s">
        <v>944</v>
      </c>
      <c r="E4170" s="4" t="s">
        <v>945</v>
      </c>
      <c r="F4170" s="4" t="s">
        <v>84</v>
      </c>
      <c r="G4170" s="4" t="s">
        <v>85</v>
      </c>
      <c r="H4170" s="4" t="s">
        <v>440</v>
      </c>
      <c r="I4170" s="11"/>
      <c r="J4170" s="10">
        <v>183.3</v>
      </c>
      <c r="K4170" s="10">
        <v>151.57</v>
      </c>
      <c r="L4170" s="10">
        <v>29.72</v>
      </c>
      <c r="M4170" s="10">
        <v>181.68</v>
      </c>
      <c r="N4170" s="10">
        <v>117.45</v>
      </c>
      <c r="O4170" s="11"/>
      <c r="P4170" s="11"/>
      <c r="Q4170" s="11"/>
      <c r="R4170" s="11"/>
      <c r="S4170" s="11"/>
      <c r="T4170" s="11"/>
      <c r="U4170" s="9">
        <v>663.72</v>
      </c>
    </row>
    <row r="4171" spans="1:21" ht="23.25" thickBot="1" x14ac:dyDescent="0.3">
      <c r="A4171" s="4" t="s">
        <v>943</v>
      </c>
      <c r="B4171" s="4" t="s">
        <v>1041</v>
      </c>
      <c r="C4171" s="4" t="s">
        <v>1042</v>
      </c>
      <c r="D4171" s="4" t="s">
        <v>944</v>
      </c>
      <c r="E4171" s="4" t="s">
        <v>945</v>
      </c>
      <c r="F4171" s="4" t="s">
        <v>164</v>
      </c>
      <c r="G4171" s="4" t="s">
        <v>165</v>
      </c>
      <c r="H4171" s="4" t="s">
        <v>440</v>
      </c>
      <c r="I4171" s="8">
        <v>2475</v>
      </c>
      <c r="J4171" s="7"/>
      <c r="K4171" s="7"/>
      <c r="L4171" s="7"/>
      <c r="M4171" s="7"/>
      <c r="N4171" s="7"/>
      <c r="O4171" s="7"/>
      <c r="P4171" s="7"/>
      <c r="Q4171" s="7"/>
      <c r="R4171" s="7"/>
      <c r="S4171" s="7"/>
      <c r="T4171" s="7"/>
      <c r="U4171" s="9">
        <v>2475</v>
      </c>
    </row>
    <row r="4172" spans="1:21" ht="23.25" thickBot="1" x14ac:dyDescent="0.3">
      <c r="A4172" s="4" t="s">
        <v>943</v>
      </c>
      <c r="B4172" s="4" t="s">
        <v>1041</v>
      </c>
      <c r="C4172" s="4" t="s">
        <v>1042</v>
      </c>
      <c r="D4172" s="4" t="s">
        <v>944</v>
      </c>
      <c r="E4172" s="4" t="s">
        <v>945</v>
      </c>
      <c r="F4172" s="4" t="s">
        <v>86</v>
      </c>
      <c r="G4172" s="4" t="s">
        <v>87</v>
      </c>
      <c r="H4172" s="4" t="s">
        <v>440</v>
      </c>
      <c r="I4172" s="10">
        <v>4125</v>
      </c>
      <c r="J4172" s="10">
        <v>7920</v>
      </c>
      <c r="K4172" s="11"/>
      <c r="L4172" s="11"/>
      <c r="M4172" s="11"/>
      <c r="N4172" s="11"/>
      <c r="O4172" s="11"/>
      <c r="P4172" s="11"/>
      <c r="Q4172" s="11"/>
      <c r="R4172" s="11"/>
      <c r="S4172" s="11"/>
      <c r="T4172" s="11"/>
      <c r="U4172" s="9">
        <v>12045</v>
      </c>
    </row>
    <row r="4173" spans="1:21" ht="23.25" thickBot="1" x14ac:dyDescent="0.3">
      <c r="A4173" s="4" t="s">
        <v>943</v>
      </c>
      <c r="B4173" s="4" t="s">
        <v>1041</v>
      </c>
      <c r="C4173" s="4" t="s">
        <v>1042</v>
      </c>
      <c r="D4173" s="4" t="s">
        <v>944</v>
      </c>
      <c r="E4173" s="4" t="s">
        <v>945</v>
      </c>
      <c r="F4173" s="4" t="s">
        <v>166</v>
      </c>
      <c r="G4173" s="4" t="s">
        <v>167</v>
      </c>
      <c r="H4173" s="4" t="s">
        <v>440</v>
      </c>
      <c r="I4173" s="7"/>
      <c r="J4173" s="8">
        <v>84.95</v>
      </c>
      <c r="K4173" s="8">
        <v>40</v>
      </c>
      <c r="L4173" s="7"/>
      <c r="M4173" s="7"/>
      <c r="N4173" s="7"/>
      <c r="O4173" s="7"/>
      <c r="P4173" s="7"/>
      <c r="Q4173" s="7"/>
      <c r="R4173" s="7"/>
      <c r="S4173" s="7"/>
      <c r="T4173" s="7"/>
      <c r="U4173" s="9">
        <v>124.95</v>
      </c>
    </row>
    <row r="4174" spans="1:21" ht="23.25" thickBot="1" x14ac:dyDescent="0.3">
      <c r="A4174" s="4" t="s">
        <v>943</v>
      </c>
      <c r="B4174" s="4" t="s">
        <v>1041</v>
      </c>
      <c r="C4174" s="4" t="s">
        <v>1042</v>
      </c>
      <c r="D4174" s="4" t="s">
        <v>1034</v>
      </c>
      <c r="E4174" s="4" t="s">
        <v>1035</v>
      </c>
      <c r="F4174" s="4" t="s">
        <v>116</v>
      </c>
      <c r="G4174" s="4" t="s">
        <v>117</v>
      </c>
      <c r="H4174" s="4" t="s">
        <v>277</v>
      </c>
      <c r="I4174" s="11"/>
      <c r="J4174" s="11"/>
      <c r="K4174" s="10">
        <v>2168.21</v>
      </c>
      <c r="L4174" s="11"/>
      <c r="M4174" s="11"/>
      <c r="N4174" s="11"/>
      <c r="O4174" s="11"/>
      <c r="P4174" s="11"/>
      <c r="Q4174" s="11"/>
      <c r="R4174" s="11"/>
      <c r="S4174" s="11"/>
      <c r="T4174" s="11"/>
      <c r="U4174" s="9">
        <v>2168.21</v>
      </c>
    </row>
    <row r="4175" spans="1:21" ht="23.25" thickBot="1" x14ac:dyDescent="0.3">
      <c r="A4175" s="4" t="s">
        <v>943</v>
      </c>
      <c r="B4175" s="4" t="s">
        <v>1041</v>
      </c>
      <c r="C4175" s="4" t="s">
        <v>1042</v>
      </c>
      <c r="D4175" s="4" t="s">
        <v>1058</v>
      </c>
      <c r="E4175" s="4" t="s">
        <v>1059</v>
      </c>
      <c r="F4175" s="4" t="s">
        <v>128</v>
      </c>
      <c r="G4175" s="4" t="s">
        <v>129</v>
      </c>
      <c r="H4175" s="4" t="s">
        <v>1060</v>
      </c>
      <c r="I4175" s="7"/>
      <c r="J4175" s="7"/>
      <c r="K4175" s="7"/>
      <c r="L4175" s="7"/>
      <c r="M4175" s="7"/>
      <c r="N4175" s="7"/>
      <c r="O4175" s="7"/>
      <c r="P4175" s="7"/>
      <c r="Q4175" s="7"/>
      <c r="R4175" s="7"/>
      <c r="S4175" s="7"/>
      <c r="T4175" s="8">
        <v>50</v>
      </c>
      <c r="U4175" s="9">
        <v>50</v>
      </c>
    </row>
    <row r="4176" spans="1:21" ht="23.25" thickBot="1" x14ac:dyDescent="0.3">
      <c r="A4176" s="4" t="s">
        <v>943</v>
      </c>
      <c r="B4176" s="4" t="s">
        <v>1041</v>
      </c>
      <c r="C4176" s="4" t="s">
        <v>1042</v>
      </c>
      <c r="D4176" s="4" t="s">
        <v>1043</v>
      </c>
      <c r="E4176" s="4" t="s">
        <v>1044</v>
      </c>
      <c r="F4176" s="4" t="s">
        <v>128</v>
      </c>
      <c r="G4176" s="4" t="s">
        <v>129</v>
      </c>
      <c r="H4176" s="4" t="s">
        <v>1045</v>
      </c>
      <c r="I4176" s="10">
        <v>585</v>
      </c>
      <c r="J4176" s="10">
        <v>18.649999999999999</v>
      </c>
      <c r="K4176" s="11"/>
      <c r="L4176" s="11"/>
      <c r="M4176" s="10">
        <v>320</v>
      </c>
      <c r="N4176" s="11"/>
      <c r="O4176" s="10">
        <v>425</v>
      </c>
      <c r="P4176" s="10">
        <v>149</v>
      </c>
      <c r="Q4176" s="10">
        <v>297</v>
      </c>
      <c r="R4176" s="11"/>
      <c r="S4176" s="11"/>
      <c r="T4176" s="11"/>
      <c r="U4176" s="9">
        <v>1794.65</v>
      </c>
    </row>
    <row r="4177" spans="1:21" ht="23.25" thickBot="1" x14ac:dyDescent="0.3">
      <c r="A4177" s="4" t="s">
        <v>943</v>
      </c>
      <c r="B4177" s="4" t="s">
        <v>1041</v>
      </c>
      <c r="C4177" s="4" t="s">
        <v>1042</v>
      </c>
      <c r="D4177" s="4" t="s">
        <v>1043</v>
      </c>
      <c r="E4177" s="4" t="s">
        <v>1044</v>
      </c>
      <c r="F4177" s="4" t="s">
        <v>134</v>
      </c>
      <c r="G4177" s="4" t="s">
        <v>135</v>
      </c>
      <c r="H4177" s="4" t="s">
        <v>1045</v>
      </c>
      <c r="I4177" s="7"/>
      <c r="J4177" s="7"/>
      <c r="K4177" s="8">
        <v>209</v>
      </c>
      <c r="L4177" s="7"/>
      <c r="M4177" s="7"/>
      <c r="N4177" s="7"/>
      <c r="O4177" s="8">
        <v>394</v>
      </c>
      <c r="P4177" s="7"/>
      <c r="Q4177" s="7"/>
      <c r="R4177" s="7"/>
      <c r="S4177" s="7"/>
      <c r="T4177" s="7"/>
      <c r="U4177" s="9">
        <v>603</v>
      </c>
    </row>
    <row r="4178" spans="1:21" ht="23.25" thickBot="1" x14ac:dyDescent="0.3">
      <c r="A4178" s="4" t="s">
        <v>943</v>
      </c>
      <c r="B4178" s="4" t="s">
        <v>1041</v>
      </c>
      <c r="C4178" s="4" t="s">
        <v>1042</v>
      </c>
      <c r="D4178" s="4" t="s">
        <v>1043</v>
      </c>
      <c r="E4178" s="4" t="s">
        <v>1044</v>
      </c>
      <c r="F4178" s="4" t="s">
        <v>38</v>
      </c>
      <c r="G4178" s="4" t="s">
        <v>39</v>
      </c>
      <c r="H4178" s="4" t="s">
        <v>1045</v>
      </c>
      <c r="I4178" s="11"/>
      <c r="J4178" s="11"/>
      <c r="K4178" s="10">
        <v>429.3</v>
      </c>
      <c r="L4178" s="11"/>
      <c r="M4178" s="11"/>
      <c r="N4178" s="11"/>
      <c r="O4178" s="11"/>
      <c r="P4178" s="11"/>
      <c r="Q4178" s="11"/>
      <c r="R4178" s="11"/>
      <c r="S4178" s="11"/>
      <c r="T4178" s="11"/>
      <c r="U4178" s="9">
        <v>429.3</v>
      </c>
    </row>
    <row r="4179" spans="1:21" ht="23.25" thickBot="1" x14ac:dyDescent="0.3">
      <c r="A4179" s="4" t="s">
        <v>943</v>
      </c>
      <c r="B4179" s="4" t="s">
        <v>1041</v>
      </c>
      <c r="C4179" s="4" t="s">
        <v>1042</v>
      </c>
      <c r="D4179" s="4" t="s">
        <v>1043</v>
      </c>
      <c r="E4179" s="4" t="s">
        <v>1044</v>
      </c>
      <c r="F4179" s="4" t="s">
        <v>98</v>
      </c>
      <c r="G4179" s="4" t="s">
        <v>99</v>
      </c>
      <c r="H4179" s="4" t="s">
        <v>1045</v>
      </c>
      <c r="I4179" s="7"/>
      <c r="J4179" s="7"/>
      <c r="K4179" s="7"/>
      <c r="L4179" s="7"/>
      <c r="M4179" s="8">
        <v>50</v>
      </c>
      <c r="N4179" s="7"/>
      <c r="O4179" s="7"/>
      <c r="P4179" s="7"/>
      <c r="Q4179" s="8">
        <v>50</v>
      </c>
      <c r="R4179" s="7"/>
      <c r="S4179" s="7"/>
      <c r="T4179" s="7"/>
      <c r="U4179" s="9">
        <v>100</v>
      </c>
    </row>
    <row r="4180" spans="1:21" ht="23.25" thickBot="1" x14ac:dyDescent="0.3">
      <c r="A4180" s="4" t="s">
        <v>943</v>
      </c>
      <c r="B4180" s="4" t="s">
        <v>1041</v>
      </c>
      <c r="C4180" s="4" t="s">
        <v>1042</v>
      </c>
      <c r="D4180" s="4" t="s">
        <v>1043</v>
      </c>
      <c r="E4180" s="4" t="s">
        <v>1044</v>
      </c>
      <c r="F4180" s="4" t="s">
        <v>445</v>
      </c>
      <c r="G4180" s="4" t="s">
        <v>446</v>
      </c>
      <c r="H4180" s="4" t="s">
        <v>1045</v>
      </c>
      <c r="I4180" s="11"/>
      <c r="J4180" s="11"/>
      <c r="K4180" s="10">
        <v>1045</v>
      </c>
      <c r="L4180" s="11"/>
      <c r="M4180" s="11"/>
      <c r="N4180" s="11"/>
      <c r="O4180" s="11"/>
      <c r="P4180" s="11"/>
      <c r="Q4180" s="11"/>
      <c r="R4180" s="11"/>
      <c r="S4180" s="11"/>
      <c r="T4180" s="11"/>
      <c r="U4180" s="9">
        <v>1045</v>
      </c>
    </row>
    <row r="4181" spans="1:21" ht="23.25" thickBot="1" x14ac:dyDescent="0.3">
      <c r="A4181" s="4" t="s">
        <v>943</v>
      </c>
      <c r="B4181" s="4" t="s">
        <v>1041</v>
      </c>
      <c r="C4181" s="4" t="s">
        <v>1042</v>
      </c>
      <c r="D4181" s="4" t="s">
        <v>1043</v>
      </c>
      <c r="E4181" s="4" t="s">
        <v>1044</v>
      </c>
      <c r="F4181" s="4" t="s">
        <v>116</v>
      </c>
      <c r="G4181" s="4" t="s">
        <v>117</v>
      </c>
      <c r="H4181" s="4" t="s">
        <v>1045</v>
      </c>
      <c r="I4181" s="7"/>
      <c r="J4181" s="7"/>
      <c r="K4181" s="8">
        <v>203.26</v>
      </c>
      <c r="L4181" s="7"/>
      <c r="M4181" s="7"/>
      <c r="N4181" s="7"/>
      <c r="O4181" s="7"/>
      <c r="P4181" s="7"/>
      <c r="Q4181" s="7"/>
      <c r="R4181" s="7"/>
      <c r="S4181" s="7"/>
      <c r="T4181" s="7"/>
      <c r="U4181" s="9">
        <v>203.26</v>
      </c>
    </row>
    <row r="4182" spans="1:21" ht="23.25" thickBot="1" x14ac:dyDescent="0.3">
      <c r="A4182" s="4" t="s">
        <v>943</v>
      </c>
      <c r="B4182" s="4" t="s">
        <v>1041</v>
      </c>
      <c r="C4182" s="4" t="s">
        <v>1042</v>
      </c>
      <c r="D4182" s="4" t="s">
        <v>1043</v>
      </c>
      <c r="E4182" s="4" t="s">
        <v>1044</v>
      </c>
      <c r="F4182" s="4" t="s">
        <v>239</v>
      </c>
      <c r="G4182" s="4" t="s">
        <v>240</v>
      </c>
      <c r="H4182" s="4" t="s">
        <v>1045</v>
      </c>
      <c r="I4182" s="11"/>
      <c r="J4182" s="11"/>
      <c r="K4182" s="10">
        <v>30.81</v>
      </c>
      <c r="L4182" s="11"/>
      <c r="M4182" s="11"/>
      <c r="N4182" s="11"/>
      <c r="O4182" s="11"/>
      <c r="P4182" s="11"/>
      <c r="Q4182" s="11"/>
      <c r="R4182" s="11"/>
      <c r="S4182" s="11"/>
      <c r="T4182" s="11"/>
      <c r="U4182" s="9">
        <v>30.81</v>
      </c>
    </row>
    <row r="4183" spans="1:21" ht="23.25" thickBot="1" x14ac:dyDescent="0.3">
      <c r="A4183" s="4" t="s">
        <v>943</v>
      </c>
      <c r="B4183" s="4" t="s">
        <v>1041</v>
      </c>
      <c r="C4183" s="4" t="s">
        <v>1042</v>
      </c>
      <c r="D4183" s="4" t="s">
        <v>1043</v>
      </c>
      <c r="E4183" s="4" t="s">
        <v>1044</v>
      </c>
      <c r="F4183" s="4" t="s">
        <v>84</v>
      </c>
      <c r="G4183" s="4" t="s">
        <v>85</v>
      </c>
      <c r="H4183" s="4" t="s">
        <v>1045</v>
      </c>
      <c r="I4183" s="7"/>
      <c r="J4183" s="8">
        <v>82.42</v>
      </c>
      <c r="K4183" s="8">
        <v>347.15</v>
      </c>
      <c r="L4183" s="8">
        <v>672.08</v>
      </c>
      <c r="M4183" s="7"/>
      <c r="N4183" s="7"/>
      <c r="O4183" s="7"/>
      <c r="P4183" s="7"/>
      <c r="Q4183" s="7"/>
      <c r="R4183" s="7"/>
      <c r="S4183" s="7"/>
      <c r="T4183" s="7"/>
      <c r="U4183" s="9">
        <v>1101.6500000000001</v>
      </c>
    </row>
    <row r="4184" spans="1:21" ht="23.25" thickBot="1" x14ac:dyDescent="0.3">
      <c r="A4184" s="4" t="s">
        <v>943</v>
      </c>
      <c r="B4184" s="4" t="s">
        <v>1046</v>
      </c>
      <c r="C4184" s="4" t="s">
        <v>713</v>
      </c>
      <c r="D4184" s="4" t="s">
        <v>944</v>
      </c>
      <c r="E4184" s="4" t="s">
        <v>945</v>
      </c>
      <c r="F4184" s="4" t="s">
        <v>310</v>
      </c>
      <c r="G4184" s="4" t="s">
        <v>311</v>
      </c>
      <c r="H4184" s="4" t="s">
        <v>440</v>
      </c>
      <c r="I4184" s="11"/>
      <c r="J4184" s="11"/>
      <c r="K4184" s="10">
        <v>3077.59</v>
      </c>
      <c r="L4184" s="10">
        <v>-968.93</v>
      </c>
      <c r="M4184" s="11"/>
      <c r="N4184" s="11"/>
      <c r="O4184" s="11"/>
      <c r="P4184" s="11"/>
      <c r="Q4184" s="11"/>
      <c r="R4184" s="11"/>
      <c r="S4184" s="11"/>
      <c r="T4184" s="11"/>
      <c r="U4184" s="9">
        <v>2108.66</v>
      </c>
    </row>
    <row r="4185" spans="1:21" ht="23.25" thickBot="1" x14ac:dyDescent="0.3">
      <c r="A4185" s="4" t="s">
        <v>943</v>
      </c>
      <c r="B4185" s="4" t="s">
        <v>1046</v>
      </c>
      <c r="C4185" s="4" t="s">
        <v>713</v>
      </c>
      <c r="D4185" s="4" t="s">
        <v>1047</v>
      </c>
      <c r="E4185" s="4" t="s">
        <v>1048</v>
      </c>
      <c r="F4185" s="4" t="s">
        <v>152</v>
      </c>
      <c r="G4185" s="4" t="s">
        <v>153</v>
      </c>
      <c r="H4185" s="4" t="s">
        <v>1049</v>
      </c>
      <c r="I4185" s="8">
        <v>1283.52</v>
      </c>
      <c r="J4185" s="8">
        <v>-1283.52</v>
      </c>
      <c r="K4185" s="7"/>
      <c r="L4185" s="7"/>
      <c r="M4185" s="7"/>
      <c r="N4185" s="7"/>
      <c r="O4185" s="7"/>
      <c r="P4185" s="7"/>
      <c r="Q4185" s="7"/>
      <c r="R4185" s="7"/>
      <c r="S4185" s="7"/>
      <c r="T4185" s="7"/>
      <c r="U4185" s="12">
        <v>0</v>
      </c>
    </row>
    <row r="4186" spans="1:21" ht="23.25" thickBot="1" x14ac:dyDescent="0.3">
      <c r="A4186" s="4" t="s">
        <v>943</v>
      </c>
      <c r="B4186" s="4" t="s">
        <v>1046</v>
      </c>
      <c r="C4186" s="4" t="s">
        <v>713</v>
      </c>
      <c r="D4186" s="4" t="s">
        <v>1043</v>
      </c>
      <c r="E4186" s="4" t="s">
        <v>1044</v>
      </c>
      <c r="F4186" s="4" t="s">
        <v>84</v>
      </c>
      <c r="G4186" s="4" t="s">
        <v>85</v>
      </c>
      <c r="H4186" s="4" t="s">
        <v>1045</v>
      </c>
      <c r="I4186" s="11"/>
      <c r="J4186" s="11"/>
      <c r="K4186" s="10">
        <v>437</v>
      </c>
      <c r="L4186" s="11"/>
      <c r="M4186" s="11"/>
      <c r="N4186" s="11"/>
      <c r="O4186" s="11"/>
      <c r="P4186" s="11"/>
      <c r="Q4186" s="11"/>
      <c r="R4186" s="11"/>
      <c r="S4186" s="11"/>
      <c r="T4186" s="11"/>
      <c r="U4186" s="9">
        <v>437</v>
      </c>
    </row>
    <row r="4187" spans="1:21" ht="23.25" thickBot="1" x14ac:dyDescent="0.3">
      <c r="A4187" s="4" t="s">
        <v>943</v>
      </c>
      <c r="B4187" s="4" t="s">
        <v>727</v>
      </c>
      <c r="C4187" s="4" t="s">
        <v>728</v>
      </c>
      <c r="D4187" s="4" t="s">
        <v>944</v>
      </c>
      <c r="E4187" s="4" t="s">
        <v>945</v>
      </c>
      <c r="F4187" s="4" t="s">
        <v>108</v>
      </c>
      <c r="G4187" s="4" t="s">
        <v>109</v>
      </c>
      <c r="H4187" s="4" t="s">
        <v>440</v>
      </c>
      <c r="I4187" s="8">
        <v>10997.88</v>
      </c>
      <c r="J4187" s="8">
        <v>9554.41</v>
      </c>
      <c r="K4187" s="8">
        <v>4857.3900000000003</v>
      </c>
      <c r="L4187" s="7"/>
      <c r="M4187" s="8">
        <v>10416.66</v>
      </c>
      <c r="N4187" s="8">
        <v>10416.66</v>
      </c>
      <c r="O4187" s="8">
        <v>10416.66</v>
      </c>
      <c r="P4187" s="8">
        <v>9895.83</v>
      </c>
      <c r="Q4187" s="8">
        <v>9943.18</v>
      </c>
      <c r="R4187" s="8">
        <v>8641.1</v>
      </c>
      <c r="S4187" s="8">
        <v>9895.83</v>
      </c>
      <c r="T4187" s="8">
        <v>6155.3</v>
      </c>
      <c r="U4187" s="9">
        <v>101190.9</v>
      </c>
    </row>
    <row r="4188" spans="1:21" ht="23.25" thickBot="1" x14ac:dyDescent="0.3">
      <c r="A4188" s="4" t="s">
        <v>943</v>
      </c>
      <c r="B4188" s="4" t="s">
        <v>727</v>
      </c>
      <c r="C4188" s="4" t="s">
        <v>728</v>
      </c>
      <c r="D4188" s="4" t="s">
        <v>944</v>
      </c>
      <c r="E4188" s="4" t="s">
        <v>945</v>
      </c>
      <c r="F4188" s="4" t="s">
        <v>535</v>
      </c>
      <c r="G4188" s="4" t="s">
        <v>536</v>
      </c>
      <c r="H4188" s="4" t="s">
        <v>440</v>
      </c>
      <c r="I4188" s="11"/>
      <c r="J4188" s="11"/>
      <c r="K4188" s="11"/>
      <c r="L4188" s="10">
        <v>6023.87</v>
      </c>
      <c r="M4188" s="11"/>
      <c r="N4188" s="11"/>
      <c r="O4188" s="11"/>
      <c r="P4188" s="11"/>
      <c r="Q4188" s="11"/>
      <c r="R4188" s="11"/>
      <c r="S4188" s="11"/>
      <c r="T4188" s="11"/>
      <c r="U4188" s="9">
        <v>6023.87</v>
      </c>
    </row>
    <row r="4189" spans="1:21" ht="23.25" thickBot="1" x14ac:dyDescent="0.3">
      <c r="A4189" s="4" t="s">
        <v>943</v>
      </c>
      <c r="B4189" s="4" t="s">
        <v>727</v>
      </c>
      <c r="C4189" s="4" t="s">
        <v>728</v>
      </c>
      <c r="D4189" s="4" t="s">
        <v>944</v>
      </c>
      <c r="E4189" s="4" t="s">
        <v>945</v>
      </c>
      <c r="F4189" s="4" t="s">
        <v>112</v>
      </c>
      <c r="G4189" s="4" t="s">
        <v>113</v>
      </c>
      <c r="H4189" s="4" t="s">
        <v>440</v>
      </c>
      <c r="I4189" s="8">
        <v>1501.22</v>
      </c>
      <c r="J4189" s="8">
        <v>1501.21</v>
      </c>
      <c r="K4189" s="8">
        <v>1501.21</v>
      </c>
      <c r="L4189" s="8">
        <v>890.49</v>
      </c>
      <c r="M4189" s="8">
        <v>1421.88</v>
      </c>
      <c r="N4189" s="8">
        <v>1421.88</v>
      </c>
      <c r="O4189" s="8">
        <v>1421.88</v>
      </c>
      <c r="P4189" s="8">
        <v>1421.88</v>
      </c>
      <c r="Q4189" s="8">
        <v>1421.88</v>
      </c>
      <c r="R4189" s="8">
        <v>1421.87</v>
      </c>
      <c r="S4189" s="8">
        <v>1421.88</v>
      </c>
      <c r="T4189" s="8">
        <v>1421.88</v>
      </c>
      <c r="U4189" s="9">
        <v>16769.16</v>
      </c>
    </row>
    <row r="4190" spans="1:21" ht="23.25" thickBot="1" x14ac:dyDescent="0.3">
      <c r="A4190" s="4" t="s">
        <v>943</v>
      </c>
      <c r="B4190" s="4" t="s">
        <v>727</v>
      </c>
      <c r="C4190" s="4" t="s">
        <v>728</v>
      </c>
      <c r="D4190" s="4" t="s">
        <v>944</v>
      </c>
      <c r="E4190" s="4" t="s">
        <v>945</v>
      </c>
      <c r="F4190" s="4" t="s">
        <v>114</v>
      </c>
      <c r="G4190" s="4" t="s">
        <v>115</v>
      </c>
      <c r="H4190" s="4" t="s">
        <v>440</v>
      </c>
      <c r="I4190" s="10">
        <v>5556.12</v>
      </c>
      <c r="J4190" s="10">
        <v>5556.12</v>
      </c>
      <c r="K4190" s="10">
        <v>5556.16</v>
      </c>
      <c r="L4190" s="10">
        <v>3304.93</v>
      </c>
      <c r="M4190" s="10">
        <v>5277.08</v>
      </c>
      <c r="N4190" s="10">
        <v>5277.08</v>
      </c>
      <c r="O4190" s="10">
        <v>5277.08</v>
      </c>
      <c r="P4190" s="10">
        <v>5277.08</v>
      </c>
      <c r="Q4190" s="10">
        <v>5277.08</v>
      </c>
      <c r="R4190" s="10">
        <v>5277.09</v>
      </c>
      <c r="S4190" s="10">
        <v>5277.08</v>
      </c>
      <c r="T4190" s="10">
        <v>5277.1</v>
      </c>
      <c r="U4190" s="9">
        <v>62190</v>
      </c>
    </row>
    <row r="4191" spans="1:21" ht="23.25" thickBot="1" x14ac:dyDescent="0.3">
      <c r="A4191" s="4" t="s">
        <v>943</v>
      </c>
      <c r="B4191" s="4" t="s">
        <v>727</v>
      </c>
      <c r="C4191" s="4" t="s">
        <v>728</v>
      </c>
      <c r="D4191" s="4" t="s">
        <v>944</v>
      </c>
      <c r="E4191" s="4" t="s">
        <v>945</v>
      </c>
      <c r="F4191" s="4" t="s">
        <v>128</v>
      </c>
      <c r="G4191" s="4" t="s">
        <v>129</v>
      </c>
      <c r="H4191" s="4" t="s">
        <v>440</v>
      </c>
      <c r="I4191" s="7"/>
      <c r="J4191" s="7"/>
      <c r="K4191" s="7"/>
      <c r="L4191" s="7"/>
      <c r="M4191" s="7"/>
      <c r="N4191" s="7"/>
      <c r="O4191" s="8">
        <v>502</v>
      </c>
      <c r="P4191" s="7"/>
      <c r="Q4191" s="7"/>
      <c r="R4191" s="7"/>
      <c r="S4191" s="7"/>
      <c r="T4191" s="7"/>
      <c r="U4191" s="9">
        <v>502</v>
      </c>
    </row>
    <row r="4192" spans="1:21" ht="23.25" thickBot="1" x14ac:dyDescent="0.3">
      <c r="A4192" s="4" t="s">
        <v>943</v>
      </c>
      <c r="B4192" s="4" t="s">
        <v>727</v>
      </c>
      <c r="C4192" s="4" t="s">
        <v>728</v>
      </c>
      <c r="D4192" s="4" t="s">
        <v>944</v>
      </c>
      <c r="E4192" s="4" t="s">
        <v>945</v>
      </c>
      <c r="F4192" s="4" t="s">
        <v>134</v>
      </c>
      <c r="G4192" s="4" t="s">
        <v>135</v>
      </c>
      <c r="H4192" s="4" t="s">
        <v>440</v>
      </c>
      <c r="I4192" s="11"/>
      <c r="J4192" s="11"/>
      <c r="K4192" s="10">
        <v>249</v>
      </c>
      <c r="L4192" s="11"/>
      <c r="M4192" s="11"/>
      <c r="N4192" s="11"/>
      <c r="O4192" s="11"/>
      <c r="P4192" s="10">
        <v>69</v>
      </c>
      <c r="Q4192" s="11"/>
      <c r="R4192" s="11"/>
      <c r="S4192" s="11"/>
      <c r="T4192" s="11"/>
      <c r="U4192" s="9">
        <v>318</v>
      </c>
    </row>
    <row r="4193" spans="1:21" ht="23.25" thickBot="1" x14ac:dyDescent="0.3">
      <c r="A4193" s="4" t="s">
        <v>943</v>
      </c>
      <c r="B4193" s="4" t="s">
        <v>727</v>
      </c>
      <c r="C4193" s="4" t="s">
        <v>728</v>
      </c>
      <c r="D4193" s="4" t="s">
        <v>944</v>
      </c>
      <c r="E4193" s="4" t="s">
        <v>945</v>
      </c>
      <c r="F4193" s="4" t="s">
        <v>98</v>
      </c>
      <c r="G4193" s="4" t="s">
        <v>99</v>
      </c>
      <c r="H4193" s="4" t="s">
        <v>440</v>
      </c>
      <c r="I4193" s="8">
        <v>95.64</v>
      </c>
      <c r="J4193" s="7"/>
      <c r="K4193" s="13">
        <v>0</v>
      </c>
      <c r="L4193" s="7"/>
      <c r="M4193" s="8">
        <v>6</v>
      </c>
      <c r="N4193" s="7"/>
      <c r="O4193" s="7"/>
      <c r="P4193" s="7"/>
      <c r="Q4193" s="7"/>
      <c r="R4193" s="7"/>
      <c r="S4193" s="7"/>
      <c r="T4193" s="7"/>
      <c r="U4193" s="9">
        <v>101.64</v>
      </c>
    </row>
    <row r="4194" spans="1:21" ht="23.25" thickBot="1" x14ac:dyDescent="0.3">
      <c r="A4194" s="4" t="s">
        <v>943</v>
      </c>
      <c r="B4194" s="4" t="s">
        <v>727</v>
      </c>
      <c r="C4194" s="4" t="s">
        <v>728</v>
      </c>
      <c r="D4194" s="4" t="s">
        <v>944</v>
      </c>
      <c r="E4194" s="4" t="s">
        <v>945</v>
      </c>
      <c r="F4194" s="4" t="s">
        <v>445</v>
      </c>
      <c r="G4194" s="4" t="s">
        <v>446</v>
      </c>
      <c r="H4194" s="4" t="s">
        <v>440</v>
      </c>
      <c r="I4194" s="11"/>
      <c r="J4194" s="11"/>
      <c r="K4194" s="11"/>
      <c r="L4194" s="11"/>
      <c r="M4194" s="10">
        <v>257.76</v>
      </c>
      <c r="N4194" s="10">
        <v>257.76</v>
      </c>
      <c r="O4194" s="10">
        <v>564.75</v>
      </c>
      <c r="P4194" s="11"/>
      <c r="Q4194" s="11"/>
      <c r="R4194" s="11"/>
      <c r="S4194" s="11"/>
      <c r="T4194" s="11"/>
      <c r="U4194" s="9">
        <v>1080.27</v>
      </c>
    </row>
    <row r="4195" spans="1:21" ht="23.25" thickBot="1" x14ac:dyDescent="0.3">
      <c r="A4195" s="4" t="s">
        <v>943</v>
      </c>
      <c r="B4195" s="4" t="s">
        <v>727</v>
      </c>
      <c r="C4195" s="4" t="s">
        <v>728</v>
      </c>
      <c r="D4195" s="4" t="s">
        <v>944</v>
      </c>
      <c r="E4195" s="4" t="s">
        <v>945</v>
      </c>
      <c r="F4195" s="4" t="s">
        <v>116</v>
      </c>
      <c r="G4195" s="4" t="s">
        <v>117</v>
      </c>
      <c r="H4195" s="4" t="s">
        <v>440</v>
      </c>
      <c r="I4195" s="7"/>
      <c r="J4195" s="7"/>
      <c r="K4195" s="7"/>
      <c r="L4195" s="7"/>
      <c r="M4195" s="7"/>
      <c r="N4195" s="8">
        <v>65</v>
      </c>
      <c r="O4195" s="7"/>
      <c r="P4195" s="7"/>
      <c r="Q4195" s="7"/>
      <c r="R4195" s="7"/>
      <c r="S4195" s="7"/>
      <c r="T4195" s="7"/>
      <c r="U4195" s="9">
        <v>65</v>
      </c>
    </row>
    <row r="4196" spans="1:21" ht="23.25" thickBot="1" x14ac:dyDescent="0.3">
      <c r="A4196" s="4" t="s">
        <v>943</v>
      </c>
      <c r="B4196" s="4" t="s">
        <v>727</v>
      </c>
      <c r="C4196" s="4" t="s">
        <v>728</v>
      </c>
      <c r="D4196" s="4" t="s">
        <v>944</v>
      </c>
      <c r="E4196" s="4" t="s">
        <v>945</v>
      </c>
      <c r="F4196" s="4" t="s">
        <v>771</v>
      </c>
      <c r="G4196" s="4" t="s">
        <v>772</v>
      </c>
      <c r="H4196" s="4" t="s">
        <v>440</v>
      </c>
      <c r="I4196" s="11"/>
      <c r="J4196" s="10">
        <v>254</v>
      </c>
      <c r="K4196" s="11"/>
      <c r="L4196" s="11"/>
      <c r="M4196" s="11"/>
      <c r="N4196" s="11"/>
      <c r="O4196" s="11"/>
      <c r="P4196" s="11"/>
      <c r="Q4196" s="11"/>
      <c r="R4196" s="11"/>
      <c r="S4196" s="11"/>
      <c r="T4196" s="11"/>
      <c r="U4196" s="9">
        <v>254</v>
      </c>
    </row>
    <row r="4197" spans="1:21" ht="23.25" thickBot="1" x14ac:dyDescent="0.3">
      <c r="A4197" s="4" t="s">
        <v>943</v>
      </c>
      <c r="B4197" s="4" t="s">
        <v>727</v>
      </c>
      <c r="C4197" s="4" t="s">
        <v>728</v>
      </c>
      <c r="D4197" s="4" t="s">
        <v>944</v>
      </c>
      <c r="E4197" s="4" t="s">
        <v>945</v>
      </c>
      <c r="F4197" s="4" t="s">
        <v>84</v>
      </c>
      <c r="G4197" s="4" t="s">
        <v>85</v>
      </c>
      <c r="H4197" s="4" t="s">
        <v>440</v>
      </c>
      <c r="I4197" s="7"/>
      <c r="J4197" s="8">
        <v>15.18</v>
      </c>
      <c r="K4197" s="7"/>
      <c r="L4197" s="8">
        <v>49</v>
      </c>
      <c r="M4197" s="7"/>
      <c r="N4197" s="7"/>
      <c r="O4197" s="7"/>
      <c r="P4197" s="7"/>
      <c r="Q4197" s="7"/>
      <c r="R4197" s="7"/>
      <c r="S4197" s="7"/>
      <c r="T4197" s="7"/>
      <c r="U4197" s="9">
        <v>64.180000000000007</v>
      </c>
    </row>
    <row r="4198" spans="1:21" ht="23.25" thickBot="1" x14ac:dyDescent="0.3">
      <c r="A4198" s="4" t="s">
        <v>943</v>
      </c>
      <c r="B4198" s="4" t="s">
        <v>727</v>
      </c>
      <c r="C4198" s="4" t="s">
        <v>728</v>
      </c>
      <c r="D4198" s="4" t="s">
        <v>944</v>
      </c>
      <c r="E4198" s="4" t="s">
        <v>945</v>
      </c>
      <c r="F4198" s="4" t="s">
        <v>192</v>
      </c>
      <c r="G4198" s="4" t="s">
        <v>193</v>
      </c>
      <c r="H4198" s="4" t="s">
        <v>440</v>
      </c>
      <c r="I4198" s="10">
        <v>63</v>
      </c>
      <c r="J4198" s="14">
        <v>0</v>
      </c>
      <c r="K4198" s="14">
        <v>0</v>
      </c>
      <c r="L4198" s="11"/>
      <c r="M4198" s="11"/>
      <c r="N4198" s="11"/>
      <c r="O4198" s="11"/>
      <c r="P4198" s="11"/>
      <c r="Q4198" s="11"/>
      <c r="R4198" s="11"/>
      <c r="S4198" s="11"/>
      <c r="T4198" s="11"/>
      <c r="U4198" s="9">
        <v>63</v>
      </c>
    </row>
    <row r="4199" spans="1:21" ht="23.25" thickBot="1" x14ac:dyDescent="0.3">
      <c r="A4199" s="4" t="s">
        <v>943</v>
      </c>
      <c r="B4199" s="4" t="s">
        <v>1050</v>
      </c>
      <c r="C4199" s="4" t="s">
        <v>1051</v>
      </c>
      <c r="D4199" s="4" t="s">
        <v>1067</v>
      </c>
      <c r="E4199" s="4" t="s">
        <v>1068</v>
      </c>
      <c r="F4199" s="4" t="s">
        <v>152</v>
      </c>
      <c r="G4199" s="4" t="s">
        <v>153</v>
      </c>
      <c r="H4199" s="4" t="s">
        <v>1069</v>
      </c>
      <c r="I4199" s="7"/>
      <c r="J4199" s="7"/>
      <c r="K4199" s="7"/>
      <c r="L4199" s="7"/>
      <c r="M4199" s="7"/>
      <c r="N4199" s="7"/>
      <c r="O4199" s="7"/>
      <c r="P4199" s="7"/>
      <c r="Q4199" s="8">
        <v>5500</v>
      </c>
      <c r="R4199" s="7"/>
      <c r="S4199" s="7"/>
      <c r="T4199" s="7"/>
      <c r="U4199" s="9">
        <v>5500</v>
      </c>
    </row>
    <row r="4200" spans="1:21" ht="23.25" thickBot="1" x14ac:dyDescent="0.3">
      <c r="A4200" s="4" t="s">
        <v>943</v>
      </c>
      <c r="B4200" s="4" t="s">
        <v>1050</v>
      </c>
      <c r="C4200" s="4" t="s">
        <v>1051</v>
      </c>
      <c r="D4200" s="4" t="s">
        <v>944</v>
      </c>
      <c r="E4200" s="4" t="s">
        <v>945</v>
      </c>
      <c r="F4200" s="4" t="s">
        <v>108</v>
      </c>
      <c r="G4200" s="4" t="s">
        <v>109</v>
      </c>
      <c r="H4200" s="4" t="s">
        <v>440</v>
      </c>
      <c r="I4200" s="10">
        <v>11013.34</v>
      </c>
      <c r="J4200" s="10">
        <v>9361.34</v>
      </c>
      <c r="K4200" s="10">
        <v>10095.56</v>
      </c>
      <c r="L4200" s="10">
        <v>8218.2900000000009</v>
      </c>
      <c r="M4200" s="10">
        <v>11013.34</v>
      </c>
      <c r="N4200" s="10">
        <v>10328.959999999999</v>
      </c>
      <c r="O4200" s="10">
        <v>10337.58</v>
      </c>
      <c r="P4200" s="10">
        <v>9717.33</v>
      </c>
      <c r="Q4200" s="10">
        <v>10337.58</v>
      </c>
      <c r="R4200" s="10">
        <v>10380.66</v>
      </c>
      <c r="S4200" s="10">
        <v>10285.9</v>
      </c>
      <c r="T4200" s="10">
        <v>10337.58</v>
      </c>
      <c r="U4200" s="9">
        <v>121427.46</v>
      </c>
    </row>
    <row r="4201" spans="1:21" ht="23.25" thickBot="1" x14ac:dyDescent="0.3">
      <c r="A4201" s="4" t="s">
        <v>943</v>
      </c>
      <c r="B4201" s="4" t="s">
        <v>1050</v>
      </c>
      <c r="C4201" s="4" t="s">
        <v>1051</v>
      </c>
      <c r="D4201" s="4" t="s">
        <v>944</v>
      </c>
      <c r="E4201" s="4" t="s">
        <v>945</v>
      </c>
      <c r="F4201" s="4" t="s">
        <v>112</v>
      </c>
      <c r="G4201" s="4" t="s">
        <v>113</v>
      </c>
      <c r="H4201" s="4" t="s">
        <v>440</v>
      </c>
      <c r="I4201" s="8">
        <v>1503.32</v>
      </c>
      <c r="J4201" s="8">
        <v>1503.32</v>
      </c>
      <c r="K4201" s="8">
        <v>1503.32</v>
      </c>
      <c r="L4201" s="8">
        <v>1503.33</v>
      </c>
      <c r="M4201" s="8">
        <v>1503.32</v>
      </c>
      <c r="N4201" s="8">
        <v>1552.18</v>
      </c>
      <c r="O4201" s="8">
        <v>1552.17</v>
      </c>
      <c r="P4201" s="8">
        <v>1552.18</v>
      </c>
      <c r="Q4201" s="8">
        <v>1552.17</v>
      </c>
      <c r="R4201" s="8">
        <v>1552.16</v>
      </c>
      <c r="S4201" s="8">
        <v>1552.18</v>
      </c>
      <c r="T4201" s="8">
        <v>1552.17</v>
      </c>
      <c r="U4201" s="9">
        <v>18381.82</v>
      </c>
    </row>
    <row r="4202" spans="1:21" ht="23.25" thickBot="1" x14ac:dyDescent="0.3">
      <c r="A4202" s="4" t="s">
        <v>943</v>
      </c>
      <c r="B4202" s="4" t="s">
        <v>1050</v>
      </c>
      <c r="C4202" s="4" t="s">
        <v>1051</v>
      </c>
      <c r="D4202" s="4" t="s">
        <v>944</v>
      </c>
      <c r="E4202" s="4" t="s">
        <v>945</v>
      </c>
      <c r="F4202" s="4" t="s">
        <v>114</v>
      </c>
      <c r="G4202" s="4" t="s">
        <v>115</v>
      </c>
      <c r="H4202" s="4" t="s">
        <v>440</v>
      </c>
      <c r="I4202" s="10">
        <v>5563.94</v>
      </c>
      <c r="J4202" s="10">
        <v>5563.94</v>
      </c>
      <c r="K4202" s="10">
        <v>5563.94</v>
      </c>
      <c r="L4202" s="10">
        <v>5579.36</v>
      </c>
      <c r="M4202" s="10">
        <v>5579.36</v>
      </c>
      <c r="N4202" s="10">
        <v>5760.72</v>
      </c>
      <c r="O4202" s="10">
        <v>5760.72</v>
      </c>
      <c r="P4202" s="10">
        <v>5760.73</v>
      </c>
      <c r="Q4202" s="10">
        <v>5760.72</v>
      </c>
      <c r="R4202" s="10">
        <v>5760.72</v>
      </c>
      <c r="S4202" s="10">
        <v>5760.73</v>
      </c>
      <c r="T4202" s="10">
        <v>5760.72</v>
      </c>
      <c r="U4202" s="9">
        <v>68175.600000000006</v>
      </c>
    </row>
    <row r="4203" spans="1:21" ht="23.25" thickBot="1" x14ac:dyDescent="0.3">
      <c r="A4203" s="4" t="s">
        <v>943</v>
      </c>
      <c r="B4203" s="4" t="s">
        <v>1050</v>
      </c>
      <c r="C4203" s="4" t="s">
        <v>1051</v>
      </c>
      <c r="D4203" s="4" t="s">
        <v>944</v>
      </c>
      <c r="E4203" s="4" t="s">
        <v>945</v>
      </c>
      <c r="F4203" s="4" t="s">
        <v>128</v>
      </c>
      <c r="G4203" s="4" t="s">
        <v>129</v>
      </c>
      <c r="H4203" s="4" t="s">
        <v>440</v>
      </c>
      <c r="I4203" s="7"/>
      <c r="J4203" s="7"/>
      <c r="K4203" s="7"/>
      <c r="L4203" s="7"/>
      <c r="M4203" s="8">
        <v>14.49</v>
      </c>
      <c r="N4203" s="7"/>
      <c r="O4203" s="7"/>
      <c r="P4203" s="8">
        <v>450</v>
      </c>
      <c r="Q4203" s="7"/>
      <c r="R4203" s="7"/>
      <c r="S4203" s="7"/>
      <c r="T4203" s="7"/>
      <c r="U4203" s="9">
        <v>464.49</v>
      </c>
    </row>
    <row r="4204" spans="1:21" ht="23.25" thickBot="1" x14ac:dyDescent="0.3">
      <c r="A4204" s="4" t="s">
        <v>943</v>
      </c>
      <c r="B4204" s="4" t="s">
        <v>1050</v>
      </c>
      <c r="C4204" s="4" t="s">
        <v>1051</v>
      </c>
      <c r="D4204" s="4" t="s">
        <v>944</v>
      </c>
      <c r="E4204" s="4" t="s">
        <v>945</v>
      </c>
      <c r="F4204" s="4" t="s">
        <v>70</v>
      </c>
      <c r="G4204" s="4" t="s">
        <v>71</v>
      </c>
      <c r="H4204" s="4" t="s">
        <v>440</v>
      </c>
      <c r="I4204" s="11"/>
      <c r="J4204" s="10">
        <v>209.5</v>
      </c>
      <c r="K4204" s="11"/>
      <c r="L4204" s="11"/>
      <c r="M4204" s="11"/>
      <c r="N4204" s="11"/>
      <c r="O4204" s="11"/>
      <c r="P4204" s="11"/>
      <c r="Q4204" s="11"/>
      <c r="R4204" s="11"/>
      <c r="S4204" s="11"/>
      <c r="T4204" s="11"/>
      <c r="U4204" s="9">
        <v>209.5</v>
      </c>
    </row>
    <row r="4205" spans="1:21" ht="23.25" thickBot="1" x14ac:dyDescent="0.3">
      <c r="A4205" s="4" t="s">
        <v>943</v>
      </c>
      <c r="B4205" s="4" t="s">
        <v>1050</v>
      </c>
      <c r="C4205" s="4" t="s">
        <v>1051</v>
      </c>
      <c r="D4205" s="4" t="s">
        <v>944</v>
      </c>
      <c r="E4205" s="4" t="s">
        <v>945</v>
      </c>
      <c r="F4205" s="4" t="s">
        <v>80</v>
      </c>
      <c r="G4205" s="4" t="s">
        <v>81</v>
      </c>
      <c r="H4205" s="4" t="s">
        <v>440</v>
      </c>
      <c r="I4205" s="7"/>
      <c r="J4205" s="7"/>
      <c r="K4205" s="8">
        <v>30.08</v>
      </c>
      <c r="L4205" s="7"/>
      <c r="M4205" s="7"/>
      <c r="N4205" s="7"/>
      <c r="O4205" s="8">
        <v>-30.08</v>
      </c>
      <c r="P4205" s="7"/>
      <c r="Q4205" s="7"/>
      <c r="R4205" s="7"/>
      <c r="S4205" s="7"/>
      <c r="T4205" s="7"/>
      <c r="U4205" s="12">
        <v>0</v>
      </c>
    </row>
    <row r="4206" spans="1:21" ht="23.25" thickBot="1" x14ac:dyDescent="0.3">
      <c r="A4206" s="4" t="s">
        <v>943</v>
      </c>
      <c r="B4206" s="4" t="s">
        <v>1050</v>
      </c>
      <c r="C4206" s="4" t="s">
        <v>1051</v>
      </c>
      <c r="D4206" s="4" t="s">
        <v>944</v>
      </c>
      <c r="E4206" s="4" t="s">
        <v>945</v>
      </c>
      <c r="F4206" s="4" t="s">
        <v>310</v>
      </c>
      <c r="G4206" s="4" t="s">
        <v>311</v>
      </c>
      <c r="H4206" s="4" t="s">
        <v>440</v>
      </c>
      <c r="I4206" s="11"/>
      <c r="J4206" s="10">
        <v>300</v>
      </c>
      <c r="K4206" s="11"/>
      <c r="L4206" s="11"/>
      <c r="M4206" s="11"/>
      <c r="N4206" s="11"/>
      <c r="O4206" s="11"/>
      <c r="P4206" s="11"/>
      <c r="Q4206" s="11"/>
      <c r="R4206" s="11"/>
      <c r="S4206" s="11"/>
      <c r="T4206" s="11"/>
      <c r="U4206" s="9">
        <v>300</v>
      </c>
    </row>
    <row r="4207" spans="1:21" ht="23.25" thickBot="1" x14ac:dyDescent="0.3">
      <c r="A4207" s="4" t="s">
        <v>943</v>
      </c>
      <c r="B4207" s="4" t="s">
        <v>1050</v>
      </c>
      <c r="C4207" s="4" t="s">
        <v>1051</v>
      </c>
      <c r="D4207" s="4" t="s">
        <v>944</v>
      </c>
      <c r="E4207" s="4" t="s">
        <v>945</v>
      </c>
      <c r="F4207" s="4" t="s">
        <v>38</v>
      </c>
      <c r="G4207" s="4" t="s">
        <v>39</v>
      </c>
      <c r="H4207" s="4" t="s">
        <v>440</v>
      </c>
      <c r="I4207" s="7"/>
      <c r="J4207" s="7"/>
      <c r="K4207" s="7"/>
      <c r="L4207" s="7"/>
      <c r="M4207" s="8">
        <v>260.55</v>
      </c>
      <c r="N4207" s="7"/>
      <c r="O4207" s="7"/>
      <c r="P4207" s="7"/>
      <c r="Q4207" s="7"/>
      <c r="R4207" s="7"/>
      <c r="S4207" s="7"/>
      <c r="T4207" s="7"/>
      <c r="U4207" s="9">
        <v>260.55</v>
      </c>
    </row>
    <row r="4208" spans="1:21" ht="23.25" thickBot="1" x14ac:dyDescent="0.3">
      <c r="A4208" s="4" t="s">
        <v>943</v>
      </c>
      <c r="B4208" s="4" t="s">
        <v>1050</v>
      </c>
      <c r="C4208" s="4" t="s">
        <v>1051</v>
      </c>
      <c r="D4208" s="4" t="s">
        <v>944</v>
      </c>
      <c r="E4208" s="4" t="s">
        <v>945</v>
      </c>
      <c r="F4208" s="4" t="s">
        <v>254</v>
      </c>
      <c r="G4208" s="4" t="s">
        <v>255</v>
      </c>
      <c r="H4208" s="4" t="s">
        <v>440</v>
      </c>
      <c r="I4208" s="11"/>
      <c r="J4208" s="10">
        <v>18.52</v>
      </c>
      <c r="K4208" s="11"/>
      <c r="L4208" s="11"/>
      <c r="M4208" s="11"/>
      <c r="N4208" s="11"/>
      <c r="O4208" s="11"/>
      <c r="P4208" s="11"/>
      <c r="Q4208" s="11"/>
      <c r="R4208" s="11"/>
      <c r="S4208" s="11"/>
      <c r="T4208" s="11"/>
      <c r="U4208" s="9">
        <v>18.52</v>
      </c>
    </row>
    <row r="4209" spans="1:21" ht="23.25" thickBot="1" x14ac:dyDescent="0.3">
      <c r="A4209" s="4" t="s">
        <v>943</v>
      </c>
      <c r="B4209" s="4" t="s">
        <v>1050</v>
      </c>
      <c r="C4209" s="4" t="s">
        <v>1051</v>
      </c>
      <c r="D4209" s="4" t="s">
        <v>944</v>
      </c>
      <c r="E4209" s="4" t="s">
        <v>945</v>
      </c>
      <c r="F4209" s="4" t="s">
        <v>98</v>
      </c>
      <c r="G4209" s="4" t="s">
        <v>99</v>
      </c>
      <c r="H4209" s="4" t="s">
        <v>440</v>
      </c>
      <c r="I4209" s="8">
        <v>482.14</v>
      </c>
      <c r="J4209" s="7"/>
      <c r="K4209" s="7"/>
      <c r="L4209" s="7"/>
      <c r="M4209" s="8">
        <v>20.67</v>
      </c>
      <c r="N4209" s="8">
        <v>61.72</v>
      </c>
      <c r="O4209" s="7"/>
      <c r="P4209" s="8">
        <v>44.99</v>
      </c>
      <c r="Q4209" s="8">
        <v>2185</v>
      </c>
      <c r="R4209" s="7"/>
      <c r="S4209" s="7"/>
      <c r="T4209" s="7"/>
      <c r="U4209" s="9">
        <v>2794.52</v>
      </c>
    </row>
    <row r="4210" spans="1:21" ht="23.25" thickBot="1" x14ac:dyDescent="0.3">
      <c r="A4210" s="4" t="s">
        <v>943</v>
      </c>
      <c r="B4210" s="4" t="s">
        <v>1050</v>
      </c>
      <c r="C4210" s="4" t="s">
        <v>1051</v>
      </c>
      <c r="D4210" s="4" t="s">
        <v>944</v>
      </c>
      <c r="E4210" s="4" t="s">
        <v>945</v>
      </c>
      <c r="F4210" s="4" t="s">
        <v>116</v>
      </c>
      <c r="G4210" s="4" t="s">
        <v>117</v>
      </c>
      <c r="H4210" s="4" t="s">
        <v>440</v>
      </c>
      <c r="I4210" s="11"/>
      <c r="J4210" s="11"/>
      <c r="K4210" s="10">
        <v>11</v>
      </c>
      <c r="L4210" s="11"/>
      <c r="M4210" s="11"/>
      <c r="N4210" s="11"/>
      <c r="O4210" s="11"/>
      <c r="P4210" s="11"/>
      <c r="Q4210" s="11"/>
      <c r="R4210" s="11"/>
      <c r="S4210" s="11"/>
      <c r="T4210" s="11"/>
      <c r="U4210" s="9">
        <v>11</v>
      </c>
    </row>
    <row r="4211" spans="1:21" ht="23.25" thickBot="1" x14ac:dyDescent="0.3">
      <c r="A4211" s="4" t="s">
        <v>943</v>
      </c>
      <c r="B4211" s="4" t="s">
        <v>1050</v>
      </c>
      <c r="C4211" s="4" t="s">
        <v>1051</v>
      </c>
      <c r="D4211" s="4" t="s">
        <v>944</v>
      </c>
      <c r="E4211" s="4" t="s">
        <v>945</v>
      </c>
      <c r="F4211" s="4" t="s">
        <v>82</v>
      </c>
      <c r="G4211" s="4" t="s">
        <v>83</v>
      </c>
      <c r="H4211" s="4" t="s">
        <v>440</v>
      </c>
      <c r="I4211" s="7"/>
      <c r="J4211" s="7"/>
      <c r="K4211" s="8">
        <v>840</v>
      </c>
      <c r="L4211" s="7"/>
      <c r="M4211" s="7"/>
      <c r="N4211" s="7"/>
      <c r="O4211" s="7"/>
      <c r="P4211" s="7"/>
      <c r="Q4211" s="7"/>
      <c r="R4211" s="7"/>
      <c r="S4211" s="7"/>
      <c r="T4211" s="7"/>
      <c r="U4211" s="9">
        <v>840</v>
      </c>
    </row>
    <row r="4212" spans="1:21" ht="23.25" thickBot="1" x14ac:dyDescent="0.3">
      <c r="A4212" s="4" t="s">
        <v>943</v>
      </c>
      <c r="B4212" s="4" t="s">
        <v>1050</v>
      </c>
      <c r="C4212" s="4" t="s">
        <v>1051</v>
      </c>
      <c r="D4212" s="4" t="s">
        <v>944</v>
      </c>
      <c r="E4212" s="4" t="s">
        <v>945</v>
      </c>
      <c r="F4212" s="4" t="s">
        <v>239</v>
      </c>
      <c r="G4212" s="4" t="s">
        <v>240</v>
      </c>
      <c r="H4212" s="4" t="s">
        <v>440</v>
      </c>
      <c r="I4212" s="11"/>
      <c r="J4212" s="11"/>
      <c r="K4212" s="11"/>
      <c r="L4212" s="10">
        <v>86.05</v>
      </c>
      <c r="M4212" s="11"/>
      <c r="N4212" s="11"/>
      <c r="O4212" s="11"/>
      <c r="P4212" s="11"/>
      <c r="Q4212" s="11"/>
      <c r="R4212" s="11"/>
      <c r="S4212" s="11"/>
      <c r="T4212" s="11"/>
      <c r="U4212" s="9">
        <v>86.05</v>
      </c>
    </row>
    <row r="4213" spans="1:21" ht="23.25" thickBot="1" x14ac:dyDescent="0.3">
      <c r="A4213" s="4" t="s">
        <v>943</v>
      </c>
      <c r="B4213" s="4" t="s">
        <v>1050</v>
      </c>
      <c r="C4213" s="4" t="s">
        <v>1051</v>
      </c>
      <c r="D4213" s="4" t="s">
        <v>944</v>
      </c>
      <c r="E4213" s="4" t="s">
        <v>945</v>
      </c>
      <c r="F4213" s="4" t="s">
        <v>152</v>
      </c>
      <c r="G4213" s="4" t="s">
        <v>153</v>
      </c>
      <c r="H4213" s="4" t="s">
        <v>440</v>
      </c>
      <c r="I4213" s="8">
        <v>11550</v>
      </c>
      <c r="J4213" s="8">
        <v>1020</v>
      </c>
      <c r="K4213" s="8">
        <v>1500</v>
      </c>
      <c r="L4213" s="7"/>
      <c r="M4213" s="7"/>
      <c r="N4213" s="7"/>
      <c r="O4213" s="7"/>
      <c r="P4213" s="7"/>
      <c r="Q4213" s="7"/>
      <c r="R4213" s="7"/>
      <c r="S4213" s="7"/>
      <c r="T4213" s="8">
        <v>12127.5</v>
      </c>
      <c r="U4213" s="9">
        <v>26197.5</v>
      </c>
    </row>
    <row r="4214" spans="1:21" ht="23.25" thickBot="1" x14ac:dyDescent="0.3">
      <c r="A4214" s="4" t="s">
        <v>943</v>
      </c>
      <c r="B4214" s="4" t="s">
        <v>1050</v>
      </c>
      <c r="C4214" s="4" t="s">
        <v>1051</v>
      </c>
      <c r="D4214" s="4" t="s">
        <v>944</v>
      </c>
      <c r="E4214" s="4" t="s">
        <v>945</v>
      </c>
      <c r="F4214" s="4" t="s">
        <v>84</v>
      </c>
      <c r="G4214" s="4" t="s">
        <v>85</v>
      </c>
      <c r="H4214" s="4" t="s">
        <v>440</v>
      </c>
      <c r="I4214" s="10">
        <v>58.4</v>
      </c>
      <c r="J4214" s="10">
        <v>353.94</v>
      </c>
      <c r="K4214" s="10">
        <v>246.25</v>
      </c>
      <c r="L4214" s="10">
        <v>323.25</v>
      </c>
      <c r="M4214" s="10">
        <v>194.82</v>
      </c>
      <c r="N4214" s="10">
        <v>699.28</v>
      </c>
      <c r="O4214" s="10">
        <v>50</v>
      </c>
      <c r="P4214" s="11"/>
      <c r="Q4214" s="11"/>
      <c r="R4214" s="11"/>
      <c r="S4214" s="11"/>
      <c r="T4214" s="11"/>
      <c r="U4214" s="9">
        <v>1925.94</v>
      </c>
    </row>
    <row r="4215" spans="1:21" ht="23.25" thickBot="1" x14ac:dyDescent="0.3">
      <c r="A4215" s="4" t="s">
        <v>943</v>
      </c>
      <c r="B4215" s="4" t="s">
        <v>1050</v>
      </c>
      <c r="C4215" s="4" t="s">
        <v>1051</v>
      </c>
      <c r="D4215" s="4" t="s">
        <v>944</v>
      </c>
      <c r="E4215" s="4" t="s">
        <v>945</v>
      </c>
      <c r="F4215" s="4" t="s">
        <v>164</v>
      </c>
      <c r="G4215" s="4" t="s">
        <v>165</v>
      </c>
      <c r="H4215" s="4" t="s">
        <v>440</v>
      </c>
      <c r="I4215" s="8">
        <v>895</v>
      </c>
      <c r="J4215" s="7"/>
      <c r="K4215" s="7"/>
      <c r="L4215" s="8">
        <v>14388.27</v>
      </c>
      <c r="M4215" s="8">
        <v>1064.83</v>
      </c>
      <c r="N4215" s="13">
        <v>0</v>
      </c>
      <c r="O4215" s="8">
        <v>1053.5999999999999</v>
      </c>
      <c r="P4215" s="7"/>
      <c r="Q4215" s="8">
        <v>1254.5999999999999</v>
      </c>
      <c r="R4215" s="7"/>
      <c r="S4215" s="7"/>
      <c r="T4215" s="7"/>
      <c r="U4215" s="9">
        <v>18656.3</v>
      </c>
    </row>
    <row r="4216" spans="1:21" ht="23.25" thickBot="1" x14ac:dyDescent="0.3">
      <c r="A4216" s="4" t="s">
        <v>943</v>
      </c>
      <c r="B4216" s="4" t="s">
        <v>1050</v>
      </c>
      <c r="C4216" s="4" t="s">
        <v>1051</v>
      </c>
      <c r="D4216" s="4" t="s">
        <v>944</v>
      </c>
      <c r="E4216" s="4" t="s">
        <v>945</v>
      </c>
      <c r="F4216" s="4" t="s">
        <v>168</v>
      </c>
      <c r="G4216" s="4" t="s">
        <v>169</v>
      </c>
      <c r="H4216" s="4" t="s">
        <v>440</v>
      </c>
      <c r="I4216" s="11"/>
      <c r="J4216" s="11"/>
      <c r="K4216" s="10">
        <v>500</v>
      </c>
      <c r="L4216" s="11"/>
      <c r="M4216" s="11"/>
      <c r="N4216" s="11"/>
      <c r="O4216" s="11"/>
      <c r="P4216" s="11"/>
      <c r="Q4216" s="11"/>
      <c r="R4216" s="11"/>
      <c r="S4216" s="11"/>
      <c r="T4216" s="11"/>
      <c r="U4216" s="9">
        <v>500</v>
      </c>
    </row>
    <row r="4217" spans="1:21" ht="23.25" thickBot="1" x14ac:dyDescent="0.3">
      <c r="A4217" s="4" t="s">
        <v>943</v>
      </c>
      <c r="B4217" s="4" t="s">
        <v>1050</v>
      </c>
      <c r="C4217" s="4" t="s">
        <v>1051</v>
      </c>
      <c r="D4217" s="4" t="s">
        <v>1034</v>
      </c>
      <c r="E4217" s="4" t="s">
        <v>1035</v>
      </c>
      <c r="F4217" s="4" t="s">
        <v>128</v>
      </c>
      <c r="G4217" s="4" t="s">
        <v>129</v>
      </c>
      <c r="H4217" s="4" t="s">
        <v>277</v>
      </c>
      <c r="I4217" s="7"/>
      <c r="J4217" s="7"/>
      <c r="K4217" s="7"/>
      <c r="L4217" s="7"/>
      <c r="M4217" s="7"/>
      <c r="N4217" s="7"/>
      <c r="O4217" s="7"/>
      <c r="P4217" s="8">
        <v>3400</v>
      </c>
      <c r="Q4217" s="8">
        <v>6250</v>
      </c>
      <c r="R4217" s="7"/>
      <c r="S4217" s="7"/>
      <c r="T4217" s="7"/>
      <c r="U4217" s="9">
        <v>9650</v>
      </c>
    </row>
    <row r="4218" spans="1:21" ht="23.25" thickBot="1" x14ac:dyDescent="0.3">
      <c r="A4218" s="4" t="s">
        <v>943</v>
      </c>
      <c r="B4218" s="4" t="s">
        <v>1050</v>
      </c>
      <c r="C4218" s="4" t="s">
        <v>1051</v>
      </c>
      <c r="D4218" s="4" t="s">
        <v>1034</v>
      </c>
      <c r="E4218" s="4" t="s">
        <v>1035</v>
      </c>
      <c r="F4218" s="4" t="s">
        <v>70</v>
      </c>
      <c r="G4218" s="4" t="s">
        <v>71</v>
      </c>
      <c r="H4218" s="4" t="s">
        <v>277</v>
      </c>
      <c r="I4218" s="11"/>
      <c r="J4218" s="11"/>
      <c r="K4218" s="10">
        <v>1509</v>
      </c>
      <c r="L4218" s="11"/>
      <c r="M4218" s="11"/>
      <c r="N4218" s="11"/>
      <c r="O4218" s="11"/>
      <c r="P4218" s="11"/>
      <c r="Q4218" s="11"/>
      <c r="R4218" s="11"/>
      <c r="S4218" s="11"/>
      <c r="T4218" s="11"/>
      <c r="U4218" s="9">
        <v>1509</v>
      </c>
    </row>
    <row r="4219" spans="1:21" ht="23.25" thickBot="1" x14ac:dyDescent="0.3">
      <c r="A4219" s="4" t="s">
        <v>943</v>
      </c>
      <c r="B4219" s="4" t="s">
        <v>1050</v>
      </c>
      <c r="C4219" s="4" t="s">
        <v>1051</v>
      </c>
      <c r="D4219" s="4" t="s">
        <v>1034</v>
      </c>
      <c r="E4219" s="4" t="s">
        <v>1035</v>
      </c>
      <c r="F4219" s="4" t="s">
        <v>38</v>
      </c>
      <c r="G4219" s="4" t="s">
        <v>39</v>
      </c>
      <c r="H4219" s="4" t="s">
        <v>277</v>
      </c>
      <c r="I4219" s="8">
        <v>50.63</v>
      </c>
      <c r="J4219" s="7"/>
      <c r="K4219" s="7"/>
      <c r="L4219" s="7"/>
      <c r="M4219" s="7"/>
      <c r="N4219" s="7"/>
      <c r="O4219" s="7"/>
      <c r="P4219" s="7"/>
      <c r="Q4219" s="7"/>
      <c r="R4219" s="7"/>
      <c r="S4219" s="7"/>
      <c r="T4219" s="7"/>
      <c r="U4219" s="9">
        <v>50.63</v>
      </c>
    </row>
    <row r="4220" spans="1:21" ht="23.25" thickBot="1" x14ac:dyDescent="0.3">
      <c r="A4220" s="4" t="s">
        <v>943</v>
      </c>
      <c r="B4220" s="4" t="s">
        <v>1050</v>
      </c>
      <c r="C4220" s="4" t="s">
        <v>1051</v>
      </c>
      <c r="D4220" s="4" t="s">
        <v>1034</v>
      </c>
      <c r="E4220" s="4" t="s">
        <v>1035</v>
      </c>
      <c r="F4220" s="4" t="s">
        <v>152</v>
      </c>
      <c r="G4220" s="4" t="s">
        <v>153</v>
      </c>
      <c r="H4220" s="4" t="s">
        <v>277</v>
      </c>
      <c r="I4220" s="11"/>
      <c r="J4220" s="10">
        <v>1512.5</v>
      </c>
      <c r="K4220" s="11"/>
      <c r="L4220" s="11"/>
      <c r="M4220" s="11"/>
      <c r="N4220" s="11"/>
      <c r="O4220" s="11"/>
      <c r="P4220" s="11"/>
      <c r="Q4220" s="11"/>
      <c r="R4220" s="11"/>
      <c r="S4220" s="11"/>
      <c r="T4220" s="11"/>
      <c r="U4220" s="9">
        <v>1512.5</v>
      </c>
    </row>
    <row r="4221" spans="1:21" ht="23.25" thickBot="1" x14ac:dyDescent="0.3">
      <c r="A4221" s="4" t="s">
        <v>943</v>
      </c>
      <c r="B4221" s="4" t="s">
        <v>1050</v>
      </c>
      <c r="C4221" s="4" t="s">
        <v>1051</v>
      </c>
      <c r="D4221" s="4" t="s">
        <v>1052</v>
      </c>
      <c r="E4221" s="4" t="s">
        <v>1053</v>
      </c>
      <c r="F4221" s="4" t="s">
        <v>128</v>
      </c>
      <c r="G4221" s="4" t="s">
        <v>129</v>
      </c>
      <c r="H4221" s="4" t="s">
        <v>1054</v>
      </c>
      <c r="I4221" s="7"/>
      <c r="J4221" s="8">
        <v>4299</v>
      </c>
      <c r="K4221" s="7"/>
      <c r="L4221" s="7"/>
      <c r="M4221" s="8">
        <v>17355</v>
      </c>
      <c r="N4221" s="13">
        <v>0</v>
      </c>
      <c r="O4221" s="13">
        <v>0</v>
      </c>
      <c r="P4221" s="13">
        <v>0</v>
      </c>
      <c r="Q4221" s="8">
        <v>-12280</v>
      </c>
      <c r="R4221" s="7"/>
      <c r="S4221" s="7"/>
      <c r="T4221" s="7"/>
      <c r="U4221" s="9">
        <v>9374</v>
      </c>
    </row>
    <row r="4222" spans="1:21" ht="23.25" thickBot="1" x14ac:dyDescent="0.3">
      <c r="A4222" s="4" t="s">
        <v>943</v>
      </c>
      <c r="B4222" s="4" t="s">
        <v>1050</v>
      </c>
      <c r="C4222" s="4" t="s">
        <v>1051</v>
      </c>
      <c r="D4222" s="4" t="s">
        <v>1055</v>
      </c>
      <c r="E4222" s="4" t="s">
        <v>1056</v>
      </c>
      <c r="F4222" s="4" t="s">
        <v>80</v>
      </c>
      <c r="G4222" s="4" t="s">
        <v>81</v>
      </c>
      <c r="H4222" s="4" t="s">
        <v>1057</v>
      </c>
      <c r="I4222" s="11"/>
      <c r="J4222" s="10">
        <v>2</v>
      </c>
      <c r="K4222" s="11"/>
      <c r="L4222" s="11"/>
      <c r="M4222" s="11"/>
      <c r="N4222" s="11"/>
      <c r="O4222" s="11"/>
      <c r="P4222" s="11"/>
      <c r="Q4222" s="11"/>
      <c r="R4222" s="11"/>
      <c r="S4222" s="11"/>
      <c r="T4222" s="11"/>
      <c r="U4222" s="9">
        <v>2</v>
      </c>
    </row>
    <row r="4223" spans="1:21" ht="23.25" thickBot="1" x14ac:dyDescent="0.3">
      <c r="A4223" s="4" t="s">
        <v>943</v>
      </c>
      <c r="B4223" s="4" t="s">
        <v>1050</v>
      </c>
      <c r="C4223" s="4" t="s">
        <v>1051</v>
      </c>
      <c r="D4223" s="4" t="s">
        <v>1055</v>
      </c>
      <c r="E4223" s="4" t="s">
        <v>1056</v>
      </c>
      <c r="F4223" s="4" t="s">
        <v>38</v>
      </c>
      <c r="G4223" s="4" t="s">
        <v>39</v>
      </c>
      <c r="H4223" s="4" t="s">
        <v>1057</v>
      </c>
      <c r="I4223" s="7"/>
      <c r="J4223" s="7"/>
      <c r="K4223" s="8">
        <v>267.3</v>
      </c>
      <c r="L4223" s="7"/>
      <c r="M4223" s="7"/>
      <c r="N4223" s="7"/>
      <c r="O4223" s="7"/>
      <c r="P4223" s="7"/>
      <c r="Q4223" s="7"/>
      <c r="R4223" s="7"/>
      <c r="S4223" s="7"/>
      <c r="T4223" s="7"/>
      <c r="U4223" s="9">
        <v>267.3</v>
      </c>
    </row>
    <row r="4224" spans="1:21" ht="23.25" thickBot="1" x14ac:dyDescent="0.3">
      <c r="A4224" s="4" t="s">
        <v>943</v>
      </c>
      <c r="B4224" s="4" t="s">
        <v>1050</v>
      </c>
      <c r="C4224" s="4" t="s">
        <v>1051</v>
      </c>
      <c r="D4224" s="4" t="s">
        <v>1055</v>
      </c>
      <c r="E4224" s="4" t="s">
        <v>1056</v>
      </c>
      <c r="F4224" s="4" t="s">
        <v>239</v>
      </c>
      <c r="G4224" s="4" t="s">
        <v>240</v>
      </c>
      <c r="H4224" s="4" t="s">
        <v>1057</v>
      </c>
      <c r="I4224" s="11"/>
      <c r="J4224" s="11"/>
      <c r="K4224" s="10">
        <v>49</v>
      </c>
      <c r="L4224" s="10">
        <v>18</v>
      </c>
      <c r="M4224" s="11"/>
      <c r="N4224" s="11"/>
      <c r="O4224" s="11"/>
      <c r="P4224" s="11"/>
      <c r="Q4224" s="11"/>
      <c r="R4224" s="11"/>
      <c r="S4224" s="11"/>
      <c r="T4224" s="11"/>
      <c r="U4224" s="9">
        <v>67</v>
      </c>
    </row>
    <row r="4225" spans="1:21" ht="23.25" thickBot="1" x14ac:dyDescent="0.3">
      <c r="A4225" s="4" t="s">
        <v>943</v>
      </c>
      <c r="B4225" s="4" t="s">
        <v>1050</v>
      </c>
      <c r="C4225" s="4" t="s">
        <v>1051</v>
      </c>
      <c r="D4225" s="4" t="s">
        <v>1055</v>
      </c>
      <c r="E4225" s="4" t="s">
        <v>1056</v>
      </c>
      <c r="F4225" s="4" t="s">
        <v>84</v>
      </c>
      <c r="G4225" s="4" t="s">
        <v>85</v>
      </c>
      <c r="H4225" s="4" t="s">
        <v>1057</v>
      </c>
      <c r="I4225" s="7"/>
      <c r="J4225" s="8">
        <v>24.8</v>
      </c>
      <c r="K4225" s="8">
        <v>241.13</v>
      </c>
      <c r="L4225" s="8">
        <v>102.95</v>
      </c>
      <c r="M4225" s="7"/>
      <c r="N4225" s="7"/>
      <c r="O4225" s="7"/>
      <c r="P4225" s="7"/>
      <c r="Q4225" s="7"/>
      <c r="R4225" s="7"/>
      <c r="S4225" s="7"/>
      <c r="T4225" s="7"/>
      <c r="U4225" s="9">
        <v>368.88</v>
      </c>
    </row>
    <row r="4226" spans="1:21" ht="23.25" thickBot="1" x14ac:dyDescent="0.3">
      <c r="A4226" s="4" t="s">
        <v>943</v>
      </c>
      <c r="B4226" s="4" t="s">
        <v>1050</v>
      </c>
      <c r="C4226" s="4" t="s">
        <v>1051</v>
      </c>
      <c r="D4226" s="4" t="s">
        <v>1058</v>
      </c>
      <c r="E4226" s="4" t="s">
        <v>1059</v>
      </c>
      <c r="F4226" s="4" t="s">
        <v>108</v>
      </c>
      <c r="G4226" s="4" t="s">
        <v>109</v>
      </c>
      <c r="H4226" s="4" t="s">
        <v>1060</v>
      </c>
      <c r="I4226" s="10">
        <v>22392.71</v>
      </c>
      <c r="J4226" s="10">
        <v>18352.59</v>
      </c>
      <c r="K4226" s="10">
        <v>18083.68</v>
      </c>
      <c r="L4226" s="10">
        <v>14378.61</v>
      </c>
      <c r="M4226" s="10">
        <v>11528.95</v>
      </c>
      <c r="N4226" s="10">
        <v>16072.01</v>
      </c>
      <c r="O4226" s="10">
        <v>19263.89</v>
      </c>
      <c r="P4226" s="10">
        <v>20903.39</v>
      </c>
      <c r="Q4226" s="10">
        <v>22495.88</v>
      </c>
      <c r="R4226" s="10">
        <v>19935.75</v>
      </c>
      <c r="S4226" s="10">
        <v>21967.96</v>
      </c>
      <c r="T4226" s="10">
        <v>19606.07</v>
      </c>
      <c r="U4226" s="9">
        <v>224981.49</v>
      </c>
    </row>
    <row r="4227" spans="1:21" ht="23.25" thickBot="1" x14ac:dyDescent="0.3">
      <c r="A4227" s="4" t="s">
        <v>943</v>
      </c>
      <c r="B4227" s="4" t="s">
        <v>1050</v>
      </c>
      <c r="C4227" s="4" t="s">
        <v>1051</v>
      </c>
      <c r="D4227" s="4" t="s">
        <v>1058</v>
      </c>
      <c r="E4227" s="4" t="s">
        <v>1059</v>
      </c>
      <c r="F4227" s="4" t="s">
        <v>110</v>
      </c>
      <c r="G4227" s="4" t="s">
        <v>111</v>
      </c>
      <c r="H4227" s="4" t="s">
        <v>1060</v>
      </c>
      <c r="I4227" s="7"/>
      <c r="J4227" s="7"/>
      <c r="K4227" s="7"/>
      <c r="L4227" s="7"/>
      <c r="M4227" s="7"/>
      <c r="N4227" s="8">
        <v>166.67</v>
      </c>
      <c r="O4227" s="8">
        <v>166.67</v>
      </c>
      <c r="P4227" s="8">
        <v>166.67</v>
      </c>
      <c r="Q4227" s="8">
        <v>166.67</v>
      </c>
      <c r="R4227" s="8">
        <v>166.67</v>
      </c>
      <c r="S4227" s="8">
        <v>469.87</v>
      </c>
      <c r="T4227" s="8">
        <v>166.67</v>
      </c>
      <c r="U4227" s="9">
        <v>1469.89</v>
      </c>
    </row>
    <row r="4228" spans="1:21" ht="23.25" thickBot="1" x14ac:dyDescent="0.3">
      <c r="A4228" s="4" t="s">
        <v>943</v>
      </c>
      <c r="B4228" s="4" t="s">
        <v>1050</v>
      </c>
      <c r="C4228" s="4" t="s">
        <v>1051</v>
      </c>
      <c r="D4228" s="4" t="s">
        <v>1058</v>
      </c>
      <c r="E4228" s="4" t="s">
        <v>1059</v>
      </c>
      <c r="F4228" s="4" t="s">
        <v>112</v>
      </c>
      <c r="G4228" s="4" t="s">
        <v>113</v>
      </c>
      <c r="H4228" s="4" t="s">
        <v>1060</v>
      </c>
      <c r="I4228" s="10">
        <v>3104.46</v>
      </c>
      <c r="J4228" s="10">
        <v>3032.46</v>
      </c>
      <c r="K4228" s="10">
        <v>3171.24</v>
      </c>
      <c r="L4228" s="10">
        <v>2009.15</v>
      </c>
      <c r="M4228" s="10">
        <v>1901.1</v>
      </c>
      <c r="N4228" s="10">
        <v>2390.62</v>
      </c>
      <c r="O4228" s="10">
        <v>3236.61</v>
      </c>
      <c r="P4228" s="10">
        <v>3199.21</v>
      </c>
      <c r="Q4228" s="10">
        <v>3236.64</v>
      </c>
      <c r="R4228" s="10">
        <v>3274.17</v>
      </c>
      <c r="S4228" s="10">
        <v>3199.11</v>
      </c>
      <c r="T4228" s="10">
        <v>3236.63</v>
      </c>
      <c r="U4228" s="9">
        <v>34991.4</v>
      </c>
    </row>
    <row r="4229" spans="1:21" ht="23.25" thickBot="1" x14ac:dyDescent="0.3">
      <c r="A4229" s="4" t="s">
        <v>943</v>
      </c>
      <c r="B4229" s="4" t="s">
        <v>1050</v>
      </c>
      <c r="C4229" s="4" t="s">
        <v>1051</v>
      </c>
      <c r="D4229" s="4" t="s">
        <v>1058</v>
      </c>
      <c r="E4229" s="4" t="s">
        <v>1059</v>
      </c>
      <c r="F4229" s="4" t="s">
        <v>114</v>
      </c>
      <c r="G4229" s="4" t="s">
        <v>115</v>
      </c>
      <c r="H4229" s="4" t="s">
        <v>1060</v>
      </c>
      <c r="I4229" s="8">
        <v>11489.63</v>
      </c>
      <c r="J4229" s="8">
        <v>11223.15</v>
      </c>
      <c r="K4229" s="8">
        <v>11736.55</v>
      </c>
      <c r="L4229" s="8">
        <v>7457.17</v>
      </c>
      <c r="M4229" s="8">
        <v>7055.58</v>
      </c>
      <c r="N4229" s="8">
        <v>8888.76</v>
      </c>
      <c r="O4229" s="8">
        <v>12028.65</v>
      </c>
      <c r="P4229" s="8">
        <v>11889.6</v>
      </c>
      <c r="Q4229" s="8">
        <v>12028.68</v>
      </c>
      <c r="R4229" s="8">
        <v>12167.98</v>
      </c>
      <c r="S4229" s="8">
        <v>11889.4</v>
      </c>
      <c r="T4229" s="8">
        <v>12028.7</v>
      </c>
      <c r="U4229" s="9">
        <v>129883.85</v>
      </c>
    </row>
    <row r="4230" spans="1:21" ht="23.25" thickBot="1" x14ac:dyDescent="0.3">
      <c r="A4230" s="4" t="s">
        <v>943</v>
      </c>
      <c r="B4230" s="4" t="s">
        <v>1050</v>
      </c>
      <c r="C4230" s="4" t="s">
        <v>1051</v>
      </c>
      <c r="D4230" s="4" t="s">
        <v>1058</v>
      </c>
      <c r="E4230" s="4" t="s">
        <v>1059</v>
      </c>
      <c r="F4230" s="4" t="s">
        <v>128</v>
      </c>
      <c r="G4230" s="4" t="s">
        <v>129</v>
      </c>
      <c r="H4230" s="4" t="s">
        <v>1060</v>
      </c>
      <c r="I4230" s="11"/>
      <c r="J4230" s="11"/>
      <c r="K4230" s="11"/>
      <c r="L4230" s="11"/>
      <c r="M4230" s="11"/>
      <c r="N4230" s="11"/>
      <c r="O4230" s="11"/>
      <c r="P4230" s="11"/>
      <c r="Q4230" s="11"/>
      <c r="R4230" s="11"/>
      <c r="S4230" s="10">
        <v>1250</v>
      </c>
      <c r="T4230" s="11"/>
      <c r="U4230" s="9">
        <v>1250</v>
      </c>
    </row>
    <row r="4231" spans="1:21" ht="23.25" thickBot="1" x14ac:dyDescent="0.3">
      <c r="A4231" s="4" t="s">
        <v>943</v>
      </c>
      <c r="B4231" s="4" t="s">
        <v>1050</v>
      </c>
      <c r="C4231" s="4" t="s">
        <v>1051</v>
      </c>
      <c r="D4231" s="4" t="s">
        <v>1058</v>
      </c>
      <c r="E4231" s="4" t="s">
        <v>1059</v>
      </c>
      <c r="F4231" s="4" t="s">
        <v>134</v>
      </c>
      <c r="G4231" s="4" t="s">
        <v>135</v>
      </c>
      <c r="H4231" s="4" t="s">
        <v>1060</v>
      </c>
      <c r="I4231" s="8">
        <v>1000</v>
      </c>
      <c r="J4231" s="7"/>
      <c r="K4231" s="7"/>
      <c r="L4231" s="7"/>
      <c r="M4231" s="7"/>
      <c r="N4231" s="7"/>
      <c r="O4231" s="7"/>
      <c r="P4231" s="7"/>
      <c r="Q4231" s="7"/>
      <c r="R4231" s="7"/>
      <c r="S4231" s="7"/>
      <c r="T4231" s="7"/>
      <c r="U4231" s="9">
        <v>1000</v>
      </c>
    </row>
    <row r="4232" spans="1:21" ht="23.25" thickBot="1" x14ac:dyDescent="0.3">
      <c r="A4232" s="4" t="s">
        <v>943</v>
      </c>
      <c r="B4232" s="4" t="s">
        <v>1050</v>
      </c>
      <c r="C4232" s="4" t="s">
        <v>1051</v>
      </c>
      <c r="D4232" s="4" t="s">
        <v>1058</v>
      </c>
      <c r="E4232" s="4" t="s">
        <v>1059</v>
      </c>
      <c r="F4232" s="4" t="s">
        <v>254</v>
      </c>
      <c r="G4232" s="4" t="s">
        <v>255</v>
      </c>
      <c r="H4232" s="4" t="s">
        <v>1060</v>
      </c>
      <c r="I4232" s="11"/>
      <c r="J4232" s="11"/>
      <c r="K4232" s="10">
        <v>53.68</v>
      </c>
      <c r="L4232" s="11"/>
      <c r="M4232" s="11"/>
      <c r="N4232" s="11"/>
      <c r="O4232" s="11"/>
      <c r="P4232" s="11"/>
      <c r="Q4232" s="11"/>
      <c r="R4232" s="11"/>
      <c r="S4232" s="11"/>
      <c r="T4232" s="11"/>
      <c r="U4232" s="9">
        <v>53.68</v>
      </c>
    </row>
    <row r="4233" spans="1:21" ht="23.25" thickBot="1" x14ac:dyDescent="0.3">
      <c r="A4233" s="4" t="s">
        <v>943</v>
      </c>
      <c r="B4233" s="4" t="s">
        <v>1050</v>
      </c>
      <c r="C4233" s="4" t="s">
        <v>1051</v>
      </c>
      <c r="D4233" s="4" t="s">
        <v>1058</v>
      </c>
      <c r="E4233" s="4" t="s">
        <v>1059</v>
      </c>
      <c r="F4233" s="4" t="s">
        <v>98</v>
      </c>
      <c r="G4233" s="4" t="s">
        <v>99</v>
      </c>
      <c r="H4233" s="4" t="s">
        <v>1060</v>
      </c>
      <c r="I4233" s="7"/>
      <c r="J4233" s="7"/>
      <c r="K4233" s="7"/>
      <c r="L4233" s="7"/>
      <c r="M4233" s="7"/>
      <c r="N4233" s="7"/>
      <c r="O4233" s="7"/>
      <c r="P4233" s="7"/>
      <c r="Q4233" s="7"/>
      <c r="R4233" s="8">
        <v>195</v>
      </c>
      <c r="S4233" s="8">
        <v>-1055</v>
      </c>
      <c r="T4233" s="13">
        <v>0</v>
      </c>
      <c r="U4233" s="9">
        <v>-860</v>
      </c>
    </row>
    <row r="4234" spans="1:21" ht="23.25" thickBot="1" x14ac:dyDescent="0.3">
      <c r="A4234" s="4" t="s">
        <v>943</v>
      </c>
      <c r="B4234" s="4" t="s">
        <v>1050</v>
      </c>
      <c r="C4234" s="4" t="s">
        <v>1051</v>
      </c>
      <c r="D4234" s="4" t="s">
        <v>1058</v>
      </c>
      <c r="E4234" s="4" t="s">
        <v>1059</v>
      </c>
      <c r="F4234" s="4" t="s">
        <v>116</v>
      </c>
      <c r="G4234" s="4" t="s">
        <v>117</v>
      </c>
      <c r="H4234" s="4" t="s">
        <v>1060</v>
      </c>
      <c r="I4234" s="11"/>
      <c r="J4234" s="11"/>
      <c r="K4234" s="10">
        <v>125.61</v>
      </c>
      <c r="L4234" s="11"/>
      <c r="M4234" s="11"/>
      <c r="N4234" s="11"/>
      <c r="O4234" s="11"/>
      <c r="P4234" s="11"/>
      <c r="Q4234" s="11"/>
      <c r="R4234" s="11"/>
      <c r="S4234" s="11"/>
      <c r="T4234" s="11"/>
      <c r="U4234" s="9">
        <v>125.61</v>
      </c>
    </row>
    <row r="4235" spans="1:21" ht="23.25" thickBot="1" x14ac:dyDescent="0.3">
      <c r="A4235" s="4" t="s">
        <v>943</v>
      </c>
      <c r="B4235" s="4" t="s">
        <v>1050</v>
      </c>
      <c r="C4235" s="4" t="s">
        <v>1051</v>
      </c>
      <c r="D4235" s="4" t="s">
        <v>1058</v>
      </c>
      <c r="E4235" s="4" t="s">
        <v>1059</v>
      </c>
      <c r="F4235" s="4" t="s">
        <v>84</v>
      </c>
      <c r="G4235" s="4" t="s">
        <v>85</v>
      </c>
      <c r="H4235" s="4" t="s">
        <v>1060</v>
      </c>
      <c r="I4235" s="8">
        <v>97.76</v>
      </c>
      <c r="J4235" s="7"/>
      <c r="K4235" s="8">
        <v>39.83</v>
      </c>
      <c r="L4235" s="7"/>
      <c r="M4235" s="7"/>
      <c r="N4235" s="7"/>
      <c r="O4235" s="7"/>
      <c r="P4235" s="7"/>
      <c r="Q4235" s="7"/>
      <c r="R4235" s="7"/>
      <c r="S4235" s="7"/>
      <c r="T4235" s="7"/>
      <c r="U4235" s="9">
        <v>137.59</v>
      </c>
    </row>
    <row r="4236" spans="1:21" ht="23.25" thickBot="1" x14ac:dyDescent="0.3">
      <c r="A4236" s="4" t="s">
        <v>943</v>
      </c>
      <c r="B4236" s="4" t="s">
        <v>1050</v>
      </c>
      <c r="C4236" s="4" t="s">
        <v>1051</v>
      </c>
      <c r="D4236" s="4" t="s">
        <v>1058</v>
      </c>
      <c r="E4236" s="4" t="s">
        <v>1059</v>
      </c>
      <c r="F4236" s="4" t="s">
        <v>164</v>
      </c>
      <c r="G4236" s="4" t="s">
        <v>165</v>
      </c>
      <c r="H4236" s="4" t="s">
        <v>1060</v>
      </c>
      <c r="I4236" s="10">
        <v>157.51</v>
      </c>
      <c r="J4236" s="11"/>
      <c r="K4236" s="11"/>
      <c r="L4236" s="11"/>
      <c r="M4236" s="11"/>
      <c r="N4236" s="11"/>
      <c r="O4236" s="11"/>
      <c r="P4236" s="11"/>
      <c r="Q4236" s="11"/>
      <c r="R4236" s="11"/>
      <c r="S4236" s="11"/>
      <c r="T4236" s="11"/>
      <c r="U4236" s="9">
        <v>157.51</v>
      </c>
    </row>
    <row r="4237" spans="1:21" ht="23.25" thickBot="1" x14ac:dyDescent="0.3">
      <c r="A4237" s="4" t="s">
        <v>943</v>
      </c>
      <c r="B4237" s="4" t="s">
        <v>1050</v>
      </c>
      <c r="C4237" s="4" t="s">
        <v>1051</v>
      </c>
      <c r="D4237" s="4" t="s">
        <v>1061</v>
      </c>
      <c r="E4237" s="4" t="s">
        <v>1062</v>
      </c>
      <c r="F4237" s="4" t="s">
        <v>38</v>
      </c>
      <c r="G4237" s="4" t="s">
        <v>39</v>
      </c>
      <c r="H4237" s="4" t="s">
        <v>1063</v>
      </c>
      <c r="I4237" s="8">
        <v>84.38</v>
      </c>
      <c r="J4237" s="7"/>
      <c r="K4237" s="8">
        <v>81</v>
      </c>
      <c r="L4237" s="7"/>
      <c r="M4237" s="8">
        <v>67.5</v>
      </c>
      <c r="N4237" s="8">
        <v>101.25</v>
      </c>
      <c r="O4237" s="7"/>
      <c r="P4237" s="7"/>
      <c r="Q4237" s="7"/>
      <c r="R4237" s="7"/>
      <c r="S4237" s="7"/>
      <c r="T4237" s="7"/>
      <c r="U4237" s="9">
        <v>334.13</v>
      </c>
    </row>
    <row r="4238" spans="1:21" ht="23.25" thickBot="1" x14ac:dyDescent="0.3">
      <c r="A4238" s="4" t="s">
        <v>943</v>
      </c>
      <c r="B4238" s="4" t="s">
        <v>1050</v>
      </c>
      <c r="C4238" s="4" t="s">
        <v>1051</v>
      </c>
      <c r="D4238" s="4" t="s">
        <v>1061</v>
      </c>
      <c r="E4238" s="4" t="s">
        <v>1062</v>
      </c>
      <c r="F4238" s="4" t="s">
        <v>239</v>
      </c>
      <c r="G4238" s="4" t="s">
        <v>240</v>
      </c>
      <c r="H4238" s="4" t="s">
        <v>1063</v>
      </c>
      <c r="I4238" s="10">
        <v>9</v>
      </c>
      <c r="J4238" s="11"/>
      <c r="K4238" s="10">
        <v>9</v>
      </c>
      <c r="L4238" s="10">
        <v>9</v>
      </c>
      <c r="M4238" s="10">
        <v>9</v>
      </c>
      <c r="N4238" s="11"/>
      <c r="O4238" s="11"/>
      <c r="P4238" s="11"/>
      <c r="Q4238" s="11"/>
      <c r="R4238" s="11"/>
      <c r="S4238" s="11"/>
      <c r="T4238" s="11"/>
      <c r="U4238" s="9">
        <v>36</v>
      </c>
    </row>
    <row r="4239" spans="1:21" ht="23.25" thickBot="1" x14ac:dyDescent="0.3">
      <c r="A4239" s="4" t="s">
        <v>943</v>
      </c>
      <c r="B4239" s="4" t="s">
        <v>1050</v>
      </c>
      <c r="C4239" s="4" t="s">
        <v>1051</v>
      </c>
      <c r="D4239" s="4" t="s">
        <v>1061</v>
      </c>
      <c r="E4239" s="4" t="s">
        <v>1062</v>
      </c>
      <c r="F4239" s="4" t="s">
        <v>84</v>
      </c>
      <c r="G4239" s="4" t="s">
        <v>85</v>
      </c>
      <c r="H4239" s="4" t="s">
        <v>1063</v>
      </c>
      <c r="I4239" s="8">
        <v>63.38</v>
      </c>
      <c r="J4239" s="7"/>
      <c r="K4239" s="8">
        <v>105</v>
      </c>
      <c r="L4239" s="7"/>
      <c r="M4239" s="8">
        <v>195.91</v>
      </c>
      <c r="N4239" s="7"/>
      <c r="O4239" s="7"/>
      <c r="P4239" s="7"/>
      <c r="Q4239" s="7"/>
      <c r="R4239" s="7"/>
      <c r="S4239" s="7"/>
      <c r="T4239" s="7"/>
      <c r="U4239" s="9">
        <v>364.29</v>
      </c>
    </row>
    <row r="4240" spans="1:21" ht="23.25" thickBot="1" x14ac:dyDescent="0.3">
      <c r="A4240" s="4" t="s">
        <v>943</v>
      </c>
      <c r="B4240" s="4" t="s">
        <v>924</v>
      </c>
      <c r="C4240" s="4" t="s">
        <v>925</v>
      </c>
      <c r="D4240" s="4" t="s">
        <v>944</v>
      </c>
      <c r="E4240" s="4" t="s">
        <v>945</v>
      </c>
      <c r="F4240" s="4" t="s">
        <v>84</v>
      </c>
      <c r="G4240" s="4" t="s">
        <v>85</v>
      </c>
      <c r="H4240" s="4" t="s">
        <v>440</v>
      </c>
      <c r="I4240" s="10">
        <v>21.2</v>
      </c>
      <c r="J4240" s="11"/>
      <c r="K4240" s="11"/>
      <c r="L4240" s="11"/>
      <c r="M4240" s="11"/>
      <c r="N4240" s="11"/>
      <c r="O4240" s="11"/>
      <c r="P4240" s="11"/>
      <c r="Q4240" s="11"/>
      <c r="R4240" s="11"/>
      <c r="S4240" s="11"/>
      <c r="T4240" s="11"/>
      <c r="U4240" s="9">
        <v>21.2</v>
      </c>
    </row>
    <row r="4241" spans="1:21" ht="23.25" thickBot="1" x14ac:dyDescent="0.3">
      <c r="A4241" s="4" t="s">
        <v>943</v>
      </c>
      <c r="B4241" s="4" t="s">
        <v>924</v>
      </c>
      <c r="C4241" s="4" t="s">
        <v>925</v>
      </c>
      <c r="D4241" s="4" t="s">
        <v>946</v>
      </c>
      <c r="E4241" s="4" t="s">
        <v>947</v>
      </c>
      <c r="F4241" s="4" t="s">
        <v>531</v>
      </c>
      <c r="G4241" s="4" t="s">
        <v>532</v>
      </c>
      <c r="H4241" s="4" t="s">
        <v>353</v>
      </c>
      <c r="I4241" s="7"/>
      <c r="J4241" s="7"/>
      <c r="K4241" s="8">
        <v>-695</v>
      </c>
      <c r="L4241" s="7"/>
      <c r="M4241" s="7"/>
      <c r="N4241" s="7"/>
      <c r="O4241" s="7"/>
      <c r="P4241" s="7"/>
      <c r="Q4241" s="7"/>
      <c r="R4241" s="7"/>
      <c r="S4241" s="7"/>
      <c r="T4241" s="7"/>
      <c r="U4241" s="9">
        <v>-695</v>
      </c>
    </row>
    <row r="4242" spans="1:21" ht="23.25" thickBot="1" x14ac:dyDescent="0.3">
      <c r="A4242" s="4" t="s">
        <v>943</v>
      </c>
      <c r="B4242" s="4" t="s">
        <v>924</v>
      </c>
      <c r="C4242" s="4" t="s">
        <v>925</v>
      </c>
      <c r="D4242" s="4" t="s">
        <v>1061</v>
      </c>
      <c r="E4242" s="4" t="s">
        <v>1062</v>
      </c>
      <c r="F4242" s="4" t="s">
        <v>132</v>
      </c>
      <c r="G4242" s="4" t="s">
        <v>133</v>
      </c>
      <c r="H4242" s="4" t="s">
        <v>1063</v>
      </c>
      <c r="I4242" s="10">
        <v>73.08</v>
      </c>
      <c r="J4242" s="11"/>
      <c r="K4242" s="11"/>
      <c r="L4242" s="11"/>
      <c r="M4242" s="11"/>
      <c r="N4242" s="11"/>
      <c r="O4242" s="11"/>
      <c r="P4242" s="11"/>
      <c r="Q4242" s="11"/>
      <c r="R4242" s="11"/>
      <c r="S4242" s="11"/>
      <c r="T4242" s="11"/>
      <c r="U4242" s="9">
        <v>73.08</v>
      </c>
    </row>
    <row r="4243" spans="1:21" ht="23.25" thickBot="1" x14ac:dyDescent="0.3">
      <c r="A4243" s="4" t="s">
        <v>943</v>
      </c>
      <c r="B4243" s="4" t="s">
        <v>924</v>
      </c>
      <c r="C4243" s="4" t="s">
        <v>925</v>
      </c>
      <c r="D4243" s="4" t="s">
        <v>1061</v>
      </c>
      <c r="E4243" s="4" t="s">
        <v>1062</v>
      </c>
      <c r="F4243" s="4" t="s">
        <v>134</v>
      </c>
      <c r="G4243" s="4" t="s">
        <v>135</v>
      </c>
      <c r="H4243" s="4" t="s">
        <v>1063</v>
      </c>
      <c r="I4243" s="7"/>
      <c r="J4243" s="7"/>
      <c r="K4243" s="8">
        <v>20000</v>
      </c>
      <c r="L4243" s="7"/>
      <c r="M4243" s="7"/>
      <c r="N4243" s="7"/>
      <c r="O4243" s="7"/>
      <c r="P4243" s="7"/>
      <c r="Q4243" s="7"/>
      <c r="R4243" s="7"/>
      <c r="S4243" s="8">
        <v>4000</v>
      </c>
      <c r="T4243" s="7"/>
      <c r="U4243" s="9">
        <v>24000</v>
      </c>
    </row>
    <row r="4244" spans="1:21" ht="23.25" thickBot="1" x14ac:dyDescent="0.3">
      <c r="A4244" s="4" t="s">
        <v>943</v>
      </c>
      <c r="B4244" s="4" t="s">
        <v>924</v>
      </c>
      <c r="C4244" s="4" t="s">
        <v>925</v>
      </c>
      <c r="D4244" s="4" t="s">
        <v>1061</v>
      </c>
      <c r="E4244" s="4" t="s">
        <v>1062</v>
      </c>
      <c r="F4244" s="4" t="s">
        <v>235</v>
      </c>
      <c r="G4244" s="4" t="s">
        <v>236</v>
      </c>
      <c r="H4244" s="4" t="s">
        <v>1063</v>
      </c>
      <c r="I4244" s="10">
        <v>581.04999999999995</v>
      </c>
      <c r="J4244" s="11"/>
      <c r="K4244" s="10">
        <v>99.85</v>
      </c>
      <c r="L4244" s="11"/>
      <c r="M4244" s="11"/>
      <c r="N4244" s="11"/>
      <c r="O4244" s="11"/>
      <c r="P4244" s="11"/>
      <c r="Q4244" s="11"/>
      <c r="R4244" s="11"/>
      <c r="S4244" s="11"/>
      <c r="T4244" s="11"/>
      <c r="U4244" s="9">
        <v>680.9</v>
      </c>
    </row>
    <row r="4245" spans="1:21" ht="23.25" thickBot="1" x14ac:dyDescent="0.3">
      <c r="A4245" s="4" t="s">
        <v>943</v>
      </c>
      <c r="B4245" s="4" t="s">
        <v>924</v>
      </c>
      <c r="C4245" s="4" t="s">
        <v>925</v>
      </c>
      <c r="D4245" s="4" t="s">
        <v>1061</v>
      </c>
      <c r="E4245" s="4" t="s">
        <v>1062</v>
      </c>
      <c r="F4245" s="4" t="s">
        <v>116</v>
      </c>
      <c r="G4245" s="4" t="s">
        <v>117</v>
      </c>
      <c r="H4245" s="4" t="s">
        <v>1063</v>
      </c>
      <c r="I4245" s="7"/>
      <c r="J4245" s="7"/>
      <c r="K4245" s="7"/>
      <c r="L4245" s="8">
        <v>106.1</v>
      </c>
      <c r="M4245" s="7"/>
      <c r="N4245" s="7"/>
      <c r="O4245" s="7"/>
      <c r="P4245" s="7"/>
      <c r="Q4245" s="7"/>
      <c r="R4245" s="7"/>
      <c r="S4245" s="7"/>
      <c r="T4245" s="7"/>
      <c r="U4245" s="9">
        <v>106.1</v>
      </c>
    </row>
    <row r="4246" spans="1:21" ht="23.25" thickBot="1" x14ac:dyDescent="0.3">
      <c r="A4246" s="4" t="s">
        <v>943</v>
      </c>
      <c r="B4246" s="4" t="s">
        <v>924</v>
      </c>
      <c r="C4246" s="4" t="s">
        <v>925</v>
      </c>
      <c r="D4246" s="4" t="s">
        <v>1061</v>
      </c>
      <c r="E4246" s="4" t="s">
        <v>1062</v>
      </c>
      <c r="F4246" s="4" t="s">
        <v>150</v>
      </c>
      <c r="G4246" s="4" t="s">
        <v>151</v>
      </c>
      <c r="H4246" s="4" t="s">
        <v>1063</v>
      </c>
      <c r="I4246" s="11"/>
      <c r="J4246" s="11"/>
      <c r="K4246" s="10">
        <v>1547.5</v>
      </c>
      <c r="L4246" s="11"/>
      <c r="M4246" s="11"/>
      <c r="N4246" s="11"/>
      <c r="O4246" s="11"/>
      <c r="P4246" s="11"/>
      <c r="Q4246" s="11"/>
      <c r="R4246" s="11"/>
      <c r="S4246" s="11"/>
      <c r="T4246" s="11"/>
      <c r="U4246" s="9">
        <v>1547.5</v>
      </c>
    </row>
    <row r="4247" spans="1:21" ht="23.25" thickBot="1" x14ac:dyDescent="0.3">
      <c r="A4247" s="4" t="s">
        <v>943</v>
      </c>
      <c r="B4247" s="4" t="s">
        <v>924</v>
      </c>
      <c r="C4247" s="4" t="s">
        <v>925</v>
      </c>
      <c r="D4247" s="4" t="s">
        <v>1061</v>
      </c>
      <c r="E4247" s="4" t="s">
        <v>1062</v>
      </c>
      <c r="F4247" s="4" t="s">
        <v>152</v>
      </c>
      <c r="G4247" s="4" t="s">
        <v>153</v>
      </c>
      <c r="H4247" s="4" t="s">
        <v>1063</v>
      </c>
      <c r="I4247" s="7"/>
      <c r="J4247" s="7"/>
      <c r="K4247" s="8">
        <v>1000</v>
      </c>
      <c r="L4247" s="8">
        <v>12913.5</v>
      </c>
      <c r="M4247" s="7"/>
      <c r="N4247" s="7"/>
      <c r="O4247" s="7"/>
      <c r="P4247" s="7"/>
      <c r="Q4247" s="7"/>
      <c r="R4247" s="8">
        <v>20000</v>
      </c>
      <c r="S4247" s="8">
        <v>5000</v>
      </c>
      <c r="T4247" s="8">
        <v>11450</v>
      </c>
      <c r="U4247" s="9">
        <v>50363.5</v>
      </c>
    </row>
    <row r="4248" spans="1:21" ht="23.25" thickBot="1" x14ac:dyDescent="0.3">
      <c r="A4248" s="4" t="s">
        <v>943</v>
      </c>
      <c r="B4248" s="4" t="s">
        <v>924</v>
      </c>
      <c r="C4248" s="4" t="s">
        <v>925</v>
      </c>
      <c r="D4248" s="4" t="s">
        <v>1061</v>
      </c>
      <c r="E4248" s="4" t="s">
        <v>1062</v>
      </c>
      <c r="F4248" s="4" t="s">
        <v>531</v>
      </c>
      <c r="G4248" s="4" t="s">
        <v>532</v>
      </c>
      <c r="H4248" s="4" t="s">
        <v>1063</v>
      </c>
      <c r="I4248" s="11"/>
      <c r="J4248" s="11"/>
      <c r="K4248" s="11"/>
      <c r="L4248" s="11"/>
      <c r="M4248" s="11"/>
      <c r="N4248" s="11"/>
      <c r="O4248" s="11"/>
      <c r="P4248" s="11"/>
      <c r="Q4248" s="11"/>
      <c r="R4248" s="10">
        <v>1850</v>
      </c>
      <c r="S4248" s="11"/>
      <c r="T4248" s="11"/>
      <c r="U4248" s="9">
        <v>1850</v>
      </c>
    </row>
    <row r="4249" spans="1:21" ht="23.25" thickBot="1" x14ac:dyDescent="0.3">
      <c r="A4249" s="4" t="s">
        <v>943</v>
      </c>
      <c r="B4249" s="4" t="s">
        <v>924</v>
      </c>
      <c r="C4249" s="4" t="s">
        <v>925</v>
      </c>
      <c r="D4249" s="4" t="s">
        <v>1061</v>
      </c>
      <c r="E4249" s="4" t="s">
        <v>1062</v>
      </c>
      <c r="F4249" s="4" t="s">
        <v>773</v>
      </c>
      <c r="G4249" s="4" t="s">
        <v>774</v>
      </c>
      <c r="H4249" s="4" t="s">
        <v>1063</v>
      </c>
      <c r="I4249" s="7"/>
      <c r="J4249" s="8">
        <v>595.94000000000005</v>
      </c>
      <c r="K4249" s="8">
        <v>967.52</v>
      </c>
      <c r="L4249" s="7"/>
      <c r="M4249" s="7"/>
      <c r="N4249" s="7"/>
      <c r="O4249" s="7"/>
      <c r="P4249" s="7"/>
      <c r="Q4249" s="7"/>
      <c r="R4249" s="7"/>
      <c r="S4249" s="7"/>
      <c r="T4249" s="7"/>
      <c r="U4249" s="9">
        <v>1563.46</v>
      </c>
    </row>
    <row r="4250" spans="1:21" ht="23.25" thickBot="1" x14ac:dyDescent="0.3">
      <c r="A4250" s="4" t="s">
        <v>943</v>
      </c>
      <c r="B4250" s="4" t="s">
        <v>924</v>
      </c>
      <c r="C4250" s="4" t="s">
        <v>925</v>
      </c>
      <c r="D4250" s="4" t="s">
        <v>1061</v>
      </c>
      <c r="E4250" s="4" t="s">
        <v>1062</v>
      </c>
      <c r="F4250" s="4" t="s">
        <v>84</v>
      </c>
      <c r="G4250" s="4" t="s">
        <v>85</v>
      </c>
      <c r="H4250" s="4" t="s">
        <v>1063</v>
      </c>
      <c r="I4250" s="11"/>
      <c r="J4250" s="10">
        <v>1900.53</v>
      </c>
      <c r="K4250" s="11"/>
      <c r="L4250" s="11"/>
      <c r="M4250" s="10">
        <v>22.5</v>
      </c>
      <c r="N4250" s="11"/>
      <c r="O4250" s="11"/>
      <c r="P4250" s="11"/>
      <c r="Q4250" s="11"/>
      <c r="R4250" s="11"/>
      <c r="S4250" s="11"/>
      <c r="T4250" s="11"/>
      <c r="U4250" s="9">
        <v>1923.03</v>
      </c>
    </row>
    <row r="4251" spans="1:21" ht="23.25" thickBot="1" x14ac:dyDescent="0.3">
      <c r="A4251" s="4" t="s">
        <v>943</v>
      </c>
      <c r="B4251" s="4" t="s">
        <v>924</v>
      </c>
      <c r="C4251" s="4" t="s">
        <v>925</v>
      </c>
      <c r="D4251" s="4" t="s">
        <v>1061</v>
      </c>
      <c r="E4251" s="4" t="s">
        <v>1062</v>
      </c>
      <c r="F4251" s="4" t="s">
        <v>86</v>
      </c>
      <c r="G4251" s="4" t="s">
        <v>87</v>
      </c>
      <c r="H4251" s="4" t="s">
        <v>1063</v>
      </c>
      <c r="I4251" s="8">
        <v>478.41</v>
      </c>
      <c r="J4251" s="7"/>
      <c r="K4251" s="7"/>
      <c r="L4251" s="7"/>
      <c r="M4251" s="7"/>
      <c r="N4251" s="7"/>
      <c r="O4251" s="7"/>
      <c r="P4251" s="7"/>
      <c r="Q4251" s="7"/>
      <c r="R4251" s="7"/>
      <c r="S4251" s="7"/>
      <c r="T4251" s="7"/>
      <c r="U4251" s="9">
        <v>478.41</v>
      </c>
    </row>
    <row r="4252" spans="1:21" ht="23.25" thickBot="1" x14ac:dyDescent="0.3">
      <c r="A4252" s="4" t="s">
        <v>943</v>
      </c>
      <c r="B4252" s="4" t="s">
        <v>924</v>
      </c>
      <c r="C4252" s="4" t="s">
        <v>925</v>
      </c>
      <c r="D4252" s="4" t="s">
        <v>1061</v>
      </c>
      <c r="E4252" s="4" t="s">
        <v>1062</v>
      </c>
      <c r="F4252" s="4" t="s">
        <v>166</v>
      </c>
      <c r="G4252" s="4" t="s">
        <v>167</v>
      </c>
      <c r="H4252" s="4" t="s">
        <v>1063</v>
      </c>
      <c r="I4252" s="10">
        <v>122.5</v>
      </c>
      <c r="J4252" s="11"/>
      <c r="K4252" s="11"/>
      <c r="L4252" s="11"/>
      <c r="M4252" s="11"/>
      <c r="N4252" s="11"/>
      <c r="O4252" s="11"/>
      <c r="P4252" s="11"/>
      <c r="Q4252" s="11"/>
      <c r="R4252" s="11"/>
      <c r="S4252" s="11"/>
      <c r="T4252" s="11"/>
      <c r="U4252" s="9">
        <v>122.5</v>
      </c>
    </row>
    <row r="4253" spans="1:21" ht="23.25" thickBot="1" x14ac:dyDescent="0.3">
      <c r="A4253" s="4" t="s">
        <v>943</v>
      </c>
      <c r="B4253" s="4" t="s">
        <v>924</v>
      </c>
      <c r="C4253" s="4" t="s">
        <v>925</v>
      </c>
      <c r="D4253" s="4" t="s">
        <v>1061</v>
      </c>
      <c r="E4253" s="4" t="s">
        <v>1062</v>
      </c>
      <c r="F4253" s="4" t="s">
        <v>168</v>
      </c>
      <c r="G4253" s="4" t="s">
        <v>169</v>
      </c>
      <c r="H4253" s="4" t="s">
        <v>1063</v>
      </c>
      <c r="I4253" s="8">
        <v>496</v>
      </c>
      <c r="J4253" s="7"/>
      <c r="K4253" s="7"/>
      <c r="L4253" s="7"/>
      <c r="M4253" s="7"/>
      <c r="N4253" s="7"/>
      <c r="O4253" s="7"/>
      <c r="P4253" s="7"/>
      <c r="Q4253" s="7"/>
      <c r="R4253" s="7"/>
      <c r="S4253" s="7"/>
      <c r="T4253" s="7"/>
      <c r="U4253" s="9">
        <v>496</v>
      </c>
    </row>
    <row r="4254" spans="1:21" ht="23.25" thickBot="1" x14ac:dyDescent="0.3">
      <c r="A4254" s="4" t="s">
        <v>943</v>
      </c>
      <c r="B4254" s="4" t="s">
        <v>924</v>
      </c>
      <c r="C4254" s="4" t="s">
        <v>925</v>
      </c>
      <c r="D4254" s="4" t="s">
        <v>1064</v>
      </c>
      <c r="E4254" s="4" t="s">
        <v>1065</v>
      </c>
      <c r="F4254" s="4" t="s">
        <v>128</v>
      </c>
      <c r="G4254" s="4" t="s">
        <v>129</v>
      </c>
      <c r="H4254" s="4" t="s">
        <v>1066</v>
      </c>
      <c r="I4254" s="10">
        <v>1110.7</v>
      </c>
      <c r="J4254" s="10">
        <v>60</v>
      </c>
      <c r="K4254" s="11"/>
      <c r="L4254" s="10">
        <v>27.98</v>
      </c>
      <c r="M4254" s="11"/>
      <c r="N4254" s="11"/>
      <c r="O4254" s="11"/>
      <c r="P4254" s="11"/>
      <c r="Q4254" s="11"/>
      <c r="R4254" s="11"/>
      <c r="S4254" s="11"/>
      <c r="T4254" s="11"/>
      <c r="U4254" s="9">
        <v>1198.68</v>
      </c>
    </row>
    <row r="4255" spans="1:21" ht="23.25" thickBot="1" x14ac:dyDescent="0.3">
      <c r="A4255" s="4" t="s">
        <v>943</v>
      </c>
      <c r="B4255" s="4" t="s">
        <v>924</v>
      </c>
      <c r="C4255" s="4" t="s">
        <v>925</v>
      </c>
      <c r="D4255" s="4" t="s">
        <v>1064</v>
      </c>
      <c r="E4255" s="4" t="s">
        <v>1065</v>
      </c>
      <c r="F4255" s="4" t="s">
        <v>38</v>
      </c>
      <c r="G4255" s="4" t="s">
        <v>39</v>
      </c>
      <c r="H4255" s="4" t="s">
        <v>1066</v>
      </c>
      <c r="I4255" s="8">
        <v>632.08000000000004</v>
      </c>
      <c r="J4255" s="7"/>
      <c r="K4255" s="8">
        <v>439.43</v>
      </c>
      <c r="L4255" s="7"/>
      <c r="M4255" s="8">
        <v>371.25</v>
      </c>
      <c r="N4255" s="7"/>
      <c r="O4255" s="7"/>
      <c r="P4255" s="7"/>
      <c r="Q4255" s="7"/>
      <c r="R4255" s="7"/>
      <c r="S4255" s="7"/>
      <c r="T4255" s="7"/>
      <c r="U4255" s="9">
        <v>1442.76</v>
      </c>
    </row>
    <row r="4256" spans="1:21" ht="23.25" thickBot="1" x14ac:dyDescent="0.3">
      <c r="A4256" s="4" t="s">
        <v>943</v>
      </c>
      <c r="B4256" s="4" t="s">
        <v>924</v>
      </c>
      <c r="C4256" s="4" t="s">
        <v>925</v>
      </c>
      <c r="D4256" s="4" t="s">
        <v>1064</v>
      </c>
      <c r="E4256" s="4" t="s">
        <v>1065</v>
      </c>
      <c r="F4256" s="4" t="s">
        <v>254</v>
      </c>
      <c r="G4256" s="4" t="s">
        <v>255</v>
      </c>
      <c r="H4256" s="4" t="s">
        <v>1066</v>
      </c>
      <c r="I4256" s="11"/>
      <c r="J4256" s="11"/>
      <c r="K4256" s="10">
        <v>76.89</v>
      </c>
      <c r="L4256" s="11"/>
      <c r="M4256" s="11"/>
      <c r="N4256" s="11"/>
      <c r="O4256" s="11"/>
      <c r="P4256" s="11"/>
      <c r="Q4256" s="11"/>
      <c r="R4256" s="11"/>
      <c r="S4256" s="11"/>
      <c r="T4256" s="11"/>
      <c r="U4256" s="9">
        <v>76.89</v>
      </c>
    </row>
    <row r="4257" spans="1:21" ht="23.25" thickBot="1" x14ac:dyDescent="0.3">
      <c r="A4257" s="4" t="s">
        <v>943</v>
      </c>
      <c r="B4257" s="4" t="s">
        <v>924</v>
      </c>
      <c r="C4257" s="4" t="s">
        <v>925</v>
      </c>
      <c r="D4257" s="4" t="s">
        <v>1064</v>
      </c>
      <c r="E4257" s="4" t="s">
        <v>1065</v>
      </c>
      <c r="F4257" s="4" t="s">
        <v>235</v>
      </c>
      <c r="G4257" s="4" t="s">
        <v>236</v>
      </c>
      <c r="H4257" s="4" t="s">
        <v>1066</v>
      </c>
      <c r="I4257" s="7"/>
      <c r="J4257" s="7"/>
      <c r="K4257" s="7"/>
      <c r="L4257" s="7"/>
      <c r="M4257" s="7"/>
      <c r="N4257" s="7"/>
      <c r="O4257" s="7"/>
      <c r="P4257" s="7"/>
      <c r="Q4257" s="8">
        <v>150</v>
      </c>
      <c r="R4257" s="7"/>
      <c r="S4257" s="7"/>
      <c r="T4257" s="7"/>
      <c r="U4257" s="9">
        <v>150</v>
      </c>
    </row>
    <row r="4258" spans="1:21" ht="23.25" thickBot="1" x14ac:dyDescent="0.3">
      <c r="A4258" s="4" t="s">
        <v>943</v>
      </c>
      <c r="B4258" s="4" t="s">
        <v>924</v>
      </c>
      <c r="C4258" s="4" t="s">
        <v>925</v>
      </c>
      <c r="D4258" s="4" t="s">
        <v>1064</v>
      </c>
      <c r="E4258" s="4" t="s">
        <v>1065</v>
      </c>
      <c r="F4258" s="4" t="s">
        <v>116</v>
      </c>
      <c r="G4258" s="4" t="s">
        <v>117</v>
      </c>
      <c r="H4258" s="4" t="s">
        <v>1066</v>
      </c>
      <c r="I4258" s="11"/>
      <c r="J4258" s="11"/>
      <c r="K4258" s="11"/>
      <c r="L4258" s="11"/>
      <c r="M4258" s="11"/>
      <c r="N4258" s="10">
        <v>21.26</v>
      </c>
      <c r="O4258" s="11"/>
      <c r="P4258" s="11"/>
      <c r="Q4258" s="11"/>
      <c r="R4258" s="11"/>
      <c r="S4258" s="11"/>
      <c r="T4258" s="11"/>
      <c r="U4258" s="9">
        <v>21.26</v>
      </c>
    </row>
    <row r="4259" spans="1:21" ht="23.25" thickBot="1" x14ac:dyDescent="0.3">
      <c r="A4259" s="4" t="s">
        <v>943</v>
      </c>
      <c r="B4259" s="4" t="s">
        <v>924</v>
      </c>
      <c r="C4259" s="4" t="s">
        <v>925</v>
      </c>
      <c r="D4259" s="4" t="s">
        <v>1064</v>
      </c>
      <c r="E4259" s="4" t="s">
        <v>1065</v>
      </c>
      <c r="F4259" s="4" t="s">
        <v>239</v>
      </c>
      <c r="G4259" s="4" t="s">
        <v>240</v>
      </c>
      <c r="H4259" s="4" t="s">
        <v>1066</v>
      </c>
      <c r="I4259" s="8">
        <v>32</v>
      </c>
      <c r="J4259" s="7"/>
      <c r="K4259" s="8">
        <v>141.59</v>
      </c>
      <c r="L4259" s="7"/>
      <c r="M4259" s="8">
        <v>81.59</v>
      </c>
      <c r="N4259" s="7"/>
      <c r="O4259" s="7"/>
      <c r="P4259" s="7"/>
      <c r="Q4259" s="7"/>
      <c r="R4259" s="7"/>
      <c r="S4259" s="7"/>
      <c r="T4259" s="7"/>
      <c r="U4259" s="9">
        <v>255.18</v>
      </c>
    </row>
    <row r="4260" spans="1:21" ht="23.25" thickBot="1" x14ac:dyDescent="0.3">
      <c r="A4260" s="4" t="s">
        <v>943</v>
      </c>
      <c r="B4260" s="4" t="s">
        <v>924</v>
      </c>
      <c r="C4260" s="4" t="s">
        <v>925</v>
      </c>
      <c r="D4260" s="4" t="s">
        <v>1064</v>
      </c>
      <c r="E4260" s="4" t="s">
        <v>1065</v>
      </c>
      <c r="F4260" s="4" t="s">
        <v>152</v>
      </c>
      <c r="G4260" s="4" t="s">
        <v>153</v>
      </c>
      <c r="H4260" s="4" t="s">
        <v>1066</v>
      </c>
      <c r="I4260" s="11"/>
      <c r="J4260" s="11"/>
      <c r="K4260" s="11"/>
      <c r="L4260" s="11"/>
      <c r="M4260" s="11"/>
      <c r="N4260" s="11"/>
      <c r="O4260" s="11"/>
      <c r="P4260" s="11"/>
      <c r="Q4260" s="11"/>
      <c r="R4260" s="11"/>
      <c r="S4260" s="11"/>
      <c r="T4260" s="10">
        <v>1287.5</v>
      </c>
      <c r="U4260" s="9">
        <v>1287.5</v>
      </c>
    </row>
    <row r="4261" spans="1:21" ht="23.25" thickBot="1" x14ac:dyDescent="0.3">
      <c r="A4261" s="4" t="s">
        <v>943</v>
      </c>
      <c r="B4261" s="4" t="s">
        <v>924</v>
      </c>
      <c r="C4261" s="4" t="s">
        <v>925</v>
      </c>
      <c r="D4261" s="4" t="s">
        <v>1064</v>
      </c>
      <c r="E4261" s="4" t="s">
        <v>1065</v>
      </c>
      <c r="F4261" s="4" t="s">
        <v>531</v>
      </c>
      <c r="G4261" s="4" t="s">
        <v>532</v>
      </c>
      <c r="H4261" s="4" t="s">
        <v>1066</v>
      </c>
      <c r="I4261" s="7"/>
      <c r="J4261" s="7"/>
      <c r="K4261" s="13">
        <v>0</v>
      </c>
      <c r="L4261" s="7"/>
      <c r="M4261" s="7"/>
      <c r="N4261" s="7"/>
      <c r="O4261" s="7"/>
      <c r="P4261" s="7"/>
      <c r="Q4261" s="7"/>
      <c r="R4261" s="7"/>
      <c r="S4261" s="7"/>
      <c r="T4261" s="7"/>
      <c r="U4261" s="12">
        <v>0</v>
      </c>
    </row>
    <row r="4262" spans="1:21" ht="23.25" thickBot="1" x14ac:dyDescent="0.3">
      <c r="A4262" s="4" t="s">
        <v>943</v>
      </c>
      <c r="B4262" s="4" t="s">
        <v>924</v>
      </c>
      <c r="C4262" s="4" t="s">
        <v>925</v>
      </c>
      <c r="D4262" s="4" t="s">
        <v>1064</v>
      </c>
      <c r="E4262" s="4" t="s">
        <v>1065</v>
      </c>
      <c r="F4262" s="4" t="s">
        <v>84</v>
      </c>
      <c r="G4262" s="4" t="s">
        <v>85</v>
      </c>
      <c r="H4262" s="4" t="s">
        <v>1066</v>
      </c>
      <c r="I4262" s="10">
        <v>-69.52</v>
      </c>
      <c r="J4262" s="10">
        <v>41.21</v>
      </c>
      <c r="K4262" s="10">
        <v>1156.02</v>
      </c>
      <c r="L4262" s="10">
        <v>-27.98</v>
      </c>
      <c r="M4262" s="10">
        <v>469.95</v>
      </c>
      <c r="N4262" s="10">
        <v>86</v>
      </c>
      <c r="O4262" s="11"/>
      <c r="P4262" s="11"/>
      <c r="Q4262" s="11"/>
      <c r="R4262" s="11"/>
      <c r="S4262" s="11"/>
      <c r="T4262" s="11"/>
      <c r="U4262" s="9">
        <v>1655.68</v>
      </c>
    </row>
    <row r="4263" spans="1:21" ht="23.25" thickBot="1" x14ac:dyDescent="0.3">
      <c r="A4263" s="4" t="s">
        <v>943</v>
      </c>
      <c r="B4263" s="4" t="s">
        <v>1072</v>
      </c>
      <c r="C4263" s="4" t="s">
        <v>1073</v>
      </c>
      <c r="D4263" s="4" t="s">
        <v>1010</v>
      </c>
      <c r="E4263" s="4" t="s">
        <v>1011</v>
      </c>
      <c r="F4263" s="4" t="s">
        <v>128</v>
      </c>
      <c r="G4263" s="4" t="s">
        <v>129</v>
      </c>
      <c r="H4263" s="4" t="s">
        <v>1012</v>
      </c>
      <c r="I4263" s="7"/>
      <c r="J4263" s="7"/>
      <c r="K4263" s="7"/>
      <c r="L4263" s="7"/>
      <c r="M4263" s="7"/>
      <c r="N4263" s="7"/>
      <c r="O4263" s="7"/>
      <c r="P4263" s="7"/>
      <c r="Q4263" s="7"/>
      <c r="R4263" s="8">
        <v>630</v>
      </c>
      <c r="S4263" s="7"/>
      <c r="T4263" s="7"/>
      <c r="U4263" s="9">
        <v>630</v>
      </c>
    </row>
    <row r="4264" spans="1:21" ht="23.25" thickBot="1" x14ac:dyDescent="0.3">
      <c r="A4264" s="4" t="s">
        <v>943</v>
      </c>
      <c r="B4264" s="4" t="s">
        <v>1072</v>
      </c>
      <c r="C4264" s="4" t="s">
        <v>1073</v>
      </c>
      <c r="D4264" s="4" t="s">
        <v>944</v>
      </c>
      <c r="E4264" s="4" t="s">
        <v>945</v>
      </c>
      <c r="F4264" s="4" t="s">
        <v>108</v>
      </c>
      <c r="G4264" s="4" t="s">
        <v>109</v>
      </c>
      <c r="H4264" s="4" t="s">
        <v>440</v>
      </c>
      <c r="I4264" s="10">
        <v>14497.47</v>
      </c>
      <c r="J4264" s="10">
        <v>10590.4</v>
      </c>
      <c r="K4264" s="10">
        <v>12704.18</v>
      </c>
      <c r="L4264" s="10">
        <v>12663.01</v>
      </c>
      <c r="M4264" s="10">
        <v>15146.43</v>
      </c>
      <c r="N4264" s="10">
        <v>17311.419999999998</v>
      </c>
      <c r="O4264" s="10">
        <v>17311.419999999998</v>
      </c>
      <c r="P4264" s="10">
        <v>16445.849999999999</v>
      </c>
      <c r="Q4264" s="10">
        <v>12602.26</v>
      </c>
      <c r="R4264" s="10">
        <v>12165.64</v>
      </c>
      <c r="S4264" s="10">
        <v>-723.53</v>
      </c>
      <c r="T4264" s="11"/>
      <c r="U4264" s="9">
        <v>140714.54999999999</v>
      </c>
    </row>
    <row r="4265" spans="1:21" ht="23.25" thickBot="1" x14ac:dyDescent="0.3">
      <c r="A4265" s="4" t="s">
        <v>943</v>
      </c>
      <c r="B4265" s="4" t="s">
        <v>1072</v>
      </c>
      <c r="C4265" s="4" t="s">
        <v>1073</v>
      </c>
      <c r="D4265" s="4" t="s">
        <v>944</v>
      </c>
      <c r="E4265" s="4" t="s">
        <v>945</v>
      </c>
      <c r="F4265" s="4" t="s">
        <v>112</v>
      </c>
      <c r="G4265" s="4" t="s">
        <v>113</v>
      </c>
      <c r="H4265" s="4" t="s">
        <v>440</v>
      </c>
      <c r="I4265" s="8">
        <v>2286.63</v>
      </c>
      <c r="J4265" s="8">
        <v>2286.63</v>
      </c>
      <c r="K4265" s="8">
        <v>2286.63</v>
      </c>
      <c r="L4265" s="8">
        <v>2286.61</v>
      </c>
      <c r="M4265" s="8">
        <v>2286.62</v>
      </c>
      <c r="N4265" s="8">
        <v>2363</v>
      </c>
      <c r="O4265" s="8">
        <v>2363</v>
      </c>
      <c r="P4265" s="8">
        <v>2363</v>
      </c>
      <c r="Q4265" s="8">
        <v>2363.0100000000002</v>
      </c>
      <c r="R4265" s="8">
        <v>2019.47</v>
      </c>
      <c r="S4265" s="7"/>
      <c r="T4265" s="7"/>
      <c r="U4265" s="9">
        <v>22904.6</v>
      </c>
    </row>
    <row r="4266" spans="1:21" ht="23.25" thickBot="1" x14ac:dyDescent="0.3">
      <c r="A4266" s="4" t="s">
        <v>943</v>
      </c>
      <c r="B4266" s="4" t="s">
        <v>1072</v>
      </c>
      <c r="C4266" s="4" t="s">
        <v>1073</v>
      </c>
      <c r="D4266" s="4" t="s">
        <v>944</v>
      </c>
      <c r="E4266" s="4" t="s">
        <v>945</v>
      </c>
      <c r="F4266" s="4" t="s">
        <v>114</v>
      </c>
      <c r="G4266" s="4" t="s">
        <v>115</v>
      </c>
      <c r="H4266" s="4" t="s">
        <v>440</v>
      </c>
      <c r="I4266" s="10">
        <v>8463.09</v>
      </c>
      <c r="J4266" s="10">
        <v>8463.0499999999993</v>
      </c>
      <c r="K4266" s="10">
        <v>8463.07</v>
      </c>
      <c r="L4266" s="10">
        <v>8486.57</v>
      </c>
      <c r="M4266" s="10">
        <v>8486.52</v>
      </c>
      <c r="N4266" s="10">
        <v>8769.98</v>
      </c>
      <c r="O4266" s="10">
        <v>8769.98</v>
      </c>
      <c r="P4266" s="10">
        <v>8769.98</v>
      </c>
      <c r="Q4266" s="10">
        <v>8769.9500000000007</v>
      </c>
      <c r="R4266" s="10">
        <v>7494.93</v>
      </c>
      <c r="S4266" s="10">
        <v>-0.01</v>
      </c>
      <c r="T4266" s="11"/>
      <c r="U4266" s="9">
        <v>84937.11</v>
      </c>
    </row>
    <row r="4267" spans="1:21" ht="23.25" thickBot="1" x14ac:dyDescent="0.3">
      <c r="A4267" s="4" t="s">
        <v>943</v>
      </c>
      <c r="B4267" s="4" t="s">
        <v>1072</v>
      </c>
      <c r="C4267" s="4" t="s">
        <v>1073</v>
      </c>
      <c r="D4267" s="4" t="s">
        <v>944</v>
      </c>
      <c r="E4267" s="4" t="s">
        <v>945</v>
      </c>
      <c r="F4267" s="4" t="s">
        <v>128</v>
      </c>
      <c r="G4267" s="4" t="s">
        <v>129</v>
      </c>
      <c r="H4267" s="4" t="s">
        <v>440</v>
      </c>
      <c r="I4267" s="8">
        <v>138</v>
      </c>
      <c r="J4267" s="8">
        <v>6500</v>
      </c>
      <c r="K4267" s="7"/>
      <c r="L4267" s="7"/>
      <c r="M4267" s="7"/>
      <c r="N4267" s="7"/>
      <c r="O4267" s="8">
        <v>169</v>
      </c>
      <c r="P4267" s="7"/>
      <c r="Q4267" s="7"/>
      <c r="R4267" s="7"/>
      <c r="S4267" s="7"/>
      <c r="T4267" s="7"/>
      <c r="U4267" s="9">
        <v>6807</v>
      </c>
    </row>
    <row r="4268" spans="1:21" ht="23.25" thickBot="1" x14ac:dyDescent="0.3">
      <c r="A4268" s="4" t="s">
        <v>943</v>
      </c>
      <c r="B4268" s="4" t="s">
        <v>1072</v>
      </c>
      <c r="C4268" s="4" t="s">
        <v>1073</v>
      </c>
      <c r="D4268" s="4" t="s">
        <v>944</v>
      </c>
      <c r="E4268" s="4" t="s">
        <v>945</v>
      </c>
      <c r="F4268" s="4" t="s">
        <v>537</v>
      </c>
      <c r="G4268" s="4" t="s">
        <v>538</v>
      </c>
      <c r="H4268" s="4" t="s">
        <v>440</v>
      </c>
      <c r="I4268" s="11"/>
      <c r="J4268" s="11"/>
      <c r="K4268" s="11"/>
      <c r="L4268" s="11"/>
      <c r="M4268" s="11"/>
      <c r="N4268" s="10">
        <v>119.76</v>
      </c>
      <c r="O4268" s="11"/>
      <c r="P4268" s="11"/>
      <c r="Q4268" s="11"/>
      <c r="R4268" s="11"/>
      <c r="S4268" s="11"/>
      <c r="T4268" s="11"/>
      <c r="U4268" s="9">
        <v>119.76</v>
      </c>
    </row>
    <row r="4269" spans="1:21" ht="23.25" thickBot="1" x14ac:dyDescent="0.3">
      <c r="A4269" s="4" t="s">
        <v>943</v>
      </c>
      <c r="B4269" s="4" t="s">
        <v>1072</v>
      </c>
      <c r="C4269" s="4" t="s">
        <v>1073</v>
      </c>
      <c r="D4269" s="4" t="s">
        <v>944</v>
      </c>
      <c r="E4269" s="4" t="s">
        <v>945</v>
      </c>
      <c r="F4269" s="4" t="s">
        <v>38</v>
      </c>
      <c r="G4269" s="4" t="s">
        <v>39</v>
      </c>
      <c r="H4269" s="4" t="s">
        <v>440</v>
      </c>
      <c r="I4269" s="7"/>
      <c r="J4269" s="8">
        <v>9081.9</v>
      </c>
      <c r="K4269" s="7"/>
      <c r="L4269" s="7"/>
      <c r="M4269" s="7"/>
      <c r="N4269" s="7"/>
      <c r="O4269" s="7"/>
      <c r="P4269" s="7"/>
      <c r="Q4269" s="7"/>
      <c r="R4269" s="7"/>
      <c r="S4269" s="7"/>
      <c r="T4269" s="7"/>
      <c r="U4269" s="9">
        <v>9081.9</v>
      </c>
    </row>
    <row r="4270" spans="1:21" ht="23.25" thickBot="1" x14ac:dyDescent="0.3">
      <c r="A4270" s="4" t="s">
        <v>943</v>
      </c>
      <c r="B4270" s="4" t="s">
        <v>1072</v>
      </c>
      <c r="C4270" s="4" t="s">
        <v>1073</v>
      </c>
      <c r="D4270" s="4" t="s">
        <v>944</v>
      </c>
      <c r="E4270" s="4" t="s">
        <v>945</v>
      </c>
      <c r="F4270" s="4" t="s">
        <v>235</v>
      </c>
      <c r="G4270" s="4" t="s">
        <v>236</v>
      </c>
      <c r="H4270" s="4" t="s">
        <v>440</v>
      </c>
      <c r="I4270" s="11"/>
      <c r="J4270" s="11"/>
      <c r="K4270" s="11"/>
      <c r="L4270" s="10">
        <v>155.94</v>
      </c>
      <c r="M4270" s="11"/>
      <c r="N4270" s="10">
        <v>45</v>
      </c>
      <c r="O4270" s="11"/>
      <c r="P4270" s="11"/>
      <c r="Q4270" s="10">
        <v>14.99</v>
      </c>
      <c r="R4270" s="11"/>
      <c r="S4270" s="11"/>
      <c r="T4270" s="11"/>
      <c r="U4270" s="9">
        <v>215.93</v>
      </c>
    </row>
    <row r="4271" spans="1:21" ht="23.25" thickBot="1" x14ac:dyDescent="0.3">
      <c r="A4271" s="4" t="s">
        <v>943</v>
      </c>
      <c r="B4271" s="4" t="s">
        <v>1072</v>
      </c>
      <c r="C4271" s="4" t="s">
        <v>1073</v>
      </c>
      <c r="D4271" s="4" t="s">
        <v>944</v>
      </c>
      <c r="E4271" s="4" t="s">
        <v>945</v>
      </c>
      <c r="F4271" s="4" t="s">
        <v>152</v>
      </c>
      <c r="G4271" s="4" t="s">
        <v>153</v>
      </c>
      <c r="H4271" s="4" t="s">
        <v>440</v>
      </c>
      <c r="I4271" s="7"/>
      <c r="J4271" s="7"/>
      <c r="K4271" s="7"/>
      <c r="L4271" s="7"/>
      <c r="M4271" s="7"/>
      <c r="N4271" s="7"/>
      <c r="O4271" s="7"/>
      <c r="P4271" s="7"/>
      <c r="Q4271" s="7"/>
      <c r="R4271" s="8">
        <v>32200</v>
      </c>
      <c r="S4271" s="7"/>
      <c r="T4271" s="7"/>
      <c r="U4271" s="9">
        <v>32200</v>
      </c>
    </row>
    <row r="4272" spans="1:21" ht="23.25" thickBot="1" x14ac:dyDescent="0.3">
      <c r="A4272" s="4" t="s">
        <v>943</v>
      </c>
      <c r="B4272" s="4" t="s">
        <v>1072</v>
      </c>
      <c r="C4272" s="4" t="s">
        <v>1073</v>
      </c>
      <c r="D4272" s="4" t="s">
        <v>944</v>
      </c>
      <c r="E4272" s="4" t="s">
        <v>945</v>
      </c>
      <c r="F4272" s="4" t="s">
        <v>312</v>
      </c>
      <c r="G4272" s="4" t="s">
        <v>313</v>
      </c>
      <c r="H4272" s="4" t="s">
        <v>440</v>
      </c>
      <c r="I4272" s="10">
        <v>39.96</v>
      </c>
      <c r="J4272" s="11"/>
      <c r="K4272" s="10">
        <v>77.260000000000005</v>
      </c>
      <c r="L4272" s="11"/>
      <c r="M4272" s="11"/>
      <c r="N4272" s="10">
        <v>69.930000000000007</v>
      </c>
      <c r="O4272" s="10">
        <v>79.92</v>
      </c>
      <c r="P4272" s="11"/>
      <c r="Q4272" s="11"/>
      <c r="R4272" s="11"/>
      <c r="S4272" s="11"/>
      <c r="T4272" s="11"/>
      <c r="U4272" s="9">
        <v>267.07</v>
      </c>
    </row>
    <row r="4273" spans="1:21" ht="23.25" thickBot="1" x14ac:dyDescent="0.3">
      <c r="A4273" s="4" t="s">
        <v>943</v>
      </c>
      <c r="B4273" s="4" t="s">
        <v>1072</v>
      </c>
      <c r="C4273" s="4" t="s">
        <v>1073</v>
      </c>
      <c r="D4273" s="4" t="s">
        <v>944</v>
      </c>
      <c r="E4273" s="4" t="s">
        <v>945</v>
      </c>
      <c r="F4273" s="4" t="s">
        <v>84</v>
      </c>
      <c r="G4273" s="4" t="s">
        <v>85</v>
      </c>
      <c r="H4273" s="4" t="s">
        <v>440</v>
      </c>
      <c r="I4273" s="8">
        <v>31.5</v>
      </c>
      <c r="J4273" s="8">
        <v>145.9</v>
      </c>
      <c r="K4273" s="8">
        <v>9.75</v>
      </c>
      <c r="L4273" s="8">
        <v>53</v>
      </c>
      <c r="M4273" s="7"/>
      <c r="N4273" s="8">
        <v>109</v>
      </c>
      <c r="O4273" s="7"/>
      <c r="P4273" s="7"/>
      <c r="Q4273" s="7"/>
      <c r="R4273" s="7"/>
      <c r="S4273" s="7"/>
      <c r="T4273" s="7"/>
      <c r="U4273" s="9">
        <v>349.15</v>
      </c>
    </row>
    <row r="4274" spans="1:21" ht="23.25" thickBot="1" x14ac:dyDescent="0.3">
      <c r="A4274" s="4" t="s">
        <v>943</v>
      </c>
      <c r="B4274" s="4" t="s">
        <v>1072</v>
      </c>
      <c r="C4274" s="4" t="s">
        <v>1073</v>
      </c>
      <c r="D4274" s="4" t="s">
        <v>944</v>
      </c>
      <c r="E4274" s="4" t="s">
        <v>945</v>
      </c>
      <c r="F4274" s="4" t="s">
        <v>86</v>
      </c>
      <c r="G4274" s="4" t="s">
        <v>87</v>
      </c>
      <c r="H4274" s="4" t="s">
        <v>440</v>
      </c>
      <c r="I4274" s="11"/>
      <c r="J4274" s="11"/>
      <c r="K4274" s="11"/>
      <c r="L4274" s="11"/>
      <c r="M4274" s="11"/>
      <c r="N4274" s="10">
        <v>343.6</v>
      </c>
      <c r="O4274" s="11"/>
      <c r="P4274" s="11"/>
      <c r="Q4274" s="11"/>
      <c r="R4274" s="11"/>
      <c r="S4274" s="11"/>
      <c r="T4274" s="11"/>
      <c r="U4274" s="9">
        <v>343.6</v>
      </c>
    </row>
    <row r="4275" spans="1:21" ht="23.25" thickBot="1" x14ac:dyDescent="0.3">
      <c r="A4275" s="4" t="s">
        <v>943</v>
      </c>
      <c r="B4275" s="4" t="s">
        <v>1072</v>
      </c>
      <c r="C4275" s="4" t="s">
        <v>1073</v>
      </c>
      <c r="D4275" s="4" t="s">
        <v>944</v>
      </c>
      <c r="E4275" s="4" t="s">
        <v>945</v>
      </c>
      <c r="F4275" s="4" t="s">
        <v>192</v>
      </c>
      <c r="G4275" s="4" t="s">
        <v>193</v>
      </c>
      <c r="H4275" s="4" t="s">
        <v>440</v>
      </c>
      <c r="I4275" s="8">
        <v>-5942.52</v>
      </c>
      <c r="J4275" s="8">
        <v>-6292.08</v>
      </c>
      <c r="K4275" s="8">
        <v>-2053.67</v>
      </c>
      <c r="L4275" s="8">
        <v>-7692.08</v>
      </c>
      <c r="M4275" s="8">
        <v>-13198.92</v>
      </c>
      <c r="N4275" s="8">
        <v>-21042.5</v>
      </c>
      <c r="O4275" s="8">
        <v>-29503.8</v>
      </c>
      <c r="P4275" s="8">
        <v>-17897.2</v>
      </c>
      <c r="Q4275" s="8">
        <v>-11562.3</v>
      </c>
      <c r="R4275" s="8">
        <v>-8948.6</v>
      </c>
      <c r="S4275" s="13">
        <v>0</v>
      </c>
      <c r="T4275" s="7"/>
      <c r="U4275" s="9">
        <v>-124133.67</v>
      </c>
    </row>
    <row r="4276" spans="1:21" ht="23.25" thickBot="1" x14ac:dyDescent="0.3">
      <c r="A4276" s="4" t="s">
        <v>943</v>
      </c>
      <c r="B4276" s="4" t="s">
        <v>1072</v>
      </c>
      <c r="C4276" s="4" t="s">
        <v>1073</v>
      </c>
      <c r="D4276" s="4" t="s">
        <v>1085</v>
      </c>
      <c r="E4276" s="4" t="s">
        <v>1086</v>
      </c>
      <c r="F4276" s="4" t="s">
        <v>312</v>
      </c>
      <c r="G4276" s="4" t="s">
        <v>313</v>
      </c>
      <c r="H4276" s="4" t="s">
        <v>1087</v>
      </c>
      <c r="I4276" s="10">
        <v>1705</v>
      </c>
      <c r="J4276" s="11"/>
      <c r="K4276" s="11"/>
      <c r="L4276" s="11"/>
      <c r="M4276" s="11"/>
      <c r="N4276" s="11"/>
      <c r="O4276" s="11"/>
      <c r="P4276" s="11"/>
      <c r="Q4276" s="11"/>
      <c r="R4276" s="11"/>
      <c r="S4276" s="11"/>
      <c r="T4276" s="11"/>
      <c r="U4276" s="9">
        <v>1705</v>
      </c>
    </row>
    <row r="4277" spans="1:21" ht="23.25" thickBot="1" x14ac:dyDescent="0.3">
      <c r="A4277" s="4" t="s">
        <v>943</v>
      </c>
      <c r="B4277" s="4" t="s">
        <v>1072</v>
      </c>
      <c r="C4277" s="4" t="s">
        <v>1073</v>
      </c>
      <c r="D4277" s="4" t="s">
        <v>1074</v>
      </c>
      <c r="E4277" s="4" t="s">
        <v>1075</v>
      </c>
      <c r="F4277" s="4" t="s">
        <v>108</v>
      </c>
      <c r="G4277" s="4" t="s">
        <v>109</v>
      </c>
      <c r="H4277" s="4" t="s">
        <v>1076</v>
      </c>
      <c r="I4277" s="8">
        <v>55218.34</v>
      </c>
      <c r="J4277" s="8">
        <v>48812.76</v>
      </c>
      <c r="K4277" s="8">
        <v>49783.91</v>
      </c>
      <c r="L4277" s="8">
        <v>55276.1</v>
      </c>
      <c r="M4277" s="8">
        <v>69751.16</v>
      </c>
      <c r="N4277" s="8">
        <v>78782.600000000006</v>
      </c>
      <c r="O4277" s="8">
        <v>82224.100000000006</v>
      </c>
      <c r="P4277" s="8">
        <v>82433.279999999999</v>
      </c>
      <c r="Q4277" s="8">
        <v>82224.160000000003</v>
      </c>
      <c r="R4277" s="8">
        <v>80476.45</v>
      </c>
      <c r="S4277" s="8">
        <v>87920.03</v>
      </c>
      <c r="T4277" s="8">
        <v>83151.97</v>
      </c>
      <c r="U4277" s="9">
        <v>856054.86</v>
      </c>
    </row>
    <row r="4278" spans="1:21" ht="23.25" thickBot="1" x14ac:dyDescent="0.3">
      <c r="A4278" s="4" t="s">
        <v>943</v>
      </c>
      <c r="B4278" s="4" t="s">
        <v>1072</v>
      </c>
      <c r="C4278" s="4" t="s">
        <v>1073</v>
      </c>
      <c r="D4278" s="4" t="s">
        <v>1074</v>
      </c>
      <c r="E4278" s="4" t="s">
        <v>1075</v>
      </c>
      <c r="F4278" s="4" t="s">
        <v>110</v>
      </c>
      <c r="G4278" s="4" t="s">
        <v>111</v>
      </c>
      <c r="H4278" s="4" t="s">
        <v>1076</v>
      </c>
      <c r="I4278" s="10">
        <v>416.67</v>
      </c>
      <c r="J4278" s="10">
        <v>416.67</v>
      </c>
      <c r="K4278" s="10">
        <v>416.67</v>
      </c>
      <c r="L4278" s="10">
        <v>416.67</v>
      </c>
      <c r="M4278" s="10">
        <v>416.67</v>
      </c>
      <c r="N4278" s="10">
        <v>2083.33</v>
      </c>
      <c r="O4278" s="10">
        <v>1250</v>
      </c>
      <c r="P4278" s="10">
        <v>1250</v>
      </c>
      <c r="Q4278" s="10">
        <v>1250</v>
      </c>
      <c r="R4278" s="10">
        <v>1250</v>
      </c>
      <c r="S4278" s="10">
        <v>1250</v>
      </c>
      <c r="T4278" s="10">
        <v>833.33</v>
      </c>
      <c r="U4278" s="9">
        <v>11250.01</v>
      </c>
    </row>
    <row r="4279" spans="1:21" ht="23.25" thickBot="1" x14ac:dyDescent="0.3">
      <c r="A4279" s="4" t="s">
        <v>943</v>
      </c>
      <c r="B4279" s="4" t="s">
        <v>1072</v>
      </c>
      <c r="C4279" s="4" t="s">
        <v>1073</v>
      </c>
      <c r="D4279" s="4" t="s">
        <v>1074</v>
      </c>
      <c r="E4279" s="4" t="s">
        <v>1075</v>
      </c>
      <c r="F4279" s="4" t="s">
        <v>112</v>
      </c>
      <c r="G4279" s="4" t="s">
        <v>113</v>
      </c>
      <c r="H4279" s="4" t="s">
        <v>1076</v>
      </c>
      <c r="I4279" s="8">
        <v>9409.39</v>
      </c>
      <c r="J4279" s="8">
        <v>8060.38</v>
      </c>
      <c r="K4279" s="8">
        <v>8060.34</v>
      </c>
      <c r="L4279" s="8">
        <v>8723.93</v>
      </c>
      <c r="M4279" s="8">
        <v>9652.8799999999992</v>
      </c>
      <c r="N4279" s="8">
        <v>11256.38</v>
      </c>
      <c r="O4279" s="8">
        <v>11293.92</v>
      </c>
      <c r="P4279" s="8">
        <v>12190.42</v>
      </c>
      <c r="Q4279" s="8">
        <v>11669.85</v>
      </c>
      <c r="R4279" s="8">
        <v>12683.26</v>
      </c>
      <c r="S4279" s="8">
        <v>13262.32</v>
      </c>
      <c r="T4279" s="8">
        <v>13262.36</v>
      </c>
      <c r="U4279" s="9">
        <v>129525.43</v>
      </c>
    </row>
    <row r="4280" spans="1:21" ht="23.25" thickBot="1" x14ac:dyDescent="0.3">
      <c r="A4280" s="4" t="s">
        <v>943</v>
      </c>
      <c r="B4280" s="4" t="s">
        <v>1072</v>
      </c>
      <c r="C4280" s="4" t="s">
        <v>1073</v>
      </c>
      <c r="D4280" s="4" t="s">
        <v>1074</v>
      </c>
      <c r="E4280" s="4" t="s">
        <v>1075</v>
      </c>
      <c r="F4280" s="4" t="s">
        <v>114</v>
      </c>
      <c r="G4280" s="4" t="s">
        <v>115</v>
      </c>
      <c r="H4280" s="4" t="s">
        <v>1076</v>
      </c>
      <c r="I4280" s="10">
        <v>34875.15</v>
      </c>
      <c r="J4280" s="10">
        <v>29873.93</v>
      </c>
      <c r="K4280" s="10">
        <v>29873.91</v>
      </c>
      <c r="L4280" s="10">
        <v>32419.29</v>
      </c>
      <c r="M4280" s="10">
        <v>35866.97</v>
      </c>
      <c r="N4280" s="10">
        <v>41984.65</v>
      </c>
      <c r="O4280" s="10">
        <v>42040.639999999999</v>
      </c>
      <c r="P4280" s="10">
        <v>45367.9</v>
      </c>
      <c r="Q4280" s="10">
        <v>43435.87</v>
      </c>
      <c r="R4280" s="10">
        <v>47197.03</v>
      </c>
      <c r="S4280" s="10">
        <v>49346.19</v>
      </c>
      <c r="T4280" s="10">
        <v>49304.57</v>
      </c>
      <c r="U4280" s="9">
        <v>481586.1</v>
      </c>
    </row>
    <row r="4281" spans="1:21" ht="23.25" thickBot="1" x14ac:dyDescent="0.3">
      <c r="A4281" s="4" t="s">
        <v>943</v>
      </c>
      <c r="B4281" s="4" t="s">
        <v>1072</v>
      </c>
      <c r="C4281" s="4" t="s">
        <v>1073</v>
      </c>
      <c r="D4281" s="4" t="s">
        <v>1074</v>
      </c>
      <c r="E4281" s="4" t="s">
        <v>1075</v>
      </c>
      <c r="F4281" s="4" t="s">
        <v>128</v>
      </c>
      <c r="G4281" s="4" t="s">
        <v>129</v>
      </c>
      <c r="H4281" s="4" t="s">
        <v>1076</v>
      </c>
      <c r="I4281" s="7"/>
      <c r="J4281" s="7"/>
      <c r="K4281" s="7"/>
      <c r="L4281" s="7"/>
      <c r="M4281" s="7"/>
      <c r="N4281" s="7"/>
      <c r="O4281" s="7"/>
      <c r="P4281" s="8">
        <v>7519</v>
      </c>
      <c r="Q4281" s="7"/>
      <c r="R4281" s="7"/>
      <c r="S4281" s="7"/>
      <c r="T4281" s="7"/>
      <c r="U4281" s="9">
        <v>7519</v>
      </c>
    </row>
    <row r="4282" spans="1:21" ht="23.25" thickBot="1" x14ac:dyDescent="0.3">
      <c r="A4282" s="4" t="s">
        <v>943</v>
      </c>
      <c r="B4282" s="4" t="s">
        <v>1072</v>
      </c>
      <c r="C4282" s="4" t="s">
        <v>1073</v>
      </c>
      <c r="D4282" s="4" t="s">
        <v>1074</v>
      </c>
      <c r="E4282" s="4" t="s">
        <v>1075</v>
      </c>
      <c r="F4282" s="4" t="s">
        <v>98</v>
      </c>
      <c r="G4282" s="4" t="s">
        <v>99</v>
      </c>
      <c r="H4282" s="4" t="s">
        <v>1076</v>
      </c>
      <c r="I4282" s="11"/>
      <c r="J4282" s="11"/>
      <c r="K4282" s="11"/>
      <c r="L4282" s="11"/>
      <c r="M4282" s="11"/>
      <c r="N4282" s="11"/>
      <c r="O4282" s="11"/>
      <c r="P4282" s="11"/>
      <c r="Q4282" s="11"/>
      <c r="R4282" s="11"/>
      <c r="S4282" s="11"/>
      <c r="T4282" s="10">
        <v>103.26</v>
      </c>
      <c r="U4282" s="9">
        <v>103.26</v>
      </c>
    </row>
    <row r="4283" spans="1:21" ht="23.25" thickBot="1" x14ac:dyDescent="0.3">
      <c r="A4283" s="4" t="s">
        <v>943</v>
      </c>
      <c r="B4283" s="4" t="s">
        <v>1072</v>
      </c>
      <c r="C4283" s="4" t="s">
        <v>1073</v>
      </c>
      <c r="D4283" s="4" t="s">
        <v>1074</v>
      </c>
      <c r="E4283" s="4" t="s">
        <v>1075</v>
      </c>
      <c r="F4283" s="4" t="s">
        <v>102</v>
      </c>
      <c r="G4283" s="4" t="s">
        <v>103</v>
      </c>
      <c r="H4283" s="4" t="s">
        <v>1076</v>
      </c>
      <c r="I4283" s="7"/>
      <c r="J4283" s="8">
        <v>314.52</v>
      </c>
      <c r="K4283" s="8">
        <v>80.59</v>
      </c>
      <c r="L4283" s="7"/>
      <c r="M4283" s="8">
        <v>86.49</v>
      </c>
      <c r="N4283" s="7"/>
      <c r="O4283" s="7"/>
      <c r="P4283" s="7"/>
      <c r="Q4283" s="7"/>
      <c r="R4283" s="7"/>
      <c r="S4283" s="7"/>
      <c r="T4283" s="7"/>
      <c r="U4283" s="9">
        <v>481.6</v>
      </c>
    </row>
    <row r="4284" spans="1:21" ht="23.25" thickBot="1" x14ac:dyDescent="0.3">
      <c r="A4284" s="4" t="s">
        <v>943</v>
      </c>
      <c r="B4284" s="4" t="s">
        <v>1072</v>
      </c>
      <c r="C4284" s="4" t="s">
        <v>1073</v>
      </c>
      <c r="D4284" s="4" t="s">
        <v>1074</v>
      </c>
      <c r="E4284" s="4" t="s">
        <v>1075</v>
      </c>
      <c r="F4284" s="4" t="s">
        <v>312</v>
      </c>
      <c r="G4284" s="4" t="s">
        <v>313</v>
      </c>
      <c r="H4284" s="4" t="s">
        <v>1076</v>
      </c>
      <c r="I4284" s="11"/>
      <c r="J4284" s="11"/>
      <c r="K4284" s="11"/>
      <c r="L4284" s="11"/>
      <c r="M4284" s="11"/>
      <c r="N4284" s="11"/>
      <c r="O4284" s="11"/>
      <c r="P4284" s="11"/>
      <c r="Q4284" s="11"/>
      <c r="R4284" s="10">
        <v>1092</v>
      </c>
      <c r="S4284" s="10">
        <v>1092</v>
      </c>
      <c r="T4284" s="10">
        <v>1092</v>
      </c>
      <c r="U4284" s="9">
        <v>3276</v>
      </c>
    </row>
    <row r="4285" spans="1:21" ht="23.25" thickBot="1" x14ac:dyDescent="0.3">
      <c r="A4285" s="4" t="s">
        <v>943</v>
      </c>
      <c r="B4285" s="4" t="s">
        <v>1072</v>
      </c>
      <c r="C4285" s="4" t="s">
        <v>1073</v>
      </c>
      <c r="D4285" s="4" t="s">
        <v>1074</v>
      </c>
      <c r="E4285" s="4" t="s">
        <v>1075</v>
      </c>
      <c r="F4285" s="4" t="s">
        <v>84</v>
      </c>
      <c r="G4285" s="4" t="s">
        <v>85</v>
      </c>
      <c r="H4285" s="4" t="s">
        <v>1076</v>
      </c>
      <c r="I4285" s="7"/>
      <c r="J4285" s="7"/>
      <c r="K4285" s="7"/>
      <c r="L4285" s="7"/>
      <c r="M4285" s="8">
        <v>190.22</v>
      </c>
      <c r="N4285" s="7"/>
      <c r="O4285" s="7"/>
      <c r="P4285" s="7"/>
      <c r="Q4285" s="7"/>
      <c r="R4285" s="7"/>
      <c r="S4285" s="7"/>
      <c r="T4285" s="7"/>
      <c r="U4285" s="9">
        <v>190.22</v>
      </c>
    </row>
    <row r="4286" spans="1:21" ht="23.25" thickBot="1" x14ac:dyDescent="0.3">
      <c r="A4286" s="4" t="s">
        <v>943</v>
      </c>
      <c r="B4286" s="4" t="s">
        <v>1072</v>
      </c>
      <c r="C4286" s="4" t="s">
        <v>1073</v>
      </c>
      <c r="D4286" s="4" t="s">
        <v>1074</v>
      </c>
      <c r="E4286" s="4" t="s">
        <v>1075</v>
      </c>
      <c r="F4286" s="4" t="s">
        <v>86</v>
      </c>
      <c r="G4286" s="4" t="s">
        <v>87</v>
      </c>
      <c r="H4286" s="4" t="s">
        <v>1076</v>
      </c>
      <c r="I4286" s="11"/>
      <c r="J4286" s="11"/>
      <c r="K4286" s="11"/>
      <c r="L4286" s="11"/>
      <c r="M4286" s="10">
        <v>614.9</v>
      </c>
      <c r="N4286" s="11"/>
      <c r="O4286" s="11"/>
      <c r="P4286" s="11"/>
      <c r="Q4286" s="11"/>
      <c r="R4286" s="11"/>
      <c r="S4286" s="11"/>
      <c r="T4286" s="11"/>
      <c r="U4286" s="9">
        <v>614.9</v>
      </c>
    </row>
    <row r="4287" spans="1:21" ht="23.25" thickBot="1" x14ac:dyDescent="0.3">
      <c r="A4287" s="4" t="s">
        <v>943</v>
      </c>
      <c r="B4287" s="4" t="s">
        <v>1072</v>
      </c>
      <c r="C4287" s="4" t="s">
        <v>1073</v>
      </c>
      <c r="D4287" s="4" t="s">
        <v>1074</v>
      </c>
      <c r="E4287" s="4" t="s">
        <v>1075</v>
      </c>
      <c r="F4287" s="4" t="s">
        <v>192</v>
      </c>
      <c r="G4287" s="4" t="s">
        <v>193</v>
      </c>
      <c r="H4287" s="4" t="s">
        <v>1076</v>
      </c>
      <c r="I4287" s="8">
        <v>-1139.1500000000001</v>
      </c>
      <c r="J4287" s="8">
        <v>-5695.74</v>
      </c>
      <c r="K4287" s="8">
        <v>-4990.54</v>
      </c>
      <c r="L4287" s="8">
        <v>-2061.6999999999998</v>
      </c>
      <c r="M4287" s="8">
        <v>-8843.6299999999992</v>
      </c>
      <c r="N4287" s="8">
        <v>-7967.12</v>
      </c>
      <c r="O4287" s="8">
        <v>-13213.76</v>
      </c>
      <c r="P4287" s="8">
        <v>-21952.46</v>
      </c>
      <c r="Q4287" s="8">
        <v>-20596.87</v>
      </c>
      <c r="R4287" s="8">
        <v>-10660.62</v>
      </c>
      <c r="S4287" s="8">
        <v>-11817.34</v>
      </c>
      <c r="T4287" s="8">
        <v>-14456.63</v>
      </c>
      <c r="U4287" s="9">
        <v>-123395.56</v>
      </c>
    </row>
    <row r="4288" spans="1:21" ht="23.25" thickBot="1" x14ac:dyDescent="0.3">
      <c r="A4288" s="4" t="s">
        <v>943</v>
      </c>
      <c r="B4288" s="4" t="s">
        <v>1077</v>
      </c>
      <c r="C4288" s="4" t="s">
        <v>1078</v>
      </c>
      <c r="D4288" s="4" t="s">
        <v>944</v>
      </c>
      <c r="E4288" s="4" t="s">
        <v>945</v>
      </c>
      <c r="F4288" s="4" t="s">
        <v>108</v>
      </c>
      <c r="G4288" s="4" t="s">
        <v>109</v>
      </c>
      <c r="H4288" s="4" t="s">
        <v>440</v>
      </c>
      <c r="I4288" s="10">
        <v>17433.07</v>
      </c>
      <c r="J4288" s="10">
        <v>17062.14</v>
      </c>
      <c r="K4288" s="10">
        <v>16434.97</v>
      </c>
      <c r="L4288" s="10">
        <v>17925.02</v>
      </c>
      <c r="M4288" s="10">
        <v>18733.38</v>
      </c>
      <c r="N4288" s="10">
        <v>19079.03</v>
      </c>
      <c r="O4288" s="10">
        <v>19424.68</v>
      </c>
      <c r="P4288" s="10">
        <v>18622.22</v>
      </c>
      <c r="Q4288" s="10">
        <v>18848.61</v>
      </c>
      <c r="R4288" s="10">
        <v>16621.939999999999</v>
      </c>
      <c r="S4288" s="10">
        <v>15015.9</v>
      </c>
      <c r="T4288" s="10">
        <v>14757.42</v>
      </c>
      <c r="U4288" s="9">
        <v>209958.38</v>
      </c>
    </row>
    <row r="4289" spans="1:21" ht="23.25" thickBot="1" x14ac:dyDescent="0.3">
      <c r="A4289" s="4" t="s">
        <v>943</v>
      </c>
      <c r="B4289" s="4" t="s">
        <v>1077</v>
      </c>
      <c r="C4289" s="4" t="s">
        <v>1078</v>
      </c>
      <c r="D4289" s="4" t="s">
        <v>944</v>
      </c>
      <c r="E4289" s="4" t="s">
        <v>945</v>
      </c>
      <c r="F4289" s="4" t="s">
        <v>112</v>
      </c>
      <c r="G4289" s="4" t="s">
        <v>113</v>
      </c>
      <c r="H4289" s="4" t="s">
        <v>440</v>
      </c>
      <c r="I4289" s="8">
        <v>2697.06</v>
      </c>
      <c r="J4289" s="8">
        <v>2639.77</v>
      </c>
      <c r="K4289" s="8">
        <v>2668.47</v>
      </c>
      <c r="L4289" s="8">
        <v>2697.03</v>
      </c>
      <c r="M4289" s="8">
        <v>2611.14</v>
      </c>
      <c r="N4289" s="8">
        <v>2757.41</v>
      </c>
      <c r="O4289" s="8">
        <v>2757.36</v>
      </c>
      <c r="P4289" s="8">
        <v>2727.8</v>
      </c>
      <c r="Q4289" s="8">
        <v>2757.36</v>
      </c>
      <c r="R4289" s="8">
        <v>2786.94</v>
      </c>
      <c r="S4289" s="8">
        <v>2727.82</v>
      </c>
      <c r="T4289" s="8">
        <v>2780.67</v>
      </c>
      <c r="U4289" s="9">
        <v>32608.83</v>
      </c>
    </row>
    <row r="4290" spans="1:21" ht="23.25" thickBot="1" x14ac:dyDescent="0.3">
      <c r="A4290" s="4" t="s">
        <v>943</v>
      </c>
      <c r="B4290" s="4" t="s">
        <v>1077</v>
      </c>
      <c r="C4290" s="4" t="s">
        <v>1078</v>
      </c>
      <c r="D4290" s="4" t="s">
        <v>944</v>
      </c>
      <c r="E4290" s="4" t="s">
        <v>945</v>
      </c>
      <c r="F4290" s="4" t="s">
        <v>114</v>
      </c>
      <c r="G4290" s="4" t="s">
        <v>115</v>
      </c>
      <c r="H4290" s="4" t="s">
        <v>440</v>
      </c>
      <c r="I4290" s="10">
        <v>9981.7800000000007</v>
      </c>
      <c r="J4290" s="10">
        <v>9769.81</v>
      </c>
      <c r="K4290" s="10">
        <v>9875.98</v>
      </c>
      <c r="L4290" s="10">
        <v>10009.959999999999</v>
      </c>
      <c r="M4290" s="10">
        <v>9690.6</v>
      </c>
      <c r="N4290" s="10">
        <v>10233.35</v>
      </c>
      <c r="O4290" s="10">
        <v>10233.15</v>
      </c>
      <c r="P4290" s="10">
        <v>10123.23</v>
      </c>
      <c r="Q4290" s="10">
        <v>10233.16</v>
      </c>
      <c r="R4290" s="10">
        <v>10342.85</v>
      </c>
      <c r="S4290" s="10">
        <v>10123.44</v>
      </c>
      <c r="T4290" s="10">
        <v>10319.74</v>
      </c>
      <c r="U4290" s="9">
        <v>120937.05</v>
      </c>
    </row>
    <row r="4291" spans="1:21" ht="23.25" thickBot="1" x14ac:dyDescent="0.3">
      <c r="A4291" s="4" t="s">
        <v>943</v>
      </c>
      <c r="B4291" s="4" t="s">
        <v>1077</v>
      </c>
      <c r="C4291" s="4" t="s">
        <v>1078</v>
      </c>
      <c r="D4291" s="4" t="s">
        <v>944</v>
      </c>
      <c r="E4291" s="4" t="s">
        <v>945</v>
      </c>
      <c r="F4291" s="4" t="s">
        <v>128</v>
      </c>
      <c r="G4291" s="4" t="s">
        <v>129</v>
      </c>
      <c r="H4291" s="4" t="s">
        <v>440</v>
      </c>
      <c r="I4291" s="7"/>
      <c r="J4291" s="7"/>
      <c r="K4291" s="7"/>
      <c r="L4291" s="7"/>
      <c r="M4291" s="7"/>
      <c r="N4291" s="7"/>
      <c r="O4291" s="7"/>
      <c r="P4291" s="7"/>
      <c r="Q4291" s="7"/>
      <c r="R4291" s="7"/>
      <c r="S4291" s="8">
        <v>570</v>
      </c>
      <c r="T4291" s="7"/>
      <c r="U4291" s="9">
        <v>570</v>
      </c>
    </row>
    <row r="4292" spans="1:21" ht="23.25" thickBot="1" x14ac:dyDescent="0.3">
      <c r="A4292" s="4" t="s">
        <v>943</v>
      </c>
      <c r="B4292" s="4" t="s">
        <v>1077</v>
      </c>
      <c r="C4292" s="4" t="s">
        <v>1078</v>
      </c>
      <c r="D4292" s="4" t="s">
        <v>944</v>
      </c>
      <c r="E4292" s="4" t="s">
        <v>945</v>
      </c>
      <c r="F4292" s="4" t="s">
        <v>132</v>
      </c>
      <c r="G4292" s="4" t="s">
        <v>133</v>
      </c>
      <c r="H4292" s="4" t="s">
        <v>440</v>
      </c>
      <c r="I4292" s="10">
        <v>278.39999999999998</v>
      </c>
      <c r="J4292" s="11"/>
      <c r="K4292" s="11"/>
      <c r="L4292" s="11"/>
      <c r="M4292" s="11"/>
      <c r="N4292" s="11"/>
      <c r="O4292" s="11"/>
      <c r="P4292" s="11"/>
      <c r="Q4292" s="11"/>
      <c r="R4292" s="11"/>
      <c r="S4292" s="11"/>
      <c r="T4292" s="11"/>
      <c r="U4292" s="9">
        <v>278.39999999999998</v>
      </c>
    </row>
    <row r="4293" spans="1:21" ht="23.25" thickBot="1" x14ac:dyDescent="0.3">
      <c r="A4293" s="4" t="s">
        <v>943</v>
      </c>
      <c r="B4293" s="4" t="s">
        <v>1077</v>
      </c>
      <c r="C4293" s="4" t="s">
        <v>1078</v>
      </c>
      <c r="D4293" s="4" t="s">
        <v>944</v>
      </c>
      <c r="E4293" s="4" t="s">
        <v>945</v>
      </c>
      <c r="F4293" s="4" t="s">
        <v>134</v>
      </c>
      <c r="G4293" s="4" t="s">
        <v>135</v>
      </c>
      <c r="H4293" s="4" t="s">
        <v>440</v>
      </c>
      <c r="I4293" s="7"/>
      <c r="J4293" s="7"/>
      <c r="K4293" s="8">
        <v>745</v>
      </c>
      <c r="L4293" s="7"/>
      <c r="M4293" s="7"/>
      <c r="N4293" s="7"/>
      <c r="O4293" s="7"/>
      <c r="P4293" s="7"/>
      <c r="Q4293" s="7"/>
      <c r="R4293" s="7"/>
      <c r="S4293" s="7"/>
      <c r="T4293" s="7"/>
      <c r="U4293" s="9">
        <v>745</v>
      </c>
    </row>
    <row r="4294" spans="1:21" ht="23.25" thickBot="1" x14ac:dyDescent="0.3">
      <c r="A4294" s="4" t="s">
        <v>943</v>
      </c>
      <c r="B4294" s="4" t="s">
        <v>1077</v>
      </c>
      <c r="C4294" s="4" t="s">
        <v>1078</v>
      </c>
      <c r="D4294" s="4" t="s">
        <v>944</v>
      </c>
      <c r="E4294" s="4" t="s">
        <v>945</v>
      </c>
      <c r="F4294" s="4" t="s">
        <v>254</v>
      </c>
      <c r="G4294" s="4" t="s">
        <v>255</v>
      </c>
      <c r="H4294" s="4" t="s">
        <v>440</v>
      </c>
      <c r="I4294" s="11"/>
      <c r="J4294" s="11"/>
      <c r="K4294" s="11"/>
      <c r="L4294" s="11"/>
      <c r="M4294" s="10">
        <v>122.74</v>
      </c>
      <c r="N4294" s="11"/>
      <c r="O4294" s="11"/>
      <c r="P4294" s="11"/>
      <c r="Q4294" s="11"/>
      <c r="R4294" s="11"/>
      <c r="S4294" s="11"/>
      <c r="T4294" s="11"/>
      <c r="U4294" s="9">
        <v>122.74</v>
      </c>
    </row>
    <row r="4295" spans="1:21" ht="23.25" thickBot="1" x14ac:dyDescent="0.3">
      <c r="A4295" s="4" t="s">
        <v>943</v>
      </c>
      <c r="B4295" s="4" t="s">
        <v>1077</v>
      </c>
      <c r="C4295" s="4" t="s">
        <v>1078</v>
      </c>
      <c r="D4295" s="4" t="s">
        <v>944</v>
      </c>
      <c r="E4295" s="4" t="s">
        <v>945</v>
      </c>
      <c r="F4295" s="4" t="s">
        <v>98</v>
      </c>
      <c r="G4295" s="4" t="s">
        <v>99</v>
      </c>
      <c r="H4295" s="4" t="s">
        <v>440</v>
      </c>
      <c r="I4295" s="7"/>
      <c r="J4295" s="7"/>
      <c r="K4295" s="7"/>
      <c r="L4295" s="7"/>
      <c r="M4295" s="7"/>
      <c r="N4295" s="7"/>
      <c r="O4295" s="7"/>
      <c r="P4295" s="8">
        <v>4695.1499999999996</v>
      </c>
      <c r="Q4295" s="7"/>
      <c r="R4295" s="8">
        <v>6147.27</v>
      </c>
      <c r="S4295" s="8">
        <v>-6147.27</v>
      </c>
      <c r="T4295" s="8">
        <v>1723.86</v>
      </c>
      <c r="U4295" s="9">
        <v>6419.01</v>
      </c>
    </row>
    <row r="4296" spans="1:21" ht="23.25" thickBot="1" x14ac:dyDescent="0.3">
      <c r="A4296" s="4" t="s">
        <v>943</v>
      </c>
      <c r="B4296" s="4" t="s">
        <v>1077</v>
      </c>
      <c r="C4296" s="4" t="s">
        <v>1078</v>
      </c>
      <c r="D4296" s="4" t="s">
        <v>944</v>
      </c>
      <c r="E4296" s="4" t="s">
        <v>945</v>
      </c>
      <c r="F4296" s="4" t="s">
        <v>364</v>
      </c>
      <c r="G4296" s="4" t="s">
        <v>365</v>
      </c>
      <c r="H4296" s="4" t="s">
        <v>440</v>
      </c>
      <c r="I4296" s="11"/>
      <c r="J4296" s="11"/>
      <c r="K4296" s="11"/>
      <c r="L4296" s="11"/>
      <c r="M4296" s="11"/>
      <c r="N4296" s="11"/>
      <c r="O4296" s="11"/>
      <c r="P4296" s="11"/>
      <c r="Q4296" s="11"/>
      <c r="R4296" s="11"/>
      <c r="S4296" s="10">
        <v>5012.38</v>
      </c>
      <c r="T4296" s="11"/>
      <c r="U4296" s="9">
        <v>5012.38</v>
      </c>
    </row>
    <row r="4297" spans="1:21" ht="23.25" thickBot="1" x14ac:dyDescent="0.3">
      <c r="A4297" s="4" t="s">
        <v>943</v>
      </c>
      <c r="B4297" s="4" t="s">
        <v>1077</v>
      </c>
      <c r="C4297" s="4" t="s">
        <v>1078</v>
      </c>
      <c r="D4297" s="4" t="s">
        <v>944</v>
      </c>
      <c r="E4297" s="4" t="s">
        <v>945</v>
      </c>
      <c r="F4297" s="4" t="s">
        <v>146</v>
      </c>
      <c r="G4297" s="4" t="s">
        <v>147</v>
      </c>
      <c r="H4297" s="4" t="s">
        <v>440</v>
      </c>
      <c r="I4297" s="7"/>
      <c r="J4297" s="7"/>
      <c r="K4297" s="7"/>
      <c r="L4297" s="7"/>
      <c r="M4297" s="7"/>
      <c r="N4297" s="8">
        <v>40</v>
      </c>
      <c r="O4297" s="7"/>
      <c r="P4297" s="7"/>
      <c r="Q4297" s="7"/>
      <c r="R4297" s="7"/>
      <c r="S4297" s="8">
        <v>26.95</v>
      </c>
      <c r="T4297" s="7"/>
      <c r="U4297" s="9">
        <v>66.95</v>
      </c>
    </row>
    <row r="4298" spans="1:21" ht="23.25" thickBot="1" x14ac:dyDescent="0.3">
      <c r="A4298" s="4" t="s">
        <v>943</v>
      </c>
      <c r="B4298" s="4" t="s">
        <v>1077</v>
      </c>
      <c r="C4298" s="4" t="s">
        <v>1078</v>
      </c>
      <c r="D4298" s="4" t="s">
        <v>944</v>
      </c>
      <c r="E4298" s="4" t="s">
        <v>945</v>
      </c>
      <c r="F4298" s="4" t="s">
        <v>102</v>
      </c>
      <c r="G4298" s="4" t="s">
        <v>103</v>
      </c>
      <c r="H4298" s="4" t="s">
        <v>440</v>
      </c>
      <c r="I4298" s="11"/>
      <c r="J4298" s="11"/>
      <c r="K4298" s="11"/>
      <c r="L4298" s="11"/>
      <c r="M4298" s="11"/>
      <c r="N4298" s="11"/>
      <c r="O4298" s="11"/>
      <c r="P4298" s="11"/>
      <c r="Q4298" s="11"/>
      <c r="R4298" s="11"/>
      <c r="S4298" s="10">
        <v>249.99</v>
      </c>
      <c r="T4298" s="11"/>
      <c r="U4298" s="9">
        <v>249.99</v>
      </c>
    </row>
    <row r="4299" spans="1:21" ht="23.25" thickBot="1" x14ac:dyDescent="0.3">
      <c r="A4299" s="4" t="s">
        <v>943</v>
      </c>
      <c r="B4299" s="4" t="s">
        <v>1077</v>
      </c>
      <c r="C4299" s="4" t="s">
        <v>1078</v>
      </c>
      <c r="D4299" s="4" t="s">
        <v>944</v>
      </c>
      <c r="E4299" s="4" t="s">
        <v>945</v>
      </c>
      <c r="F4299" s="4" t="s">
        <v>445</v>
      </c>
      <c r="G4299" s="4" t="s">
        <v>446</v>
      </c>
      <c r="H4299" s="4" t="s">
        <v>440</v>
      </c>
      <c r="I4299" s="8">
        <v>277.13</v>
      </c>
      <c r="J4299" s="7"/>
      <c r="K4299" s="7"/>
      <c r="L4299" s="7"/>
      <c r="M4299" s="8">
        <v>277.14999999999998</v>
      </c>
      <c r="N4299" s="7"/>
      <c r="O4299" s="7"/>
      <c r="P4299" s="7"/>
      <c r="Q4299" s="7"/>
      <c r="R4299" s="7"/>
      <c r="S4299" s="7"/>
      <c r="T4299" s="8">
        <v>277.14999999999998</v>
      </c>
      <c r="U4299" s="9">
        <v>831.43</v>
      </c>
    </row>
    <row r="4300" spans="1:21" ht="23.25" thickBot="1" x14ac:dyDescent="0.3">
      <c r="A4300" s="4" t="s">
        <v>943</v>
      </c>
      <c r="B4300" s="4" t="s">
        <v>1077</v>
      </c>
      <c r="C4300" s="4" t="s">
        <v>1078</v>
      </c>
      <c r="D4300" s="4" t="s">
        <v>944</v>
      </c>
      <c r="E4300" s="4" t="s">
        <v>945</v>
      </c>
      <c r="F4300" s="4" t="s">
        <v>152</v>
      </c>
      <c r="G4300" s="4" t="s">
        <v>153</v>
      </c>
      <c r="H4300" s="4" t="s">
        <v>440</v>
      </c>
      <c r="I4300" s="10">
        <v>1590.96</v>
      </c>
      <c r="J4300" s="10">
        <v>1827.95</v>
      </c>
      <c r="K4300" s="10">
        <v>1664.84</v>
      </c>
      <c r="L4300" s="10">
        <v>1616.8</v>
      </c>
      <c r="M4300" s="10">
        <v>1771.66</v>
      </c>
      <c r="N4300" s="10">
        <v>1717.91</v>
      </c>
      <c r="O4300" s="10">
        <v>1726.49</v>
      </c>
      <c r="P4300" s="10">
        <v>1706.68</v>
      </c>
      <c r="Q4300" s="10">
        <v>1251.74</v>
      </c>
      <c r="R4300" s="10">
        <v>492.6</v>
      </c>
      <c r="S4300" s="10">
        <v>582.76</v>
      </c>
      <c r="T4300" s="10">
        <v>582.76</v>
      </c>
      <c r="U4300" s="9">
        <v>16533.150000000001</v>
      </c>
    </row>
    <row r="4301" spans="1:21" ht="23.25" thickBot="1" x14ac:dyDescent="0.3">
      <c r="A4301" s="4" t="s">
        <v>943</v>
      </c>
      <c r="B4301" s="4" t="s">
        <v>1077</v>
      </c>
      <c r="C4301" s="4" t="s">
        <v>1078</v>
      </c>
      <c r="D4301" s="4" t="s">
        <v>944</v>
      </c>
      <c r="E4301" s="4" t="s">
        <v>945</v>
      </c>
      <c r="F4301" s="4" t="s">
        <v>312</v>
      </c>
      <c r="G4301" s="4" t="s">
        <v>313</v>
      </c>
      <c r="H4301" s="4" t="s">
        <v>440</v>
      </c>
      <c r="I4301" s="8">
        <v>1863.06</v>
      </c>
      <c r="J4301" s="8">
        <v>1903.02</v>
      </c>
      <c r="K4301" s="8">
        <v>1863.06</v>
      </c>
      <c r="L4301" s="8">
        <v>1863.06</v>
      </c>
      <c r="M4301" s="8">
        <v>1863.06</v>
      </c>
      <c r="N4301" s="8">
        <v>6296.04</v>
      </c>
      <c r="O4301" s="8">
        <v>1863.06</v>
      </c>
      <c r="P4301" s="8">
        <v>4079.06</v>
      </c>
      <c r="Q4301" s="8">
        <v>4148.99</v>
      </c>
      <c r="R4301" s="8">
        <v>30088.06</v>
      </c>
      <c r="S4301" s="8">
        <v>1863.06</v>
      </c>
      <c r="T4301" s="8">
        <v>73723.39</v>
      </c>
      <c r="U4301" s="9">
        <v>131416.92000000001</v>
      </c>
    </row>
    <row r="4302" spans="1:21" ht="23.25" thickBot="1" x14ac:dyDescent="0.3">
      <c r="A4302" s="4" t="s">
        <v>943</v>
      </c>
      <c r="B4302" s="4" t="s">
        <v>1077</v>
      </c>
      <c r="C4302" s="4" t="s">
        <v>1078</v>
      </c>
      <c r="D4302" s="4" t="s">
        <v>944</v>
      </c>
      <c r="E4302" s="4" t="s">
        <v>945</v>
      </c>
      <c r="F4302" s="4" t="s">
        <v>258</v>
      </c>
      <c r="G4302" s="4" t="s">
        <v>259</v>
      </c>
      <c r="H4302" s="4" t="s">
        <v>440</v>
      </c>
      <c r="I4302" s="11"/>
      <c r="J4302" s="11"/>
      <c r="K4302" s="11"/>
      <c r="L4302" s="11"/>
      <c r="M4302" s="11"/>
      <c r="N4302" s="11"/>
      <c r="O4302" s="11"/>
      <c r="P4302" s="10">
        <v>259.99</v>
      </c>
      <c r="Q4302" s="11"/>
      <c r="R4302" s="11"/>
      <c r="S4302" s="11"/>
      <c r="T4302" s="11"/>
      <c r="U4302" s="9">
        <v>259.99</v>
      </c>
    </row>
    <row r="4303" spans="1:21" ht="23.25" thickBot="1" x14ac:dyDescent="0.3">
      <c r="A4303" s="4" t="s">
        <v>943</v>
      </c>
      <c r="B4303" s="4" t="s">
        <v>1077</v>
      </c>
      <c r="C4303" s="4" t="s">
        <v>1078</v>
      </c>
      <c r="D4303" s="4" t="s">
        <v>944</v>
      </c>
      <c r="E4303" s="4" t="s">
        <v>945</v>
      </c>
      <c r="F4303" s="4" t="s">
        <v>84</v>
      </c>
      <c r="G4303" s="4" t="s">
        <v>85</v>
      </c>
      <c r="H4303" s="4" t="s">
        <v>440</v>
      </c>
      <c r="I4303" s="8">
        <v>143.52000000000001</v>
      </c>
      <c r="J4303" s="8">
        <v>113.57</v>
      </c>
      <c r="K4303" s="7"/>
      <c r="L4303" s="8">
        <v>95.25</v>
      </c>
      <c r="M4303" s="7"/>
      <c r="N4303" s="7"/>
      <c r="O4303" s="7"/>
      <c r="P4303" s="7"/>
      <c r="Q4303" s="7"/>
      <c r="R4303" s="7"/>
      <c r="S4303" s="7"/>
      <c r="T4303" s="7"/>
      <c r="U4303" s="9">
        <v>352.34</v>
      </c>
    </row>
    <row r="4304" spans="1:21" ht="23.25" thickBot="1" x14ac:dyDescent="0.3">
      <c r="A4304" s="4" t="s">
        <v>943</v>
      </c>
      <c r="B4304" s="4" t="s">
        <v>1077</v>
      </c>
      <c r="C4304" s="4" t="s">
        <v>1078</v>
      </c>
      <c r="D4304" s="4" t="s">
        <v>1079</v>
      </c>
      <c r="E4304" s="4" t="s">
        <v>1080</v>
      </c>
      <c r="F4304" s="4" t="s">
        <v>312</v>
      </c>
      <c r="G4304" s="4" t="s">
        <v>313</v>
      </c>
      <c r="H4304" s="4" t="s">
        <v>1081</v>
      </c>
      <c r="I4304" s="10">
        <v>27309.69</v>
      </c>
      <c r="J4304" s="10">
        <v>27309.69</v>
      </c>
      <c r="K4304" s="10">
        <v>27309.68</v>
      </c>
      <c r="L4304" s="10">
        <v>35118.81</v>
      </c>
      <c r="M4304" s="10">
        <v>39697.81</v>
      </c>
      <c r="N4304" s="10">
        <v>37481.31</v>
      </c>
      <c r="O4304" s="10">
        <v>37481.31</v>
      </c>
      <c r="P4304" s="10">
        <v>40433.31</v>
      </c>
      <c r="Q4304" s="10">
        <v>41141.31</v>
      </c>
      <c r="R4304" s="10">
        <v>40433.31</v>
      </c>
      <c r="S4304" s="10">
        <v>40433.31</v>
      </c>
      <c r="T4304" s="10">
        <v>40433.31</v>
      </c>
      <c r="U4304" s="9">
        <v>434582.85</v>
      </c>
    </row>
    <row r="4305" spans="1:21" ht="23.25" thickBot="1" x14ac:dyDescent="0.3">
      <c r="A4305" s="4" t="s">
        <v>943</v>
      </c>
      <c r="B4305" s="4" t="s">
        <v>1077</v>
      </c>
      <c r="C4305" s="4" t="s">
        <v>1078</v>
      </c>
      <c r="D4305" s="4" t="s">
        <v>1082</v>
      </c>
      <c r="E4305" s="4" t="s">
        <v>1083</v>
      </c>
      <c r="F4305" s="4" t="s">
        <v>312</v>
      </c>
      <c r="G4305" s="4" t="s">
        <v>313</v>
      </c>
      <c r="H4305" s="4" t="s">
        <v>1084</v>
      </c>
      <c r="I4305" s="8">
        <v>744.75</v>
      </c>
      <c r="J4305" s="8">
        <v>744.75</v>
      </c>
      <c r="K4305" s="8">
        <v>744.75</v>
      </c>
      <c r="L4305" s="7"/>
      <c r="M4305" s="7"/>
      <c r="N4305" s="7"/>
      <c r="O4305" s="7"/>
      <c r="P4305" s="7"/>
      <c r="Q4305" s="7"/>
      <c r="R4305" s="7"/>
      <c r="S4305" s="7"/>
      <c r="T4305" s="8">
        <v>15978.76</v>
      </c>
      <c r="U4305" s="9">
        <v>18213.009999999998</v>
      </c>
    </row>
    <row r="4306" spans="1:21" ht="23.25" thickBot="1" x14ac:dyDescent="0.3">
      <c r="A4306" s="4" t="s">
        <v>943</v>
      </c>
      <c r="B4306" s="4" t="s">
        <v>1077</v>
      </c>
      <c r="C4306" s="4" t="s">
        <v>1078</v>
      </c>
      <c r="D4306" s="4" t="s">
        <v>989</v>
      </c>
      <c r="E4306" s="4" t="s">
        <v>990</v>
      </c>
      <c r="F4306" s="4" t="s">
        <v>108</v>
      </c>
      <c r="G4306" s="4" t="s">
        <v>109</v>
      </c>
      <c r="H4306" s="4" t="s">
        <v>991</v>
      </c>
      <c r="I4306" s="10">
        <v>-318.18</v>
      </c>
      <c r="J4306" s="11"/>
      <c r="K4306" s="11"/>
      <c r="L4306" s="11"/>
      <c r="M4306" s="11"/>
      <c r="N4306" s="11"/>
      <c r="O4306" s="11"/>
      <c r="P4306" s="11"/>
      <c r="Q4306" s="11"/>
      <c r="R4306" s="11"/>
      <c r="S4306" s="11"/>
      <c r="T4306" s="11"/>
      <c r="U4306" s="9">
        <v>-318.18</v>
      </c>
    </row>
    <row r="4307" spans="1:21" ht="23.25" thickBot="1" x14ac:dyDescent="0.3">
      <c r="A4307" s="4" t="s">
        <v>943</v>
      </c>
      <c r="B4307" s="4" t="s">
        <v>1077</v>
      </c>
      <c r="C4307" s="4" t="s">
        <v>1078</v>
      </c>
      <c r="D4307" s="4" t="s">
        <v>989</v>
      </c>
      <c r="E4307" s="4" t="s">
        <v>990</v>
      </c>
      <c r="F4307" s="4" t="s">
        <v>110</v>
      </c>
      <c r="G4307" s="4" t="s">
        <v>111</v>
      </c>
      <c r="H4307" s="4" t="s">
        <v>991</v>
      </c>
      <c r="I4307" s="8">
        <v>408.16</v>
      </c>
      <c r="J4307" s="8">
        <v>408.16</v>
      </c>
      <c r="K4307" s="8">
        <v>387.9</v>
      </c>
      <c r="L4307" s="7"/>
      <c r="M4307" s="7"/>
      <c r="N4307" s="7"/>
      <c r="O4307" s="7"/>
      <c r="P4307" s="7"/>
      <c r="Q4307" s="7"/>
      <c r="R4307" s="7"/>
      <c r="S4307" s="7"/>
      <c r="T4307" s="7"/>
      <c r="U4307" s="9">
        <v>1204.22</v>
      </c>
    </row>
    <row r="4308" spans="1:21" ht="23.25" thickBot="1" x14ac:dyDescent="0.3">
      <c r="A4308" s="4" t="s">
        <v>943</v>
      </c>
      <c r="B4308" s="4" t="s">
        <v>1077</v>
      </c>
      <c r="C4308" s="4" t="s">
        <v>1078</v>
      </c>
      <c r="D4308" s="4" t="s">
        <v>989</v>
      </c>
      <c r="E4308" s="4" t="s">
        <v>990</v>
      </c>
      <c r="F4308" s="4" t="s">
        <v>112</v>
      </c>
      <c r="G4308" s="4" t="s">
        <v>113</v>
      </c>
      <c r="H4308" s="4" t="s">
        <v>991</v>
      </c>
      <c r="I4308" s="14">
        <v>0</v>
      </c>
      <c r="J4308" s="11"/>
      <c r="K4308" s="11"/>
      <c r="L4308" s="11"/>
      <c r="M4308" s="11"/>
      <c r="N4308" s="11"/>
      <c r="O4308" s="11"/>
      <c r="P4308" s="11"/>
      <c r="Q4308" s="11"/>
      <c r="R4308" s="11"/>
      <c r="S4308" s="11"/>
      <c r="T4308" s="11"/>
      <c r="U4308" s="12">
        <v>0</v>
      </c>
    </row>
    <row r="4309" spans="1:21" ht="23.25" thickBot="1" x14ac:dyDescent="0.3">
      <c r="A4309" s="4" t="s">
        <v>943</v>
      </c>
      <c r="B4309" s="4" t="s">
        <v>1077</v>
      </c>
      <c r="C4309" s="4" t="s">
        <v>1078</v>
      </c>
      <c r="D4309" s="4" t="s">
        <v>989</v>
      </c>
      <c r="E4309" s="4" t="s">
        <v>990</v>
      </c>
      <c r="F4309" s="4" t="s">
        <v>114</v>
      </c>
      <c r="G4309" s="4" t="s">
        <v>115</v>
      </c>
      <c r="H4309" s="4" t="s">
        <v>991</v>
      </c>
      <c r="I4309" s="8">
        <v>40.82</v>
      </c>
      <c r="J4309" s="8">
        <v>40.82</v>
      </c>
      <c r="K4309" s="8">
        <v>38.79</v>
      </c>
      <c r="L4309" s="7"/>
      <c r="M4309" s="7"/>
      <c r="N4309" s="7"/>
      <c r="O4309" s="7"/>
      <c r="P4309" s="7"/>
      <c r="Q4309" s="7"/>
      <c r="R4309" s="7"/>
      <c r="S4309" s="7"/>
      <c r="T4309" s="7"/>
      <c r="U4309" s="9">
        <v>120.43</v>
      </c>
    </row>
    <row r="4310" spans="1:21" ht="23.25" thickBot="1" x14ac:dyDescent="0.3">
      <c r="A4310" s="4" t="s">
        <v>943</v>
      </c>
      <c r="B4310" s="4" t="s">
        <v>1077</v>
      </c>
      <c r="C4310" s="4" t="s">
        <v>1078</v>
      </c>
      <c r="D4310" s="4" t="s">
        <v>989</v>
      </c>
      <c r="E4310" s="4" t="s">
        <v>990</v>
      </c>
      <c r="F4310" s="4" t="s">
        <v>132</v>
      </c>
      <c r="G4310" s="4" t="s">
        <v>133</v>
      </c>
      <c r="H4310" s="4" t="s">
        <v>991</v>
      </c>
      <c r="I4310" s="11"/>
      <c r="J4310" s="10">
        <v>52.2</v>
      </c>
      <c r="K4310" s="10">
        <v>276.08</v>
      </c>
      <c r="L4310" s="11"/>
      <c r="M4310" s="10">
        <v>285.2</v>
      </c>
      <c r="N4310" s="11"/>
      <c r="O4310" s="11"/>
      <c r="P4310" s="11"/>
      <c r="Q4310" s="11"/>
      <c r="R4310" s="11"/>
      <c r="S4310" s="11"/>
      <c r="T4310" s="10">
        <v>51.75</v>
      </c>
      <c r="U4310" s="9">
        <v>665.23</v>
      </c>
    </row>
    <row r="4311" spans="1:21" ht="23.25" thickBot="1" x14ac:dyDescent="0.3">
      <c r="A4311" s="4" t="s">
        <v>943</v>
      </c>
      <c r="B4311" s="4" t="s">
        <v>1077</v>
      </c>
      <c r="C4311" s="4" t="s">
        <v>1078</v>
      </c>
      <c r="D4311" s="4" t="s">
        <v>989</v>
      </c>
      <c r="E4311" s="4" t="s">
        <v>990</v>
      </c>
      <c r="F4311" s="4" t="s">
        <v>98</v>
      </c>
      <c r="G4311" s="4" t="s">
        <v>99</v>
      </c>
      <c r="H4311" s="4" t="s">
        <v>991</v>
      </c>
      <c r="I4311" s="7"/>
      <c r="J4311" s="7"/>
      <c r="K4311" s="7"/>
      <c r="L4311" s="7"/>
      <c r="M4311" s="7"/>
      <c r="N4311" s="7"/>
      <c r="O4311" s="7"/>
      <c r="P4311" s="7"/>
      <c r="Q4311" s="7"/>
      <c r="R4311" s="8">
        <v>2314.1999999999998</v>
      </c>
      <c r="S4311" s="8">
        <v>-402.2</v>
      </c>
      <c r="T4311" s="8">
        <v>1480.5</v>
      </c>
      <c r="U4311" s="9">
        <v>3392.5</v>
      </c>
    </row>
    <row r="4312" spans="1:21" ht="23.25" thickBot="1" x14ac:dyDescent="0.3">
      <c r="A4312" s="4" t="s">
        <v>943</v>
      </c>
      <c r="B4312" s="4" t="s">
        <v>1077</v>
      </c>
      <c r="C4312" s="4" t="s">
        <v>1078</v>
      </c>
      <c r="D4312" s="4" t="s">
        <v>989</v>
      </c>
      <c r="E4312" s="4" t="s">
        <v>990</v>
      </c>
      <c r="F4312" s="4" t="s">
        <v>146</v>
      </c>
      <c r="G4312" s="4" t="s">
        <v>147</v>
      </c>
      <c r="H4312" s="4" t="s">
        <v>991</v>
      </c>
      <c r="I4312" s="10">
        <v>136.56</v>
      </c>
      <c r="J4312" s="11"/>
      <c r="K4312" s="10">
        <v>110.67</v>
      </c>
      <c r="L4312" s="11"/>
      <c r="M4312" s="10">
        <v>146.34</v>
      </c>
      <c r="N4312" s="11"/>
      <c r="O4312" s="10">
        <v>340.65</v>
      </c>
      <c r="P4312" s="10">
        <v>197.83</v>
      </c>
      <c r="Q4312" s="10">
        <v>205.61</v>
      </c>
      <c r="R4312" s="10">
        <v>542.39</v>
      </c>
      <c r="S4312" s="10">
        <v>599.47</v>
      </c>
      <c r="T4312" s="10">
        <v>203.7</v>
      </c>
      <c r="U4312" s="9">
        <v>2483.2199999999998</v>
      </c>
    </row>
    <row r="4313" spans="1:21" ht="23.25" thickBot="1" x14ac:dyDescent="0.3">
      <c r="A4313" s="4" t="s">
        <v>943</v>
      </c>
      <c r="B4313" s="4" t="s">
        <v>1077</v>
      </c>
      <c r="C4313" s="4" t="s">
        <v>1078</v>
      </c>
      <c r="D4313" s="4" t="s">
        <v>989</v>
      </c>
      <c r="E4313" s="4" t="s">
        <v>990</v>
      </c>
      <c r="F4313" s="4" t="s">
        <v>150</v>
      </c>
      <c r="G4313" s="4" t="s">
        <v>151</v>
      </c>
      <c r="H4313" s="4" t="s">
        <v>991</v>
      </c>
      <c r="I4313" s="7"/>
      <c r="J4313" s="7"/>
      <c r="K4313" s="7"/>
      <c r="L4313" s="7"/>
      <c r="M4313" s="7"/>
      <c r="N4313" s="7"/>
      <c r="O4313" s="8">
        <v>31</v>
      </c>
      <c r="P4313" s="7"/>
      <c r="Q4313" s="7"/>
      <c r="R4313" s="7"/>
      <c r="S4313" s="7"/>
      <c r="T4313" s="7"/>
      <c r="U4313" s="9">
        <v>31</v>
      </c>
    </row>
    <row r="4314" spans="1:21" ht="23.25" thickBot="1" x14ac:dyDescent="0.3">
      <c r="A4314" s="4" t="s">
        <v>943</v>
      </c>
      <c r="B4314" s="4" t="s">
        <v>1077</v>
      </c>
      <c r="C4314" s="4" t="s">
        <v>1078</v>
      </c>
      <c r="D4314" s="4" t="s">
        <v>989</v>
      </c>
      <c r="E4314" s="4" t="s">
        <v>990</v>
      </c>
      <c r="F4314" s="4" t="s">
        <v>152</v>
      </c>
      <c r="G4314" s="4" t="s">
        <v>153</v>
      </c>
      <c r="H4314" s="4" t="s">
        <v>991</v>
      </c>
      <c r="I4314" s="11"/>
      <c r="J4314" s="11"/>
      <c r="K4314" s="11"/>
      <c r="L4314" s="11"/>
      <c r="M4314" s="11"/>
      <c r="N4314" s="11"/>
      <c r="O4314" s="10">
        <v>125</v>
      </c>
      <c r="P4314" s="10">
        <v>240</v>
      </c>
      <c r="Q4314" s="10">
        <v>230</v>
      </c>
      <c r="R4314" s="10">
        <v>125</v>
      </c>
      <c r="S4314" s="10">
        <v>155</v>
      </c>
      <c r="T4314" s="10">
        <v>25</v>
      </c>
      <c r="U4314" s="9">
        <v>900</v>
      </c>
    </row>
    <row r="4315" spans="1:21" ht="23.25" thickBot="1" x14ac:dyDescent="0.3">
      <c r="A4315" s="4" t="s">
        <v>943</v>
      </c>
      <c r="B4315" s="4" t="s">
        <v>1077</v>
      </c>
      <c r="C4315" s="4" t="s">
        <v>1078</v>
      </c>
      <c r="D4315" s="4" t="s">
        <v>989</v>
      </c>
      <c r="E4315" s="4" t="s">
        <v>990</v>
      </c>
      <c r="F4315" s="4" t="s">
        <v>312</v>
      </c>
      <c r="G4315" s="4" t="s">
        <v>313</v>
      </c>
      <c r="H4315" s="4" t="s">
        <v>991</v>
      </c>
      <c r="I4315" s="8">
        <v>16480.84</v>
      </c>
      <c r="J4315" s="8">
        <v>46203.47</v>
      </c>
      <c r="K4315" s="8">
        <v>13489.43</v>
      </c>
      <c r="L4315" s="8">
        <v>52574.2</v>
      </c>
      <c r="M4315" s="8">
        <v>18447.54</v>
      </c>
      <c r="N4315" s="8">
        <v>25764.07</v>
      </c>
      <c r="O4315" s="8">
        <v>8484.07</v>
      </c>
      <c r="P4315" s="8">
        <v>13091.36</v>
      </c>
      <c r="Q4315" s="8">
        <v>23341.43</v>
      </c>
      <c r="R4315" s="8">
        <v>17582.07</v>
      </c>
      <c r="S4315" s="8">
        <v>24907.3</v>
      </c>
      <c r="T4315" s="8">
        <v>10396.07</v>
      </c>
      <c r="U4315" s="9">
        <v>270761.84999999998</v>
      </c>
    </row>
    <row r="4316" spans="1:21" ht="23.25" thickBot="1" x14ac:dyDescent="0.3">
      <c r="A4316" s="4" t="s">
        <v>943</v>
      </c>
      <c r="B4316" s="4" t="s">
        <v>1077</v>
      </c>
      <c r="C4316" s="4" t="s">
        <v>1078</v>
      </c>
      <c r="D4316" s="4" t="s">
        <v>989</v>
      </c>
      <c r="E4316" s="4" t="s">
        <v>990</v>
      </c>
      <c r="F4316" s="4" t="s">
        <v>258</v>
      </c>
      <c r="G4316" s="4" t="s">
        <v>259</v>
      </c>
      <c r="H4316" s="4" t="s">
        <v>991</v>
      </c>
      <c r="I4316" s="10">
        <v>5602.62</v>
      </c>
      <c r="J4316" s="10">
        <v>3300.81</v>
      </c>
      <c r="K4316" s="10">
        <v>1060.76</v>
      </c>
      <c r="L4316" s="10">
        <v>16620.09</v>
      </c>
      <c r="M4316" s="10">
        <v>9743.65</v>
      </c>
      <c r="N4316" s="10">
        <v>15298.91</v>
      </c>
      <c r="O4316" s="10">
        <v>18105.189999999999</v>
      </c>
      <c r="P4316" s="10">
        <v>14248.31</v>
      </c>
      <c r="Q4316" s="10">
        <v>15572.02</v>
      </c>
      <c r="R4316" s="10">
        <v>11419.28</v>
      </c>
      <c r="S4316" s="10">
        <v>13358.28</v>
      </c>
      <c r="T4316" s="10">
        <v>13038.45</v>
      </c>
      <c r="U4316" s="9">
        <v>137368.37</v>
      </c>
    </row>
    <row r="4317" spans="1:21" ht="23.25" thickBot="1" x14ac:dyDescent="0.3">
      <c r="A4317" s="4" t="s">
        <v>943</v>
      </c>
      <c r="B4317" s="4" t="s">
        <v>1077</v>
      </c>
      <c r="C4317" s="4" t="s">
        <v>1078</v>
      </c>
      <c r="D4317" s="4" t="s">
        <v>989</v>
      </c>
      <c r="E4317" s="4" t="s">
        <v>990</v>
      </c>
      <c r="F4317" s="4" t="s">
        <v>84</v>
      </c>
      <c r="G4317" s="4" t="s">
        <v>85</v>
      </c>
      <c r="H4317" s="4" t="s">
        <v>991</v>
      </c>
      <c r="I4317" s="8">
        <v>190.65</v>
      </c>
      <c r="J4317" s="7"/>
      <c r="K4317" s="7"/>
      <c r="L4317" s="7"/>
      <c r="M4317" s="7"/>
      <c r="N4317" s="8">
        <v>473.33</v>
      </c>
      <c r="O4317" s="8">
        <v>95.74</v>
      </c>
      <c r="P4317" s="7"/>
      <c r="Q4317" s="7"/>
      <c r="R4317" s="7"/>
      <c r="S4317" s="7"/>
      <c r="T4317" s="7"/>
      <c r="U4317" s="9">
        <v>759.72</v>
      </c>
    </row>
    <row r="4318" spans="1:21" ht="23.25" thickBot="1" x14ac:dyDescent="0.3">
      <c r="A4318" s="4" t="s">
        <v>943</v>
      </c>
      <c r="B4318" s="4" t="s">
        <v>1077</v>
      </c>
      <c r="C4318" s="4" t="s">
        <v>1078</v>
      </c>
      <c r="D4318" s="4" t="s">
        <v>989</v>
      </c>
      <c r="E4318" s="4" t="s">
        <v>990</v>
      </c>
      <c r="F4318" s="4" t="s">
        <v>86</v>
      </c>
      <c r="G4318" s="4" t="s">
        <v>87</v>
      </c>
      <c r="H4318" s="4" t="s">
        <v>991</v>
      </c>
      <c r="I4318" s="11"/>
      <c r="J4318" s="11"/>
      <c r="K4318" s="11"/>
      <c r="L4318" s="11"/>
      <c r="M4318" s="10">
        <v>324.52</v>
      </c>
      <c r="N4318" s="10">
        <v>5</v>
      </c>
      <c r="O4318" s="11"/>
      <c r="P4318" s="11"/>
      <c r="Q4318" s="11"/>
      <c r="R4318" s="11"/>
      <c r="S4318" s="11"/>
      <c r="T4318" s="11"/>
      <c r="U4318" s="9">
        <v>329.52</v>
      </c>
    </row>
    <row r="4319" spans="1:21" ht="23.25" thickBot="1" x14ac:dyDescent="0.3">
      <c r="A4319" s="4" t="s">
        <v>943</v>
      </c>
      <c r="B4319" s="4" t="s">
        <v>1077</v>
      </c>
      <c r="C4319" s="4" t="s">
        <v>1078</v>
      </c>
      <c r="D4319" s="4" t="s">
        <v>989</v>
      </c>
      <c r="E4319" s="4" t="s">
        <v>990</v>
      </c>
      <c r="F4319" s="4" t="s">
        <v>166</v>
      </c>
      <c r="G4319" s="4" t="s">
        <v>167</v>
      </c>
      <c r="H4319" s="4" t="s">
        <v>991</v>
      </c>
      <c r="I4319" s="7"/>
      <c r="J4319" s="7"/>
      <c r="K4319" s="7"/>
      <c r="L4319" s="7"/>
      <c r="M4319" s="7"/>
      <c r="N4319" s="8">
        <v>150</v>
      </c>
      <c r="O4319" s="7"/>
      <c r="P4319" s="7"/>
      <c r="Q4319" s="7"/>
      <c r="R4319" s="7"/>
      <c r="S4319" s="7"/>
      <c r="T4319" s="7"/>
      <c r="U4319" s="9">
        <v>150</v>
      </c>
    </row>
    <row r="4320" spans="1:21" ht="23.25" thickBot="1" x14ac:dyDescent="0.3">
      <c r="A4320" s="4" t="s">
        <v>943</v>
      </c>
      <c r="B4320" s="4" t="s">
        <v>1077</v>
      </c>
      <c r="C4320" s="4" t="s">
        <v>1078</v>
      </c>
      <c r="D4320" s="4" t="s">
        <v>989</v>
      </c>
      <c r="E4320" s="4" t="s">
        <v>990</v>
      </c>
      <c r="F4320" s="4" t="s">
        <v>308</v>
      </c>
      <c r="G4320" s="4" t="s">
        <v>309</v>
      </c>
      <c r="H4320" s="4" t="s">
        <v>991</v>
      </c>
      <c r="I4320" s="11"/>
      <c r="J4320" s="10">
        <v>85</v>
      </c>
      <c r="K4320" s="11"/>
      <c r="L4320" s="11"/>
      <c r="M4320" s="11"/>
      <c r="N4320" s="11"/>
      <c r="O4320" s="11"/>
      <c r="P4320" s="11"/>
      <c r="Q4320" s="11"/>
      <c r="R4320" s="11"/>
      <c r="S4320" s="11"/>
      <c r="T4320" s="11"/>
      <c r="U4320" s="9">
        <v>85</v>
      </c>
    </row>
    <row r="4321" spans="1:21" ht="23.25" thickBot="1" x14ac:dyDescent="0.3">
      <c r="A4321" s="4" t="s">
        <v>943</v>
      </c>
      <c r="B4321" s="4" t="s">
        <v>1077</v>
      </c>
      <c r="C4321" s="4" t="s">
        <v>1078</v>
      </c>
      <c r="D4321" s="4" t="s">
        <v>989</v>
      </c>
      <c r="E4321" s="4" t="s">
        <v>990</v>
      </c>
      <c r="F4321" s="4" t="s">
        <v>192</v>
      </c>
      <c r="G4321" s="4" t="s">
        <v>193</v>
      </c>
      <c r="H4321" s="4" t="s">
        <v>991</v>
      </c>
      <c r="I4321" s="8">
        <v>-4547.04</v>
      </c>
      <c r="J4321" s="7"/>
      <c r="K4321" s="7"/>
      <c r="L4321" s="7"/>
      <c r="M4321" s="7"/>
      <c r="N4321" s="7"/>
      <c r="O4321" s="7"/>
      <c r="P4321" s="7"/>
      <c r="Q4321" s="7"/>
      <c r="R4321" s="7"/>
      <c r="S4321" s="7"/>
      <c r="T4321" s="7"/>
      <c r="U4321" s="9">
        <v>-4547.04</v>
      </c>
    </row>
    <row r="4322" spans="1:21" ht="23.25" thickBot="1" x14ac:dyDescent="0.3">
      <c r="A4322" s="4" t="s">
        <v>943</v>
      </c>
      <c r="B4322" s="4" t="s">
        <v>1077</v>
      </c>
      <c r="C4322" s="4" t="s">
        <v>1078</v>
      </c>
      <c r="D4322" s="4" t="s">
        <v>959</v>
      </c>
      <c r="E4322" s="4" t="s">
        <v>960</v>
      </c>
      <c r="F4322" s="4" t="s">
        <v>98</v>
      </c>
      <c r="G4322" s="4" t="s">
        <v>99</v>
      </c>
      <c r="H4322" s="4" t="s">
        <v>961</v>
      </c>
      <c r="I4322" s="11"/>
      <c r="J4322" s="11"/>
      <c r="K4322" s="11"/>
      <c r="L4322" s="11"/>
      <c r="M4322" s="11"/>
      <c r="N4322" s="11"/>
      <c r="O4322" s="11"/>
      <c r="P4322" s="11"/>
      <c r="Q4322" s="11"/>
      <c r="R4322" s="10">
        <v>10913.25</v>
      </c>
      <c r="S4322" s="10">
        <v>-9696.7000000000007</v>
      </c>
      <c r="T4322" s="10">
        <v>-1216.55</v>
      </c>
      <c r="U4322" s="12">
        <v>0</v>
      </c>
    </row>
    <row r="4323" spans="1:21" ht="23.25" thickBot="1" x14ac:dyDescent="0.3">
      <c r="A4323" s="4" t="s">
        <v>943</v>
      </c>
      <c r="B4323" s="4" t="s">
        <v>1077</v>
      </c>
      <c r="C4323" s="4" t="s">
        <v>1078</v>
      </c>
      <c r="D4323" s="4" t="s">
        <v>959</v>
      </c>
      <c r="E4323" s="4" t="s">
        <v>960</v>
      </c>
      <c r="F4323" s="4" t="s">
        <v>312</v>
      </c>
      <c r="G4323" s="4" t="s">
        <v>313</v>
      </c>
      <c r="H4323" s="4" t="s">
        <v>961</v>
      </c>
      <c r="I4323" s="8">
        <v>195134.82</v>
      </c>
      <c r="J4323" s="8">
        <v>203611.44</v>
      </c>
      <c r="K4323" s="8">
        <v>284804.46000000002</v>
      </c>
      <c r="L4323" s="8">
        <v>197375.94</v>
      </c>
      <c r="M4323" s="8">
        <v>200629.4</v>
      </c>
      <c r="N4323" s="8">
        <v>210051.02</v>
      </c>
      <c r="O4323" s="8">
        <v>248863.61</v>
      </c>
      <c r="P4323" s="8">
        <v>203324.68</v>
      </c>
      <c r="Q4323" s="8">
        <v>287745.52</v>
      </c>
      <c r="R4323" s="8">
        <v>263857.23</v>
      </c>
      <c r="S4323" s="8">
        <v>257691.21</v>
      </c>
      <c r="T4323" s="8">
        <v>272901.14</v>
      </c>
      <c r="U4323" s="9">
        <v>2825990.47</v>
      </c>
    </row>
    <row r="4324" spans="1:21" ht="23.25" thickBot="1" x14ac:dyDescent="0.3">
      <c r="A4324" s="4" t="s">
        <v>943</v>
      </c>
      <c r="B4324" s="4" t="s">
        <v>1077</v>
      </c>
      <c r="C4324" s="4" t="s">
        <v>1078</v>
      </c>
      <c r="D4324" s="4" t="s">
        <v>959</v>
      </c>
      <c r="E4324" s="4" t="s">
        <v>960</v>
      </c>
      <c r="F4324" s="4" t="s">
        <v>258</v>
      </c>
      <c r="G4324" s="4" t="s">
        <v>259</v>
      </c>
      <c r="H4324" s="4" t="s">
        <v>961</v>
      </c>
      <c r="I4324" s="10">
        <v>39957.879999999997</v>
      </c>
      <c r="J4324" s="10">
        <v>34214.230000000003</v>
      </c>
      <c r="K4324" s="10">
        <v>59411.15</v>
      </c>
      <c r="L4324" s="10">
        <v>26385.74</v>
      </c>
      <c r="M4324" s="10">
        <v>42137.41</v>
      </c>
      <c r="N4324" s="10">
        <v>47980.57</v>
      </c>
      <c r="O4324" s="10">
        <v>25846.41</v>
      </c>
      <c r="P4324" s="10">
        <v>15904.19</v>
      </c>
      <c r="Q4324" s="10">
        <v>14331.21</v>
      </c>
      <c r="R4324" s="10">
        <v>19114.150000000001</v>
      </c>
      <c r="S4324" s="10">
        <v>30174.23</v>
      </c>
      <c r="T4324" s="10">
        <v>59430.77</v>
      </c>
      <c r="U4324" s="9">
        <v>414887.94</v>
      </c>
    </row>
    <row r="4325" spans="1:21" ht="23.25" thickBot="1" x14ac:dyDescent="0.3">
      <c r="A4325" s="4" t="s">
        <v>943</v>
      </c>
      <c r="B4325" s="4" t="s">
        <v>1077</v>
      </c>
      <c r="C4325" s="4" t="s">
        <v>1078</v>
      </c>
      <c r="D4325" s="4" t="s">
        <v>962</v>
      </c>
      <c r="E4325" s="4" t="s">
        <v>963</v>
      </c>
      <c r="F4325" s="4" t="s">
        <v>312</v>
      </c>
      <c r="G4325" s="4" t="s">
        <v>313</v>
      </c>
      <c r="H4325" s="4" t="s">
        <v>964</v>
      </c>
      <c r="I4325" s="8">
        <v>46967.4</v>
      </c>
      <c r="J4325" s="8">
        <v>25814.86</v>
      </c>
      <c r="K4325" s="8">
        <v>25814.81</v>
      </c>
      <c r="L4325" s="8">
        <v>150</v>
      </c>
      <c r="M4325" s="8">
        <v>3500</v>
      </c>
      <c r="N4325" s="8">
        <v>100005.15</v>
      </c>
      <c r="O4325" s="8">
        <v>28235.14</v>
      </c>
      <c r="P4325" s="8">
        <v>32228.07</v>
      </c>
      <c r="Q4325" s="8">
        <v>33502.11</v>
      </c>
      <c r="R4325" s="8">
        <v>31828.09</v>
      </c>
      <c r="S4325" s="8">
        <v>31828.09</v>
      </c>
      <c r="T4325" s="8">
        <v>31828.09</v>
      </c>
      <c r="U4325" s="9">
        <v>391701.81</v>
      </c>
    </row>
    <row r="4326" spans="1:21" ht="23.25" thickBot="1" x14ac:dyDescent="0.3">
      <c r="A4326" s="4" t="s">
        <v>943</v>
      </c>
      <c r="B4326" s="4" t="s">
        <v>1077</v>
      </c>
      <c r="C4326" s="4" t="s">
        <v>1078</v>
      </c>
      <c r="D4326" s="4" t="s">
        <v>962</v>
      </c>
      <c r="E4326" s="4" t="s">
        <v>963</v>
      </c>
      <c r="F4326" s="4" t="s">
        <v>258</v>
      </c>
      <c r="G4326" s="4" t="s">
        <v>259</v>
      </c>
      <c r="H4326" s="4" t="s">
        <v>964</v>
      </c>
      <c r="I4326" s="10">
        <v>3738.86</v>
      </c>
      <c r="J4326" s="10">
        <v>7477.72</v>
      </c>
      <c r="K4326" s="10">
        <v>3738.86</v>
      </c>
      <c r="L4326" s="10">
        <v>35566.949999999997</v>
      </c>
      <c r="M4326" s="10">
        <v>35566.949999999997</v>
      </c>
      <c r="N4326" s="10">
        <v>-59917.32</v>
      </c>
      <c r="O4326" s="10">
        <v>3738.86</v>
      </c>
      <c r="P4326" s="10">
        <v>3738.86</v>
      </c>
      <c r="Q4326" s="10">
        <v>3738.86</v>
      </c>
      <c r="R4326" s="10">
        <v>3738.86</v>
      </c>
      <c r="S4326" s="10">
        <v>3738.86</v>
      </c>
      <c r="T4326" s="10">
        <v>3738.86</v>
      </c>
      <c r="U4326" s="9">
        <v>48605.18</v>
      </c>
    </row>
    <row r="4327" spans="1:21" ht="23.25" thickBot="1" x14ac:dyDescent="0.3">
      <c r="A4327" s="4" t="s">
        <v>943</v>
      </c>
      <c r="B4327" s="4" t="s">
        <v>1077</v>
      </c>
      <c r="C4327" s="4" t="s">
        <v>1078</v>
      </c>
      <c r="D4327" s="4" t="s">
        <v>1085</v>
      </c>
      <c r="E4327" s="4" t="s">
        <v>1086</v>
      </c>
      <c r="F4327" s="4" t="s">
        <v>312</v>
      </c>
      <c r="G4327" s="4" t="s">
        <v>313</v>
      </c>
      <c r="H4327" s="4" t="s">
        <v>1087</v>
      </c>
      <c r="I4327" s="8">
        <v>8524.24</v>
      </c>
      <c r="J4327" s="8">
        <v>8524.24</v>
      </c>
      <c r="K4327" s="8">
        <v>19648.240000000002</v>
      </c>
      <c r="L4327" s="8">
        <v>31985.58</v>
      </c>
      <c r="M4327" s="8">
        <v>13942.72</v>
      </c>
      <c r="N4327" s="8">
        <v>24235.5</v>
      </c>
      <c r="O4327" s="8">
        <v>19941.7</v>
      </c>
      <c r="P4327" s="8">
        <v>23025.200000000001</v>
      </c>
      <c r="Q4327" s="8">
        <v>24525.200000000001</v>
      </c>
      <c r="R4327" s="8">
        <v>22525.200000000001</v>
      </c>
      <c r="S4327" s="8">
        <v>20867.97</v>
      </c>
      <c r="T4327" s="8">
        <v>22826.68</v>
      </c>
      <c r="U4327" s="9">
        <v>240572.47</v>
      </c>
    </row>
    <row r="4328" spans="1:21" ht="23.25" thickBot="1" x14ac:dyDescent="0.3">
      <c r="A4328" s="4" t="s">
        <v>943</v>
      </c>
      <c r="B4328" s="4" t="s">
        <v>1077</v>
      </c>
      <c r="C4328" s="4" t="s">
        <v>1078</v>
      </c>
      <c r="D4328" s="4" t="s">
        <v>1085</v>
      </c>
      <c r="E4328" s="4" t="s">
        <v>1086</v>
      </c>
      <c r="F4328" s="4" t="s">
        <v>258</v>
      </c>
      <c r="G4328" s="4" t="s">
        <v>259</v>
      </c>
      <c r="H4328" s="4" t="s">
        <v>1087</v>
      </c>
      <c r="I4328" s="10">
        <v>12939.12</v>
      </c>
      <c r="J4328" s="10">
        <v>18636.34</v>
      </c>
      <c r="K4328" s="10">
        <v>13050.95</v>
      </c>
      <c r="L4328" s="10">
        <v>12832.19</v>
      </c>
      <c r="M4328" s="10">
        <v>13004.92</v>
      </c>
      <c r="N4328" s="10">
        <v>13140.42</v>
      </c>
      <c r="O4328" s="10">
        <v>12901.86</v>
      </c>
      <c r="P4328" s="10">
        <v>12947.2</v>
      </c>
      <c r="Q4328" s="10">
        <v>11782.62</v>
      </c>
      <c r="R4328" s="10">
        <v>10154.66</v>
      </c>
      <c r="S4328" s="10">
        <v>10154.65</v>
      </c>
      <c r="T4328" s="11"/>
      <c r="U4328" s="9">
        <v>141544.93</v>
      </c>
    </row>
    <row r="4329" spans="1:21" ht="23.25" thickBot="1" x14ac:dyDescent="0.3">
      <c r="A4329" s="4" t="s">
        <v>943</v>
      </c>
      <c r="B4329" s="4" t="s">
        <v>1077</v>
      </c>
      <c r="C4329" s="4" t="s">
        <v>1078</v>
      </c>
      <c r="D4329" s="4" t="s">
        <v>1074</v>
      </c>
      <c r="E4329" s="4" t="s">
        <v>1075</v>
      </c>
      <c r="F4329" s="4" t="s">
        <v>364</v>
      </c>
      <c r="G4329" s="4" t="s">
        <v>365</v>
      </c>
      <c r="H4329" s="4" t="s">
        <v>1076</v>
      </c>
      <c r="I4329" s="7"/>
      <c r="J4329" s="8">
        <v>106.85</v>
      </c>
      <c r="K4329" s="8">
        <v>106.85</v>
      </c>
      <c r="L4329" s="8">
        <v>108.35</v>
      </c>
      <c r="M4329" s="8">
        <v>108.35</v>
      </c>
      <c r="N4329" s="8">
        <v>108.35</v>
      </c>
      <c r="O4329" s="7"/>
      <c r="P4329" s="8">
        <v>216.7</v>
      </c>
      <c r="Q4329" s="8">
        <v>-5.9</v>
      </c>
      <c r="R4329" s="8">
        <v>-115.33</v>
      </c>
      <c r="S4329" s="7"/>
      <c r="T4329" s="7"/>
      <c r="U4329" s="9">
        <v>634.22</v>
      </c>
    </row>
    <row r="4330" spans="1:21" ht="23.25" thickBot="1" x14ac:dyDescent="0.3">
      <c r="A4330" s="4" t="s">
        <v>943</v>
      </c>
      <c r="B4330" s="4" t="s">
        <v>1077</v>
      </c>
      <c r="C4330" s="4" t="s">
        <v>1078</v>
      </c>
      <c r="D4330" s="4" t="s">
        <v>1074</v>
      </c>
      <c r="E4330" s="4" t="s">
        <v>1075</v>
      </c>
      <c r="F4330" s="4" t="s">
        <v>312</v>
      </c>
      <c r="G4330" s="4" t="s">
        <v>313</v>
      </c>
      <c r="H4330" s="4" t="s">
        <v>1076</v>
      </c>
      <c r="I4330" s="10">
        <v>33047</v>
      </c>
      <c r="J4330" s="10">
        <v>24047</v>
      </c>
      <c r="K4330" s="10">
        <v>27302.39</v>
      </c>
      <c r="L4330" s="10">
        <v>40605.910000000003</v>
      </c>
      <c r="M4330" s="10">
        <v>32926.21</v>
      </c>
      <c r="N4330" s="10">
        <v>23996.79</v>
      </c>
      <c r="O4330" s="10">
        <v>17187.2</v>
      </c>
      <c r="P4330" s="10">
        <v>59957.440000000002</v>
      </c>
      <c r="Q4330" s="10">
        <v>44946.26</v>
      </c>
      <c r="R4330" s="10">
        <v>31603.47</v>
      </c>
      <c r="S4330" s="10">
        <v>49870.74</v>
      </c>
      <c r="T4330" s="10">
        <v>45161.79</v>
      </c>
      <c r="U4330" s="9">
        <v>430652.2</v>
      </c>
    </row>
    <row r="4331" spans="1:21" ht="23.25" thickBot="1" x14ac:dyDescent="0.3">
      <c r="A4331" s="4" t="s">
        <v>943</v>
      </c>
      <c r="B4331" s="4" t="s">
        <v>1077</v>
      </c>
      <c r="C4331" s="4" t="s">
        <v>1078</v>
      </c>
      <c r="D4331" s="4" t="s">
        <v>1074</v>
      </c>
      <c r="E4331" s="4" t="s">
        <v>1075</v>
      </c>
      <c r="F4331" s="4" t="s">
        <v>258</v>
      </c>
      <c r="G4331" s="4" t="s">
        <v>259</v>
      </c>
      <c r="H4331" s="4" t="s">
        <v>1076</v>
      </c>
      <c r="I4331" s="8">
        <v>5241.6400000000003</v>
      </c>
      <c r="J4331" s="8">
        <v>5241.6400000000003</v>
      </c>
      <c r="K4331" s="8">
        <v>5241.6400000000003</v>
      </c>
      <c r="L4331" s="8">
        <v>5241.6400000000003</v>
      </c>
      <c r="M4331" s="8">
        <v>5241.6400000000003</v>
      </c>
      <c r="N4331" s="8">
        <v>10686.02</v>
      </c>
      <c r="O4331" s="8">
        <v>5241.6400000000003</v>
      </c>
      <c r="P4331" s="8">
        <v>5241.6400000000003</v>
      </c>
      <c r="Q4331" s="8">
        <v>5241.68</v>
      </c>
      <c r="R4331" s="8">
        <v>4674.16</v>
      </c>
      <c r="S4331" s="8">
        <v>4674.16</v>
      </c>
      <c r="T4331" s="8">
        <v>4674.16</v>
      </c>
      <c r="U4331" s="9">
        <v>66641.66</v>
      </c>
    </row>
    <row r="4332" spans="1:21" ht="23.25" thickBot="1" x14ac:dyDescent="0.3">
      <c r="A4332" s="4" t="s">
        <v>943</v>
      </c>
      <c r="B4332" s="4" t="s">
        <v>1077</v>
      </c>
      <c r="C4332" s="4" t="s">
        <v>1078</v>
      </c>
      <c r="D4332" s="4" t="s">
        <v>1029</v>
      </c>
      <c r="E4332" s="4" t="s">
        <v>1030</v>
      </c>
      <c r="F4332" s="4" t="s">
        <v>152</v>
      </c>
      <c r="G4332" s="4" t="s">
        <v>153</v>
      </c>
      <c r="H4332" s="4" t="s">
        <v>1031</v>
      </c>
      <c r="I4332" s="11"/>
      <c r="J4332" s="11"/>
      <c r="K4332" s="11"/>
      <c r="L4332" s="11"/>
      <c r="M4332" s="11"/>
      <c r="N4332" s="11"/>
      <c r="O4332" s="11"/>
      <c r="P4332" s="11"/>
      <c r="Q4332" s="11"/>
      <c r="R4332" s="11"/>
      <c r="S4332" s="10">
        <v>130</v>
      </c>
      <c r="T4332" s="11"/>
      <c r="U4332" s="9">
        <v>130</v>
      </c>
    </row>
    <row r="4333" spans="1:21" ht="23.25" thickBot="1" x14ac:dyDescent="0.3">
      <c r="A4333" s="4" t="s">
        <v>943</v>
      </c>
      <c r="B4333" s="4" t="s">
        <v>1077</v>
      </c>
      <c r="C4333" s="4" t="s">
        <v>1078</v>
      </c>
      <c r="D4333" s="4" t="s">
        <v>1029</v>
      </c>
      <c r="E4333" s="4" t="s">
        <v>1030</v>
      </c>
      <c r="F4333" s="4" t="s">
        <v>312</v>
      </c>
      <c r="G4333" s="4" t="s">
        <v>313</v>
      </c>
      <c r="H4333" s="4" t="s">
        <v>1031</v>
      </c>
      <c r="I4333" s="8">
        <v>7254.5</v>
      </c>
      <c r="J4333" s="8">
        <v>7254.5</v>
      </c>
      <c r="K4333" s="8">
        <v>31865.24</v>
      </c>
      <c r="L4333" s="8">
        <v>7254.5</v>
      </c>
      <c r="M4333" s="8">
        <v>7254.5</v>
      </c>
      <c r="N4333" s="8">
        <v>7254.5</v>
      </c>
      <c r="O4333" s="8">
        <v>7254.5</v>
      </c>
      <c r="P4333" s="7"/>
      <c r="Q4333" s="7"/>
      <c r="R4333" s="7"/>
      <c r="S4333" s="7"/>
      <c r="T4333" s="7"/>
      <c r="U4333" s="9">
        <v>75392.240000000005</v>
      </c>
    </row>
    <row r="4334" spans="1:21" ht="23.25" thickBot="1" x14ac:dyDescent="0.3">
      <c r="A4334" s="4" t="s">
        <v>943</v>
      </c>
      <c r="B4334" s="4" t="s">
        <v>543</v>
      </c>
      <c r="C4334" s="4" t="s">
        <v>544</v>
      </c>
      <c r="D4334" s="4" t="s">
        <v>944</v>
      </c>
      <c r="E4334" s="4" t="s">
        <v>945</v>
      </c>
      <c r="F4334" s="4" t="s">
        <v>108</v>
      </c>
      <c r="G4334" s="4" t="s">
        <v>109</v>
      </c>
      <c r="H4334" s="4" t="s">
        <v>440</v>
      </c>
      <c r="I4334" s="10">
        <v>224942.37</v>
      </c>
      <c r="J4334" s="10">
        <v>189663.62</v>
      </c>
      <c r="K4334" s="10">
        <v>188111.67</v>
      </c>
      <c r="L4334" s="10">
        <v>223738.84</v>
      </c>
      <c r="M4334" s="10">
        <v>234778.19</v>
      </c>
      <c r="N4334" s="10">
        <v>247129.18</v>
      </c>
      <c r="O4334" s="10">
        <v>250752.09</v>
      </c>
      <c r="P4334" s="10">
        <v>237333.62</v>
      </c>
      <c r="Q4334" s="10">
        <v>248634.02</v>
      </c>
      <c r="R4334" s="10">
        <v>242423.91</v>
      </c>
      <c r="S4334" s="10">
        <v>264504.93</v>
      </c>
      <c r="T4334" s="10">
        <v>261380.89</v>
      </c>
      <c r="U4334" s="9">
        <v>2813393.33</v>
      </c>
    </row>
    <row r="4335" spans="1:21" ht="23.25" thickBot="1" x14ac:dyDescent="0.3">
      <c r="A4335" s="4" t="s">
        <v>943</v>
      </c>
      <c r="B4335" s="4" t="s">
        <v>543</v>
      </c>
      <c r="C4335" s="4" t="s">
        <v>544</v>
      </c>
      <c r="D4335" s="4" t="s">
        <v>944</v>
      </c>
      <c r="E4335" s="4" t="s">
        <v>945</v>
      </c>
      <c r="F4335" s="4" t="s">
        <v>110</v>
      </c>
      <c r="G4335" s="4" t="s">
        <v>111</v>
      </c>
      <c r="H4335" s="4" t="s">
        <v>440</v>
      </c>
      <c r="I4335" s="8">
        <v>1041.6600000000001</v>
      </c>
      <c r="J4335" s="8">
        <v>1041.6600000000001</v>
      </c>
      <c r="K4335" s="8">
        <v>1041.6600000000001</v>
      </c>
      <c r="L4335" s="8">
        <v>1041.6600000000001</v>
      </c>
      <c r="M4335" s="8">
        <v>1041.6600000000001</v>
      </c>
      <c r="N4335" s="8">
        <v>1041.6600000000001</v>
      </c>
      <c r="O4335" s="8">
        <v>6385.01</v>
      </c>
      <c r="P4335" s="8">
        <v>2208.33</v>
      </c>
      <c r="Q4335" s="8">
        <v>2208.33</v>
      </c>
      <c r="R4335" s="8">
        <v>5541.66</v>
      </c>
      <c r="S4335" s="8">
        <v>7242.94</v>
      </c>
      <c r="T4335" s="8">
        <v>4500</v>
      </c>
      <c r="U4335" s="9">
        <v>34336.230000000003</v>
      </c>
    </row>
    <row r="4336" spans="1:21" ht="23.25" thickBot="1" x14ac:dyDescent="0.3">
      <c r="A4336" s="4" t="s">
        <v>943</v>
      </c>
      <c r="B4336" s="4" t="s">
        <v>543</v>
      </c>
      <c r="C4336" s="4" t="s">
        <v>544</v>
      </c>
      <c r="D4336" s="4" t="s">
        <v>944</v>
      </c>
      <c r="E4336" s="4" t="s">
        <v>945</v>
      </c>
      <c r="F4336" s="4" t="s">
        <v>112</v>
      </c>
      <c r="G4336" s="4" t="s">
        <v>113</v>
      </c>
      <c r="H4336" s="4" t="s">
        <v>440</v>
      </c>
      <c r="I4336" s="10">
        <v>32953.769999999997</v>
      </c>
      <c r="J4336" s="10">
        <v>32953.769999999997</v>
      </c>
      <c r="K4336" s="10">
        <v>33208.92</v>
      </c>
      <c r="L4336" s="10">
        <v>33147.31</v>
      </c>
      <c r="M4336" s="10">
        <v>33143.53</v>
      </c>
      <c r="N4336" s="10">
        <v>34225.99</v>
      </c>
      <c r="O4336" s="10">
        <v>35047.33</v>
      </c>
      <c r="P4336" s="10">
        <v>35549.49</v>
      </c>
      <c r="Q4336" s="10">
        <v>35580</v>
      </c>
      <c r="R4336" s="10">
        <v>38606.33</v>
      </c>
      <c r="S4336" s="10">
        <v>41713.339999999997</v>
      </c>
      <c r="T4336" s="10">
        <v>41952.15</v>
      </c>
      <c r="U4336" s="9">
        <v>428081.93</v>
      </c>
    </row>
    <row r="4337" spans="1:21" ht="23.25" thickBot="1" x14ac:dyDescent="0.3">
      <c r="A4337" s="4" t="s">
        <v>943</v>
      </c>
      <c r="B4337" s="4" t="s">
        <v>543</v>
      </c>
      <c r="C4337" s="4" t="s">
        <v>544</v>
      </c>
      <c r="D4337" s="4" t="s">
        <v>944</v>
      </c>
      <c r="E4337" s="4" t="s">
        <v>945</v>
      </c>
      <c r="F4337" s="4" t="s">
        <v>114</v>
      </c>
      <c r="G4337" s="4" t="s">
        <v>115</v>
      </c>
      <c r="H4337" s="4" t="s">
        <v>440</v>
      </c>
      <c r="I4337" s="8">
        <v>122068.86</v>
      </c>
      <c r="J4337" s="8">
        <v>122068.97</v>
      </c>
      <c r="K4337" s="8">
        <v>123013.44</v>
      </c>
      <c r="L4337" s="8">
        <v>123125.7</v>
      </c>
      <c r="M4337" s="8">
        <v>123111.37</v>
      </c>
      <c r="N4337" s="8">
        <v>127129.19</v>
      </c>
      <c r="O4337" s="8">
        <v>130177.08</v>
      </c>
      <c r="P4337" s="8">
        <v>132157.37</v>
      </c>
      <c r="Q4337" s="8">
        <v>132270.9</v>
      </c>
      <c r="R4337" s="8">
        <v>143835.92000000001</v>
      </c>
      <c r="S4337" s="8">
        <v>155296.18</v>
      </c>
      <c r="T4337" s="8">
        <v>156149.51</v>
      </c>
      <c r="U4337" s="9">
        <v>1590404.49</v>
      </c>
    </row>
    <row r="4338" spans="1:21" ht="23.25" thickBot="1" x14ac:dyDescent="0.3">
      <c r="A4338" s="4" t="s">
        <v>943</v>
      </c>
      <c r="B4338" s="4" t="s">
        <v>543</v>
      </c>
      <c r="C4338" s="4" t="s">
        <v>544</v>
      </c>
      <c r="D4338" s="4" t="s">
        <v>944</v>
      </c>
      <c r="E4338" s="4" t="s">
        <v>945</v>
      </c>
      <c r="F4338" s="4" t="s">
        <v>128</v>
      </c>
      <c r="G4338" s="4" t="s">
        <v>129</v>
      </c>
      <c r="H4338" s="4" t="s">
        <v>440</v>
      </c>
      <c r="I4338" s="10">
        <v>9450</v>
      </c>
      <c r="J4338" s="10">
        <v>20000</v>
      </c>
      <c r="K4338" s="10">
        <v>58.5</v>
      </c>
      <c r="L4338" s="10">
        <v>287.97000000000003</v>
      </c>
      <c r="M4338" s="11"/>
      <c r="N4338" s="11"/>
      <c r="O4338" s="11"/>
      <c r="P4338" s="11"/>
      <c r="Q4338" s="11"/>
      <c r="R4338" s="11"/>
      <c r="S4338" s="10">
        <v>3875</v>
      </c>
      <c r="T4338" s="11"/>
      <c r="U4338" s="9">
        <v>33671.47</v>
      </c>
    </row>
    <row r="4339" spans="1:21" ht="23.25" thickBot="1" x14ac:dyDescent="0.3">
      <c r="A4339" s="4" t="s">
        <v>943</v>
      </c>
      <c r="B4339" s="4" t="s">
        <v>543</v>
      </c>
      <c r="C4339" s="4" t="s">
        <v>544</v>
      </c>
      <c r="D4339" s="4" t="s">
        <v>944</v>
      </c>
      <c r="E4339" s="4" t="s">
        <v>945</v>
      </c>
      <c r="F4339" s="4" t="s">
        <v>132</v>
      </c>
      <c r="G4339" s="4" t="s">
        <v>133</v>
      </c>
      <c r="H4339" s="4" t="s">
        <v>440</v>
      </c>
      <c r="I4339" s="7"/>
      <c r="J4339" s="7"/>
      <c r="K4339" s="8">
        <v>53.94</v>
      </c>
      <c r="L4339" s="7"/>
      <c r="M4339" s="7"/>
      <c r="N4339" s="7"/>
      <c r="O4339" s="7"/>
      <c r="P4339" s="7"/>
      <c r="Q4339" s="7"/>
      <c r="R4339" s="7"/>
      <c r="S4339" s="7"/>
      <c r="T4339" s="7"/>
      <c r="U4339" s="9">
        <v>53.94</v>
      </c>
    </row>
    <row r="4340" spans="1:21" ht="23.25" thickBot="1" x14ac:dyDescent="0.3">
      <c r="A4340" s="4" t="s">
        <v>943</v>
      </c>
      <c r="B4340" s="4" t="s">
        <v>543</v>
      </c>
      <c r="C4340" s="4" t="s">
        <v>544</v>
      </c>
      <c r="D4340" s="4" t="s">
        <v>944</v>
      </c>
      <c r="E4340" s="4" t="s">
        <v>945</v>
      </c>
      <c r="F4340" s="4" t="s">
        <v>94</v>
      </c>
      <c r="G4340" s="4" t="s">
        <v>95</v>
      </c>
      <c r="H4340" s="4" t="s">
        <v>440</v>
      </c>
      <c r="I4340" s="11"/>
      <c r="J4340" s="11"/>
      <c r="K4340" s="11"/>
      <c r="L4340" s="11"/>
      <c r="M4340" s="11"/>
      <c r="N4340" s="10">
        <v>1644</v>
      </c>
      <c r="O4340" s="11"/>
      <c r="P4340" s="11"/>
      <c r="Q4340" s="11"/>
      <c r="R4340" s="11"/>
      <c r="S4340" s="11"/>
      <c r="T4340" s="11"/>
      <c r="U4340" s="9">
        <v>1644</v>
      </c>
    </row>
    <row r="4341" spans="1:21" ht="23.25" thickBot="1" x14ac:dyDescent="0.3">
      <c r="A4341" s="4" t="s">
        <v>943</v>
      </c>
      <c r="B4341" s="4" t="s">
        <v>543</v>
      </c>
      <c r="C4341" s="4" t="s">
        <v>544</v>
      </c>
      <c r="D4341" s="4" t="s">
        <v>944</v>
      </c>
      <c r="E4341" s="4" t="s">
        <v>945</v>
      </c>
      <c r="F4341" s="4" t="s">
        <v>134</v>
      </c>
      <c r="G4341" s="4" t="s">
        <v>135</v>
      </c>
      <c r="H4341" s="4" t="s">
        <v>440</v>
      </c>
      <c r="I4341" s="7"/>
      <c r="J4341" s="7"/>
      <c r="K4341" s="7"/>
      <c r="L4341" s="7"/>
      <c r="M4341" s="8">
        <v>400</v>
      </c>
      <c r="N4341" s="7"/>
      <c r="O4341" s="7"/>
      <c r="P4341" s="7"/>
      <c r="Q4341" s="7"/>
      <c r="R4341" s="7"/>
      <c r="S4341" s="7"/>
      <c r="T4341" s="7"/>
      <c r="U4341" s="9">
        <v>400</v>
      </c>
    </row>
    <row r="4342" spans="1:21" ht="23.25" thickBot="1" x14ac:dyDescent="0.3">
      <c r="A4342" s="4" t="s">
        <v>943</v>
      </c>
      <c r="B4342" s="4" t="s">
        <v>543</v>
      </c>
      <c r="C4342" s="4" t="s">
        <v>544</v>
      </c>
      <c r="D4342" s="4" t="s">
        <v>944</v>
      </c>
      <c r="E4342" s="4" t="s">
        <v>945</v>
      </c>
      <c r="F4342" s="4" t="s">
        <v>38</v>
      </c>
      <c r="G4342" s="4" t="s">
        <v>39</v>
      </c>
      <c r="H4342" s="4" t="s">
        <v>440</v>
      </c>
      <c r="I4342" s="10">
        <v>2872.5</v>
      </c>
      <c r="J4342" s="10">
        <v>-232.5</v>
      </c>
      <c r="K4342" s="10">
        <v>10000</v>
      </c>
      <c r="L4342" s="10">
        <v>-10000</v>
      </c>
      <c r="M4342" s="10">
        <v>7000</v>
      </c>
      <c r="N4342" s="10">
        <v>-7000</v>
      </c>
      <c r="O4342" s="10">
        <v>1732.5</v>
      </c>
      <c r="P4342" s="10">
        <v>577.5</v>
      </c>
      <c r="Q4342" s="11"/>
      <c r="R4342" s="11"/>
      <c r="S4342" s="10">
        <v>7000</v>
      </c>
      <c r="T4342" s="10">
        <v>2187.5</v>
      </c>
      <c r="U4342" s="9">
        <v>14137.5</v>
      </c>
    </row>
    <row r="4343" spans="1:21" ht="23.25" thickBot="1" x14ac:dyDescent="0.3">
      <c r="A4343" s="4" t="s">
        <v>943</v>
      </c>
      <c r="B4343" s="4" t="s">
        <v>543</v>
      </c>
      <c r="C4343" s="4" t="s">
        <v>544</v>
      </c>
      <c r="D4343" s="4" t="s">
        <v>944</v>
      </c>
      <c r="E4343" s="4" t="s">
        <v>945</v>
      </c>
      <c r="F4343" s="4" t="s">
        <v>98</v>
      </c>
      <c r="G4343" s="4" t="s">
        <v>99</v>
      </c>
      <c r="H4343" s="4" t="s">
        <v>440</v>
      </c>
      <c r="I4343" s="7"/>
      <c r="J4343" s="7"/>
      <c r="K4343" s="7"/>
      <c r="L4343" s="8">
        <v>18.399999999999999</v>
      </c>
      <c r="M4343" s="8">
        <v>17.100000000000001</v>
      </c>
      <c r="N4343" s="8">
        <v>113.45</v>
      </c>
      <c r="O4343" s="7"/>
      <c r="P4343" s="8">
        <v>47.99</v>
      </c>
      <c r="Q4343" s="7"/>
      <c r="R4343" s="8">
        <v>1190</v>
      </c>
      <c r="S4343" s="8">
        <v>-1088.52</v>
      </c>
      <c r="T4343" s="8">
        <v>-16.579999999999998</v>
      </c>
      <c r="U4343" s="9">
        <v>281.83999999999997</v>
      </c>
    </row>
    <row r="4344" spans="1:21" ht="23.25" thickBot="1" x14ac:dyDescent="0.3">
      <c r="A4344" s="4" t="s">
        <v>943</v>
      </c>
      <c r="B4344" s="4" t="s">
        <v>543</v>
      </c>
      <c r="C4344" s="4" t="s">
        <v>544</v>
      </c>
      <c r="D4344" s="4" t="s">
        <v>944</v>
      </c>
      <c r="E4344" s="4" t="s">
        <v>945</v>
      </c>
      <c r="F4344" s="4" t="s">
        <v>102</v>
      </c>
      <c r="G4344" s="4" t="s">
        <v>103</v>
      </c>
      <c r="H4344" s="4" t="s">
        <v>440</v>
      </c>
      <c r="I4344" s="11"/>
      <c r="J4344" s="11"/>
      <c r="K4344" s="11"/>
      <c r="L4344" s="11"/>
      <c r="M4344" s="11"/>
      <c r="N4344" s="10">
        <v>3.61</v>
      </c>
      <c r="O4344" s="11"/>
      <c r="P4344" s="11"/>
      <c r="Q4344" s="11"/>
      <c r="R4344" s="11"/>
      <c r="S4344" s="11"/>
      <c r="T4344" s="11"/>
      <c r="U4344" s="9">
        <v>3.61</v>
      </c>
    </row>
    <row r="4345" spans="1:21" ht="23.25" thickBot="1" x14ac:dyDescent="0.3">
      <c r="A4345" s="4" t="s">
        <v>943</v>
      </c>
      <c r="B4345" s="4" t="s">
        <v>543</v>
      </c>
      <c r="C4345" s="4" t="s">
        <v>544</v>
      </c>
      <c r="D4345" s="4" t="s">
        <v>944</v>
      </c>
      <c r="E4345" s="4" t="s">
        <v>945</v>
      </c>
      <c r="F4345" s="4" t="s">
        <v>235</v>
      </c>
      <c r="G4345" s="4" t="s">
        <v>236</v>
      </c>
      <c r="H4345" s="4" t="s">
        <v>440</v>
      </c>
      <c r="I4345" s="7"/>
      <c r="J4345" s="8">
        <v>41.21</v>
      </c>
      <c r="K4345" s="7"/>
      <c r="L4345" s="7"/>
      <c r="M4345" s="7"/>
      <c r="N4345" s="7"/>
      <c r="O4345" s="7"/>
      <c r="P4345" s="7"/>
      <c r="Q4345" s="7"/>
      <c r="R4345" s="7"/>
      <c r="S4345" s="7"/>
      <c r="T4345" s="7"/>
      <c r="U4345" s="9">
        <v>41.21</v>
      </c>
    </row>
    <row r="4346" spans="1:21" ht="23.25" thickBot="1" x14ac:dyDescent="0.3">
      <c r="A4346" s="4" t="s">
        <v>943</v>
      </c>
      <c r="B4346" s="4" t="s">
        <v>543</v>
      </c>
      <c r="C4346" s="4" t="s">
        <v>544</v>
      </c>
      <c r="D4346" s="4" t="s">
        <v>944</v>
      </c>
      <c r="E4346" s="4" t="s">
        <v>945</v>
      </c>
      <c r="F4346" s="4" t="s">
        <v>116</v>
      </c>
      <c r="G4346" s="4" t="s">
        <v>117</v>
      </c>
      <c r="H4346" s="4" t="s">
        <v>440</v>
      </c>
      <c r="I4346" s="10">
        <v>10.25</v>
      </c>
      <c r="J4346" s="10">
        <v>123.41</v>
      </c>
      <c r="K4346" s="10">
        <v>26.6</v>
      </c>
      <c r="L4346" s="10">
        <v>25.2</v>
      </c>
      <c r="M4346" s="10">
        <v>23.1</v>
      </c>
      <c r="N4346" s="10">
        <v>53.1</v>
      </c>
      <c r="O4346" s="11"/>
      <c r="P4346" s="11"/>
      <c r="Q4346" s="11"/>
      <c r="R4346" s="11"/>
      <c r="S4346" s="11"/>
      <c r="T4346" s="11"/>
      <c r="U4346" s="9">
        <v>261.66000000000003</v>
      </c>
    </row>
    <row r="4347" spans="1:21" ht="23.25" thickBot="1" x14ac:dyDescent="0.3">
      <c r="A4347" s="4" t="s">
        <v>943</v>
      </c>
      <c r="B4347" s="4" t="s">
        <v>543</v>
      </c>
      <c r="C4347" s="4" t="s">
        <v>544</v>
      </c>
      <c r="D4347" s="4" t="s">
        <v>944</v>
      </c>
      <c r="E4347" s="4" t="s">
        <v>945</v>
      </c>
      <c r="F4347" s="4" t="s">
        <v>104</v>
      </c>
      <c r="G4347" s="4" t="s">
        <v>105</v>
      </c>
      <c r="H4347" s="4" t="s">
        <v>440</v>
      </c>
      <c r="I4347" s="7"/>
      <c r="J4347" s="7"/>
      <c r="K4347" s="7"/>
      <c r="L4347" s="7"/>
      <c r="M4347" s="7"/>
      <c r="N4347" s="7"/>
      <c r="O4347" s="7"/>
      <c r="P4347" s="7"/>
      <c r="Q4347" s="8">
        <v>-0.78</v>
      </c>
      <c r="R4347" s="7"/>
      <c r="S4347" s="7"/>
      <c r="T4347" s="7"/>
      <c r="U4347" s="9">
        <v>-0.78</v>
      </c>
    </row>
    <row r="4348" spans="1:21" ht="23.25" thickBot="1" x14ac:dyDescent="0.3">
      <c r="A4348" s="4" t="s">
        <v>943</v>
      </c>
      <c r="B4348" s="4" t="s">
        <v>543</v>
      </c>
      <c r="C4348" s="4" t="s">
        <v>544</v>
      </c>
      <c r="D4348" s="4" t="s">
        <v>944</v>
      </c>
      <c r="E4348" s="4" t="s">
        <v>945</v>
      </c>
      <c r="F4348" s="4" t="s">
        <v>82</v>
      </c>
      <c r="G4348" s="4" t="s">
        <v>83</v>
      </c>
      <c r="H4348" s="4" t="s">
        <v>440</v>
      </c>
      <c r="I4348" s="11"/>
      <c r="J4348" s="11"/>
      <c r="K4348" s="10">
        <v>60</v>
      </c>
      <c r="L4348" s="11"/>
      <c r="M4348" s="11"/>
      <c r="N4348" s="11"/>
      <c r="O4348" s="11"/>
      <c r="P4348" s="11"/>
      <c r="Q4348" s="11"/>
      <c r="R4348" s="11"/>
      <c r="S4348" s="11"/>
      <c r="T4348" s="11"/>
      <c r="U4348" s="9">
        <v>60</v>
      </c>
    </row>
    <row r="4349" spans="1:21" ht="23.25" thickBot="1" x14ac:dyDescent="0.3">
      <c r="A4349" s="4" t="s">
        <v>943</v>
      </c>
      <c r="B4349" s="4" t="s">
        <v>543</v>
      </c>
      <c r="C4349" s="4" t="s">
        <v>544</v>
      </c>
      <c r="D4349" s="4" t="s">
        <v>944</v>
      </c>
      <c r="E4349" s="4" t="s">
        <v>945</v>
      </c>
      <c r="F4349" s="4" t="s">
        <v>312</v>
      </c>
      <c r="G4349" s="4" t="s">
        <v>313</v>
      </c>
      <c r="H4349" s="4" t="s">
        <v>440</v>
      </c>
      <c r="I4349" s="7"/>
      <c r="J4349" s="7"/>
      <c r="K4349" s="7"/>
      <c r="L4349" s="7"/>
      <c r="M4349" s="7"/>
      <c r="N4349" s="7"/>
      <c r="O4349" s="7"/>
      <c r="P4349" s="8">
        <v>99</v>
      </c>
      <c r="Q4349" s="8">
        <v>91.95</v>
      </c>
      <c r="R4349" s="7"/>
      <c r="S4349" s="7"/>
      <c r="T4349" s="7"/>
      <c r="U4349" s="9">
        <v>190.95</v>
      </c>
    </row>
    <row r="4350" spans="1:21" ht="23.25" thickBot="1" x14ac:dyDescent="0.3">
      <c r="A4350" s="4" t="s">
        <v>943</v>
      </c>
      <c r="B4350" s="4" t="s">
        <v>543</v>
      </c>
      <c r="C4350" s="4" t="s">
        <v>544</v>
      </c>
      <c r="D4350" s="4" t="s">
        <v>944</v>
      </c>
      <c r="E4350" s="4" t="s">
        <v>945</v>
      </c>
      <c r="F4350" s="4" t="s">
        <v>84</v>
      </c>
      <c r="G4350" s="4" t="s">
        <v>85</v>
      </c>
      <c r="H4350" s="4" t="s">
        <v>440</v>
      </c>
      <c r="I4350" s="10">
        <v>4740.3100000000004</v>
      </c>
      <c r="J4350" s="10">
        <v>-3833.28</v>
      </c>
      <c r="K4350" s="10">
        <v>873.95</v>
      </c>
      <c r="L4350" s="10">
        <v>1626.61</v>
      </c>
      <c r="M4350" s="10">
        <v>290.64</v>
      </c>
      <c r="N4350" s="10">
        <v>497.8</v>
      </c>
      <c r="O4350" s="10">
        <v>12.2</v>
      </c>
      <c r="P4350" s="11"/>
      <c r="Q4350" s="11"/>
      <c r="R4350" s="10">
        <v>220</v>
      </c>
      <c r="S4350" s="11"/>
      <c r="T4350" s="11"/>
      <c r="U4350" s="9">
        <v>4428.2299999999996</v>
      </c>
    </row>
    <row r="4351" spans="1:21" ht="23.25" thickBot="1" x14ac:dyDescent="0.3">
      <c r="A4351" s="4" t="s">
        <v>943</v>
      </c>
      <c r="B4351" s="4" t="s">
        <v>543</v>
      </c>
      <c r="C4351" s="4" t="s">
        <v>544</v>
      </c>
      <c r="D4351" s="4" t="s">
        <v>944</v>
      </c>
      <c r="E4351" s="4" t="s">
        <v>945</v>
      </c>
      <c r="F4351" s="4" t="s">
        <v>162</v>
      </c>
      <c r="G4351" s="4" t="s">
        <v>163</v>
      </c>
      <c r="H4351" s="4" t="s">
        <v>440</v>
      </c>
      <c r="I4351" s="7"/>
      <c r="J4351" s="8">
        <v>1888.13</v>
      </c>
      <c r="K4351" s="8">
        <v>639.38</v>
      </c>
      <c r="L4351" s="8">
        <v>528.21</v>
      </c>
      <c r="M4351" s="7"/>
      <c r="N4351" s="7"/>
      <c r="O4351" s="7"/>
      <c r="P4351" s="7"/>
      <c r="Q4351" s="7"/>
      <c r="R4351" s="7"/>
      <c r="S4351" s="7"/>
      <c r="T4351" s="7"/>
      <c r="U4351" s="9">
        <v>3055.72</v>
      </c>
    </row>
    <row r="4352" spans="1:21" ht="23.25" thickBot="1" x14ac:dyDescent="0.3">
      <c r="A4352" s="4" t="s">
        <v>943</v>
      </c>
      <c r="B4352" s="4" t="s">
        <v>543</v>
      </c>
      <c r="C4352" s="4" t="s">
        <v>544</v>
      </c>
      <c r="D4352" s="4" t="s">
        <v>944</v>
      </c>
      <c r="E4352" s="4" t="s">
        <v>945</v>
      </c>
      <c r="F4352" s="4" t="s">
        <v>164</v>
      </c>
      <c r="G4352" s="4" t="s">
        <v>165</v>
      </c>
      <c r="H4352" s="4" t="s">
        <v>440</v>
      </c>
      <c r="I4352" s="10">
        <v>2278.2600000000002</v>
      </c>
      <c r="J4352" s="10">
        <v>4512.53</v>
      </c>
      <c r="K4352" s="11"/>
      <c r="L4352" s="10">
        <v>277.45999999999998</v>
      </c>
      <c r="M4352" s="11"/>
      <c r="N4352" s="10">
        <v>2071.39</v>
      </c>
      <c r="O4352" s="10">
        <v>-870.44</v>
      </c>
      <c r="P4352" s="11"/>
      <c r="Q4352" s="11"/>
      <c r="R4352" s="11"/>
      <c r="S4352" s="11"/>
      <c r="T4352" s="11"/>
      <c r="U4352" s="9">
        <v>8269.2000000000007</v>
      </c>
    </row>
    <row r="4353" spans="1:21" ht="23.25" thickBot="1" x14ac:dyDescent="0.3">
      <c r="A4353" s="4" t="s">
        <v>943</v>
      </c>
      <c r="B4353" s="4" t="s">
        <v>543</v>
      </c>
      <c r="C4353" s="4" t="s">
        <v>544</v>
      </c>
      <c r="D4353" s="4" t="s">
        <v>944</v>
      </c>
      <c r="E4353" s="4" t="s">
        <v>945</v>
      </c>
      <c r="F4353" s="4" t="s">
        <v>86</v>
      </c>
      <c r="G4353" s="4" t="s">
        <v>87</v>
      </c>
      <c r="H4353" s="4" t="s">
        <v>440</v>
      </c>
      <c r="I4353" s="8">
        <v>357.46</v>
      </c>
      <c r="J4353" s="7"/>
      <c r="K4353" s="7"/>
      <c r="L4353" s="7"/>
      <c r="M4353" s="8">
        <v>211.46</v>
      </c>
      <c r="N4353" s="8">
        <v>1492</v>
      </c>
      <c r="O4353" s="7"/>
      <c r="P4353" s="7"/>
      <c r="Q4353" s="7"/>
      <c r="R4353" s="7"/>
      <c r="S4353" s="7"/>
      <c r="T4353" s="7"/>
      <c r="U4353" s="9">
        <v>2060.92</v>
      </c>
    </row>
    <row r="4354" spans="1:21" ht="23.25" thickBot="1" x14ac:dyDescent="0.3">
      <c r="A4354" s="4" t="s">
        <v>943</v>
      </c>
      <c r="B4354" s="4" t="s">
        <v>543</v>
      </c>
      <c r="C4354" s="4" t="s">
        <v>544</v>
      </c>
      <c r="D4354" s="4" t="s">
        <v>944</v>
      </c>
      <c r="E4354" s="4" t="s">
        <v>945</v>
      </c>
      <c r="F4354" s="4" t="s">
        <v>166</v>
      </c>
      <c r="G4354" s="4" t="s">
        <v>167</v>
      </c>
      <c r="H4354" s="4" t="s">
        <v>440</v>
      </c>
      <c r="I4354" s="11"/>
      <c r="J4354" s="11"/>
      <c r="K4354" s="10">
        <v>552.42999999999995</v>
      </c>
      <c r="L4354" s="10">
        <v>596.88</v>
      </c>
      <c r="M4354" s="11"/>
      <c r="N4354" s="11"/>
      <c r="O4354" s="11"/>
      <c r="P4354" s="10">
        <v>650</v>
      </c>
      <c r="Q4354" s="11"/>
      <c r="R4354" s="11"/>
      <c r="S4354" s="11"/>
      <c r="T4354" s="10">
        <v>101.48</v>
      </c>
      <c r="U4354" s="9">
        <v>1900.79</v>
      </c>
    </row>
    <row r="4355" spans="1:21" ht="23.25" thickBot="1" x14ac:dyDescent="0.3">
      <c r="A4355" s="4" t="s">
        <v>943</v>
      </c>
      <c r="B4355" s="4" t="s">
        <v>543</v>
      </c>
      <c r="C4355" s="4" t="s">
        <v>544</v>
      </c>
      <c r="D4355" s="4" t="s">
        <v>944</v>
      </c>
      <c r="E4355" s="4" t="s">
        <v>945</v>
      </c>
      <c r="F4355" s="4" t="s">
        <v>168</v>
      </c>
      <c r="G4355" s="4" t="s">
        <v>169</v>
      </c>
      <c r="H4355" s="4" t="s">
        <v>440</v>
      </c>
      <c r="I4355" s="7"/>
      <c r="J4355" s="7"/>
      <c r="K4355" s="7"/>
      <c r="L4355" s="7"/>
      <c r="M4355" s="7"/>
      <c r="N4355" s="8">
        <v>105.95</v>
      </c>
      <c r="O4355" s="7"/>
      <c r="P4355" s="7"/>
      <c r="Q4355" s="7"/>
      <c r="R4355" s="7"/>
      <c r="S4355" s="7"/>
      <c r="T4355" s="7"/>
      <c r="U4355" s="9">
        <v>105.95</v>
      </c>
    </row>
    <row r="4356" spans="1:21" ht="23.25" thickBot="1" x14ac:dyDescent="0.3">
      <c r="A4356" s="4" t="s">
        <v>943</v>
      </c>
      <c r="B4356" s="4" t="s">
        <v>543</v>
      </c>
      <c r="C4356" s="4" t="s">
        <v>544</v>
      </c>
      <c r="D4356" s="4" t="s">
        <v>944</v>
      </c>
      <c r="E4356" s="4" t="s">
        <v>945</v>
      </c>
      <c r="F4356" s="4" t="s">
        <v>76</v>
      </c>
      <c r="G4356" s="4" t="s">
        <v>77</v>
      </c>
      <c r="H4356" s="4" t="s">
        <v>440</v>
      </c>
      <c r="I4356" s="11"/>
      <c r="J4356" s="11"/>
      <c r="K4356" s="11"/>
      <c r="L4356" s="11"/>
      <c r="M4356" s="11"/>
      <c r="N4356" s="10">
        <v>9385.23</v>
      </c>
      <c r="O4356" s="10">
        <v>16812.810000000001</v>
      </c>
      <c r="P4356" s="10">
        <v>11620.49</v>
      </c>
      <c r="Q4356" s="10">
        <v>485.84</v>
      </c>
      <c r="R4356" s="11"/>
      <c r="S4356" s="11"/>
      <c r="T4356" s="11"/>
      <c r="U4356" s="9">
        <v>38304.370000000003</v>
      </c>
    </row>
    <row r="4357" spans="1:21" ht="23.25" thickBot="1" x14ac:dyDescent="0.3">
      <c r="A4357" s="4" t="s">
        <v>943</v>
      </c>
      <c r="B4357" s="4" t="s">
        <v>543</v>
      </c>
      <c r="C4357" s="4" t="s">
        <v>544</v>
      </c>
      <c r="D4357" s="4" t="s">
        <v>944</v>
      </c>
      <c r="E4357" s="4" t="s">
        <v>945</v>
      </c>
      <c r="F4357" s="4" t="s">
        <v>192</v>
      </c>
      <c r="G4357" s="4" t="s">
        <v>193</v>
      </c>
      <c r="H4357" s="4" t="s">
        <v>440</v>
      </c>
      <c r="I4357" s="8">
        <v>-72325.440000000002</v>
      </c>
      <c r="J4357" s="8">
        <v>-75056.23</v>
      </c>
      <c r="K4357" s="8">
        <v>-46392.44</v>
      </c>
      <c r="L4357" s="8">
        <v>-101539.72</v>
      </c>
      <c r="M4357" s="8">
        <v>-53323.77</v>
      </c>
      <c r="N4357" s="8">
        <v>-137005.89000000001</v>
      </c>
      <c r="O4357" s="8">
        <v>-140146.10999999999</v>
      </c>
      <c r="P4357" s="8">
        <v>-238152.8</v>
      </c>
      <c r="Q4357" s="8">
        <v>-108635.42</v>
      </c>
      <c r="R4357" s="8">
        <v>-98596.77</v>
      </c>
      <c r="S4357" s="8">
        <v>-121041.54</v>
      </c>
      <c r="T4357" s="8">
        <v>-200760.69</v>
      </c>
      <c r="U4357" s="9">
        <v>-1392976.82</v>
      </c>
    </row>
    <row r="4358" spans="1:21" ht="23.25" thickBot="1" x14ac:dyDescent="0.3">
      <c r="A4358" s="4" t="s">
        <v>943</v>
      </c>
      <c r="B4358" s="4" t="s">
        <v>543</v>
      </c>
      <c r="C4358" s="4" t="s">
        <v>544</v>
      </c>
      <c r="D4358" s="4" t="s">
        <v>1079</v>
      </c>
      <c r="E4358" s="4" t="s">
        <v>1080</v>
      </c>
      <c r="F4358" s="4" t="s">
        <v>128</v>
      </c>
      <c r="G4358" s="4" t="s">
        <v>129</v>
      </c>
      <c r="H4358" s="4" t="s">
        <v>1081</v>
      </c>
      <c r="I4358" s="11"/>
      <c r="J4358" s="10">
        <v>3048</v>
      </c>
      <c r="K4358" s="11"/>
      <c r="L4358" s="10">
        <v>3048</v>
      </c>
      <c r="M4358" s="10">
        <v>3036</v>
      </c>
      <c r="N4358" s="10">
        <v>549</v>
      </c>
      <c r="O4358" s="11"/>
      <c r="P4358" s="10">
        <v>3024</v>
      </c>
      <c r="Q4358" s="11"/>
      <c r="R4358" s="11"/>
      <c r="S4358" s="10">
        <v>3072</v>
      </c>
      <c r="T4358" s="10">
        <v>3072</v>
      </c>
      <c r="U4358" s="9">
        <v>18849</v>
      </c>
    </row>
    <row r="4359" spans="1:21" ht="23.25" thickBot="1" x14ac:dyDescent="0.3">
      <c r="A4359" s="4" t="s">
        <v>943</v>
      </c>
      <c r="B4359" s="4" t="s">
        <v>543</v>
      </c>
      <c r="C4359" s="4" t="s">
        <v>544</v>
      </c>
      <c r="D4359" s="4" t="s">
        <v>1079</v>
      </c>
      <c r="E4359" s="4" t="s">
        <v>1080</v>
      </c>
      <c r="F4359" s="4" t="s">
        <v>134</v>
      </c>
      <c r="G4359" s="4" t="s">
        <v>135</v>
      </c>
      <c r="H4359" s="4" t="s">
        <v>1081</v>
      </c>
      <c r="I4359" s="7"/>
      <c r="J4359" s="8">
        <v>2425</v>
      </c>
      <c r="K4359" s="7"/>
      <c r="L4359" s="7"/>
      <c r="M4359" s="7"/>
      <c r="N4359" s="7"/>
      <c r="O4359" s="7"/>
      <c r="P4359" s="7"/>
      <c r="Q4359" s="7"/>
      <c r="R4359" s="7"/>
      <c r="S4359" s="7"/>
      <c r="T4359" s="7"/>
      <c r="U4359" s="9">
        <v>2425</v>
      </c>
    </row>
    <row r="4360" spans="1:21" ht="23.25" thickBot="1" x14ac:dyDescent="0.3">
      <c r="A4360" s="4" t="s">
        <v>943</v>
      </c>
      <c r="B4360" s="4" t="s">
        <v>543</v>
      </c>
      <c r="C4360" s="4" t="s">
        <v>544</v>
      </c>
      <c r="D4360" s="4" t="s">
        <v>1079</v>
      </c>
      <c r="E4360" s="4" t="s">
        <v>1080</v>
      </c>
      <c r="F4360" s="4" t="s">
        <v>84</v>
      </c>
      <c r="G4360" s="4" t="s">
        <v>85</v>
      </c>
      <c r="H4360" s="4" t="s">
        <v>1081</v>
      </c>
      <c r="I4360" s="11"/>
      <c r="J4360" s="11"/>
      <c r="K4360" s="11"/>
      <c r="L4360" s="11"/>
      <c r="M4360" s="10">
        <v>19.8</v>
      </c>
      <c r="N4360" s="11"/>
      <c r="O4360" s="11"/>
      <c r="P4360" s="11"/>
      <c r="Q4360" s="11"/>
      <c r="R4360" s="11"/>
      <c r="S4360" s="11"/>
      <c r="T4360" s="11"/>
      <c r="U4360" s="9">
        <v>19.8</v>
      </c>
    </row>
    <row r="4361" spans="1:21" ht="23.25" thickBot="1" x14ac:dyDescent="0.3">
      <c r="A4361" s="4" t="s">
        <v>943</v>
      </c>
      <c r="B4361" s="4" t="s">
        <v>543</v>
      </c>
      <c r="C4361" s="4" t="s">
        <v>544</v>
      </c>
      <c r="D4361" s="4" t="s">
        <v>946</v>
      </c>
      <c r="E4361" s="4" t="s">
        <v>947</v>
      </c>
      <c r="F4361" s="4" t="s">
        <v>98</v>
      </c>
      <c r="G4361" s="4" t="s">
        <v>99</v>
      </c>
      <c r="H4361" s="4" t="s">
        <v>353</v>
      </c>
      <c r="I4361" s="7"/>
      <c r="J4361" s="7"/>
      <c r="K4361" s="7"/>
      <c r="L4361" s="7"/>
      <c r="M4361" s="7"/>
      <c r="N4361" s="7"/>
      <c r="O4361" s="7"/>
      <c r="P4361" s="7"/>
      <c r="Q4361" s="7"/>
      <c r="R4361" s="7"/>
      <c r="S4361" s="8">
        <v>1160</v>
      </c>
      <c r="T4361" s="8">
        <v>-1160</v>
      </c>
      <c r="U4361" s="12">
        <v>0</v>
      </c>
    </row>
    <row r="4362" spans="1:21" ht="23.25" thickBot="1" x14ac:dyDescent="0.3">
      <c r="A4362" s="4" t="s">
        <v>943</v>
      </c>
      <c r="B4362" s="4" t="s">
        <v>543</v>
      </c>
      <c r="C4362" s="4" t="s">
        <v>544</v>
      </c>
      <c r="D4362" s="4" t="s">
        <v>946</v>
      </c>
      <c r="E4362" s="4" t="s">
        <v>947</v>
      </c>
      <c r="F4362" s="4" t="s">
        <v>166</v>
      </c>
      <c r="G4362" s="4" t="s">
        <v>167</v>
      </c>
      <c r="H4362" s="4" t="s">
        <v>353</v>
      </c>
      <c r="I4362" s="11"/>
      <c r="J4362" s="11"/>
      <c r="K4362" s="11"/>
      <c r="L4362" s="11"/>
      <c r="M4362" s="11"/>
      <c r="N4362" s="11"/>
      <c r="O4362" s="11"/>
      <c r="P4362" s="11"/>
      <c r="Q4362" s="11"/>
      <c r="R4362" s="11"/>
      <c r="S4362" s="11"/>
      <c r="T4362" s="10">
        <v>1160</v>
      </c>
      <c r="U4362" s="9">
        <v>1160</v>
      </c>
    </row>
    <row r="4363" spans="1:21" ht="23.25" thickBot="1" x14ac:dyDescent="0.3">
      <c r="A4363" s="4" t="s">
        <v>943</v>
      </c>
      <c r="B4363" s="4" t="s">
        <v>1091</v>
      </c>
      <c r="C4363" s="4" t="s">
        <v>1092</v>
      </c>
      <c r="D4363" s="4" t="s">
        <v>944</v>
      </c>
      <c r="E4363" s="4" t="s">
        <v>945</v>
      </c>
      <c r="F4363" s="4" t="s">
        <v>108</v>
      </c>
      <c r="G4363" s="4" t="s">
        <v>109</v>
      </c>
      <c r="H4363" s="4" t="s">
        <v>440</v>
      </c>
      <c r="I4363" s="8">
        <v>62550</v>
      </c>
      <c r="J4363" s="8">
        <v>55822.86</v>
      </c>
      <c r="K4363" s="8">
        <v>47776.68</v>
      </c>
      <c r="L4363" s="8">
        <v>55634.28</v>
      </c>
      <c r="M4363" s="8">
        <v>60363.49</v>
      </c>
      <c r="N4363" s="8">
        <v>34514.519999999997</v>
      </c>
      <c r="O4363" s="8">
        <v>64775.32</v>
      </c>
      <c r="P4363" s="8">
        <v>57941.48</v>
      </c>
      <c r="Q4363" s="8">
        <v>63034.39</v>
      </c>
      <c r="R4363" s="8">
        <v>55733.21</v>
      </c>
      <c r="S4363" s="8">
        <v>58001.38</v>
      </c>
      <c r="T4363" s="8">
        <v>53580.38</v>
      </c>
      <c r="U4363" s="9">
        <v>669727.99</v>
      </c>
    </row>
    <row r="4364" spans="1:21" ht="23.25" thickBot="1" x14ac:dyDescent="0.3">
      <c r="A4364" s="4" t="s">
        <v>943</v>
      </c>
      <c r="B4364" s="4" t="s">
        <v>1091</v>
      </c>
      <c r="C4364" s="4" t="s">
        <v>1092</v>
      </c>
      <c r="D4364" s="4" t="s">
        <v>944</v>
      </c>
      <c r="E4364" s="4" t="s">
        <v>945</v>
      </c>
      <c r="F4364" s="4" t="s">
        <v>110</v>
      </c>
      <c r="G4364" s="4" t="s">
        <v>111</v>
      </c>
      <c r="H4364" s="4" t="s">
        <v>440</v>
      </c>
      <c r="I4364" s="10">
        <v>416.67</v>
      </c>
      <c r="J4364" s="10">
        <v>416.67</v>
      </c>
      <c r="K4364" s="10">
        <v>416.67</v>
      </c>
      <c r="L4364" s="10">
        <v>416.67</v>
      </c>
      <c r="M4364" s="10">
        <v>416.67</v>
      </c>
      <c r="N4364" s="10">
        <v>416.67</v>
      </c>
      <c r="O4364" s="10">
        <v>416.67</v>
      </c>
      <c r="P4364" s="10">
        <v>8448.7800000000007</v>
      </c>
      <c r="Q4364" s="11"/>
      <c r="R4364" s="11"/>
      <c r="S4364" s="11"/>
      <c r="T4364" s="11"/>
      <c r="U4364" s="9">
        <v>11365.47</v>
      </c>
    </row>
    <row r="4365" spans="1:21" ht="23.25" thickBot="1" x14ac:dyDescent="0.3">
      <c r="A4365" s="4" t="s">
        <v>943</v>
      </c>
      <c r="B4365" s="4" t="s">
        <v>1091</v>
      </c>
      <c r="C4365" s="4" t="s">
        <v>1092</v>
      </c>
      <c r="D4365" s="4" t="s">
        <v>944</v>
      </c>
      <c r="E4365" s="4" t="s">
        <v>945</v>
      </c>
      <c r="F4365" s="4" t="s">
        <v>112</v>
      </c>
      <c r="G4365" s="4" t="s">
        <v>113</v>
      </c>
      <c r="H4365" s="4" t="s">
        <v>440</v>
      </c>
      <c r="I4365" s="8">
        <v>8653.18</v>
      </c>
      <c r="J4365" s="8">
        <v>8753.9699999999993</v>
      </c>
      <c r="K4365" s="8">
        <v>8753.9500000000007</v>
      </c>
      <c r="L4365" s="8">
        <v>8753.9699999999993</v>
      </c>
      <c r="M4365" s="8">
        <v>8753.99</v>
      </c>
      <c r="N4365" s="8">
        <v>3962.96</v>
      </c>
      <c r="O4365" s="8">
        <v>9054.4</v>
      </c>
      <c r="P4365" s="8">
        <v>9054.41</v>
      </c>
      <c r="Q4365" s="8">
        <v>9054.4</v>
      </c>
      <c r="R4365" s="8">
        <v>9054.42</v>
      </c>
      <c r="S4365" s="8">
        <v>9054.44</v>
      </c>
      <c r="T4365" s="8">
        <v>9054.41</v>
      </c>
      <c r="U4365" s="9">
        <v>101958.5</v>
      </c>
    </row>
    <row r="4366" spans="1:21" ht="23.25" thickBot="1" x14ac:dyDescent="0.3">
      <c r="A4366" s="4" t="s">
        <v>943</v>
      </c>
      <c r="B4366" s="4" t="s">
        <v>1091</v>
      </c>
      <c r="C4366" s="4" t="s">
        <v>1092</v>
      </c>
      <c r="D4366" s="4" t="s">
        <v>944</v>
      </c>
      <c r="E4366" s="4" t="s">
        <v>945</v>
      </c>
      <c r="F4366" s="4" t="s">
        <v>114</v>
      </c>
      <c r="G4366" s="4" t="s">
        <v>115</v>
      </c>
      <c r="H4366" s="4" t="s">
        <v>440</v>
      </c>
      <c r="I4366" s="10">
        <v>32067.89</v>
      </c>
      <c r="J4366" s="10">
        <v>32440.95</v>
      </c>
      <c r="K4366" s="10">
        <v>32440.9</v>
      </c>
      <c r="L4366" s="10">
        <v>32530.71</v>
      </c>
      <c r="M4366" s="10">
        <v>32530.69</v>
      </c>
      <c r="N4366" s="10">
        <v>14990.69</v>
      </c>
      <c r="O4366" s="10">
        <v>33645.71</v>
      </c>
      <c r="P4366" s="10">
        <v>33645.72</v>
      </c>
      <c r="Q4366" s="10">
        <v>33604.04</v>
      </c>
      <c r="R4366" s="10">
        <v>33604.04</v>
      </c>
      <c r="S4366" s="10">
        <v>33604.019999999997</v>
      </c>
      <c r="T4366" s="10">
        <v>33604.03</v>
      </c>
      <c r="U4366" s="9">
        <v>378709.39</v>
      </c>
    </row>
    <row r="4367" spans="1:21" ht="23.25" thickBot="1" x14ac:dyDescent="0.3">
      <c r="A4367" s="4" t="s">
        <v>943</v>
      </c>
      <c r="B4367" s="4" t="s">
        <v>1091</v>
      </c>
      <c r="C4367" s="4" t="s">
        <v>1092</v>
      </c>
      <c r="D4367" s="4" t="s">
        <v>944</v>
      </c>
      <c r="E4367" s="4" t="s">
        <v>945</v>
      </c>
      <c r="F4367" s="4" t="s">
        <v>128</v>
      </c>
      <c r="G4367" s="4" t="s">
        <v>129</v>
      </c>
      <c r="H4367" s="4" t="s">
        <v>440</v>
      </c>
      <c r="I4367" s="7"/>
      <c r="J4367" s="8">
        <v>1110</v>
      </c>
      <c r="K4367" s="8">
        <v>3876.82</v>
      </c>
      <c r="L4367" s="8">
        <v>600</v>
      </c>
      <c r="M4367" s="8">
        <v>21548.18</v>
      </c>
      <c r="N4367" s="8">
        <v>13730</v>
      </c>
      <c r="O4367" s="8">
        <v>39671.31</v>
      </c>
      <c r="P4367" s="13">
        <v>0</v>
      </c>
      <c r="Q4367" s="7"/>
      <c r="R4367" s="8">
        <v>17900</v>
      </c>
      <c r="S4367" s="7"/>
      <c r="T4367" s="7"/>
      <c r="U4367" s="9">
        <v>98436.31</v>
      </c>
    </row>
    <row r="4368" spans="1:21" ht="23.25" thickBot="1" x14ac:dyDescent="0.3">
      <c r="A4368" s="4" t="s">
        <v>943</v>
      </c>
      <c r="B4368" s="4" t="s">
        <v>1091</v>
      </c>
      <c r="C4368" s="4" t="s">
        <v>1092</v>
      </c>
      <c r="D4368" s="4" t="s">
        <v>944</v>
      </c>
      <c r="E4368" s="4" t="s">
        <v>945</v>
      </c>
      <c r="F4368" s="4" t="s">
        <v>47</v>
      </c>
      <c r="G4368" s="4" t="s">
        <v>48</v>
      </c>
      <c r="H4368" s="4" t="s">
        <v>440</v>
      </c>
      <c r="I4368" s="11"/>
      <c r="J4368" s="11"/>
      <c r="K4368" s="11"/>
      <c r="L4368" s="11"/>
      <c r="M4368" s="11"/>
      <c r="N4368" s="10">
        <v>30.93</v>
      </c>
      <c r="O4368" s="11"/>
      <c r="P4368" s="11"/>
      <c r="Q4368" s="11"/>
      <c r="R4368" s="11"/>
      <c r="S4368" s="11"/>
      <c r="T4368" s="11"/>
      <c r="U4368" s="9">
        <v>30.93</v>
      </c>
    </row>
    <row r="4369" spans="1:21" ht="23.25" thickBot="1" x14ac:dyDescent="0.3">
      <c r="A4369" s="4" t="s">
        <v>943</v>
      </c>
      <c r="B4369" s="4" t="s">
        <v>1091</v>
      </c>
      <c r="C4369" s="4" t="s">
        <v>1092</v>
      </c>
      <c r="D4369" s="4" t="s">
        <v>944</v>
      </c>
      <c r="E4369" s="4" t="s">
        <v>945</v>
      </c>
      <c r="F4369" s="4" t="s">
        <v>80</v>
      </c>
      <c r="G4369" s="4" t="s">
        <v>81</v>
      </c>
      <c r="H4369" s="4" t="s">
        <v>440</v>
      </c>
      <c r="I4369" s="8">
        <v>35.799999999999997</v>
      </c>
      <c r="J4369" s="8">
        <v>121.96</v>
      </c>
      <c r="K4369" s="8">
        <v>270.67</v>
      </c>
      <c r="L4369" s="7"/>
      <c r="M4369" s="7"/>
      <c r="N4369" s="7"/>
      <c r="O4369" s="7"/>
      <c r="P4369" s="7"/>
      <c r="Q4369" s="7"/>
      <c r="R4369" s="7"/>
      <c r="S4369" s="7"/>
      <c r="T4369" s="7"/>
      <c r="U4369" s="9">
        <v>428.43</v>
      </c>
    </row>
    <row r="4370" spans="1:21" ht="23.25" thickBot="1" x14ac:dyDescent="0.3">
      <c r="A4370" s="4" t="s">
        <v>943</v>
      </c>
      <c r="B4370" s="4" t="s">
        <v>1091</v>
      </c>
      <c r="C4370" s="4" t="s">
        <v>1092</v>
      </c>
      <c r="D4370" s="4" t="s">
        <v>944</v>
      </c>
      <c r="E4370" s="4" t="s">
        <v>945</v>
      </c>
      <c r="F4370" s="4" t="s">
        <v>94</v>
      </c>
      <c r="G4370" s="4" t="s">
        <v>95</v>
      </c>
      <c r="H4370" s="4" t="s">
        <v>440</v>
      </c>
      <c r="I4370" s="11"/>
      <c r="J4370" s="11"/>
      <c r="K4370" s="11"/>
      <c r="L4370" s="11"/>
      <c r="M4370" s="11"/>
      <c r="N4370" s="11"/>
      <c r="O4370" s="11"/>
      <c r="P4370" s="11"/>
      <c r="Q4370" s="11"/>
      <c r="R4370" s="10">
        <v>497.98</v>
      </c>
      <c r="S4370" s="11"/>
      <c r="T4370" s="11"/>
      <c r="U4370" s="9">
        <v>497.98</v>
      </c>
    </row>
    <row r="4371" spans="1:21" ht="23.25" thickBot="1" x14ac:dyDescent="0.3">
      <c r="A4371" s="4" t="s">
        <v>943</v>
      </c>
      <c r="B4371" s="4" t="s">
        <v>1091</v>
      </c>
      <c r="C4371" s="4" t="s">
        <v>1092</v>
      </c>
      <c r="D4371" s="4" t="s">
        <v>944</v>
      </c>
      <c r="E4371" s="4" t="s">
        <v>945</v>
      </c>
      <c r="F4371" s="4" t="s">
        <v>134</v>
      </c>
      <c r="G4371" s="4" t="s">
        <v>135</v>
      </c>
      <c r="H4371" s="4" t="s">
        <v>440</v>
      </c>
      <c r="I4371" s="7"/>
      <c r="J4371" s="7"/>
      <c r="K4371" s="7"/>
      <c r="L4371" s="7"/>
      <c r="M4371" s="7"/>
      <c r="N4371" s="7"/>
      <c r="O4371" s="7"/>
      <c r="P4371" s="7"/>
      <c r="Q4371" s="7"/>
      <c r="R4371" s="7"/>
      <c r="S4371" s="7"/>
      <c r="T4371" s="8">
        <v>38500</v>
      </c>
      <c r="U4371" s="9">
        <v>38500</v>
      </c>
    </row>
    <row r="4372" spans="1:21" ht="23.25" thickBot="1" x14ac:dyDescent="0.3">
      <c r="A4372" s="4" t="s">
        <v>943</v>
      </c>
      <c r="B4372" s="4" t="s">
        <v>1091</v>
      </c>
      <c r="C4372" s="4" t="s">
        <v>1092</v>
      </c>
      <c r="D4372" s="4" t="s">
        <v>944</v>
      </c>
      <c r="E4372" s="4" t="s">
        <v>945</v>
      </c>
      <c r="F4372" s="4" t="s">
        <v>310</v>
      </c>
      <c r="G4372" s="4" t="s">
        <v>311</v>
      </c>
      <c r="H4372" s="4" t="s">
        <v>440</v>
      </c>
      <c r="I4372" s="10">
        <v>6992.58</v>
      </c>
      <c r="J4372" s="10">
        <v>-6992.58</v>
      </c>
      <c r="K4372" s="11"/>
      <c r="L4372" s="11"/>
      <c r="M4372" s="10">
        <v>4000</v>
      </c>
      <c r="N4372" s="11"/>
      <c r="O4372" s="10">
        <v>2945.4</v>
      </c>
      <c r="P4372" s="10">
        <v>563.16</v>
      </c>
      <c r="Q4372" s="10">
        <v>1126.32</v>
      </c>
      <c r="R4372" s="10">
        <v>-1126.32</v>
      </c>
      <c r="S4372" s="11"/>
      <c r="T4372" s="11"/>
      <c r="U4372" s="9">
        <v>7508.56</v>
      </c>
    </row>
    <row r="4373" spans="1:21" ht="23.25" thickBot="1" x14ac:dyDescent="0.3">
      <c r="A4373" s="4" t="s">
        <v>943</v>
      </c>
      <c r="B4373" s="4" t="s">
        <v>1091</v>
      </c>
      <c r="C4373" s="4" t="s">
        <v>1092</v>
      </c>
      <c r="D4373" s="4" t="s">
        <v>944</v>
      </c>
      <c r="E4373" s="4" t="s">
        <v>945</v>
      </c>
      <c r="F4373" s="4" t="s">
        <v>38</v>
      </c>
      <c r="G4373" s="4" t="s">
        <v>39</v>
      </c>
      <c r="H4373" s="4" t="s">
        <v>440</v>
      </c>
      <c r="I4373" s="8">
        <v>-19026.060000000001</v>
      </c>
      <c r="J4373" s="8">
        <v>32237.71</v>
      </c>
      <c r="K4373" s="8">
        <v>102230.69</v>
      </c>
      <c r="L4373" s="8">
        <v>19817.36</v>
      </c>
      <c r="M4373" s="8">
        <v>78108.160000000003</v>
      </c>
      <c r="N4373" s="8">
        <v>99927.33</v>
      </c>
      <c r="O4373" s="8">
        <v>114029.46</v>
      </c>
      <c r="P4373" s="8">
        <v>199173.72</v>
      </c>
      <c r="Q4373" s="8">
        <v>74091.47</v>
      </c>
      <c r="R4373" s="8">
        <v>82062.47</v>
      </c>
      <c r="S4373" s="8">
        <v>99260.47</v>
      </c>
      <c r="T4373" s="8">
        <v>93654.8</v>
      </c>
      <c r="U4373" s="9">
        <v>975567.58</v>
      </c>
    </row>
    <row r="4374" spans="1:21" ht="23.25" thickBot="1" x14ac:dyDescent="0.3">
      <c r="A4374" s="4" t="s">
        <v>943</v>
      </c>
      <c r="B4374" s="4" t="s">
        <v>1091</v>
      </c>
      <c r="C4374" s="4" t="s">
        <v>1092</v>
      </c>
      <c r="D4374" s="4" t="s">
        <v>944</v>
      </c>
      <c r="E4374" s="4" t="s">
        <v>945</v>
      </c>
      <c r="F4374" s="4" t="s">
        <v>98</v>
      </c>
      <c r="G4374" s="4" t="s">
        <v>99</v>
      </c>
      <c r="H4374" s="4" t="s">
        <v>440</v>
      </c>
      <c r="I4374" s="11"/>
      <c r="J4374" s="11"/>
      <c r="K4374" s="11"/>
      <c r="L4374" s="11"/>
      <c r="M4374" s="10">
        <v>179</v>
      </c>
      <c r="N4374" s="11"/>
      <c r="O4374" s="11"/>
      <c r="P4374" s="11"/>
      <c r="Q4374" s="11"/>
      <c r="R4374" s="10">
        <v>59.95</v>
      </c>
      <c r="S4374" s="10">
        <v>148.04</v>
      </c>
      <c r="T4374" s="10">
        <v>-207.99</v>
      </c>
      <c r="U4374" s="9">
        <v>179</v>
      </c>
    </row>
    <row r="4375" spans="1:21" ht="23.25" thickBot="1" x14ac:dyDescent="0.3">
      <c r="A4375" s="4" t="s">
        <v>943</v>
      </c>
      <c r="B4375" s="4" t="s">
        <v>1091</v>
      </c>
      <c r="C4375" s="4" t="s">
        <v>1092</v>
      </c>
      <c r="D4375" s="4" t="s">
        <v>944</v>
      </c>
      <c r="E4375" s="4" t="s">
        <v>945</v>
      </c>
      <c r="F4375" s="4" t="s">
        <v>146</v>
      </c>
      <c r="G4375" s="4" t="s">
        <v>147</v>
      </c>
      <c r="H4375" s="4" t="s">
        <v>440</v>
      </c>
      <c r="I4375" s="7"/>
      <c r="J4375" s="7"/>
      <c r="K4375" s="8">
        <v>36.700000000000003</v>
      </c>
      <c r="L4375" s="7"/>
      <c r="M4375" s="7"/>
      <c r="N4375" s="7"/>
      <c r="O4375" s="7"/>
      <c r="P4375" s="7"/>
      <c r="Q4375" s="7"/>
      <c r="R4375" s="8">
        <v>12.26</v>
      </c>
      <c r="S4375" s="7"/>
      <c r="T4375" s="8">
        <v>12.26</v>
      </c>
      <c r="U4375" s="9">
        <v>61.22</v>
      </c>
    </row>
    <row r="4376" spans="1:21" ht="23.25" thickBot="1" x14ac:dyDescent="0.3">
      <c r="A4376" s="4" t="s">
        <v>943</v>
      </c>
      <c r="B4376" s="4" t="s">
        <v>1091</v>
      </c>
      <c r="C4376" s="4" t="s">
        <v>1092</v>
      </c>
      <c r="D4376" s="4" t="s">
        <v>944</v>
      </c>
      <c r="E4376" s="4" t="s">
        <v>945</v>
      </c>
      <c r="F4376" s="4" t="s">
        <v>102</v>
      </c>
      <c r="G4376" s="4" t="s">
        <v>103</v>
      </c>
      <c r="H4376" s="4" t="s">
        <v>440</v>
      </c>
      <c r="I4376" s="10">
        <v>837.08</v>
      </c>
      <c r="J4376" s="10">
        <v>757.65</v>
      </c>
      <c r="K4376" s="10">
        <v>523.5</v>
      </c>
      <c r="L4376" s="10">
        <v>1408.66</v>
      </c>
      <c r="M4376" s="10">
        <v>685.97</v>
      </c>
      <c r="N4376" s="10">
        <v>78.739999999999995</v>
      </c>
      <c r="O4376" s="10">
        <v>428.7</v>
      </c>
      <c r="P4376" s="10">
        <v>1051.2</v>
      </c>
      <c r="Q4376" s="10">
        <v>414</v>
      </c>
      <c r="R4376" s="11"/>
      <c r="S4376" s="10">
        <v>229.42</v>
      </c>
      <c r="T4376" s="10">
        <v>115.36</v>
      </c>
      <c r="U4376" s="9">
        <v>6530.28</v>
      </c>
    </row>
    <row r="4377" spans="1:21" ht="23.25" thickBot="1" x14ac:dyDescent="0.3">
      <c r="A4377" s="4" t="s">
        <v>943</v>
      </c>
      <c r="B4377" s="4" t="s">
        <v>1091</v>
      </c>
      <c r="C4377" s="4" t="s">
        <v>1092</v>
      </c>
      <c r="D4377" s="4" t="s">
        <v>944</v>
      </c>
      <c r="E4377" s="4" t="s">
        <v>945</v>
      </c>
      <c r="F4377" s="4" t="s">
        <v>235</v>
      </c>
      <c r="G4377" s="4" t="s">
        <v>236</v>
      </c>
      <c r="H4377" s="4" t="s">
        <v>440</v>
      </c>
      <c r="I4377" s="8">
        <v>36.659999999999997</v>
      </c>
      <c r="J4377" s="8">
        <v>51.7</v>
      </c>
      <c r="K4377" s="8">
        <v>64.86</v>
      </c>
      <c r="L4377" s="8">
        <v>41.93</v>
      </c>
      <c r="M4377" s="8">
        <v>116.55</v>
      </c>
      <c r="N4377" s="8">
        <v>393.56</v>
      </c>
      <c r="O4377" s="8">
        <v>52.02</v>
      </c>
      <c r="P4377" s="8">
        <v>82.74</v>
      </c>
      <c r="Q4377" s="8">
        <v>41.37</v>
      </c>
      <c r="R4377" s="8">
        <v>90.25</v>
      </c>
      <c r="S4377" s="8">
        <v>48.88</v>
      </c>
      <c r="T4377" s="8">
        <v>36.86</v>
      </c>
      <c r="U4377" s="9">
        <v>1057.3800000000001</v>
      </c>
    </row>
    <row r="4378" spans="1:21" ht="23.25" thickBot="1" x14ac:dyDescent="0.3">
      <c r="A4378" s="4" t="s">
        <v>943</v>
      </c>
      <c r="B4378" s="4" t="s">
        <v>1091</v>
      </c>
      <c r="C4378" s="4" t="s">
        <v>1092</v>
      </c>
      <c r="D4378" s="4" t="s">
        <v>944</v>
      </c>
      <c r="E4378" s="4" t="s">
        <v>945</v>
      </c>
      <c r="F4378" s="4" t="s">
        <v>116</v>
      </c>
      <c r="G4378" s="4" t="s">
        <v>117</v>
      </c>
      <c r="H4378" s="4" t="s">
        <v>440</v>
      </c>
      <c r="I4378" s="10">
        <v>45.69</v>
      </c>
      <c r="J4378" s="10">
        <v>29.15</v>
      </c>
      <c r="K4378" s="11"/>
      <c r="L4378" s="10">
        <v>17.75</v>
      </c>
      <c r="M4378" s="10">
        <v>14.8</v>
      </c>
      <c r="N4378" s="10">
        <v>8</v>
      </c>
      <c r="O4378" s="11"/>
      <c r="P4378" s="11"/>
      <c r="Q4378" s="11"/>
      <c r="R4378" s="11"/>
      <c r="S4378" s="11"/>
      <c r="T4378" s="11"/>
      <c r="U4378" s="9">
        <v>115.39</v>
      </c>
    </row>
    <row r="4379" spans="1:21" ht="23.25" thickBot="1" x14ac:dyDescent="0.3">
      <c r="A4379" s="4" t="s">
        <v>943</v>
      </c>
      <c r="B4379" s="4" t="s">
        <v>1091</v>
      </c>
      <c r="C4379" s="4" t="s">
        <v>1092</v>
      </c>
      <c r="D4379" s="4" t="s">
        <v>944</v>
      </c>
      <c r="E4379" s="4" t="s">
        <v>945</v>
      </c>
      <c r="F4379" s="4" t="s">
        <v>82</v>
      </c>
      <c r="G4379" s="4" t="s">
        <v>83</v>
      </c>
      <c r="H4379" s="4" t="s">
        <v>440</v>
      </c>
      <c r="I4379" s="8">
        <v>220</v>
      </c>
      <c r="J4379" s="8">
        <v>259</v>
      </c>
      <c r="K4379" s="8">
        <v>220</v>
      </c>
      <c r="L4379" s="8">
        <v>220</v>
      </c>
      <c r="M4379" s="8">
        <v>220</v>
      </c>
      <c r="N4379" s="8">
        <v>110</v>
      </c>
      <c r="O4379" s="8">
        <v>110</v>
      </c>
      <c r="P4379" s="7"/>
      <c r="Q4379" s="7"/>
      <c r="R4379" s="7"/>
      <c r="S4379" s="7"/>
      <c r="T4379" s="7"/>
      <c r="U4379" s="9">
        <v>1359</v>
      </c>
    </row>
    <row r="4380" spans="1:21" ht="23.25" thickBot="1" x14ac:dyDescent="0.3">
      <c r="A4380" s="4" t="s">
        <v>943</v>
      </c>
      <c r="B4380" s="4" t="s">
        <v>1091</v>
      </c>
      <c r="C4380" s="4" t="s">
        <v>1092</v>
      </c>
      <c r="D4380" s="4" t="s">
        <v>944</v>
      </c>
      <c r="E4380" s="4" t="s">
        <v>945</v>
      </c>
      <c r="F4380" s="4" t="s">
        <v>239</v>
      </c>
      <c r="G4380" s="4" t="s">
        <v>240</v>
      </c>
      <c r="H4380" s="4" t="s">
        <v>440</v>
      </c>
      <c r="I4380" s="11"/>
      <c r="J4380" s="11"/>
      <c r="K4380" s="11"/>
      <c r="L4380" s="10">
        <v>9</v>
      </c>
      <c r="M4380" s="11"/>
      <c r="N4380" s="11"/>
      <c r="O4380" s="11"/>
      <c r="P4380" s="11"/>
      <c r="Q4380" s="11"/>
      <c r="R4380" s="11"/>
      <c r="S4380" s="11"/>
      <c r="T4380" s="11"/>
      <c r="U4380" s="9">
        <v>9</v>
      </c>
    </row>
    <row r="4381" spans="1:21" ht="23.25" thickBot="1" x14ac:dyDescent="0.3">
      <c r="A4381" s="4" t="s">
        <v>943</v>
      </c>
      <c r="B4381" s="4" t="s">
        <v>1091</v>
      </c>
      <c r="C4381" s="4" t="s">
        <v>1092</v>
      </c>
      <c r="D4381" s="4" t="s">
        <v>944</v>
      </c>
      <c r="E4381" s="4" t="s">
        <v>945</v>
      </c>
      <c r="F4381" s="4" t="s">
        <v>152</v>
      </c>
      <c r="G4381" s="4" t="s">
        <v>153</v>
      </c>
      <c r="H4381" s="4" t="s">
        <v>440</v>
      </c>
      <c r="I4381" s="8">
        <v>3290</v>
      </c>
      <c r="J4381" s="8">
        <v>46738</v>
      </c>
      <c r="K4381" s="8">
        <v>200227</v>
      </c>
      <c r="L4381" s="8">
        <v>4755</v>
      </c>
      <c r="M4381" s="8">
        <v>6005.57</v>
      </c>
      <c r="N4381" s="8">
        <v>20191.46</v>
      </c>
      <c r="O4381" s="8">
        <v>-3105</v>
      </c>
      <c r="P4381" s="7"/>
      <c r="Q4381" s="8">
        <v>3900</v>
      </c>
      <c r="R4381" s="7"/>
      <c r="S4381" s="7"/>
      <c r="T4381" s="8">
        <v>960</v>
      </c>
      <c r="U4381" s="9">
        <v>282962.03000000003</v>
      </c>
    </row>
    <row r="4382" spans="1:21" ht="23.25" thickBot="1" x14ac:dyDescent="0.3">
      <c r="A4382" s="4" t="s">
        <v>943</v>
      </c>
      <c r="B4382" s="4" t="s">
        <v>1091</v>
      </c>
      <c r="C4382" s="4" t="s">
        <v>1092</v>
      </c>
      <c r="D4382" s="4" t="s">
        <v>944</v>
      </c>
      <c r="E4382" s="4" t="s">
        <v>945</v>
      </c>
      <c r="F4382" s="4" t="s">
        <v>312</v>
      </c>
      <c r="G4382" s="4" t="s">
        <v>313</v>
      </c>
      <c r="H4382" s="4" t="s">
        <v>440</v>
      </c>
      <c r="I4382" s="11"/>
      <c r="J4382" s="11"/>
      <c r="K4382" s="11"/>
      <c r="L4382" s="10">
        <v>59.94</v>
      </c>
      <c r="M4382" s="10">
        <v>59.94</v>
      </c>
      <c r="N4382" s="11"/>
      <c r="O4382" s="11"/>
      <c r="P4382" s="10">
        <v>69.930000000000007</v>
      </c>
      <c r="Q4382" s="11"/>
      <c r="R4382" s="11"/>
      <c r="S4382" s="10">
        <v>59.95</v>
      </c>
      <c r="T4382" s="11"/>
      <c r="U4382" s="9">
        <v>249.76</v>
      </c>
    </row>
    <row r="4383" spans="1:21" ht="23.25" thickBot="1" x14ac:dyDescent="0.3">
      <c r="A4383" s="4" t="s">
        <v>943</v>
      </c>
      <c r="B4383" s="4" t="s">
        <v>1091</v>
      </c>
      <c r="C4383" s="4" t="s">
        <v>1092</v>
      </c>
      <c r="D4383" s="4" t="s">
        <v>944</v>
      </c>
      <c r="E4383" s="4" t="s">
        <v>945</v>
      </c>
      <c r="F4383" s="4" t="s">
        <v>72</v>
      </c>
      <c r="G4383" s="4" t="s">
        <v>73</v>
      </c>
      <c r="H4383" s="4" t="s">
        <v>440</v>
      </c>
      <c r="I4383" s="7"/>
      <c r="J4383" s="7"/>
      <c r="K4383" s="7"/>
      <c r="L4383" s="7"/>
      <c r="M4383" s="7"/>
      <c r="N4383" s="7"/>
      <c r="O4383" s="8">
        <v>-26910</v>
      </c>
      <c r="P4383" s="7"/>
      <c r="Q4383" s="7"/>
      <c r="R4383" s="7"/>
      <c r="S4383" s="8">
        <v>12336.55</v>
      </c>
      <c r="T4383" s="7"/>
      <c r="U4383" s="9">
        <v>-14573.45</v>
      </c>
    </row>
    <row r="4384" spans="1:21" ht="23.25" thickBot="1" x14ac:dyDescent="0.3">
      <c r="A4384" s="4" t="s">
        <v>943</v>
      </c>
      <c r="B4384" s="4" t="s">
        <v>1091</v>
      </c>
      <c r="C4384" s="4" t="s">
        <v>1092</v>
      </c>
      <c r="D4384" s="4" t="s">
        <v>944</v>
      </c>
      <c r="E4384" s="4" t="s">
        <v>945</v>
      </c>
      <c r="F4384" s="4" t="s">
        <v>84</v>
      </c>
      <c r="G4384" s="4" t="s">
        <v>85</v>
      </c>
      <c r="H4384" s="4" t="s">
        <v>440</v>
      </c>
      <c r="I4384" s="10">
        <v>1077.23</v>
      </c>
      <c r="J4384" s="10">
        <v>526.02</v>
      </c>
      <c r="K4384" s="10">
        <v>537.15</v>
      </c>
      <c r="L4384" s="10">
        <v>205.5</v>
      </c>
      <c r="M4384" s="10">
        <v>219.65</v>
      </c>
      <c r="N4384" s="10">
        <v>680.97</v>
      </c>
      <c r="O4384" s="11"/>
      <c r="P4384" s="11"/>
      <c r="Q4384" s="11"/>
      <c r="R4384" s="11"/>
      <c r="S4384" s="11"/>
      <c r="T4384" s="11"/>
      <c r="U4384" s="9">
        <v>3246.52</v>
      </c>
    </row>
    <row r="4385" spans="1:21" ht="23.25" thickBot="1" x14ac:dyDescent="0.3">
      <c r="A4385" s="4" t="s">
        <v>943</v>
      </c>
      <c r="B4385" s="4" t="s">
        <v>1091</v>
      </c>
      <c r="C4385" s="4" t="s">
        <v>1092</v>
      </c>
      <c r="D4385" s="4" t="s">
        <v>944</v>
      </c>
      <c r="E4385" s="4" t="s">
        <v>945</v>
      </c>
      <c r="F4385" s="4" t="s">
        <v>164</v>
      </c>
      <c r="G4385" s="4" t="s">
        <v>165</v>
      </c>
      <c r="H4385" s="4" t="s">
        <v>440</v>
      </c>
      <c r="I4385" s="8">
        <v>1436.24</v>
      </c>
      <c r="J4385" s="8">
        <v>749.43</v>
      </c>
      <c r="K4385" s="8">
        <v>273.45999999999998</v>
      </c>
      <c r="L4385" s="7"/>
      <c r="M4385" s="7"/>
      <c r="N4385" s="8">
        <v>-600</v>
      </c>
      <c r="O4385" s="7"/>
      <c r="P4385" s="7"/>
      <c r="Q4385" s="7"/>
      <c r="R4385" s="7"/>
      <c r="S4385" s="7"/>
      <c r="T4385" s="7"/>
      <c r="U4385" s="9">
        <v>1859.13</v>
      </c>
    </row>
    <row r="4386" spans="1:21" ht="23.25" thickBot="1" x14ac:dyDescent="0.3">
      <c r="A4386" s="4" t="s">
        <v>943</v>
      </c>
      <c r="B4386" s="4" t="s">
        <v>1091</v>
      </c>
      <c r="C4386" s="4" t="s">
        <v>1092</v>
      </c>
      <c r="D4386" s="4" t="s">
        <v>944</v>
      </c>
      <c r="E4386" s="4" t="s">
        <v>945</v>
      </c>
      <c r="F4386" s="4" t="s">
        <v>86</v>
      </c>
      <c r="G4386" s="4" t="s">
        <v>87</v>
      </c>
      <c r="H4386" s="4" t="s">
        <v>440</v>
      </c>
      <c r="I4386" s="11"/>
      <c r="J4386" s="11"/>
      <c r="K4386" s="11"/>
      <c r="L4386" s="11"/>
      <c r="M4386" s="11"/>
      <c r="N4386" s="10">
        <v>242</v>
      </c>
      <c r="O4386" s="11"/>
      <c r="P4386" s="11"/>
      <c r="Q4386" s="11"/>
      <c r="R4386" s="11"/>
      <c r="S4386" s="11"/>
      <c r="T4386" s="11"/>
      <c r="U4386" s="9">
        <v>242</v>
      </c>
    </row>
    <row r="4387" spans="1:21" ht="23.25" thickBot="1" x14ac:dyDescent="0.3">
      <c r="A4387" s="4" t="s">
        <v>943</v>
      </c>
      <c r="B4387" s="4" t="s">
        <v>1091</v>
      </c>
      <c r="C4387" s="4" t="s">
        <v>1092</v>
      </c>
      <c r="D4387" s="4" t="s">
        <v>944</v>
      </c>
      <c r="E4387" s="4" t="s">
        <v>945</v>
      </c>
      <c r="F4387" s="4" t="s">
        <v>166</v>
      </c>
      <c r="G4387" s="4" t="s">
        <v>167</v>
      </c>
      <c r="H4387" s="4" t="s">
        <v>440</v>
      </c>
      <c r="I4387" s="7"/>
      <c r="J4387" s="7"/>
      <c r="K4387" s="8">
        <v>317.85000000000002</v>
      </c>
      <c r="L4387" s="7"/>
      <c r="M4387" s="7"/>
      <c r="N4387" s="7"/>
      <c r="O4387" s="7"/>
      <c r="P4387" s="7"/>
      <c r="Q4387" s="7"/>
      <c r="R4387" s="7"/>
      <c r="S4387" s="7"/>
      <c r="T4387" s="8">
        <v>119.9</v>
      </c>
      <c r="U4387" s="9">
        <v>437.75</v>
      </c>
    </row>
    <row r="4388" spans="1:21" ht="23.25" thickBot="1" x14ac:dyDescent="0.3">
      <c r="A4388" s="4" t="s">
        <v>943</v>
      </c>
      <c r="B4388" s="4" t="s">
        <v>1091</v>
      </c>
      <c r="C4388" s="4" t="s">
        <v>1092</v>
      </c>
      <c r="D4388" s="4" t="s">
        <v>944</v>
      </c>
      <c r="E4388" s="4" t="s">
        <v>945</v>
      </c>
      <c r="F4388" s="4" t="s">
        <v>168</v>
      </c>
      <c r="G4388" s="4" t="s">
        <v>169</v>
      </c>
      <c r="H4388" s="4" t="s">
        <v>440</v>
      </c>
      <c r="I4388" s="10">
        <v>338.23</v>
      </c>
      <c r="J4388" s="11"/>
      <c r="K4388" s="10">
        <v>7455.34</v>
      </c>
      <c r="L4388" s="11"/>
      <c r="M4388" s="11"/>
      <c r="N4388" s="11"/>
      <c r="O4388" s="11"/>
      <c r="P4388" s="11"/>
      <c r="Q4388" s="11"/>
      <c r="R4388" s="11"/>
      <c r="S4388" s="11"/>
      <c r="T4388" s="11"/>
      <c r="U4388" s="9">
        <v>7793.57</v>
      </c>
    </row>
    <row r="4389" spans="1:21" ht="23.25" thickBot="1" x14ac:dyDescent="0.3">
      <c r="A4389" s="4" t="s">
        <v>943</v>
      </c>
      <c r="B4389" s="4" t="s">
        <v>1091</v>
      </c>
      <c r="C4389" s="4" t="s">
        <v>1092</v>
      </c>
      <c r="D4389" s="4" t="s">
        <v>944</v>
      </c>
      <c r="E4389" s="4" t="s">
        <v>945</v>
      </c>
      <c r="F4389" s="4" t="s">
        <v>76</v>
      </c>
      <c r="G4389" s="4" t="s">
        <v>77</v>
      </c>
      <c r="H4389" s="4" t="s">
        <v>440</v>
      </c>
      <c r="I4389" s="7"/>
      <c r="J4389" s="7"/>
      <c r="K4389" s="7"/>
      <c r="L4389" s="7"/>
      <c r="M4389" s="7"/>
      <c r="N4389" s="7"/>
      <c r="O4389" s="8">
        <v>105323.02</v>
      </c>
      <c r="P4389" s="8">
        <v>73315.94</v>
      </c>
      <c r="Q4389" s="8">
        <v>99123.48</v>
      </c>
      <c r="R4389" s="8">
        <v>71919.570000000007</v>
      </c>
      <c r="S4389" s="8">
        <v>58365.27</v>
      </c>
      <c r="T4389" s="8">
        <v>86826.59</v>
      </c>
      <c r="U4389" s="9">
        <v>494873.87</v>
      </c>
    </row>
    <row r="4390" spans="1:21" ht="23.25" thickBot="1" x14ac:dyDescent="0.3">
      <c r="A4390" s="4" t="s">
        <v>943</v>
      </c>
      <c r="B4390" s="4" t="s">
        <v>1091</v>
      </c>
      <c r="C4390" s="4" t="s">
        <v>1092</v>
      </c>
      <c r="D4390" s="4" t="s">
        <v>944</v>
      </c>
      <c r="E4390" s="4" t="s">
        <v>945</v>
      </c>
      <c r="F4390" s="4" t="s">
        <v>192</v>
      </c>
      <c r="G4390" s="4" t="s">
        <v>193</v>
      </c>
      <c r="H4390" s="4" t="s">
        <v>440</v>
      </c>
      <c r="I4390" s="10">
        <v>-1525.25</v>
      </c>
      <c r="J4390" s="10">
        <v>-642.29</v>
      </c>
      <c r="K4390" s="11"/>
      <c r="L4390" s="11"/>
      <c r="M4390" s="11"/>
      <c r="N4390" s="11"/>
      <c r="O4390" s="10">
        <v>-102339.6</v>
      </c>
      <c r="P4390" s="10">
        <v>-80242.080000000002</v>
      </c>
      <c r="Q4390" s="10">
        <v>-83168.600000000006</v>
      </c>
      <c r="R4390" s="10">
        <v>-65851.759999999995</v>
      </c>
      <c r="S4390" s="10">
        <v>-48868.480000000003</v>
      </c>
      <c r="T4390" s="10">
        <v>-85271.12</v>
      </c>
      <c r="U4390" s="9">
        <v>-467909.18</v>
      </c>
    </row>
    <row r="4391" spans="1:21" ht="23.25" thickBot="1" x14ac:dyDescent="0.3">
      <c r="A4391" s="4" t="s">
        <v>943</v>
      </c>
      <c r="B4391" s="4" t="s">
        <v>1091</v>
      </c>
      <c r="C4391" s="4" t="s">
        <v>1092</v>
      </c>
      <c r="D4391" s="4" t="s">
        <v>1079</v>
      </c>
      <c r="E4391" s="4" t="s">
        <v>1080</v>
      </c>
      <c r="F4391" s="4" t="s">
        <v>152</v>
      </c>
      <c r="G4391" s="4" t="s">
        <v>153</v>
      </c>
      <c r="H4391" s="4" t="s">
        <v>1081</v>
      </c>
      <c r="I4391" s="7"/>
      <c r="J4391" s="7"/>
      <c r="K4391" s="7"/>
      <c r="L4391" s="7"/>
      <c r="M4391" s="7"/>
      <c r="N4391" s="7"/>
      <c r="O4391" s="7"/>
      <c r="P4391" s="7"/>
      <c r="Q4391" s="7"/>
      <c r="R4391" s="7"/>
      <c r="S4391" s="7"/>
      <c r="T4391" s="8">
        <v>45</v>
      </c>
      <c r="U4391" s="9">
        <v>45</v>
      </c>
    </row>
    <row r="4392" spans="1:21" ht="23.25" thickBot="1" x14ac:dyDescent="0.3">
      <c r="A4392" s="4" t="s">
        <v>943</v>
      </c>
      <c r="B4392" s="4" t="s">
        <v>1091</v>
      </c>
      <c r="C4392" s="4" t="s">
        <v>1092</v>
      </c>
      <c r="D4392" s="4" t="s">
        <v>989</v>
      </c>
      <c r="E4392" s="4" t="s">
        <v>990</v>
      </c>
      <c r="F4392" s="4" t="s">
        <v>38</v>
      </c>
      <c r="G4392" s="4" t="s">
        <v>39</v>
      </c>
      <c r="H4392" s="4" t="s">
        <v>991</v>
      </c>
      <c r="I4392" s="11"/>
      <c r="J4392" s="11"/>
      <c r="K4392" s="11"/>
      <c r="L4392" s="11"/>
      <c r="M4392" s="11"/>
      <c r="N4392" s="10">
        <v>16030</v>
      </c>
      <c r="O4392" s="10">
        <v>21938</v>
      </c>
      <c r="P4392" s="10">
        <v>10335</v>
      </c>
      <c r="Q4392" s="10">
        <v>7470</v>
      </c>
      <c r="R4392" s="10">
        <v>18850</v>
      </c>
      <c r="S4392" s="10">
        <v>11670</v>
      </c>
      <c r="T4392" s="10">
        <v>14610</v>
      </c>
      <c r="U4392" s="9">
        <v>100903</v>
      </c>
    </row>
    <row r="4393" spans="1:21" ht="23.25" thickBot="1" x14ac:dyDescent="0.3">
      <c r="A4393" s="4" t="s">
        <v>943</v>
      </c>
      <c r="B4393" s="4" t="s">
        <v>1091</v>
      </c>
      <c r="C4393" s="4" t="s">
        <v>1092</v>
      </c>
      <c r="D4393" s="4" t="s">
        <v>989</v>
      </c>
      <c r="E4393" s="4" t="s">
        <v>990</v>
      </c>
      <c r="F4393" s="4" t="s">
        <v>146</v>
      </c>
      <c r="G4393" s="4" t="s">
        <v>147</v>
      </c>
      <c r="H4393" s="4" t="s">
        <v>991</v>
      </c>
      <c r="I4393" s="7"/>
      <c r="J4393" s="7"/>
      <c r="K4393" s="7"/>
      <c r="L4393" s="7"/>
      <c r="M4393" s="7"/>
      <c r="N4393" s="7"/>
      <c r="O4393" s="7"/>
      <c r="P4393" s="7"/>
      <c r="Q4393" s="7"/>
      <c r="R4393" s="8">
        <v>145.53</v>
      </c>
      <c r="S4393" s="7"/>
      <c r="T4393" s="7"/>
      <c r="U4393" s="9">
        <v>145.53</v>
      </c>
    </row>
    <row r="4394" spans="1:21" ht="23.25" thickBot="1" x14ac:dyDescent="0.3">
      <c r="A4394" s="4" t="s">
        <v>943</v>
      </c>
      <c r="B4394" s="4" t="s">
        <v>1091</v>
      </c>
      <c r="C4394" s="4" t="s">
        <v>1092</v>
      </c>
      <c r="D4394" s="4" t="s">
        <v>1085</v>
      </c>
      <c r="E4394" s="4" t="s">
        <v>1086</v>
      </c>
      <c r="F4394" s="4" t="s">
        <v>38</v>
      </c>
      <c r="G4394" s="4" t="s">
        <v>39</v>
      </c>
      <c r="H4394" s="4" t="s">
        <v>1087</v>
      </c>
      <c r="I4394" s="11"/>
      <c r="J4394" s="11"/>
      <c r="K4394" s="11"/>
      <c r="L4394" s="11"/>
      <c r="M4394" s="11"/>
      <c r="N4394" s="11"/>
      <c r="O4394" s="10">
        <v>700</v>
      </c>
      <c r="P4394" s="10">
        <v>700</v>
      </c>
      <c r="Q4394" s="11"/>
      <c r="R4394" s="10">
        <v>2100</v>
      </c>
      <c r="S4394" s="10">
        <v>500</v>
      </c>
      <c r="T4394" s="11"/>
      <c r="U4394" s="9">
        <v>4000</v>
      </c>
    </row>
    <row r="4395" spans="1:21" ht="23.25" thickBot="1" x14ac:dyDescent="0.3">
      <c r="A4395" s="4" t="s">
        <v>943</v>
      </c>
      <c r="B4395" s="4" t="s">
        <v>1091</v>
      </c>
      <c r="C4395" s="4" t="s">
        <v>1092</v>
      </c>
      <c r="D4395" s="4" t="s">
        <v>1085</v>
      </c>
      <c r="E4395" s="4" t="s">
        <v>1086</v>
      </c>
      <c r="F4395" s="4" t="s">
        <v>98</v>
      </c>
      <c r="G4395" s="4" t="s">
        <v>99</v>
      </c>
      <c r="H4395" s="4" t="s">
        <v>1087</v>
      </c>
      <c r="I4395" s="7"/>
      <c r="J4395" s="7"/>
      <c r="K4395" s="7"/>
      <c r="L4395" s="7"/>
      <c r="M4395" s="7"/>
      <c r="N4395" s="7"/>
      <c r="O4395" s="7"/>
      <c r="P4395" s="7"/>
      <c r="Q4395" s="7"/>
      <c r="R4395" s="8">
        <v>500</v>
      </c>
      <c r="S4395" s="8">
        <v>-500</v>
      </c>
      <c r="T4395" s="7"/>
      <c r="U4395" s="12">
        <v>0</v>
      </c>
    </row>
    <row r="4396" spans="1:21" ht="23.25" thickBot="1" x14ac:dyDescent="0.3">
      <c r="A4396" s="4" t="s">
        <v>943</v>
      </c>
      <c r="B4396" s="4" t="s">
        <v>1091</v>
      </c>
      <c r="C4396" s="4" t="s">
        <v>1092</v>
      </c>
      <c r="D4396" s="4" t="s">
        <v>1074</v>
      </c>
      <c r="E4396" s="4" t="s">
        <v>1075</v>
      </c>
      <c r="F4396" s="4" t="s">
        <v>108</v>
      </c>
      <c r="G4396" s="4" t="s">
        <v>109</v>
      </c>
      <c r="H4396" s="4" t="s">
        <v>1076</v>
      </c>
      <c r="I4396" s="10">
        <v>10988.29</v>
      </c>
      <c r="J4396" s="10">
        <v>8979.9699999999993</v>
      </c>
      <c r="K4396" s="10">
        <v>10909.4</v>
      </c>
      <c r="L4396" s="10">
        <v>10864.32</v>
      </c>
      <c r="M4396" s="10">
        <v>11306.1</v>
      </c>
      <c r="N4396" s="10">
        <v>12258.26</v>
      </c>
      <c r="O4396" s="10">
        <v>12258.26</v>
      </c>
      <c r="P4396" s="10">
        <v>11645.35</v>
      </c>
      <c r="Q4396" s="10">
        <v>11143.87</v>
      </c>
      <c r="R4396" s="10">
        <v>10122.35</v>
      </c>
      <c r="S4396" s="10">
        <v>11770.72</v>
      </c>
      <c r="T4396" s="10">
        <v>9472.2900000000009</v>
      </c>
      <c r="U4396" s="9">
        <v>131719.18</v>
      </c>
    </row>
    <row r="4397" spans="1:21" ht="23.25" thickBot="1" x14ac:dyDescent="0.3">
      <c r="A4397" s="4" t="s">
        <v>943</v>
      </c>
      <c r="B4397" s="4" t="s">
        <v>1091</v>
      </c>
      <c r="C4397" s="4" t="s">
        <v>1092</v>
      </c>
      <c r="D4397" s="4" t="s">
        <v>1074</v>
      </c>
      <c r="E4397" s="4" t="s">
        <v>1075</v>
      </c>
      <c r="F4397" s="4" t="s">
        <v>110</v>
      </c>
      <c r="G4397" s="4" t="s">
        <v>111</v>
      </c>
      <c r="H4397" s="4" t="s">
        <v>1076</v>
      </c>
      <c r="I4397" s="7"/>
      <c r="J4397" s="7"/>
      <c r="K4397" s="7"/>
      <c r="L4397" s="7"/>
      <c r="M4397" s="7"/>
      <c r="N4397" s="7"/>
      <c r="O4397" s="7"/>
      <c r="P4397" s="8">
        <v>1606.42</v>
      </c>
      <c r="Q4397" s="7"/>
      <c r="R4397" s="7"/>
      <c r="S4397" s="7"/>
      <c r="T4397" s="7"/>
      <c r="U4397" s="9">
        <v>1606.42</v>
      </c>
    </row>
    <row r="4398" spans="1:21" ht="23.25" thickBot="1" x14ac:dyDescent="0.3">
      <c r="A4398" s="4" t="s">
        <v>943</v>
      </c>
      <c r="B4398" s="4" t="s">
        <v>1091</v>
      </c>
      <c r="C4398" s="4" t="s">
        <v>1092</v>
      </c>
      <c r="D4398" s="4" t="s">
        <v>1074</v>
      </c>
      <c r="E4398" s="4" t="s">
        <v>1075</v>
      </c>
      <c r="F4398" s="4" t="s">
        <v>112</v>
      </c>
      <c r="G4398" s="4" t="s">
        <v>113</v>
      </c>
      <c r="H4398" s="4" t="s">
        <v>1076</v>
      </c>
      <c r="I4398" s="10">
        <v>1624.5</v>
      </c>
      <c r="J4398" s="10">
        <v>1624.51</v>
      </c>
      <c r="K4398" s="10">
        <v>1624.5</v>
      </c>
      <c r="L4398" s="10">
        <v>1624.5</v>
      </c>
      <c r="M4398" s="10">
        <v>1624.51</v>
      </c>
      <c r="N4398" s="10">
        <v>1673.26</v>
      </c>
      <c r="O4398" s="10">
        <v>1673.26</v>
      </c>
      <c r="P4398" s="10">
        <v>1673.26</v>
      </c>
      <c r="Q4398" s="10">
        <v>1673.27</v>
      </c>
      <c r="R4398" s="10">
        <v>1673.27</v>
      </c>
      <c r="S4398" s="10">
        <v>1673.26</v>
      </c>
      <c r="T4398" s="10">
        <v>1673.28</v>
      </c>
      <c r="U4398" s="9">
        <v>19835.38</v>
      </c>
    </row>
    <row r="4399" spans="1:21" ht="23.25" thickBot="1" x14ac:dyDescent="0.3">
      <c r="A4399" s="4" t="s">
        <v>943</v>
      </c>
      <c r="B4399" s="4" t="s">
        <v>1091</v>
      </c>
      <c r="C4399" s="4" t="s">
        <v>1092</v>
      </c>
      <c r="D4399" s="4" t="s">
        <v>1074</v>
      </c>
      <c r="E4399" s="4" t="s">
        <v>1075</v>
      </c>
      <c r="F4399" s="4" t="s">
        <v>114</v>
      </c>
      <c r="G4399" s="4" t="s">
        <v>115</v>
      </c>
      <c r="H4399" s="4" t="s">
        <v>1076</v>
      </c>
      <c r="I4399" s="8">
        <v>6012.46</v>
      </c>
      <c r="J4399" s="8">
        <v>6012.46</v>
      </c>
      <c r="K4399" s="8">
        <v>6012.46</v>
      </c>
      <c r="L4399" s="8">
        <v>6029.14</v>
      </c>
      <c r="M4399" s="8">
        <v>6029.14</v>
      </c>
      <c r="N4399" s="8">
        <v>6210.02</v>
      </c>
      <c r="O4399" s="8">
        <v>6210.02</v>
      </c>
      <c r="P4399" s="8">
        <v>6210.02</v>
      </c>
      <c r="Q4399" s="8">
        <v>6210.01</v>
      </c>
      <c r="R4399" s="8">
        <v>6210.01</v>
      </c>
      <c r="S4399" s="8">
        <v>6210.02</v>
      </c>
      <c r="T4399" s="8">
        <v>6210</v>
      </c>
      <c r="U4399" s="9">
        <v>73565.759999999995</v>
      </c>
    </row>
    <row r="4400" spans="1:21" ht="23.25" thickBot="1" x14ac:dyDescent="0.3">
      <c r="A4400" s="4" t="s">
        <v>943</v>
      </c>
      <c r="B4400" s="4" t="s">
        <v>1091</v>
      </c>
      <c r="C4400" s="4" t="s">
        <v>1092</v>
      </c>
      <c r="D4400" s="4" t="s">
        <v>1074</v>
      </c>
      <c r="E4400" s="4" t="s">
        <v>1075</v>
      </c>
      <c r="F4400" s="4" t="s">
        <v>94</v>
      </c>
      <c r="G4400" s="4" t="s">
        <v>95</v>
      </c>
      <c r="H4400" s="4" t="s">
        <v>1076</v>
      </c>
      <c r="I4400" s="11"/>
      <c r="J4400" s="11"/>
      <c r="K4400" s="11"/>
      <c r="L4400" s="11"/>
      <c r="M4400" s="11"/>
      <c r="N4400" s="11"/>
      <c r="O4400" s="11"/>
      <c r="P4400" s="11"/>
      <c r="Q4400" s="11"/>
      <c r="R4400" s="11"/>
      <c r="S4400" s="10">
        <v>24.94</v>
      </c>
      <c r="T4400" s="11"/>
      <c r="U4400" s="9">
        <v>24.94</v>
      </c>
    </row>
    <row r="4401" spans="1:21" ht="23.25" thickBot="1" x14ac:dyDescent="0.3">
      <c r="A4401" s="4" t="s">
        <v>943</v>
      </c>
      <c r="B4401" s="4" t="s">
        <v>1091</v>
      </c>
      <c r="C4401" s="4" t="s">
        <v>1092</v>
      </c>
      <c r="D4401" s="4" t="s">
        <v>1074</v>
      </c>
      <c r="E4401" s="4" t="s">
        <v>1075</v>
      </c>
      <c r="F4401" s="4" t="s">
        <v>38</v>
      </c>
      <c r="G4401" s="4" t="s">
        <v>39</v>
      </c>
      <c r="H4401" s="4" t="s">
        <v>1076</v>
      </c>
      <c r="I4401" s="8">
        <v>50000</v>
      </c>
      <c r="J4401" s="13">
        <v>0</v>
      </c>
      <c r="K4401" s="7"/>
      <c r="L4401" s="7"/>
      <c r="M4401" s="7"/>
      <c r="N4401" s="7"/>
      <c r="O4401" s="7"/>
      <c r="P4401" s="7"/>
      <c r="Q4401" s="7"/>
      <c r="R4401" s="7"/>
      <c r="S4401" s="7"/>
      <c r="T4401" s="7"/>
      <c r="U4401" s="9">
        <v>50000</v>
      </c>
    </row>
    <row r="4402" spans="1:21" ht="23.25" thickBot="1" x14ac:dyDescent="0.3">
      <c r="A4402" s="4" t="s">
        <v>943</v>
      </c>
      <c r="B4402" s="4" t="s">
        <v>1091</v>
      </c>
      <c r="C4402" s="4" t="s">
        <v>1092</v>
      </c>
      <c r="D4402" s="4" t="s">
        <v>1074</v>
      </c>
      <c r="E4402" s="4" t="s">
        <v>1075</v>
      </c>
      <c r="F4402" s="4" t="s">
        <v>98</v>
      </c>
      <c r="G4402" s="4" t="s">
        <v>99</v>
      </c>
      <c r="H4402" s="4" t="s">
        <v>1076</v>
      </c>
      <c r="I4402" s="11"/>
      <c r="J4402" s="11"/>
      <c r="K4402" s="11"/>
      <c r="L4402" s="11"/>
      <c r="M4402" s="11"/>
      <c r="N4402" s="11"/>
      <c r="O4402" s="11"/>
      <c r="P4402" s="11"/>
      <c r="Q4402" s="11"/>
      <c r="R4402" s="10">
        <v>17.64</v>
      </c>
      <c r="S4402" s="10">
        <v>-4.6500000000000004</v>
      </c>
      <c r="T4402" s="14">
        <v>0</v>
      </c>
      <c r="U4402" s="9">
        <v>12.99</v>
      </c>
    </row>
    <row r="4403" spans="1:21" ht="23.25" thickBot="1" x14ac:dyDescent="0.3">
      <c r="A4403" s="4" t="s">
        <v>943</v>
      </c>
      <c r="B4403" s="4" t="s">
        <v>1091</v>
      </c>
      <c r="C4403" s="4" t="s">
        <v>1092</v>
      </c>
      <c r="D4403" s="4" t="s">
        <v>1074</v>
      </c>
      <c r="E4403" s="4" t="s">
        <v>1075</v>
      </c>
      <c r="F4403" s="4" t="s">
        <v>152</v>
      </c>
      <c r="G4403" s="4" t="s">
        <v>153</v>
      </c>
      <c r="H4403" s="4" t="s">
        <v>1076</v>
      </c>
      <c r="I4403" s="7"/>
      <c r="J4403" s="8">
        <v>18000</v>
      </c>
      <c r="K4403" s="13">
        <v>0</v>
      </c>
      <c r="L4403" s="7"/>
      <c r="M4403" s="7"/>
      <c r="N4403" s="7"/>
      <c r="O4403" s="7"/>
      <c r="P4403" s="7"/>
      <c r="Q4403" s="7"/>
      <c r="R4403" s="7"/>
      <c r="S4403" s="7"/>
      <c r="T4403" s="7"/>
      <c r="U4403" s="9">
        <v>18000</v>
      </c>
    </row>
    <row r="4404" spans="1:21" ht="23.25" thickBot="1" x14ac:dyDescent="0.3">
      <c r="A4404" s="4" t="s">
        <v>943</v>
      </c>
      <c r="B4404" s="4" t="s">
        <v>1091</v>
      </c>
      <c r="C4404" s="4" t="s">
        <v>1092</v>
      </c>
      <c r="D4404" s="4" t="s">
        <v>1074</v>
      </c>
      <c r="E4404" s="4" t="s">
        <v>1075</v>
      </c>
      <c r="F4404" s="4" t="s">
        <v>312</v>
      </c>
      <c r="G4404" s="4" t="s">
        <v>313</v>
      </c>
      <c r="H4404" s="4" t="s">
        <v>1076</v>
      </c>
      <c r="I4404" s="11"/>
      <c r="J4404" s="11"/>
      <c r="K4404" s="11"/>
      <c r="L4404" s="11"/>
      <c r="M4404" s="11"/>
      <c r="N4404" s="11"/>
      <c r="O4404" s="11"/>
      <c r="P4404" s="11"/>
      <c r="Q4404" s="11"/>
      <c r="R4404" s="11"/>
      <c r="S4404" s="10">
        <v>87.66</v>
      </c>
      <c r="T4404" s="10">
        <v>99.9</v>
      </c>
      <c r="U4404" s="9">
        <v>187.56</v>
      </c>
    </row>
    <row r="4405" spans="1:21" ht="23.25" thickBot="1" x14ac:dyDescent="0.3">
      <c r="A4405" s="4" t="s">
        <v>943</v>
      </c>
      <c r="B4405" s="4" t="s">
        <v>1091</v>
      </c>
      <c r="C4405" s="4" t="s">
        <v>1092</v>
      </c>
      <c r="D4405" s="4" t="s">
        <v>1074</v>
      </c>
      <c r="E4405" s="4" t="s">
        <v>1075</v>
      </c>
      <c r="F4405" s="4" t="s">
        <v>84</v>
      </c>
      <c r="G4405" s="4" t="s">
        <v>85</v>
      </c>
      <c r="H4405" s="4" t="s">
        <v>1076</v>
      </c>
      <c r="I4405" s="7"/>
      <c r="J4405" s="8">
        <v>78.81</v>
      </c>
      <c r="K4405" s="7"/>
      <c r="L4405" s="7"/>
      <c r="M4405" s="7"/>
      <c r="N4405" s="7"/>
      <c r="O4405" s="7"/>
      <c r="P4405" s="7"/>
      <c r="Q4405" s="7"/>
      <c r="R4405" s="7"/>
      <c r="S4405" s="8">
        <v>17.64</v>
      </c>
      <c r="T4405" s="7"/>
      <c r="U4405" s="9">
        <v>96.45</v>
      </c>
    </row>
    <row r="4406" spans="1:21" ht="23.25" thickBot="1" x14ac:dyDescent="0.3">
      <c r="A4406" s="4" t="s">
        <v>943</v>
      </c>
      <c r="B4406" s="4" t="s">
        <v>1091</v>
      </c>
      <c r="C4406" s="4" t="s">
        <v>1092</v>
      </c>
      <c r="D4406" s="4" t="s">
        <v>1074</v>
      </c>
      <c r="E4406" s="4" t="s">
        <v>1075</v>
      </c>
      <c r="F4406" s="4" t="s">
        <v>162</v>
      </c>
      <c r="G4406" s="4" t="s">
        <v>163</v>
      </c>
      <c r="H4406" s="4" t="s">
        <v>1076</v>
      </c>
      <c r="I4406" s="11"/>
      <c r="J4406" s="10">
        <v>850.99</v>
      </c>
      <c r="K4406" s="11"/>
      <c r="L4406" s="11"/>
      <c r="M4406" s="11"/>
      <c r="N4406" s="11"/>
      <c r="O4406" s="11"/>
      <c r="P4406" s="11"/>
      <c r="Q4406" s="11"/>
      <c r="R4406" s="11"/>
      <c r="S4406" s="11"/>
      <c r="T4406" s="11"/>
      <c r="U4406" s="9">
        <v>850.99</v>
      </c>
    </row>
    <row r="4407" spans="1:21" ht="23.25" thickBot="1" x14ac:dyDescent="0.3">
      <c r="A4407" s="4" t="s">
        <v>943</v>
      </c>
      <c r="B4407" s="4" t="s">
        <v>1091</v>
      </c>
      <c r="C4407" s="4" t="s">
        <v>1092</v>
      </c>
      <c r="D4407" s="4" t="s">
        <v>1074</v>
      </c>
      <c r="E4407" s="4" t="s">
        <v>1075</v>
      </c>
      <c r="F4407" s="4" t="s">
        <v>164</v>
      </c>
      <c r="G4407" s="4" t="s">
        <v>165</v>
      </c>
      <c r="H4407" s="4" t="s">
        <v>1076</v>
      </c>
      <c r="I4407" s="8">
        <v>354.48</v>
      </c>
      <c r="J4407" s="7"/>
      <c r="K4407" s="7"/>
      <c r="L4407" s="7"/>
      <c r="M4407" s="7"/>
      <c r="N4407" s="8">
        <v>407.9</v>
      </c>
      <c r="O4407" s="7"/>
      <c r="P4407" s="7"/>
      <c r="Q4407" s="7"/>
      <c r="R4407" s="7"/>
      <c r="S4407" s="7"/>
      <c r="T4407" s="7"/>
      <c r="U4407" s="9">
        <v>762.38</v>
      </c>
    </row>
    <row r="4408" spans="1:21" ht="23.25" thickBot="1" x14ac:dyDescent="0.3">
      <c r="A4408" s="4" t="s">
        <v>943</v>
      </c>
      <c r="B4408" s="4" t="s">
        <v>1091</v>
      </c>
      <c r="C4408" s="4" t="s">
        <v>1092</v>
      </c>
      <c r="D4408" s="4" t="s">
        <v>1074</v>
      </c>
      <c r="E4408" s="4" t="s">
        <v>1075</v>
      </c>
      <c r="F4408" s="4" t="s">
        <v>86</v>
      </c>
      <c r="G4408" s="4" t="s">
        <v>87</v>
      </c>
      <c r="H4408" s="4" t="s">
        <v>1076</v>
      </c>
      <c r="I4408" s="11"/>
      <c r="J4408" s="11"/>
      <c r="K4408" s="10">
        <v>307.56</v>
      </c>
      <c r="L4408" s="11"/>
      <c r="M4408" s="10">
        <v>493.37</v>
      </c>
      <c r="N4408" s="11"/>
      <c r="O4408" s="11"/>
      <c r="P4408" s="11"/>
      <c r="Q4408" s="11"/>
      <c r="R4408" s="11"/>
      <c r="S4408" s="11"/>
      <c r="T4408" s="11"/>
      <c r="U4408" s="9">
        <v>800.93</v>
      </c>
    </row>
    <row r="4409" spans="1:21" ht="23.25" thickBot="1" x14ac:dyDescent="0.3">
      <c r="A4409" s="4" t="s">
        <v>943</v>
      </c>
      <c r="B4409" s="4" t="s">
        <v>1091</v>
      </c>
      <c r="C4409" s="4" t="s">
        <v>1092</v>
      </c>
      <c r="D4409" s="4" t="s">
        <v>1074</v>
      </c>
      <c r="E4409" s="4" t="s">
        <v>1075</v>
      </c>
      <c r="F4409" s="4" t="s">
        <v>192</v>
      </c>
      <c r="G4409" s="4" t="s">
        <v>193</v>
      </c>
      <c r="H4409" s="4" t="s">
        <v>1076</v>
      </c>
      <c r="I4409" s="8">
        <v>-121.46</v>
      </c>
      <c r="J4409" s="7"/>
      <c r="K4409" s="7"/>
      <c r="L4409" s="7"/>
      <c r="M4409" s="7"/>
      <c r="N4409" s="7"/>
      <c r="O4409" s="8">
        <v>-21376.959999999999</v>
      </c>
      <c r="P4409" s="8">
        <v>-19433.599999999999</v>
      </c>
      <c r="Q4409" s="8">
        <v>-19433.599999999999</v>
      </c>
      <c r="R4409" s="8">
        <v>-18461.919999999998</v>
      </c>
      <c r="S4409" s="8">
        <v>-19555.060000000001</v>
      </c>
      <c r="T4409" s="8">
        <v>-16518.560000000001</v>
      </c>
      <c r="U4409" s="9">
        <v>-114901.16</v>
      </c>
    </row>
    <row r="4410" spans="1:21" ht="23.25" thickBot="1" x14ac:dyDescent="0.3">
      <c r="A4410" s="4" t="s">
        <v>943</v>
      </c>
      <c r="B4410" s="4" t="s">
        <v>1093</v>
      </c>
      <c r="C4410" s="4" t="s">
        <v>1094</v>
      </c>
      <c r="D4410" s="4" t="s">
        <v>944</v>
      </c>
      <c r="E4410" s="4" t="s">
        <v>945</v>
      </c>
      <c r="F4410" s="4" t="s">
        <v>86</v>
      </c>
      <c r="G4410" s="4" t="s">
        <v>87</v>
      </c>
      <c r="H4410" s="4" t="s">
        <v>440</v>
      </c>
      <c r="I4410" s="10">
        <v>357.46</v>
      </c>
      <c r="J4410" s="11"/>
      <c r="K4410" s="11"/>
      <c r="L4410" s="11"/>
      <c r="M4410" s="11"/>
      <c r="N4410" s="11"/>
      <c r="O4410" s="11"/>
      <c r="P4410" s="11"/>
      <c r="Q4410" s="11"/>
      <c r="R4410" s="11"/>
      <c r="S4410" s="11"/>
      <c r="T4410" s="11"/>
      <c r="U4410" s="9">
        <v>357.46</v>
      </c>
    </row>
    <row r="4411" spans="1:21" ht="23.25" thickBot="1" x14ac:dyDescent="0.3">
      <c r="A4411" s="4" t="s">
        <v>943</v>
      </c>
      <c r="B4411" s="4" t="s">
        <v>1095</v>
      </c>
      <c r="C4411" s="4" t="s">
        <v>1096</v>
      </c>
      <c r="D4411" s="4" t="s">
        <v>944</v>
      </c>
      <c r="E4411" s="4" t="s">
        <v>945</v>
      </c>
      <c r="F4411" s="4" t="s">
        <v>108</v>
      </c>
      <c r="G4411" s="4" t="s">
        <v>109</v>
      </c>
      <c r="H4411" s="4" t="s">
        <v>440</v>
      </c>
      <c r="I4411" s="8">
        <v>33196.980000000003</v>
      </c>
      <c r="J4411" s="8">
        <v>27580.31</v>
      </c>
      <c r="K4411" s="8">
        <v>27836.46</v>
      </c>
      <c r="L4411" s="8">
        <v>32557.84</v>
      </c>
      <c r="M4411" s="8">
        <v>33491.25</v>
      </c>
      <c r="N4411" s="8">
        <v>33132.04</v>
      </c>
      <c r="O4411" s="8">
        <v>35960.239999999998</v>
      </c>
      <c r="P4411" s="8">
        <v>32741.46</v>
      </c>
      <c r="Q4411" s="8">
        <v>35140.65</v>
      </c>
      <c r="R4411" s="8">
        <v>31682.32</v>
      </c>
      <c r="S4411" s="8">
        <v>29562.46</v>
      </c>
      <c r="T4411" s="8">
        <v>30568.51</v>
      </c>
      <c r="U4411" s="9">
        <v>383450.52</v>
      </c>
    </row>
    <row r="4412" spans="1:21" ht="23.25" thickBot="1" x14ac:dyDescent="0.3">
      <c r="A4412" s="4" t="s">
        <v>943</v>
      </c>
      <c r="B4412" s="4" t="s">
        <v>1095</v>
      </c>
      <c r="C4412" s="4" t="s">
        <v>1096</v>
      </c>
      <c r="D4412" s="4" t="s">
        <v>944</v>
      </c>
      <c r="E4412" s="4" t="s">
        <v>945</v>
      </c>
      <c r="F4412" s="4" t="s">
        <v>110</v>
      </c>
      <c r="G4412" s="4" t="s">
        <v>111</v>
      </c>
      <c r="H4412" s="4" t="s">
        <v>440</v>
      </c>
      <c r="I4412" s="10">
        <v>4124.1499999999996</v>
      </c>
      <c r="J4412" s="10">
        <v>4124.1499999999996</v>
      </c>
      <c r="K4412" s="10">
        <v>1250</v>
      </c>
      <c r="L4412" s="10">
        <v>1250</v>
      </c>
      <c r="M4412" s="10">
        <v>1250</v>
      </c>
      <c r="N4412" s="10">
        <v>2053.2199999999998</v>
      </c>
      <c r="O4412" s="10">
        <v>1250</v>
      </c>
      <c r="P4412" s="10">
        <v>1250</v>
      </c>
      <c r="Q4412" s="10">
        <v>1250</v>
      </c>
      <c r="R4412" s="10">
        <v>1250</v>
      </c>
      <c r="S4412" s="10">
        <v>1250</v>
      </c>
      <c r="T4412" s="11"/>
      <c r="U4412" s="9">
        <v>20301.52</v>
      </c>
    </row>
    <row r="4413" spans="1:21" ht="23.25" thickBot="1" x14ac:dyDescent="0.3">
      <c r="A4413" s="4" t="s">
        <v>943</v>
      </c>
      <c r="B4413" s="4" t="s">
        <v>1095</v>
      </c>
      <c r="C4413" s="4" t="s">
        <v>1096</v>
      </c>
      <c r="D4413" s="4" t="s">
        <v>944</v>
      </c>
      <c r="E4413" s="4" t="s">
        <v>945</v>
      </c>
      <c r="F4413" s="4" t="s">
        <v>112</v>
      </c>
      <c r="G4413" s="4" t="s">
        <v>113</v>
      </c>
      <c r="H4413" s="4" t="s">
        <v>440</v>
      </c>
      <c r="I4413" s="8">
        <v>4601.18</v>
      </c>
      <c r="J4413" s="8">
        <v>4601.1899999999996</v>
      </c>
      <c r="K4413" s="8">
        <v>4666.1099999999997</v>
      </c>
      <c r="L4413" s="8">
        <v>4731.1099999999997</v>
      </c>
      <c r="M4413" s="8">
        <v>4731.1000000000004</v>
      </c>
      <c r="N4413" s="8">
        <v>4908.57</v>
      </c>
      <c r="O4413" s="8">
        <v>4908.58</v>
      </c>
      <c r="P4413" s="8">
        <v>4908.6000000000004</v>
      </c>
      <c r="Q4413" s="8">
        <v>4908.58</v>
      </c>
      <c r="R4413" s="8">
        <v>4908.57</v>
      </c>
      <c r="S4413" s="8">
        <v>4908.58</v>
      </c>
      <c r="T4413" s="8">
        <v>4908.55</v>
      </c>
      <c r="U4413" s="9">
        <v>57690.720000000001</v>
      </c>
    </row>
    <row r="4414" spans="1:21" ht="23.25" thickBot="1" x14ac:dyDescent="0.3">
      <c r="A4414" s="4" t="s">
        <v>943</v>
      </c>
      <c r="B4414" s="4" t="s">
        <v>1095</v>
      </c>
      <c r="C4414" s="4" t="s">
        <v>1096</v>
      </c>
      <c r="D4414" s="4" t="s">
        <v>944</v>
      </c>
      <c r="E4414" s="4" t="s">
        <v>945</v>
      </c>
      <c r="F4414" s="4" t="s">
        <v>114</v>
      </c>
      <c r="G4414" s="4" t="s">
        <v>115</v>
      </c>
      <c r="H4414" s="4" t="s">
        <v>440</v>
      </c>
      <c r="I4414" s="10">
        <v>17441.87</v>
      </c>
      <c r="J4414" s="10">
        <v>17441.87</v>
      </c>
      <c r="K4414" s="10">
        <v>17394.87</v>
      </c>
      <c r="L4414" s="10">
        <v>17683.740000000002</v>
      </c>
      <c r="M4414" s="10">
        <v>17683.73</v>
      </c>
      <c r="N4414" s="10">
        <v>18342.46</v>
      </c>
      <c r="O4414" s="10">
        <v>18342.46</v>
      </c>
      <c r="P4414" s="10">
        <v>18342.45</v>
      </c>
      <c r="Q4414" s="10">
        <v>18342.46</v>
      </c>
      <c r="R4414" s="10">
        <v>18342.439999999999</v>
      </c>
      <c r="S4414" s="10">
        <v>18342.45</v>
      </c>
      <c r="T4414" s="10">
        <v>18217.43</v>
      </c>
      <c r="U4414" s="9">
        <v>215918.23</v>
      </c>
    </row>
    <row r="4415" spans="1:21" ht="23.25" thickBot="1" x14ac:dyDescent="0.3">
      <c r="A4415" s="4" t="s">
        <v>943</v>
      </c>
      <c r="B4415" s="4" t="s">
        <v>1095</v>
      </c>
      <c r="C4415" s="4" t="s">
        <v>1096</v>
      </c>
      <c r="D4415" s="4" t="s">
        <v>944</v>
      </c>
      <c r="E4415" s="4" t="s">
        <v>945</v>
      </c>
      <c r="F4415" s="4" t="s">
        <v>128</v>
      </c>
      <c r="G4415" s="4" t="s">
        <v>129</v>
      </c>
      <c r="H4415" s="4" t="s">
        <v>440</v>
      </c>
      <c r="I4415" s="7"/>
      <c r="J4415" s="7"/>
      <c r="K4415" s="7"/>
      <c r="L4415" s="7"/>
      <c r="M4415" s="8">
        <v>599</v>
      </c>
      <c r="N4415" s="8">
        <v>345</v>
      </c>
      <c r="O4415" s="8">
        <v>-285</v>
      </c>
      <c r="P4415" s="7"/>
      <c r="Q4415" s="7"/>
      <c r="R4415" s="7"/>
      <c r="S4415" s="7"/>
      <c r="T4415" s="7"/>
      <c r="U4415" s="9">
        <v>659</v>
      </c>
    </row>
    <row r="4416" spans="1:21" ht="23.25" thickBot="1" x14ac:dyDescent="0.3">
      <c r="A4416" s="4" t="s">
        <v>943</v>
      </c>
      <c r="B4416" s="4" t="s">
        <v>1095</v>
      </c>
      <c r="C4416" s="4" t="s">
        <v>1096</v>
      </c>
      <c r="D4416" s="4" t="s">
        <v>944</v>
      </c>
      <c r="E4416" s="4" t="s">
        <v>945</v>
      </c>
      <c r="F4416" s="4" t="s">
        <v>134</v>
      </c>
      <c r="G4416" s="4" t="s">
        <v>135</v>
      </c>
      <c r="H4416" s="4" t="s">
        <v>440</v>
      </c>
      <c r="I4416" s="10">
        <v>643</v>
      </c>
      <c r="J4416" s="11"/>
      <c r="K4416" s="11"/>
      <c r="L4416" s="11"/>
      <c r="M4416" s="10">
        <v>299</v>
      </c>
      <c r="N4416" s="11"/>
      <c r="O4416" s="11"/>
      <c r="P4416" s="11"/>
      <c r="Q4416" s="11"/>
      <c r="R4416" s="11"/>
      <c r="S4416" s="11"/>
      <c r="T4416" s="11"/>
      <c r="U4416" s="9">
        <v>942</v>
      </c>
    </row>
    <row r="4417" spans="1:21" ht="23.25" thickBot="1" x14ac:dyDescent="0.3">
      <c r="A4417" s="4" t="s">
        <v>943</v>
      </c>
      <c r="B4417" s="4" t="s">
        <v>1095</v>
      </c>
      <c r="C4417" s="4" t="s">
        <v>1096</v>
      </c>
      <c r="D4417" s="4" t="s">
        <v>944</v>
      </c>
      <c r="E4417" s="4" t="s">
        <v>945</v>
      </c>
      <c r="F4417" s="4" t="s">
        <v>254</v>
      </c>
      <c r="G4417" s="4" t="s">
        <v>255</v>
      </c>
      <c r="H4417" s="4" t="s">
        <v>440</v>
      </c>
      <c r="I4417" s="7"/>
      <c r="J4417" s="7"/>
      <c r="K4417" s="8">
        <v>171</v>
      </c>
      <c r="L4417" s="7"/>
      <c r="M4417" s="7"/>
      <c r="N4417" s="8">
        <v>115.01</v>
      </c>
      <c r="O4417" s="7"/>
      <c r="P4417" s="7"/>
      <c r="Q4417" s="7"/>
      <c r="R4417" s="7"/>
      <c r="S4417" s="7"/>
      <c r="T4417" s="7"/>
      <c r="U4417" s="9">
        <v>286.01</v>
      </c>
    </row>
    <row r="4418" spans="1:21" ht="23.25" thickBot="1" x14ac:dyDescent="0.3">
      <c r="A4418" s="4" t="s">
        <v>943</v>
      </c>
      <c r="B4418" s="4" t="s">
        <v>1095</v>
      </c>
      <c r="C4418" s="4" t="s">
        <v>1096</v>
      </c>
      <c r="D4418" s="4" t="s">
        <v>944</v>
      </c>
      <c r="E4418" s="4" t="s">
        <v>945</v>
      </c>
      <c r="F4418" s="4" t="s">
        <v>98</v>
      </c>
      <c r="G4418" s="4" t="s">
        <v>99</v>
      </c>
      <c r="H4418" s="4" t="s">
        <v>440</v>
      </c>
      <c r="I4418" s="11"/>
      <c r="J4418" s="11"/>
      <c r="K4418" s="11"/>
      <c r="L4418" s="10">
        <v>13.9</v>
      </c>
      <c r="M4418" s="11"/>
      <c r="N4418" s="10">
        <v>24</v>
      </c>
      <c r="O4418" s="11"/>
      <c r="P4418" s="11"/>
      <c r="Q4418" s="11"/>
      <c r="R4418" s="11"/>
      <c r="S4418" s="11"/>
      <c r="T4418" s="11"/>
      <c r="U4418" s="9">
        <v>37.9</v>
      </c>
    </row>
    <row r="4419" spans="1:21" ht="23.25" thickBot="1" x14ac:dyDescent="0.3">
      <c r="A4419" s="4" t="s">
        <v>943</v>
      </c>
      <c r="B4419" s="4" t="s">
        <v>1095</v>
      </c>
      <c r="C4419" s="4" t="s">
        <v>1096</v>
      </c>
      <c r="D4419" s="4" t="s">
        <v>944</v>
      </c>
      <c r="E4419" s="4" t="s">
        <v>945</v>
      </c>
      <c r="F4419" s="4" t="s">
        <v>146</v>
      </c>
      <c r="G4419" s="4" t="s">
        <v>147</v>
      </c>
      <c r="H4419" s="4" t="s">
        <v>440</v>
      </c>
      <c r="I4419" s="8">
        <v>25</v>
      </c>
      <c r="J4419" s="7"/>
      <c r="K4419" s="7"/>
      <c r="L4419" s="7"/>
      <c r="M4419" s="7"/>
      <c r="N4419" s="7"/>
      <c r="O4419" s="7"/>
      <c r="P4419" s="7"/>
      <c r="Q4419" s="7"/>
      <c r="R4419" s="7"/>
      <c r="S4419" s="7"/>
      <c r="T4419" s="7"/>
      <c r="U4419" s="9">
        <v>25</v>
      </c>
    </row>
    <row r="4420" spans="1:21" ht="23.25" thickBot="1" x14ac:dyDescent="0.3">
      <c r="A4420" s="4" t="s">
        <v>943</v>
      </c>
      <c r="B4420" s="4" t="s">
        <v>1095</v>
      </c>
      <c r="C4420" s="4" t="s">
        <v>1096</v>
      </c>
      <c r="D4420" s="4" t="s">
        <v>944</v>
      </c>
      <c r="E4420" s="4" t="s">
        <v>945</v>
      </c>
      <c r="F4420" s="4" t="s">
        <v>82</v>
      </c>
      <c r="G4420" s="4" t="s">
        <v>83</v>
      </c>
      <c r="H4420" s="4" t="s">
        <v>440</v>
      </c>
      <c r="I4420" s="10">
        <v>35.090000000000003</v>
      </c>
      <c r="J4420" s="11"/>
      <c r="K4420" s="11"/>
      <c r="L4420" s="11"/>
      <c r="M4420" s="11"/>
      <c r="N4420" s="11"/>
      <c r="O4420" s="11"/>
      <c r="P4420" s="11"/>
      <c r="Q4420" s="11"/>
      <c r="R4420" s="11"/>
      <c r="S4420" s="11"/>
      <c r="T4420" s="11"/>
      <c r="U4420" s="9">
        <v>35.090000000000003</v>
      </c>
    </row>
    <row r="4421" spans="1:21" ht="23.25" thickBot="1" x14ac:dyDescent="0.3">
      <c r="A4421" s="4" t="s">
        <v>943</v>
      </c>
      <c r="B4421" s="4" t="s">
        <v>1095</v>
      </c>
      <c r="C4421" s="4" t="s">
        <v>1096</v>
      </c>
      <c r="D4421" s="4" t="s">
        <v>944</v>
      </c>
      <c r="E4421" s="4" t="s">
        <v>945</v>
      </c>
      <c r="F4421" s="4" t="s">
        <v>84</v>
      </c>
      <c r="G4421" s="4" t="s">
        <v>85</v>
      </c>
      <c r="H4421" s="4" t="s">
        <v>440</v>
      </c>
      <c r="I4421" s="8">
        <v>149.47999999999999</v>
      </c>
      <c r="J4421" s="8">
        <v>101.24</v>
      </c>
      <c r="K4421" s="8">
        <v>156.47999999999999</v>
      </c>
      <c r="L4421" s="8">
        <v>26.4</v>
      </c>
      <c r="M4421" s="7"/>
      <c r="N4421" s="8">
        <v>151.41999999999999</v>
      </c>
      <c r="O4421" s="7"/>
      <c r="P4421" s="7"/>
      <c r="Q4421" s="7"/>
      <c r="R4421" s="7"/>
      <c r="S4421" s="7"/>
      <c r="T4421" s="7"/>
      <c r="U4421" s="9">
        <v>585.02</v>
      </c>
    </row>
    <row r="4422" spans="1:21" ht="23.25" thickBot="1" x14ac:dyDescent="0.3">
      <c r="A4422" s="4" t="s">
        <v>943</v>
      </c>
      <c r="B4422" s="4" t="s">
        <v>1095</v>
      </c>
      <c r="C4422" s="4" t="s">
        <v>1096</v>
      </c>
      <c r="D4422" s="4" t="s">
        <v>944</v>
      </c>
      <c r="E4422" s="4" t="s">
        <v>945</v>
      </c>
      <c r="F4422" s="4" t="s">
        <v>162</v>
      </c>
      <c r="G4422" s="4" t="s">
        <v>163</v>
      </c>
      <c r="H4422" s="4" t="s">
        <v>440</v>
      </c>
      <c r="I4422" s="10">
        <v>531.38</v>
      </c>
      <c r="J4422" s="10">
        <v>995.4</v>
      </c>
      <c r="K4422" s="10">
        <v>1014.69</v>
      </c>
      <c r="L4422" s="11"/>
      <c r="M4422" s="11"/>
      <c r="N4422" s="11"/>
      <c r="O4422" s="11"/>
      <c r="P4422" s="11"/>
      <c r="Q4422" s="11"/>
      <c r="R4422" s="11"/>
      <c r="S4422" s="11"/>
      <c r="T4422" s="11"/>
      <c r="U4422" s="9">
        <v>2541.4699999999998</v>
      </c>
    </row>
    <row r="4423" spans="1:21" ht="23.25" thickBot="1" x14ac:dyDescent="0.3">
      <c r="A4423" s="4" t="s">
        <v>943</v>
      </c>
      <c r="B4423" s="4" t="s">
        <v>1095</v>
      </c>
      <c r="C4423" s="4" t="s">
        <v>1096</v>
      </c>
      <c r="D4423" s="4" t="s">
        <v>944</v>
      </c>
      <c r="E4423" s="4" t="s">
        <v>945</v>
      </c>
      <c r="F4423" s="4" t="s">
        <v>164</v>
      </c>
      <c r="G4423" s="4" t="s">
        <v>165</v>
      </c>
      <c r="H4423" s="4" t="s">
        <v>440</v>
      </c>
      <c r="I4423" s="8">
        <v>456.1</v>
      </c>
      <c r="J4423" s="8">
        <v>130.08000000000001</v>
      </c>
      <c r="K4423" s="7"/>
      <c r="L4423" s="7"/>
      <c r="M4423" s="7"/>
      <c r="N4423" s="8">
        <v>1551.85</v>
      </c>
      <c r="O4423" s="8">
        <v>-521.79999999999995</v>
      </c>
      <c r="P4423" s="7"/>
      <c r="Q4423" s="7"/>
      <c r="R4423" s="7"/>
      <c r="S4423" s="7"/>
      <c r="T4423" s="7"/>
      <c r="U4423" s="9">
        <v>1616.23</v>
      </c>
    </row>
    <row r="4424" spans="1:21" ht="23.25" thickBot="1" x14ac:dyDescent="0.3">
      <c r="A4424" s="4" t="s">
        <v>943</v>
      </c>
      <c r="B4424" s="4" t="s">
        <v>1095</v>
      </c>
      <c r="C4424" s="4" t="s">
        <v>1096</v>
      </c>
      <c r="D4424" s="4" t="s">
        <v>944</v>
      </c>
      <c r="E4424" s="4" t="s">
        <v>945</v>
      </c>
      <c r="F4424" s="4" t="s">
        <v>86</v>
      </c>
      <c r="G4424" s="4" t="s">
        <v>87</v>
      </c>
      <c r="H4424" s="4" t="s">
        <v>440</v>
      </c>
      <c r="I4424" s="11"/>
      <c r="J4424" s="11"/>
      <c r="K4424" s="11"/>
      <c r="L4424" s="11"/>
      <c r="M4424" s="10">
        <v>211.46</v>
      </c>
      <c r="N4424" s="11"/>
      <c r="O4424" s="11"/>
      <c r="P4424" s="11"/>
      <c r="Q4424" s="11"/>
      <c r="R4424" s="11"/>
      <c r="S4424" s="11"/>
      <c r="T4424" s="11"/>
      <c r="U4424" s="9">
        <v>211.46</v>
      </c>
    </row>
    <row r="4425" spans="1:21" ht="23.25" thickBot="1" x14ac:dyDescent="0.3">
      <c r="A4425" s="4" t="s">
        <v>943</v>
      </c>
      <c r="B4425" s="4" t="s">
        <v>1095</v>
      </c>
      <c r="C4425" s="4" t="s">
        <v>1096</v>
      </c>
      <c r="D4425" s="4" t="s">
        <v>944</v>
      </c>
      <c r="E4425" s="4" t="s">
        <v>945</v>
      </c>
      <c r="F4425" s="4" t="s">
        <v>192</v>
      </c>
      <c r="G4425" s="4" t="s">
        <v>193</v>
      </c>
      <c r="H4425" s="4" t="s">
        <v>440</v>
      </c>
      <c r="I4425" s="8">
        <v>-7485.82</v>
      </c>
      <c r="J4425" s="8">
        <v>-6672.14</v>
      </c>
      <c r="K4425" s="8">
        <v>-5207.5200000000004</v>
      </c>
      <c r="L4425" s="8">
        <v>-4629.63</v>
      </c>
      <c r="M4425" s="8">
        <v>-2551.29</v>
      </c>
      <c r="N4425" s="8">
        <v>-21680.61</v>
      </c>
      <c r="O4425" s="8">
        <v>-16822.21</v>
      </c>
      <c r="P4425" s="8">
        <v>-7287.6</v>
      </c>
      <c r="Q4425" s="8">
        <v>-30790.11</v>
      </c>
      <c r="R4425" s="8">
        <v>-17247.32</v>
      </c>
      <c r="S4425" s="8">
        <v>-15789.8</v>
      </c>
      <c r="T4425" s="8">
        <v>-8927.31</v>
      </c>
      <c r="U4425" s="9">
        <v>-145091.35999999999</v>
      </c>
    </row>
    <row r="4426" spans="1:21" ht="23.25" thickBot="1" x14ac:dyDescent="0.3">
      <c r="A4426" s="4" t="s">
        <v>943</v>
      </c>
      <c r="B4426" s="4" t="s">
        <v>1095</v>
      </c>
      <c r="C4426" s="4" t="s">
        <v>1096</v>
      </c>
      <c r="D4426" s="4" t="s">
        <v>1088</v>
      </c>
      <c r="E4426" s="4" t="s">
        <v>1089</v>
      </c>
      <c r="F4426" s="4" t="s">
        <v>108</v>
      </c>
      <c r="G4426" s="4" t="s">
        <v>109</v>
      </c>
      <c r="H4426" s="4" t="s">
        <v>1090</v>
      </c>
      <c r="I4426" s="10">
        <v>27386.63</v>
      </c>
      <c r="J4426" s="10">
        <v>25253.02</v>
      </c>
      <c r="K4426" s="10">
        <v>18839.02</v>
      </c>
      <c r="L4426" s="10">
        <v>17960.240000000002</v>
      </c>
      <c r="M4426" s="10">
        <v>18626.11</v>
      </c>
      <c r="N4426" s="10">
        <v>19326.78</v>
      </c>
      <c r="O4426" s="10">
        <v>18375.27</v>
      </c>
      <c r="P4426" s="10">
        <v>16514.310000000001</v>
      </c>
      <c r="Q4426" s="10">
        <v>18831.59</v>
      </c>
      <c r="R4426" s="10">
        <v>14487.31</v>
      </c>
      <c r="S4426" s="10">
        <v>17297.59</v>
      </c>
      <c r="T4426" s="10">
        <v>13782.32</v>
      </c>
      <c r="U4426" s="9">
        <v>226680.19</v>
      </c>
    </row>
    <row r="4427" spans="1:21" ht="23.25" thickBot="1" x14ac:dyDescent="0.3">
      <c r="A4427" s="4" t="s">
        <v>943</v>
      </c>
      <c r="B4427" s="4" t="s">
        <v>1095</v>
      </c>
      <c r="C4427" s="4" t="s">
        <v>1096</v>
      </c>
      <c r="D4427" s="4" t="s">
        <v>1088</v>
      </c>
      <c r="E4427" s="4" t="s">
        <v>1089</v>
      </c>
      <c r="F4427" s="4" t="s">
        <v>110</v>
      </c>
      <c r="G4427" s="4" t="s">
        <v>111</v>
      </c>
      <c r="H4427" s="4" t="s">
        <v>1090</v>
      </c>
      <c r="I4427" s="7"/>
      <c r="J4427" s="7"/>
      <c r="K4427" s="7"/>
      <c r="L4427" s="7"/>
      <c r="M4427" s="7"/>
      <c r="N4427" s="7"/>
      <c r="O4427" s="7"/>
      <c r="P4427" s="8">
        <v>803.2</v>
      </c>
      <c r="Q4427" s="7"/>
      <c r="R4427" s="7"/>
      <c r="S4427" s="7"/>
      <c r="T4427" s="7"/>
      <c r="U4427" s="9">
        <v>803.2</v>
      </c>
    </row>
    <row r="4428" spans="1:21" ht="23.25" thickBot="1" x14ac:dyDescent="0.3">
      <c r="A4428" s="4" t="s">
        <v>943</v>
      </c>
      <c r="B4428" s="4" t="s">
        <v>1095</v>
      </c>
      <c r="C4428" s="4" t="s">
        <v>1096</v>
      </c>
      <c r="D4428" s="4" t="s">
        <v>1088</v>
      </c>
      <c r="E4428" s="4" t="s">
        <v>1089</v>
      </c>
      <c r="F4428" s="4" t="s">
        <v>112</v>
      </c>
      <c r="G4428" s="4" t="s">
        <v>113</v>
      </c>
      <c r="H4428" s="4" t="s">
        <v>1090</v>
      </c>
      <c r="I4428" s="10">
        <v>3907.25</v>
      </c>
      <c r="J4428" s="10">
        <v>3907.24</v>
      </c>
      <c r="K4428" s="10">
        <v>3263.84</v>
      </c>
      <c r="L4428" s="10">
        <v>2620.4299999999998</v>
      </c>
      <c r="M4428" s="10">
        <v>2620.42</v>
      </c>
      <c r="N4428" s="10">
        <v>2692.92</v>
      </c>
      <c r="O4428" s="10">
        <v>2692.92</v>
      </c>
      <c r="P4428" s="10">
        <v>2692.92</v>
      </c>
      <c r="Q4428" s="10">
        <v>2692.92</v>
      </c>
      <c r="R4428" s="10">
        <v>2692.96</v>
      </c>
      <c r="S4428" s="10">
        <v>2692.91</v>
      </c>
      <c r="T4428" s="10">
        <v>2692.94</v>
      </c>
      <c r="U4428" s="9">
        <v>35169.67</v>
      </c>
    </row>
    <row r="4429" spans="1:21" ht="23.25" thickBot="1" x14ac:dyDescent="0.3">
      <c r="A4429" s="4" t="s">
        <v>943</v>
      </c>
      <c r="B4429" s="4" t="s">
        <v>1095</v>
      </c>
      <c r="C4429" s="4" t="s">
        <v>1096</v>
      </c>
      <c r="D4429" s="4" t="s">
        <v>1088</v>
      </c>
      <c r="E4429" s="4" t="s">
        <v>1089</v>
      </c>
      <c r="F4429" s="4" t="s">
        <v>114</v>
      </c>
      <c r="G4429" s="4" t="s">
        <v>115</v>
      </c>
      <c r="H4429" s="4" t="s">
        <v>1090</v>
      </c>
      <c r="I4429" s="8">
        <v>14461.11</v>
      </c>
      <c r="J4429" s="8">
        <v>14461.1</v>
      </c>
      <c r="K4429" s="8">
        <v>12079.78</v>
      </c>
      <c r="L4429" s="8">
        <v>9725.31</v>
      </c>
      <c r="M4429" s="8">
        <v>9725.32</v>
      </c>
      <c r="N4429" s="8">
        <v>9994.3799999999992</v>
      </c>
      <c r="O4429" s="8">
        <v>9994.39</v>
      </c>
      <c r="P4429" s="8">
        <v>9994.41</v>
      </c>
      <c r="Q4429" s="8">
        <v>9994.3799999999992</v>
      </c>
      <c r="R4429" s="8">
        <v>9994.39</v>
      </c>
      <c r="S4429" s="8">
        <v>9994.3799999999992</v>
      </c>
      <c r="T4429" s="8">
        <v>9994.44</v>
      </c>
      <c r="U4429" s="9">
        <v>130413.39</v>
      </c>
    </row>
    <row r="4430" spans="1:21" ht="23.25" thickBot="1" x14ac:dyDescent="0.3">
      <c r="A4430" s="4" t="s">
        <v>943</v>
      </c>
      <c r="B4430" s="4" t="s">
        <v>1095</v>
      </c>
      <c r="C4430" s="4" t="s">
        <v>1096</v>
      </c>
      <c r="D4430" s="4" t="s">
        <v>1088</v>
      </c>
      <c r="E4430" s="4" t="s">
        <v>1089</v>
      </c>
      <c r="F4430" s="4" t="s">
        <v>128</v>
      </c>
      <c r="G4430" s="4" t="s">
        <v>129</v>
      </c>
      <c r="H4430" s="4" t="s">
        <v>1090</v>
      </c>
      <c r="I4430" s="11"/>
      <c r="J4430" s="11"/>
      <c r="K4430" s="11"/>
      <c r="L4430" s="11"/>
      <c r="M4430" s="11"/>
      <c r="N4430" s="11"/>
      <c r="O4430" s="11"/>
      <c r="P4430" s="11"/>
      <c r="Q4430" s="11"/>
      <c r="R4430" s="11"/>
      <c r="S4430" s="11"/>
      <c r="T4430" s="10">
        <v>50</v>
      </c>
      <c r="U4430" s="9">
        <v>50</v>
      </c>
    </row>
    <row r="4431" spans="1:21" ht="23.25" thickBot="1" x14ac:dyDescent="0.3">
      <c r="A4431" s="4" t="s">
        <v>943</v>
      </c>
      <c r="B4431" s="4" t="s">
        <v>1095</v>
      </c>
      <c r="C4431" s="4" t="s">
        <v>1096</v>
      </c>
      <c r="D4431" s="4" t="s">
        <v>1088</v>
      </c>
      <c r="E4431" s="4" t="s">
        <v>1089</v>
      </c>
      <c r="F4431" s="4" t="s">
        <v>192</v>
      </c>
      <c r="G4431" s="4" t="s">
        <v>193</v>
      </c>
      <c r="H4431" s="4" t="s">
        <v>1090</v>
      </c>
      <c r="I4431" s="8">
        <v>-2658.03</v>
      </c>
      <c r="J4431" s="8">
        <v>-1301.9100000000001</v>
      </c>
      <c r="K4431" s="8">
        <v>-1408.01</v>
      </c>
      <c r="L4431" s="8">
        <v>-3340.98</v>
      </c>
      <c r="M4431" s="8">
        <v>-4495.13</v>
      </c>
      <c r="N4431" s="8">
        <v>-11356.51</v>
      </c>
      <c r="O4431" s="8">
        <v>-15182.5</v>
      </c>
      <c r="P4431" s="8">
        <v>-13559.9</v>
      </c>
      <c r="Q4431" s="8">
        <v>-9101.98</v>
      </c>
      <c r="R4431" s="8">
        <v>-9599.2900000000009</v>
      </c>
      <c r="S4431" s="8">
        <v>-12421.26</v>
      </c>
      <c r="T4431" s="8">
        <v>-14048.56</v>
      </c>
      <c r="U4431" s="9">
        <v>-98474.06</v>
      </c>
    </row>
    <row r="4432" spans="1:21" ht="23.25" thickBot="1" x14ac:dyDescent="0.3">
      <c r="A4432" s="4" t="s">
        <v>943</v>
      </c>
      <c r="B4432" s="4" t="s">
        <v>1097</v>
      </c>
      <c r="C4432" s="4" t="s">
        <v>1098</v>
      </c>
      <c r="D4432" s="4" t="s">
        <v>944</v>
      </c>
      <c r="E4432" s="4" t="s">
        <v>945</v>
      </c>
      <c r="F4432" s="4" t="s">
        <v>132</v>
      </c>
      <c r="G4432" s="4" t="s">
        <v>133</v>
      </c>
      <c r="H4432" s="4" t="s">
        <v>440</v>
      </c>
      <c r="I4432" s="10">
        <v>70.760000000000005</v>
      </c>
      <c r="J4432" s="11"/>
      <c r="K4432" s="11"/>
      <c r="L4432" s="11"/>
      <c r="M4432" s="11"/>
      <c r="N4432" s="11"/>
      <c r="O4432" s="11"/>
      <c r="P4432" s="11"/>
      <c r="Q4432" s="11"/>
      <c r="R4432" s="11"/>
      <c r="S4432" s="11"/>
      <c r="T4432" s="11"/>
      <c r="U4432" s="9">
        <v>70.760000000000005</v>
      </c>
    </row>
    <row r="4433" spans="1:21" ht="23.25" thickBot="1" x14ac:dyDescent="0.3">
      <c r="A4433" s="4" t="s">
        <v>943</v>
      </c>
      <c r="B4433" s="4" t="s">
        <v>1097</v>
      </c>
      <c r="C4433" s="4" t="s">
        <v>1098</v>
      </c>
      <c r="D4433" s="4" t="s">
        <v>944</v>
      </c>
      <c r="E4433" s="4" t="s">
        <v>945</v>
      </c>
      <c r="F4433" s="4" t="s">
        <v>146</v>
      </c>
      <c r="G4433" s="4" t="s">
        <v>147</v>
      </c>
      <c r="H4433" s="4" t="s">
        <v>440</v>
      </c>
      <c r="I4433" s="7"/>
      <c r="J4433" s="7"/>
      <c r="K4433" s="8">
        <v>41.94</v>
      </c>
      <c r="L4433" s="7"/>
      <c r="M4433" s="7"/>
      <c r="N4433" s="7"/>
      <c r="O4433" s="7"/>
      <c r="P4433" s="7"/>
      <c r="Q4433" s="7"/>
      <c r="R4433" s="7"/>
      <c r="S4433" s="7"/>
      <c r="T4433" s="7"/>
      <c r="U4433" s="9">
        <v>41.94</v>
      </c>
    </row>
    <row r="4434" spans="1:21" ht="23.25" thickBot="1" x14ac:dyDescent="0.3">
      <c r="A4434" s="4" t="s">
        <v>943</v>
      </c>
      <c r="B4434" s="4" t="s">
        <v>1097</v>
      </c>
      <c r="C4434" s="4" t="s">
        <v>1098</v>
      </c>
      <c r="D4434" s="4" t="s">
        <v>944</v>
      </c>
      <c r="E4434" s="4" t="s">
        <v>945</v>
      </c>
      <c r="F4434" s="4" t="s">
        <v>82</v>
      </c>
      <c r="G4434" s="4" t="s">
        <v>83</v>
      </c>
      <c r="H4434" s="4" t="s">
        <v>440</v>
      </c>
      <c r="I4434" s="10">
        <v>8</v>
      </c>
      <c r="J4434" s="11"/>
      <c r="K4434" s="11"/>
      <c r="L4434" s="11"/>
      <c r="M4434" s="11"/>
      <c r="N4434" s="11"/>
      <c r="O4434" s="11"/>
      <c r="P4434" s="11"/>
      <c r="Q4434" s="11"/>
      <c r="R4434" s="11"/>
      <c r="S4434" s="11"/>
      <c r="T4434" s="11"/>
      <c r="U4434" s="9">
        <v>8</v>
      </c>
    </row>
    <row r="4435" spans="1:21" ht="23.25" thickBot="1" x14ac:dyDescent="0.3">
      <c r="A4435" s="4" t="s">
        <v>943</v>
      </c>
      <c r="B4435" s="4" t="s">
        <v>1097</v>
      </c>
      <c r="C4435" s="4" t="s">
        <v>1098</v>
      </c>
      <c r="D4435" s="4" t="s">
        <v>944</v>
      </c>
      <c r="E4435" s="4" t="s">
        <v>945</v>
      </c>
      <c r="F4435" s="4" t="s">
        <v>84</v>
      </c>
      <c r="G4435" s="4" t="s">
        <v>85</v>
      </c>
      <c r="H4435" s="4" t="s">
        <v>440</v>
      </c>
      <c r="I4435" s="8">
        <v>19.96</v>
      </c>
      <c r="J4435" s="7"/>
      <c r="K4435" s="7"/>
      <c r="L4435" s="7"/>
      <c r="M4435" s="7"/>
      <c r="N4435" s="7"/>
      <c r="O4435" s="7"/>
      <c r="P4435" s="7"/>
      <c r="Q4435" s="7"/>
      <c r="R4435" s="7"/>
      <c r="S4435" s="7"/>
      <c r="T4435" s="7"/>
      <c r="U4435" s="9">
        <v>19.96</v>
      </c>
    </row>
    <row r="4436" spans="1:21" ht="23.25" thickBot="1" x14ac:dyDescent="0.3">
      <c r="A4436" s="4" t="s">
        <v>943</v>
      </c>
      <c r="B4436" s="4" t="s">
        <v>1097</v>
      </c>
      <c r="C4436" s="4" t="s">
        <v>1098</v>
      </c>
      <c r="D4436" s="4" t="s">
        <v>989</v>
      </c>
      <c r="E4436" s="4" t="s">
        <v>990</v>
      </c>
      <c r="F4436" s="4" t="s">
        <v>108</v>
      </c>
      <c r="G4436" s="4" t="s">
        <v>109</v>
      </c>
      <c r="H4436" s="4" t="s">
        <v>991</v>
      </c>
      <c r="I4436" s="10">
        <v>63901.06</v>
      </c>
      <c r="J4436" s="10">
        <v>57326.58</v>
      </c>
      <c r="K4436" s="10">
        <v>53271.1</v>
      </c>
      <c r="L4436" s="10">
        <v>54269.22</v>
      </c>
      <c r="M4436" s="10">
        <v>60602.01</v>
      </c>
      <c r="N4436" s="10">
        <v>67519.83</v>
      </c>
      <c r="O4436" s="10">
        <v>65097.7</v>
      </c>
      <c r="P4436" s="10">
        <v>58227.97</v>
      </c>
      <c r="Q4436" s="10">
        <v>57492.41</v>
      </c>
      <c r="R4436" s="10">
        <v>54156.56</v>
      </c>
      <c r="S4436" s="10">
        <v>58700.12</v>
      </c>
      <c r="T4436" s="10">
        <v>56290.12</v>
      </c>
      <c r="U4436" s="9">
        <v>706854.68</v>
      </c>
    </row>
    <row r="4437" spans="1:21" ht="23.25" thickBot="1" x14ac:dyDescent="0.3">
      <c r="A4437" s="4" t="s">
        <v>943</v>
      </c>
      <c r="B4437" s="4" t="s">
        <v>1097</v>
      </c>
      <c r="C4437" s="4" t="s">
        <v>1098</v>
      </c>
      <c r="D4437" s="4" t="s">
        <v>989</v>
      </c>
      <c r="E4437" s="4" t="s">
        <v>990</v>
      </c>
      <c r="F4437" s="4" t="s">
        <v>110</v>
      </c>
      <c r="G4437" s="4" t="s">
        <v>111</v>
      </c>
      <c r="H4437" s="4" t="s">
        <v>991</v>
      </c>
      <c r="I4437" s="8">
        <v>316.32</v>
      </c>
      <c r="J4437" s="7"/>
      <c r="K4437" s="7"/>
      <c r="L4437" s="7"/>
      <c r="M4437" s="8">
        <v>500</v>
      </c>
      <c r="N4437" s="7"/>
      <c r="O4437" s="7"/>
      <c r="P4437" s="7"/>
      <c r="Q4437" s="8">
        <v>1606.42</v>
      </c>
      <c r="R4437" s="7"/>
      <c r="S4437" s="8">
        <v>211.73</v>
      </c>
      <c r="T4437" s="7"/>
      <c r="U4437" s="9">
        <v>2634.47</v>
      </c>
    </row>
    <row r="4438" spans="1:21" ht="23.25" thickBot="1" x14ac:dyDescent="0.3">
      <c r="A4438" s="4" t="s">
        <v>943</v>
      </c>
      <c r="B4438" s="4" t="s">
        <v>1097</v>
      </c>
      <c r="C4438" s="4" t="s">
        <v>1098</v>
      </c>
      <c r="D4438" s="4" t="s">
        <v>989</v>
      </c>
      <c r="E4438" s="4" t="s">
        <v>990</v>
      </c>
      <c r="F4438" s="4" t="s">
        <v>112</v>
      </c>
      <c r="G4438" s="4" t="s">
        <v>113</v>
      </c>
      <c r="H4438" s="4" t="s">
        <v>991</v>
      </c>
      <c r="I4438" s="10">
        <v>9237.69</v>
      </c>
      <c r="J4438" s="10">
        <v>9237.7099999999991</v>
      </c>
      <c r="K4438" s="10">
        <v>8794.08</v>
      </c>
      <c r="L4438" s="10">
        <v>8350.42</v>
      </c>
      <c r="M4438" s="10">
        <v>8350.44</v>
      </c>
      <c r="N4438" s="10">
        <v>9611.91</v>
      </c>
      <c r="O4438" s="10">
        <v>9097.94</v>
      </c>
      <c r="P4438" s="10">
        <v>8804.24</v>
      </c>
      <c r="Q4438" s="10">
        <v>8804.27</v>
      </c>
      <c r="R4438" s="10">
        <v>8804.24</v>
      </c>
      <c r="S4438" s="10">
        <v>8804.27</v>
      </c>
      <c r="T4438" s="10">
        <v>8804.2800000000007</v>
      </c>
      <c r="U4438" s="9">
        <v>106701.49</v>
      </c>
    </row>
    <row r="4439" spans="1:21" ht="23.25" thickBot="1" x14ac:dyDescent="0.3">
      <c r="A4439" s="4" t="s">
        <v>943</v>
      </c>
      <c r="B4439" s="4" t="s">
        <v>1097</v>
      </c>
      <c r="C4439" s="4" t="s">
        <v>1098</v>
      </c>
      <c r="D4439" s="4" t="s">
        <v>989</v>
      </c>
      <c r="E4439" s="4" t="s">
        <v>990</v>
      </c>
      <c r="F4439" s="4" t="s">
        <v>114</v>
      </c>
      <c r="G4439" s="4" t="s">
        <v>115</v>
      </c>
      <c r="H4439" s="4" t="s">
        <v>991</v>
      </c>
      <c r="I4439" s="8">
        <v>34189.71</v>
      </c>
      <c r="J4439" s="8">
        <v>34189.74</v>
      </c>
      <c r="K4439" s="8">
        <v>32547.84</v>
      </c>
      <c r="L4439" s="8">
        <v>30991.55</v>
      </c>
      <c r="M4439" s="8">
        <v>30991.54</v>
      </c>
      <c r="N4439" s="8">
        <v>35673.1</v>
      </c>
      <c r="O4439" s="8">
        <v>33765.69</v>
      </c>
      <c r="P4439" s="8">
        <v>32675.73</v>
      </c>
      <c r="Q4439" s="8">
        <v>32675.73</v>
      </c>
      <c r="R4439" s="8">
        <v>32675.78</v>
      </c>
      <c r="S4439" s="8">
        <v>32675.759999999998</v>
      </c>
      <c r="T4439" s="8">
        <v>32675.72</v>
      </c>
      <c r="U4439" s="9">
        <v>395727.89</v>
      </c>
    </row>
    <row r="4440" spans="1:21" ht="23.25" thickBot="1" x14ac:dyDescent="0.3">
      <c r="A4440" s="4" t="s">
        <v>943</v>
      </c>
      <c r="B4440" s="4" t="s">
        <v>1097</v>
      </c>
      <c r="C4440" s="4" t="s">
        <v>1098</v>
      </c>
      <c r="D4440" s="4" t="s">
        <v>989</v>
      </c>
      <c r="E4440" s="4" t="s">
        <v>990</v>
      </c>
      <c r="F4440" s="4" t="s">
        <v>132</v>
      </c>
      <c r="G4440" s="4" t="s">
        <v>133</v>
      </c>
      <c r="H4440" s="4" t="s">
        <v>991</v>
      </c>
      <c r="I4440" s="11"/>
      <c r="J4440" s="11"/>
      <c r="K4440" s="11"/>
      <c r="L4440" s="11"/>
      <c r="M4440" s="11"/>
      <c r="N4440" s="10">
        <v>196.08</v>
      </c>
      <c r="O4440" s="11"/>
      <c r="P4440" s="11"/>
      <c r="Q4440" s="11"/>
      <c r="R4440" s="11"/>
      <c r="S4440" s="11"/>
      <c r="T4440" s="11"/>
      <c r="U4440" s="9">
        <v>196.08</v>
      </c>
    </row>
    <row r="4441" spans="1:21" ht="23.25" thickBot="1" x14ac:dyDescent="0.3">
      <c r="A4441" s="4" t="s">
        <v>943</v>
      </c>
      <c r="B4441" s="4" t="s">
        <v>1097</v>
      </c>
      <c r="C4441" s="4" t="s">
        <v>1098</v>
      </c>
      <c r="D4441" s="4" t="s">
        <v>989</v>
      </c>
      <c r="E4441" s="4" t="s">
        <v>990</v>
      </c>
      <c r="F4441" s="4" t="s">
        <v>76</v>
      </c>
      <c r="G4441" s="4" t="s">
        <v>77</v>
      </c>
      <c r="H4441" s="4" t="s">
        <v>991</v>
      </c>
      <c r="I4441" s="7"/>
      <c r="J4441" s="7"/>
      <c r="K4441" s="7"/>
      <c r="L4441" s="7"/>
      <c r="M4441" s="7"/>
      <c r="N4441" s="7"/>
      <c r="O4441" s="7"/>
      <c r="P4441" s="8">
        <v>293.04000000000002</v>
      </c>
      <c r="Q4441" s="7"/>
      <c r="R4441" s="7"/>
      <c r="S4441" s="7"/>
      <c r="T4441" s="7"/>
      <c r="U4441" s="9">
        <v>293.04000000000002</v>
      </c>
    </row>
    <row r="4442" spans="1:21" ht="23.25" thickBot="1" x14ac:dyDescent="0.3">
      <c r="A4442" s="4" t="s">
        <v>943</v>
      </c>
      <c r="B4442" s="4" t="s">
        <v>1097</v>
      </c>
      <c r="C4442" s="4" t="s">
        <v>1098</v>
      </c>
      <c r="D4442" s="4" t="s">
        <v>989</v>
      </c>
      <c r="E4442" s="4" t="s">
        <v>990</v>
      </c>
      <c r="F4442" s="4" t="s">
        <v>192</v>
      </c>
      <c r="G4442" s="4" t="s">
        <v>193</v>
      </c>
      <c r="H4442" s="4" t="s">
        <v>991</v>
      </c>
      <c r="I4442" s="10">
        <v>-18493.490000000002</v>
      </c>
      <c r="J4442" s="10">
        <v>-20706.599999999999</v>
      </c>
      <c r="K4442" s="10">
        <v>-18875.27</v>
      </c>
      <c r="L4442" s="10">
        <v>-23323.24</v>
      </c>
      <c r="M4442" s="10">
        <v>-8114.52</v>
      </c>
      <c r="N4442" s="10">
        <v>-17956.84</v>
      </c>
      <c r="O4442" s="10">
        <v>-7541.92</v>
      </c>
      <c r="P4442" s="10">
        <v>-2099.62</v>
      </c>
      <c r="Q4442" s="10">
        <v>-5968.15</v>
      </c>
      <c r="R4442" s="10">
        <v>-3704.84</v>
      </c>
      <c r="S4442" s="10">
        <v>-15266.09</v>
      </c>
      <c r="T4442" s="10">
        <v>-7090.86</v>
      </c>
      <c r="U4442" s="9">
        <v>-149141.44</v>
      </c>
    </row>
    <row r="4443" spans="1:21" ht="23.25" thickBot="1" x14ac:dyDescent="0.3">
      <c r="A4443" s="4" t="s">
        <v>943</v>
      </c>
      <c r="B4443" s="4" t="s">
        <v>1097</v>
      </c>
      <c r="C4443" s="4" t="s">
        <v>1098</v>
      </c>
      <c r="D4443" s="4" t="s">
        <v>959</v>
      </c>
      <c r="E4443" s="4" t="s">
        <v>960</v>
      </c>
      <c r="F4443" s="4" t="s">
        <v>192</v>
      </c>
      <c r="G4443" s="4" t="s">
        <v>193</v>
      </c>
      <c r="H4443" s="4" t="s">
        <v>961</v>
      </c>
      <c r="I4443" s="7"/>
      <c r="J4443" s="7"/>
      <c r="K4443" s="8">
        <v>-492.96</v>
      </c>
      <c r="L4443" s="7"/>
      <c r="M4443" s="7"/>
      <c r="N4443" s="7"/>
      <c r="O4443" s="7"/>
      <c r="P4443" s="7"/>
      <c r="Q4443" s="7"/>
      <c r="R4443" s="7"/>
      <c r="S4443" s="7"/>
      <c r="T4443" s="7"/>
      <c r="U4443" s="9">
        <v>-492.96</v>
      </c>
    </row>
    <row r="4444" spans="1:21" ht="23.25" thickBot="1" x14ac:dyDescent="0.3">
      <c r="A4444" s="4" t="s">
        <v>943</v>
      </c>
      <c r="B4444" s="4" t="s">
        <v>1099</v>
      </c>
      <c r="C4444" s="4" t="s">
        <v>1100</v>
      </c>
      <c r="D4444" s="4" t="s">
        <v>944</v>
      </c>
      <c r="E4444" s="4" t="s">
        <v>945</v>
      </c>
      <c r="F4444" s="4" t="s">
        <v>108</v>
      </c>
      <c r="G4444" s="4" t="s">
        <v>109</v>
      </c>
      <c r="H4444" s="4" t="s">
        <v>440</v>
      </c>
      <c r="I4444" s="10">
        <v>35461.360000000001</v>
      </c>
      <c r="J4444" s="10">
        <v>31040.23</v>
      </c>
      <c r="K4444" s="10">
        <v>31112.15</v>
      </c>
      <c r="L4444" s="10">
        <v>25040.03</v>
      </c>
      <c r="M4444" s="10">
        <v>28271.25</v>
      </c>
      <c r="N4444" s="10">
        <v>29833.34</v>
      </c>
      <c r="O4444" s="10">
        <v>29833.34</v>
      </c>
      <c r="P4444" s="10">
        <v>26803.42</v>
      </c>
      <c r="Q4444" s="10">
        <v>29833.34</v>
      </c>
      <c r="R4444" s="10">
        <v>33534.080000000002</v>
      </c>
      <c r="S4444" s="10">
        <v>33561.31</v>
      </c>
      <c r="T4444" s="10">
        <v>31609.84</v>
      </c>
      <c r="U4444" s="9">
        <v>365933.69</v>
      </c>
    </row>
    <row r="4445" spans="1:21" ht="23.25" thickBot="1" x14ac:dyDescent="0.3">
      <c r="A4445" s="4" t="s">
        <v>943</v>
      </c>
      <c r="B4445" s="4" t="s">
        <v>1099</v>
      </c>
      <c r="C4445" s="4" t="s">
        <v>1100</v>
      </c>
      <c r="D4445" s="4" t="s">
        <v>944</v>
      </c>
      <c r="E4445" s="4" t="s">
        <v>945</v>
      </c>
      <c r="F4445" s="4" t="s">
        <v>120</v>
      </c>
      <c r="G4445" s="4" t="s">
        <v>121</v>
      </c>
      <c r="H4445" s="4" t="s">
        <v>440</v>
      </c>
      <c r="I4445" s="8">
        <v>5602.14</v>
      </c>
      <c r="J4445" s="8">
        <v>4710.8900000000003</v>
      </c>
      <c r="K4445" s="8">
        <v>5227.3599999999997</v>
      </c>
      <c r="L4445" s="8">
        <v>6052.71</v>
      </c>
      <c r="M4445" s="8">
        <v>5468.11</v>
      </c>
      <c r="N4445" s="8">
        <v>6052.69</v>
      </c>
      <c r="O4445" s="8">
        <v>6052.73</v>
      </c>
      <c r="P4445" s="8">
        <v>5209.9799999999996</v>
      </c>
      <c r="Q4445" s="8">
        <v>6172.35</v>
      </c>
      <c r="R4445" s="8">
        <v>6172.35</v>
      </c>
      <c r="S4445" s="8">
        <v>4559.13</v>
      </c>
      <c r="T4445" s="8">
        <v>5891.78</v>
      </c>
      <c r="U4445" s="9">
        <v>67172.22</v>
      </c>
    </row>
    <row r="4446" spans="1:21" ht="23.25" thickBot="1" x14ac:dyDescent="0.3">
      <c r="A4446" s="4" t="s">
        <v>943</v>
      </c>
      <c r="B4446" s="4" t="s">
        <v>1099</v>
      </c>
      <c r="C4446" s="4" t="s">
        <v>1100</v>
      </c>
      <c r="D4446" s="4" t="s">
        <v>944</v>
      </c>
      <c r="E4446" s="4" t="s">
        <v>945</v>
      </c>
      <c r="F4446" s="4" t="s">
        <v>122</v>
      </c>
      <c r="G4446" s="4" t="s">
        <v>123</v>
      </c>
      <c r="H4446" s="4" t="s">
        <v>440</v>
      </c>
      <c r="I4446" s="10">
        <v>310.33999999999997</v>
      </c>
      <c r="J4446" s="10">
        <v>238.73</v>
      </c>
      <c r="K4446" s="10">
        <v>386.9</v>
      </c>
      <c r="L4446" s="10">
        <v>722.2</v>
      </c>
      <c r="M4446" s="10">
        <v>412.7</v>
      </c>
      <c r="N4446" s="10">
        <v>1057.52</v>
      </c>
      <c r="O4446" s="10">
        <v>1083.32</v>
      </c>
      <c r="P4446" s="10">
        <v>1238.08</v>
      </c>
      <c r="Q4446" s="10">
        <v>894.33</v>
      </c>
      <c r="R4446" s="10">
        <v>1367.76</v>
      </c>
      <c r="S4446" s="10">
        <v>736.48</v>
      </c>
      <c r="T4446" s="10">
        <v>315.64</v>
      </c>
      <c r="U4446" s="9">
        <v>8764</v>
      </c>
    </row>
    <row r="4447" spans="1:21" ht="23.25" thickBot="1" x14ac:dyDescent="0.3">
      <c r="A4447" s="4" t="s">
        <v>943</v>
      </c>
      <c r="B4447" s="4" t="s">
        <v>1099</v>
      </c>
      <c r="C4447" s="4" t="s">
        <v>1100</v>
      </c>
      <c r="D4447" s="4" t="s">
        <v>944</v>
      </c>
      <c r="E4447" s="4" t="s">
        <v>945</v>
      </c>
      <c r="F4447" s="4" t="s">
        <v>112</v>
      </c>
      <c r="G4447" s="4" t="s">
        <v>113</v>
      </c>
      <c r="H4447" s="4" t="s">
        <v>440</v>
      </c>
      <c r="I4447" s="8">
        <v>5672.47</v>
      </c>
      <c r="J4447" s="8">
        <v>5602.95</v>
      </c>
      <c r="K4447" s="8">
        <v>5699.16</v>
      </c>
      <c r="L4447" s="8">
        <v>4781.26</v>
      </c>
      <c r="M4447" s="8">
        <v>4668.62</v>
      </c>
      <c r="N4447" s="8">
        <v>4898.3999999999996</v>
      </c>
      <c r="O4447" s="8">
        <v>4898.46</v>
      </c>
      <c r="P4447" s="8">
        <v>4853.66</v>
      </c>
      <c r="Q4447" s="8">
        <v>4914.84</v>
      </c>
      <c r="R4447" s="8">
        <v>6244.19</v>
      </c>
      <c r="S4447" s="8">
        <v>6167.61</v>
      </c>
      <c r="T4447" s="8">
        <v>6205.9</v>
      </c>
      <c r="U4447" s="9">
        <v>64607.519999999997</v>
      </c>
    </row>
    <row r="4448" spans="1:21" ht="23.25" thickBot="1" x14ac:dyDescent="0.3">
      <c r="A4448" s="4" t="s">
        <v>943</v>
      </c>
      <c r="B4448" s="4" t="s">
        <v>1099</v>
      </c>
      <c r="C4448" s="4" t="s">
        <v>1100</v>
      </c>
      <c r="D4448" s="4" t="s">
        <v>944</v>
      </c>
      <c r="E4448" s="4" t="s">
        <v>945</v>
      </c>
      <c r="F4448" s="4" t="s">
        <v>114</v>
      </c>
      <c r="G4448" s="4" t="s">
        <v>115</v>
      </c>
      <c r="H4448" s="4" t="s">
        <v>440</v>
      </c>
      <c r="I4448" s="10">
        <v>21044.35</v>
      </c>
      <c r="J4448" s="10">
        <v>20775.53</v>
      </c>
      <c r="K4448" s="10">
        <v>21155.759999999998</v>
      </c>
      <c r="L4448" s="10">
        <v>17861.330000000002</v>
      </c>
      <c r="M4448" s="10">
        <v>17392.89</v>
      </c>
      <c r="N4448" s="10">
        <v>18349</v>
      </c>
      <c r="O4448" s="10">
        <v>18353.12</v>
      </c>
      <c r="P4448" s="10">
        <v>18212.72</v>
      </c>
      <c r="Q4448" s="10">
        <v>18383.55</v>
      </c>
      <c r="R4448" s="10">
        <v>23392.98</v>
      </c>
      <c r="S4448" s="10">
        <v>23007.75</v>
      </c>
      <c r="T4448" s="10">
        <v>23082.53</v>
      </c>
      <c r="U4448" s="9">
        <v>241011.51</v>
      </c>
    </row>
    <row r="4449" spans="1:21" ht="23.25" thickBot="1" x14ac:dyDescent="0.3">
      <c r="A4449" s="4" t="s">
        <v>943</v>
      </c>
      <c r="B4449" s="4" t="s">
        <v>1099</v>
      </c>
      <c r="C4449" s="4" t="s">
        <v>1100</v>
      </c>
      <c r="D4449" s="4" t="s">
        <v>944</v>
      </c>
      <c r="E4449" s="4" t="s">
        <v>945</v>
      </c>
      <c r="F4449" s="4" t="s">
        <v>128</v>
      </c>
      <c r="G4449" s="4" t="s">
        <v>129</v>
      </c>
      <c r="H4449" s="4" t="s">
        <v>440</v>
      </c>
      <c r="I4449" s="8">
        <v>299</v>
      </c>
      <c r="J4449" s="8">
        <v>1200</v>
      </c>
      <c r="K4449" s="7"/>
      <c r="L4449" s="7"/>
      <c r="M4449" s="7"/>
      <c r="N4449" s="7"/>
      <c r="O4449" s="7"/>
      <c r="P4449" s="7"/>
      <c r="Q4449" s="8">
        <v>298</v>
      </c>
      <c r="R4449" s="8">
        <v>2513</v>
      </c>
      <c r="S4449" s="8">
        <v>133.33000000000001</v>
      </c>
      <c r="T4449" s="8">
        <v>400</v>
      </c>
      <c r="U4449" s="9">
        <v>4843.33</v>
      </c>
    </row>
    <row r="4450" spans="1:21" ht="23.25" thickBot="1" x14ac:dyDescent="0.3">
      <c r="A4450" s="4" t="s">
        <v>943</v>
      </c>
      <c r="B4450" s="4" t="s">
        <v>1099</v>
      </c>
      <c r="C4450" s="4" t="s">
        <v>1100</v>
      </c>
      <c r="D4450" s="4" t="s">
        <v>944</v>
      </c>
      <c r="E4450" s="4" t="s">
        <v>945</v>
      </c>
      <c r="F4450" s="4" t="s">
        <v>134</v>
      </c>
      <c r="G4450" s="4" t="s">
        <v>135</v>
      </c>
      <c r="H4450" s="4" t="s">
        <v>440</v>
      </c>
      <c r="I4450" s="11"/>
      <c r="J4450" s="11"/>
      <c r="K4450" s="11"/>
      <c r="L4450" s="11"/>
      <c r="M4450" s="11"/>
      <c r="N4450" s="11"/>
      <c r="O4450" s="11"/>
      <c r="P4450" s="11"/>
      <c r="Q4450" s="11"/>
      <c r="R4450" s="11"/>
      <c r="S4450" s="10">
        <v>468.57</v>
      </c>
      <c r="T4450" s="11"/>
      <c r="U4450" s="9">
        <v>468.57</v>
      </c>
    </row>
    <row r="4451" spans="1:21" ht="23.25" thickBot="1" x14ac:dyDescent="0.3">
      <c r="A4451" s="4" t="s">
        <v>943</v>
      </c>
      <c r="B4451" s="4" t="s">
        <v>1099</v>
      </c>
      <c r="C4451" s="4" t="s">
        <v>1100</v>
      </c>
      <c r="D4451" s="4" t="s">
        <v>944</v>
      </c>
      <c r="E4451" s="4" t="s">
        <v>945</v>
      </c>
      <c r="F4451" s="4" t="s">
        <v>310</v>
      </c>
      <c r="G4451" s="4" t="s">
        <v>311</v>
      </c>
      <c r="H4451" s="4" t="s">
        <v>440</v>
      </c>
      <c r="I4451" s="8">
        <v>13121.4</v>
      </c>
      <c r="J4451" s="8">
        <v>4920.3100000000004</v>
      </c>
      <c r="K4451" s="8">
        <v>5678.75</v>
      </c>
      <c r="L4451" s="8">
        <v>719.32</v>
      </c>
      <c r="M4451" s="8">
        <v>1472.19</v>
      </c>
      <c r="N4451" s="7"/>
      <c r="O4451" s="7"/>
      <c r="P4451" s="7"/>
      <c r="Q4451" s="7"/>
      <c r="R4451" s="7"/>
      <c r="S4451" s="7"/>
      <c r="T4451" s="7"/>
      <c r="U4451" s="9">
        <v>25911.97</v>
      </c>
    </row>
    <row r="4452" spans="1:21" ht="23.25" thickBot="1" x14ac:dyDescent="0.3">
      <c r="A4452" s="4" t="s">
        <v>943</v>
      </c>
      <c r="B4452" s="4" t="s">
        <v>1099</v>
      </c>
      <c r="C4452" s="4" t="s">
        <v>1100</v>
      </c>
      <c r="D4452" s="4" t="s">
        <v>944</v>
      </c>
      <c r="E4452" s="4" t="s">
        <v>945</v>
      </c>
      <c r="F4452" s="4" t="s">
        <v>38</v>
      </c>
      <c r="G4452" s="4" t="s">
        <v>39</v>
      </c>
      <c r="H4452" s="4" t="s">
        <v>440</v>
      </c>
      <c r="I4452" s="10">
        <v>11252.75</v>
      </c>
      <c r="J4452" s="10">
        <v>16551</v>
      </c>
      <c r="K4452" s="10">
        <v>21276</v>
      </c>
      <c r="L4452" s="10">
        <v>18822</v>
      </c>
      <c r="M4452" s="10">
        <v>7452</v>
      </c>
      <c r="N4452" s="11"/>
      <c r="O4452" s="11"/>
      <c r="P4452" s="11"/>
      <c r="Q4452" s="11"/>
      <c r="R4452" s="11"/>
      <c r="S4452" s="11"/>
      <c r="T4452" s="10">
        <v>15181.25</v>
      </c>
      <c r="U4452" s="9">
        <v>90535</v>
      </c>
    </row>
    <row r="4453" spans="1:21" ht="23.25" thickBot="1" x14ac:dyDescent="0.3">
      <c r="A4453" s="4" t="s">
        <v>943</v>
      </c>
      <c r="B4453" s="4" t="s">
        <v>1099</v>
      </c>
      <c r="C4453" s="4" t="s">
        <v>1100</v>
      </c>
      <c r="D4453" s="4" t="s">
        <v>944</v>
      </c>
      <c r="E4453" s="4" t="s">
        <v>945</v>
      </c>
      <c r="F4453" s="4" t="s">
        <v>254</v>
      </c>
      <c r="G4453" s="4" t="s">
        <v>255</v>
      </c>
      <c r="H4453" s="4" t="s">
        <v>440</v>
      </c>
      <c r="I4453" s="7"/>
      <c r="J4453" s="7"/>
      <c r="K4453" s="8">
        <v>55.26</v>
      </c>
      <c r="L4453" s="7"/>
      <c r="M4453" s="7"/>
      <c r="N4453" s="8">
        <v>39.99</v>
      </c>
      <c r="O4453" s="7"/>
      <c r="P4453" s="7"/>
      <c r="Q4453" s="7"/>
      <c r="R4453" s="7"/>
      <c r="S4453" s="7"/>
      <c r="T4453" s="7"/>
      <c r="U4453" s="9">
        <v>95.25</v>
      </c>
    </row>
    <row r="4454" spans="1:21" ht="23.25" thickBot="1" x14ac:dyDescent="0.3">
      <c r="A4454" s="4" t="s">
        <v>943</v>
      </c>
      <c r="B4454" s="4" t="s">
        <v>1099</v>
      </c>
      <c r="C4454" s="4" t="s">
        <v>1100</v>
      </c>
      <c r="D4454" s="4" t="s">
        <v>944</v>
      </c>
      <c r="E4454" s="4" t="s">
        <v>945</v>
      </c>
      <c r="F4454" s="4" t="s">
        <v>98</v>
      </c>
      <c r="G4454" s="4" t="s">
        <v>99</v>
      </c>
      <c r="H4454" s="4" t="s">
        <v>440</v>
      </c>
      <c r="I4454" s="11"/>
      <c r="J4454" s="11"/>
      <c r="K4454" s="14">
        <v>0</v>
      </c>
      <c r="L4454" s="11"/>
      <c r="M4454" s="10">
        <v>282.44</v>
      </c>
      <c r="N4454" s="11"/>
      <c r="O4454" s="11"/>
      <c r="P4454" s="11"/>
      <c r="Q4454" s="11"/>
      <c r="R4454" s="10">
        <v>593.07000000000005</v>
      </c>
      <c r="S4454" s="10">
        <v>-443.07</v>
      </c>
      <c r="T4454" s="10">
        <v>-150</v>
      </c>
      <c r="U4454" s="9">
        <v>282.44</v>
      </c>
    </row>
    <row r="4455" spans="1:21" ht="23.25" thickBot="1" x14ac:dyDescent="0.3">
      <c r="A4455" s="4" t="s">
        <v>943</v>
      </c>
      <c r="B4455" s="4" t="s">
        <v>1099</v>
      </c>
      <c r="C4455" s="4" t="s">
        <v>1100</v>
      </c>
      <c r="D4455" s="4" t="s">
        <v>944</v>
      </c>
      <c r="E4455" s="4" t="s">
        <v>945</v>
      </c>
      <c r="F4455" s="4" t="s">
        <v>721</v>
      </c>
      <c r="G4455" s="4" t="s">
        <v>722</v>
      </c>
      <c r="H4455" s="4" t="s">
        <v>440</v>
      </c>
      <c r="I4455" s="7"/>
      <c r="J4455" s="7"/>
      <c r="K4455" s="7"/>
      <c r="L4455" s="7"/>
      <c r="M4455" s="7"/>
      <c r="N4455" s="8">
        <v>-29247.84</v>
      </c>
      <c r="O4455" s="7"/>
      <c r="P4455" s="7"/>
      <c r="Q4455" s="7"/>
      <c r="R4455" s="7"/>
      <c r="S4455" s="7"/>
      <c r="T4455" s="7"/>
      <c r="U4455" s="9">
        <v>-29247.84</v>
      </c>
    </row>
    <row r="4456" spans="1:21" ht="23.25" thickBot="1" x14ac:dyDescent="0.3">
      <c r="A4456" s="4" t="s">
        <v>943</v>
      </c>
      <c r="B4456" s="4" t="s">
        <v>1099</v>
      </c>
      <c r="C4456" s="4" t="s">
        <v>1100</v>
      </c>
      <c r="D4456" s="4" t="s">
        <v>944</v>
      </c>
      <c r="E4456" s="4" t="s">
        <v>945</v>
      </c>
      <c r="F4456" s="4" t="s">
        <v>146</v>
      </c>
      <c r="G4456" s="4" t="s">
        <v>147</v>
      </c>
      <c r="H4456" s="4" t="s">
        <v>440</v>
      </c>
      <c r="I4456" s="11"/>
      <c r="J4456" s="11"/>
      <c r="K4456" s="10">
        <v>24.8</v>
      </c>
      <c r="L4456" s="11"/>
      <c r="M4456" s="11"/>
      <c r="N4456" s="11"/>
      <c r="O4456" s="11"/>
      <c r="P4456" s="10">
        <v>30.61</v>
      </c>
      <c r="Q4456" s="11"/>
      <c r="R4456" s="11"/>
      <c r="S4456" s="11"/>
      <c r="T4456" s="11"/>
      <c r="U4456" s="9">
        <v>55.41</v>
      </c>
    </row>
    <row r="4457" spans="1:21" ht="23.25" thickBot="1" x14ac:dyDescent="0.3">
      <c r="A4457" s="4" t="s">
        <v>943</v>
      </c>
      <c r="B4457" s="4" t="s">
        <v>1099</v>
      </c>
      <c r="C4457" s="4" t="s">
        <v>1100</v>
      </c>
      <c r="D4457" s="4" t="s">
        <v>944</v>
      </c>
      <c r="E4457" s="4" t="s">
        <v>945</v>
      </c>
      <c r="F4457" s="4" t="s">
        <v>102</v>
      </c>
      <c r="G4457" s="4" t="s">
        <v>103</v>
      </c>
      <c r="H4457" s="4" t="s">
        <v>440</v>
      </c>
      <c r="I4457" s="8">
        <v>403.74</v>
      </c>
      <c r="J4457" s="8">
        <v>340.58</v>
      </c>
      <c r="K4457" s="8">
        <v>217.72</v>
      </c>
      <c r="L4457" s="8">
        <v>160.09</v>
      </c>
      <c r="M4457" s="8">
        <v>513.46</v>
      </c>
      <c r="N4457" s="8">
        <v>20.48</v>
      </c>
      <c r="O4457" s="7"/>
      <c r="P4457" s="8">
        <v>910.66</v>
      </c>
      <c r="Q4457" s="8">
        <v>14.99</v>
      </c>
      <c r="R4457" s="8">
        <v>122.85</v>
      </c>
      <c r="S4457" s="8">
        <v>9.6</v>
      </c>
      <c r="T4457" s="7"/>
      <c r="U4457" s="9">
        <v>2714.17</v>
      </c>
    </row>
    <row r="4458" spans="1:21" ht="23.25" thickBot="1" x14ac:dyDescent="0.3">
      <c r="A4458" s="4" t="s">
        <v>943</v>
      </c>
      <c r="B4458" s="4" t="s">
        <v>1099</v>
      </c>
      <c r="C4458" s="4" t="s">
        <v>1100</v>
      </c>
      <c r="D4458" s="4" t="s">
        <v>944</v>
      </c>
      <c r="E4458" s="4" t="s">
        <v>945</v>
      </c>
      <c r="F4458" s="4" t="s">
        <v>116</v>
      </c>
      <c r="G4458" s="4" t="s">
        <v>117</v>
      </c>
      <c r="H4458" s="4" t="s">
        <v>440</v>
      </c>
      <c r="I4458" s="10">
        <v>23.5</v>
      </c>
      <c r="J4458" s="10">
        <v>47.95</v>
      </c>
      <c r="K4458" s="10">
        <v>93.4</v>
      </c>
      <c r="L4458" s="10">
        <v>14.66</v>
      </c>
      <c r="M4458" s="10">
        <v>93.17</v>
      </c>
      <c r="N4458" s="10">
        <v>72.489999999999995</v>
      </c>
      <c r="O4458" s="11"/>
      <c r="P4458" s="11"/>
      <c r="Q4458" s="11"/>
      <c r="R4458" s="11"/>
      <c r="S4458" s="11"/>
      <c r="T4458" s="11"/>
      <c r="U4458" s="9">
        <v>345.17</v>
      </c>
    </row>
    <row r="4459" spans="1:21" ht="23.25" thickBot="1" x14ac:dyDescent="0.3">
      <c r="A4459" s="4" t="s">
        <v>943</v>
      </c>
      <c r="B4459" s="4" t="s">
        <v>1099</v>
      </c>
      <c r="C4459" s="4" t="s">
        <v>1100</v>
      </c>
      <c r="D4459" s="4" t="s">
        <v>944</v>
      </c>
      <c r="E4459" s="4" t="s">
        <v>945</v>
      </c>
      <c r="F4459" s="4" t="s">
        <v>82</v>
      </c>
      <c r="G4459" s="4" t="s">
        <v>83</v>
      </c>
      <c r="H4459" s="4" t="s">
        <v>440</v>
      </c>
      <c r="I4459" s="7"/>
      <c r="J4459" s="8">
        <v>4.2</v>
      </c>
      <c r="K4459" s="8">
        <v>93.6</v>
      </c>
      <c r="L4459" s="7"/>
      <c r="M4459" s="7"/>
      <c r="N4459" s="7"/>
      <c r="O4459" s="7"/>
      <c r="P4459" s="7"/>
      <c r="Q4459" s="7"/>
      <c r="R4459" s="7"/>
      <c r="S4459" s="8">
        <v>124.5</v>
      </c>
      <c r="T4459" s="8">
        <v>95.4</v>
      </c>
      <c r="U4459" s="9">
        <v>317.7</v>
      </c>
    </row>
    <row r="4460" spans="1:21" ht="23.25" thickBot="1" x14ac:dyDescent="0.3">
      <c r="A4460" s="4" t="s">
        <v>943</v>
      </c>
      <c r="B4460" s="4" t="s">
        <v>1099</v>
      </c>
      <c r="C4460" s="4" t="s">
        <v>1100</v>
      </c>
      <c r="D4460" s="4" t="s">
        <v>944</v>
      </c>
      <c r="E4460" s="4" t="s">
        <v>945</v>
      </c>
      <c r="F4460" s="4" t="s">
        <v>18</v>
      </c>
      <c r="G4460" s="4" t="s">
        <v>19</v>
      </c>
      <c r="H4460" s="4" t="s">
        <v>440</v>
      </c>
      <c r="I4460" s="11"/>
      <c r="J4460" s="11"/>
      <c r="K4460" s="11"/>
      <c r="L4460" s="11"/>
      <c r="M4460" s="11"/>
      <c r="N4460" s="11"/>
      <c r="O4460" s="11"/>
      <c r="P4460" s="11"/>
      <c r="Q4460" s="11"/>
      <c r="R4460" s="10">
        <v>255</v>
      </c>
      <c r="S4460" s="11"/>
      <c r="T4460" s="11"/>
      <c r="U4460" s="9">
        <v>255</v>
      </c>
    </row>
    <row r="4461" spans="1:21" ht="23.25" thickBot="1" x14ac:dyDescent="0.3">
      <c r="A4461" s="4" t="s">
        <v>943</v>
      </c>
      <c r="B4461" s="4" t="s">
        <v>1099</v>
      </c>
      <c r="C4461" s="4" t="s">
        <v>1100</v>
      </c>
      <c r="D4461" s="4" t="s">
        <v>944</v>
      </c>
      <c r="E4461" s="4" t="s">
        <v>945</v>
      </c>
      <c r="F4461" s="4" t="s">
        <v>84</v>
      </c>
      <c r="G4461" s="4" t="s">
        <v>85</v>
      </c>
      <c r="H4461" s="4" t="s">
        <v>440</v>
      </c>
      <c r="I4461" s="7"/>
      <c r="J4461" s="8">
        <v>56.92</v>
      </c>
      <c r="K4461" s="8">
        <v>326.45999999999998</v>
      </c>
      <c r="L4461" s="8">
        <v>46.25</v>
      </c>
      <c r="M4461" s="8">
        <v>23</v>
      </c>
      <c r="N4461" s="8">
        <v>525.99</v>
      </c>
      <c r="O4461" s="7"/>
      <c r="P4461" s="8">
        <v>78</v>
      </c>
      <c r="Q4461" s="8">
        <v>46.75</v>
      </c>
      <c r="R4461" s="7"/>
      <c r="S4461" s="7"/>
      <c r="T4461" s="7"/>
      <c r="U4461" s="9">
        <v>1103.3699999999999</v>
      </c>
    </row>
    <row r="4462" spans="1:21" ht="23.25" thickBot="1" x14ac:dyDescent="0.3">
      <c r="A4462" s="4" t="s">
        <v>943</v>
      </c>
      <c r="B4462" s="4" t="s">
        <v>1099</v>
      </c>
      <c r="C4462" s="4" t="s">
        <v>1100</v>
      </c>
      <c r="D4462" s="4" t="s">
        <v>944</v>
      </c>
      <c r="E4462" s="4" t="s">
        <v>945</v>
      </c>
      <c r="F4462" s="4" t="s">
        <v>164</v>
      </c>
      <c r="G4462" s="4" t="s">
        <v>165</v>
      </c>
      <c r="H4462" s="4" t="s">
        <v>440</v>
      </c>
      <c r="I4462" s="10">
        <v>367.6</v>
      </c>
      <c r="J4462" s="10">
        <v>1356.13</v>
      </c>
      <c r="K4462" s="10">
        <v>772.95</v>
      </c>
      <c r="L4462" s="11"/>
      <c r="M4462" s="11"/>
      <c r="N4462" s="11"/>
      <c r="O4462" s="11"/>
      <c r="P4462" s="11"/>
      <c r="Q4462" s="11"/>
      <c r="R4462" s="11"/>
      <c r="S4462" s="11"/>
      <c r="T4462" s="11"/>
      <c r="U4462" s="9">
        <v>2496.6799999999998</v>
      </c>
    </row>
    <row r="4463" spans="1:21" ht="23.25" thickBot="1" x14ac:dyDescent="0.3">
      <c r="A4463" s="4" t="s">
        <v>943</v>
      </c>
      <c r="B4463" s="4" t="s">
        <v>1099</v>
      </c>
      <c r="C4463" s="4" t="s">
        <v>1100</v>
      </c>
      <c r="D4463" s="4" t="s">
        <v>944</v>
      </c>
      <c r="E4463" s="4" t="s">
        <v>945</v>
      </c>
      <c r="F4463" s="4" t="s">
        <v>166</v>
      </c>
      <c r="G4463" s="4" t="s">
        <v>167</v>
      </c>
      <c r="H4463" s="4" t="s">
        <v>440</v>
      </c>
      <c r="I4463" s="7"/>
      <c r="J4463" s="7"/>
      <c r="K4463" s="8">
        <v>963.9</v>
      </c>
      <c r="L4463" s="7"/>
      <c r="M4463" s="8">
        <v>176.35</v>
      </c>
      <c r="N4463" s="7"/>
      <c r="O4463" s="8">
        <v>832.52</v>
      </c>
      <c r="P4463" s="8">
        <v>224.77</v>
      </c>
      <c r="Q4463" s="7"/>
      <c r="R4463" s="8">
        <v>150</v>
      </c>
      <c r="S4463" s="7"/>
      <c r="T4463" s="8">
        <v>184.99</v>
      </c>
      <c r="U4463" s="9">
        <v>2532.5300000000002</v>
      </c>
    </row>
    <row r="4464" spans="1:21" ht="23.25" thickBot="1" x14ac:dyDescent="0.3">
      <c r="A4464" s="4" t="s">
        <v>943</v>
      </c>
      <c r="B4464" s="4" t="s">
        <v>1099</v>
      </c>
      <c r="C4464" s="4" t="s">
        <v>1100</v>
      </c>
      <c r="D4464" s="4" t="s">
        <v>944</v>
      </c>
      <c r="E4464" s="4" t="s">
        <v>945</v>
      </c>
      <c r="F4464" s="4" t="s">
        <v>168</v>
      </c>
      <c r="G4464" s="4" t="s">
        <v>169</v>
      </c>
      <c r="H4464" s="4" t="s">
        <v>440</v>
      </c>
      <c r="I4464" s="11"/>
      <c r="J4464" s="11"/>
      <c r="K4464" s="10">
        <v>329.69</v>
      </c>
      <c r="L4464" s="11"/>
      <c r="M4464" s="11"/>
      <c r="N4464" s="11"/>
      <c r="O4464" s="11"/>
      <c r="P4464" s="11"/>
      <c r="Q4464" s="11"/>
      <c r="R4464" s="11"/>
      <c r="S4464" s="11"/>
      <c r="T4464" s="11"/>
      <c r="U4464" s="9">
        <v>329.69</v>
      </c>
    </row>
    <row r="4465" spans="1:21" ht="23.25" thickBot="1" x14ac:dyDescent="0.3">
      <c r="A4465" s="4" t="s">
        <v>943</v>
      </c>
      <c r="B4465" s="4" t="s">
        <v>1099</v>
      </c>
      <c r="C4465" s="4" t="s">
        <v>1100</v>
      </c>
      <c r="D4465" s="4" t="s">
        <v>944</v>
      </c>
      <c r="E4465" s="4" t="s">
        <v>945</v>
      </c>
      <c r="F4465" s="4" t="s">
        <v>192</v>
      </c>
      <c r="G4465" s="4" t="s">
        <v>193</v>
      </c>
      <c r="H4465" s="4" t="s">
        <v>440</v>
      </c>
      <c r="I4465" s="8">
        <v>-12598.08</v>
      </c>
      <c r="J4465" s="8">
        <v>-11617.53</v>
      </c>
      <c r="K4465" s="8">
        <v>-9710.73</v>
      </c>
      <c r="L4465" s="8">
        <v>-5054.78</v>
      </c>
      <c r="M4465" s="8">
        <v>-2403.81</v>
      </c>
      <c r="N4465" s="8">
        <v>-3101</v>
      </c>
      <c r="O4465" s="8">
        <v>4903.32</v>
      </c>
      <c r="P4465" s="8">
        <v>-3055.34</v>
      </c>
      <c r="Q4465" s="8">
        <v>-1594.8</v>
      </c>
      <c r="R4465" s="8">
        <v>-2548.98</v>
      </c>
      <c r="S4465" s="8">
        <v>-2224.96</v>
      </c>
      <c r="T4465" s="8">
        <v>-8668.7199999999993</v>
      </c>
      <c r="U4465" s="9">
        <v>-57675.41</v>
      </c>
    </row>
    <row r="4466" spans="1:21" ht="23.25" thickBot="1" x14ac:dyDescent="0.3">
      <c r="A4466" s="4" t="s">
        <v>943</v>
      </c>
      <c r="B4466" s="4" t="s">
        <v>1099</v>
      </c>
      <c r="C4466" s="4" t="s">
        <v>1100</v>
      </c>
      <c r="D4466" s="4" t="s">
        <v>944</v>
      </c>
      <c r="E4466" s="4" t="s">
        <v>945</v>
      </c>
      <c r="F4466" s="4" t="s">
        <v>176</v>
      </c>
      <c r="G4466" s="4" t="s">
        <v>177</v>
      </c>
      <c r="H4466" s="4" t="s">
        <v>440</v>
      </c>
      <c r="I4466" s="10">
        <v>-554.94000000000005</v>
      </c>
      <c r="J4466" s="10">
        <v>-416.22</v>
      </c>
      <c r="K4466" s="10">
        <v>-419.69</v>
      </c>
      <c r="L4466" s="10">
        <v>-1708.88</v>
      </c>
      <c r="M4466" s="10">
        <v>-929.38</v>
      </c>
      <c r="N4466" s="10">
        <v>-1948.7</v>
      </c>
      <c r="O4466" s="10">
        <v>3207.86</v>
      </c>
      <c r="P4466" s="10">
        <v>-419.72</v>
      </c>
      <c r="Q4466" s="10">
        <v>-489.22</v>
      </c>
      <c r="R4466" s="10">
        <v>-428.08</v>
      </c>
      <c r="S4466" s="10">
        <v>-642.08000000000004</v>
      </c>
      <c r="T4466" s="10">
        <v>-1008.99</v>
      </c>
      <c r="U4466" s="9">
        <v>-5758.04</v>
      </c>
    </row>
    <row r="4467" spans="1:21" ht="23.25" thickBot="1" x14ac:dyDescent="0.3">
      <c r="A4467" s="4" t="s">
        <v>943</v>
      </c>
      <c r="B4467" s="4" t="s">
        <v>1099</v>
      </c>
      <c r="C4467" s="4" t="s">
        <v>1100</v>
      </c>
      <c r="D4467" s="4" t="s">
        <v>944</v>
      </c>
      <c r="E4467" s="4" t="s">
        <v>945</v>
      </c>
      <c r="F4467" s="4" t="s">
        <v>178</v>
      </c>
      <c r="G4467" s="4" t="s">
        <v>179</v>
      </c>
      <c r="H4467" s="4" t="s">
        <v>440</v>
      </c>
      <c r="I4467" s="7"/>
      <c r="J4467" s="7"/>
      <c r="K4467" s="7"/>
      <c r="L4467" s="7"/>
      <c r="M4467" s="7"/>
      <c r="N4467" s="7"/>
      <c r="O4467" s="8">
        <v>-239.36</v>
      </c>
      <c r="P4467" s="7"/>
      <c r="Q4467" s="7"/>
      <c r="R4467" s="7"/>
      <c r="S4467" s="7"/>
      <c r="T4467" s="7"/>
      <c r="U4467" s="9">
        <v>-239.36</v>
      </c>
    </row>
    <row r="4468" spans="1:21" ht="23.25" thickBot="1" x14ac:dyDescent="0.3">
      <c r="A4468" s="4" t="s">
        <v>943</v>
      </c>
      <c r="B4468" s="4" t="s">
        <v>1099</v>
      </c>
      <c r="C4468" s="4" t="s">
        <v>1100</v>
      </c>
      <c r="D4468" s="4" t="s">
        <v>1103</v>
      </c>
      <c r="E4468" s="4" t="s">
        <v>1104</v>
      </c>
      <c r="F4468" s="4" t="s">
        <v>128</v>
      </c>
      <c r="G4468" s="4" t="s">
        <v>129</v>
      </c>
      <c r="H4468" s="4" t="s">
        <v>1102</v>
      </c>
      <c r="I4468" s="11"/>
      <c r="J4468" s="11"/>
      <c r="K4468" s="11"/>
      <c r="L4468" s="11"/>
      <c r="M4468" s="11"/>
      <c r="N4468" s="11"/>
      <c r="O4468" s="11"/>
      <c r="P4468" s="11"/>
      <c r="Q4468" s="11"/>
      <c r="R4468" s="11"/>
      <c r="S4468" s="10">
        <v>133.33000000000001</v>
      </c>
      <c r="T4468" s="11"/>
      <c r="U4468" s="9">
        <v>133.33000000000001</v>
      </c>
    </row>
    <row r="4469" spans="1:21" ht="23.25" thickBot="1" x14ac:dyDescent="0.3">
      <c r="A4469" s="4" t="s">
        <v>943</v>
      </c>
      <c r="B4469" s="4" t="s">
        <v>1099</v>
      </c>
      <c r="C4469" s="4" t="s">
        <v>1100</v>
      </c>
      <c r="D4469" s="4" t="s">
        <v>1103</v>
      </c>
      <c r="E4469" s="4" t="s">
        <v>1104</v>
      </c>
      <c r="F4469" s="4" t="s">
        <v>152</v>
      </c>
      <c r="G4469" s="4" t="s">
        <v>153</v>
      </c>
      <c r="H4469" s="4" t="s">
        <v>1102</v>
      </c>
      <c r="I4469" s="7"/>
      <c r="J4469" s="7"/>
      <c r="K4469" s="7"/>
      <c r="L4469" s="7"/>
      <c r="M4469" s="7"/>
      <c r="N4469" s="7"/>
      <c r="O4469" s="7"/>
      <c r="P4469" s="13">
        <v>0</v>
      </c>
      <c r="Q4469" s="8">
        <v>4600</v>
      </c>
      <c r="R4469" s="7"/>
      <c r="S4469" s="7"/>
      <c r="T4469" s="8">
        <v>500</v>
      </c>
      <c r="U4469" s="9">
        <v>5100</v>
      </c>
    </row>
    <row r="4470" spans="1:21" ht="23.25" thickBot="1" x14ac:dyDescent="0.3">
      <c r="A4470" s="4" t="s">
        <v>943</v>
      </c>
      <c r="B4470" s="4" t="s">
        <v>1099</v>
      </c>
      <c r="C4470" s="4" t="s">
        <v>1100</v>
      </c>
      <c r="D4470" s="4" t="s">
        <v>989</v>
      </c>
      <c r="E4470" s="4" t="s">
        <v>990</v>
      </c>
      <c r="F4470" s="4" t="s">
        <v>146</v>
      </c>
      <c r="G4470" s="4" t="s">
        <v>147</v>
      </c>
      <c r="H4470" s="4" t="s">
        <v>991</v>
      </c>
      <c r="I4470" s="11"/>
      <c r="J4470" s="11"/>
      <c r="K4470" s="11"/>
      <c r="L4470" s="11"/>
      <c r="M4470" s="11"/>
      <c r="N4470" s="11"/>
      <c r="O4470" s="11"/>
      <c r="P4470" s="11"/>
      <c r="Q4470" s="10">
        <v>988</v>
      </c>
      <c r="R4470" s="10">
        <v>73.02</v>
      </c>
      <c r="S4470" s="11"/>
      <c r="T4470" s="10">
        <v>475.27</v>
      </c>
      <c r="U4470" s="9">
        <v>1536.29</v>
      </c>
    </row>
    <row r="4471" spans="1:21" ht="23.25" thickBot="1" x14ac:dyDescent="0.3">
      <c r="A4471" s="4" t="s">
        <v>943</v>
      </c>
      <c r="B4471" s="4" t="s">
        <v>1101</v>
      </c>
      <c r="C4471" s="4" t="s">
        <v>1102</v>
      </c>
      <c r="D4471" s="4" t="s">
        <v>944</v>
      </c>
      <c r="E4471" s="4" t="s">
        <v>945</v>
      </c>
      <c r="F4471" s="4" t="s">
        <v>38</v>
      </c>
      <c r="G4471" s="4" t="s">
        <v>39</v>
      </c>
      <c r="H4471" s="4" t="s">
        <v>440</v>
      </c>
      <c r="I4471" s="7"/>
      <c r="J4471" s="7"/>
      <c r="K4471" s="7"/>
      <c r="L4471" s="8">
        <v>14318.41</v>
      </c>
      <c r="M4471" s="8">
        <v>14373.99</v>
      </c>
      <c r="N4471" s="8">
        <v>13530.85</v>
      </c>
      <c r="O4471" s="8">
        <v>18469.43</v>
      </c>
      <c r="P4471" s="8">
        <v>12449.32</v>
      </c>
      <c r="Q4471" s="8">
        <v>15531.98</v>
      </c>
      <c r="R4471" s="8">
        <v>13574.08</v>
      </c>
      <c r="S4471" s="8">
        <v>14925.93</v>
      </c>
      <c r="T4471" s="8">
        <v>1947.5</v>
      </c>
      <c r="U4471" s="9">
        <v>119121.49</v>
      </c>
    </row>
    <row r="4472" spans="1:21" ht="23.25" thickBot="1" x14ac:dyDescent="0.3">
      <c r="A4472" s="4" t="s">
        <v>943</v>
      </c>
      <c r="B4472" s="4" t="s">
        <v>1101</v>
      </c>
      <c r="C4472" s="4" t="s">
        <v>1102</v>
      </c>
      <c r="D4472" s="4" t="s">
        <v>944</v>
      </c>
      <c r="E4472" s="4" t="s">
        <v>945</v>
      </c>
      <c r="F4472" s="4" t="s">
        <v>312</v>
      </c>
      <c r="G4472" s="4" t="s">
        <v>313</v>
      </c>
      <c r="H4472" s="4" t="s">
        <v>440</v>
      </c>
      <c r="I4472" s="11"/>
      <c r="J4472" s="11"/>
      <c r="K4472" s="11"/>
      <c r="L4472" s="10">
        <v>4156</v>
      </c>
      <c r="M4472" s="10">
        <v>4253.34</v>
      </c>
      <c r="N4472" s="10">
        <v>4204.67</v>
      </c>
      <c r="O4472" s="10">
        <v>4204.67</v>
      </c>
      <c r="P4472" s="10">
        <v>4204.67</v>
      </c>
      <c r="Q4472" s="10">
        <v>4204.67</v>
      </c>
      <c r="R4472" s="10">
        <v>4204.67</v>
      </c>
      <c r="S4472" s="10">
        <v>4204.67</v>
      </c>
      <c r="T4472" s="10">
        <v>4204.67</v>
      </c>
      <c r="U4472" s="9">
        <v>37842.03</v>
      </c>
    </row>
    <row r="4473" spans="1:21" ht="23.25" thickBot="1" x14ac:dyDescent="0.3">
      <c r="A4473" s="4" t="s">
        <v>943</v>
      </c>
      <c r="B4473" s="4" t="s">
        <v>1101</v>
      </c>
      <c r="C4473" s="4" t="s">
        <v>1102</v>
      </c>
      <c r="D4473" s="4" t="s">
        <v>944</v>
      </c>
      <c r="E4473" s="4" t="s">
        <v>945</v>
      </c>
      <c r="F4473" s="4" t="s">
        <v>84</v>
      </c>
      <c r="G4473" s="4" t="s">
        <v>85</v>
      </c>
      <c r="H4473" s="4" t="s">
        <v>440</v>
      </c>
      <c r="I4473" s="7"/>
      <c r="J4473" s="7"/>
      <c r="K4473" s="7"/>
      <c r="L4473" s="8">
        <v>25</v>
      </c>
      <c r="M4473" s="7"/>
      <c r="N4473" s="7"/>
      <c r="O4473" s="7"/>
      <c r="P4473" s="7"/>
      <c r="Q4473" s="7"/>
      <c r="R4473" s="7"/>
      <c r="S4473" s="7"/>
      <c r="T4473" s="7"/>
      <c r="U4473" s="9">
        <v>25</v>
      </c>
    </row>
    <row r="4474" spans="1:21" ht="23.25" thickBot="1" x14ac:dyDescent="0.3">
      <c r="A4474" s="4" t="s">
        <v>943</v>
      </c>
      <c r="B4474" s="4" t="s">
        <v>1101</v>
      </c>
      <c r="C4474" s="4" t="s">
        <v>1102</v>
      </c>
      <c r="D4474" s="4" t="s">
        <v>944</v>
      </c>
      <c r="E4474" s="4" t="s">
        <v>945</v>
      </c>
      <c r="F4474" s="4" t="s">
        <v>166</v>
      </c>
      <c r="G4474" s="4" t="s">
        <v>167</v>
      </c>
      <c r="H4474" s="4" t="s">
        <v>440</v>
      </c>
      <c r="I4474" s="11"/>
      <c r="J4474" s="11"/>
      <c r="K4474" s="11"/>
      <c r="L4474" s="11"/>
      <c r="M4474" s="10">
        <v>100</v>
      </c>
      <c r="N4474" s="11"/>
      <c r="O4474" s="11"/>
      <c r="P4474" s="11"/>
      <c r="Q4474" s="11"/>
      <c r="R4474" s="11"/>
      <c r="S4474" s="11"/>
      <c r="T4474" s="11"/>
      <c r="U4474" s="9">
        <v>100</v>
      </c>
    </row>
    <row r="4475" spans="1:21" ht="23.25" thickBot="1" x14ac:dyDescent="0.3">
      <c r="A4475" s="4" t="s">
        <v>943</v>
      </c>
      <c r="B4475" s="4" t="s">
        <v>1101</v>
      </c>
      <c r="C4475" s="4" t="s">
        <v>1102</v>
      </c>
      <c r="D4475" s="4" t="s">
        <v>1103</v>
      </c>
      <c r="E4475" s="4" t="s">
        <v>1104</v>
      </c>
      <c r="F4475" s="4" t="s">
        <v>108</v>
      </c>
      <c r="G4475" s="4" t="s">
        <v>109</v>
      </c>
      <c r="H4475" s="4" t="s">
        <v>1102</v>
      </c>
      <c r="I4475" s="8">
        <v>16262.58</v>
      </c>
      <c r="J4475" s="8">
        <v>5866.59</v>
      </c>
      <c r="K4475" s="8">
        <v>1555</v>
      </c>
      <c r="L4475" s="8">
        <v>1270.83</v>
      </c>
      <c r="M4475" s="8">
        <v>10166.66</v>
      </c>
      <c r="N4475" s="8">
        <v>10470.84</v>
      </c>
      <c r="O4475" s="8">
        <v>10470.84</v>
      </c>
      <c r="P4475" s="8">
        <v>9947.2999999999993</v>
      </c>
      <c r="Q4475" s="8">
        <v>10470.84</v>
      </c>
      <c r="R4475" s="8">
        <v>9643.56</v>
      </c>
      <c r="S4475" s="8">
        <v>18762.11</v>
      </c>
      <c r="T4475" s="8">
        <v>16372.72</v>
      </c>
      <c r="U4475" s="9">
        <v>121259.87</v>
      </c>
    </row>
    <row r="4476" spans="1:21" ht="23.25" thickBot="1" x14ac:dyDescent="0.3">
      <c r="A4476" s="4" t="s">
        <v>943</v>
      </c>
      <c r="B4476" s="4" t="s">
        <v>1101</v>
      </c>
      <c r="C4476" s="4" t="s">
        <v>1102</v>
      </c>
      <c r="D4476" s="4" t="s">
        <v>1103</v>
      </c>
      <c r="E4476" s="4" t="s">
        <v>1104</v>
      </c>
      <c r="F4476" s="4" t="s">
        <v>112</v>
      </c>
      <c r="G4476" s="4" t="s">
        <v>113</v>
      </c>
      <c r="H4476" s="4" t="s">
        <v>1102</v>
      </c>
      <c r="I4476" s="10">
        <v>2449.02</v>
      </c>
      <c r="J4476" s="10">
        <v>2449.0500000000002</v>
      </c>
      <c r="K4476" s="10">
        <v>1653.07</v>
      </c>
      <c r="L4476" s="10">
        <v>1387.73</v>
      </c>
      <c r="M4476" s="10">
        <v>1387.76</v>
      </c>
      <c r="N4476" s="10">
        <v>1429.26</v>
      </c>
      <c r="O4476" s="10">
        <v>1429.26</v>
      </c>
      <c r="P4476" s="10">
        <v>1429.26</v>
      </c>
      <c r="Q4476" s="10">
        <v>1429.26</v>
      </c>
      <c r="R4476" s="10">
        <v>1515.17</v>
      </c>
      <c r="S4476" s="10">
        <v>2629.92</v>
      </c>
      <c r="T4476" s="10">
        <v>2629.92</v>
      </c>
      <c r="U4476" s="9">
        <v>21818.68</v>
      </c>
    </row>
    <row r="4477" spans="1:21" ht="23.25" thickBot="1" x14ac:dyDescent="0.3">
      <c r="A4477" s="4" t="s">
        <v>943</v>
      </c>
      <c r="B4477" s="4" t="s">
        <v>1101</v>
      </c>
      <c r="C4477" s="4" t="s">
        <v>1102</v>
      </c>
      <c r="D4477" s="4" t="s">
        <v>1103</v>
      </c>
      <c r="E4477" s="4" t="s">
        <v>1104</v>
      </c>
      <c r="F4477" s="4" t="s">
        <v>114</v>
      </c>
      <c r="G4477" s="4" t="s">
        <v>115</v>
      </c>
      <c r="H4477" s="4" t="s">
        <v>1102</v>
      </c>
      <c r="I4477" s="8">
        <v>9064.09</v>
      </c>
      <c r="J4477" s="8">
        <v>9064.09</v>
      </c>
      <c r="K4477" s="8">
        <v>6118.2</v>
      </c>
      <c r="L4477" s="8">
        <v>5150.42</v>
      </c>
      <c r="M4477" s="8">
        <v>5150.4399999999996</v>
      </c>
      <c r="N4477" s="8">
        <v>5304.52</v>
      </c>
      <c r="O4477" s="8">
        <v>5304.52</v>
      </c>
      <c r="P4477" s="8">
        <v>5304.52</v>
      </c>
      <c r="Q4477" s="8">
        <v>5304.52</v>
      </c>
      <c r="R4477" s="8">
        <v>5623.25</v>
      </c>
      <c r="S4477" s="8">
        <v>9760.5</v>
      </c>
      <c r="T4477" s="8">
        <v>9760.49</v>
      </c>
      <c r="U4477" s="9">
        <v>80909.56</v>
      </c>
    </row>
    <row r="4478" spans="1:21" ht="23.25" thickBot="1" x14ac:dyDescent="0.3">
      <c r="A4478" s="4" t="s">
        <v>943</v>
      </c>
      <c r="B4478" s="4" t="s">
        <v>1101</v>
      </c>
      <c r="C4478" s="4" t="s">
        <v>1102</v>
      </c>
      <c r="D4478" s="4" t="s">
        <v>1103</v>
      </c>
      <c r="E4478" s="4" t="s">
        <v>1104</v>
      </c>
      <c r="F4478" s="4" t="s">
        <v>128</v>
      </c>
      <c r="G4478" s="4" t="s">
        <v>129</v>
      </c>
      <c r="H4478" s="4" t="s">
        <v>1102</v>
      </c>
      <c r="I4478" s="11"/>
      <c r="J4478" s="11"/>
      <c r="K4478" s="11"/>
      <c r="L4478" s="11"/>
      <c r="M4478" s="11"/>
      <c r="N4478" s="11"/>
      <c r="O4478" s="11"/>
      <c r="P4478" s="11"/>
      <c r="Q4478" s="11"/>
      <c r="R4478" s="10">
        <v>359</v>
      </c>
      <c r="S4478" s="10">
        <v>732.34</v>
      </c>
      <c r="T4478" s="11"/>
      <c r="U4478" s="9">
        <v>1091.3399999999999</v>
      </c>
    </row>
    <row r="4479" spans="1:21" ht="23.25" thickBot="1" x14ac:dyDescent="0.3">
      <c r="A4479" s="4" t="s">
        <v>943</v>
      </c>
      <c r="B4479" s="4" t="s">
        <v>1101</v>
      </c>
      <c r="C4479" s="4" t="s">
        <v>1102</v>
      </c>
      <c r="D4479" s="4" t="s">
        <v>1103</v>
      </c>
      <c r="E4479" s="4" t="s">
        <v>1104</v>
      </c>
      <c r="F4479" s="4" t="s">
        <v>134</v>
      </c>
      <c r="G4479" s="4" t="s">
        <v>135</v>
      </c>
      <c r="H4479" s="4" t="s">
        <v>1102</v>
      </c>
      <c r="I4479" s="7"/>
      <c r="J4479" s="7"/>
      <c r="K4479" s="7"/>
      <c r="L4479" s="7"/>
      <c r="M4479" s="7"/>
      <c r="N4479" s="7"/>
      <c r="O4479" s="7"/>
      <c r="P4479" s="7"/>
      <c r="Q4479" s="7"/>
      <c r="R4479" s="8">
        <v>285</v>
      </c>
      <c r="S4479" s="7"/>
      <c r="T4479" s="7"/>
      <c r="U4479" s="9">
        <v>285</v>
      </c>
    </row>
    <row r="4480" spans="1:21" ht="23.25" thickBot="1" x14ac:dyDescent="0.3">
      <c r="A4480" s="4" t="s">
        <v>943</v>
      </c>
      <c r="B4480" s="4" t="s">
        <v>1101</v>
      </c>
      <c r="C4480" s="4" t="s">
        <v>1102</v>
      </c>
      <c r="D4480" s="4" t="s">
        <v>1103</v>
      </c>
      <c r="E4480" s="4" t="s">
        <v>1104</v>
      </c>
      <c r="F4480" s="4" t="s">
        <v>98</v>
      </c>
      <c r="G4480" s="4" t="s">
        <v>99</v>
      </c>
      <c r="H4480" s="4" t="s">
        <v>1102</v>
      </c>
      <c r="I4480" s="11"/>
      <c r="J4480" s="11"/>
      <c r="K4480" s="11"/>
      <c r="L4480" s="11"/>
      <c r="M4480" s="11"/>
      <c r="N4480" s="11"/>
      <c r="O4480" s="11"/>
      <c r="P4480" s="11"/>
      <c r="Q4480" s="11"/>
      <c r="R4480" s="10">
        <v>14.99</v>
      </c>
      <c r="S4480" s="10">
        <v>-14.99</v>
      </c>
      <c r="T4480" s="11"/>
      <c r="U4480" s="12">
        <v>0</v>
      </c>
    </row>
    <row r="4481" spans="1:21" ht="23.25" thickBot="1" x14ac:dyDescent="0.3">
      <c r="A4481" s="4" t="s">
        <v>943</v>
      </c>
      <c r="B4481" s="4" t="s">
        <v>1101</v>
      </c>
      <c r="C4481" s="4" t="s">
        <v>1102</v>
      </c>
      <c r="D4481" s="4" t="s">
        <v>1103</v>
      </c>
      <c r="E4481" s="4" t="s">
        <v>1104</v>
      </c>
      <c r="F4481" s="4" t="s">
        <v>102</v>
      </c>
      <c r="G4481" s="4" t="s">
        <v>103</v>
      </c>
      <c r="H4481" s="4" t="s">
        <v>1102</v>
      </c>
      <c r="I4481" s="7"/>
      <c r="J4481" s="7"/>
      <c r="K4481" s="7"/>
      <c r="L4481" s="7"/>
      <c r="M4481" s="7"/>
      <c r="N4481" s="7"/>
      <c r="O4481" s="7"/>
      <c r="P4481" s="7"/>
      <c r="Q4481" s="7"/>
      <c r="R4481" s="8">
        <v>14.99</v>
      </c>
      <c r="S4481" s="8">
        <v>14.99</v>
      </c>
      <c r="T4481" s="7"/>
      <c r="U4481" s="9">
        <v>29.98</v>
      </c>
    </row>
    <row r="4482" spans="1:21" ht="23.25" thickBot="1" x14ac:dyDescent="0.3">
      <c r="A4482" s="4" t="s">
        <v>943</v>
      </c>
      <c r="B4482" s="4" t="s">
        <v>1101</v>
      </c>
      <c r="C4482" s="4" t="s">
        <v>1102</v>
      </c>
      <c r="D4482" s="4" t="s">
        <v>1103</v>
      </c>
      <c r="E4482" s="4" t="s">
        <v>1104</v>
      </c>
      <c r="F4482" s="4" t="s">
        <v>152</v>
      </c>
      <c r="G4482" s="4" t="s">
        <v>153</v>
      </c>
      <c r="H4482" s="4" t="s">
        <v>1102</v>
      </c>
      <c r="I4482" s="10">
        <v>124838.66</v>
      </c>
      <c r="J4482" s="10">
        <v>102466.66</v>
      </c>
      <c r="K4482" s="10">
        <v>134766.67000000001</v>
      </c>
      <c r="L4482" s="10">
        <v>102762.71</v>
      </c>
      <c r="M4482" s="10">
        <v>99166.67</v>
      </c>
      <c r="N4482" s="10">
        <v>191668.32</v>
      </c>
      <c r="O4482" s="10">
        <v>103899.34</v>
      </c>
      <c r="P4482" s="10">
        <v>96459</v>
      </c>
      <c r="Q4482" s="10">
        <v>111583</v>
      </c>
      <c r="R4482" s="10">
        <v>99583</v>
      </c>
      <c r="S4482" s="10">
        <v>119183</v>
      </c>
      <c r="T4482" s="10">
        <v>129483</v>
      </c>
      <c r="U4482" s="9">
        <v>1415860.03</v>
      </c>
    </row>
    <row r="4483" spans="1:21" ht="23.25" thickBot="1" x14ac:dyDescent="0.3">
      <c r="A4483" s="4" t="s">
        <v>943</v>
      </c>
      <c r="B4483" s="4" t="s">
        <v>1101</v>
      </c>
      <c r="C4483" s="4" t="s">
        <v>1102</v>
      </c>
      <c r="D4483" s="4" t="s">
        <v>1103</v>
      </c>
      <c r="E4483" s="4" t="s">
        <v>1104</v>
      </c>
      <c r="F4483" s="4" t="s">
        <v>84</v>
      </c>
      <c r="G4483" s="4" t="s">
        <v>85</v>
      </c>
      <c r="H4483" s="4" t="s">
        <v>1102</v>
      </c>
      <c r="I4483" s="8">
        <v>82.95</v>
      </c>
      <c r="J4483" s="7"/>
      <c r="K4483" s="7"/>
      <c r="L4483" s="7"/>
      <c r="M4483" s="7"/>
      <c r="N4483" s="7"/>
      <c r="O4483" s="7"/>
      <c r="P4483" s="7"/>
      <c r="Q4483" s="7"/>
      <c r="R4483" s="7"/>
      <c r="S4483" s="7"/>
      <c r="T4483" s="7"/>
      <c r="U4483" s="9">
        <v>82.95</v>
      </c>
    </row>
    <row r="4484" spans="1:21" ht="23.25" thickBot="1" x14ac:dyDescent="0.3">
      <c r="A4484" s="4" t="s">
        <v>943</v>
      </c>
      <c r="B4484" s="4" t="s">
        <v>1101</v>
      </c>
      <c r="C4484" s="4" t="s">
        <v>1102</v>
      </c>
      <c r="D4484" s="4" t="s">
        <v>1103</v>
      </c>
      <c r="E4484" s="4" t="s">
        <v>1104</v>
      </c>
      <c r="F4484" s="4" t="s">
        <v>164</v>
      </c>
      <c r="G4484" s="4" t="s">
        <v>165</v>
      </c>
      <c r="H4484" s="4" t="s">
        <v>1102</v>
      </c>
      <c r="I4484" s="10">
        <v>779.79</v>
      </c>
      <c r="J4484" s="11"/>
      <c r="K4484" s="11"/>
      <c r="L4484" s="11"/>
      <c r="M4484" s="11"/>
      <c r="N4484" s="11"/>
      <c r="O4484" s="11"/>
      <c r="P4484" s="11"/>
      <c r="Q4484" s="11"/>
      <c r="R4484" s="11"/>
      <c r="S4484" s="11"/>
      <c r="T4484" s="11"/>
      <c r="U4484" s="9">
        <v>779.79</v>
      </c>
    </row>
    <row r="4485" spans="1:21" ht="23.25" thickBot="1" x14ac:dyDescent="0.3">
      <c r="A4485" s="4" t="s">
        <v>943</v>
      </c>
      <c r="B4485" s="4" t="s">
        <v>1101</v>
      </c>
      <c r="C4485" s="4" t="s">
        <v>1102</v>
      </c>
      <c r="D4485" s="4" t="s">
        <v>1103</v>
      </c>
      <c r="E4485" s="4" t="s">
        <v>1104</v>
      </c>
      <c r="F4485" s="4" t="s">
        <v>192</v>
      </c>
      <c r="G4485" s="4" t="s">
        <v>193</v>
      </c>
      <c r="H4485" s="4" t="s">
        <v>1102</v>
      </c>
      <c r="I4485" s="7"/>
      <c r="J4485" s="7"/>
      <c r="K4485" s="7"/>
      <c r="L4485" s="7"/>
      <c r="M4485" s="7"/>
      <c r="N4485" s="8">
        <v>-98.98</v>
      </c>
      <c r="O4485" s="8">
        <v>-544.39</v>
      </c>
      <c r="P4485" s="8">
        <v>-445.38</v>
      </c>
      <c r="Q4485" s="8">
        <v>-643.33000000000004</v>
      </c>
      <c r="R4485" s="8">
        <v>-499.68</v>
      </c>
      <c r="S4485" s="8">
        <v>-333.12</v>
      </c>
      <c r="T4485" s="8">
        <v>-444.16</v>
      </c>
      <c r="U4485" s="9">
        <v>-3009.04</v>
      </c>
    </row>
    <row r="4486" spans="1:21" ht="23.25" thickBot="1" x14ac:dyDescent="0.3">
      <c r="A4486" s="4" t="s">
        <v>943</v>
      </c>
      <c r="B4486" s="4" t="s">
        <v>1105</v>
      </c>
      <c r="C4486" s="4" t="s">
        <v>1106</v>
      </c>
      <c r="D4486" s="4" t="s">
        <v>944</v>
      </c>
      <c r="E4486" s="4" t="s">
        <v>945</v>
      </c>
      <c r="F4486" s="4" t="s">
        <v>108</v>
      </c>
      <c r="G4486" s="4" t="s">
        <v>109</v>
      </c>
      <c r="H4486" s="4" t="s">
        <v>440</v>
      </c>
      <c r="I4486" s="10">
        <v>39716.68</v>
      </c>
      <c r="J4486" s="10">
        <v>29596.94</v>
      </c>
      <c r="K4486" s="10">
        <v>33686.639999999999</v>
      </c>
      <c r="L4486" s="10">
        <v>33633.589999999997</v>
      </c>
      <c r="M4486" s="10">
        <v>41737.519999999997</v>
      </c>
      <c r="N4486" s="10">
        <v>49096.55</v>
      </c>
      <c r="O4486" s="10">
        <v>46640.28</v>
      </c>
      <c r="P4486" s="10">
        <v>37031.24</v>
      </c>
      <c r="Q4486" s="10">
        <v>33303.42</v>
      </c>
      <c r="R4486" s="10">
        <v>31153.41</v>
      </c>
      <c r="S4486" s="10">
        <v>36447.42</v>
      </c>
      <c r="T4486" s="10">
        <v>39622.14</v>
      </c>
      <c r="U4486" s="9">
        <v>451665.83</v>
      </c>
    </row>
    <row r="4487" spans="1:21" ht="23.25" thickBot="1" x14ac:dyDescent="0.3">
      <c r="A4487" s="4" t="s">
        <v>943</v>
      </c>
      <c r="B4487" s="4" t="s">
        <v>1105</v>
      </c>
      <c r="C4487" s="4" t="s">
        <v>1106</v>
      </c>
      <c r="D4487" s="4" t="s">
        <v>944</v>
      </c>
      <c r="E4487" s="4" t="s">
        <v>945</v>
      </c>
      <c r="F4487" s="4" t="s">
        <v>110</v>
      </c>
      <c r="G4487" s="4" t="s">
        <v>111</v>
      </c>
      <c r="H4487" s="4" t="s">
        <v>440</v>
      </c>
      <c r="I4487" s="7"/>
      <c r="J4487" s="7"/>
      <c r="K4487" s="7"/>
      <c r="L4487" s="7"/>
      <c r="M4487" s="7"/>
      <c r="N4487" s="8">
        <v>416.67</v>
      </c>
      <c r="O4487" s="8">
        <v>416.67</v>
      </c>
      <c r="P4487" s="8">
        <v>416.67</v>
      </c>
      <c r="Q4487" s="8">
        <v>416.67</v>
      </c>
      <c r="R4487" s="8">
        <v>416.67</v>
      </c>
      <c r="S4487" s="8">
        <v>5719.87</v>
      </c>
      <c r="T4487" s="8">
        <v>416.67</v>
      </c>
      <c r="U4487" s="9">
        <v>8219.89</v>
      </c>
    </row>
    <row r="4488" spans="1:21" ht="23.25" thickBot="1" x14ac:dyDescent="0.3">
      <c r="A4488" s="4" t="s">
        <v>943</v>
      </c>
      <c r="B4488" s="4" t="s">
        <v>1105</v>
      </c>
      <c r="C4488" s="4" t="s">
        <v>1106</v>
      </c>
      <c r="D4488" s="4" t="s">
        <v>944</v>
      </c>
      <c r="E4488" s="4" t="s">
        <v>945</v>
      </c>
      <c r="F4488" s="4" t="s">
        <v>112</v>
      </c>
      <c r="G4488" s="4" t="s">
        <v>113</v>
      </c>
      <c r="H4488" s="4" t="s">
        <v>440</v>
      </c>
      <c r="I4488" s="10">
        <v>5421.34</v>
      </c>
      <c r="J4488" s="10">
        <v>5421.35</v>
      </c>
      <c r="K4488" s="10">
        <v>5421.33</v>
      </c>
      <c r="L4488" s="10">
        <v>5421.35</v>
      </c>
      <c r="M4488" s="10">
        <v>5697.19</v>
      </c>
      <c r="N4488" s="10">
        <v>6699.13</v>
      </c>
      <c r="O4488" s="10">
        <v>6527.57</v>
      </c>
      <c r="P4488" s="10">
        <v>5391.97</v>
      </c>
      <c r="Q4488" s="10">
        <v>4545.93</v>
      </c>
      <c r="R4488" s="10">
        <v>4590.96</v>
      </c>
      <c r="S4488" s="10">
        <v>5676.17</v>
      </c>
      <c r="T4488" s="10">
        <v>6152.75</v>
      </c>
      <c r="U4488" s="9">
        <v>66967.039999999994</v>
      </c>
    </row>
    <row r="4489" spans="1:21" ht="23.25" thickBot="1" x14ac:dyDescent="0.3">
      <c r="A4489" s="4" t="s">
        <v>943</v>
      </c>
      <c r="B4489" s="4" t="s">
        <v>1105</v>
      </c>
      <c r="C4489" s="4" t="s">
        <v>1106</v>
      </c>
      <c r="D4489" s="4" t="s">
        <v>944</v>
      </c>
      <c r="E4489" s="4" t="s">
        <v>945</v>
      </c>
      <c r="F4489" s="4" t="s">
        <v>114</v>
      </c>
      <c r="G4489" s="4" t="s">
        <v>115</v>
      </c>
      <c r="H4489" s="4" t="s">
        <v>440</v>
      </c>
      <c r="I4489" s="8">
        <v>20064.88</v>
      </c>
      <c r="J4489" s="8">
        <v>20064.900000000001</v>
      </c>
      <c r="K4489" s="8">
        <v>20064.89</v>
      </c>
      <c r="L4489" s="8">
        <v>20120.47</v>
      </c>
      <c r="M4489" s="8">
        <v>21144.23</v>
      </c>
      <c r="N4489" s="8">
        <v>24904.5</v>
      </c>
      <c r="O4489" s="8">
        <v>24267.72</v>
      </c>
      <c r="P4489" s="8">
        <v>20053.150000000001</v>
      </c>
      <c r="Q4489" s="8">
        <v>16913.18</v>
      </c>
      <c r="R4489" s="8">
        <v>17080.310000000001</v>
      </c>
      <c r="S4489" s="8">
        <v>21608.04</v>
      </c>
      <c r="T4489" s="8">
        <v>22876.81</v>
      </c>
      <c r="U4489" s="9">
        <v>249163.08</v>
      </c>
    </row>
    <row r="4490" spans="1:21" ht="23.25" thickBot="1" x14ac:dyDescent="0.3">
      <c r="A4490" s="4" t="s">
        <v>943</v>
      </c>
      <c r="B4490" s="4" t="s">
        <v>1105</v>
      </c>
      <c r="C4490" s="4" t="s">
        <v>1106</v>
      </c>
      <c r="D4490" s="4" t="s">
        <v>944</v>
      </c>
      <c r="E4490" s="4" t="s">
        <v>945</v>
      </c>
      <c r="F4490" s="4" t="s">
        <v>128</v>
      </c>
      <c r="G4490" s="4" t="s">
        <v>129</v>
      </c>
      <c r="H4490" s="4" t="s">
        <v>440</v>
      </c>
      <c r="I4490" s="11"/>
      <c r="J4490" s="11"/>
      <c r="K4490" s="11"/>
      <c r="L4490" s="11"/>
      <c r="M4490" s="11"/>
      <c r="N4490" s="11"/>
      <c r="O4490" s="11"/>
      <c r="P4490" s="11"/>
      <c r="Q4490" s="11"/>
      <c r="R4490" s="10">
        <v>1077</v>
      </c>
      <c r="S4490" s="11"/>
      <c r="T4490" s="10">
        <v>599</v>
      </c>
      <c r="U4490" s="9">
        <v>1676</v>
      </c>
    </row>
    <row r="4491" spans="1:21" ht="23.25" thickBot="1" x14ac:dyDescent="0.3">
      <c r="A4491" s="4" t="s">
        <v>943</v>
      </c>
      <c r="B4491" s="4" t="s">
        <v>1105</v>
      </c>
      <c r="C4491" s="4" t="s">
        <v>1106</v>
      </c>
      <c r="D4491" s="4" t="s">
        <v>944</v>
      </c>
      <c r="E4491" s="4" t="s">
        <v>945</v>
      </c>
      <c r="F4491" s="4" t="s">
        <v>80</v>
      </c>
      <c r="G4491" s="4" t="s">
        <v>81</v>
      </c>
      <c r="H4491" s="4" t="s">
        <v>440</v>
      </c>
      <c r="I4491" s="7"/>
      <c r="J4491" s="7"/>
      <c r="K4491" s="7"/>
      <c r="L4491" s="7"/>
      <c r="M4491" s="7"/>
      <c r="N4491" s="8">
        <v>103.95</v>
      </c>
      <c r="O4491" s="7"/>
      <c r="P4491" s="7"/>
      <c r="Q4491" s="7"/>
      <c r="R4491" s="7"/>
      <c r="S4491" s="7"/>
      <c r="T4491" s="7"/>
      <c r="U4491" s="9">
        <v>103.95</v>
      </c>
    </row>
    <row r="4492" spans="1:21" ht="23.25" thickBot="1" x14ac:dyDescent="0.3">
      <c r="A4492" s="4" t="s">
        <v>943</v>
      </c>
      <c r="B4492" s="4" t="s">
        <v>1105</v>
      </c>
      <c r="C4492" s="4" t="s">
        <v>1106</v>
      </c>
      <c r="D4492" s="4" t="s">
        <v>944</v>
      </c>
      <c r="E4492" s="4" t="s">
        <v>945</v>
      </c>
      <c r="F4492" s="4" t="s">
        <v>134</v>
      </c>
      <c r="G4492" s="4" t="s">
        <v>135</v>
      </c>
      <c r="H4492" s="4" t="s">
        <v>440</v>
      </c>
      <c r="I4492" s="11"/>
      <c r="J4492" s="11"/>
      <c r="K4492" s="11"/>
      <c r="L4492" s="11"/>
      <c r="M4492" s="11"/>
      <c r="N4492" s="11"/>
      <c r="O4492" s="10">
        <v>75</v>
      </c>
      <c r="P4492" s="11"/>
      <c r="Q4492" s="11"/>
      <c r="R4492" s="11"/>
      <c r="S4492" s="11"/>
      <c r="T4492" s="11"/>
      <c r="U4492" s="9">
        <v>75</v>
      </c>
    </row>
    <row r="4493" spans="1:21" ht="23.25" thickBot="1" x14ac:dyDescent="0.3">
      <c r="A4493" s="4" t="s">
        <v>943</v>
      </c>
      <c r="B4493" s="4" t="s">
        <v>1105</v>
      </c>
      <c r="C4493" s="4" t="s">
        <v>1106</v>
      </c>
      <c r="D4493" s="4" t="s">
        <v>944</v>
      </c>
      <c r="E4493" s="4" t="s">
        <v>945</v>
      </c>
      <c r="F4493" s="4" t="s">
        <v>38</v>
      </c>
      <c r="G4493" s="4" t="s">
        <v>39</v>
      </c>
      <c r="H4493" s="4" t="s">
        <v>440</v>
      </c>
      <c r="I4493" s="8">
        <v>925.51</v>
      </c>
      <c r="J4493" s="7"/>
      <c r="K4493" s="7"/>
      <c r="L4493" s="7"/>
      <c r="M4493" s="7"/>
      <c r="N4493" s="7"/>
      <c r="O4493" s="8">
        <v>6348</v>
      </c>
      <c r="P4493" s="8">
        <v>276</v>
      </c>
      <c r="Q4493" s="7"/>
      <c r="R4493" s="7"/>
      <c r="S4493" s="7"/>
      <c r="T4493" s="7"/>
      <c r="U4493" s="9">
        <v>7549.51</v>
      </c>
    </row>
    <row r="4494" spans="1:21" ht="23.25" thickBot="1" x14ac:dyDescent="0.3">
      <c r="A4494" s="4" t="s">
        <v>943</v>
      </c>
      <c r="B4494" s="4" t="s">
        <v>1105</v>
      </c>
      <c r="C4494" s="4" t="s">
        <v>1106</v>
      </c>
      <c r="D4494" s="4" t="s">
        <v>944</v>
      </c>
      <c r="E4494" s="4" t="s">
        <v>945</v>
      </c>
      <c r="F4494" s="4" t="s">
        <v>98</v>
      </c>
      <c r="G4494" s="4" t="s">
        <v>99</v>
      </c>
      <c r="H4494" s="4" t="s">
        <v>440</v>
      </c>
      <c r="I4494" s="14">
        <v>0</v>
      </c>
      <c r="J4494" s="11"/>
      <c r="K4494" s="11"/>
      <c r="L4494" s="11"/>
      <c r="M4494" s="10">
        <v>100.97</v>
      </c>
      <c r="N4494" s="10">
        <v>444.95</v>
      </c>
      <c r="O4494" s="10">
        <v>260.3</v>
      </c>
      <c r="P4494" s="10">
        <v>24.5</v>
      </c>
      <c r="Q4494" s="11"/>
      <c r="R4494" s="10">
        <v>605</v>
      </c>
      <c r="S4494" s="10">
        <v>593.94000000000005</v>
      </c>
      <c r="T4494" s="10">
        <v>-1198.94</v>
      </c>
      <c r="U4494" s="9">
        <v>830.72</v>
      </c>
    </row>
    <row r="4495" spans="1:21" ht="23.25" thickBot="1" x14ac:dyDescent="0.3">
      <c r="A4495" s="4" t="s">
        <v>943</v>
      </c>
      <c r="B4495" s="4" t="s">
        <v>1105</v>
      </c>
      <c r="C4495" s="4" t="s">
        <v>1106</v>
      </c>
      <c r="D4495" s="4" t="s">
        <v>944</v>
      </c>
      <c r="E4495" s="4" t="s">
        <v>945</v>
      </c>
      <c r="F4495" s="4" t="s">
        <v>102</v>
      </c>
      <c r="G4495" s="4" t="s">
        <v>103</v>
      </c>
      <c r="H4495" s="4" t="s">
        <v>440</v>
      </c>
      <c r="I4495" s="7"/>
      <c r="J4495" s="7"/>
      <c r="K4495" s="8">
        <v>144.97999999999999</v>
      </c>
      <c r="L4495" s="7"/>
      <c r="M4495" s="7"/>
      <c r="N4495" s="8">
        <v>18.98</v>
      </c>
      <c r="O4495" s="7"/>
      <c r="P4495" s="7"/>
      <c r="Q4495" s="7"/>
      <c r="R4495" s="7"/>
      <c r="S4495" s="7"/>
      <c r="T4495" s="7"/>
      <c r="U4495" s="9">
        <v>163.96</v>
      </c>
    </row>
    <row r="4496" spans="1:21" ht="23.25" thickBot="1" x14ac:dyDescent="0.3">
      <c r="A4496" s="4" t="s">
        <v>943</v>
      </c>
      <c r="B4496" s="4" t="s">
        <v>1105</v>
      </c>
      <c r="C4496" s="4" t="s">
        <v>1106</v>
      </c>
      <c r="D4496" s="4" t="s">
        <v>944</v>
      </c>
      <c r="E4496" s="4" t="s">
        <v>945</v>
      </c>
      <c r="F4496" s="4" t="s">
        <v>116</v>
      </c>
      <c r="G4496" s="4" t="s">
        <v>117</v>
      </c>
      <c r="H4496" s="4" t="s">
        <v>440</v>
      </c>
      <c r="I4496" s="11"/>
      <c r="J4496" s="11"/>
      <c r="K4496" s="11"/>
      <c r="L4496" s="11"/>
      <c r="M4496" s="10">
        <v>11.15</v>
      </c>
      <c r="N4496" s="10">
        <v>11.95</v>
      </c>
      <c r="O4496" s="11"/>
      <c r="P4496" s="11"/>
      <c r="Q4496" s="11"/>
      <c r="R4496" s="11"/>
      <c r="S4496" s="11"/>
      <c r="T4496" s="11"/>
      <c r="U4496" s="9">
        <v>23.1</v>
      </c>
    </row>
    <row r="4497" spans="1:21" ht="23.25" thickBot="1" x14ac:dyDescent="0.3">
      <c r="A4497" s="4" t="s">
        <v>943</v>
      </c>
      <c r="B4497" s="4" t="s">
        <v>1105</v>
      </c>
      <c r="C4497" s="4" t="s">
        <v>1106</v>
      </c>
      <c r="D4497" s="4" t="s">
        <v>944</v>
      </c>
      <c r="E4497" s="4" t="s">
        <v>945</v>
      </c>
      <c r="F4497" s="4" t="s">
        <v>82</v>
      </c>
      <c r="G4497" s="4" t="s">
        <v>83</v>
      </c>
      <c r="H4497" s="4" t="s">
        <v>440</v>
      </c>
      <c r="I4497" s="8">
        <v>70</v>
      </c>
      <c r="J4497" s="8">
        <v>56</v>
      </c>
      <c r="K4497" s="7"/>
      <c r="L4497" s="7"/>
      <c r="M4497" s="7"/>
      <c r="N4497" s="7"/>
      <c r="O4497" s="7"/>
      <c r="P4497" s="7"/>
      <c r="Q4497" s="7"/>
      <c r="R4497" s="7"/>
      <c r="S4497" s="7"/>
      <c r="T4497" s="7"/>
      <c r="U4497" s="9">
        <v>126</v>
      </c>
    </row>
    <row r="4498" spans="1:21" ht="23.25" thickBot="1" x14ac:dyDescent="0.3">
      <c r="A4498" s="4" t="s">
        <v>943</v>
      </c>
      <c r="B4498" s="4" t="s">
        <v>1105</v>
      </c>
      <c r="C4498" s="4" t="s">
        <v>1106</v>
      </c>
      <c r="D4498" s="4" t="s">
        <v>944</v>
      </c>
      <c r="E4498" s="4" t="s">
        <v>945</v>
      </c>
      <c r="F4498" s="4" t="s">
        <v>239</v>
      </c>
      <c r="G4498" s="4" t="s">
        <v>240</v>
      </c>
      <c r="H4498" s="4" t="s">
        <v>440</v>
      </c>
      <c r="I4498" s="10">
        <v>18</v>
      </c>
      <c r="J4498" s="11"/>
      <c r="K4498" s="11"/>
      <c r="L4498" s="11"/>
      <c r="M4498" s="11"/>
      <c r="N4498" s="11"/>
      <c r="O4498" s="11"/>
      <c r="P4498" s="11"/>
      <c r="Q4498" s="11"/>
      <c r="R4498" s="11"/>
      <c r="S4498" s="11"/>
      <c r="T4498" s="11"/>
      <c r="U4498" s="9">
        <v>18</v>
      </c>
    </row>
    <row r="4499" spans="1:21" ht="23.25" thickBot="1" x14ac:dyDescent="0.3">
      <c r="A4499" s="4" t="s">
        <v>943</v>
      </c>
      <c r="B4499" s="4" t="s">
        <v>1105</v>
      </c>
      <c r="C4499" s="4" t="s">
        <v>1106</v>
      </c>
      <c r="D4499" s="4" t="s">
        <v>944</v>
      </c>
      <c r="E4499" s="4" t="s">
        <v>945</v>
      </c>
      <c r="F4499" s="4" t="s">
        <v>152</v>
      </c>
      <c r="G4499" s="4" t="s">
        <v>153</v>
      </c>
      <c r="H4499" s="4" t="s">
        <v>440</v>
      </c>
      <c r="I4499" s="7"/>
      <c r="J4499" s="8">
        <v>1600</v>
      </c>
      <c r="K4499" s="7"/>
      <c r="L4499" s="8">
        <v>16749</v>
      </c>
      <c r="M4499" s="8">
        <v>23960</v>
      </c>
      <c r="N4499" s="8">
        <v>11500</v>
      </c>
      <c r="O4499" s="8">
        <v>18260</v>
      </c>
      <c r="P4499" s="13">
        <v>0</v>
      </c>
      <c r="Q4499" s="7"/>
      <c r="R4499" s="7"/>
      <c r="S4499" s="8">
        <v>23855</v>
      </c>
      <c r="T4499" s="7"/>
      <c r="U4499" s="9">
        <v>95924</v>
      </c>
    </row>
    <row r="4500" spans="1:21" ht="23.25" thickBot="1" x14ac:dyDescent="0.3">
      <c r="A4500" s="4" t="s">
        <v>943</v>
      </c>
      <c r="B4500" s="4" t="s">
        <v>1105</v>
      </c>
      <c r="C4500" s="4" t="s">
        <v>1106</v>
      </c>
      <c r="D4500" s="4" t="s">
        <v>944</v>
      </c>
      <c r="E4500" s="4" t="s">
        <v>945</v>
      </c>
      <c r="F4500" s="4" t="s">
        <v>312</v>
      </c>
      <c r="G4500" s="4" t="s">
        <v>313</v>
      </c>
      <c r="H4500" s="4" t="s">
        <v>440</v>
      </c>
      <c r="I4500" s="10">
        <v>3476.1</v>
      </c>
      <c r="J4500" s="10">
        <v>3476.1</v>
      </c>
      <c r="K4500" s="10">
        <v>3476.1</v>
      </c>
      <c r="L4500" s="10">
        <v>3476.1</v>
      </c>
      <c r="M4500" s="10">
        <v>3476.1</v>
      </c>
      <c r="N4500" s="10">
        <v>3476.1</v>
      </c>
      <c r="O4500" s="10">
        <v>3476.1</v>
      </c>
      <c r="P4500" s="10">
        <v>3476.1</v>
      </c>
      <c r="Q4500" s="10">
        <v>3476.1</v>
      </c>
      <c r="R4500" s="10">
        <v>3476.1</v>
      </c>
      <c r="S4500" s="10">
        <v>3476.1</v>
      </c>
      <c r="T4500" s="10">
        <v>3476.1</v>
      </c>
      <c r="U4500" s="9">
        <v>41713.199999999997</v>
      </c>
    </row>
    <row r="4501" spans="1:21" ht="23.25" thickBot="1" x14ac:dyDescent="0.3">
      <c r="A4501" s="4" t="s">
        <v>943</v>
      </c>
      <c r="B4501" s="4" t="s">
        <v>1105</v>
      </c>
      <c r="C4501" s="4" t="s">
        <v>1106</v>
      </c>
      <c r="D4501" s="4" t="s">
        <v>944</v>
      </c>
      <c r="E4501" s="4" t="s">
        <v>945</v>
      </c>
      <c r="F4501" s="4" t="s">
        <v>84</v>
      </c>
      <c r="G4501" s="4" t="s">
        <v>85</v>
      </c>
      <c r="H4501" s="4" t="s">
        <v>440</v>
      </c>
      <c r="I4501" s="8">
        <v>151.69999999999999</v>
      </c>
      <c r="J4501" s="8">
        <v>495.6</v>
      </c>
      <c r="K4501" s="8">
        <v>55</v>
      </c>
      <c r="L4501" s="8">
        <v>261.36</v>
      </c>
      <c r="M4501" s="8">
        <v>353.13</v>
      </c>
      <c r="N4501" s="8">
        <v>179.05</v>
      </c>
      <c r="O4501" s="7"/>
      <c r="P4501" s="7"/>
      <c r="Q4501" s="7"/>
      <c r="R4501" s="7"/>
      <c r="S4501" s="7"/>
      <c r="T4501" s="7"/>
      <c r="U4501" s="9">
        <v>1495.84</v>
      </c>
    </row>
    <row r="4502" spans="1:21" ht="23.25" thickBot="1" x14ac:dyDescent="0.3">
      <c r="A4502" s="4" t="s">
        <v>943</v>
      </c>
      <c r="B4502" s="4" t="s">
        <v>1105</v>
      </c>
      <c r="C4502" s="4" t="s">
        <v>1106</v>
      </c>
      <c r="D4502" s="4" t="s">
        <v>944</v>
      </c>
      <c r="E4502" s="4" t="s">
        <v>945</v>
      </c>
      <c r="F4502" s="4" t="s">
        <v>164</v>
      </c>
      <c r="G4502" s="4" t="s">
        <v>165</v>
      </c>
      <c r="H4502" s="4" t="s">
        <v>440</v>
      </c>
      <c r="I4502" s="11"/>
      <c r="J4502" s="11"/>
      <c r="K4502" s="11"/>
      <c r="L4502" s="11"/>
      <c r="M4502" s="11"/>
      <c r="N4502" s="10">
        <v>222.41</v>
      </c>
      <c r="O4502" s="11"/>
      <c r="P4502" s="11"/>
      <c r="Q4502" s="11"/>
      <c r="R4502" s="11"/>
      <c r="S4502" s="11"/>
      <c r="T4502" s="11"/>
      <c r="U4502" s="9">
        <v>222.41</v>
      </c>
    </row>
    <row r="4503" spans="1:21" ht="23.25" thickBot="1" x14ac:dyDescent="0.3">
      <c r="A4503" s="4" t="s">
        <v>943</v>
      </c>
      <c r="B4503" s="4" t="s">
        <v>1105</v>
      </c>
      <c r="C4503" s="4" t="s">
        <v>1106</v>
      </c>
      <c r="D4503" s="4" t="s">
        <v>944</v>
      </c>
      <c r="E4503" s="4" t="s">
        <v>945</v>
      </c>
      <c r="F4503" s="4" t="s">
        <v>86</v>
      </c>
      <c r="G4503" s="4" t="s">
        <v>87</v>
      </c>
      <c r="H4503" s="4" t="s">
        <v>440</v>
      </c>
      <c r="I4503" s="7"/>
      <c r="J4503" s="7"/>
      <c r="K4503" s="8">
        <v>249.36</v>
      </c>
      <c r="L4503" s="8">
        <v>508.66</v>
      </c>
      <c r="M4503" s="8">
        <v>568.89</v>
      </c>
      <c r="N4503" s="8">
        <v>274.88</v>
      </c>
      <c r="O4503" s="7"/>
      <c r="P4503" s="7"/>
      <c r="Q4503" s="7"/>
      <c r="R4503" s="7"/>
      <c r="S4503" s="7"/>
      <c r="T4503" s="7"/>
      <c r="U4503" s="9">
        <v>1601.79</v>
      </c>
    </row>
    <row r="4504" spans="1:21" ht="23.25" thickBot="1" x14ac:dyDescent="0.3">
      <c r="A4504" s="4" t="s">
        <v>943</v>
      </c>
      <c r="B4504" s="4" t="s">
        <v>1105</v>
      </c>
      <c r="C4504" s="4" t="s">
        <v>1106</v>
      </c>
      <c r="D4504" s="4" t="s">
        <v>944</v>
      </c>
      <c r="E4504" s="4" t="s">
        <v>945</v>
      </c>
      <c r="F4504" s="4" t="s">
        <v>168</v>
      </c>
      <c r="G4504" s="4" t="s">
        <v>169</v>
      </c>
      <c r="H4504" s="4" t="s">
        <v>440</v>
      </c>
      <c r="I4504" s="11"/>
      <c r="J4504" s="11"/>
      <c r="K4504" s="11"/>
      <c r="L4504" s="10">
        <v>225.79</v>
      </c>
      <c r="M4504" s="11"/>
      <c r="N4504" s="11"/>
      <c r="O4504" s="11"/>
      <c r="P4504" s="11"/>
      <c r="Q4504" s="11"/>
      <c r="R4504" s="11"/>
      <c r="S4504" s="11"/>
      <c r="T4504" s="11"/>
      <c r="U4504" s="9">
        <v>225.79</v>
      </c>
    </row>
    <row r="4505" spans="1:21" ht="23.25" thickBot="1" x14ac:dyDescent="0.3">
      <c r="A4505" s="4" t="s">
        <v>943</v>
      </c>
      <c r="B4505" s="4" t="s">
        <v>1105</v>
      </c>
      <c r="C4505" s="4" t="s">
        <v>1106</v>
      </c>
      <c r="D4505" s="4" t="s">
        <v>944</v>
      </c>
      <c r="E4505" s="4" t="s">
        <v>945</v>
      </c>
      <c r="F4505" s="4" t="s">
        <v>192</v>
      </c>
      <c r="G4505" s="4" t="s">
        <v>193</v>
      </c>
      <c r="H4505" s="4" t="s">
        <v>440</v>
      </c>
      <c r="I4505" s="7"/>
      <c r="J4505" s="7"/>
      <c r="K4505" s="7"/>
      <c r="L4505" s="7"/>
      <c r="M4505" s="7"/>
      <c r="N4505" s="7"/>
      <c r="O4505" s="7"/>
      <c r="P4505" s="7"/>
      <c r="Q4505" s="8">
        <v>-2126.4</v>
      </c>
      <c r="R4505" s="13">
        <v>0</v>
      </c>
      <c r="S4505" s="8">
        <v>-265.8</v>
      </c>
      <c r="T4505" s="8">
        <v>-354.4</v>
      </c>
      <c r="U4505" s="9">
        <v>-2746.6</v>
      </c>
    </row>
    <row r="4506" spans="1:21" ht="23.25" thickBot="1" x14ac:dyDescent="0.3">
      <c r="A4506" s="4" t="s">
        <v>943</v>
      </c>
      <c r="B4506" s="4" t="s">
        <v>1107</v>
      </c>
      <c r="C4506" s="4" t="s">
        <v>1108</v>
      </c>
      <c r="D4506" s="4" t="s">
        <v>944</v>
      </c>
      <c r="E4506" s="4" t="s">
        <v>945</v>
      </c>
      <c r="F4506" s="4" t="s">
        <v>108</v>
      </c>
      <c r="G4506" s="4" t="s">
        <v>109</v>
      </c>
      <c r="H4506" s="4" t="s">
        <v>440</v>
      </c>
      <c r="I4506" s="10">
        <v>35632.89</v>
      </c>
      <c r="J4506" s="10">
        <v>26337.05</v>
      </c>
      <c r="K4506" s="10">
        <v>25621.08</v>
      </c>
      <c r="L4506" s="10">
        <v>34782.199999999997</v>
      </c>
      <c r="M4506" s="10">
        <v>34445.39</v>
      </c>
      <c r="N4506" s="10">
        <v>38951.550000000003</v>
      </c>
      <c r="O4506" s="10">
        <v>39141.64</v>
      </c>
      <c r="P4506" s="10">
        <v>35874.36</v>
      </c>
      <c r="Q4506" s="10">
        <v>37619.199999999997</v>
      </c>
      <c r="R4506" s="10">
        <v>35422.36</v>
      </c>
      <c r="S4506" s="10">
        <v>33286.959999999999</v>
      </c>
      <c r="T4506" s="10">
        <v>34186.17</v>
      </c>
      <c r="U4506" s="9">
        <v>411300.85</v>
      </c>
    </row>
    <row r="4507" spans="1:21" ht="23.25" thickBot="1" x14ac:dyDescent="0.3">
      <c r="A4507" s="4" t="s">
        <v>943</v>
      </c>
      <c r="B4507" s="4" t="s">
        <v>1107</v>
      </c>
      <c r="C4507" s="4" t="s">
        <v>1108</v>
      </c>
      <c r="D4507" s="4" t="s">
        <v>944</v>
      </c>
      <c r="E4507" s="4" t="s">
        <v>945</v>
      </c>
      <c r="F4507" s="4" t="s">
        <v>110</v>
      </c>
      <c r="G4507" s="4" t="s">
        <v>111</v>
      </c>
      <c r="H4507" s="4" t="s">
        <v>440</v>
      </c>
      <c r="I4507" s="8">
        <v>208.33</v>
      </c>
      <c r="J4507" s="7"/>
      <c r="K4507" s="8">
        <v>-208.33</v>
      </c>
      <c r="L4507" s="7"/>
      <c r="M4507" s="7"/>
      <c r="N4507" s="7"/>
      <c r="O4507" s="7"/>
      <c r="P4507" s="7"/>
      <c r="Q4507" s="7"/>
      <c r="R4507" s="7"/>
      <c r="S4507" s="7"/>
      <c r="T4507" s="7"/>
      <c r="U4507" s="12">
        <v>0</v>
      </c>
    </row>
    <row r="4508" spans="1:21" ht="23.25" thickBot="1" x14ac:dyDescent="0.3">
      <c r="A4508" s="4" t="s">
        <v>943</v>
      </c>
      <c r="B4508" s="4" t="s">
        <v>1107</v>
      </c>
      <c r="C4508" s="4" t="s">
        <v>1108</v>
      </c>
      <c r="D4508" s="4" t="s">
        <v>944</v>
      </c>
      <c r="E4508" s="4" t="s">
        <v>945</v>
      </c>
      <c r="F4508" s="4" t="s">
        <v>112</v>
      </c>
      <c r="G4508" s="4" t="s">
        <v>113</v>
      </c>
      <c r="H4508" s="4" t="s">
        <v>440</v>
      </c>
      <c r="I4508" s="10">
        <v>5099.4399999999996</v>
      </c>
      <c r="J4508" s="10">
        <v>4189.43</v>
      </c>
      <c r="K4508" s="10">
        <v>4189.45</v>
      </c>
      <c r="L4508" s="10">
        <v>5144.9399999999996</v>
      </c>
      <c r="M4508" s="10">
        <v>5144.9399999999996</v>
      </c>
      <c r="N4508" s="10">
        <v>5342.82</v>
      </c>
      <c r="O4508" s="10">
        <v>5342.82</v>
      </c>
      <c r="P4508" s="10">
        <v>5342.84</v>
      </c>
      <c r="Q4508" s="10">
        <v>5342.81</v>
      </c>
      <c r="R4508" s="10">
        <v>5470.8</v>
      </c>
      <c r="S4508" s="10">
        <v>5470.83</v>
      </c>
      <c r="T4508" s="10">
        <v>5470.8</v>
      </c>
      <c r="U4508" s="9">
        <v>61551.92</v>
      </c>
    </row>
    <row r="4509" spans="1:21" ht="23.25" thickBot="1" x14ac:dyDescent="0.3">
      <c r="A4509" s="4" t="s">
        <v>943</v>
      </c>
      <c r="B4509" s="4" t="s">
        <v>1107</v>
      </c>
      <c r="C4509" s="4" t="s">
        <v>1108</v>
      </c>
      <c r="D4509" s="4" t="s">
        <v>944</v>
      </c>
      <c r="E4509" s="4" t="s">
        <v>945</v>
      </c>
      <c r="F4509" s="4" t="s">
        <v>114</v>
      </c>
      <c r="G4509" s="4" t="s">
        <v>115</v>
      </c>
      <c r="H4509" s="4" t="s">
        <v>440</v>
      </c>
      <c r="I4509" s="8">
        <v>18894.259999999998</v>
      </c>
      <c r="J4509" s="8">
        <v>15505.43</v>
      </c>
      <c r="K4509" s="8">
        <v>15505.44</v>
      </c>
      <c r="L4509" s="8">
        <v>19094.61</v>
      </c>
      <c r="M4509" s="8">
        <v>19094.599999999999</v>
      </c>
      <c r="N4509" s="8">
        <v>19829.16</v>
      </c>
      <c r="O4509" s="8">
        <v>19829.16</v>
      </c>
      <c r="P4509" s="8">
        <v>19829.14</v>
      </c>
      <c r="Q4509" s="8">
        <v>19829.16</v>
      </c>
      <c r="R4509" s="8">
        <v>20304.11</v>
      </c>
      <c r="S4509" s="8">
        <v>20304.080000000002</v>
      </c>
      <c r="T4509" s="8">
        <v>20304.080000000002</v>
      </c>
      <c r="U4509" s="9">
        <v>228323.23</v>
      </c>
    </row>
    <row r="4510" spans="1:21" ht="23.25" thickBot="1" x14ac:dyDescent="0.3">
      <c r="A4510" s="4" t="s">
        <v>943</v>
      </c>
      <c r="B4510" s="4" t="s">
        <v>1107</v>
      </c>
      <c r="C4510" s="4" t="s">
        <v>1108</v>
      </c>
      <c r="D4510" s="4" t="s">
        <v>944</v>
      </c>
      <c r="E4510" s="4" t="s">
        <v>945</v>
      </c>
      <c r="F4510" s="4" t="s">
        <v>128</v>
      </c>
      <c r="G4510" s="4" t="s">
        <v>129</v>
      </c>
      <c r="H4510" s="4" t="s">
        <v>440</v>
      </c>
      <c r="I4510" s="10">
        <v>450</v>
      </c>
      <c r="J4510" s="11"/>
      <c r="K4510" s="11"/>
      <c r="L4510" s="11"/>
      <c r="M4510" s="11"/>
      <c r="N4510" s="11"/>
      <c r="O4510" s="11"/>
      <c r="P4510" s="11"/>
      <c r="Q4510" s="11"/>
      <c r="R4510" s="10">
        <v>508</v>
      </c>
      <c r="S4510" s="10">
        <v>400</v>
      </c>
      <c r="T4510" s="11"/>
      <c r="U4510" s="9">
        <v>1358</v>
      </c>
    </row>
    <row r="4511" spans="1:21" ht="23.25" thickBot="1" x14ac:dyDescent="0.3">
      <c r="A4511" s="4" t="s">
        <v>943</v>
      </c>
      <c r="B4511" s="4" t="s">
        <v>1107</v>
      </c>
      <c r="C4511" s="4" t="s">
        <v>1108</v>
      </c>
      <c r="D4511" s="4" t="s">
        <v>944</v>
      </c>
      <c r="E4511" s="4" t="s">
        <v>945</v>
      </c>
      <c r="F4511" s="4" t="s">
        <v>134</v>
      </c>
      <c r="G4511" s="4" t="s">
        <v>135</v>
      </c>
      <c r="H4511" s="4" t="s">
        <v>440</v>
      </c>
      <c r="I4511" s="7"/>
      <c r="J4511" s="7"/>
      <c r="K4511" s="7"/>
      <c r="L4511" s="7"/>
      <c r="M4511" s="7"/>
      <c r="N4511" s="7"/>
      <c r="O4511" s="7"/>
      <c r="P4511" s="7"/>
      <c r="Q4511" s="7"/>
      <c r="R4511" s="8">
        <v>510</v>
      </c>
      <c r="S4511" s="7"/>
      <c r="T4511" s="7"/>
      <c r="U4511" s="9">
        <v>510</v>
      </c>
    </row>
    <row r="4512" spans="1:21" ht="23.25" thickBot="1" x14ac:dyDescent="0.3">
      <c r="A4512" s="4" t="s">
        <v>943</v>
      </c>
      <c r="B4512" s="4" t="s">
        <v>1107</v>
      </c>
      <c r="C4512" s="4" t="s">
        <v>1108</v>
      </c>
      <c r="D4512" s="4" t="s">
        <v>944</v>
      </c>
      <c r="E4512" s="4" t="s">
        <v>945</v>
      </c>
      <c r="F4512" s="4" t="s">
        <v>98</v>
      </c>
      <c r="G4512" s="4" t="s">
        <v>99</v>
      </c>
      <c r="H4512" s="4" t="s">
        <v>440</v>
      </c>
      <c r="I4512" s="11"/>
      <c r="J4512" s="11"/>
      <c r="K4512" s="11"/>
      <c r="L4512" s="11"/>
      <c r="M4512" s="11"/>
      <c r="N4512" s="11"/>
      <c r="O4512" s="11"/>
      <c r="P4512" s="11"/>
      <c r="Q4512" s="11"/>
      <c r="R4512" s="11"/>
      <c r="S4512" s="10">
        <v>50.55</v>
      </c>
      <c r="T4512" s="10">
        <v>563.62</v>
      </c>
      <c r="U4512" s="9">
        <v>614.16999999999996</v>
      </c>
    </row>
    <row r="4513" spans="1:21" ht="23.25" thickBot="1" x14ac:dyDescent="0.3">
      <c r="A4513" s="4" t="s">
        <v>943</v>
      </c>
      <c r="B4513" s="4" t="s">
        <v>1107</v>
      </c>
      <c r="C4513" s="4" t="s">
        <v>1108</v>
      </c>
      <c r="D4513" s="4" t="s">
        <v>944</v>
      </c>
      <c r="E4513" s="4" t="s">
        <v>945</v>
      </c>
      <c r="F4513" s="4" t="s">
        <v>146</v>
      </c>
      <c r="G4513" s="4" t="s">
        <v>147</v>
      </c>
      <c r="H4513" s="4" t="s">
        <v>440</v>
      </c>
      <c r="I4513" s="7"/>
      <c r="J4513" s="7"/>
      <c r="K4513" s="8">
        <v>38.770000000000003</v>
      </c>
      <c r="L4513" s="7"/>
      <c r="M4513" s="7"/>
      <c r="N4513" s="8">
        <v>40.06</v>
      </c>
      <c r="O4513" s="8">
        <v>17.329999999999998</v>
      </c>
      <c r="P4513" s="8">
        <v>16.760000000000002</v>
      </c>
      <c r="Q4513" s="7"/>
      <c r="R4513" s="7"/>
      <c r="S4513" s="8">
        <v>111.54</v>
      </c>
      <c r="T4513" s="7"/>
      <c r="U4513" s="9">
        <v>224.46</v>
      </c>
    </row>
    <row r="4514" spans="1:21" ht="23.25" thickBot="1" x14ac:dyDescent="0.3">
      <c r="A4514" s="4" t="s">
        <v>943</v>
      </c>
      <c r="B4514" s="4" t="s">
        <v>1107</v>
      </c>
      <c r="C4514" s="4" t="s">
        <v>1108</v>
      </c>
      <c r="D4514" s="4" t="s">
        <v>944</v>
      </c>
      <c r="E4514" s="4" t="s">
        <v>945</v>
      </c>
      <c r="F4514" s="4" t="s">
        <v>102</v>
      </c>
      <c r="G4514" s="4" t="s">
        <v>103</v>
      </c>
      <c r="H4514" s="4" t="s">
        <v>440</v>
      </c>
      <c r="I4514" s="11"/>
      <c r="J4514" s="11"/>
      <c r="K4514" s="10">
        <v>170.09</v>
      </c>
      <c r="L4514" s="11"/>
      <c r="M4514" s="10">
        <v>34.729999999999997</v>
      </c>
      <c r="N4514" s="11"/>
      <c r="O4514" s="11"/>
      <c r="P4514" s="11"/>
      <c r="Q4514" s="11"/>
      <c r="R4514" s="11"/>
      <c r="S4514" s="10">
        <v>113.89</v>
      </c>
      <c r="T4514" s="11"/>
      <c r="U4514" s="9">
        <v>318.70999999999998</v>
      </c>
    </row>
    <row r="4515" spans="1:21" ht="23.25" thickBot="1" x14ac:dyDescent="0.3">
      <c r="A4515" s="4" t="s">
        <v>943</v>
      </c>
      <c r="B4515" s="4" t="s">
        <v>1107</v>
      </c>
      <c r="C4515" s="4" t="s">
        <v>1108</v>
      </c>
      <c r="D4515" s="4" t="s">
        <v>944</v>
      </c>
      <c r="E4515" s="4" t="s">
        <v>945</v>
      </c>
      <c r="F4515" s="4" t="s">
        <v>116</v>
      </c>
      <c r="G4515" s="4" t="s">
        <v>117</v>
      </c>
      <c r="H4515" s="4" t="s">
        <v>440</v>
      </c>
      <c r="I4515" s="8">
        <v>15.96</v>
      </c>
      <c r="J4515" s="8">
        <v>55.48</v>
      </c>
      <c r="K4515" s="8">
        <v>21.88</v>
      </c>
      <c r="L4515" s="7"/>
      <c r="M4515" s="8">
        <v>46.8</v>
      </c>
      <c r="N4515" s="7"/>
      <c r="O4515" s="7"/>
      <c r="P4515" s="7"/>
      <c r="Q4515" s="7"/>
      <c r="R4515" s="7"/>
      <c r="S4515" s="7"/>
      <c r="T4515" s="7"/>
      <c r="U4515" s="9">
        <v>140.12</v>
      </c>
    </row>
    <row r="4516" spans="1:21" ht="23.25" thickBot="1" x14ac:dyDescent="0.3">
      <c r="A4516" s="4" t="s">
        <v>943</v>
      </c>
      <c r="B4516" s="4" t="s">
        <v>1107</v>
      </c>
      <c r="C4516" s="4" t="s">
        <v>1108</v>
      </c>
      <c r="D4516" s="4" t="s">
        <v>944</v>
      </c>
      <c r="E4516" s="4" t="s">
        <v>945</v>
      </c>
      <c r="F4516" s="4" t="s">
        <v>82</v>
      </c>
      <c r="G4516" s="4" t="s">
        <v>83</v>
      </c>
      <c r="H4516" s="4" t="s">
        <v>440</v>
      </c>
      <c r="I4516" s="11"/>
      <c r="J4516" s="11"/>
      <c r="K4516" s="10">
        <v>6</v>
      </c>
      <c r="L4516" s="11"/>
      <c r="M4516" s="11"/>
      <c r="N4516" s="11"/>
      <c r="O4516" s="11"/>
      <c r="P4516" s="11"/>
      <c r="Q4516" s="11"/>
      <c r="R4516" s="11"/>
      <c r="S4516" s="11"/>
      <c r="T4516" s="11"/>
      <c r="U4516" s="9">
        <v>6</v>
      </c>
    </row>
    <row r="4517" spans="1:21" ht="23.25" thickBot="1" x14ac:dyDescent="0.3">
      <c r="A4517" s="4" t="s">
        <v>943</v>
      </c>
      <c r="B4517" s="4" t="s">
        <v>1107</v>
      </c>
      <c r="C4517" s="4" t="s">
        <v>1108</v>
      </c>
      <c r="D4517" s="4" t="s">
        <v>944</v>
      </c>
      <c r="E4517" s="4" t="s">
        <v>945</v>
      </c>
      <c r="F4517" s="4" t="s">
        <v>312</v>
      </c>
      <c r="G4517" s="4" t="s">
        <v>313</v>
      </c>
      <c r="H4517" s="4" t="s">
        <v>440</v>
      </c>
      <c r="I4517" s="7"/>
      <c r="J4517" s="7"/>
      <c r="K4517" s="7"/>
      <c r="L4517" s="7"/>
      <c r="M4517" s="8">
        <v>39642.5</v>
      </c>
      <c r="N4517" s="7"/>
      <c r="O4517" s="7"/>
      <c r="P4517" s="7"/>
      <c r="Q4517" s="7"/>
      <c r="R4517" s="7"/>
      <c r="S4517" s="7"/>
      <c r="T4517" s="7"/>
      <c r="U4517" s="9">
        <v>39642.5</v>
      </c>
    </row>
    <row r="4518" spans="1:21" ht="23.25" thickBot="1" x14ac:dyDescent="0.3">
      <c r="A4518" s="4" t="s">
        <v>943</v>
      </c>
      <c r="B4518" s="4" t="s">
        <v>1107</v>
      </c>
      <c r="C4518" s="4" t="s">
        <v>1108</v>
      </c>
      <c r="D4518" s="4" t="s">
        <v>944</v>
      </c>
      <c r="E4518" s="4" t="s">
        <v>945</v>
      </c>
      <c r="F4518" s="4" t="s">
        <v>84</v>
      </c>
      <c r="G4518" s="4" t="s">
        <v>85</v>
      </c>
      <c r="H4518" s="4" t="s">
        <v>440</v>
      </c>
      <c r="I4518" s="10">
        <v>223.7</v>
      </c>
      <c r="J4518" s="10">
        <v>106</v>
      </c>
      <c r="K4518" s="10">
        <v>416.83</v>
      </c>
      <c r="L4518" s="14">
        <v>0</v>
      </c>
      <c r="M4518" s="11"/>
      <c r="N4518" s="11"/>
      <c r="O4518" s="11"/>
      <c r="P4518" s="11"/>
      <c r="Q4518" s="11"/>
      <c r="R4518" s="11"/>
      <c r="S4518" s="11"/>
      <c r="T4518" s="11"/>
      <c r="U4518" s="9">
        <v>746.53</v>
      </c>
    </row>
    <row r="4519" spans="1:21" ht="23.25" thickBot="1" x14ac:dyDescent="0.3">
      <c r="A4519" s="4" t="s">
        <v>943</v>
      </c>
      <c r="B4519" s="4" t="s">
        <v>1107</v>
      </c>
      <c r="C4519" s="4" t="s">
        <v>1108</v>
      </c>
      <c r="D4519" s="4" t="s">
        <v>944</v>
      </c>
      <c r="E4519" s="4" t="s">
        <v>945</v>
      </c>
      <c r="F4519" s="4" t="s">
        <v>162</v>
      </c>
      <c r="G4519" s="4" t="s">
        <v>163</v>
      </c>
      <c r="H4519" s="4" t="s">
        <v>440</v>
      </c>
      <c r="I4519" s="8">
        <v>478.68</v>
      </c>
      <c r="J4519" s="7"/>
      <c r="K4519" s="7"/>
      <c r="L4519" s="7"/>
      <c r="M4519" s="7"/>
      <c r="N4519" s="7"/>
      <c r="O4519" s="7"/>
      <c r="P4519" s="7"/>
      <c r="Q4519" s="7"/>
      <c r="R4519" s="7"/>
      <c r="S4519" s="7"/>
      <c r="T4519" s="7"/>
      <c r="U4519" s="9">
        <v>478.68</v>
      </c>
    </row>
    <row r="4520" spans="1:21" ht="23.25" thickBot="1" x14ac:dyDescent="0.3">
      <c r="A4520" s="4" t="s">
        <v>943</v>
      </c>
      <c r="B4520" s="4" t="s">
        <v>1107</v>
      </c>
      <c r="C4520" s="4" t="s">
        <v>1108</v>
      </c>
      <c r="D4520" s="4" t="s">
        <v>944</v>
      </c>
      <c r="E4520" s="4" t="s">
        <v>945</v>
      </c>
      <c r="F4520" s="4" t="s">
        <v>164</v>
      </c>
      <c r="G4520" s="4" t="s">
        <v>165</v>
      </c>
      <c r="H4520" s="4" t="s">
        <v>440</v>
      </c>
      <c r="I4520" s="11"/>
      <c r="J4520" s="10">
        <v>196.2</v>
      </c>
      <c r="K4520" s="10">
        <v>1643.62</v>
      </c>
      <c r="L4520" s="11"/>
      <c r="M4520" s="11"/>
      <c r="N4520" s="11"/>
      <c r="O4520" s="11"/>
      <c r="P4520" s="11"/>
      <c r="Q4520" s="11"/>
      <c r="R4520" s="11"/>
      <c r="S4520" s="11"/>
      <c r="T4520" s="11"/>
      <c r="U4520" s="9">
        <v>1839.82</v>
      </c>
    </row>
    <row r="4521" spans="1:21" ht="23.25" thickBot="1" x14ac:dyDescent="0.3">
      <c r="A4521" s="4" t="s">
        <v>943</v>
      </c>
      <c r="B4521" s="4" t="s">
        <v>1107</v>
      </c>
      <c r="C4521" s="4" t="s">
        <v>1108</v>
      </c>
      <c r="D4521" s="4" t="s">
        <v>944</v>
      </c>
      <c r="E4521" s="4" t="s">
        <v>945</v>
      </c>
      <c r="F4521" s="4" t="s">
        <v>166</v>
      </c>
      <c r="G4521" s="4" t="s">
        <v>167</v>
      </c>
      <c r="H4521" s="4" t="s">
        <v>440</v>
      </c>
      <c r="I4521" s="7"/>
      <c r="J4521" s="7"/>
      <c r="K4521" s="8">
        <v>200</v>
      </c>
      <c r="L4521" s="7"/>
      <c r="M4521" s="7"/>
      <c r="N4521" s="7"/>
      <c r="O4521" s="7"/>
      <c r="P4521" s="7"/>
      <c r="Q4521" s="7"/>
      <c r="R4521" s="7"/>
      <c r="S4521" s="7"/>
      <c r="T4521" s="7"/>
      <c r="U4521" s="9">
        <v>200</v>
      </c>
    </row>
    <row r="4522" spans="1:21" ht="23.25" thickBot="1" x14ac:dyDescent="0.3">
      <c r="A4522" s="4" t="s">
        <v>943</v>
      </c>
      <c r="B4522" s="4" t="s">
        <v>1107</v>
      </c>
      <c r="C4522" s="4" t="s">
        <v>1108</v>
      </c>
      <c r="D4522" s="4" t="s">
        <v>944</v>
      </c>
      <c r="E4522" s="4" t="s">
        <v>945</v>
      </c>
      <c r="F4522" s="4" t="s">
        <v>192</v>
      </c>
      <c r="G4522" s="4" t="s">
        <v>193</v>
      </c>
      <c r="H4522" s="4" t="s">
        <v>440</v>
      </c>
      <c r="I4522" s="11"/>
      <c r="J4522" s="11"/>
      <c r="K4522" s="11"/>
      <c r="L4522" s="10">
        <v>-5993.6</v>
      </c>
      <c r="M4522" s="10">
        <v>-2219.33</v>
      </c>
      <c r="N4522" s="10">
        <v>-1475.81</v>
      </c>
      <c r="O4522" s="10">
        <v>-949.17</v>
      </c>
      <c r="P4522" s="10">
        <v>-865.51</v>
      </c>
      <c r="Q4522" s="10">
        <v>-2147.7399999999998</v>
      </c>
      <c r="R4522" s="10">
        <v>-182.53</v>
      </c>
      <c r="S4522" s="10">
        <v>-365.08</v>
      </c>
      <c r="T4522" s="10">
        <v>-109.52</v>
      </c>
      <c r="U4522" s="9">
        <v>-14308.29</v>
      </c>
    </row>
    <row r="4523" spans="1:21" ht="23.25" thickBot="1" x14ac:dyDescent="0.3">
      <c r="A4523" s="4" t="s">
        <v>943</v>
      </c>
      <c r="B4523" s="4" t="s">
        <v>729</v>
      </c>
      <c r="C4523" s="4" t="s">
        <v>730</v>
      </c>
      <c r="D4523" s="4" t="s">
        <v>944</v>
      </c>
      <c r="E4523" s="4" t="s">
        <v>945</v>
      </c>
      <c r="F4523" s="4" t="s">
        <v>108</v>
      </c>
      <c r="G4523" s="4" t="s">
        <v>109</v>
      </c>
      <c r="H4523" s="4" t="s">
        <v>440</v>
      </c>
      <c r="I4523" s="8">
        <v>6020.94</v>
      </c>
      <c r="J4523" s="8">
        <v>6226.27</v>
      </c>
      <c r="K4523" s="8">
        <v>5798.97</v>
      </c>
      <c r="L4523" s="8">
        <v>6992.06</v>
      </c>
      <c r="M4523" s="8">
        <v>7325.02</v>
      </c>
      <c r="N4523" s="8">
        <v>7101.27</v>
      </c>
      <c r="O4523" s="8">
        <v>7475.02</v>
      </c>
      <c r="P4523" s="8">
        <v>6387.75</v>
      </c>
      <c r="Q4523" s="8">
        <v>6455.7</v>
      </c>
      <c r="R4523" s="8">
        <v>11754.66</v>
      </c>
      <c r="S4523" s="8">
        <v>13643.2</v>
      </c>
      <c r="T4523" s="8">
        <v>15900.02</v>
      </c>
      <c r="U4523" s="9">
        <v>101080.88</v>
      </c>
    </row>
    <row r="4524" spans="1:21" ht="23.25" thickBot="1" x14ac:dyDescent="0.3">
      <c r="A4524" s="4" t="s">
        <v>943</v>
      </c>
      <c r="B4524" s="4" t="s">
        <v>729</v>
      </c>
      <c r="C4524" s="4" t="s">
        <v>730</v>
      </c>
      <c r="D4524" s="4" t="s">
        <v>944</v>
      </c>
      <c r="E4524" s="4" t="s">
        <v>945</v>
      </c>
      <c r="F4524" s="4" t="s">
        <v>118</v>
      </c>
      <c r="G4524" s="4" t="s">
        <v>119</v>
      </c>
      <c r="H4524" s="4" t="s">
        <v>440</v>
      </c>
      <c r="I4524" s="11"/>
      <c r="J4524" s="11"/>
      <c r="K4524" s="11"/>
      <c r="L4524" s="10">
        <v>101.7</v>
      </c>
      <c r="M4524" s="11"/>
      <c r="N4524" s="11"/>
      <c r="O4524" s="11"/>
      <c r="P4524" s="11"/>
      <c r="Q4524" s="11"/>
      <c r="R4524" s="11"/>
      <c r="S4524" s="11"/>
      <c r="T4524" s="11"/>
      <c r="U4524" s="9">
        <v>101.7</v>
      </c>
    </row>
    <row r="4525" spans="1:21" ht="23.25" thickBot="1" x14ac:dyDescent="0.3">
      <c r="A4525" s="4" t="s">
        <v>943</v>
      </c>
      <c r="B4525" s="4" t="s">
        <v>729</v>
      </c>
      <c r="C4525" s="4" t="s">
        <v>730</v>
      </c>
      <c r="D4525" s="4" t="s">
        <v>944</v>
      </c>
      <c r="E4525" s="4" t="s">
        <v>945</v>
      </c>
      <c r="F4525" s="4" t="s">
        <v>120</v>
      </c>
      <c r="G4525" s="4" t="s">
        <v>121</v>
      </c>
      <c r="H4525" s="4" t="s">
        <v>440</v>
      </c>
      <c r="I4525" s="8">
        <v>16487.759999999998</v>
      </c>
      <c r="J4525" s="8">
        <v>12794.64</v>
      </c>
      <c r="K4525" s="8">
        <v>18375.72</v>
      </c>
      <c r="L4525" s="8">
        <v>22130</v>
      </c>
      <c r="M4525" s="8">
        <v>19402.63</v>
      </c>
      <c r="N4525" s="8">
        <v>21294.34</v>
      </c>
      <c r="O4525" s="8">
        <v>21006.799999999999</v>
      </c>
      <c r="P4525" s="8">
        <v>20390.8</v>
      </c>
      <c r="Q4525" s="8">
        <v>19999.43</v>
      </c>
      <c r="R4525" s="8">
        <v>23918.240000000002</v>
      </c>
      <c r="S4525" s="8">
        <v>19645.84</v>
      </c>
      <c r="T4525" s="8">
        <v>20813.12</v>
      </c>
      <c r="U4525" s="9">
        <v>236259.32</v>
      </c>
    </row>
    <row r="4526" spans="1:21" ht="23.25" thickBot="1" x14ac:dyDescent="0.3">
      <c r="A4526" s="4" t="s">
        <v>943</v>
      </c>
      <c r="B4526" s="4" t="s">
        <v>729</v>
      </c>
      <c r="C4526" s="4" t="s">
        <v>730</v>
      </c>
      <c r="D4526" s="4" t="s">
        <v>944</v>
      </c>
      <c r="E4526" s="4" t="s">
        <v>945</v>
      </c>
      <c r="F4526" s="4" t="s">
        <v>122</v>
      </c>
      <c r="G4526" s="4" t="s">
        <v>123</v>
      </c>
      <c r="H4526" s="4" t="s">
        <v>440</v>
      </c>
      <c r="I4526" s="10">
        <v>212.82</v>
      </c>
      <c r="J4526" s="10">
        <v>342.89</v>
      </c>
      <c r="K4526" s="10">
        <v>1334.29</v>
      </c>
      <c r="L4526" s="10">
        <v>1147.18</v>
      </c>
      <c r="M4526" s="10">
        <v>768.78</v>
      </c>
      <c r="N4526" s="10">
        <v>2984.39</v>
      </c>
      <c r="O4526" s="10">
        <v>4081.75</v>
      </c>
      <c r="P4526" s="10">
        <v>3661.21</v>
      </c>
      <c r="Q4526" s="10">
        <v>2323</v>
      </c>
      <c r="R4526" s="10">
        <v>1636.21</v>
      </c>
      <c r="S4526" s="10">
        <v>686.4</v>
      </c>
      <c r="T4526" s="10">
        <v>812.54</v>
      </c>
      <c r="U4526" s="9">
        <v>19991.46</v>
      </c>
    </row>
    <row r="4527" spans="1:21" ht="23.25" thickBot="1" x14ac:dyDescent="0.3">
      <c r="A4527" s="4" t="s">
        <v>943</v>
      </c>
      <c r="B4527" s="4" t="s">
        <v>729</v>
      </c>
      <c r="C4527" s="4" t="s">
        <v>730</v>
      </c>
      <c r="D4527" s="4" t="s">
        <v>944</v>
      </c>
      <c r="E4527" s="4" t="s">
        <v>945</v>
      </c>
      <c r="F4527" s="4" t="s">
        <v>126</v>
      </c>
      <c r="G4527" s="4" t="s">
        <v>127</v>
      </c>
      <c r="H4527" s="4" t="s">
        <v>440</v>
      </c>
      <c r="I4527" s="7"/>
      <c r="J4527" s="7"/>
      <c r="K4527" s="7"/>
      <c r="L4527" s="7"/>
      <c r="M4527" s="7"/>
      <c r="N4527" s="7"/>
      <c r="O4527" s="7"/>
      <c r="P4527" s="7"/>
      <c r="Q4527" s="7"/>
      <c r="R4527" s="7"/>
      <c r="S4527" s="8">
        <v>303.2</v>
      </c>
      <c r="T4527" s="7"/>
      <c r="U4527" s="9">
        <v>303.2</v>
      </c>
    </row>
    <row r="4528" spans="1:21" ht="23.25" thickBot="1" x14ac:dyDescent="0.3">
      <c r="A4528" s="4" t="s">
        <v>943</v>
      </c>
      <c r="B4528" s="4" t="s">
        <v>729</v>
      </c>
      <c r="C4528" s="4" t="s">
        <v>730</v>
      </c>
      <c r="D4528" s="4" t="s">
        <v>944</v>
      </c>
      <c r="E4528" s="4" t="s">
        <v>945</v>
      </c>
      <c r="F4528" s="4" t="s">
        <v>112</v>
      </c>
      <c r="G4528" s="4" t="s">
        <v>113</v>
      </c>
      <c r="H4528" s="4" t="s">
        <v>440</v>
      </c>
      <c r="I4528" s="10">
        <v>3359.44</v>
      </c>
      <c r="J4528" s="10">
        <v>3182.35</v>
      </c>
      <c r="K4528" s="10">
        <v>4043.88</v>
      </c>
      <c r="L4528" s="10">
        <v>4277.79</v>
      </c>
      <c r="M4528" s="10">
        <v>3850.26</v>
      </c>
      <c r="N4528" s="10">
        <v>4027.06</v>
      </c>
      <c r="O4528" s="10">
        <v>4191.9399999999996</v>
      </c>
      <c r="P4528" s="10">
        <v>4002.2</v>
      </c>
      <c r="Q4528" s="10">
        <v>3998.46</v>
      </c>
      <c r="R4528" s="10">
        <v>5944</v>
      </c>
      <c r="S4528" s="10">
        <v>5443.79</v>
      </c>
      <c r="T4528" s="10">
        <v>5644.81</v>
      </c>
      <c r="U4528" s="9">
        <v>51965.98</v>
      </c>
    </row>
    <row r="4529" spans="1:21" ht="23.25" thickBot="1" x14ac:dyDescent="0.3">
      <c r="A4529" s="4" t="s">
        <v>943</v>
      </c>
      <c r="B4529" s="4" t="s">
        <v>729</v>
      </c>
      <c r="C4529" s="4" t="s">
        <v>730</v>
      </c>
      <c r="D4529" s="4" t="s">
        <v>944</v>
      </c>
      <c r="E4529" s="4" t="s">
        <v>945</v>
      </c>
      <c r="F4529" s="4" t="s">
        <v>114</v>
      </c>
      <c r="G4529" s="4" t="s">
        <v>115</v>
      </c>
      <c r="H4529" s="4" t="s">
        <v>440</v>
      </c>
      <c r="I4529" s="8">
        <v>12468.19</v>
      </c>
      <c r="J4529" s="8">
        <v>11833.61</v>
      </c>
      <c r="K4529" s="8">
        <v>15182.05</v>
      </c>
      <c r="L4529" s="8">
        <v>16079.42</v>
      </c>
      <c r="M4529" s="8">
        <v>14413.07</v>
      </c>
      <c r="N4529" s="8">
        <v>15423.87</v>
      </c>
      <c r="O4529" s="8">
        <v>16211.2</v>
      </c>
      <c r="P4529" s="8">
        <v>15439.47</v>
      </c>
      <c r="Q4529" s="8">
        <v>15211.72</v>
      </c>
      <c r="R4529" s="8">
        <v>22322.62</v>
      </c>
      <c r="S4529" s="8">
        <v>20314.099999999999</v>
      </c>
      <c r="T4529" s="8">
        <v>21080.59</v>
      </c>
      <c r="U4529" s="9">
        <v>195979.91</v>
      </c>
    </row>
    <row r="4530" spans="1:21" ht="23.25" thickBot="1" x14ac:dyDescent="0.3">
      <c r="A4530" s="4" t="s">
        <v>943</v>
      </c>
      <c r="B4530" s="4" t="s">
        <v>729</v>
      </c>
      <c r="C4530" s="4" t="s">
        <v>730</v>
      </c>
      <c r="D4530" s="4" t="s">
        <v>944</v>
      </c>
      <c r="E4530" s="4" t="s">
        <v>945</v>
      </c>
      <c r="F4530" s="4" t="s">
        <v>128</v>
      </c>
      <c r="G4530" s="4" t="s">
        <v>129</v>
      </c>
      <c r="H4530" s="4" t="s">
        <v>440</v>
      </c>
      <c r="I4530" s="11"/>
      <c r="J4530" s="11"/>
      <c r="K4530" s="11"/>
      <c r="L4530" s="11"/>
      <c r="M4530" s="11"/>
      <c r="N4530" s="11"/>
      <c r="O4530" s="10">
        <v>-1485</v>
      </c>
      <c r="P4530" s="11"/>
      <c r="Q4530" s="11"/>
      <c r="R4530" s="11"/>
      <c r="S4530" s="11"/>
      <c r="T4530" s="11"/>
      <c r="U4530" s="9">
        <v>-1485</v>
      </c>
    </row>
    <row r="4531" spans="1:21" ht="23.25" thickBot="1" x14ac:dyDescent="0.3">
      <c r="A4531" s="4" t="s">
        <v>943</v>
      </c>
      <c r="B4531" s="4" t="s">
        <v>729</v>
      </c>
      <c r="C4531" s="4" t="s">
        <v>730</v>
      </c>
      <c r="D4531" s="4" t="s">
        <v>944</v>
      </c>
      <c r="E4531" s="4" t="s">
        <v>945</v>
      </c>
      <c r="F4531" s="4" t="s">
        <v>310</v>
      </c>
      <c r="G4531" s="4" t="s">
        <v>311</v>
      </c>
      <c r="H4531" s="4" t="s">
        <v>440</v>
      </c>
      <c r="I4531" s="8">
        <v>7780.08</v>
      </c>
      <c r="J4531" s="8">
        <v>3387.09</v>
      </c>
      <c r="K4531" s="8">
        <v>6177.57</v>
      </c>
      <c r="L4531" s="8">
        <v>2629.2</v>
      </c>
      <c r="M4531" s="7"/>
      <c r="N4531" s="7"/>
      <c r="O4531" s="7"/>
      <c r="P4531" s="8">
        <v>8280</v>
      </c>
      <c r="Q4531" s="8">
        <v>10756.8</v>
      </c>
      <c r="R4531" s="8">
        <v>3980.7</v>
      </c>
      <c r="S4531" s="8">
        <v>7057.8</v>
      </c>
      <c r="T4531" s="8">
        <v>4680</v>
      </c>
      <c r="U4531" s="9">
        <v>54729.24</v>
      </c>
    </row>
    <row r="4532" spans="1:21" ht="23.25" thickBot="1" x14ac:dyDescent="0.3">
      <c r="A4532" s="4" t="s">
        <v>943</v>
      </c>
      <c r="B4532" s="4" t="s">
        <v>729</v>
      </c>
      <c r="C4532" s="4" t="s">
        <v>730</v>
      </c>
      <c r="D4532" s="4" t="s">
        <v>944</v>
      </c>
      <c r="E4532" s="4" t="s">
        <v>945</v>
      </c>
      <c r="F4532" s="4" t="s">
        <v>38</v>
      </c>
      <c r="G4532" s="4" t="s">
        <v>39</v>
      </c>
      <c r="H4532" s="4" t="s">
        <v>440</v>
      </c>
      <c r="I4532" s="10">
        <v>364.24</v>
      </c>
      <c r="J4532" s="10">
        <v>178.55</v>
      </c>
      <c r="K4532" s="10">
        <v>745.7</v>
      </c>
      <c r="L4532" s="11"/>
      <c r="M4532" s="10">
        <v>102.35</v>
      </c>
      <c r="N4532" s="11"/>
      <c r="O4532" s="11"/>
      <c r="P4532" s="10">
        <v>482.57</v>
      </c>
      <c r="Q4532" s="11"/>
      <c r="R4532" s="11"/>
      <c r="S4532" s="11"/>
      <c r="T4532" s="10">
        <v>672.72</v>
      </c>
      <c r="U4532" s="9">
        <v>2546.13</v>
      </c>
    </row>
    <row r="4533" spans="1:21" ht="23.25" thickBot="1" x14ac:dyDescent="0.3">
      <c r="A4533" s="4" t="s">
        <v>943</v>
      </c>
      <c r="B4533" s="4" t="s">
        <v>729</v>
      </c>
      <c r="C4533" s="4" t="s">
        <v>730</v>
      </c>
      <c r="D4533" s="4" t="s">
        <v>944</v>
      </c>
      <c r="E4533" s="4" t="s">
        <v>945</v>
      </c>
      <c r="F4533" s="4" t="s">
        <v>98</v>
      </c>
      <c r="G4533" s="4" t="s">
        <v>99</v>
      </c>
      <c r="H4533" s="4" t="s">
        <v>440</v>
      </c>
      <c r="I4533" s="7"/>
      <c r="J4533" s="7"/>
      <c r="K4533" s="7"/>
      <c r="L4533" s="7"/>
      <c r="M4533" s="7"/>
      <c r="N4533" s="8">
        <v>37.5</v>
      </c>
      <c r="O4533" s="7"/>
      <c r="P4533" s="7"/>
      <c r="Q4533" s="7"/>
      <c r="R4533" s="7"/>
      <c r="S4533" s="8">
        <v>64</v>
      </c>
      <c r="T4533" s="13">
        <v>0</v>
      </c>
      <c r="U4533" s="9">
        <v>101.5</v>
      </c>
    </row>
    <row r="4534" spans="1:21" ht="23.25" thickBot="1" x14ac:dyDescent="0.3">
      <c r="A4534" s="4" t="s">
        <v>943</v>
      </c>
      <c r="B4534" s="4" t="s">
        <v>729</v>
      </c>
      <c r="C4534" s="4" t="s">
        <v>730</v>
      </c>
      <c r="D4534" s="4" t="s">
        <v>944</v>
      </c>
      <c r="E4534" s="4" t="s">
        <v>945</v>
      </c>
      <c r="F4534" s="4" t="s">
        <v>102</v>
      </c>
      <c r="G4534" s="4" t="s">
        <v>103</v>
      </c>
      <c r="H4534" s="4" t="s">
        <v>440</v>
      </c>
      <c r="I4534" s="10">
        <v>25.55</v>
      </c>
      <c r="J4534" s="10">
        <v>313.14999999999998</v>
      </c>
      <c r="K4534" s="10">
        <v>39.799999999999997</v>
      </c>
      <c r="L4534" s="10">
        <v>150.21</v>
      </c>
      <c r="M4534" s="10">
        <v>2077</v>
      </c>
      <c r="N4534" s="10">
        <v>208.46</v>
      </c>
      <c r="O4534" s="11"/>
      <c r="P4534" s="11"/>
      <c r="Q4534" s="10">
        <v>60.23</v>
      </c>
      <c r="R4534" s="11"/>
      <c r="S4534" s="10">
        <v>513.16999999999996</v>
      </c>
      <c r="T4534" s="11"/>
      <c r="U4534" s="9">
        <v>3387.57</v>
      </c>
    </row>
    <row r="4535" spans="1:21" ht="23.25" thickBot="1" x14ac:dyDescent="0.3">
      <c r="A4535" s="4" t="s">
        <v>943</v>
      </c>
      <c r="B4535" s="4" t="s">
        <v>729</v>
      </c>
      <c r="C4535" s="4" t="s">
        <v>730</v>
      </c>
      <c r="D4535" s="4" t="s">
        <v>944</v>
      </c>
      <c r="E4535" s="4" t="s">
        <v>945</v>
      </c>
      <c r="F4535" s="4" t="s">
        <v>156</v>
      </c>
      <c r="G4535" s="4" t="s">
        <v>157</v>
      </c>
      <c r="H4535" s="4" t="s">
        <v>440</v>
      </c>
      <c r="I4535" s="7"/>
      <c r="J4535" s="7"/>
      <c r="K4535" s="7"/>
      <c r="L4535" s="8">
        <v>68.7</v>
      </c>
      <c r="M4535" s="7"/>
      <c r="N4535" s="7"/>
      <c r="O4535" s="7"/>
      <c r="P4535" s="7"/>
      <c r="Q4535" s="7"/>
      <c r="R4535" s="7"/>
      <c r="S4535" s="7"/>
      <c r="T4535" s="7"/>
      <c r="U4535" s="9">
        <v>68.7</v>
      </c>
    </row>
    <row r="4536" spans="1:21" ht="23.25" thickBot="1" x14ac:dyDescent="0.3">
      <c r="A4536" s="4" t="s">
        <v>943</v>
      </c>
      <c r="B4536" s="4" t="s">
        <v>729</v>
      </c>
      <c r="C4536" s="4" t="s">
        <v>730</v>
      </c>
      <c r="D4536" s="4" t="s">
        <v>944</v>
      </c>
      <c r="E4536" s="4" t="s">
        <v>945</v>
      </c>
      <c r="F4536" s="4" t="s">
        <v>84</v>
      </c>
      <c r="G4536" s="4" t="s">
        <v>85</v>
      </c>
      <c r="H4536" s="4" t="s">
        <v>440</v>
      </c>
      <c r="I4536" s="10">
        <v>17.899999999999999</v>
      </c>
      <c r="J4536" s="11"/>
      <c r="K4536" s="10">
        <v>153.4</v>
      </c>
      <c r="L4536" s="11"/>
      <c r="M4536" s="11"/>
      <c r="N4536" s="11"/>
      <c r="O4536" s="10">
        <v>48.06</v>
      </c>
      <c r="P4536" s="10">
        <v>83.95</v>
      </c>
      <c r="Q4536" s="11"/>
      <c r="R4536" s="11"/>
      <c r="S4536" s="11"/>
      <c r="T4536" s="11"/>
      <c r="U4536" s="9">
        <v>303.31</v>
      </c>
    </row>
    <row r="4537" spans="1:21" ht="23.25" thickBot="1" x14ac:dyDescent="0.3">
      <c r="A4537" s="4" t="s">
        <v>943</v>
      </c>
      <c r="B4537" s="4" t="s">
        <v>729</v>
      </c>
      <c r="C4537" s="4" t="s">
        <v>730</v>
      </c>
      <c r="D4537" s="4" t="s">
        <v>944</v>
      </c>
      <c r="E4537" s="4" t="s">
        <v>945</v>
      </c>
      <c r="F4537" s="4" t="s">
        <v>166</v>
      </c>
      <c r="G4537" s="4" t="s">
        <v>167</v>
      </c>
      <c r="H4537" s="4" t="s">
        <v>440</v>
      </c>
      <c r="I4537" s="7"/>
      <c r="J4537" s="7"/>
      <c r="K4537" s="8">
        <v>274.75</v>
      </c>
      <c r="L4537" s="7"/>
      <c r="M4537" s="7"/>
      <c r="N4537" s="7"/>
      <c r="O4537" s="7"/>
      <c r="P4537" s="7"/>
      <c r="Q4537" s="7"/>
      <c r="R4537" s="7"/>
      <c r="S4537" s="7"/>
      <c r="T4537" s="7"/>
      <c r="U4537" s="9">
        <v>274.75</v>
      </c>
    </row>
    <row r="4538" spans="1:21" ht="23.25" thickBot="1" x14ac:dyDescent="0.3">
      <c r="A4538" s="4" t="s">
        <v>943</v>
      </c>
      <c r="B4538" s="4" t="s">
        <v>729</v>
      </c>
      <c r="C4538" s="4" t="s">
        <v>730</v>
      </c>
      <c r="D4538" s="4" t="s">
        <v>944</v>
      </c>
      <c r="E4538" s="4" t="s">
        <v>945</v>
      </c>
      <c r="F4538" s="4" t="s">
        <v>192</v>
      </c>
      <c r="G4538" s="4" t="s">
        <v>193</v>
      </c>
      <c r="H4538" s="4" t="s">
        <v>440</v>
      </c>
      <c r="I4538" s="11"/>
      <c r="J4538" s="10">
        <v>-572.64</v>
      </c>
      <c r="K4538" s="10">
        <v>-572.64</v>
      </c>
      <c r="L4538" s="11"/>
      <c r="M4538" s="11"/>
      <c r="N4538" s="10">
        <v>-511.14</v>
      </c>
      <c r="O4538" s="10">
        <v>-766.7</v>
      </c>
      <c r="P4538" s="10">
        <v>-1095.29</v>
      </c>
      <c r="Q4538" s="10">
        <v>-474.63</v>
      </c>
      <c r="R4538" s="10">
        <v>-657.14</v>
      </c>
      <c r="S4538" s="10">
        <v>-511.12</v>
      </c>
      <c r="T4538" s="10">
        <v>-511.13</v>
      </c>
      <c r="U4538" s="9">
        <v>-5672.43</v>
      </c>
    </row>
    <row r="4539" spans="1:21" ht="23.25" thickBot="1" x14ac:dyDescent="0.3">
      <c r="A4539" s="4" t="s">
        <v>943</v>
      </c>
      <c r="B4539" s="4" t="s">
        <v>729</v>
      </c>
      <c r="C4539" s="4" t="s">
        <v>730</v>
      </c>
      <c r="D4539" s="4" t="s">
        <v>944</v>
      </c>
      <c r="E4539" s="4" t="s">
        <v>945</v>
      </c>
      <c r="F4539" s="4" t="s">
        <v>176</v>
      </c>
      <c r="G4539" s="4" t="s">
        <v>177</v>
      </c>
      <c r="H4539" s="4" t="s">
        <v>440</v>
      </c>
      <c r="I4539" s="8">
        <v>-242.3</v>
      </c>
      <c r="J4539" s="8">
        <v>-373.54</v>
      </c>
      <c r="K4539" s="8">
        <v>-533.83000000000004</v>
      </c>
      <c r="L4539" s="8">
        <v>-263.2</v>
      </c>
      <c r="M4539" s="8">
        <v>-407.56</v>
      </c>
      <c r="N4539" s="8">
        <v>-210.56</v>
      </c>
      <c r="O4539" s="8">
        <v>-368.48</v>
      </c>
      <c r="P4539" s="8">
        <v>-263.2</v>
      </c>
      <c r="Q4539" s="8">
        <v>-402.18</v>
      </c>
      <c r="R4539" s="8">
        <v>-616.9</v>
      </c>
      <c r="S4539" s="8">
        <v>-268.39999999999998</v>
      </c>
      <c r="T4539" s="8">
        <v>-613.35</v>
      </c>
      <c r="U4539" s="9">
        <v>-4563.5</v>
      </c>
    </row>
    <row r="4540" spans="1:21" ht="23.25" thickBot="1" x14ac:dyDescent="0.3">
      <c r="A4540" s="4" t="s">
        <v>943</v>
      </c>
      <c r="B4540" s="4" t="s">
        <v>729</v>
      </c>
      <c r="C4540" s="4" t="s">
        <v>730</v>
      </c>
      <c r="D4540" s="4" t="s">
        <v>944</v>
      </c>
      <c r="E4540" s="4" t="s">
        <v>945</v>
      </c>
      <c r="F4540" s="4" t="s">
        <v>178</v>
      </c>
      <c r="G4540" s="4" t="s">
        <v>179</v>
      </c>
      <c r="H4540" s="4" t="s">
        <v>440</v>
      </c>
      <c r="I4540" s="11"/>
      <c r="J4540" s="11"/>
      <c r="K4540" s="11"/>
      <c r="L4540" s="11"/>
      <c r="M4540" s="11"/>
      <c r="N4540" s="11"/>
      <c r="O4540" s="11"/>
      <c r="P4540" s="10">
        <v>-2180.64</v>
      </c>
      <c r="Q4540" s="10">
        <v>-1216.04</v>
      </c>
      <c r="R4540" s="10">
        <v>-93.5</v>
      </c>
      <c r="S4540" s="10">
        <v>-233.75</v>
      </c>
      <c r="T4540" s="10">
        <v>-327.26</v>
      </c>
      <c r="U4540" s="9">
        <v>-4051.19</v>
      </c>
    </row>
    <row r="4541" spans="1:21" ht="23.25" thickBot="1" x14ac:dyDescent="0.3">
      <c r="A4541" s="4" t="s">
        <v>943</v>
      </c>
      <c r="B4541" s="4" t="s">
        <v>1109</v>
      </c>
      <c r="C4541" s="4" t="s">
        <v>1110</v>
      </c>
      <c r="D4541" s="4" t="s">
        <v>944</v>
      </c>
      <c r="E4541" s="4" t="s">
        <v>945</v>
      </c>
      <c r="F4541" s="4" t="s">
        <v>108</v>
      </c>
      <c r="G4541" s="4" t="s">
        <v>109</v>
      </c>
      <c r="H4541" s="4" t="s">
        <v>440</v>
      </c>
      <c r="I4541" s="8">
        <v>22187.5</v>
      </c>
      <c r="J4541" s="8">
        <v>19968.75</v>
      </c>
      <c r="K4541" s="8">
        <v>20338.54</v>
      </c>
      <c r="L4541" s="8">
        <v>18258.84</v>
      </c>
      <c r="M4541" s="8">
        <v>30128.13</v>
      </c>
      <c r="N4541" s="8">
        <v>31537.5</v>
      </c>
      <c r="O4541" s="8">
        <v>31147.35</v>
      </c>
      <c r="P4541" s="8">
        <v>28630.21</v>
      </c>
      <c r="Q4541" s="8">
        <v>29453.98</v>
      </c>
      <c r="R4541" s="8">
        <v>29323.68</v>
      </c>
      <c r="S4541" s="8">
        <v>27893.58</v>
      </c>
      <c r="T4541" s="8">
        <v>29775.01</v>
      </c>
      <c r="U4541" s="9">
        <v>318643.07</v>
      </c>
    </row>
    <row r="4542" spans="1:21" ht="23.25" thickBot="1" x14ac:dyDescent="0.3">
      <c r="A4542" s="4" t="s">
        <v>943</v>
      </c>
      <c r="B4542" s="4" t="s">
        <v>1109</v>
      </c>
      <c r="C4542" s="4" t="s">
        <v>1110</v>
      </c>
      <c r="D4542" s="4" t="s">
        <v>944</v>
      </c>
      <c r="E4542" s="4" t="s">
        <v>945</v>
      </c>
      <c r="F4542" s="4" t="s">
        <v>110</v>
      </c>
      <c r="G4542" s="4" t="s">
        <v>111</v>
      </c>
      <c r="H4542" s="4" t="s">
        <v>440</v>
      </c>
      <c r="I4542" s="11"/>
      <c r="J4542" s="11"/>
      <c r="K4542" s="11"/>
      <c r="L4542" s="11"/>
      <c r="M4542" s="10">
        <v>416.67</v>
      </c>
      <c r="N4542" s="10">
        <v>416.67</v>
      </c>
      <c r="O4542" s="10">
        <v>416.67</v>
      </c>
      <c r="P4542" s="10">
        <v>416.67</v>
      </c>
      <c r="Q4542" s="10">
        <v>416.67</v>
      </c>
      <c r="R4542" s="10">
        <v>416.67</v>
      </c>
      <c r="S4542" s="10">
        <v>416.67</v>
      </c>
      <c r="T4542" s="10">
        <v>416.67</v>
      </c>
      <c r="U4542" s="9">
        <v>3333.36</v>
      </c>
    </row>
    <row r="4543" spans="1:21" ht="23.25" thickBot="1" x14ac:dyDescent="0.3">
      <c r="A4543" s="4" t="s">
        <v>943</v>
      </c>
      <c r="B4543" s="4" t="s">
        <v>1109</v>
      </c>
      <c r="C4543" s="4" t="s">
        <v>1110</v>
      </c>
      <c r="D4543" s="4" t="s">
        <v>944</v>
      </c>
      <c r="E4543" s="4" t="s">
        <v>945</v>
      </c>
      <c r="F4543" s="4" t="s">
        <v>112</v>
      </c>
      <c r="G4543" s="4" t="s">
        <v>113</v>
      </c>
      <c r="H4543" s="4" t="s">
        <v>440</v>
      </c>
      <c r="I4543" s="8">
        <v>3028.6</v>
      </c>
      <c r="J4543" s="8">
        <v>3028.6</v>
      </c>
      <c r="K4543" s="8">
        <v>3028.6</v>
      </c>
      <c r="L4543" s="8">
        <v>3028.61</v>
      </c>
      <c r="M4543" s="8">
        <v>4200.22</v>
      </c>
      <c r="N4543" s="8">
        <v>4304.8599999999997</v>
      </c>
      <c r="O4543" s="8">
        <v>4304.8599999999997</v>
      </c>
      <c r="P4543" s="8">
        <v>4304.8599999999997</v>
      </c>
      <c r="Q4543" s="8">
        <v>4304.8500000000004</v>
      </c>
      <c r="R4543" s="8">
        <v>4304.87</v>
      </c>
      <c r="S4543" s="8">
        <v>4304.8599999999997</v>
      </c>
      <c r="T4543" s="8">
        <v>4304.8599999999997</v>
      </c>
      <c r="U4543" s="9">
        <v>46448.65</v>
      </c>
    </row>
    <row r="4544" spans="1:21" ht="23.25" thickBot="1" x14ac:dyDescent="0.3">
      <c r="A4544" s="4" t="s">
        <v>943</v>
      </c>
      <c r="B4544" s="4" t="s">
        <v>1109</v>
      </c>
      <c r="C4544" s="4" t="s">
        <v>1110</v>
      </c>
      <c r="D4544" s="4" t="s">
        <v>944</v>
      </c>
      <c r="E4544" s="4" t="s">
        <v>945</v>
      </c>
      <c r="F4544" s="4" t="s">
        <v>114</v>
      </c>
      <c r="G4544" s="4" t="s">
        <v>115</v>
      </c>
      <c r="H4544" s="4" t="s">
        <v>440</v>
      </c>
      <c r="I4544" s="10">
        <v>11209.12</v>
      </c>
      <c r="J4544" s="10">
        <v>11209.12</v>
      </c>
      <c r="K4544" s="10">
        <v>11209.12</v>
      </c>
      <c r="L4544" s="10">
        <v>11240.18</v>
      </c>
      <c r="M4544" s="10">
        <v>15630.17</v>
      </c>
      <c r="N4544" s="10">
        <v>16018.59</v>
      </c>
      <c r="O4544" s="10">
        <v>16018.59</v>
      </c>
      <c r="P4544" s="10">
        <v>16018.58</v>
      </c>
      <c r="Q4544" s="10">
        <v>16018.58</v>
      </c>
      <c r="R4544" s="10">
        <v>16018.59</v>
      </c>
      <c r="S4544" s="10">
        <v>16018.61</v>
      </c>
      <c r="T4544" s="10">
        <v>16018.59</v>
      </c>
      <c r="U4544" s="9">
        <v>172627.84</v>
      </c>
    </row>
    <row r="4545" spans="1:21" ht="23.25" thickBot="1" x14ac:dyDescent="0.3">
      <c r="A4545" s="4" t="s">
        <v>943</v>
      </c>
      <c r="B4545" s="4" t="s">
        <v>1109</v>
      </c>
      <c r="C4545" s="4" t="s">
        <v>1110</v>
      </c>
      <c r="D4545" s="4" t="s">
        <v>944</v>
      </c>
      <c r="E4545" s="4" t="s">
        <v>945</v>
      </c>
      <c r="F4545" s="4" t="s">
        <v>128</v>
      </c>
      <c r="G4545" s="4" t="s">
        <v>129</v>
      </c>
      <c r="H4545" s="4" t="s">
        <v>440</v>
      </c>
      <c r="I4545" s="7"/>
      <c r="J4545" s="7"/>
      <c r="K4545" s="8">
        <v>2069.6</v>
      </c>
      <c r="L4545" s="7"/>
      <c r="M4545" s="8">
        <v>430.4</v>
      </c>
      <c r="N4545" s="7"/>
      <c r="O4545" s="7"/>
      <c r="P4545" s="7"/>
      <c r="Q4545" s="7"/>
      <c r="R4545" s="7"/>
      <c r="S4545" s="7"/>
      <c r="T4545" s="7"/>
      <c r="U4545" s="9">
        <v>2500</v>
      </c>
    </row>
    <row r="4546" spans="1:21" ht="23.25" thickBot="1" x14ac:dyDescent="0.3">
      <c r="A4546" s="4" t="s">
        <v>943</v>
      </c>
      <c r="B4546" s="4" t="s">
        <v>1109</v>
      </c>
      <c r="C4546" s="4" t="s">
        <v>1110</v>
      </c>
      <c r="D4546" s="4" t="s">
        <v>944</v>
      </c>
      <c r="E4546" s="4" t="s">
        <v>945</v>
      </c>
      <c r="F4546" s="4" t="s">
        <v>132</v>
      </c>
      <c r="G4546" s="4" t="s">
        <v>133</v>
      </c>
      <c r="H4546" s="4" t="s">
        <v>440</v>
      </c>
      <c r="I4546" s="11"/>
      <c r="J4546" s="10">
        <v>18.91</v>
      </c>
      <c r="K4546" s="11"/>
      <c r="L4546" s="11"/>
      <c r="M4546" s="11"/>
      <c r="N4546" s="11"/>
      <c r="O4546" s="11"/>
      <c r="P4546" s="11"/>
      <c r="Q4546" s="11"/>
      <c r="R4546" s="11"/>
      <c r="S4546" s="11"/>
      <c r="T4546" s="11"/>
      <c r="U4546" s="9">
        <v>18.91</v>
      </c>
    </row>
    <row r="4547" spans="1:21" ht="23.25" thickBot="1" x14ac:dyDescent="0.3">
      <c r="A4547" s="4" t="s">
        <v>943</v>
      </c>
      <c r="B4547" s="4" t="s">
        <v>1109</v>
      </c>
      <c r="C4547" s="4" t="s">
        <v>1110</v>
      </c>
      <c r="D4547" s="4" t="s">
        <v>944</v>
      </c>
      <c r="E4547" s="4" t="s">
        <v>945</v>
      </c>
      <c r="F4547" s="4" t="s">
        <v>134</v>
      </c>
      <c r="G4547" s="4" t="s">
        <v>135</v>
      </c>
      <c r="H4547" s="4" t="s">
        <v>440</v>
      </c>
      <c r="I4547" s="7"/>
      <c r="J4547" s="7"/>
      <c r="K4547" s="8">
        <v>475</v>
      </c>
      <c r="L4547" s="7"/>
      <c r="M4547" s="7"/>
      <c r="N4547" s="7"/>
      <c r="O4547" s="7"/>
      <c r="P4547" s="7"/>
      <c r="Q4547" s="7"/>
      <c r="R4547" s="7"/>
      <c r="S4547" s="7"/>
      <c r="T4547" s="7"/>
      <c r="U4547" s="9">
        <v>475</v>
      </c>
    </row>
    <row r="4548" spans="1:21" ht="23.25" thickBot="1" x14ac:dyDescent="0.3">
      <c r="A4548" s="4" t="s">
        <v>943</v>
      </c>
      <c r="B4548" s="4" t="s">
        <v>1109</v>
      </c>
      <c r="C4548" s="4" t="s">
        <v>1110</v>
      </c>
      <c r="D4548" s="4" t="s">
        <v>944</v>
      </c>
      <c r="E4548" s="4" t="s">
        <v>945</v>
      </c>
      <c r="F4548" s="4" t="s">
        <v>38</v>
      </c>
      <c r="G4548" s="4" t="s">
        <v>39</v>
      </c>
      <c r="H4548" s="4" t="s">
        <v>440</v>
      </c>
      <c r="I4548" s="10">
        <v>26.49</v>
      </c>
      <c r="J4548" s="11"/>
      <c r="K4548" s="10">
        <v>28.87</v>
      </c>
      <c r="L4548" s="11"/>
      <c r="M4548" s="10">
        <v>15.11</v>
      </c>
      <c r="N4548" s="11"/>
      <c r="O4548" s="11"/>
      <c r="P4548" s="10">
        <v>45.33</v>
      </c>
      <c r="Q4548" s="10">
        <v>94.35</v>
      </c>
      <c r="R4548" s="11"/>
      <c r="S4548" s="11"/>
      <c r="T4548" s="10">
        <v>566.69000000000005</v>
      </c>
      <c r="U4548" s="9">
        <v>776.84</v>
      </c>
    </row>
    <row r="4549" spans="1:21" ht="23.25" thickBot="1" x14ac:dyDescent="0.3">
      <c r="A4549" s="4" t="s">
        <v>943</v>
      </c>
      <c r="B4549" s="4" t="s">
        <v>1109</v>
      </c>
      <c r="C4549" s="4" t="s">
        <v>1110</v>
      </c>
      <c r="D4549" s="4" t="s">
        <v>944</v>
      </c>
      <c r="E4549" s="4" t="s">
        <v>945</v>
      </c>
      <c r="F4549" s="4" t="s">
        <v>98</v>
      </c>
      <c r="G4549" s="4" t="s">
        <v>99</v>
      </c>
      <c r="H4549" s="4" t="s">
        <v>440</v>
      </c>
      <c r="I4549" s="7"/>
      <c r="J4549" s="8">
        <v>6.85</v>
      </c>
      <c r="K4549" s="13">
        <v>0</v>
      </c>
      <c r="L4549" s="7"/>
      <c r="M4549" s="8">
        <v>294.98</v>
      </c>
      <c r="N4549" s="8">
        <v>3750</v>
      </c>
      <c r="O4549" s="7"/>
      <c r="P4549" s="8">
        <v>65</v>
      </c>
      <c r="Q4549" s="8">
        <v>-246.81</v>
      </c>
      <c r="R4549" s="8">
        <v>1090</v>
      </c>
      <c r="S4549" s="13">
        <v>0</v>
      </c>
      <c r="T4549" s="8">
        <v>-2950</v>
      </c>
      <c r="U4549" s="9">
        <v>2010.02</v>
      </c>
    </row>
    <row r="4550" spans="1:21" ht="23.25" thickBot="1" x14ac:dyDescent="0.3">
      <c r="A4550" s="4" t="s">
        <v>943</v>
      </c>
      <c r="B4550" s="4" t="s">
        <v>1109</v>
      </c>
      <c r="C4550" s="4" t="s">
        <v>1110</v>
      </c>
      <c r="D4550" s="4" t="s">
        <v>944</v>
      </c>
      <c r="E4550" s="4" t="s">
        <v>945</v>
      </c>
      <c r="F4550" s="4" t="s">
        <v>146</v>
      </c>
      <c r="G4550" s="4" t="s">
        <v>147</v>
      </c>
      <c r="H4550" s="4" t="s">
        <v>440</v>
      </c>
      <c r="I4550" s="10">
        <v>32.53</v>
      </c>
      <c r="J4550" s="11"/>
      <c r="K4550" s="11"/>
      <c r="L4550" s="11"/>
      <c r="M4550" s="11"/>
      <c r="N4550" s="11"/>
      <c r="O4550" s="11"/>
      <c r="P4550" s="11"/>
      <c r="Q4550" s="11"/>
      <c r="R4550" s="11"/>
      <c r="S4550" s="11"/>
      <c r="T4550" s="11"/>
      <c r="U4550" s="9">
        <v>32.53</v>
      </c>
    </row>
    <row r="4551" spans="1:21" ht="23.25" thickBot="1" x14ac:dyDescent="0.3">
      <c r="A4551" s="4" t="s">
        <v>943</v>
      </c>
      <c r="B4551" s="4" t="s">
        <v>1109</v>
      </c>
      <c r="C4551" s="4" t="s">
        <v>1110</v>
      </c>
      <c r="D4551" s="4" t="s">
        <v>944</v>
      </c>
      <c r="E4551" s="4" t="s">
        <v>945</v>
      </c>
      <c r="F4551" s="4" t="s">
        <v>82</v>
      </c>
      <c r="G4551" s="4" t="s">
        <v>83</v>
      </c>
      <c r="H4551" s="4" t="s">
        <v>440</v>
      </c>
      <c r="I4551" s="7"/>
      <c r="J4551" s="8">
        <v>108</v>
      </c>
      <c r="K4551" s="8">
        <v>16</v>
      </c>
      <c r="L4551" s="8">
        <v>18</v>
      </c>
      <c r="M4551" s="7"/>
      <c r="N4551" s="7"/>
      <c r="O4551" s="7"/>
      <c r="P4551" s="7"/>
      <c r="Q4551" s="7"/>
      <c r="R4551" s="7"/>
      <c r="S4551" s="7"/>
      <c r="T4551" s="7"/>
      <c r="U4551" s="9">
        <v>142</v>
      </c>
    </row>
    <row r="4552" spans="1:21" ht="23.25" thickBot="1" x14ac:dyDescent="0.3">
      <c r="A4552" s="4" t="s">
        <v>943</v>
      </c>
      <c r="B4552" s="4" t="s">
        <v>1109</v>
      </c>
      <c r="C4552" s="4" t="s">
        <v>1110</v>
      </c>
      <c r="D4552" s="4" t="s">
        <v>944</v>
      </c>
      <c r="E4552" s="4" t="s">
        <v>945</v>
      </c>
      <c r="F4552" s="4" t="s">
        <v>152</v>
      </c>
      <c r="G4552" s="4" t="s">
        <v>153</v>
      </c>
      <c r="H4552" s="4" t="s">
        <v>440</v>
      </c>
      <c r="I4552" s="10">
        <v>9000</v>
      </c>
      <c r="J4552" s="10">
        <v>-30</v>
      </c>
      <c r="K4552" s="11"/>
      <c r="L4552" s="11"/>
      <c r="M4552" s="11"/>
      <c r="N4552" s="10">
        <v>5000</v>
      </c>
      <c r="O4552" s="10">
        <v>-5000</v>
      </c>
      <c r="P4552" s="11"/>
      <c r="Q4552" s="11"/>
      <c r="R4552" s="11"/>
      <c r="S4552" s="11"/>
      <c r="T4552" s="10">
        <v>25000</v>
      </c>
      <c r="U4552" s="9">
        <v>33970</v>
      </c>
    </row>
    <row r="4553" spans="1:21" ht="23.25" thickBot="1" x14ac:dyDescent="0.3">
      <c r="A4553" s="4" t="s">
        <v>943</v>
      </c>
      <c r="B4553" s="4" t="s">
        <v>1109</v>
      </c>
      <c r="C4553" s="4" t="s">
        <v>1110</v>
      </c>
      <c r="D4553" s="4" t="s">
        <v>944</v>
      </c>
      <c r="E4553" s="4" t="s">
        <v>945</v>
      </c>
      <c r="F4553" s="4" t="s">
        <v>312</v>
      </c>
      <c r="G4553" s="4" t="s">
        <v>313</v>
      </c>
      <c r="H4553" s="4" t="s">
        <v>440</v>
      </c>
      <c r="I4553" s="8">
        <v>2980.27</v>
      </c>
      <c r="J4553" s="8">
        <v>2980.27</v>
      </c>
      <c r="K4553" s="8">
        <v>2980.31</v>
      </c>
      <c r="L4553" s="8">
        <v>3432.4</v>
      </c>
      <c r="M4553" s="8">
        <v>3432.4</v>
      </c>
      <c r="N4553" s="8">
        <v>26569.27</v>
      </c>
      <c r="O4553" s="8">
        <v>3432.4</v>
      </c>
      <c r="P4553" s="8">
        <v>3432.4</v>
      </c>
      <c r="Q4553" s="8">
        <v>3432.4</v>
      </c>
      <c r="R4553" s="8">
        <v>3432.4</v>
      </c>
      <c r="S4553" s="8">
        <v>3432.4</v>
      </c>
      <c r="T4553" s="8">
        <v>3432.4</v>
      </c>
      <c r="U4553" s="9">
        <v>62969.32</v>
      </c>
    </row>
    <row r="4554" spans="1:21" ht="23.25" thickBot="1" x14ac:dyDescent="0.3">
      <c r="A4554" s="4" t="s">
        <v>943</v>
      </c>
      <c r="B4554" s="4" t="s">
        <v>1109</v>
      </c>
      <c r="C4554" s="4" t="s">
        <v>1110</v>
      </c>
      <c r="D4554" s="4" t="s">
        <v>944</v>
      </c>
      <c r="E4554" s="4" t="s">
        <v>945</v>
      </c>
      <c r="F4554" s="4" t="s">
        <v>84</v>
      </c>
      <c r="G4554" s="4" t="s">
        <v>85</v>
      </c>
      <c r="H4554" s="4" t="s">
        <v>440</v>
      </c>
      <c r="I4554" s="11"/>
      <c r="J4554" s="10">
        <v>170.8</v>
      </c>
      <c r="K4554" s="11"/>
      <c r="L4554" s="10">
        <v>80.819999999999993</v>
      </c>
      <c r="M4554" s="11"/>
      <c r="N4554" s="11"/>
      <c r="O4554" s="11"/>
      <c r="P4554" s="11"/>
      <c r="Q4554" s="11"/>
      <c r="R4554" s="11"/>
      <c r="S4554" s="11"/>
      <c r="T4554" s="11"/>
      <c r="U4554" s="9">
        <v>251.62</v>
      </c>
    </row>
    <row r="4555" spans="1:21" ht="23.25" thickBot="1" x14ac:dyDescent="0.3">
      <c r="A4555" s="4" t="s">
        <v>943</v>
      </c>
      <c r="B4555" s="4" t="s">
        <v>1109</v>
      </c>
      <c r="C4555" s="4" t="s">
        <v>1110</v>
      </c>
      <c r="D4555" s="4" t="s">
        <v>944</v>
      </c>
      <c r="E4555" s="4" t="s">
        <v>945</v>
      </c>
      <c r="F4555" s="4" t="s">
        <v>164</v>
      </c>
      <c r="G4555" s="4" t="s">
        <v>165</v>
      </c>
      <c r="H4555" s="4" t="s">
        <v>440</v>
      </c>
      <c r="I4555" s="7"/>
      <c r="J4555" s="8">
        <v>1323.46</v>
      </c>
      <c r="K4555" s="7"/>
      <c r="L4555" s="7"/>
      <c r="M4555" s="8">
        <v>610.41999999999996</v>
      </c>
      <c r="N4555" s="7"/>
      <c r="O4555" s="7"/>
      <c r="P4555" s="7"/>
      <c r="Q4555" s="7"/>
      <c r="R4555" s="7"/>
      <c r="S4555" s="7"/>
      <c r="T4555" s="7"/>
      <c r="U4555" s="9">
        <v>1933.88</v>
      </c>
    </row>
    <row r="4556" spans="1:21" ht="23.25" thickBot="1" x14ac:dyDescent="0.3">
      <c r="A4556" s="4" t="s">
        <v>943</v>
      </c>
      <c r="B4556" s="4" t="s">
        <v>1109</v>
      </c>
      <c r="C4556" s="4" t="s">
        <v>1110</v>
      </c>
      <c r="D4556" s="4" t="s">
        <v>944</v>
      </c>
      <c r="E4556" s="4" t="s">
        <v>945</v>
      </c>
      <c r="F4556" s="4" t="s">
        <v>166</v>
      </c>
      <c r="G4556" s="4" t="s">
        <v>167</v>
      </c>
      <c r="H4556" s="4" t="s">
        <v>440</v>
      </c>
      <c r="I4556" s="11"/>
      <c r="J4556" s="11"/>
      <c r="K4556" s="11"/>
      <c r="L4556" s="10">
        <v>134.9</v>
      </c>
      <c r="M4556" s="11"/>
      <c r="N4556" s="11"/>
      <c r="O4556" s="11"/>
      <c r="P4556" s="11"/>
      <c r="Q4556" s="11"/>
      <c r="R4556" s="11"/>
      <c r="S4556" s="11"/>
      <c r="T4556" s="11"/>
      <c r="U4556" s="9">
        <v>134.9</v>
      </c>
    </row>
    <row r="4557" spans="1:21" ht="23.25" thickBot="1" x14ac:dyDescent="0.3">
      <c r="A4557" s="4" t="s">
        <v>943</v>
      </c>
      <c r="B4557" s="4" t="s">
        <v>1109</v>
      </c>
      <c r="C4557" s="4" t="s">
        <v>1110</v>
      </c>
      <c r="D4557" s="4" t="s">
        <v>944</v>
      </c>
      <c r="E4557" s="4" t="s">
        <v>945</v>
      </c>
      <c r="F4557" s="4" t="s">
        <v>192</v>
      </c>
      <c r="G4557" s="4" t="s">
        <v>193</v>
      </c>
      <c r="H4557" s="4" t="s">
        <v>440</v>
      </c>
      <c r="I4557" s="8">
        <v>-1590.4</v>
      </c>
      <c r="J4557" s="8">
        <v>-3215.8</v>
      </c>
      <c r="K4557" s="8">
        <v>-2674</v>
      </c>
      <c r="L4557" s="8">
        <v>-1590.96</v>
      </c>
      <c r="M4557" s="8">
        <v>-3893.88</v>
      </c>
      <c r="N4557" s="8">
        <v>-4806.04</v>
      </c>
      <c r="O4557" s="8">
        <v>-6194.44</v>
      </c>
      <c r="P4557" s="8">
        <v>-7305.16</v>
      </c>
      <c r="Q4557" s="8">
        <v>-6155.98</v>
      </c>
      <c r="R4557" s="8">
        <v>-989.7</v>
      </c>
      <c r="S4557" s="8">
        <v>-14234.78</v>
      </c>
      <c r="T4557" s="8">
        <v>-5553.6</v>
      </c>
      <c r="U4557" s="9">
        <v>-58204.74</v>
      </c>
    </row>
    <row r="4558" spans="1:21" ht="23.25" thickBot="1" x14ac:dyDescent="0.3">
      <c r="A4558" s="4" t="s">
        <v>943</v>
      </c>
      <c r="B4558" s="4" t="s">
        <v>1109</v>
      </c>
      <c r="C4558" s="4" t="s">
        <v>1110</v>
      </c>
      <c r="D4558" s="4" t="s">
        <v>1103</v>
      </c>
      <c r="E4558" s="4" t="s">
        <v>1104</v>
      </c>
      <c r="F4558" s="4" t="s">
        <v>152</v>
      </c>
      <c r="G4558" s="4" t="s">
        <v>153</v>
      </c>
      <c r="H4558" s="4" t="s">
        <v>1102</v>
      </c>
      <c r="I4558" s="11"/>
      <c r="J4558" s="11"/>
      <c r="K4558" s="11"/>
      <c r="L4558" s="11"/>
      <c r="M4558" s="11"/>
      <c r="N4558" s="11"/>
      <c r="O4558" s="11"/>
      <c r="P4558" s="11"/>
      <c r="Q4558" s="11"/>
      <c r="R4558" s="11"/>
      <c r="S4558" s="11"/>
      <c r="T4558" s="10">
        <v>900</v>
      </c>
      <c r="U4558" s="9">
        <v>900</v>
      </c>
    </row>
    <row r="4559" spans="1:21" ht="23.25" thickBot="1" x14ac:dyDescent="0.3">
      <c r="A4559" s="4" t="s">
        <v>943</v>
      </c>
      <c r="B4559" s="4" t="s">
        <v>731</v>
      </c>
      <c r="C4559" s="4" t="s">
        <v>732</v>
      </c>
      <c r="D4559" s="4" t="s">
        <v>944</v>
      </c>
      <c r="E4559" s="4" t="s">
        <v>945</v>
      </c>
      <c r="F4559" s="4" t="s">
        <v>108</v>
      </c>
      <c r="G4559" s="4" t="s">
        <v>109</v>
      </c>
      <c r="H4559" s="4" t="s">
        <v>440</v>
      </c>
      <c r="I4559" s="8">
        <v>20913</v>
      </c>
      <c r="J4559" s="8">
        <v>18821.7</v>
      </c>
      <c r="K4559" s="8">
        <v>18805.82</v>
      </c>
      <c r="L4559" s="8">
        <v>19962.41</v>
      </c>
      <c r="M4559" s="8">
        <v>17811.07</v>
      </c>
      <c r="N4559" s="8">
        <v>21663</v>
      </c>
      <c r="O4559" s="8">
        <v>21284.68</v>
      </c>
      <c r="P4559" s="8">
        <v>20579.849999999999</v>
      </c>
      <c r="Q4559" s="8">
        <v>21663</v>
      </c>
      <c r="R4559" s="8">
        <v>16645.400000000001</v>
      </c>
      <c r="S4559" s="8">
        <v>16866.32</v>
      </c>
      <c r="T4559" s="8">
        <v>18104.46</v>
      </c>
      <c r="U4559" s="9">
        <v>233120.71</v>
      </c>
    </row>
    <row r="4560" spans="1:21" ht="23.25" thickBot="1" x14ac:dyDescent="0.3">
      <c r="A4560" s="4" t="s">
        <v>943</v>
      </c>
      <c r="B4560" s="4" t="s">
        <v>731</v>
      </c>
      <c r="C4560" s="4" t="s">
        <v>732</v>
      </c>
      <c r="D4560" s="4" t="s">
        <v>944</v>
      </c>
      <c r="E4560" s="4" t="s">
        <v>945</v>
      </c>
      <c r="F4560" s="4" t="s">
        <v>112</v>
      </c>
      <c r="G4560" s="4" t="s">
        <v>113</v>
      </c>
      <c r="H4560" s="4" t="s">
        <v>440</v>
      </c>
      <c r="I4560" s="10">
        <v>2854.64</v>
      </c>
      <c r="J4560" s="10">
        <v>2854.64</v>
      </c>
      <c r="K4560" s="10">
        <v>2854.64</v>
      </c>
      <c r="L4560" s="10">
        <v>2854.64</v>
      </c>
      <c r="M4560" s="10">
        <v>2854.65</v>
      </c>
      <c r="N4560" s="10">
        <v>2957</v>
      </c>
      <c r="O4560" s="10">
        <v>2957</v>
      </c>
      <c r="P4560" s="10">
        <v>2957</v>
      </c>
      <c r="Q4560" s="10">
        <v>2957</v>
      </c>
      <c r="R4560" s="10">
        <v>2957.02</v>
      </c>
      <c r="S4560" s="10">
        <v>2957.01</v>
      </c>
      <c r="T4560" s="10">
        <v>2956.99</v>
      </c>
      <c r="U4560" s="9">
        <v>34972.230000000003</v>
      </c>
    </row>
    <row r="4561" spans="1:21" ht="23.25" thickBot="1" x14ac:dyDescent="0.3">
      <c r="A4561" s="4" t="s">
        <v>943</v>
      </c>
      <c r="B4561" s="4" t="s">
        <v>731</v>
      </c>
      <c r="C4561" s="4" t="s">
        <v>732</v>
      </c>
      <c r="D4561" s="4" t="s">
        <v>944</v>
      </c>
      <c r="E4561" s="4" t="s">
        <v>945</v>
      </c>
      <c r="F4561" s="4" t="s">
        <v>114</v>
      </c>
      <c r="G4561" s="4" t="s">
        <v>115</v>
      </c>
      <c r="H4561" s="4" t="s">
        <v>440</v>
      </c>
      <c r="I4561" s="8">
        <v>10565.24</v>
      </c>
      <c r="J4561" s="8">
        <v>10565.24</v>
      </c>
      <c r="K4561" s="8">
        <v>10565.24</v>
      </c>
      <c r="L4561" s="8">
        <v>10594.54</v>
      </c>
      <c r="M4561" s="8">
        <v>10594.53</v>
      </c>
      <c r="N4561" s="8">
        <v>10974.48</v>
      </c>
      <c r="O4561" s="8">
        <v>10974.48</v>
      </c>
      <c r="P4561" s="8">
        <v>10974.48</v>
      </c>
      <c r="Q4561" s="8">
        <v>10974.48</v>
      </c>
      <c r="R4561" s="8">
        <v>10974.48</v>
      </c>
      <c r="S4561" s="8">
        <v>10974.48</v>
      </c>
      <c r="T4561" s="8">
        <v>10974.48</v>
      </c>
      <c r="U4561" s="9">
        <v>129706.15</v>
      </c>
    </row>
    <row r="4562" spans="1:21" ht="23.25" thickBot="1" x14ac:dyDescent="0.3">
      <c r="A4562" s="4" t="s">
        <v>943</v>
      </c>
      <c r="B4562" s="4" t="s">
        <v>731</v>
      </c>
      <c r="C4562" s="4" t="s">
        <v>732</v>
      </c>
      <c r="D4562" s="4" t="s">
        <v>944</v>
      </c>
      <c r="E4562" s="4" t="s">
        <v>945</v>
      </c>
      <c r="F4562" s="4" t="s">
        <v>128</v>
      </c>
      <c r="G4562" s="4" t="s">
        <v>129</v>
      </c>
      <c r="H4562" s="4" t="s">
        <v>440</v>
      </c>
      <c r="I4562" s="10">
        <v>40</v>
      </c>
      <c r="J4562" s="10">
        <v>1145</v>
      </c>
      <c r="K4562" s="11"/>
      <c r="L4562" s="10">
        <v>375</v>
      </c>
      <c r="M4562" s="11"/>
      <c r="N4562" s="10">
        <v>1725</v>
      </c>
      <c r="O4562" s="11"/>
      <c r="P4562" s="11"/>
      <c r="Q4562" s="10">
        <v>49</v>
      </c>
      <c r="R4562" s="11"/>
      <c r="S4562" s="10">
        <v>225</v>
      </c>
      <c r="T4562" s="11"/>
      <c r="U4562" s="9">
        <v>3559</v>
      </c>
    </row>
    <row r="4563" spans="1:21" ht="23.25" thickBot="1" x14ac:dyDescent="0.3">
      <c r="A4563" s="4" t="s">
        <v>943</v>
      </c>
      <c r="B4563" s="4" t="s">
        <v>731</v>
      </c>
      <c r="C4563" s="4" t="s">
        <v>732</v>
      </c>
      <c r="D4563" s="4" t="s">
        <v>944</v>
      </c>
      <c r="E4563" s="4" t="s">
        <v>945</v>
      </c>
      <c r="F4563" s="4" t="s">
        <v>134</v>
      </c>
      <c r="G4563" s="4" t="s">
        <v>135</v>
      </c>
      <c r="H4563" s="4" t="s">
        <v>440</v>
      </c>
      <c r="I4563" s="7"/>
      <c r="J4563" s="8">
        <v>495</v>
      </c>
      <c r="K4563" s="7"/>
      <c r="L4563" s="8">
        <v>750</v>
      </c>
      <c r="M4563" s="7"/>
      <c r="N4563" s="7"/>
      <c r="O4563" s="7"/>
      <c r="P4563" s="7"/>
      <c r="Q4563" s="7"/>
      <c r="R4563" s="7"/>
      <c r="S4563" s="7"/>
      <c r="T4563" s="7"/>
      <c r="U4563" s="9">
        <v>1245</v>
      </c>
    </row>
    <row r="4564" spans="1:21" ht="23.25" thickBot="1" x14ac:dyDescent="0.3">
      <c r="A4564" s="4" t="s">
        <v>943</v>
      </c>
      <c r="B4564" s="4" t="s">
        <v>731</v>
      </c>
      <c r="C4564" s="4" t="s">
        <v>732</v>
      </c>
      <c r="D4564" s="4" t="s">
        <v>944</v>
      </c>
      <c r="E4564" s="4" t="s">
        <v>945</v>
      </c>
      <c r="F4564" s="4" t="s">
        <v>254</v>
      </c>
      <c r="G4564" s="4" t="s">
        <v>255</v>
      </c>
      <c r="H4564" s="4" t="s">
        <v>440</v>
      </c>
      <c r="I4564" s="10">
        <v>28.98</v>
      </c>
      <c r="J4564" s="10">
        <v>22</v>
      </c>
      <c r="K4564" s="11"/>
      <c r="L4564" s="10">
        <v>16.45</v>
      </c>
      <c r="M4564" s="10">
        <v>13.98</v>
      </c>
      <c r="N4564" s="10">
        <v>23.98</v>
      </c>
      <c r="O4564" s="11"/>
      <c r="P4564" s="11"/>
      <c r="Q4564" s="11"/>
      <c r="R4564" s="11"/>
      <c r="S4564" s="11"/>
      <c r="T4564" s="11"/>
      <c r="U4564" s="9">
        <v>105.39</v>
      </c>
    </row>
    <row r="4565" spans="1:21" ht="23.25" thickBot="1" x14ac:dyDescent="0.3">
      <c r="A4565" s="4" t="s">
        <v>943</v>
      </c>
      <c r="B4565" s="4" t="s">
        <v>731</v>
      </c>
      <c r="C4565" s="4" t="s">
        <v>732</v>
      </c>
      <c r="D4565" s="4" t="s">
        <v>944</v>
      </c>
      <c r="E4565" s="4" t="s">
        <v>945</v>
      </c>
      <c r="F4565" s="4" t="s">
        <v>98</v>
      </c>
      <c r="G4565" s="4" t="s">
        <v>99</v>
      </c>
      <c r="H4565" s="4" t="s">
        <v>440</v>
      </c>
      <c r="I4565" s="7"/>
      <c r="J4565" s="7"/>
      <c r="K4565" s="7"/>
      <c r="L4565" s="7"/>
      <c r="M4565" s="8">
        <v>76.650000000000006</v>
      </c>
      <c r="N4565" s="7"/>
      <c r="O4565" s="7"/>
      <c r="P4565" s="8">
        <v>-770</v>
      </c>
      <c r="Q4565" s="7"/>
      <c r="R4565" s="7"/>
      <c r="S4565" s="7"/>
      <c r="T4565" s="7"/>
      <c r="U4565" s="9">
        <v>-693.35</v>
      </c>
    </row>
    <row r="4566" spans="1:21" ht="23.25" thickBot="1" x14ac:dyDescent="0.3">
      <c r="A4566" s="4" t="s">
        <v>943</v>
      </c>
      <c r="B4566" s="4" t="s">
        <v>731</v>
      </c>
      <c r="C4566" s="4" t="s">
        <v>732</v>
      </c>
      <c r="D4566" s="4" t="s">
        <v>944</v>
      </c>
      <c r="E4566" s="4" t="s">
        <v>945</v>
      </c>
      <c r="F4566" s="4" t="s">
        <v>721</v>
      </c>
      <c r="G4566" s="4" t="s">
        <v>722</v>
      </c>
      <c r="H4566" s="4" t="s">
        <v>440</v>
      </c>
      <c r="I4566" s="10">
        <v>92102</v>
      </c>
      <c r="J4566" s="10">
        <v>-68062.080000000002</v>
      </c>
      <c r="K4566" s="10">
        <v>51442.86</v>
      </c>
      <c r="L4566" s="10">
        <v>310156.58</v>
      </c>
      <c r="M4566" s="10">
        <v>328189.37</v>
      </c>
      <c r="N4566" s="10">
        <v>329899.24</v>
      </c>
      <c r="O4566" s="10">
        <v>297885.58</v>
      </c>
      <c r="P4566" s="10">
        <v>258831.41</v>
      </c>
      <c r="Q4566" s="10">
        <v>247211.19</v>
      </c>
      <c r="R4566" s="10">
        <v>64565.56</v>
      </c>
      <c r="S4566" s="10">
        <v>62370.29</v>
      </c>
      <c r="T4566" s="10">
        <v>61572.24</v>
      </c>
      <c r="U4566" s="9">
        <v>2036164.24</v>
      </c>
    </row>
    <row r="4567" spans="1:21" ht="23.25" thickBot="1" x14ac:dyDescent="0.3">
      <c r="A4567" s="4" t="s">
        <v>943</v>
      </c>
      <c r="B4567" s="4" t="s">
        <v>731</v>
      </c>
      <c r="C4567" s="4" t="s">
        <v>732</v>
      </c>
      <c r="D4567" s="4" t="s">
        <v>944</v>
      </c>
      <c r="E4567" s="4" t="s">
        <v>945</v>
      </c>
      <c r="F4567" s="4" t="s">
        <v>146</v>
      </c>
      <c r="G4567" s="4" t="s">
        <v>147</v>
      </c>
      <c r="H4567" s="4" t="s">
        <v>440</v>
      </c>
      <c r="I4567" s="7"/>
      <c r="J4567" s="7"/>
      <c r="K4567" s="7"/>
      <c r="L4567" s="7"/>
      <c r="M4567" s="7"/>
      <c r="N4567" s="8">
        <v>39.24</v>
      </c>
      <c r="O4567" s="8">
        <v>20.260000000000002</v>
      </c>
      <c r="P4567" s="7"/>
      <c r="Q4567" s="7"/>
      <c r="R4567" s="7"/>
      <c r="S4567" s="7"/>
      <c r="T4567" s="7"/>
      <c r="U4567" s="9">
        <v>59.5</v>
      </c>
    </row>
    <row r="4568" spans="1:21" ht="23.25" thickBot="1" x14ac:dyDescent="0.3">
      <c r="A4568" s="4" t="s">
        <v>943</v>
      </c>
      <c r="B4568" s="4" t="s">
        <v>731</v>
      </c>
      <c r="C4568" s="4" t="s">
        <v>732</v>
      </c>
      <c r="D4568" s="4" t="s">
        <v>944</v>
      </c>
      <c r="E4568" s="4" t="s">
        <v>945</v>
      </c>
      <c r="F4568" s="4" t="s">
        <v>102</v>
      </c>
      <c r="G4568" s="4" t="s">
        <v>103</v>
      </c>
      <c r="H4568" s="4" t="s">
        <v>440</v>
      </c>
      <c r="I4568" s="10">
        <v>126.42</v>
      </c>
      <c r="J4568" s="10">
        <v>39.299999999999997</v>
      </c>
      <c r="K4568" s="10">
        <v>64</v>
      </c>
      <c r="L4568" s="10">
        <v>11.09</v>
      </c>
      <c r="M4568" s="10">
        <v>29.96</v>
      </c>
      <c r="N4568" s="11"/>
      <c r="O4568" s="11"/>
      <c r="P4568" s="10">
        <v>29.2</v>
      </c>
      <c r="Q4568" s="11"/>
      <c r="R4568" s="11"/>
      <c r="S4568" s="11"/>
      <c r="T4568" s="11"/>
      <c r="U4568" s="9">
        <v>299.97000000000003</v>
      </c>
    </row>
    <row r="4569" spans="1:21" ht="23.25" thickBot="1" x14ac:dyDescent="0.3">
      <c r="A4569" s="4" t="s">
        <v>943</v>
      </c>
      <c r="B4569" s="4" t="s">
        <v>731</v>
      </c>
      <c r="C4569" s="4" t="s">
        <v>732</v>
      </c>
      <c r="D4569" s="4" t="s">
        <v>944</v>
      </c>
      <c r="E4569" s="4" t="s">
        <v>945</v>
      </c>
      <c r="F4569" s="4" t="s">
        <v>116</v>
      </c>
      <c r="G4569" s="4" t="s">
        <v>117</v>
      </c>
      <c r="H4569" s="4" t="s">
        <v>440</v>
      </c>
      <c r="I4569" s="7"/>
      <c r="J4569" s="7"/>
      <c r="K4569" s="7"/>
      <c r="L4569" s="7"/>
      <c r="M4569" s="8">
        <v>9.66</v>
      </c>
      <c r="N4569" s="8">
        <v>10.5</v>
      </c>
      <c r="O4569" s="7"/>
      <c r="P4569" s="7"/>
      <c r="Q4569" s="7"/>
      <c r="R4569" s="7"/>
      <c r="S4569" s="7"/>
      <c r="T4569" s="7"/>
      <c r="U4569" s="9">
        <v>20.16</v>
      </c>
    </row>
    <row r="4570" spans="1:21" ht="23.25" thickBot="1" x14ac:dyDescent="0.3">
      <c r="A4570" s="4" t="s">
        <v>943</v>
      </c>
      <c r="B4570" s="4" t="s">
        <v>731</v>
      </c>
      <c r="C4570" s="4" t="s">
        <v>732</v>
      </c>
      <c r="D4570" s="4" t="s">
        <v>944</v>
      </c>
      <c r="E4570" s="4" t="s">
        <v>945</v>
      </c>
      <c r="F4570" s="4" t="s">
        <v>152</v>
      </c>
      <c r="G4570" s="4" t="s">
        <v>153</v>
      </c>
      <c r="H4570" s="4" t="s">
        <v>440</v>
      </c>
      <c r="I4570" s="10">
        <v>2188.75</v>
      </c>
      <c r="J4570" s="10">
        <v>123500</v>
      </c>
      <c r="K4570" s="10">
        <v>30988.75</v>
      </c>
      <c r="L4570" s="10">
        <v>46500</v>
      </c>
      <c r="M4570" s="10">
        <v>86700</v>
      </c>
      <c r="N4570" s="10">
        <v>25800</v>
      </c>
      <c r="O4570" s="10">
        <v>-75500</v>
      </c>
      <c r="P4570" s="10">
        <v>124688.75</v>
      </c>
      <c r="Q4570" s="10">
        <v>13700</v>
      </c>
      <c r="R4570" s="10">
        <v>350</v>
      </c>
      <c r="S4570" s="10">
        <v>14188.75</v>
      </c>
      <c r="T4570" s="10">
        <v>110440</v>
      </c>
      <c r="U4570" s="9">
        <v>503545</v>
      </c>
    </row>
    <row r="4571" spans="1:21" ht="23.25" thickBot="1" x14ac:dyDescent="0.3">
      <c r="A4571" s="4" t="s">
        <v>943</v>
      </c>
      <c r="B4571" s="4" t="s">
        <v>731</v>
      </c>
      <c r="C4571" s="4" t="s">
        <v>732</v>
      </c>
      <c r="D4571" s="4" t="s">
        <v>944</v>
      </c>
      <c r="E4571" s="4" t="s">
        <v>945</v>
      </c>
      <c r="F4571" s="4" t="s">
        <v>84</v>
      </c>
      <c r="G4571" s="4" t="s">
        <v>85</v>
      </c>
      <c r="H4571" s="4" t="s">
        <v>440</v>
      </c>
      <c r="I4571" s="8">
        <v>87.05</v>
      </c>
      <c r="J4571" s="8">
        <v>289.23</v>
      </c>
      <c r="K4571" s="8">
        <v>384.08</v>
      </c>
      <c r="L4571" s="8">
        <v>495.02</v>
      </c>
      <c r="M4571" s="8">
        <v>201.78</v>
      </c>
      <c r="N4571" s="8">
        <v>169.22</v>
      </c>
      <c r="O4571" s="7"/>
      <c r="P4571" s="7"/>
      <c r="Q4571" s="7"/>
      <c r="R4571" s="7"/>
      <c r="S4571" s="7"/>
      <c r="T4571" s="7"/>
      <c r="U4571" s="9">
        <v>1626.38</v>
      </c>
    </row>
    <row r="4572" spans="1:21" ht="23.25" thickBot="1" x14ac:dyDescent="0.3">
      <c r="A4572" s="4" t="s">
        <v>943</v>
      </c>
      <c r="B4572" s="4" t="s">
        <v>731</v>
      </c>
      <c r="C4572" s="4" t="s">
        <v>732</v>
      </c>
      <c r="D4572" s="4" t="s">
        <v>944</v>
      </c>
      <c r="E4572" s="4" t="s">
        <v>945</v>
      </c>
      <c r="F4572" s="4" t="s">
        <v>164</v>
      </c>
      <c r="G4572" s="4" t="s">
        <v>165</v>
      </c>
      <c r="H4572" s="4" t="s">
        <v>440</v>
      </c>
      <c r="I4572" s="10">
        <v>956.65</v>
      </c>
      <c r="J4572" s="10">
        <v>670.8</v>
      </c>
      <c r="K4572" s="10">
        <v>911.2</v>
      </c>
      <c r="L4572" s="10">
        <v>249.77</v>
      </c>
      <c r="M4572" s="10">
        <v>980.52</v>
      </c>
      <c r="N4572" s="11"/>
      <c r="O4572" s="11"/>
      <c r="P4572" s="11"/>
      <c r="Q4572" s="11"/>
      <c r="R4572" s="11"/>
      <c r="S4572" s="11"/>
      <c r="T4572" s="11"/>
      <c r="U4572" s="9">
        <v>3768.94</v>
      </c>
    </row>
    <row r="4573" spans="1:21" ht="23.25" thickBot="1" x14ac:dyDescent="0.3">
      <c r="A4573" s="4" t="s">
        <v>943</v>
      </c>
      <c r="B4573" s="4" t="s">
        <v>731</v>
      </c>
      <c r="C4573" s="4" t="s">
        <v>732</v>
      </c>
      <c r="D4573" s="4" t="s">
        <v>944</v>
      </c>
      <c r="E4573" s="4" t="s">
        <v>945</v>
      </c>
      <c r="F4573" s="4" t="s">
        <v>86</v>
      </c>
      <c r="G4573" s="4" t="s">
        <v>87</v>
      </c>
      <c r="H4573" s="4" t="s">
        <v>440</v>
      </c>
      <c r="I4573" s="7"/>
      <c r="J4573" s="8">
        <v>1061.28</v>
      </c>
      <c r="K4573" s="8">
        <v>146.99</v>
      </c>
      <c r="L4573" s="7"/>
      <c r="M4573" s="7"/>
      <c r="N4573" s="7"/>
      <c r="O4573" s="7"/>
      <c r="P4573" s="7"/>
      <c r="Q4573" s="7"/>
      <c r="R4573" s="7"/>
      <c r="S4573" s="7"/>
      <c r="T4573" s="7"/>
      <c r="U4573" s="9">
        <v>1208.27</v>
      </c>
    </row>
    <row r="4574" spans="1:21" ht="23.25" thickBot="1" x14ac:dyDescent="0.3">
      <c r="A4574" s="4" t="s">
        <v>943</v>
      </c>
      <c r="B4574" s="4" t="s">
        <v>731</v>
      </c>
      <c r="C4574" s="4" t="s">
        <v>732</v>
      </c>
      <c r="D4574" s="4" t="s">
        <v>944</v>
      </c>
      <c r="E4574" s="4" t="s">
        <v>945</v>
      </c>
      <c r="F4574" s="4" t="s">
        <v>192</v>
      </c>
      <c r="G4574" s="4" t="s">
        <v>193</v>
      </c>
      <c r="H4574" s="4" t="s">
        <v>440</v>
      </c>
      <c r="I4574" s="10">
        <v>-4876.92</v>
      </c>
      <c r="J4574" s="10">
        <v>-3303.72</v>
      </c>
      <c r="K4574" s="10">
        <v>-2202.48</v>
      </c>
      <c r="L4574" s="10">
        <v>-7159.88</v>
      </c>
      <c r="M4574" s="14">
        <v>0</v>
      </c>
      <c r="N4574" s="11"/>
      <c r="O4574" s="10">
        <v>-15688.37</v>
      </c>
      <c r="P4574" s="10">
        <v>-6936.76</v>
      </c>
      <c r="Q4574" s="10">
        <v>-3791.02</v>
      </c>
      <c r="R4574" s="10">
        <v>-6412.47</v>
      </c>
      <c r="S4574" s="10">
        <v>-4234.6499999999996</v>
      </c>
      <c r="T4574" s="11"/>
      <c r="U4574" s="9">
        <v>-54606.27</v>
      </c>
    </row>
    <row r="4575" spans="1:21" ht="23.25" thickBot="1" x14ac:dyDescent="0.3">
      <c r="A4575" s="4" t="s">
        <v>943</v>
      </c>
      <c r="B4575" s="4" t="s">
        <v>1111</v>
      </c>
      <c r="C4575" s="4" t="s">
        <v>1112</v>
      </c>
      <c r="D4575" s="4" t="s">
        <v>944</v>
      </c>
      <c r="E4575" s="4" t="s">
        <v>945</v>
      </c>
      <c r="F4575" s="4" t="s">
        <v>108</v>
      </c>
      <c r="G4575" s="4" t="s">
        <v>109</v>
      </c>
      <c r="H4575" s="4" t="s">
        <v>440</v>
      </c>
      <c r="I4575" s="8">
        <v>21468.240000000002</v>
      </c>
      <c r="J4575" s="8">
        <v>19887.36</v>
      </c>
      <c r="K4575" s="8">
        <v>20401.57</v>
      </c>
      <c r="L4575" s="8">
        <v>17455.53</v>
      </c>
      <c r="M4575" s="8">
        <v>20513.03</v>
      </c>
      <c r="N4575" s="8">
        <v>22932.58</v>
      </c>
      <c r="O4575" s="8">
        <v>22932.58</v>
      </c>
      <c r="P4575" s="8">
        <v>21135.95</v>
      </c>
      <c r="Q4575" s="8">
        <v>21890.19</v>
      </c>
      <c r="R4575" s="8">
        <v>19279.23</v>
      </c>
      <c r="S4575" s="8">
        <v>17441.669999999998</v>
      </c>
      <c r="T4575" s="8">
        <v>21594.74</v>
      </c>
      <c r="U4575" s="9">
        <v>246932.67</v>
      </c>
    </row>
    <row r="4576" spans="1:21" ht="23.25" thickBot="1" x14ac:dyDescent="0.3">
      <c r="A4576" s="4" t="s">
        <v>943</v>
      </c>
      <c r="B4576" s="4" t="s">
        <v>1111</v>
      </c>
      <c r="C4576" s="4" t="s">
        <v>1112</v>
      </c>
      <c r="D4576" s="4" t="s">
        <v>944</v>
      </c>
      <c r="E4576" s="4" t="s">
        <v>945</v>
      </c>
      <c r="F4576" s="4" t="s">
        <v>112</v>
      </c>
      <c r="G4576" s="4" t="s">
        <v>113</v>
      </c>
      <c r="H4576" s="4" t="s">
        <v>440</v>
      </c>
      <c r="I4576" s="10">
        <v>3037.99</v>
      </c>
      <c r="J4576" s="10">
        <v>3037.98</v>
      </c>
      <c r="K4576" s="10">
        <v>3037.98</v>
      </c>
      <c r="L4576" s="10">
        <v>3037.97</v>
      </c>
      <c r="M4576" s="10">
        <v>3037.98</v>
      </c>
      <c r="N4576" s="10">
        <v>3130.3</v>
      </c>
      <c r="O4576" s="10">
        <v>3130.3</v>
      </c>
      <c r="P4576" s="10">
        <v>3130.31</v>
      </c>
      <c r="Q4576" s="10">
        <v>3130.3</v>
      </c>
      <c r="R4576" s="10">
        <v>3130.29</v>
      </c>
      <c r="S4576" s="10">
        <v>3130.31</v>
      </c>
      <c r="T4576" s="10">
        <v>3130.3</v>
      </c>
      <c r="U4576" s="9">
        <v>37102.01</v>
      </c>
    </row>
    <row r="4577" spans="1:21" ht="23.25" thickBot="1" x14ac:dyDescent="0.3">
      <c r="A4577" s="4" t="s">
        <v>943</v>
      </c>
      <c r="B4577" s="4" t="s">
        <v>1111</v>
      </c>
      <c r="C4577" s="4" t="s">
        <v>1112</v>
      </c>
      <c r="D4577" s="4" t="s">
        <v>944</v>
      </c>
      <c r="E4577" s="4" t="s">
        <v>945</v>
      </c>
      <c r="F4577" s="4" t="s">
        <v>114</v>
      </c>
      <c r="G4577" s="4" t="s">
        <v>115</v>
      </c>
      <c r="H4577" s="4" t="s">
        <v>440</v>
      </c>
      <c r="I4577" s="8">
        <v>11243.85</v>
      </c>
      <c r="J4577" s="8">
        <v>11243.86</v>
      </c>
      <c r="K4577" s="8">
        <v>11243.86</v>
      </c>
      <c r="L4577" s="8">
        <v>11275.05</v>
      </c>
      <c r="M4577" s="8">
        <v>11275.02</v>
      </c>
      <c r="N4577" s="8">
        <v>11617.64</v>
      </c>
      <c r="O4577" s="8">
        <v>11617.64</v>
      </c>
      <c r="P4577" s="8">
        <v>11617.64</v>
      </c>
      <c r="Q4577" s="8">
        <v>11617.64</v>
      </c>
      <c r="R4577" s="8">
        <v>11617.64</v>
      </c>
      <c r="S4577" s="8">
        <v>11617.64</v>
      </c>
      <c r="T4577" s="8">
        <v>11617.64</v>
      </c>
      <c r="U4577" s="9">
        <v>137605.12</v>
      </c>
    </row>
    <row r="4578" spans="1:21" ht="23.25" thickBot="1" x14ac:dyDescent="0.3">
      <c r="A4578" s="4" t="s">
        <v>943</v>
      </c>
      <c r="B4578" s="4" t="s">
        <v>1111</v>
      </c>
      <c r="C4578" s="4" t="s">
        <v>1112</v>
      </c>
      <c r="D4578" s="4" t="s">
        <v>944</v>
      </c>
      <c r="E4578" s="4" t="s">
        <v>945</v>
      </c>
      <c r="F4578" s="4" t="s">
        <v>128</v>
      </c>
      <c r="G4578" s="4" t="s">
        <v>129</v>
      </c>
      <c r="H4578" s="4" t="s">
        <v>440</v>
      </c>
      <c r="I4578" s="11"/>
      <c r="J4578" s="10">
        <v>20</v>
      </c>
      <c r="K4578" s="11"/>
      <c r="L4578" s="11"/>
      <c r="M4578" s="10">
        <v>536</v>
      </c>
      <c r="N4578" s="10">
        <v>35</v>
      </c>
      <c r="O4578" s="11"/>
      <c r="P4578" s="11"/>
      <c r="Q4578" s="11"/>
      <c r="R4578" s="10">
        <v>99</v>
      </c>
      <c r="S4578" s="10">
        <v>695</v>
      </c>
      <c r="T4578" s="10">
        <v>169</v>
      </c>
      <c r="U4578" s="9">
        <v>1554</v>
      </c>
    </row>
    <row r="4579" spans="1:21" ht="23.25" thickBot="1" x14ac:dyDescent="0.3">
      <c r="A4579" s="4" t="s">
        <v>943</v>
      </c>
      <c r="B4579" s="4" t="s">
        <v>1111</v>
      </c>
      <c r="C4579" s="4" t="s">
        <v>1112</v>
      </c>
      <c r="D4579" s="4" t="s">
        <v>944</v>
      </c>
      <c r="E4579" s="4" t="s">
        <v>945</v>
      </c>
      <c r="F4579" s="4" t="s">
        <v>132</v>
      </c>
      <c r="G4579" s="4" t="s">
        <v>133</v>
      </c>
      <c r="H4579" s="4" t="s">
        <v>440</v>
      </c>
      <c r="I4579" s="7"/>
      <c r="J4579" s="8">
        <v>39.67</v>
      </c>
      <c r="K4579" s="7"/>
      <c r="L4579" s="7"/>
      <c r="M4579" s="7"/>
      <c r="N4579" s="7"/>
      <c r="O4579" s="7"/>
      <c r="P4579" s="7"/>
      <c r="Q4579" s="7"/>
      <c r="R4579" s="7"/>
      <c r="S4579" s="7"/>
      <c r="T4579" s="7"/>
      <c r="U4579" s="9">
        <v>39.67</v>
      </c>
    </row>
    <row r="4580" spans="1:21" ht="23.25" thickBot="1" x14ac:dyDescent="0.3">
      <c r="A4580" s="4" t="s">
        <v>943</v>
      </c>
      <c r="B4580" s="4" t="s">
        <v>1111</v>
      </c>
      <c r="C4580" s="4" t="s">
        <v>1112</v>
      </c>
      <c r="D4580" s="4" t="s">
        <v>944</v>
      </c>
      <c r="E4580" s="4" t="s">
        <v>945</v>
      </c>
      <c r="F4580" s="4" t="s">
        <v>134</v>
      </c>
      <c r="G4580" s="4" t="s">
        <v>135</v>
      </c>
      <c r="H4580" s="4" t="s">
        <v>440</v>
      </c>
      <c r="I4580" s="11"/>
      <c r="J4580" s="10">
        <v>370</v>
      </c>
      <c r="K4580" s="11"/>
      <c r="L4580" s="11"/>
      <c r="M4580" s="11"/>
      <c r="N4580" s="11"/>
      <c r="O4580" s="11"/>
      <c r="P4580" s="10">
        <v>255</v>
      </c>
      <c r="Q4580" s="11"/>
      <c r="R4580" s="10">
        <v>91</v>
      </c>
      <c r="S4580" s="11"/>
      <c r="T4580" s="10">
        <v>1277</v>
      </c>
      <c r="U4580" s="9">
        <v>1993</v>
      </c>
    </row>
    <row r="4581" spans="1:21" ht="23.25" thickBot="1" x14ac:dyDescent="0.3">
      <c r="A4581" s="4" t="s">
        <v>943</v>
      </c>
      <c r="B4581" s="4" t="s">
        <v>1111</v>
      </c>
      <c r="C4581" s="4" t="s">
        <v>1112</v>
      </c>
      <c r="D4581" s="4" t="s">
        <v>944</v>
      </c>
      <c r="E4581" s="4" t="s">
        <v>945</v>
      </c>
      <c r="F4581" s="4" t="s">
        <v>38</v>
      </c>
      <c r="G4581" s="4" t="s">
        <v>39</v>
      </c>
      <c r="H4581" s="4" t="s">
        <v>440</v>
      </c>
      <c r="I4581" s="8">
        <v>13.76</v>
      </c>
      <c r="J4581" s="7"/>
      <c r="K4581" s="8">
        <v>28.87</v>
      </c>
      <c r="L4581" s="7"/>
      <c r="M4581" s="8">
        <v>15.11</v>
      </c>
      <c r="N4581" s="7"/>
      <c r="O4581" s="7"/>
      <c r="P4581" s="8">
        <v>59.31</v>
      </c>
      <c r="Q4581" s="7"/>
      <c r="R4581" s="7"/>
      <c r="S4581" s="7"/>
      <c r="T4581" s="8">
        <v>15.06</v>
      </c>
      <c r="U4581" s="9">
        <v>132.11000000000001</v>
      </c>
    </row>
    <row r="4582" spans="1:21" ht="23.25" thickBot="1" x14ac:dyDescent="0.3">
      <c r="A4582" s="4" t="s">
        <v>943</v>
      </c>
      <c r="B4582" s="4" t="s">
        <v>1111</v>
      </c>
      <c r="C4582" s="4" t="s">
        <v>1112</v>
      </c>
      <c r="D4582" s="4" t="s">
        <v>944</v>
      </c>
      <c r="E4582" s="4" t="s">
        <v>945</v>
      </c>
      <c r="F4582" s="4" t="s">
        <v>98</v>
      </c>
      <c r="G4582" s="4" t="s">
        <v>99</v>
      </c>
      <c r="H4582" s="4" t="s">
        <v>440</v>
      </c>
      <c r="I4582" s="11"/>
      <c r="J4582" s="11"/>
      <c r="K4582" s="10">
        <v>21</v>
      </c>
      <c r="L4582" s="10">
        <v>134.75</v>
      </c>
      <c r="M4582" s="11"/>
      <c r="N4582" s="10">
        <v>3032.35</v>
      </c>
      <c r="O4582" s="10">
        <v>-895</v>
      </c>
      <c r="P4582" s="10">
        <v>10.98</v>
      </c>
      <c r="Q4582" s="11"/>
      <c r="R4582" s="10">
        <v>874</v>
      </c>
      <c r="S4582" s="10">
        <v>1346.99</v>
      </c>
      <c r="T4582" s="10">
        <v>-2177.9299999999998</v>
      </c>
      <c r="U4582" s="9">
        <v>2347.14</v>
      </c>
    </row>
    <row r="4583" spans="1:21" ht="23.25" thickBot="1" x14ac:dyDescent="0.3">
      <c r="A4583" s="4" t="s">
        <v>943</v>
      </c>
      <c r="B4583" s="4" t="s">
        <v>1111</v>
      </c>
      <c r="C4583" s="4" t="s">
        <v>1112</v>
      </c>
      <c r="D4583" s="4" t="s">
        <v>944</v>
      </c>
      <c r="E4583" s="4" t="s">
        <v>945</v>
      </c>
      <c r="F4583" s="4" t="s">
        <v>102</v>
      </c>
      <c r="G4583" s="4" t="s">
        <v>103</v>
      </c>
      <c r="H4583" s="4" t="s">
        <v>440</v>
      </c>
      <c r="I4583" s="8">
        <v>21.68</v>
      </c>
      <c r="J4583" s="7"/>
      <c r="K4583" s="8">
        <v>31.92</v>
      </c>
      <c r="L4583" s="8">
        <v>5.37</v>
      </c>
      <c r="M4583" s="8">
        <v>129.49</v>
      </c>
      <c r="N4583" s="8">
        <v>43.84</v>
      </c>
      <c r="O4583" s="7"/>
      <c r="P4583" s="8">
        <v>29.2</v>
      </c>
      <c r="Q4583" s="7"/>
      <c r="R4583" s="7"/>
      <c r="S4583" s="7"/>
      <c r="T4583" s="7"/>
      <c r="U4583" s="9">
        <v>261.5</v>
      </c>
    </row>
    <row r="4584" spans="1:21" ht="23.25" thickBot="1" x14ac:dyDescent="0.3">
      <c r="A4584" s="4" t="s">
        <v>943</v>
      </c>
      <c r="B4584" s="4" t="s">
        <v>1111</v>
      </c>
      <c r="C4584" s="4" t="s">
        <v>1112</v>
      </c>
      <c r="D4584" s="4" t="s">
        <v>944</v>
      </c>
      <c r="E4584" s="4" t="s">
        <v>945</v>
      </c>
      <c r="F4584" s="4" t="s">
        <v>235</v>
      </c>
      <c r="G4584" s="4" t="s">
        <v>236</v>
      </c>
      <c r="H4584" s="4" t="s">
        <v>440</v>
      </c>
      <c r="I4584" s="11"/>
      <c r="J4584" s="11"/>
      <c r="K4584" s="11"/>
      <c r="L4584" s="11"/>
      <c r="M4584" s="11"/>
      <c r="N4584" s="10">
        <v>467.88</v>
      </c>
      <c r="O4584" s="11"/>
      <c r="P4584" s="11"/>
      <c r="Q4584" s="11"/>
      <c r="R4584" s="11"/>
      <c r="S4584" s="11"/>
      <c r="T4584" s="11"/>
      <c r="U4584" s="9">
        <v>467.88</v>
      </c>
    </row>
    <row r="4585" spans="1:21" ht="23.25" thickBot="1" x14ac:dyDescent="0.3">
      <c r="A4585" s="4" t="s">
        <v>943</v>
      </c>
      <c r="B4585" s="4" t="s">
        <v>1111</v>
      </c>
      <c r="C4585" s="4" t="s">
        <v>1112</v>
      </c>
      <c r="D4585" s="4" t="s">
        <v>944</v>
      </c>
      <c r="E4585" s="4" t="s">
        <v>945</v>
      </c>
      <c r="F4585" s="4" t="s">
        <v>116</v>
      </c>
      <c r="G4585" s="4" t="s">
        <v>117</v>
      </c>
      <c r="H4585" s="4" t="s">
        <v>440</v>
      </c>
      <c r="I4585" s="7"/>
      <c r="J4585" s="8">
        <v>26.2</v>
      </c>
      <c r="K4585" s="8">
        <v>10.73</v>
      </c>
      <c r="L4585" s="8">
        <v>2.02</v>
      </c>
      <c r="M4585" s="8">
        <v>9.91</v>
      </c>
      <c r="N4585" s="7"/>
      <c r="O4585" s="7"/>
      <c r="P4585" s="7"/>
      <c r="Q4585" s="7"/>
      <c r="R4585" s="7"/>
      <c r="S4585" s="7"/>
      <c r="T4585" s="7"/>
      <c r="U4585" s="9">
        <v>48.86</v>
      </c>
    </row>
    <row r="4586" spans="1:21" ht="23.25" thickBot="1" x14ac:dyDescent="0.3">
      <c r="A4586" s="4" t="s">
        <v>943</v>
      </c>
      <c r="B4586" s="4" t="s">
        <v>1111</v>
      </c>
      <c r="C4586" s="4" t="s">
        <v>1112</v>
      </c>
      <c r="D4586" s="4" t="s">
        <v>944</v>
      </c>
      <c r="E4586" s="4" t="s">
        <v>945</v>
      </c>
      <c r="F4586" s="4" t="s">
        <v>82</v>
      </c>
      <c r="G4586" s="4" t="s">
        <v>83</v>
      </c>
      <c r="H4586" s="4" t="s">
        <v>440</v>
      </c>
      <c r="I4586" s="10">
        <v>3</v>
      </c>
      <c r="J4586" s="10">
        <v>72</v>
      </c>
      <c r="K4586" s="11"/>
      <c r="L4586" s="11"/>
      <c r="M4586" s="11"/>
      <c r="N4586" s="11"/>
      <c r="O4586" s="11"/>
      <c r="P4586" s="11"/>
      <c r="Q4586" s="11"/>
      <c r="R4586" s="11"/>
      <c r="S4586" s="11"/>
      <c r="T4586" s="11"/>
      <c r="U4586" s="9">
        <v>75</v>
      </c>
    </row>
    <row r="4587" spans="1:21" ht="23.25" thickBot="1" x14ac:dyDescent="0.3">
      <c r="A4587" s="4" t="s">
        <v>943</v>
      </c>
      <c r="B4587" s="4" t="s">
        <v>1111</v>
      </c>
      <c r="C4587" s="4" t="s">
        <v>1112</v>
      </c>
      <c r="D4587" s="4" t="s">
        <v>944</v>
      </c>
      <c r="E4587" s="4" t="s">
        <v>945</v>
      </c>
      <c r="F4587" s="4" t="s">
        <v>152</v>
      </c>
      <c r="G4587" s="4" t="s">
        <v>153</v>
      </c>
      <c r="H4587" s="4" t="s">
        <v>440</v>
      </c>
      <c r="I4587" s="7"/>
      <c r="J4587" s="7"/>
      <c r="K4587" s="7"/>
      <c r="L4587" s="8">
        <v>6750</v>
      </c>
      <c r="M4587" s="8">
        <v>30396.25</v>
      </c>
      <c r="N4587" s="7"/>
      <c r="O4587" s="8">
        <v>6750</v>
      </c>
      <c r="P4587" s="7"/>
      <c r="Q4587" s="7"/>
      <c r="R4587" s="8">
        <v>6750</v>
      </c>
      <c r="S4587" s="8">
        <v>2019.21</v>
      </c>
      <c r="T4587" s="8">
        <v>8017.5</v>
      </c>
      <c r="U4587" s="9">
        <v>60682.96</v>
      </c>
    </row>
    <row r="4588" spans="1:21" ht="23.25" thickBot="1" x14ac:dyDescent="0.3">
      <c r="A4588" s="4" t="s">
        <v>943</v>
      </c>
      <c r="B4588" s="4" t="s">
        <v>1111</v>
      </c>
      <c r="C4588" s="4" t="s">
        <v>1112</v>
      </c>
      <c r="D4588" s="4" t="s">
        <v>944</v>
      </c>
      <c r="E4588" s="4" t="s">
        <v>945</v>
      </c>
      <c r="F4588" s="4" t="s">
        <v>312</v>
      </c>
      <c r="G4588" s="4" t="s">
        <v>313</v>
      </c>
      <c r="H4588" s="4" t="s">
        <v>440</v>
      </c>
      <c r="I4588" s="11"/>
      <c r="J4588" s="11"/>
      <c r="K4588" s="11"/>
      <c r="L4588" s="11"/>
      <c r="M4588" s="11"/>
      <c r="N4588" s="11"/>
      <c r="O4588" s="11"/>
      <c r="P4588" s="11"/>
      <c r="Q4588" s="11"/>
      <c r="R4588" s="11"/>
      <c r="S4588" s="11"/>
      <c r="T4588" s="10">
        <v>919</v>
      </c>
      <c r="U4588" s="9">
        <v>919</v>
      </c>
    </row>
    <row r="4589" spans="1:21" ht="23.25" thickBot="1" x14ac:dyDescent="0.3">
      <c r="A4589" s="4" t="s">
        <v>943</v>
      </c>
      <c r="B4589" s="4" t="s">
        <v>1111</v>
      </c>
      <c r="C4589" s="4" t="s">
        <v>1112</v>
      </c>
      <c r="D4589" s="4" t="s">
        <v>944</v>
      </c>
      <c r="E4589" s="4" t="s">
        <v>945</v>
      </c>
      <c r="F4589" s="4" t="s">
        <v>84</v>
      </c>
      <c r="G4589" s="4" t="s">
        <v>85</v>
      </c>
      <c r="H4589" s="4" t="s">
        <v>440</v>
      </c>
      <c r="I4589" s="8">
        <v>230.91</v>
      </c>
      <c r="J4589" s="8">
        <v>153.97999999999999</v>
      </c>
      <c r="K4589" s="8">
        <v>64.22</v>
      </c>
      <c r="L4589" s="7"/>
      <c r="M4589" s="8">
        <v>34.75</v>
      </c>
      <c r="N4589" s="7"/>
      <c r="O4589" s="7"/>
      <c r="P4589" s="7"/>
      <c r="Q4589" s="7"/>
      <c r="R4589" s="7"/>
      <c r="S4589" s="7"/>
      <c r="T4589" s="7"/>
      <c r="U4589" s="9">
        <v>483.86</v>
      </c>
    </row>
    <row r="4590" spans="1:21" ht="23.25" thickBot="1" x14ac:dyDescent="0.3">
      <c r="A4590" s="4" t="s">
        <v>943</v>
      </c>
      <c r="B4590" s="4" t="s">
        <v>1111</v>
      </c>
      <c r="C4590" s="4" t="s">
        <v>1112</v>
      </c>
      <c r="D4590" s="4" t="s">
        <v>944</v>
      </c>
      <c r="E4590" s="4" t="s">
        <v>945</v>
      </c>
      <c r="F4590" s="4" t="s">
        <v>164</v>
      </c>
      <c r="G4590" s="4" t="s">
        <v>165</v>
      </c>
      <c r="H4590" s="4" t="s">
        <v>440</v>
      </c>
      <c r="I4590" s="11"/>
      <c r="J4590" s="10">
        <v>436.27</v>
      </c>
      <c r="K4590" s="11"/>
      <c r="L4590" s="11"/>
      <c r="M4590" s="11"/>
      <c r="N4590" s="10">
        <v>526.79999999999995</v>
      </c>
      <c r="O4590" s="11"/>
      <c r="P4590" s="11"/>
      <c r="Q4590" s="11"/>
      <c r="R4590" s="11"/>
      <c r="S4590" s="11"/>
      <c r="T4590" s="11"/>
      <c r="U4590" s="9">
        <v>963.07</v>
      </c>
    </row>
    <row r="4591" spans="1:21" ht="23.25" thickBot="1" x14ac:dyDescent="0.3">
      <c r="A4591" s="4" t="s">
        <v>943</v>
      </c>
      <c r="B4591" s="4" t="s">
        <v>1111</v>
      </c>
      <c r="C4591" s="4" t="s">
        <v>1112</v>
      </c>
      <c r="D4591" s="4" t="s">
        <v>944</v>
      </c>
      <c r="E4591" s="4" t="s">
        <v>945</v>
      </c>
      <c r="F4591" s="4" t="s">
        <v>86</v>
      </c>
      <c r="G4591" s="4" t="s">
        <v>87</v>
      </c>
      <c r="H4591" s="4" t="s">
        <v>440</v>
      </c>
      <c r="I4591" s="8">
        <v>748.42</v>
      </c>
      <c r="J4591" s="7"/>
      <c r="K4591" s="7"/>
      <c r="L4591" s="7"/>
      <c r="M4591" s="7"/>
      <c r="N4591" s="7"/>
      <c r="O4591" s="7"/>
      <c r="P4591" s="7"/>
      <c r="Q4591" s="7"/>
      <c r="R4591" s="7"/>
      <c r="S4591" s="7"/>
      <c r="T4591" s="7"/>
      <c r="U4591" s="9">
        <v>748.42</v>
      </c>
    </row>
    <row r="4592" spans="1:21" ht="23.25" thickBot="1" x14ac:dyDescent="0.3">
      <c r="A4592" s="4" t="s">
        <v>943</v>
      </c>
      <c r="B4592" s="4" t="s">
        <v>1113</v>
      </c>
      <c r="C4592" s="4" t="s">
        <v>1114</v>
      </c>
      <c r="D4592" s="4" t="s">
        <v>944</v>
      </c>
      <c r="E4592" s="4" t="s">
        <v>945</v>
      </c>
      <c r="F4592" s="4" t="s">
        <v>108</v>
      </c>
      <c r="G4592" s="4" t="s">
        <v>109</v>
      </c>
      <c r="H4592" s="4" t="s">
        <v>440</v>
      </c>
      <c r="I4592" s="10">
        <v>25101.439999999999</v>
      </c>
      <c r="J4592" s="10">
        <v>20955.04</v>
      </c>
      <c r="K4592" s="10">
        <v>17823.45</v>
      </c>
      <c r="L4592" s="10">
        <v>24595.5</v>
      </c>
      <c r="M4592" s="10">
        <v>23725.05</v>
      </c>
      <c r="N4592" s="10">
        <v>26587.54</v>
      </c>
      <c r="O4592" s="10">
        <v>26625.040000000001</v>
      </c>
      <c r="P4592" s="10">
        <v>24825.040000000001</v>
      </c>
      <c r="Q4592" s="10">
        <v>26284.13</v>
      </c>
      <c r="R4592" s="10">
        <v>22159.119999999999</v>
      </c>
      <c r="S4592" s="10">
        <v>20861.95</v>
      </c>
      <c r="T4592" s="10">
        <v>23352.31</v>
      </c>
      <c r="U4592" s="9">
        <v>282895.61</v>
      </c>
    </row>
    <row r="4593" spans="1:21" ht="23.25" thickBot="1" x14ac:dyDescent="0.3">
      <c r="A4593" s="4" t="s">
        <v>943</v>
      </c>
      <c r="B4593" s="4" t="s">
        <v>1113</v>
      </c>
      <c r="C4593" s="4" t="s">
        <v>1114</v>
      </c>
      <c r="D4593" s="4" t="s">
        <v>944</v>
      </c>
      <c r="E4593" s="4" t="s">
        <v>945</v>
      </c>
      <c r="F4593" s="4" t="s">
        <v>112</v>
      </c>
      <c r="G4593" s="4" t="s">
        <v>113</v>
      </c>
      <c r="H4593" s="4" t="s">
        <v>440</v>
      </c>
      <c r="I4593" s="8">
        <v>3517.17</v>
      </c>
      <c r="J4593" s="8">
        <v>3517.16</v>
      </c>
      <c r="K4593" s="8">
        <v>3517.18</v>
      </c>
      <c r="L4593" s="8">
        <v>3517.16</v>
      </c>
      <c r="M4593" s="8">
        <v>3517.15</v>
      </c>
      <c r="N4593" s="8">
        <v>3685.52</v>
      </c>
      <c r="O4593" s="8">
        <v>3685.52</v>
      </c>
      <c r="P4593" s="8">
        <v>3685.53</v>
      </c>
      <c r="Q4593" s="8">
        <v>3685.52</v>
      </c>
      <c r="R4593" s="8">
        <v>3685.53</v>
      </c>
      <c r="S4593" s="8">
        <v>3685.49</v>
      </c>
      <c r="T4593" s="8">
        <v>3685.52</v>
      </c>
      <c r="U4593" s="9">
        <v>43384.45</v>
      </c>
    </row>
    <row r="4594" spans="1:21" ht="23.25" thickBot="1" x14ac:dyDescent="0.3">
      <c r="A4594" s="4" t="s">
        <v>943</v>
      </c>
      <c r="B4594" s="4" t="s">
        <v>1113</v>
      </c>
      <c r="C4594" s="4" t="s">
        <v>1114</v>
      </c>
      <c r="D4594" s="4" t="s">
        <v>944</v>
      </c>
      <c r="E4594" s="4" t="s">
        <v>945</v>
      </c>
      <c r="F4594" s="4" t="s">
        <v>114</v>
      </c>
      <c r="G4594" s="4" t="s">
        <v>115</v>
      </c>
      <c r="H4594" s="4" t="s">
        <v>440</v>
      </c>
      <c r="I4594" s="10">
        <v>13017.34</v>
      </c>
      <c r="J4594" s="10">
        <v>13017.35</v>
      </c>
      <c r="K4594" s="10">
        <v>13017.35</v>
      </c>
      <c r="L4594" s="10">
        <v>13053.4</v>
      </c>
      <c r="M4594" s="10">
        <v>13053.39</v>
      </c>
      <c r="N4594" s="10">
        <v>13678.22</v>
      </c>
      <c r="O4594" s="10">
        <v>13678.22</v>
      </c>
      <c r="P4594" s="10">
        <v>13678.22</v>
      </c>
      <c r="Q4594" s="10">
        <v>13678.22</v>
      </c>
      <c r="R4594" s="10">
        <v>13678.2</v>
      </c>
      <c r="S4594" s="10">
        <v>13678.22</v>
      </c>
      <c r="T4594" s="10">
        <v>13678.21</v>
      </c>
      <c r="U4594" s="9">
        <v>160906.34</v>
      </c>
    </row>
    <row r="4595" spans="1:21" ht="23.25" thickBot="1" x14ac:dyDescent="0.3">
      <c r="A4595" s="4" t="s">
        <v>943</v>
      </c>
      <c r="B4595" s="4" t="s">
        <v>1113</v>
      </c>
      <c r="C4595" s="4" t="s">
        <v>1114</v>
      </c>
      <c r="D4595" s="4" t="s">
        <v>944</v>
      </c>
      <c r="E4595" s="4" t="s">
        <v>945</v>
      </c>
      <c r="F4595" s="4" t="s">
        <v>128</v>
      </c>
      <c r="G4595" s="4" t="s">
        <v>129</v>
      </c>
      <c r="H4595" s="4" t="s">
        <v>440</v>
      </c>
      <c r="I4595" s="7"/>
      <c r="J4595" s="7"/>
      <c r="K4595" s="7"/>
      <c r="L4595" s="7"/>
      <c r="M4595" s="8">
        <v>1485</v>
      </c>
      <c r="N4595" s="8">
        <v>1385</v>
      </c>
      <c r="O4595" s="8">
        <v>-1385</v>
      </c>
      <c r="P4595" s="7"/>
      <c r="Q4595" s="7"/>
      <c r="R4595" s="7"/>
      <c r="S4595" s="7"/>
      <c r="T4595" s="7"/>
      <c r="U4595" s="9">
        <v>1485</v>
      </c>
    </row>
    <row r="4596" spans="1:21" ht="23.25" thickBot="1" x14ac:dyDescent="0.3">
      <c r="A4596" s="4" t="s">
        <v>943</v>
      </c>
      <c r="B4596" s="4" t="s">
        <v>1113</v>
      </c>
      <c r="C4596" s="4" t="s">
        <v>1114</v>
      </c>
      <c r="D4596" s="4" t="s">
        <v>944</v>
      </c>
      <c r="E4596" s="4" t="s">
        <v>945</v>
      </c>
      <c r="F4596" s="4" t="s">
        <v>134</v>
      </c>
      <c r="G4596" s="4" t="s">
        <v>135</v>
      </c>
      <c r="H4596" s="4" t="s">
        <v>440</v>
      </c>
      <c r="I4596" s="11"/>
      <c r="J4596" s="11"/>
      <c r="K4596" s="10">
        <v>215</v>
      </c>
      <c r="L4596" s="10">
        <v>210</v>
      </c>
      <c r="M4596" s="11"/>
      <c r="N4596" s="11"/>
      <c r="O4596" s="11"/>
      <c r="P4596" s="11"/>
      <c r="Q4596" s="11"/>
      <c r="R4596" s="11"/>
      <c r="S4596" s="11"/>
      <c r="T4596" s="11"/>
      <c r="U4596" s="9">
        <v>425</v>
      </c>
    </row>
    <row r="4597" spans="1:21" ht="23.25" thickBot="1" x14ac:dyDescent="0.3">
      <c r="A4597" s="4" t="s">
        <v>943</v>
      </c>
      <c r="B4597" s="4" t="s">
        <v>1113</v>
      </c>
      <c r="C4597" s="4" t="s">
        <v>1114</v>
      </c>
      <c r="D4597" s="4" t="s">
        <v>944</v>
      </c>
      <c r="E4597" s="4" t="s">
        <v>945</v>
      </c>
      <c r="F4597" s="4" t="s">
        <v>84</v>
      </c>
      <c r="G4597" s="4" t="s">
        <v>85</v>
      </c>
      <c r="H4597" s="4" t="s">
        <v>440</v>
      </c>
      <c r="I4597" s="8">
        <v>84.74</v>
      </c>
      <c r="J4597" s="7"/>
      <c r="K4597" s="7"/>
      <c r="L4597" s="7"/>
      <c r="M4597" s="7"/>
      <c r="N4597" s="7"/>
      <c r="O4597" s="7"/>
      <c r="P4597" s="7"/>
      <c r="Q4597" s="7"/>
      <c r="R4597" s="7"/>
      <c r="S4597" s="7"/>
      <c r="T4597" s="7"/>
      <c r="U4597" s="9">
        <v>84.74</v>
      </c>
    </row>
    <row r="4598" spans="1:21" ht="23.25" thickBot="1" x14ac:dyDescent="0.3">
      <c r="A4598" s="4" t="s">
        <v>943</v>
      </c>
      <c r="B4598" s="4" t="s">
        <v>1113</v>
      </c>
      <c r="C4598" s="4" t="s">
        <v>1114</v>
      </c>
      <c r="D4598" s="4" t="s">
        <v>1103</v>
      </c>
      <c r="E4598" s="4" t="s">
        <v>1104</v>
      </c>
      <c r="F4598" s="4" t="s">
        <v>108</v>
      </c>
      <c r="G4598" s="4" t="s">
        <v>109</v>
      </c>
      <c r="H4598" s="4" t="s">
        <v>1102</v>
      </c>
      <c r="I4598" s="10">
        <v>7967.97</v>
      </c>
      <c r="J4598" s="10">
        <v>8189.4</v>
      </c>
      <c r="K4598" s="10">
        <v>5350.7</v>
      </c>
      <c r="L4598" s="10">
        <v>8312.82</v>
      </c>
      <c r="M4598" s="10">
        <v>9104.17</v>
      </c>
      <c r="N4598" s="10">
        <v>7850.69</v>
      </c>
      <c r="O4598" s="10">
        <v>9052.7099999999991</v>
      </c>
      <c r="P4598" s="10">
        <v>8429.16</v>
      </c>
      <c r="Q4598" s="10">
        <v>8113.63</v>
      </c>
      <c r="R4598" s="11"/>
      <c r="S4598" s="11"/>
      <c r="T4598" s="11"/>
      <c r="U4598" s="9">
        <v>72371.25</v>
      </c>
    </row>
    <row r="4599" spans="1:21" ht="23.25" thickBot="1" x14ac:dyDescent="0.3">
      <c r="A4599" s="4" t="s">
        <v>943</v>
      </c>
      <c r="B4599" s="4" t="s">
        <v>1113</v>
      </c>
      <c r="C4599" s="4" t="s">
        <v>1114</v>
      </c>
      <c r="D4599" s="4" t="s">
        <v>1103</v>
      </c>
      <c r="E4599" s="4" t="s">
        <v>1104</v>
      </c>
      <c r="F4599" s="4" t="s">
        <v>112</v>
      </c>
      <c r="G4599" s="4" t="s">
        <v>113</v>
      </c>
      <c r="H4599" s="4" t="s">
        <v>1102</v>
      </c>
      <c r="I4599" s="8">
        <v>1308.1300000000001</v>
      </c>
      <c r="J4599" s="8">
        <v>1308.1199999999999</v>
      </c>
      <c r="K4599" s="8">
        <v>1308.1600000000001</v>
      </c>
      <c r="L4599" s="8">
        <v>1308.1300000000001</v>
      </c>
      <c r="M4599" s="8">
        <v>1308.1199999999999</v>
      </c>
      <c r="N4599" s="8">
        <v>1353.62</v>
      </c>
      <c r="O4599" s="8">
        <v>1353.62</v>
      </c>
      <c r="P4599" s="8">
        <v>1353.62</v>
      </c>
      <c r="Q4599" s="8">
        <v>1353.63</v>
      </c>
      <c r="R4599" s="7"/>
      <c r="S4599" s="7"/>
      <c r="T4599" s="7"/>
      <c r="U4599" s="9">
        <v>11955.15</v>
      </c>
    </row>
    <row r="4600" spans="1:21" ht="23.25" thickBot="1" x14ac:dyDescent="0.3">
      <c r="A4600" s="4" t="s">
        <v>943</v>
      </c>
      <c r="B4600" s="4" t="s">
        <v>1113</v>
      </c>
      <c r="C4600" s="4" t="s">
        <v>1114</v>
      </c>
      <c r="D4600" s="4" t="s">
        <v>1103</v>
      </c>
      <c r="E4600" s="4" t="s">
        <v>1104</v>
      </c>
      <c r="F4600" s="4" t="s">
        <v>114</v>
      </c>
      <c r="G4600" s="4" t="s">
        <v>115</v>
      </c>
      <c r="H4600" s="4" t="s">
        <v>1102</v>
      </c>
      <c r="I4600" s="10">
        <v>4841.5</v>
      </c>
      <c r="J4600" s="10">
        <v>4841.5</v>
      </c>
      <c r="K4600" s="10">
        <v>4841.5</v>
      </c>
      <c r="L4600" s="10">
        <v>4854.92</v>
      </c>
      <c r="M4600" s="10">
        <v>4854.92</v>
      </c>
      <c r="N4600" s="10">
        <v>5023.76</v>
      </c>
      <c r="O4600" s="10">
        <v>5023.78</v>
      </c>
      <c r="P4600" s="10">
        <v>5023.78</v>
      </c>
      <c r="Q4600" s="10">
        <v>5023.7700000000004</v>
      </c>
      <c r="R4600" s="11"/>
      <c r="S4600" s="11"/>
      <c r="T4600" s="11"/>
      <c r="U4600" s="9">
        <v>44329.43</v>
      </c>
    </row>
    <row r="4601" spans="1:21" ht="23.25" thickBot="1" x14ac:dyDescent="0.3">
      <c r="A4601" s="4" t="s">
        <v>943</v>
      </c>
      <c r="B4601" s="4" t="s">
        <v>1113</v>
      </c>
      <c r="C4601" s="4" t="s">
        <v>1114</v>
      </c>
      <c r="D4601" s="4" t="s">
        <v>1103</v>
      </c>
      <c r="E4601" s="4" t="s">
        <v>1104</v>
      </c>
      <c r="F4601" s="4" t="s">
        <v>192</v>
      </c>
      <c r="G4601" s="4" t="s">
        <v>193</v>
      </c>
      <c r="H4601" s="4" t="s">
        <v>1102</v>
      </c>
      <c r="I4601" s="8">
        <v>-3233.44</v>
      </c>
      <c r="J4601" s="8">
        <v>-3146.04</v>
      </c>
      <c r="K4601" s="8">
        <v>-1922.58</v>
      </c>
      <c r="L4601" s="7"/>
      <c r="M4601" s="7"/>
      <c r="N4601" s="7"/>
      <c r="O4601" s="7"/>
      <c r="P4601" s="7"/>
      <c r="Q4601" s="7"/>
      <c r="R4601" s="7"/>
      <c r="S4601" s="7"/>
      <c r="T4601" s="7"/>
      <c r="U4601" s="9">
        <v>-8302.06</v>
      </c>
    </row>
    <row r="4602" spans="1:21" ht="23.25" thickBot="1" x14ac:dyDescent="0.3">
      <c r="A4602" s="4" t="s">
        <v>943</v>
      </c>
      <c r="B4602" s="4" t="s">
        <v>1115</v>
      </c>
      <c r="C4602" s="4" t="s">
        <v>1116</v>
      </c>
      <c r="D4602" s="4" t="s">
        <v>944</v>
      </c>
      <c r="E4602" s="4" t="s">
        <v>945</v>
      </c>
      <c r="F4602" s="4" t="s">
        <v>108</v>
      </c>
      <c r="G4602" s="4" t="s">
        <v>109</v>
      </c>
      <c r="H4602" s="4" t="s">
        <v>440</v>
      </c>
      <c r="I4602" s="10">
        <v>63656.24</v>
      </c>
      <c r="J4602" s="10">
        <v>58273.03</v>
      </c>
      <c r="K4602" s="10">
        <v>53603.54</v>
      </c>
      <c r="L4602" s="10">
        <v>87957.16</v>
      </c>
      <c r="M4602" s="10">
        <v>94563.19</v>
      </c>
      <c r="N4602" s="10">
        <v>108975.76</v>
      </c>
      <c r="O4602" s="10">
        <v>106564.39</v>
      </c>
      <c r="P4602" s="10">
        <v>98043.04</v>
      </c>
      <c r="Q4602" s="10">
        <v>108324.4</v>
      </c>
      <c r="R4602" s="10">
        <v>110753.07</v>
      </c>
      <c r="S4602" s="10">
        <v>101091.37</v>
      </c>
      <c r="T4602" s="10">
        <v>101461.12</v>
      </c>
      <c r="U4602" s="9">
        <v>1093266.31</v>
      </c>
    </row>
    <row r="4603" spans="1:21" ht="23.25" thickBot="1" x14ac:dyDescent="0.3">
      <c r="A4603" s="4" t="s">
        <v>943</v>
      </c>
      <c r="B4603" s="4" t="s">
        <v>1115</v>
      </c>
      <c r="C4603" s="4" t="s">
        <v>1116</v>
      </c>
      <c r="D4603" s="4" t="s">
        <v>944</v>
      </c>
      <c r="E4603" s="4" t="s">
        <v>945</v>
      </c>
      <c r="F4603" s="4" t="s">
        <v>110</v>
      </c>
      <c r="G4603" s="4" t="s">
        <v>111</v>
      </c>
      <c r="H4603" s="4" t="s">
        <v>440</v>
      </c>
      <c r="I4603" s="8">
        <v>3702.85</v>
      </c>
      <c r="J4603" s="8">
        <v>3513.07</v>
      </c>
      <c r="K4603" s="8">
        <v>3513.07</v>
      </c>
      <c r="L4603" s="8">
        <v>4916.67</v>
      </c>
      <c r="M4603" s="8">
        <v>5144.6899999999996</v>
      </c>
      <c r="N4603" s="8">
        <v>9155.57</v>
      </c>
      <c r="O4603" s="8">
        <v>13347.57</v>
      </c>
      <c r="P4603" s="8">
        <v>11251.57</v>
      </c>
      <c r="Q4603" s="8">
        <v>11251.57</v>
      </c>
      <c r="R4603" s="8">
        <v>-8498.43</v>
      </c>
      <c r="S4603" s="8">
        <v>279.07</v>
      </c>
      <c r="T4603" s="8">
        <v>13797.82</v>
      </c>
      <c r="U4603" s="9">
        <v>71375.09</v>
      </c>
    </row>
    <row r="4604" spans="1:21" ht="23.25" thickBot="1" x14ac:dyDescent="0.3">
      <c r="A4604" s="4" t="s">
        <v>943</v>
      </c>
      <c r="B4604" s="4" t="s">
        <v>1115</v>
      </c>
      <c r="C4604" s="4" t="s">
        <v>1116</v>
      </c>
      <c r="D4604" s="4" t="s">
        <v>944</v>
      </c>
      <c r="E4604" s="4" t="s">
        <v>945</v>
      </c>
      <c r="F4604" s="4" t="s">
        <v>112</v>
      </c>
      <c r="G4604" s="4" t="s">
        <v>113</v>
      </c>
      <c r="H4604" s="4" t="s">
        <v>440</v>
      </c>
      <c r="I4604" s="10">
        <v>9004.91</v>
      </c>
      <c r="J4604" s="10">
        <v>9004.9</v>
      </c>
      <c r="K4604" s="10">
        <v>9663.6200000000008</v>
      </c>
      <c r="L4604" s="10">
        <v>14448.36</v>
      </c>
      <c r="M4604" s="10">
        <v>13058.02</v>
      </c>
      <c r="N4604" s="10">
        <v>14670.44</v>
      </c>
      <c r="O4604" s="10">
        <v>14670.44</v>
      </c>
      <c r="P4604" s="10">
        <v>14670.45</v>
      </c>
      <c r="Q4604" s="10">
        <v>14856.58</v>
      </c>
      <c r="R4604" s="10">
        <v>16717.97</v>
      </c>
      <c r="S4604" s="10">
        <v>15692.77</v>
      </c>
      <c r="T4604" s="10">
        <v>15879.17</v>
      </c>
      <c r="U4604" s="9">
        <v>162337.63</v>
      </c>
    </row>
    <row r="4605" spans="1:21" ht="23.25" thickBot="1" x14ac:dyDescent="0.3">
      <c r="A4605" s="4" t="s">
        <v>943</v>
      </c>
      <c r="B4605" s="4" t="s">
        <v>1115</v>
      </c>
      <c r="C4605" s="4" t="s">
        <v>1116</v>
      </c>
      <c r="D4605" s="4" t="s">
        <v>944</v>
      </c>
      <c r="E4605" s="4" t="s">
        <v>945</v>
      </c>
      <c r="F4605" s="4" t="s">
        <v>114</v>
      </c>
      <c r="G4605" s="4" t="s">
        <v>115</v>
      </c>
      <c r="H4605" s="4" t="s">
        <v>440</v>
      </c>
      <c r="I4605" s="8">
        <v>33679.35</v>
      </c>
      <c r="J4605" s="8">
        <v>33679.360000000001</v>
      </c>
      <c r="K4605" s="8">
        <v>36117.29</v>
      </c>
      <c r="L4605" s="8">
        <v>54087.839999999997</v>
      </c>
      <c r="M4605" s="8">
        <v>48977.42</v>
      </c>
      <c r="N4605" s="8">
        <v>55362.78</v>
      </c>
      <c r="O4605" s="8">
        <v>55781.98</v>
      </c>
      <c r="P4605" s="8">
        <v>55572.4</v>
      </c>
      <c r="Q4605" s="8">
        <v>56263.199999999997</v>
      </c>
      <c r="R4605" s="8">
        <v>63696.4</v>
      </c>
      <c r="S4605" s="8">
        <v>58269.34</v>
      </c>
      <c r="T4605" s="8">
        <v>60313.01</v>
      </c>
      <c r="U4605" s="9">
        <v>611800.37</v>
      </c>
    </row>
    <row r="4606" spans="1:21" ht="23.25" thickBot="1" x14ac:dyDescent="0.3">
      <c r="A4606" s="4" t="s">
        <v>943</v>
      </c>
      <c r="B4606" s="4" t="s">
        <v>1115</v>
      </c>
      <c r="C4606" s="4" t="s">
        <v>1116</v>
      </c>
      <c r="D4606" s="4" t="s">
        <v>944</v>
      </c>
      <c r="E4606" s="4" t="s">
        <v>945</v>
      </c>
      <c r="F4606" s="4" t="s">
        <v>128</v>
      </c>
      <c r="G4606" s="4" t="s">
        <v>129</v>
      </c>
      <c r="H4606" s="4" t="s">
        <v>440</v>
      </c>
      <c r="I4606" s="11"/>
      <c r="J4606" s="10">
        <v>1545</v>
      </c>
      <c r="K4606" s="11"/>
      <c r="L4606" s="11"/>
      <c r="M4606" s="11"/>
      <c r="N4606" s="11"/>
      <c r="O4606" s="11"/>
      <c r="P4606" s="11"/>
      <c r="Q4606" s="11"/>
      <c r="R4606" s="11"/>
      <c r="S4606" s="11"/>
      <c r="T4606" s="11"/>
      <c r="U4606" s="9">
        <v>1545</v>
      </c>
    </row>
    <row r="4607" spans="1:21" ht="23.25" thickBot="1" x14ac:dyDescent="0.3">
      <c r="A4607" s="4" t="s">
        <v>943</v>
      </c>
      <c r="B4607" s="4" t="s">
        <v>1115</v>
      </c>
      <c r="C4607" s="4" t="s">
        <v>1116</v>
      </c>
      <c r="D4607" s="4" t="s">
        <v>944</v>
      </c>
      <c r="E4607" s="4" t="s">
        <v>945</v>
      </c>
      <c r="F4607" s="4" t="s">
        <v>306</v>
      </c>
      <c r="G4607" s="4" t="s">
        <v>307</v>
      </c>
      <c r="H4607" s="4" t="s">
        <v>440</v>
      </c>
      <c r="I4607" s="8">
        <v>157.5</v>
      </c>
      <c r="J4607" s="8">
        <v>525</v>
      </c>
      <c r="K4607" s="8">
        <v>525</v>
      </c>
      <c r="L4607" s="8">
        <v>525</v>
      </c>
      <c r="M4607" s="8">
        <v>525</v>
      </c>
      <c r="N4607" s="8">
        <v>525</v>
      </c>
      <c r="O4607" s="8">
        <v>525</v>
      </c>
      <c r="P4607" s="8">
        <v>525</v>
      </c>
      <c r="Q4607" s="8">
        <v>525</v>
      </c>
      <c r="R4607" s="8">
        <v>1025</v>
      </c>
      <c r="S4607" s="8">
        <v>1025</v>
      </c>
      <c r="T4607" s="8">
        <v>1025</v>
      </c>
      <c r="U4607" s="9">
        <v>7432.5</v>
      </c>
    </row>
    <row r="4608" spans="1:21" ht="23.25" thickBot="1" x14ac:dyDescent="0.3">
      <c r="A4608" s="4" t="s">
        <v>943</v>
      </c>
      <c r="B4608" s="4" t="s">
        <v>1115</v>
      </c>
      <c r="C4608" s="4" t="s">
        <v>1116</v>
      </c>
      <c r="D4608" s="4" t="s">
        <v>944</v>
      </c>
      <c r="E4608" s="4" t="s">
        <v>945</v>
      </c>
      <c r="F4608" s="4" t="s">
        <v>132</v>
      </c>
      <c r="G4608" s="4" t="s">
        <v>133</v>
      </c>
      <c r="H4608" s="4" t="s">
        <v>440</v>
      </c>
      <c r="I4608" s="11"/>
      <c r="J4608" s="11"/>
      <c r="K4608" s="11"/>
      <c r="L4608" s="11"/>
      <c r="M4608" s="11"/>
      <c r="N4608" s="11"/>
      <c r="O4608" s="11"/>
      <c r="P4608" s="11"/>
      <c r="Q4608" s="11"/>
      <c r="R4608" s="11"/>
      <c r="S4608" s="11"/>
      <c r="T4608" s="10">
        <v>343.85</v>
      </c>
      <c r="U4608" s="9">
        <v>343.85</v>
      </c>
    </row>
    <row r="4609" spans="1:21" ht="23.25" thickBot="1" x14ac:dyDescent="0.3">
      <c r="A4609" s="4" t="s">
        <v>943</v>
      </c>
      <c r="B4609" s="4" t="s">
        <v>1115</v>
      </c>
      <c r="C4609" s="4" t="s">
        <v>1116</v>
      </c>
      <c r="D4609" s="4" t="s">
        <v>944</v>
      </c>
      <c r="E4609" s="4" t="s">
        <v>945</v>
      </c>
      <c r="F4609" s="4" t="s">
        <v>80</v>
      </c>
      <c r="G4609" s="4" t="s">
        <v>81</v>
      </c>
      <c r="H4609" s="4" t="s">
        <v>440</v>
      </c>
      <c r="I4609" s="8">
        <v>91.09</v>
      </c>
      <c r="J4609" s="8">
        <v>63.66</v>
      </c>
      <c r="K4609" s="8">
        <v>181.8</v>
      </c>
      <c r="L4609" s="8">
        <v>80.94</v>
      </c>
      <c r="M4609" s="7"/>
      <c r="N4609" s="8">
        <v>13.37</v>
      </c>
      <c r="O4609" s="7"/>
      <c r="P4609" s="7"/>
      <c r="Q4609" s="7"/>
      <c r="R4609" s="7"/>
      <c r="S4609" s="7"/>
      <c r="T4609" s="7"/>
      <c r="U4609" s="9">
        <v>430.86</v>
      </c>
    </row>
    <row r="4610" spans="1:21" ht="23.25" thickBot="1" x14ac:dyDescent="0.3">
      <c r="A4610" s="4" t="s">
        <v>943</v>
      </c>
      <c r="B4610" s="4" t="s">
        <v>1115</v>
      </c>
      <c r="C4610" s="4" t="s">
        <v>1116</v>
      </c>
      <c r="D4610" s="4" t="s">
        <v>944</v>
      </c>
      <c r="E4610" s="4" t="s">
        <v>945</v>
      </c>
      <c r="F4610" s="4" t="s">
        <v>94</v>
      </c>
      <c r="G4610" s="4" t="s">
        <v>95</v>
      </c>
      <c r="H4610" s="4" t="s">
        <v>440</v>
      </c>
      <c r="I4610" s="11"/>
      <c r="J4610" s="10">
        <v>409.98</v>
      </c>
      <c r="K4610" s="11"/>
      <c r="L4610" s="11"/>
      <c r="M4610" s="11"/>
      <c r="N4610" s="11"/>
      <c r="O4610" s="11"/>
      <c r="P4610" s="11"/>
      <c r="Q4610" s="11"/>
      <c r="R4610" s="11"/>
      <c r="S4610" s="11"/>
      <c r="T4610" s="11"/>
      <c r="U4610" s="9">
        <v>409.98</v>
      </c>
    </row>
    <row r="4611" spans="1:21" ht="23.25" thickBot="1" x14ac:dyDescent="0.3">
      <c r="A4611" s="4" t="s">
        <v>943</v>
      </c>
      <c r="B4611" s="4" t="s">
        <v>1115</v>
      </c>
      <c r="C4611" s="4" t="s">
        <v>1116</v>
      </c>
      <c r="D4611" s="4" t="s">
        <v>944</v>
      </c>
      <c r="E4611" s="4" t="s">
        <v>945</v>
      </c>
      <c r="F4611" s="4" t="s">
        <v>134</v>
      </c>
      <c r="G4611" s="4" t="s">
        <v>135</v>
      </c>
      <c r="H4611" s="4" t="s">
        <v>440</v>
      </c>
      <c r="I4611" s="7"/>
      <c r="J4611" s="7"/>
      <c r="K4611" s="7"/>
      <c r="L4611" s="7"/>
      <c r="M4611" s="7"/>
      <c r="N4611" s="7"/>
      <c r="O4611" s="7"/>
      <c r="P4611" s="7"/>
      <c r="Q4611" s="7"/>
      <c r="R4611" s="7"/>
      <c r="S4611" s="7"/>
      <c r="T4611" s="8">
        <v>1440</v>
      </c>
      <c r="U4611" s="9">
        <v>1440</v>
      </c>
    </row>
    <row r="4612" spans="1:21" ht="23.25" thickBot="1" x14ac:dyDescent="0.3">
      <c r="A4612" s="4" t="s">
        <v>943</v>
      </c>
      <c r="B4612" s="4" t="s">
        <v>1115</v>
      </c>
      <c r="C4612" s="4" t="s">
        <v>1116</v>
      </c>
      <c r="D4612" s="4" t="s">
        <v>944</v>
      </c>
      <c r="E4612" s="4" t="s">
        <v>945</v>
      </c>
      <c r="F4612" s="4" t="s">
        <v>7703</v>
      </c>
      <c r="G4612" s="4" t="s">
        <v>7704</v>
      </c>
      <c r="H4612" s="4" t="s">
        <v>440</v>
      </c>
      <c r="I4612" s="11"/>
      <c r="J4612" s="11"/>
      <c r="K4612" s="11"/>
      <c r="L4612" s="11"/>
      <c r="M4612" s="11"/>
      <c r="N4612" s="11"/>
      <c r="O4612" s="11"/>
      <c r="P4612" s="11"/>
      <c r="Q4612" s="10">
        <v>4345</v>
      </c>
      <c r="R4612" s="11"/>
      <c r="S4612" s="11"/>
      <c r="T4612" s="11"/>
      <c r="U4612" s="9">
        <v>4345</v>
      </c>
    </row>
    <row r="4613" spans="1:21" ht="23.25" thickBot="1" x14ac:dyDescent="0.3">
      <c r="A4613" s="4" t="s">
        <v>943</v>
      </c>
      <c r="B4613" s="4" t="s">
        <v>1115</v>
      </c>
      <c r="C4613" s="4" t="s">
        <v>1116</v>
      </c>
      <c r="D4613" s="4" t="s">
        <v>944</v>
      </c>
      <c r="E4613" s="4" t="s">
        <v>945</v>
      </c>
      <c r="F4613" s="4" t="s">
        <v>254</v>
      </c>
      <c r="G4613" s="4" t="s">
        <v>255</v>
      </c>
      <c r="H4613" s="4" t="s">
        <v>440</v>
      </c>
      <c r="I4613" s="8">
        <v>45.72</v>
      </c>
      <c r="J4613" s="7"/>
      <c r="K4613" s="8">
        <v>-45.72</v>
      </c>
      <c r="L4613" s="7"/>
      <c r="M4613" s="7"/>
      <c r="N4613" s="8">
        <v>94.34</v>
      </c>
      <c r="O4613" s="7"/>
      <c r="P4613" s="7"/>
      <c r="Q4613" s="7"/>
      <c r="R4613" s="7"/>
      <c r="S4613" s="7"/>
      <c r="T4613" s="7"/>
      <c r="U4613" s="9">
        <v>94.34</v>
      </c>
    </row>
    <row r="4614" spans="1:21" ht="23.25" thickBot="1" x14ac:dyDescent="0.3">
      <c r="A4614" s="4" t="s">
        <v>943</v>
      </c>
      <c r="B4614" s="4" t="s">
        <v>1115</v>
      </c>
      <c r="C4614" s="4" t="s">
        <v>1116</v>
      </c>
      <c r="D4614" s="4" t="s">
        <v>944</v>
      </c>
      <c r="E4614" s="4" t="s">
        <v>945</v>
      </c>
      <c r="F4614" s="4" t="s">
        <v>98</v>
      </c>
      <c r="G4614" s="4" t="s">
        <v>99</v>
      </c>
      <c r="H4614" s="4" t="s">
        <v>440</v>
      </c>
      <c r="I4614" s="11"/>
      <c r="J4614" s="11"/>
      <c r="K4614" s="11"/>
      <c r="L4614" s="11"/>
      <c r="M4614" s="10">
        <v>483.47</v>
      </c>
      <c r="N4614" s="11"/>
      <c r="O4614" s="10">
        <v>-25.02</v>
      </c>
      <c r="P4614" s="11"/>
      <c r="Q4614" s="11"/>
      <c r="R4614" s="10">
        <v>1.9</v>
      </c>
      <c r="S4614" s="10">
        <v>2051.5500000000002</v>
      </c>
      <c r="T4614" s="10">
        <v>-2053.4499999999998</v>
      </c>
      <c r="U4614" s="9">
        <v>458.45</v>
      </c>
    </row>
    <row r="4615" spans="1:21" ht="23.25" thickBot="1" x14ac:dyDescent="0.3">
      <c r="A4615" s="4" t="s">
        <v>943</v>
      </c>
      <c r="B4615" s="4" t="s">
        <v>1115</v>
      </c>
      <c r="C4615" s="4" t="s">
        <v>1116</v>
      </c>
      <c r="D4615" s="4" t="s">
        <v>944</v>
      </c>
      <c r="E4615" s="4" t="s">
        <v>945</v>
      </c>
      <c r="F4615" s="4" t="s">
        <v>144</v>
      </c>
      <c r="G4615" s="4" t="s">
        <v>145</v>
      </c>
      <c r="H4615" s="4" t="s">
        <v>440</v>
      </c>
      <c r="I4615" s="8">
        <v>38.020000000000003</v>
      </c>
      <c r="J4615" s="7"/>
      <c r="K4615" s="8">
        <v>-38.020000000000003</v>
      </c>
      <c r="L4615" s="7"/>
      <c r="M4615" s="7"/>
      <c r="N4615" s="7"/>
      <c r="O4615" s="7"/>
      <c r="P4615" s="7"/>
      <c r="Q4615" s="7"/>
      <c r="R4615" s="7"/>
      <c r="S4615" s="7"/>
      <c r="T4615" s="7"/>
      <c r="U4615" s="12">
        <v>0</v>
      </c>
    </row>
    <row r="4616" spans="1:21" ht="23.25" thickBot="1" x14ac:dyDescent="0.3">
      <c r="A4616" s="4" t="s">
        <v>943</v>
      </c>
      <c r="B4616" s="4" t="s">
        <v>1115</v>
      </c>
      <c r="C4616" s="4" t="s">
        <v>1116</v>
      </c>
      <c r="D4616" s="4" t="s">
        <v>944</v>
      </c>
      <c r="E4616" s="4" t="s">
        <v>945</v>
      </c>
      <c r="F4616" s="4" t="s">
        <v>102</v>
      </c>
      <c r="G4616" s="4" t="s">
        <v>103</v>
      </c>
      <c r="H4616" s="4" t="s">
        <v>440</v>
      </c>
      <c r="I4616" s="11"/>
      <c r="J4616" s="10">
        <v>605.62</v>
      </c>
      <c r="K4616" s="11"/>
      <c r="L4616" s="11"/>
      <c r="M4616" s="11"/>
      <c r="N4616" s="10">
        <v>39.36</v>
      </c>
      <c r="O4616" s="11"/>
      <c r="P4616" s="10">
        <v>484.97</v>
      </c>
      <c r="Q4616" s="11"/>
      <c r="R4616" s="11"/>
      <c r="S4616" s="11"/>
      <c r="T4616" s="11"/>
      <c r="U4616" s="9">
        <v>1129.95</v>
      </c>
    </row>
    <row r="4617" spans="1:21" ht="23.25" thickBot="1" x14ac:dyDescent="0.3">
      <c r="A4617" s="4" t="s">
        <v>943</v>
      </c>
      <c r="B4617" s="4" t="s">
        <v>1115</v>
      </c>
      <c r="C4617" s="4" t="s">
        <v>1116</v>
      </c>
      <c r="D4617" s="4" t="s">
        <v>944</v>
      </c>
      <c r="E4617" s="4" t="s">
        <v>945</v>
      </c>
      <c r="F4617" s="4" t="s">
        <v>445</v>
      </c>
      <c r="G4617" s="4" t="s">
        <v>446</v>
      </c>
      <c r="H4617" s="4" t="s">
        <v>440</v>
      </c>
      <c r="I4617" s="8">
        <v>13.65</v>
      </c>
      <c r="J4617" s="7"/>
      <c r="K4617" s="7"/>
      <c r="L4617" s="7"/>
      <c r="M4617" s="7"/>
      <c r="N4617" s="8">
        <v>3.68</v>
      </c>
      <c r="O4617" s="7"/>
      <c r="P4617" s="7"/>
      <c r="Q4617" s="7"/>
      <c r="R4617" s="7"/>
      <c r="S4617" s="7"/>
      <c r="T4617" s="7"/>
      <c r="U4617" s="9">
        <v>17.329999999999998</v>
      </c>
    </row>
    <row r="4618" spans="1:21" ht="23.25" thickBot="1" x14ac:dyDescent="0.3">
      <c r="A4618" s="4" t="s">
        <v>943</v>
      </c>
      <c r="B4618" s="4" t="s">
        <v>1115</v>
      </c>
      <c r="C4618" s="4" t="s">
        <v>1116</v>
      </c>
      <c r="D4618" s="4" t="s">
        <v>944</v>
      </c>
      <c r="E4618" s="4" t="s">
        <v>945</v>
      </c>
      <c r="F4618" s="4" t="s">
        <v>116</v>
      </c>
      <c r="G4618" s="4" t="s">
        <v>117</v>
      </c>
      <c r="H4618" s="4" t="s">
        <v>440</v>
      </c>
      <c r="I4618" s="10">
        <v>104.39</v>
      </c>
      <c r="J4618" s="10">
        <v>137.41</v>
      </c>
      <c r="K4618" s="10">
        <v>27.93</v>
      </c>
      <c r="L4618" s="10">
        <v>40.799999999999997</v>
      </c>
      <c r="M4618" s="10">
        <v>109.28</v>
      </c>
      <c r="N4618" s="10">
        <v>11</v>
      </c>
      <c r="O4618" s="11"/>
      <c r="P4618" s="11"/>
      <c r="Q4618" s="11"/>
      <c r="R4618" s="11"/>
      <c r="S4618" s="11"/>
      <c r="T4618" s="11"/>
      <c r="U4618" s="9">
        <v>430.81</v>
      </c>
    </row>
    <row r="4619" spans="1:21" ht="23.25" thickBot="1" x14ac:dyDescent="0.3">
      <c r="A4619" s="4" t="s">
        <v>943</v>
      </c>
      <c r="B4619" s="4" t="s">
        <v>1115</v>
      </c>
      <c r="C4619" s="4" t="s">
        <v>1116</v>
      </c>
      <c r="D4619" s="4" t="s">
        <v>944</v>
      </c>
      <c r="E4619" s="4" t="s">
        <v>945</v>
      </c>
      <c r="F4619" s="4" t="s">
        <v>82</v>
      </c>
      <c r="G4619" s="4" t="s">
        <v>83</v>
      </c>
      <c r="H4619" s="4" t="s">
        <v>440</v>
      </c>
      <c r="I4619" s="8">
        <v>7.4</v>
      </c>
      <c r="J4619" s="7"/>
      <c r="K4619" s="8">
        <v>4.2</v>
      </c>
      <c r="L4619" s="7"/>
      <c r="M4619" s="8">
        <v>24</v>
      </c>
      <c r="N4619" s="8">
        <v>2.6</v>
      </c>
      <c r="O4619" s="7"/>
      <c r="P4619" s="7"/>
      <c r="Q4619" s="7"/>
      <c r="R4619" s="7"/>
      <c r="S4619" s="7"/>
      <c r="T4619" s="7"/>
      <c r="U4619" s="9">
        <v>38.200000000000003</v>
      </c>
    </row>
    <row r="4620" spans="1:21" ht="23.25" thickBot="1" x14ac:dyDescent="0.3">
      <c r="A4620" s="4" t="s">
        <v>943</v>
      </c>
      <c r="B4620" s="4" t="s">
        <v>1115</v>
      </c>
      <c r="C4620" s="4" t="s">
        <v>1116</v>
      </c>
      <c r="D4620" s="4" t="s">
        <v>944</v>
      </c>
      <c r="E4620" s="4" t="s">
        <v>945</v>
      </c>
      <c r="F4620" s="4" t="s">
        <v>336</v>
      </c>
      <c r="G4620" s="4" t="s">
        <v>337</v>
      </c>
      <c r="H4620" s="4" t="s">
        <v>440</v>
      </c>
      <c r="I4620" s="11"/>
      <c r="J4620" s="11"/>
      <c r="K4620" s="11"/>
      <c r="L4620" s="11"/>
      <c r="M4620" s="11"/>
      <c r="N4620" s="11"/>
      <c r="O4620" s="10">
        <v>376.48</v>
      </c>
      <c r="P4620" s="11"/>
      <c r="Q4620" s="11"/>
      <c r="R4620" s="11"/>
      <c r="S4620" s="11"/>
      <c r="T4620" s="11"/>
      <c r="U4620" s="9">
        <v>376.48</v>
      </c>
    </row>
    <row r="4621" spans="1:21" ht="23.25" thickBot="1" x14ac:dyDescent="0.3">
      <c r="A4621" s="4" t="s">
        <v>943</v>
      </c>
      <c r="B4621" s="4" t="s">
        <v>1115</v>
      </c>
      <c r="C4621" s="4" t="s">
        <v>1116</v>
      </c>
      <c r="D4621" s="4" t="s">
        <v>944</v>
      </c>
      <c r="E4621" s="4" t="s">
        <v>945</v>
      </c>
      <c r="F4621" s="4" t="s">
        <v>152</v>
      </c>
      <c r="G4621" s="4" t="s">
        <v>153</v>
      </c>
      <c r="H4621" s="4" t="s">
        <v>440</v>
      </c>
      <c r="I4621" s="7"/>
      <c r="J4621" s="7"/>
      <c r="K4621" s="8">
        <v>65320</v>
      </c>
      <c r="L4621" s="13">
        <v>0</v>
      </c>
      <c r="M4621" s="7"/>
      <c r="N4621" s="8">
        <v>5500</v>
      </c>
      <c r="O4621" s="7"/>
      <c r="P4621" s="8">
        <v>2780</v>
      </c>
      <c r="Q4621" s="8">
        <v>2850</v>
      </c>
      <c r="R4621" s="8">
        <v>2057</v>
      </c>
      <c r="S4621" s="8">
        <v>2470</v>
      </c>
      <c r="T4621" s="8">
        <v>10290</v>
      </c>
      <c r="U4621" s="9">
        <v>91267</v>
      </c>
    </row>
    <row r="4622" spans="1:21" ht="23.25" thickBot="1" x14ac:dyDescent="0.3">
      <c r="A4622" s="4" t="s">
        <v>943</v>
      </c>
      <c r="B4622" s="4" t="s">
        <v>1115</v>
      </c>
      <c r="C4622" s="4" t="s">
        <v>1116</v>
      </c>
      <c r="D4622" s="4" t="s">
        <v>944</v>
      </c>
      <c r="E4622" s="4" t="s">
        <v>945</v>
      </c>
      <c r="F4622" s="4" t="s">
        <v>84</v>
      </c>
      <c r="G4622" s="4" t="s">
        <v>85</v>
      </c>
      <c r="H4622" s="4" t="s">
        <v>440</v>
      </c>
      <c r="I4622" s="10">
        <v>394.24</v>
      </c>
      <c r="J4622" s="10">
        <v>275.08999999999997</v>
      </c>
      <c r="K4622" s="10">
        <v>443.87</v>
      </c>
      <c r="L4622" s="10">
        <v>209.99</v>
      </c>
      <c r="M4622" s="10">
        <v>558.94000000000005</v>
      </c>
      <c r="N4622" s="10">
        <v>321.43</v>
      </c>
      <c r="O4622" s="11"/>
      <c r="P4622" s="11"/>
      <c r="Q4622" s="11"/>
      <c r="R4622" s="11"/>
      <c r="S4622" s="11"/>
      <c r="T4622" s="11"/>
      <c r="U4622" s="9">
        <v>2203.56</v>
      </c>
    </row>
    <row r="4623" spans="1:21" ht="23.25" thickBot="1" x14ac:dyDescent="0.3">
      <c r="A4623" s="4" t="s">
        <v>943</v>
      </c>
      <c r="B4623" s="4" t="s">
        <v>1115</v>
      </c>
      <c r="C4623" s="4" t="s">
        <v>1116</v>
      </c>
      <c r="D4623" s="4" t="s">
        <v>944</v>
      </c>
      <c r="E4623" s="4" t="s">
        <v>945</v>
      </c>
      <c r="F4623" s="4" t="s">
        <v>162</v>
      </c>
      <c r="G4623" s="4" t="s">
        <v>163</v>
      </c>
      <c r="H4623" s="4" t="s">
        <v>440</v>
      </c>
      <c r="I4623" s="8">
        <v>59.1</v>
      </c>
      <c r="J4623" s="7"/>
      <c r="K4623" s="8">
        <v>84.56</v>
      </c>
      <c r="L4623" s="7"/>
      <c r="M4623" s="7"/>
      <c r="N4623" s="7"/>
      <c r="O4623" s="7"/>
      <c r="P4623" s="7"/>
      <c r="Q4623" s="7"/>
      <c r="R4623" s="7"/>
      <c r="S4623" s="7"/>
      <c r="T4623" s="7"/>
      <c r="U4623" s="9">
        <v>143.66</v>
      </c>
    </row>
    <row r="4624" spans="1:21" ht="23.25" thickBot="1" x14ac:dyDescent="0.3">
      <c r="A4624" s="4" t="s">
        <v>943</v>
      </c>
      <c r="B4624" s="4" t="s">
        <v>1115</v>
      </c>
      <c r="C4624" s="4" t="s">
        <v>1116</v>
      </c>
      <c r="D4624" s="4" t="s">
        <v>944</v>
      </c>
      <c r="E4624" s="4" t="s">
        <v>945</v>
      </c>
      <c r="F4624" s="4" t="s">
        <v>164</v>
      </c>
      <c r="G4624" s="4" t="s">
        <v>165</v>
      </c>
      <c r="H4624" s="4" t="s">
        <v>440</v>
      </c>
      <c r="I4624" s="10">
        <v>90.5</v>
      </c>
      <c r="J4624" s="10">
        <v>4024.46</v>
      </c>
      <c r="K4624" s="10">
        <v>1740.75</v>
      </c>
      <c r="L4624" s="10">
        <v>1074.98</v>
      </c>
      <c r="M4624" s="10">
        <v>2767.97</v>
      </c>
      <c r="N4624" s="10">
        <v>942.39</v>
      </c>
      <c r="O4624" s="11"/>
      <c r="P4624" s="10">
        <v>-200</v>
      </c>
      <c r="Q4624" s="10">
        <v>213.8</v>
      </c>
      <c r="R4624" s="11"/>
      <c r="S4624" s="11"/>
      <c r="T4624" s="11"/>
      <c r="U4624" s="9">
        <v>10654.85</v>
      </c>
    </row>
    <row r="4625" spans="1:21" ht="23.25" thickBot="1" x14ac:dyDescent="0.3">
      <c r="A4625" s="4" t="s">
        <v>943</v>
      </c>
      <c r="B4625" s="4" t="s">
        <v>1115</v>
      </c>
      <c r="C4625" s="4" t="s">
        <v>1116</v>
      </c>
      <c r="D4625" s="4" t="s">
        <v>944</v>
      </c>
      <c r="E4625" s="4" t="s">
        <v>945</v>
      </c>
      <c r="F4625" s="4" t="s">
        <v>86</v>
      </c>
      <c r="G4625" s="4" t="s">
        <v>87</v>
      </c>
      <c r="H4625" s="4" t="s">
        <v>440</v>
      </c>
      <c r="I4625" s="8">
        <v>4932.95</v>
      </c>
      <c r="J4625" s="7"/>
      <c r="K4625" s="8">
        <v>-4583.25</v>
      </c>
      <c r="L4625" s="8">
        <v>1639.38</v>
      </c>
      <c r="M4625" s="8">
        <v>2290.75</v>
      </c>
      <c r="N4625" s="8">
        <v>15.99</v>
      </c>
      <c r="O4625" s="7"/>
      <c r="P4625" s="7"/>
      <c r="Q4625" s="7"/>
      <c r="R4625" s="7"/>
      <c r="S4625" s="7"/>
      <c r="T4625" s="7"/>
      <c r="U4625" s="9">
        <v>4295.82</v>
      </c>
    </row>
    <row r="4626" spans="1:21" ht="23.25" thickBot="1" x14ac:dyDescent="0.3">
      <c r="A4626" s="4" t="s">
        <v>943</v>
      </c>
      <c r="B4626" s="4" t="s">
        <v>1115</v>
      </c>
      <c r="C4626" s="4" t="s">
        <v>1116</v>
      </c>
      <c r="D4626" s="4" t="s">
        <v>944</v>
      </c>
      <c r="E4626" s="4" t="s">
        <v>945</v>
      </c>
      <c r="F4626" s="4" t="s">
        <v>166</v>
      </c>
      <c r="G4626" s="4" t="s">
        <v>167</v>
      </c>
      <c r="H4626" s="4" t="s">
        <v>440</v>
      </c>
      <c r="I4626" s="11"/>
      <c r="J4626" s="11"/>
      <c r="K4626" s="10">
        <v>90</v>
      </c>
      <c r="L4626" s="11"/>
      <c r="M4626" s="11"/>
      <c r="N4626" s="11"/>
      <c r="O4626" s="11"/>
      <c r="P4626" s="11"/>
      <c r="Q4626" s="11"/>
      <c r="R4626" s="11"/>
      <c r="S4626" s="11"/>
      <c r="T4626" s="11"/>
      <c r="U4626" s="9">
        <v>90</v>
      </c>
    </row>
    <row r="4627" spans="1:21" ht="23.25" thickBot="1" x14ac:dyDescent="0.3">
      <c r="A4627" s="4" t="s">
        <v>943</v>
      </c>
      <c r="B4627" s="4" t="s">
        <v>1115</v>
      </c>
      <c r="C4627" s="4" t="s">
        <v>1116</v>
      </c>
      <c r="D4627" s="4" t="s">
        <v>944</v>
      </c>
      <c r="E4627" s="4" t="s">
        <v>945</v>
      </c>
      <c r="F4627" s="4" t="s">
        <v>76</v>
      </c>
      <c r="G4627" s="4" t="s">
        <v>77</v>
      </c>
      <c r="H4627" s="4" t="s">
        <v>440</v>
      </c>
      <c r="I4627" s="8">
        <v>4675.37</v>
      </c>
      <c r="J4627" s="8">
        <v>2490.62</v>
      </c>
      <c r="K4627" s="8">
        <v>3408.21</v>
      </c>
      <c r="L4627" s="8">
        <v>6949.2</v>
      </c>
      <c r="M4627" s="8">
        <v>4326.8</v>
      </c>
      <c r="N4627" s="8">
        <v>6822.2</v>
      </c>
      <c r="O4627" s="8">
        <v>1284.7</v>
      </c>
      <c r="P4627" s="8">
        <v>1506.2</v>
      </c>
      <c r="Q4627" s="8">
        <v>177.2</v>
      </c>
      <c r="R4627" s="7"/>
      <c r="S4627" s="8">
        <v>692.79</v>
      </c>
      <c r="T4627" s="8">
        <v>593.83000000000004</v>
      </c>
      <c r="U4627" s="9">
        <v>32927.120000000003</v>
      </c>
    </row>
    <row r="4628" spans="1:21" ht="23.25" thickBot="1" x14ac:dyDescent="0.3">
      <c r="A4628" s="4" t="s">
        <v>943</v>
      </c>
      <c r="B4628" s="4" t="s">
        <v>1115</v>
      </c>
      <c r="C4628" s="4" t="s">
        <v>1116</v>
      </c>
      <c r="D4628" s="4" t="s">
        <v>944</v>
      </c>
      <c r="E4628" s="4" t="s">
        <v>945</v>
      </c>
      <c r="F4628" s="4" t="s">
        <v>42</v>
      </c>
      <c r="G4628" s="4" t="s">
        <v>43</v>
      </c>
      <c r="H4628" s="4" t="s">
        <v>440</v>
      </c>
      <c r="I4628" s="11"/>
      <c r="J4628" s="11"/>
      <c r="K4628" s="11"/>
      <c r="L4628" s="10">
        <v>127.74</v>
      </c>
      <c r="M4628" s="10">
        <v>798.38</v>
      </c>
      <c r="N4628" s="10">
        <v>63.87</v>
      </c>
      <c r="O4628" s="11"/>
      <c r="P4628" s="11"/>
      <c r="Q4628" s="11"/>
      <c r="R4628" s="11"/>
      <c r="S4628" s="11"/>
      <c r="T4628" s="11"/>
      <c r="U4628" s="9">
        <v>989.99</v>
      </c>
    </row>
    <row r="4629" spans="1:21" ht="23.25" thickBot="1" x14ac:dyDescent="0.3">
      <c r="A4629" s="4" t="s">
        <v>943</v>
      </c>
      <c r="B4629" s="4" t="s">
        <v>1115</v>
      </c>
      <c r="C4629" s="4" t="s">
        <v>1116</v>
      </c>
      <c r="D4629" s="4" t="s">
        <v>944</v>
      </c>
      <c r="E4629" s="4" t="s">
        <v>945</v>
      </c>
      <c r="F4629" s="4" t="s">
        <v>192</v>
      </c>
      <c r="G4629" s="4" t="s">
        <v>193</v>
      </c>
      <c r="H4629" s="4" t="s">
        <v>440</v>
      </c>
      <c r="I4629" s="7"/>
      <c r="J4629" s="7"/>
      <c r="K4629" s="8">
        <v>-119307.4</v>
      </c>
      <c r="L4629" s="8">
        <v>-3109.86</v>
      </c>
      <c r="M4629" s="8">
        <v>-45521.279999999999</v>
      </c>
      <c r="N4629" s="8">
        <v>-93381.119999999995</v>
      </c>
      <c r="O4629" s="8">
        <v>-122057.65</v>
      </c>
      <c r="P4629" s="8">
        <v>-55313.69</v>
      </c>
      <c r="Q4629" s="8">
        <v>-58307.73</v>
      </c>
      <c r="R4629" s="8">
        <v>-32500.76</v>
      </c>
      <c r="S4629" s="8">
        <v>-63779.34</v>
      </c>
      <c r="T4629" s="8">
        <v>-50510.47</v>
      </c>
      <c r="U4629" s="9">
        <v>-643789.30000000005</v>
      </c>
    </row>
    <row r="4630" spans="1:21" ht="23.25" thickBot="1" x14ac:dyDescent="0.3">
      <c r="A4630" s="4" t="s">
        <v>943</v>
      </c>
      <c r="B4630" s="4" t="s">
        <v>1115</v>
      </c>
      <c r="C4630" s="4" t="s">
        <v>1116</v>
      </c>
      <c r="D4630" s="4" t="s">
        <v>972</v>
      </c>
      <c r="E4630" s="4" t="s">
        <v>973</v>
      </c>
      <c r="F4630" s="4" t="s">
        <v>47</v>
      </c>
      <c r="G4630" s="4" t="s">
        <v>48</v>
      </c>
      <c r="H4630" s="4" t="s">
        <v>974</v>
      </c>
      <c r="I4630" s="10">
        <v>109.44</v>
      </c>
      <c r="J4630" s="11"/>
      <c r="K4630" s="11"/>
      <c r="L4630" s="11"/>
      <c r="M4630" s="11"/>
      <c r="N4630" s="11"/>
      <c r="O4630" s="11"/>
      <c r="P4630" s="11"/>
      <c r="Q4630" s="11"/>
      <c r="R4630" s="11"/>
      <c r="S4630" s="11"/>
      <c r="T4630" s="11"/>
      <c r="U4630" s="9">
        <v>109.44</v>
      </c>
    </row>
    <row r="4631" spans="1:21" ht="23.25" thickBot="1" x14ac:dyDescent="0.3">
      <c r="A4631" s="4" t="s">
        <v>943</v>
      </c>
      <c r="B4631" s="4" t="s">
        <v>1115</v>
      </c>
      <c r="C4631" s="4" t="s">
        <v>1116</v>
      </c>
      <c r="D4631" s="4" t="s">
        <v>946</v>
      </c>
      <c r="E4631" s="4" t="s">
        <v>947</v>
      </c>
      <c r="F4631" s="4" t="s">
        <v>254</v>
      </c>
      <c r="G4631" s="4" t="s">
        <v>255</v>
      </c>
      <c r="H4631" s="4" t="s">
        <v>353</v>
      </c>
      <c r="I4631" s="8">
        <v>167.45</v>
      </c>
      <c r="J4631" s="7"/>
      <c r="K4631" s="7"/>
      <c r="L4631" s="7"/>
      <c r="M4631" s="7"/>
      <c r="N4631" s="7"/>
      <c r="O4631" s="7"/>
      <c r="P4631" s="7"/>
      <c r="Q4631" s="7"/>
      <c r="R4631" s="7"/>
      <c r="S4631" s="7"/>
      <c r="T4631" s="7"/>
      <c r="U4631" s="9">
        <v>167.45</v>
      </c>
    </row>
    <row r="4632" spans="1:21" ht="23.25" thickBot="1" x14ac:dyDescent="0.3">
      <c r="A4632" s="4" t="s">
        <v>943</v>
      </c>
      <c r="B4632" s="4" t="s">
        <v>1115</v>
      </c>
      <c r="C4632" s="4" t="s">
        <v>1116</v>
      </c>
      <c r="D4632" s="4" t="s">
        <v>946</v>
      </c>
      <c r="E4632" s="4" t="s">
        <v>947</v>
      </c>
      <c r="F4632" s="4" t="s">
        <v>102</v>
      </c>
      <c r="G4632" s="4" t="s">
        <v>103</v>
      </c>
      <c r="H4632" s="4" t="s">
        <v>353</v>
      </c>
      <c r="I4632" s="10">
        <v>514.08000000000004</v>
      </c>
      <c r="J4632" s="11"/>
      <c r="K4632" s="10">
        <v>76.849999999999994</v>
      </c>
      <c r="L4632" s="11"/>
      <c r="M4632" s="11"/>
      <c r="N4632" s="11"/>
      <c r="O4632" s="11"/>
      <c r="P4632" s="11"/>
      <c r="Q4632" s="11"/>
      <c r="R4632" s="11"/>
      <c r="S4632" s="11"/>
      <c r="T4632" s="11"/>
      <c r="U4632" s="9">
        <v>590.92999999999995</v>
      </c>
    </row>
    <row r="4633" spans="1:21" ht="23.25" thickBot="1" x14ac:dyDescent="0.3">
      <c r="A4633" s="4" t="s">
        <v>943</v>
      </c>
      <c r="B4633" s="4" t="s">
        <v>1115</v>
      </c>
      <c r="C4633" s="4" t="s">
        <v>1116</v>
      </c>
      <c r="D4633" s="4" t="s">
        <v>946</v>
      </c>
      <c r="E4633" s="4" t="s">
        <v>947</v>
      </c>
      <c r="F4633" s="4" t="s">
        <v>116</v>
      </c>
      <c r="G4633" s="4" t="s">
        <v>117</v>
      </c>
      <c r="H4633" s="4" t="s">
        <v>353</v>
      </c>
      <c r="I4633" s="7"/>
      <c r="J4633" s="7"/>
      <c r="K4633" s="8">
        <v>66.510000000000005</v>
      </c>
      <c r="L4633" s="7"/>
      <c r="M4633" s="7"/>
      <c r="N4633" s="7"/>
      <c r="O4633" s="7"/>
      <c r="P4633" s="7"/>
      <c r="Q4633" s="7"/>
      <c r="R4633" s="7"/>
      <c r="S4633" s="7"/>
      <c r="T4633" s="7"/>
      <c r="U4633" s="9">
        <v>66.510000000000005</v>
      </c>
    </row>
    <row r="4634" spans="1:21" ht="23.25" thickBot="1" x14ac:dyDescent="0.3">
      <c r="A4634" s="4" t="s">
        <v>943</v>
      </c>
      <c r="B4634" s="4" t="s">
        <v>1115</v>
      </c>
      <c r="C4634" s="4" t="s">
        <v>1116</v>
      </c>
      <c r="D4634" s="4" t="s">
        <v>946</v>
      </c>
      <c r="E4634" s="4" t="s">
        <v>947</v>
      </c>
      <c r="F4634" s="4" t="s">
        <v>82</v>
      </c>
      <c r="G4634" s="4" t="s">
        <v>83</v>
      </c>
      <c r="H4634" s="4" t="s">
        <v>353</v>
      </c>
      <c r="I4634" s="11"/>
      <c r="J4634" s="11"/>
      <c r="K4634" s="10">
        <v>63.87</v>
      </c>
      <c r="L4634" s="11"/>
      <c r="M4634" s="11"/>
      <c r="N4634" s="11"/>
      <c r="O4634" s="11"/>
      <c r="P4634" s="11"/>
      <c r="Q4634" s="11"/>
      <c r="R4634" s="11"/>
      <c r="S4634" s="11"/>
      <c r="T4634" s="11"/>
      <c r="U4634" s="9">
        <v>63.87</v>
      </c>
    </row>
    <row r="4635" spans="1:21" ht="23.25" thickBot="1" x14ac:dyDescent="0.3">
      <c r="A4635" s="4" t="s">
        <v>943</v>
      </c>
      <c r="B4635" s="4" t="s">
        <v>1115</v>
      </c>
      <c r="C4635" s="4" t="s">
        <v>1116</v>
      </c>
      <c r="D4635" s="4" t="s">
        <v>946</v>
      </c>
      <c r="E4635" s="4" t="s">
        <v>947</v>
      </c>
      <c r="F4635" s="4" t="s">
        <v>84</v>
      </c>
      <c r="G4635" s="4" t="s">
        <v>85</v>
      </c>
      <c r="H4635" s="4" t="s">
        <v>353</v>
      </c>
      <c r="I4635" s="8">
        <v>35.53</v>
      </c>
      <c r="J4635" s="7"/>
      <c r="K4635" s="8">
        <v>851.67</v>
      </c>
      <c r="L4635" s="7"/>
      <c r="M4635" s="7"/>
      <c r="N4635" s="8">
        <v>125</v>
      </c>
      <c r="O4635" s="7"/>
      <c r="P4635" s="7"/>
      <c r="Q4635" s="7"/>
      <c r="R4635" s="7"/>
      <c r="S4635" s="7"/>
      <c r="T4635" s="7"/>
      <c r="U4635" s="9">
        <v>1012.2</v>
      </c>
    </row>
    <row r="4636" spans="1:21" ht="23.25" thickBot="1" x14ac:dyDescent="0.3">
      <c r="A4636" s="4" t="s">
        <v>943</v>
      </c>
      <c r="B4636" s="4" t="s">
        <v>1115</v>
      </c>
      <c r="C4636" s="4" t="s">
        <v>1116</v>
      </c>
      <c r="D4636" s="4" t="s">
        <v>946</v>
      </c>
      <c r="E4636" s="4" t="s">
        <v>947</v>
      </c>
      <c r="F4636" s="4" t="s">
        <v>162</v>
      </c>
      <c r="G4636" s="4" t="s">
        <v>163</v>
      </c>
      <c r="H4636" s="4" t="s">
        <v>353</v>
      </c>
      <c r="I4636" s="11"/>
      <c r="J4636" s="11"/>
      <c r="K4636" s="11"/>
      <c r="L4636" s="11"/>
      <c r="M4636" s="11"/>
      <c r="N4636" s="10">
        <v>229.6</v>
      </c>
      <c r="O4636" s="11"/>
      <c r="P4636" s="11"/>
      <c r="Q4636" s="11"/>
      <c r="R4636" s="11"/>
      <c r="S4636" s="11"/>
      <c r="T4636" s="11"/>
      <c r="U4636" s="9">
        <v>229.6</v>
      </c>
    </row>
    <row r="4637" spans="1:21" ht="23.25" thickBot="1" x14ac:dyDescent="0.3">
      <c r="A4637" s="4" t="s">
        <v>943</v>
      </c>
      <c r="B4637" s="4" t="s">
        <v>1115</v>
      </c>
      <c r="C4637" s="4" t="s">
        <v>1116</v>
      </c>
      <c r="D4637" s="4" t="s">
        <v>946</v>
      </c>
      <c r="E4637" s="4" t="s">
        <v>947</v>
      </c>
      <c r="F4637" s="4" t="s">
        <v>86</v>
      </c>
      <c r="G4637" s="4" t="s">
        <v>87</v>
      </c>
      <c r="H4637" s="4" t="s">
        <v>353</v>
      </c>
      <c r="I4637" s="8">
        <v>408.47</v>
      </c>
      <c r="J4637" s="7"/>
      <c r="K4637" s="8">
        <v>5889.69</v>
      </c>
      <c r="L4637" s="7"/>
      <c r="M4637" s="7"/>
      <c r="N4637" s="7"/>
      <c r="O4637" s="7"/>
      <c r="P4637" s="7"/>
      <c r="Q4637" s="7"/>
      <c r="R4637" s="7"/>
      <c r="S4637" s="7"/>
      <c r="T4637" s="7"/>
      <c r="U4637" s="9">
        <v>6298.16</v>
      </c>
    </row>
    <row r="4638" spans="1:21" ht="23.25" thickBot="1" x14ac:dyDescent="0.3">
      <c r="A4638" s="4" t="s">
        <v>943</v>
      </c>
      <c r="B4638" s="4" t="s">
        <v>7705</v>
      </c>
      <c r="C4638" s="4" t="s">
        <v>7706</v>
      </c>
      <c r="D4638" s="4" t="s">
        <v>944</v>
      </c>
      <c r="E4638" s="4" t="s">
        <v>945</v>
      </c>
      <c r="F4638" s="4" t="s">
        <v>152</v>
      </c>
      <c r="G4638" s="4" t="s">
        <v>153</v>
      </c>
      <c r="H4638" s="4" t="s">
        <v>440</v>
      </c>
      <c r="I4638" s="11"/>
      <c r="J4638" s="11"/>
      <c r="K4638" s="11"/>
      <c r="L4638" s="11"/>
      <c r="M4638" s="11"/>
      <c r="N4638" s="11"/>
      <c r="O4638" s="11"/>
      <c r="P4638" s="11"/>
      <c r="Q4638" s="11"/>
      <c r="R4638" s="10">
        <v>13115</v>
      </c>
      <c r="S4638" s="10">
        <v>760</v>
      </c>
      <c r="T4638" s="10">
        <v>48850</v>
      </c>
      <c r="U4638" s="9">
        <v>62725</v>
      </c>
    </row>
    <row r="4639" spans="1:21" ht="23.25" thickBot="1" x14ac:dyDescent="0.3">
      <c r="A4639" s="4" t="s">
        <v>943</v>
      </c>
      <c r="B4639" s="4" t="s">
        <v>1117</v>
      </c>
      <c r="C4639" s="4" t="s">
        <v>1118</v>
      </c>
      <c r="D4639" s="4" t="s">
        <v>944</v>
      </c>
      <c r="E4639" s="4" t="s">
        <v>945</v>
      </c>
      <c r="F4639" s="4" t="s">
        <v>108</v>
      </c>
      <c r="G4639" s="4" t="s">
        <v>109</v>
      </c>
      <c r="H4639" s="4" t="s">
        <v>440</v>
      </c>
      <c r="I4639" s="8">
        <v>48263</v>
      </c>
      <c r="J4639" s="8">
        <v>43746.68</v>
      </c>
      <c r="K4639" s="8">
        <v>50358.21</v>
      </c>
      <c r="L4639" s="8">
        <v>52206.879999999997</v>
      </c>
      <c r="M4639" s="8">
        <v>55861.09</v>
      </c>
      <c r="N4639" s="8">
        <v>56417.279999999999</v>
      </c>
      <c r="O4639" s="8">
        <v>56034.01</v>
      </c>
      <c r="P4639" s="8">
        <v>48979.42</v>
      </c>
      <c r="Q4639" s="8">
        <v>46213.86</v>
      </c>
      <c r="R4639" s="8">
        <v>44579.34</v>
      </c>
      <c r="S4639" s="8">
        <v>46636.2</v>
      </c>
      <c r="T4639" s="8">
        <v>50016.13</v>
      </c>
      <c r="U4639" s="9">
        <v>599312.1</v>
      </c>
    </row>
    <row r="4640" spans="1:21" ht="23.25" thickBot="1" x14ac:dyDescent="0.3">
      <c r="A4640" s="4" t="s">
        <v>943</v>
      </c>
      <c r="B4640" s="4" t="s">
        <v>1117</v>
      </c>
      <c r="C4640" s="4" t="s">
        <v>1118</v>
      </c>
      <c r="D4640" s="4" t="s">
        <v>944</v>
      </c>
      <c r="E4640" s="4" t="s">
        <v>945</v>
      </c>
      <c r="F4640" s="4" t="s">
        <v>110</v>
      </c>
      <c r="G4640" s="4" t="s">
        <v>111</v>
      </c>
      <c r="H4640" s="4" t="s">
        <v>440</v>
      </c>
      <c r="I4640" s="11"/>
      <c r="J4640" s="11"/>
      <c r="K4640" s="11"/>
      <c r="L4640" s="10">
        <v>63.26</v>
      </c>
      <c r="M4640" s="11"/>
      <c r="N4640" s="11"/>
      <c r="O4640" s="11"/>
      <c r="P4640" s="11"/>
      <c r="Q4640" s="11"/>
      <c r="R4640" s="11"/>
      <c r="S4640" s="11"/>
      <c r="T4640" s="11"/>
      <c r="U4640" s="9">
        <v>63.26</v>
      </c>
    </row>
    <row r="4641" spans="1:21" ht="23.25" thickBot="1" x14ac:dyDescent="0.3">
      <c r="A4641" s="4" t="s">
        <v>943</v>
      </c>
      <c r="B4641" s="4" t="s">
        <v>1117</v>
      </c>
      <c r="C4641" s="4" t="s">
        <v>1118</v>
      </c>
      <c r="D4641" s="4" t="s">
        <v>944</v>
      </c>
      <c r="E4641" s="4" t="s">
        <v>945</v>
      </c>
      <c r="F4641" s="4" t="s">
        <v>112</v>
      </c>
      <c r="G4641" s="4" t="s">
        <v>113</v>
      </c>
      <c r="H4641" s="4" t="s">
        <v>440</v>
      </c>
      <c r="I4641" s="8">
        <v>7804.07</v>
      </c>
      <c r="J4641" s="8">
        <v>7804.07</v>
      </c>
      <c r="K4641" s="8">
        <v>7804.11</v>
      </c>
      <c r="L4641" s="8">
        <v>7804.11</v>
      </c>
      <c r="M4641" s="8">
        <v>7804.1</v>
      </c>
      <c r="N4641" s="8">
        <v>8071.71</v>
      </c>
      <c r="O4641" s="8">
        <v>7648.65</v>
      </c>
      <c r="P4641" s="8">
        <v>7037.58</v>
      </c>
      <c r="Q4641" s="8">
        <v>7037.56</v>
      </c>
      <c r="R4641" s="8">
        <v>7037.59</v>
      </c>
      <c r="S4641" s="8">
        <v>7037.57</v>
      </c>
      <c r="T4641" s="8">
        <v>8141.13</v>
      </c>
      <c r="U4641" s="9">
        <v>91032.25</v>
      </c>
    </row>
    <row r="4642" spans="1:21" ht="23.25" thickBot="1" x14ac:dyDescent="0.3">
      <c r="A4642" s="4" t="s">
        <v>943</v>
      </c>
      <c r="B4642" s="4" t="s">
        <v>1117</v>
      </c>
      <c r="C4642" s="4" t="s">
        <v>1118</v>
      </c>
      <c r="D4642" s="4" t="s">
        <v>944</v>
      </c>
      <c r="E4642" s="4" t="s">
        <v>945</v>
      </c>
      <c r="F4642" s="4" t="s">
        <v>114</v>
      </c>
      <c r="G4642" s="4" t="s">
        <v>115</v>
      </c>
      <c r="H4642" s="4" t="s">
        <v>440</v>
      </c>
      <c r="I4642" s="10">
        <v>28883.759999999998</v>
      </c>
      <c r="J4642" s="10">
        <v>28883.65</v>
      </c>
      <c r="K4642" s="10">
        <v>28883.7</v>
      </c>
      <c r="L4642" s="10">
        <v>28963.78</v>
      </c>
      <c r="M4642" s="10">
        <v>28963.78</v>
      </c>
      <c r="N4642" s="10">
        <v>29956.9</v>
      </c>
      <c r="O4642" s="10">
        <v>28386.81</v>
      </c>
      <c r="P4642" s="10">
        <v>26118.92</v>
      </c>
      <c r="Q4642" s="10">
        <v>26118.93</v>
      </c>
      <c r="R4642" s="10">
        <v>26118.92</v>
      </c>
      <c r="S4642" s="10">
        <v>26118.94</v>
      </c>
      <c r="T4642" s="10">
        <v>30214.63</v>
      </c>
      <c r="U4642" s="9">
        <v>337612.72</v>
      </c>
    </row>
    <row r="4643" spans="1:21" ht="23.25" thickBot="1" x14ac:dyDescent="0.3">
      <c r="A4643" s="4" t="s">
        <v>943</v>
      </c>
      <c r="B4643" s="4" t="s">
        <v>1117</v>
      </c>
      <c r="C4643" s="4" t="s">
        <v>1118</v>
      </c>
      <c r="D4643" s="4" t="s">
        <v>944</v>
      </c>
      <c r="E4643" s="4" t="s">
        <v>945</v>
      </c>
      <c r="F4643" s="4" t="s">
        <v>128</v>
      </c>
      <c r="G4643" s="4" t="s">
        <v>129</v>
      </c>
      <c r="H4643" s="4" t="s">
        <v>440</v>
      </c>
      <c r="I4643" s="7"/>
      <c r="J4643" s="8">
        <v>19.95</v>
      </c>
      <c r="K4643" s="8">
        <v>2494.5</v>
      </c>
      <c r="L4643" s="8">
        <v>1095</v>
      </c>
      <c r="M4643" s="7"/>
      <c r="N4643" s="7"/>
      <c r="O4643" s="7"/>
      <c r="P4643" s="7"/>
      <c r="Q4643" s="8">
        <v>-1095</v>
      </c>
      <c r="R4643" s="7"/>
      <c r="S4643" s="8">
        <v>1232.54</v>
      </c>
      <c r="T4643" s="7"/>
      <c r="U4643" s="9">
        <v>3746.99</v>
      </c>
    </row>
    <row r="4644" spans="1:21" ht="23.25" thickBot="1" x14ac:dyDescent="0.3">
      <c r="A4644" s="4" t="s">
        <v>943</v>
      </c>
      <c r="B4644" s="4" t="s">
        <v>1117</v>
      </c>
      <c r="C4644" s="4" t="s">
        <v>1118</v>
      </c>
      <c r="D4644" s="4" t="s">
        <v>944</v>
      </c>
      <c r="E4644" s="4" t="s">
        <v>945</v>
      </c>
      <c r="F4644" s="4" t="s">
        <v>94</v>
      </c>
      <c r="G4644" s="4" t="s">
        <v>95</v>
      </c>
      <c r="H4644" s="4" t="s">
        <v>440</v>
      </c>
      <c r="I4644" s="11"/>
      <c r="J4644" s="11"/>
      <c r="K4644" s="11"/>
      <c r="L4644" s="11"/>
      <c r="M4644" s="11"/>
      <c r="N4644" s="11"/>
      <c r="O4644" s="10">
        <v>119.99</v>
      </c>
      <c r="P4644" s="11"/>
      <c r="Q4644" s="11"/>
      <c r="R4644" s="11"/>
      <c r="S4644" s="11"/>
      <c r="T4644" s="11"/>
      <c r="U4644" s="9">
        <v>119.99</v>
      </c>
    </row>
    <row r="4645" spans="1:21" ht="23.25" thickBot="1" x14ac:dyDescent="0.3">
      <c r="A4645" s="4" t="s">
        <v>943</v>
      </c>
      <c r="B4645" s="4" t="s">
        <v>1117</v>
      </c>
      <c r="C4645" s="4" t="s">
        <v>1118</v>
      </c>
      <c r="D4645" s="4" t="s">
        <v>944</v>
      </c>
      <c r="E4645" s="4" t="s">
        <v>945</v>
      </c>
      <c r="F4645" s="4" t="s">
        <v>134</v>
      </c>
      <c r="G4645" s="4" t="s">
        <v>135</v>
      </c>
      <c r="H4645" s="4" t="s">
        <v>440</v>
      </c>
      <c r="I4645" s="7"/>
      <c r="J4645" s="7"/>
      <c r="K4645" s="8">
        <v>350</v>
      </c>
      <c r="L4645" s="8">
        <v>245</v>
      </c>
      <c r="M4645" s="7"/>
      <c r="N4645" s="7"/>
      <c r="O4645" s="7"/>
      <c r="P4645" s="7"/>
      <c r="Q4645" s="7"/>
      <c r="R4645" s="7"/>
      <c r="S4645" s="8">
        <v>1240</v>
      </c>
      <c r="T4645" s="7"/>
      <c r="U4645" s="9">
        <v>1835</v>
      </c>
    </row>
    <row r="4646" spans="1:21" ht="23.25" thickBot="1" x14ac:dyDescent="0.3">
      <c r="A4646" s="4" t="s">
        <v>943</v>
      </c>
      <c r="B4646" s="4" t="s">
        <v>1117</v>
      </c>
      <c r="C4646" s="4" t="s">
        <v>1118</v>
      </c>
      <c r="D4646" s="4" t="s">
        <v>944</v>
      </c>
      <c r="E4646" s="4" t="s">
        <v>945</v>
      </c>
      <c r="F4646" s="4" t="s">
        <v>98</v>
      </c>
      <c r="G4646" s="4" t="s">
        <v>99</v>
      </c>
      <c r="H4646" s="4" t="s">
        <v>440</v>
      </c>
      <c r="I4646" s="11"/>
      <c r="J4646" s="11"/>
      <c r="K4646" s="11"/>
      <c r="L4646" s="11"/>
      <c r="M4646" s="11"/>
      <c r="N4646" s="11"/>
      <c r="O4646" s="11"/>
      <c r="P4646" s="11"/>
      <c r="Q4646" s="11"/>
      <c r="R4646" s="11"/>
      <c r="S4646" s="10">
        <v>159.94999999999999</v>
      </c>
      <c r="T4646" s="10">
        <v>-159.94999999999999</v>
      </c>
      <c r="U4646" s="12">
        <v>0</v>
      </c>
    </row>
    <row r="4647" spans="1:21" ht="23.25" thickBot="1" x14ac:dyDescent="0.3">
      <c r="A4647" s="4" t="s">
        <v>943</v>
      </c>
      <c r="B4647" s="4" t="s">
        <v>1117</v>
      </c>
      <c r="C4647" s="4" t="s">
        <v>1118</v>
      </c>
      <c r="D4647" s="4" t="s">
        <v>944</v>
      </c>
      <c r="E4647" s="4" t="s">
        <v>945</v>
      </c>
      <c r="F4647" s="4" t="s">
        <v>102</v>
      </c>
      <c r="G4647" s="4" t="s">
        <v>103</v>
      </c>
      <c r="H4647" s="4" t="s">
        <v>440</v>
      </c>
      <c r="I4647" s="8">
        <v>199.09</v>
      </c>
      <c r="J4647" s="8">
        <v>78.59</v>
      </c>
      <c r="K4647" s="8">
        <v>295.58999999999997</v>
      </c>
      <c r="L4647" s="8">
        <v>22.19</v>
      </c>
      <c r="M4647" s="8">
        <v>59.92</v>
      </c>
      <c r="N4647" s="7"/>
      <c r="O4647" s="8">
        <v>148.97</v>
      </c>
      <c r="P4647" s="8">
        <v>199.09</v>
      </c>
      <c r="Q4647" s="7"/>
      <c r="R4647" s="7"/>
      <c r="S4647" s="8">
        <v>213.47</v>
      </c>
      <c r="T4647" s="8">
        <v>9</v>
      </c>
      <c r="U4647" s="9">
        <v>1225.9100000000001</v>
      </c>
    </row>
    <row r="4648" spans="1:21" ht="23.25" thickBot="1" x14ac:dyDescent="0.3">
      <c r="A4648" s="4" t="s">
        <v>943</v>
      </c>
      <c r="B4648" s="4" t="s">
        <v>1117</v>
      </c>
      <c r="C4648" s="4" t="s">
        <v>1118</v>
      </c>
      <c r="D4648" s="4" t="s">
        <v>944</v>
      </c>
      <c r="E4648" s="4" t="s">
        <v>945</v>
      </c>
      <c r="F4648" s="4" t="s">
        <v>235</v>
      </c>
      <c r="G4648" s="4" t="s">
        <v>236</v>
      </c>
      <c r="H4648" s="4" t="s">
        <v>440</v>
      </c>
      <c r="I4648" s="11"/>
      <c r="J4648" s="11"/>
      <c r="K4648" s="11"/>
      <c r="L4648" s="11"/>
      <c r="M4648" s="11"/>
      <c r="N4648" s="11"/>
      <c r="O4648" s="10">
        <v>115</v>
      </c>
      <c r="P4648" s="11"/>
      <c r="Q4648" s="11"/>
      <c r="R4648" s="11"/>
      <c r="S4648" s="10">
        <v>91.42</v>
      </c>
      <c r="T4648" s="10">
        <v>159.94999999999999</v>
      </c>
      <c r="U4648" s="9">
        <v>366.37</v>
      </c>
    </row>
    <row r="4649" spans="1:21" ht="23.25" thickBot="1" x14ac:dyDescent="0.3">
      <c r="A4649" s="4" t="s">
        <v>943</v>
      </c>
      <c r="B4649" s="4" t="s">
        <v>1117</v>
      </c>
      <c r="C4649" s="4" t="s">
        <v>1118</v>
      </c>
      <c r="D4649" s="4" t="s">
        <v>944</v>
      </c>
      <c r="E4649" s="4" t="s">
        <v>945</v>
      </c>
      <c r="F4649" s="4" t="s">
        <v>116</v>
      </c>
      <c r="G4649" s="4" t="s">
        <v>117</v>
      </c>
      <c r="H4649" s="4" t="s">
        <v>440</v>
      </c>
      <c r="I4649" s="8">
        <v>21.78</v>
      </c>
      <c r="J4649" s="8">
        <v>83.3</v>
      </c>
      <c r="K4649" s="8">
        <v>49.55</v>
      </c>
      <c r="L4649" s="8">
        <v>17.2</v>
      </c>
      <c r="M4649" s="8">
        <v>8.4</v>
      </c>
      <c r="N4649" s="8">
        <v>9.8000000000000007</v>
      </c>
      <c r="O4649" s="7"/>
      <c r="P4649" s="7"/>
      <c r="Q4649" s="7"/>
      <c r="R4649" s="7"/>
      <c r="S4649" s="7"/>
      <c r="T4649" s="7"/>
      <c r="U4649" s="9">
        <v>190.03</v>
      </c>
    </row>
    <row r="4650" spans="1:21" ht="23.25" thickBot="1" x14ac:dyDescent="0.3">
      <c r="A4650" s="4" t="s">
        <v>943</v>
      </c>
      <c r="B4650" s="4" t="s">
        <v>1117</v>
      </c>
      <c r="C4650" s="4" t="s">
        <v>1118</v>
      </c>
      <c r="D4650" s="4" t="s">
        <v>944</v>
      </c>
      <c r="E4650" s="4" t="s">
        <v>945</v>
      </c>
      <c r="F4650" s="4" t="s">
        <v>82</v>
      </c>
      <c r="G4650" s="4" t="s">
        <v>83</v>
      </c>
      <c r="H4650" s="4" t="s">
        <v>440</v>
      </c>
      <c r="I4650" s="11"/>
      <c r="J4650" s="10">
        <v>69</v>
      </c>
      <c r="K4650" s="11"/>
      <c r="L4650" s="10">
        <v>15</v>
      </c>
      <c r="M4650" s="11"/>
      <c r="N4650" s="11"/>
      <c r="O4650" s="11"/>
      <c r="P4650" s="11"/>
      <c r="Q4650" s="11"/>
      <c r="R4650" s="11"/>
      <c r="S4650" s="11"/>
      <c r="T4650" s="11"/>
      <c r="U4650" s="9">
        <v>84</v>
      </c>
    </row>
    <row r="4651" spans="1:21" ht="23.25" thickBot="1" x14ac:dyDescent="0.3">
      <c r="A4651" s="4" t="s">
        <v>943</v>
      </c>
      <c r="B4651" s="4" t="s">
        <v>1117</v>
      </c>
      <c r="C4651" s="4" t="s">
        <v>1118</v>
      </c>
      <c r="D4651" s="4" t="s">
        <v>944</v>
      </c>
      <c r="E4651" s="4" t="s">
        <v>945</v>
      </c>
      <c r="F4651" s="4" t="s">
        <v>152</v>
      </c>
      <c r="G4651" s="4" t="s">
        <v>153</v>
      </c>
      <c r="H4651" s="4" t="s">
        <v>440</v>
      </c>
      <c r="I4651" s="7"/>
      <c r="J4651" s="7"/>
      <c r="K4651" s="7"/>
      <c r="L4651" s="7"/>
      <c r="M4651" s="7"/>
      <c r="N4651" s="7"/>
      <c r="O4651" s="7"/>
      <c r="P4651" s="8">
        <v>8913.7099999999991</v>
      </c>
      <c r="Q4651" s="7"/>
      <c r="R4651" s="7"/>
      <c r="S4651" s="7"/>
      <c r="T4651" s="7"/>
      <c r="U4651" s="9">
        <v>8913.7099999999991</v>
      </c>
    </row>
    <row r="4652" spans="1:21" ht="23.25" thickBot="1" x14ac:dyDescent="0.3">
      <c r="A4652" s="4" t="s">
        <v>943</v>
      </c>
      <c r="B4652" s="4" t="s">
        <v>1117</v>
      </c>
      <c r="C4652" s="4" t="s">
        <v>1118</v>
      </c>
      <c r="D4652" s="4" t="s">
        <v>944</v>
      </c>
      <c r="E4652" s="4" t="s">
        <v>945</v>
      </c>
      <c r="F4652" s="4" t="s">
        <v>84</v>
      </c>
      <c r="G4652" s="4" t="s">
        <v>85</v>
      </c>
      <c r="H4652" s="4" t="s">
        <v>440</v>
      </c>
      <c r="I4652" s="10">
        <v>67.88</v>
      </c>
      <c r="J4652" s="10">
        <v>433.37</v>
      </c>
      <c r="K4652" s="10">
        <v>350.12</v>
      </c>
      <c r="L4652" s="10">
        <v>131.72</v>
      </c>
      <c r="M4652" s="10">
        <v>89.58</v>
      </c>
      <c r="N4652" s="10">
        <v>159.97</v>
      </c>
      <c r="O4652" s="11"/>
      <c r="P4652" s="11"/>
      <c r="Q4652" s="11"/>
      <c r="R4652" s="11"/>
      <c r="S4652" s="11"/>
      <c r="T4652" s="11"/>
      <c r="U4652" s="9">
        <v>1232.6400000000001</v>
      </c>
    </row>
    <row r="4653" spans="1:21" ht="23.25" thickBot="1" x14ac:dyDescent="0.3">
      <c r="A4653" s="4" t="s">
        <v>943</v>
      </c>
      <c r="B4653" s="4" t="s">
        <v>1117</v>
      </c>
      <c r="C4653" s="4" t="s">
        <v>1118</v>
      </c>
      <c r="D4653" s="4" t="s">
        <v>944</v>
      </c>
      <c r="E4653" s="4" t="s">
        <v>945</v>
      </c>
      <c r="F4653" s="4" t="s">
        <v>162</v>
      </c>
      <c r="G4653" s="4" t="s">
        <v>163</v>
      </c>
      <c r="H4653" s="4" t="s">
        <v>440</v>
      </c>
      <c r="I4653" s="7"/>
      <c r="J4653" s="8">
        <v>1346.14</v>
      </c>
      <c r="K4653" s="7"/>
      <c r="L4653" s="7"/>
      <c r="M4653" s="7"/>
      <c r="N4653" s="7"/>
      <c r="O4653" s="7"/>
      <c r="P4653" s="7"/>
      <c r="Q4653" s="7"/>
      <c r="R4653" s="7"/>
      <c r="S4653" s="7"/>
      <c r="T4653" s="7"/>
      <c r="U4653" s="9">
        <v>1346.14</v>
      </c>
    </row>
    <row r="4654" spans="1:21" ht="23.25" thickBot="1" x14ac:dyDescent="0.3">
      <c r="A4654" s="4" t="s">
        <v>943</v>
      </c>
      <c r="B4654" s="4" t="s">
        <v>1117</v>
      </c>
      <c r="C4654" s="4" t="s">
        <v>1118</v>
      </c>
      <c r="D4654" s="4" t="s">
        <v>944</v>
      </c>
      <c r="E4654" s="4" t="s">
        <v>945</v>
      </c>
      <c r="F4654" s="4" t="s">
        <v>164</v>
      </c>
      <c r="G4654" s="4" t="s">
        <v>165</v>
      </c>
      <c r="H4654" s="4" t="s">
        <v>440</v>
      </c>
      <c r="I4654" s="11"/>
      <c r="J4654" s="10">
        <v>1061.3399999999999</v>
      </c>
      <c r="K4654" s="11"/>
      <c r="L4654" s="11"/>
      <c r="M4654" s="10">
        <v>272.33</v>
      </c>
      <c r="N4654" s="10">
        <v>342.45</v>
      </c>
      <c r="O4654" s="11"/>
      <c r="P4654" s="11"/>
      <c r="Q4654" s="11"/>
      <c r="R4654" s="11"/>
      <c r="S4654" s="11"/>
      <c r="T4654" s="11"/>
      <c r="U4654" s="9">
        <v>1676.12</v>
      </c>
    </row>
    <row r="4655" spans="1:21" ht="23.25" thickBot="1" x14ac:dyDescent="0.3">
      <c r="A4655" s="4" t="s">
        <v>943</v>
      </c>
      <c r="B4655" s="4" t="s">
        <v>1117</v>
      </c>
      <c r="C4655" s="4" t="s">
        <v>1118</v>
      </c>
      <c r="D4655" s="4" t="s">
        <v>944</v>
      </c>
      <c r="E4655" s="4" t="s">
        <v>945</v>
      </c>
      <c r="F4655" s="4" t="s">
        <v>166</v>
      </c>
      <c r="G4655" s="4" t="s">
        <v>167</v>
      </c>
      <c r="H4655" s="4" t="s">
        <v>440</v>
      </c>
      <c r="I4655" s="7"/>
      <c r="J4655" s="7"/>
      <c r="K4655" s="8">
        <v>323.99</v>
      </c>
      <c r="L4655" s="7"/>
      <c r="M4655" s="8">
        <v>40</v>
      </c>
      <c r="N4655" s="7"/>
      <c r="O4655" s="7"/>
      <c r="P4655" s="7"/>
      <c r="Q4655" s="7"/>
      <c r="R4655" s="7"/>
      <c r="S4655" s="7"/>
      <c r="T4655" s="7"/>
      <c r="U4655" s="9">
        <v>363.99</v>
      </c>
    </row>
    <row r="4656" spans="1:21" ht="23.25" thickBot="1" x14ac:dyDescent="0.3">
      <c r="A4656" s="4" t="s">
        <v>943</v>
      </c>
      <c r="B4656" s="4" t="s">
        <v>1117</v>
      </c>
      <c r="C4656" s="4" t="s">
        <v>1118</v>
      </c>
      <c r="D4656" s="4" t="s">
        <v>944</v>
      </c>
      <c r="E4656" s="4" t="s">
        <v>945</v>
      </c>
      <c r="F4656" s="4" t="s">
        <v>76</v>
      </c>
      <c r="G4656" s="4" t="s">
        <v>77</v>
      </c>
      <c r="H4656" s="4" t="s">
        <v>440</v>
      </c>
      <c r="I4656" s="11"/>
      <c r="J4656" s="11"/>
      <c r="K4656" s="11"/>
      <c r="L4656" s="11"/>
      <c r="M4656" s="11"/>
      <c r="N4656" s="11"/>
      <c r="O4656" s="11"/>
      <c r="P4656" s="10">
        <v>2303.6</v>
      </c>
      <c r="Q4656" s="10">
        <v>1151.8</v>
      </c>
      <c r="R4656" s="11"/>
      <c r="S4656" s="11"/>
      <c r="T4656" s="11"/>
      <c r="U4656" s="9">
        <v>3455.4</v>
      </c>
    </row>
    <row r="4657" spans="1:21" ht="23.25" thickBot="1" x14ac:dyDescent="0.3">
      <c r="A4657" s="4" t="s">
        <v>943</v>
      </c>
      <c r="B4657" s="4" t="s">
        <v>1117</v>
      </c>
      <c r="C4657" s="4" t="s">
        <v>1118</v>
      </c>
      <c r="D4657" s="4" t="s">
        <v>7707</v>
      </c>
      <c r="E4657" s="4" t="s">
        <v>7708</v>
      </c>
      <c r="F4657" s="4" t="s">
        <v>168</v>
      </c>
      <c r="G4657" s="4" t="s">
        <v>169</v>
      </c>
      <c r="H4657" s="4" t="s">
        <v>932</v>
      </c>
      <c r="I4657" s="7"/>
      <c r="J4657" s="7"/>
      <c r="K4657" s="8">
        <v>694.75</v>
      </c>
      <c r="L4657" s="7"/>
      <c r="M4657" s="7"/>
      <c r="N4657" s="7"/>
      <c r="O4657" s="7"/>
      <c r="P4657" s="7"/>
      <c r="Q4657" s="7"/>
      <c r="R4657" s="7"/>
      <c r="S4657" s="7"/>
      <c r="T4657" s="7"/>
      <c r="U4657" s="9">
        <v>694.75</v>
      </c>
    </row>
    <row r="4658" spans="1:21" ht="23.25" thickBot="1" x14ac:dyDescent="0.3">
      <c r="A4658" s="4" t="s">
        <v>943</v>
      </c>
      <c r="B4658" s="4" t="s">
        <v>1117</v>
      </c>
      <c r="C4658" s="4" t="s">
        <v>1118</v>
      </c>
      <c r="D4658" s="4" t="s">
        <v>946</v>
      </c>
      <c r="E4658" s="4" t="s">
        <v>947</v>
      </c>
      <c r="F4658" s="4" t="s">
        <v>84</v>
      </c>
      <c r="G4658" s="4" t="s">
        <v>85</v>
      </c>
      <c r="H4658" s="4" t="s">
        <v>353</v>
      </c>
      <c r="I4658" s="11"/>
      <c r="J4658" s="11"/>
      <c r="K4658" s="10">
        <v>265.3</v>
      </c>
      <c r="L4658" s="11"/>
      <c r="M4658" s="11"/>
      <c r="N4658" s="11"/>
      <c r="O4658" s="11"/>
      <c r="P4658" s="11"/>
      <c r="Q4658" s="11"/>
      <c r="R4658" s="11"/>
      <c r="S4658" s="11"/>
      <c r="T4658" s="11"/>
      <c r="U4658" s="9">
        <v>265.3</v>
      </c>
    </row>
    <row r="4659" spans="1:21" ht="23.25" thickBot="1" x14ac:dyDescent="0.3">
      <c r="A4659" s="4" t="s">
        <v>943</v>
      </c>
      <c r="B4659" s="4" t="s">
        <v>851</v>
      </c>
      <c r="C4659" s="4" t="s">
        <v>852</v>
      </c>
      <c r="D4659" s="4" t="s">
        <v>944</v>
      </c>
      <c r="E4659" s="4" t="s">
        <v>945</v>
      </c>
      <c r="F4659" s="4" t="s">
        <v>108</v>
      </c>
      <c r="G4659" s="4" t="s">
        <v>109</v>
      </c>
      <c r="H4659" s="4" t="s">
        <v>440</v>
      </c>
      <c r="I4659" s="8">
        <v>33300.58</v>
      </c>
      <c r="J4659" s="8">
        <v>29115.46</v>
      </c>
      <c r="K4659" s="8">
        <v>30226.91</v>
      </c>
      <c r="L4659" s="8">
        <v>27497.78</v>
      </c>
      <c r="M4659" s="8">
        <v>32763.08</v>
      </c>
      <c r="N4659" s="8">
        <v>31626.39</v>
      </c>
      <c r="O4659" s="8">
        <v>34394.519999999997</v>
      </c>
      <c r="P4659" s="8">
        <v>31567.54</v>
      </c>
      <c r="Q4659" s="8">
        <v>34394.519999999997</v>
      </c>
      <c r="R4659" s="8">
        <v>32060.11</v>
      </c>
      <c r="S4659" s="8">
        <v>30301.78</v>
      </c>
      <c r="T4659" s="8">
        <v>28469.24</v>
      </c>
      <c r="U4659" s="9">
        <v>375717.91</v>
      </c>
    </row>
    <row r="4660" spans="1:21" ht="23.25" thickBot="1" x14ac:dyDescent="0.3">
      <c r="A4660" s="4" t="s">
        <v>943</v>
      </c>
      <c r="B4660" s="4" t="s">
        <v>851</v>
      </c>
      <c r="C4660" s="4" t="s">
        <v>852</v>
      </c>
      <c r="D4660" s="4" t="s">
        <v>944</v>
      </c>
      <c r="E4660" s="4" t="s">
        <v>945</v>
      </c>
      <c r="F4660" s="4" t="s">
        <v>110</v>
      </c>
      <c r="G4660" s="4" t="s">
        <v>111</v>
      </c>
      <c r="H4660" s="4" t="s">
        <v>440</v>
      </c>
      <c r="I4660" s="11"/>
      <c r="J4660" s="10">
        <v>2253.92</v>
      </c>
      <c r="K4660" s="11"/>
      <c r="L4660" s="11"/>
      <c r="M4660" s="11"/>
      <c r="N4660" s="11"/>
      <c r="O4660" s="11"/>
      <c r="P4660" s="11"/>
      <c r="Q4660" s="11"/>
      <c r="R4660" s="11"/>
      <c r="S4660" s="11"/>
      <c r="T4660" s="11"/>
      <c r="U4660" s="9">
        <v>2253.92</v>
      </c>
    </row>
    <row r="4661" spans="1:21" ht="23.25" thickBot="1" x14ac:dyDescent="0.3">
      <c r="A4661" s="4" t="s">
        <v>943</v>
      </c>
      <c r="B4661" s="4" t="s">
        <v>851</v>
      </c>
      <c r="C4661" s="4" t="s">
        <v>852</v>
      </c>
      <c r="D4661" s="4" t="s">
        <v>944</v>
      </c>
      <c r="E4661" s="4" t="s">
        <v>945</v>
      </c>
      <c r="F4661" s="4" t="s">
        <v>112</v>
      </c>
      <c r="G4661" s="4" t="s">
        <v>113</v>
      </c>
      <c r="H4661" s="4" t="s">
        <v>440</v>
      </c>
      <c r="I4661" s="8">
        <v>4545.54</v>
      </c>
      <c r="J4661" s="8">
        <v>4545.55</v>
      </c>
      <c r="K4661" s="8">
        <v>4545.54</v>
      </c>
      <c r="L4661" s="8">
        <v>4545.5200000000004</v>
      </c>
      <c r="M4661" s="8">
        <v>4545.54</v>
      </c>
      <c r="N4661" s="8">
        <v>4694.87</v>
      </c>
      <c r="O4661" s="8">
        <v>4694.8599999999997</v>
      </c>
      <c r="P4661" s="8">
        <v>4694.8599999999997</v>
      </c>
      <c r="Q4661" s="8">
        <v>4694.8599999999997</v>
      </c>
      <c r="R4661" s="8">
        <v>4694.8599999999997</v>
      </c>
      <c r="S4661" s="8">
        <v>4694.8599999999997</v>
      </c>
      <c r="T4661" s="8">
        <v>4694.8599999999997</v>
      </c>
      <c r="U4661" s="9">
        <v>55591.72</v>
      </c>
    </row>
    <row r="4662" spans="1:21" ht="23.25" thickBot="1" x14ac:dyDescent="0.3">
      <c r="A4662" s="4" t="s">
        <v>943</v>
      </c>
      <c r="B4662" s="4" t="s">
        <v>851</v>
      </c>
      <c r="C4662" s="4" t="s">
        <v>852</v>
      </c>
      <c r="D4662" s="4" t="s">
        <v>944</v>
      </c>
      <c r="E4662" s="4" t="s">
        <v>945</v>
      </c>
      <c r="F4662" s="4" t="s">
        <v>114</v>
      </c>
      <c r="G4662" s="4" t="s">
        <v>115</v>
      </c>
      <c r="H4662" s="4" t="s">
        <v>440</v>
      </c>
      <c r="I4662" s="10">
        <v>16823.46</v>
      </c>
      <c r="J4662" s="10">
        <v>16823.47</v>
      </c>
      <c r="K4662" s="10">
        <v>16823.46</v>
      </c>
      <c r="L4662" s="10">
        <v>16870.09</v>
      </c>
      <c r="M4662" s="10">
        <v>16870.060000000001</v>
      </c>
      <c r="N4662" s="10">
        <v>17424.240000000002</v>
      </c>
      <c r="O4662" s="10">
        <v>17424.240000000002</v>
      </c>
      <c r="P4662" s="10">
        <v>17424.25</v>
      </c>
      <c r="Q4662" s="10">
        <v>17424.240000000002</v>
      </c>
      <c r="R4662" s="10">
        <v>17424.240000000002</v>
      </c>
      <c r="S4662" s="10">
        <v>17424.259999999998</v>
      </c>
      <c r="T4662" s="10">
        <v>17424.240000000002</v>
      </c>
      <c r="U4662" s="9">
        <v>206180.25</v>
      </c>
    </row>
    <row r="4663" spans="1:21" ht="23.25" thickBot="1" x14ac:dyDescent="0.3">
      <c r="A4663" s="4" t="s">
        <v>943</v>
      </c>
      <c r="B4663" s="4" t="s">
        <v>851</v>
      </c>
      <c r="C4663" s="4" t="s">
        <v>852</v>
      </c>
      <c r="D4663" s="4" t="s">
        <v>944</v>
      </c>
      <c r="E4663" s="4" t="s">
        <v>945</v>
      </c>
      <c r="F4663" s="4" t="s">
        <v>306</v>
      </c>
      <c r="G4663" s="4" t="s">
        <v>307</v>
      </c>
      <c r="H4663" s="4" t="s">
        <v>440</v>
      </c>
      <c r="I4663" s="8">
        <v>525</v>
      </c>
      <c r="J4663" s="8">
        <v>525</v>
      </c>
      <c r="K4663" s="8">
        <v>525</v>
      </c>
      <c r="L4663" s="8">
        <v>525</v>
      </c>
      <c r="M4663" s="8">
        <v>525</v>
      </c>
      <c r="N4663" s="8">
        <v>525</v>
      </c>
      <c r="O4663" s="8">
        <v>525</v>
      </c>
      <c r="P4663" s="8">
        <v>525</v>
      </c>
      <c r="Q4663" s="8">
        <v>525</v>
      </c>
      <c r="R4663" s="8">
        <v>525</v>
      </c>
      <c r="S4663" s="8">
        <v>525</v>
      </c>
      <c r="T4663" s="8">
        <v>525</v>
      </c>
      <c r="U4663" s="9">
        <v>6300</v>
      </c>
    </row>
    <row r="4664" spans="1:21" ht="23.25" thickBot="1" x14ac:dyDescent="0.3">
      <c r="A4664" s="4" t="s">
        <v>943</v>
      </c>
      <c r="B4664" s="4" t="s">
        <v>851</v>
      </c>
      <c r="C4664" s="4" t="s">
        <v>852</v>
      </c>
      <c r="D4664" s="4" t="s">
        <v>944</v>
      </c>
      <c r="E4664" s="4" t="s">
        <v>945</v>
      </c>
      <c r="F4664" s="4" t="s">
        <v>70</v>
      </c>
      <c r="G4664" s="4" t="s">
        <v>71</v>
      </c>
      <c r="H4664" s="4" t="s">
        <v>440</v>
      </c>
      <c r="I4664" s="10">
        <v>140</v>
      </c>
      <c r="J4664" s="11"/>
      <c r="K4664" s="11"/>
      <c r="L4664" s="11"/>
      <c r="M4664" s="11"/>
      <c r="N4664" s="11"/>
      <c r="O4664" s="11"/>
      <c r="P4664" s="11"/>
      <c r="Q4664" s="11"/>
      <c r="R4664" s="11"/>
      <c r="S4664" s="11"/>
      <c r="T4664" s="11"/>
      <c r="U4664" s="9">
        <v>140</v>
      </c>
    </row>
    <row r="4665" spans="1:21" ht="23.25" thickBot="1" x14ac:dyDescent="0.3">
      <c r="A4665" s="4" t="s">
        <v>943</v>
      </c>
      <c r="B4665" s="4" t="s">
        <v>851</v>
      </c>
      <c r="C4665" s="4" t="s">
        <v>852</v>
      </c>
      <c r="D4665" s="4" t="s">
        <v>944</v>
      </c>
      <c r="E4665" s="4" t="s">
        <v>945</v>
      </c>
      <c r="F4665" s="4" t="s">
        <v>80</v>
      </c>
      <c r="G4665" s="4" t="s">
        <v>81</v>
      </c>
      <c r="H4665" s="4" t="s">
        <v>440</v>
      </c>
      <c r="I4665" s="7"/>
      <c r="J4665" s="8">
        <v>13.05</v>
      </c>
      <c r="K4665" s="8">
        <v>252</v>
      </c>
      <c r="L4665" s="7"/>
      <c r="M4665" s="7"/>
      <c r="N4665" s="7"/>
      <c r="O4665" s="7"/>
      <c r="P4665" s="7"/>
      <c r="Q4665" s="7"/>
      <c r="R4665" s="7"/>
      <c r="S4665" s="7"/>
      <c r="T4665" s="7"/>
      <c r="U4665" s="9">
        <v>265.05</v>
      </c>
    </row>
    <row r="4666" spans="1:21" ht="23.25" thickBot="1" x14ac:dyDescent="0.3">
      <c r="A4666" s="4" t="s">
        <v>943</v>
      </c>
      <c r="B4666" s="4" t="s">
        <v>851</v>
      </c>
      <c r="C4666" s="4" t="s">
        <v>852</v>
      </c>
      <c r="D4666" s="4" t="s">
        <v>944</v>
      </c>
      <c r="E4666" s="4" t="s">
        <v>945</v>
      </c>
      <c r="F4666" s="4" t="s">
        <v>134</v>
      </c>
      <c r="G4666" s="4" t="s">
        <v>135</v>
      </c>
      <c r="H4666" s="4" t="s">
        <v>440</v>
      </c>
      <c r="I4666" s="10">
        <v>350</v>
      </c>
      <c r="J4666" s="11"/>
      <c r="K4666" s="11"/>
      <c r="L4666" s="11"/>
      <c r="M4666" s="11"/>
      <c r="N4666" s="11"/>
      <c r="O4666" s="11"/>
      <c r="P4666" s="11"/>
      <c r="Q4666" s="11"/>
      <c r="R4666" s="11"/>
      <c r="S4666" s="11"/>
      <c r="T4666" s="11"/>
      <c r="U4666" s="9">
        <v>350</v>
      </c>
    </row>
    <row r="4667" spans="1:21" ht="23.25" thickBot="1" x14ac:dyDescent="0.3">
      <c r="A4667" s="4" t="s">
        <v>943</v>
      </c>
      <c r="B4667" s="4" t="s">
        <v>851</v>
      </c>
      <c r="C4667" s="4" t="s">
        <v>852</v>
      </c>
      <c r="D4667" s="4" t="s">
        <v>944</v>
      </c>
      <c r="E4667" s="4" t="s">
        <v>945</v>
      </c>
      <c r="F4667" s="4" t="s">
        <v>98</v>
      </c>
      <c r="G4667" s="4" t="s">
        <v>99</v>
      </c>
      <c r="H4667" s="4" t="s">
        <v>440</v>
      </c>
      <c r="I4667" s="8">
        <v>4225.8999999999996</v>
      </c>
      <c r="J4667" s="7"/>
      <c r="K4667" s="8">
        <v>-3025.09</v>
      </c>
      <c r="L4667" s="7"/>
      <c r="M4667" s="8">
        <v>28.75</v>
      </c>
      <c r="N4667" s="7"/>
      <c r="O4667" s="7"/>
      <c r="P4667" s="8">
        <v>105.4</v>
      </c>
      <c r="Q4667" s="7"/>
      <c r="R4667" s="7"/>
      <c r="S4667" s="8">
        <v>38.99</v>
      </c>
      <c r="T4667" s="8">
        <v>1518.99</v>
      </c>
      <c r="U4667" s="9">
        <v>2892.94</v>
      </c>
    </row>
    <row r="4668" spans="1:21" ht="23.25" thickBot="1" x14ac:dyDescent="0.3">
      <c r="A4668" s="4" t="s">
        <v>943</v>
      </c>
      <c r="B4668" s="4" t="s">
        <v>851</v>
      </c>
      <c r="C4668" s="4" t="s">
        <v>852</v>
      </c>
      <c r="D4668" s="4" t="s">
        <v>944</v>
      </c>
      <c r="E4668" s="4" t="s">
        <v>945</v>
      </c>
      <c r="F4668" s="4" t="s">
        <v>102</v>
      </c>
      <c r="G4668" s="4" t="s">
        <v>103</v>
      </c>
      <c r="H4668" s="4" t="s">
        <v>440</v>
      </c>
      <c r="I4668" s="11"/>
      <c r="J4668" s="11"/>
      <c r="K4668" s="10">
        <v>4.99</v>
      </c>
      <c r="L4668" s="11"/>
      <c r="M4668" s="10">
        <v>17.77</v>
      </c>
      <c r="N4668" s="11"/>
      <c r="O4668" s="11"/>
      <c r="P4668" s="10">
        <v>87.58</v>
      </c>
      <c r="Q4668" s="10">
        <v>99</v>
      </c>
      <c r="R4668" s="11"/>
      <c r="S4668" s="11"/>
      <c r="T4668" s="11"/>
      <c r="U4668" s="9">
        <v>209.34</v>
      </c>
    </row>
    <row r="4669" spans="1:21" ht="23.25" thickBot="1" x14ac:dyDescent="0.3">
      <c r="A4669" s="4" t="s">
        <v>943</v>
      </c>
      <c r="B4669" s="4" t="s">
        <v>851</v>
      </c>
      <c r="C4669" s="4" t="s">
        <v>852</v>
      </c>
      <c r="D4669" s="4" t="s">
        <v>944</v>
      </c>
      <c r="E4669" s="4" t="s">
        <v>945</v>
      </c>
      <c r="F4669" s="4" t="s">
        <v>235</v>
      </c>
      <c r="G4669" s="4" t="s">
        <v>236</v>
      </c>
      <c r="H4669" s="4" t="s">
        <v>440</v>
      </c>
      <c r="I4669" s="8">
        <v>18.989999999999998</v>
      </c>
      <c r="J4669" s="7"/>
      <c r="K4669" s="7"/>
      <c r="L4669" s="7"/>
      <c r="M4669" s="7"/>
      <c r="N4669" s="7"/>
      <c r="O4669" s="7"/>
      <c r="P4669" s="7"/>
      <c r="Q4669" s="7"/>
      <c r="R4669" s="8">
        <v>38.99</v>
      </c>
      <c r="S4669" s="7"/>
      <c r="T4669" s="7"/>
      <c r="U4669" s="9">
        <v>57.98</v>
      </c>
    </row>
    <row r="4670" spans="1:21" ht="23.25" thickBot="1" x14ac:dyDescent="0.3">
      <c r="A4670" s="4" t="s">
        <v>943</v>
      </c>
      <c r="B4670" s="4" t="s">
        <v>851</v>
      </c>
      <c r="C4670" s="4" t="s">
        <v>852</v>
      </c>
      <c r="D4670" s="4" t="s">
        <v>944</v>
      </c>
      <c r="E4670" s="4" t="s">
        <v>945</v>
      </c>
      <c r="F4670" s="4" t="s">
        <v>116</v>
      </c>
      <c r="G4670" s="4" t="s">
        <v>117</v>
      </c>
      <c r="H4670" s="4" t="s">
        <v>440</v>
      </c>
      <c r="I4670" s="10">
        <v>28.31</v>
      </c>
      <c r="J4670" s="10">
        <v>44.73</v>
      </c>
      <c r="K4670" s="10">
        <v>40.840000000000003</v>
      </c>
      <c r="L4670" s="10">
        <v>41.37</v>
      </c>
      <c r="M4670" s="10">
        <v>24.54</v>
      </c>
      <c r="N4670" s="10">
        <v>162.75</v>
      </c>
      <c r="O4670" s="11"/>
      <c r="P4670" s="11"/>
      <c r="Q4670" s="11"/>
      <c r="R4670" s="11"/>
      <c r="S4670" s="11"/>
      <c r="T4670" s="11"/>
      <c r="U4670" s="9">
        <v>342.54</v>
      </c>
    </row>
    <row r="4671" spans="1:21" ht="23.25" thickBot="1" x14ac:dyDescent="0.3">
      <c r="A4671" s="4" t="s">
        <v>943</v>
      </c>
      <c r="B4671" s="4" t="s">
        <v>851</v>
      </c>
      <c r="C4671" s="4" t="s">
        <v>852</v>
      </c>
      <c r="D4671" s="4" t="s">
        <v>944</v>
      </c>
      <c r="E4671" s="4" t="s">
        <v>945</v>
      </c>
      <c r="F4671" s="4" t="s">
        <v>82</v>
      </c>
      <c r="G4671" s="4" t="s">
        <v>83</v>
      </c>
      <c r="H4671" s="4" t="s">
        <v>440</v>
      </c>
      <c r="I4671" s="8">
        <v>2.4</v>
      </c>
      <c r="J4671" s="8">
        <v>53.68</v>
      </c>
      <c r="K4671" s="8">
        <v>3</v>
      </c>
      <c r="L4671" s="7"/>
      <c r="M4671" s="8">
        <v>1.9</v>
      </c>
      <c r="N4671" s="8">
        <v>15</v>
      </c>
      <c r="O4671" s="7"/>
      <c r="P4671" s="7"/>
      <c r="Q4671" s="7"/>
      <c r="R4671" s="7"/>
      <c r="S4671" s="7"/>
      <c r="T4671" s="7"/>
      <c r="U4671" s="9">
        <v>75.98</v>
      </c>
    </row>
    <row r="4672" spans="1:21" ht="23.25" thickBot="1" x14ac:dyDescent="0.3">
      <c r="A4672" s="4" t="s">
        <v>943</v>
      </c>
      <c r="B4672" s="4" t="s">
        <v>851</v>
      </c>
      <c r="C4672" s="4" t="s">
        <v>852</v>
      </c>
      <c r="D4672" s="4" t="s">
        <v>944</v>
      </c>
      <c r="E4672" s="4" t="s">
        <v>945</v>
      </c>
      <c r="F4672" s="4" t="s">
        <v>152</v>
      </c>
      <c r="G4672" s="4" t="s">
        <v>153</v>
      </c>
      <c r="H4672" s="4" t="s">
        <v>440</v>
      </c>
      <c r="I4672" s="11"/>
      <c r="J4672" s="10">
        <v>44630</v>
      </c>
      <c r="K4672" s="10">
        <v>156867.5</v>
      </c>
      <c r="L4672" s="14">
        <v>0</v>
      </c>
      <c r="M4672" s="14">
        <v>0</v>
      </c>
      <c r="N4672" s="11"/>
      <c r="O4672" s="10">
        <v>10762</v>
      </c>
      <c r="P4672" s="10">
        <v>7200</v>
      </c>
      <c r="Q4672" s="10">
        <v>99</v>
      </c>
      <c r="R4672" s="10">
        <v>5245</v>
      </c>
      <c r="S4672" s="11"/>
      <c r="T4672" s="10">
        <v>7200</v>
      </c>
      <c r="U4672" s="9">
        <v>232003.5</v>
      </c>
    </row>
    <row r="4673" spans="1:21" ht="23.25" thickBot="1" x14ac:dyDescent="0.3">
      <c r="A4673" s="4" t="s">
        <v>943</v>
      </c>
      <c r="B4673" s="4" t="s">
        <v>851</v>
      </c>
      <c r="C4673" s="4" t="s">
        <v>852</v>
      </c>
      <c r="D4673" s="4" t="s">
        <v>944</v>
      </c>
      <c r="E4673" s="4" t="s">
        <v>945</v>
      </c>
      <c r="F4673" s="4" t="s">
        <v>84</v>
      </c>
      <c r="G4673" s="4" t="s">
        <v>85</v>
      </c>
      <c r="H4673" s="4" t="s">
        <v>440</v>
      </c>
      <c r="I4673" s="8">
        <v>269.36</v>
      </c>
      <c r="J4673" s="8">
        <v>167.95</v>
      </c>
      <c r="K4673" s="8">
        <v>277.52999999999997</v>
      </c>
      <c r="L4673" s="8">
        <v>723.25</v>
      </c>
      <c r="M4673" s="8">
        <v>205.9</v>
      </c>
      <c r="N4673" s="8">
        <v>37.5</v>
      </c>
      <c r="O4673" s="7"/>
      <c r="P4673" s="7"/>
      <c r="Q4673" s="7"/>
      <c r="R4673" s="7"/>
      <c r="S4673" s="7"/>
      <c r="T4673" s="7"/>
      <c r="U4673" s="9">
        <v>1681.49</v>
      </c>
    </row>
    <row r="4674" spans="1:21" ht="23.25" thickBot="1" x14ac:dyDescent="0.3">
      <c r="A4674" s="4" t="s">
        <v>943</v>
      </c>
      <c r="B4674" s="4" t="s">
        <v>851</v>
      </c>
      <c r="C4674" s="4" t="s">
        <v>852</v>
      </c>
      <c r="D4674" s="4" t="s">
        <v>944</v>
      </c>
      <c r="E4674" s="4" t="s">
        <v>945</v>
      </c>
      <c r="F4674" s="4" t="s">
        <v>162</v>
      </c>
      <c r="G4674" s="4" t="s">
        <v>163</v>
      </c>
      <c r="H4674" s="4" t="s">
        <v>440</v>
      </c>
      <c r="I4674" s="11"/>
      <c r="J4674" s="11"/>
      <c r="K4674" s="10">
        <v>84.35</v>
      </c>
      <c r="L4674" s="10">
        <v>216.96</v>
      </c>
      <c r="M4674" s="11"/>
      <c r="N4674" s="11"/>
      <c r="O4674" s="11"/>
      <c r="P4674" s="11"/>
      <c r="Q4674" s="11"/>
      <c r="R4674" s="11"/>
      <c r="S4674" s="11"/>
      <c r="T4674" s="11"/>
      <c r="U4674" s="9">
        <v>301.31</v>
      </c>
    </row>
    <row r="4675" spans="1:21" ht="23.25" thickBot="1" x14ac:dyDescent="0.3">
      <c r="A4675" s="4" t="s">
        <v>943</v>
      </c>
      <c r="B4675" s="4" t="s">
        <v>851</v>
      </c>
      <c r="C4675" s="4" t="s">
        <v>852</v>
      </c>
      <c r="D4675" s="4" t="s">
        <v>944</v>
      </c>
      <c r="E4675" s="4" t="s">
        <v>945</v>
      </c>
      <c r="F4675" s="4" t="s">
        <v>164</v>
      </c>
      <c r="G4675" s="4" t="s">
        <v>165</v>
      </c>
      <c r="H4675" s="4" t="s">
        <v>440</v>
      </c>
      <c r="I4675" s="8">
        <v>2346.29</v>
      </c>
      <c r="J4675" s="8">
        <v>247.21</v>
      </c>
      <c r="K4675" s="8">
        <v>229.25</v>
      </c>
      <c r="L4675" s="7"/>
      <c r="M4675" s="8">
        <v>143.05000000000001</v>
      </c>
      <c r="N4675" s="7"/>
      <c r="O4675" s="7"/>
      <c r="P4675" s="7"/>
      <c r="Q4675" s="7"/>
      <c r="R4675" s="7"/>
      <c r="S4675" s="7"/>
      <c r="T4675" s="7"/>
      <c r="U4675" s="9">
        <v>2965.8</v>
      </c>
    </row>
    <row r="4676" spans="1:21" ht="23.25" thickBot="1" x14ac:dyDescent="0.3">
      <c r="A4676" s="4" t="s">
        <v>943</v>
      </c>
      <c r="B4676" s="4" t="s">
        <v>851</v>
      </c>
      <c r="C4676" s="4" t="s">
        <v>852</v>
      </c>
      <c r="D4676" s="4" t="s">
        <v>944</v>
      </c>
      <c r="E4676" s="4" t="s">
        <v>945</v>
      </c>
      <c r="F4676" s="4" t="s">
        <v>86</v>
      </c>
      <c r="G4676" s="4" t="s">
        <v>87</v>
      </c>
      <c r="H4676" s="4" t="s">
        <v>440</v>
      </c>
      <c r="I4676" s="10">
        <v>1325.13</v>
      </c>
      <c r="J4676" s="10">
        <v>545.32000000000005</v>
      </c>
      <c r="K4676" s="10">
        <v>-1135.8599999999999</v>
      </c>
      <c r="L4676" s="11"/>
      <c r="M4676" s="11"/>
      <c r="N4676" s="11"/>
      <c r="O4676" s="11"/>
      <c r="P4676" s="11"/>
      <c r="Q4676" s="11"/>
      <c r="R4676" s="11"/>
      <c r="S4676" s="11"/>
      <c r="T4676" s="11"/>
      <c r="U4676" s="9">
        <v>734.59</v>
      </c>
    </row>
    <row r="4677" spans="1:21" ht="23.25" thickBot="1" x14ac:dyDescent="0.3">
      <c r="A4677" s="4" t="s">
        <v>943</v>
      </c>
      <c r="B4677" s="4" t="s">
        <v>851</v>
      </c>
      <c r="C4677" s="4" t="s">
        <v>852</v>
      </c>
      <c r="D4677" s="4" t="s">
        <v>944</v>
      </c>
      <c r="E4677" s="4" t="s">
        <v>945</v>
      </c>
      <c r="F4677" s="4" t="s">
        <v>166</v>
      </c>
      <c r="G4677" s="4" t="s">
        <v>167</v>
      </c>
      <c r="H4677" s="4" t="s">
        <v>440</v>
      </c>
      <c r="I4677" s="7"/>
      <c r="J4677" s="7"/>
      <c r="K4677" s="8">
        <v>14.93</v>
      </c>
      <c r="L4677" s="7"/>
      <c r="M4677" s="7"/>
      <c r="N4677" s="7"/>
      <c r="O4677" s="7"/>
      <c r="P4677" s="7"/>
      <c r="Q4677" s="7"/>
      <c r="R4677" s="7"/>
      <c r="S4677" s="7"/>
      <c r="T4677" s="7"/>
      <c r="U4677" s="9">
        <v>14.93</v>
      </c>
    </row>
    <row r="4678" spans="1:21" ht="23.25" thickBot="1" x14ac:dyDescent="0.3">
      <c r="A4678" s="4" t="s">
        <v>943</v>
      </c>
      <c r="B4678" s="4" t="s">
        <v>851</v>
      </c>
      <c r="C4678" s="4" t="s">
        <v>852</v>
      </c>
      <c r="D4678" s="4" t="s">
        <v>944</v>
      </c>
      <c r="E4678" s="4" t="s">
        <v>945</v>
      </c>
      <c r="F4678" s="4" t="s">
        <v>168</v>
      </c>
      <c r="G4678" s="4" t="s">
        <v>169</v>
      </c>
      <c r="H4678" s="4" t="s">
        <v>440</v>
      </c>
      <c r="I4678" s="10">
        <v>24</v>
      </c>
      <c r="J4678" s="10">
        <v>31.76</v>
      </c>
      <c r="K4678" s="10">
        <v>1074.3900000000001</v>
      </c>
      <c r="L4678" s="11"/>
      <c r="M4678" s="11"/>
      <c r="N4678" s="10">
        <v>28.99</v>
      </c>
      <c r="O4678" s="11"/>
      <c r="P4678" s="11"/>
      <c r="Q4678" s="11"/>
      <c r="R4678" s="11"/>
      <c r="S4678" s="11"/>
      <c r="T4678" s="11"/>
      <c r="U4678" s="9">
        <v>1159.1400000000001</v>
      </c>
    </row>
    <row r="4679" spans="1:21" ht="23.25" thickBot="1" x14ac:dyDescent="0.3">
      <c r="A4679" s="4" t="s">
        <v>943</v>
      </c>
      <c r="B4679" s="4" t="s">
        <v>851</v>
      </c>
      <c r="C4679" s="4" t="s">
        <v>852</v>
      </c>
      <c r="D4679" s="4" t="s">
        <v>946</v>
      </c>
      <c r="E4679" s="4" t="s">
        <v>947</v>
      </c>
      <c r="F4679" s="4" t="s">
        <v>84</v>
      </c>
      <c r="G4679" s="4" t="s">
        <v>85</v>
      </c>
      <c r="H4679" s="4" t="s">
        <v>353</v>
      </c>
      <c r="I4679" s="7"/>
      <c r="J4679" s="7"/>
      <c r="K4679" s="8">
        <v>18.3</v>
      </c>
      <c r="L4679" s="7"/>
      <c r="M4679" s="7"/>
      <c r="N4679" s="7"/>
      <c r="O4679" s="7"/>
      <c r="P4679" s="7"/>
      <c r="Q4679" s="7"/>
      <c r="R4679" s="7"/>
      <c r="S4679" s="7"/>
      <c r="T4679" s="7"/>
      <c r="U4679" s="9">
        <v>18.3</v>
      </c>
    </row>
    <row r="4680" spans="1:21" ht="23.25" thickBot="1" x14ac:dyDescent="0.3">
      <c r="A4680" s="4" t="s">
        <v>943</v>
      </c>
      <c r="B4680" s="4" t="s">
        <v>851</v>
      </c>
      <c r="C4680" s="4" t="s">
        <v>852</v>
      </c>
      <c r="D4680" s="4" t="s">
        <v>946</v>
      </c>
      <c r="E4680" s="4" t="s">
        <v>947</v>
      </c>
      <c r="F4680" s="4" t="s">
        <v>86</v>
      </c>
      <c r="G4680" s="4" t="s">
        <v>87</v>
      </c>
      <c r="H4680" s="4" t="s">
        <v>353</v>
      </c>
      <c r="I4680" s="11"/>
      <c r="J4680" s="11"/>
      <c r="K4680" s="10">
        <v>4331.92</v>
      </c>
      <c r="L4680" s="11"/>
      <c r="M4680" s="11"/>
      <c r="N4680" s="11"/>
      <c r="O4680" s="11"/>
      <c r="P4680" s="11"/>
      <c r="Q4680" s="11"/>
      <c r="R4680" s="11"/>
      <c r="S4680" s="11"/>
      <c r="T4680" s="11"/>
      <c r="U4680" s="9">
        <v>4331.92</v>
      </c>
    </row>
    <row r="4681" spans="1:21" ht="23.25" thickBot="1" x14ac:dyDescent="0.3">
      <c r="A4681" s="4" t="s">
        <v>943</v>
      </c>
      <c r="B4681" s="4" t="s">
        <v>1119</v>
      </c>
      <c r="C4681" s="4" t="s">
        <v>1120</v>
      </c>
      <c r="D4681" s="4" t="s">
        <v>944</v>
      </c>
      <c r="E4681" s="4" t="s">
        <v>945</v>
      </c>
      <c r="F4681" s="4" t="s">
        <v>108</v>
      </c>
      <c r="G4681" s="4" t="s">
        <v>109</v>
      </c>
      <c r="H4681" s="4" t="s">
        <v>440</v>
      </c>
      <c r="I4681" s="8">
        <v>18304.64</v>
      </c>
      <c r="J4681" s="8">
        <v>13965.68</v>
      </c>
      <c r="K4681" s="8">
        <v>13466.45</v>
      </c>
      <c r="L4681" s="8">
        <v>14467.61</v>
      </c>
      <c r="M4681" s="8">
        <v>22184.09</v>
      </c>
      <c r="N4681" s="8">
        <v>29439.1</v>
      </c>
      <c r="O4681" s="8">
        <v>36619.51</v>
      </c>
      <c r="P4681" s="8">
        <v>39842.15</v>
      </c>
      <c r="Q4681" s="8">
        <v>41939.1</v>
      </c>
      <c r="R4681" s="8">
        <v>37237.160000000003</v>
      </c>
      <c r="S4681" s="8">
        <v>39968.400000000001</v>
      </c>
      <c r="T4681" s="8">
        <v>33396.44</v>
      </c>
      <c r="U4681" s="9">
        <v>340830.33</v>
      </c>
    </row>
    <row r="4682" spans="1:21" ht="23.25" thickBot="1" x14ac:dyDescent="0.3">
      <c r="A4682" s="4" t="s">
        <v>943</v>
      </c>
      <c r="B4682" s="4" t="s">
        <v>1119</v>
      </c>
      <c r="C4682" s="4" t="s">
        <v>1120</v>
      </c>
      <c r="D4682" s="4" t="s">
        <v>944</v>
      </c>
      <c r="E4682" s="4" t="s">
        <v>945</v>
      </c>
      <c r="F4682" s="4" t="s">
        <v>112</v>
      </c>
      <c r="G4682" s="4" t="s">
        <v>113</v>
      </c>
      <c r="H4682" s="4" t="s">
        <v>440</v>
      </c>
      <c r="I4682" s="10">
        <v>2871.1</v>
      </c>
      <c r="J4682" s="10">
        <v>2118.12</v>
      </c>
      <c r="K4682" s="10">
        <v>2118.13</v>
      </c>
      <c r="L4682" s="10">
        <v>2118.12</v>
      </c>
      <c r="M4682" s="10">
        <v>3028.12</v>
      </c>
      <c r="N4682" s="10">
        <v>4018.42</v>
      </c>
      <c r="O4682" s="10">
        <v>5104.21</v>
      </c>
      <c r="P4682" s="10">
        <v>5724.68</v>
      </c>
      <c r="Q4682" s="10">
        <v>5724.68</v>
      </c>
      <c r="R4682" s="10">
        <v>5724.66</v>
      </c>
      <c r="S4682" s="10">
        <v>5724.67</v>
      </c>
      <c r="T4682" s="10">
        <v>5724.67</v>
      </c>
      <c r="U4682" s="9">
        <v>49999.58</v>
      </c>
    </row>
    <row r="4683" spans="1:21" ht="23.25" thickBot="1" x14ac:dyDescent="0.3">
      <c r="A4683" s="4" t="s">
        <v>943</v>
      </c>
      <c r="B4683" s="4" t="s">
        <v>1119</v>
      </c>
      <c r="C4683" s="4" t="s">
        <v>1120</v>
      </c>
      <c r="D4683" s="4" t="s">
        <v>944</v>
      </c>
      <c r="E4683" s="4" t="s">
        <v>945</v>
      </c>
      <c r="F4683" s="4" t="s">
        <v>114</v>
      </c>
      <c r="G4683" s="4" t="s">
        <v>115</v>
      </c>
      <c r="H4683" s="4" t="s">
        <v>440</v>
      </c>
      <c r="I4683" s="8">
        <v>10626.19</v>
      </c>
      <c r="J4683" s="8">
        <v>7839.4</v>
      </c>
      <c r="K4683" s="8">
        <v>7839.4</v>
      </c>
      <c r="L4683" s="8">
        <v>7861.14</v>
      </c>
      <c r="M4683" s="8">
        <v>11238.47</v>
      </c>
      <c r="N4683" s="8">
        <v>14913.84</v>
      </c>
      <c r="O4683" s="8">
        <v>18943.61</v>
      </c>
      <c r="P4683" s="8">
        <v>21246.35</v>
      </c>
      <c r="Q4683" s="8">
        <v>21246.34</v>
      </c>
      <c r="R4683" s="8">
        <v>21246.33</v>
      </c>
      <c r="S4683" s="8">
        <v>21246.34</v>
      </c>
      <c r="T4683" s="8">
        <v>21246.33</v>
      </c>
      <c r="U4683" s="9">
        <v>185493.74</v>
      </c>
    </row>
    <row r="4684" spans="1:21" ht="23.25" thickBot="1" x14ac:dyDescent="0.3">
      <c r="A4684" s="4" t="s">
        <v>943</v>
      </c>
      <c r="B4684" s="4" t="s">
        <v>1119</v>
      </c>
      <c r="C4684" s="4" t="s">
        <v>1120</v>
      </c>
      <c r="D4684" s="4" t="s">
        <v>944</v>
      </c>
      <c r="E4684" s="4" t="s">
        <v>945</v>
      </c>
      <c r="F4684" s="4" t="s">
        <v>128</v>
      </c>
      <c r="G4684" s="4" t="s">
        <v>129</v>
      </c>
      <c r="H4684" s="4" t="s">
        <v>440</v>
      </c>
      <c r="I4684" s="11"/>
      <c r="J4684" s="11"/>
      <c r="K4684" s="11"/>
      <c r="L4684" s="11"/>
      <c r="M4684" s="11"/>
      <c r="N4684" s="11"/>
      <c r="O4684" s="11"/>
      <c r="P4684" s="11"/>
      <c r="Q4684" s="11"/>
      <c r="R4684" s="10">
        <v>1115</v>
      </c>
      <c r="S4684" s="11"/>
      <c r="T4684" s="11"/>
      <c r="U4684" s="9">
        <v>1115</v>
      </c>
    </row>
    <row r="4685" spans="1:21" ht="23.25" thickBot="1" x14ac:dyDescent="0.3">
      <c r="A4685" s="4" t="s">
        <v>943</v>
      </c>
      <c r="B4685" s="4" t="s">
        <v>1119</v>
      </c>
      <c r="C4685" s="4" t="s">
        <v>1120</v>
      </c>
      <c r="D4685" s="4" t="s">
        <v>944</v>
      </c>
      <c r="E4685" s="4" t="s">
        <v>945</v>
      </c>
      <c r="F4685" s="4" t="s">
        <v>134</v>
      </c>
      <c r="G4685" s="4" t="s">
        <v>135</v>
      </c>
      <c r="H4685" s="4" t="s">
        <v>440</v>
      </c>
      <c r="I4685" s="7"/>
      <c r="J4685" s="8">
        <v>13550.49</v>
      </c>
      <c r="K4685" s="8">
        <v>12.99</v>
      </c>
      <c r="L4685" s="8">
        <v>12.99</v>
      </c>
      <c r="M4685" s="8">
        <v>12.99</v>
      </c>
      <c r="N4685" s="8">
        <v>12.99</v>
      </c>
      <c r="O4685" s="8">
        <v>12.99</v>
      </c>
      <c r="P4685" s="8">
        <v>12.99</v>
      </c>
      <c r="Q4685" s="8">
        <v>12.99</v>
      </c>
      <c r="R4685" s="8">
        <v>513.99</v>
      </c>
      <c r="S4685" s="8">
        <v>12.99</v>
      </c>
      <c r="T4685" s="8">
        <v>149.9</v>
      </c>
      <c r="U4685" s="9">
        <v>14318.3</v>
      </c>
    </row>
    <row r="4686" spans="1:21" ht="23.25" thickBot="1" x14ac:dyDescent="0.3">
      <c r="A4686" s="4" t="s">
        <v>943</v>
      </c>
      <c r="B4686" s="4" t="s">
        <v>1119</v>
      </c>
      <c r="C4686" s="4" t="s">
        <v>1120</v>
      </c>
      <c r="D4686" s="4" t="s">
        <v>944</v>
      </c>
      <c r="E4686" s="4" t="s">
        <v>945</v>
      </c>
      <c r="F4686" s="4" t="s">
        <v>310</v>
      </c>
      <c r="G4686" s="4" t="s">
        <v>311</v>
      </c>
      <c r="H4686" s="4" t="s">
        <v>440</v>
      </c>
      <c r="I4686" s="10">
        <v>4977.2</v>
      </c>
      <c r="J4686" s="10">
        <v>-333.6</v>
      </c>
      <c r="K4686" s="11"/>
      <c r="L4686" s="11"/>
      <c r="M4686" s="11"/>
      <c r="N4686" s="11"/>
      <c r="O4686" s="11"/>
      <c r="P4686" s="11"/>
      <c r="Q4686" s="11"/>
      <c r="R4686" s="11"/>
      <c r="S4686" s="11"/>
      <c r="T4686" s="11"/>
      <c r="U4686" s="9">
        <v>4643.6000000000004</v>
      </c>
    </row>
    <row r="4687" spans="1:21" ht="23.25" thickBot="1" x14ac:dyDescent="0.3">
      <c r="A4687" s="4" t="s">
        <v>943</v>
      </c>
      <c r="B4687" s="4" t="s">
        <v>1119</v>
      </c>
      <c r="C4687" s="4" t="s">
        <v>1120</v>
      </c>
      <c r="D4687" s="4" t="s">
        <v>944</v>
      </c>
      <c r="E4687" s="4" t="s">
        <v>945</v>
      </c>
      <c r="F4687" s="4" t="s">
        <v>38</v>
      </c>
      <c r="G4687" s="4" t="s">
        <v>39</v>
      </c>
      <c r="H4687" s="4" t="s">
        <v>440</v>
      </c>
      <c r="I4687" s="7"/>
      <c r="J4687" s="7"/>
      <c r="K4687" s="7"/>
      <c r="L4687" s="7"/>
      <c r="M4687" s="8">
        <v>236.25</v>
      </c>
      <c r="N4687" s="7"/>
      <c r="O4687" s="7"/>
      <c r="P4687" s="7"/>
      <c r="Q4687" s="7"/>
      <c r="R4687" s="7"/>
      <c r="S4687" s="7"/>
      <c r="T4687" s="7"/>
      <c r="U4687" s="9">
        <v>236.25</v>
      </c>
    </row>
    <row r="4688" spans="1:21" ht="23.25" thickBot="1" x14ac:dyDescent="0.3">
      <c r="A4688" s="4" t="s">
        <v>943</v>
      </c>
      <c r="B4688" s="4" t="s">
        <v>1119</v>
      </c>
      <c r="C4688" s="4" t="s">
        <v>1120</v>
      </c>
      <c r="D4688" s="4" t="s">
        <v>944</v>
      </c>
      <c r="E4688" s="4" t="s">
        <v>945</v>
      </c>
      <c r="F4688" s="4" t="s">
        <v>98</v>
      </c>
      <c r="G4688" s="4" t="s">
        <v>99</v>
      </c>
      <c r="H4688" s="4" t="s">
        <v>440</v>
      </c>
      <c r="I4688" s="11"/>
      <c r="J4688" s="11"/>
      <c r="K4688" s="11"/>
      <c r="L4688" s="11"/>
      <c r="M4688" s="11"/>
      <c r="N4688" s="11"/>
      <c r="O4688" s="11"/>
      <c r="P4688" s="11"/>
      <c r="Q4688" s="11"/>
      <c r="R4688" s="10">
        <v>59.73</v>
      </c>
      <c r="S4688" s="10">
        <v>-20.74</v>
      </c>
      <c r="T4688" s="14">
        <v>0</v>
      </c>
      <c r="U4688" s="9">
        <v>38.99</v>
      </c>
    </row>
    <row r="4689" spans="1:21" ht="23.25" thickBot="1" x14ac:dyDescent="0.3">
      <c r="A4689" s="4" t="s">
        <v>943</v>
      </c>
      <c r="B4689" s="4" t="s">
        <v>1119</v>
      </c>
      <c r="C4689" s="4" t="s">
        <v>1120</v>
      </c>
      <c r="D4689" s="4" t="s">
        <v>944</v>
      </c>
      <c r="E4689" s="4" t="s">
        <v>945</v>
      </c>
      <c r="F4689" s="4" t="s">
        <v>146</v>
      </c>
      <c r="G4689" s="4" t="s">
        <v>147</v>
      </c>
      <c r="H4689" s="4" t="s">
        <v>440</v>
      </c>
      <c r="I4689" s="8">
        <v>95.33</v>
      </c>
      <c r="J4689" s="7"/>
      <c r="K4689" s="8">
        <v>252.4</v>
      </c>
      <c r="L4689" s="7"/>
      <c r="M4689" s="7"/>
      <c r="N4689" s="8">
        <v>269.83999999999997</v>
      </c>
      <c r="O4689" s="7"/>
      <c r="P4689" s="7"/>
      <c r="Q4689" s="7"/>
      <c r="R4689" s="8">
        <v>244.15</v>
      </c>
      <c r="S4689" s="8">
        <v>7.75</v>
      </c>
      <c r="T4689" s="8">
        <v>263.52</v>
      </c>
      <c r="U4689" s="9">
        <v>1132.99</v>
      </c>
    </row>
    <row r="4690" spans="1:21" ht="23.25" thickBot="1" x14ac:dyDescent="0.3">
      <c r="A4690" s="4" t="s">
        <v>943</v>
      </c>
      <c r="B4690" s="4" t="s">
        <v>1119</v>
      </c>
      <c r="C4690" s="4" t="s">
        <v>1120</v>
      </c>
      <c r="D4690" s="4" t="s">
        <v>944</v>
      </c>
      <c r="E4690" s="4" t="s">
        <v>945</v>
      </c>
      <c r="F4690" s="4" t="s">
        <v>445</v>
      </c>
      <c r="G4690" s="4" t="s">
        <v>446</v>
      </c>
      <c r="H4690" s="4" t="s">
        <v>440</v>
      </c>
      <c r="I4690" s="11"/>
      <c r="J4690" s="11"/>
      <c r="K4690" s="11"/>
      <c r="L4690" s="11"/>
      <c r="M4690" s="11"/>
      <c r="N4690" s="11"/>
      <c r="O4690" s="11"/>
      <c r="P4690" s="10">
        <v>29.99</v>
      </c>
      <c r="Q4690" s="11"/>
      <c r="R4690" s="11"/>
      <c r="S4690" s="11"/>
      <c r="T4690" s="11"/>
      <c r="U4690" s="9">
        <v>29.99</v>
      </c>
    </row>
    <row r="4691" spans="1:21" ht="23.25" thickBot="1" x14ac:dyDescent="0.3">
      <c r="A4691" s="4" t="s">
        <v>943</v>
      </c>
      <c r="B4691" s="4" t="s">
        <v>1119</v>
      </c>
      <c r="C4691" s="4" t="s">
        <v>1120</v>
      </c>
      <c r="D4691" s="4" t="s">
        <v>944</v>
      </c>
      <c r="E4691" s="4" t="s">
        <v>945</v>
      </c>
      <c r="F4691" s="4" t="s">
        <v>235</v>
      </c>
      <c r="G4691" s="4" t="s">
        <v>236</v>
      </c>
      <c r="H4691" s="4" t="s">
        <v>440</v>
      </c>
      <c r="I4691" s="7"/>
      <c r="J4691" s="7"/>
      <c r="K4691" s="7"/>
      <c r="L4691" s="7"/>
      <c r="M4691" s="7"/>
      <c r="N4691" s="7"/>
      <c r="O4691" s="7"/>
      <c r="P4691" s="7"/>
      <c r="Q4691" s="7"/>
      <c r="R4691" s="8">
        <v>134.97</v>
      </c>
      <c r="S4691" s="7"/>
      <c r="T4691" s="7"/>
      <c r="U4691" s="9">
        <v>134.97</v>
      </c>
    </row>
    <row r="4692" spans="1:21" ht="23.25" thickBot="1" x14ac:dyDescent="0.3">
      <c r="A4692" s="4" t="s">
        <v>943</v>
      </c>
      <c r="B4692" s="4" t="s">
        <v>1119</v>
      </c>
      <c r="C4692" s="4" t="s">
        <v>1120</v>
      </c>
      <c r="D4692" s="4" t="s">
        <v>944</v>
      </c>
      <c r="E4692" s="4" t="s">
        <v>945</v>
      </c>
      <c r="F4692" s="4" t="s">
        <v>239</v>
      </c>
      <c r="G4692" s="4" t="s">
        <v>240</v>
      </c>
      <c r="H4692" s="4" t="s">
        <v>440</v>
      </c>
      <c r="I4692" s="11"/>
      <c r="J4692" s="11"/>
      <c r="K4692" s="11"/>
      <c r="L4692" s="11"/>
      <c r="M4692" s="10">
        <v>9</v>
      </c>
      <c r="N4692" s="11"/>
      <c r="O4692" s="11"/>
      <c r="P4692" s="11"/>
      <c r="Q4692" s="11"/>
      <c r="R4692" s="11"/>
      <c r="S4692" s="11"/>
      <c r="T4692" s="11"/>
      <c r="U4692" s="9">
        <v>9</v>
      </c>
    </row>
    <row r="4693" spans="1:21" ht="23.25" thickBot="1" x14ac:dyDescent="0.3">
      <c r="A4693" s="4" t="s">
        <v>943</v>
      </c>
      <c r="B4693" s="4" t="s">
        <v>1119</v>
      </c>
      <c r="C4693" s="4" t="s">
        <v>1120</v>
      </c>
      <c r="D4693" s="4" t="s">
        <v>944</v>
      </c>
      <c r="E4693" s="4" t="s">
        <v>945</v>
      </c>
      <c r="F4693" s="4" t="s">
        <v>152</v>
      </c>
      <c r="G4693" s="4" t="s">
        <v>153</v>
      </c>
      <c r="H4693" s="4" t="s">
        <v>440</v>
      </c>
      <c r="I4693" s="7"/>
      <c r="J4693" s="8">
        <v>28620</v>
      </c>
      <c r="K4693" s="8">
        <v>17449.400000000001</v>
      </c>
      <c r="L4693" s="8">
        <v>23695</v>
      </c>
      <c r="M4693" s="8">
        <v>26652.5</v>
      </c>
      <c r="N4693" s="8">
        <v>65107.5</v>
      </c>
      <c r="O4693" s="8">
        <v>18275</v>
      </c>
      <c r="P4693" s="7"/>
      <c r="Q4693" s="8">
        <v>22257.5</v>
      </c>
      <c r="R4693" s="8">
        <v>1147.5</v>
      </c>
      <c r="S4693" s="7"/>
      <c r="T4693" s="7"/>
      <c r="U4693" s="9">
        <v>203204.4</v>
      </c>
    </row>
    <row r="4694" spans="1:21" ht="23.25" thickBot="1" x14ac:dyDescent="0.3">
      <c r="A4694" s="4" t="s">
        <v>943</v>
      </c>
      <c r="B4694" s="4" t="s">
        <v>1119</v>
      </c>
      <c r="C4694" s="4" t="s">
        <v>1120</v>
      </c>
      <c r="D4694" s="4" t="s">
        <v>944</v>
      </c>
      <c r="E4694" s="4" t="s">
        <v>945</v>
      </c>
      <c r="F4694" s="4" t="s">
        <v>84</v>
      </c>
      <c r="G4694" s="4" t="s">
        <v>85</v>
      </c>
      <c r="H4694" s="4" t="s">
        <v>440</v>
      </c>
      <c r="I4694" s="10">
        <v>81.900000000000006</v>
      </c>
      <c r="J4694" s="11"/>
      <c r="K4694" s="10">
        <v>14808.4</v>
      </c>
      <c r="L4694" s="10">
        <v>-7404.2</v>
      </c>
      <c r="M4694" s="10">
        <v>54.89</v>
      </c>
      <c r="N4694" s="11"/>
      <c r="O4694" s="11"/>
      <c r="P4694" s="11"/>
      <c r="Q4694" s="11"/>
      <c r="R4694" s="11"/>
      <c r="S4694" s="11"/>
      <c r="T4694" s="11"/>
      <c r="U4694" s="9">
        <v>7540.99</v>
      </c>
    </row>
    <row r="4695" spans="1:21" ht="23.25" thickBot="1" x14ac:dyDescent="0.3">
      <c r="A4695" s="4" t="s">
        <v>943</v>
      </c>
      <c r="B4695" s="4" t="s">
        <v>1119</v>
      </c>
      <c r="C4695" s="4" t="s">
        <v>1120</v>
      </c>
      <c r="D4695" s="4" t="s">
        <v>944</v>
      </c>
      <c r="E4695" s="4" t="s">
        <v>945</v>
      </c>
      <c r="F4695" s="4" t="s">
        <v>162</v>
      </c>
      <c r="G4695" s="4" t="s">
        <v>163</v>
      </c>
      <c r="H4695" s="4" t="s">
        <v>440</v>
      </c>
      <c r="I4695" s="8">
        <v>922</v>
      </c>
      <c r="J4695" s="7"/>
      <c r="K4695" s="7"/>
      <c r="L4695" s="7"/>
      <c r="M4695" s="7"/>
      <c r="N4695" s="7"/>
      <c r="O4695" s="7"/>
      <c r="P4695" s="7"/>
      <c r="Q4695" s="7"/>
      <c r="R4695" s="7"/>
      <c r="S4695" s="7"/>
      <c r="T4695" s="7"/>
      <c r="U4695" s="9">
        <v>922</v>
      </c>
    </row>
    <row r="4696" spans="1:21" ht="23.25" thickBot="1" x14ac:dyDescent="0.3">
      <c r="A4696" s="4" t="s">
        <v>943</v>
      </c>
      <c r="B4696" s="4" t="s">
        <v>1119</v>
      </c>
      <c r="C4696" s="4" t="s">
        <v>1120</v>
      </c>
      <c r="D4696" s="4" t="s">
        <v>944</v>
      </c>
      <c r="E4696" s="4" t="s">
        <v>945</v>
      </c>
      <c r="F4696" s="4" t="s">
        <v>86</v>
      </c>
      <c r="G4696" s="4" t="s">
        <v>87</v>
      </c>
      <c r="H4696" s="4" t="s">
        <v>440</v>
      </c>
      <c r="I4696" s="10">
        <v>8706.56</v>
      </c>
      <c r="J4696" s="11"/>
      <c r="K4696" s="11"/>
      <c r="L4696" s="11"/>
      <c r="M4696" s="11"/>
      <c r="N4696" s="11"/>
      <c r="O4696" s="11"/>
      <c r="P4696" s="11"/>
      <c r="Q4696" s="11"/>
      <c r="R4696" s="11"/>
      <c r="S4696" s="11"/>
      <c r="T4696" s="11"/>
      <c r="U4696" s="9">
        <v>8706.56</v>
      </c>
    </row>
    <row r="4697" spans="1:21" ht="23.25" thickBot="1" x14ac:dyDescent="0.3">
      <c r="A4697" s="4" t="s">
        <v>943</v>
      </c>
      <c r="B4697" s="4" t="s">
        <v>1119</v>
      </c>
      <c r="C4697" s="4" t="s">
        <v>1120</v>
      </c>
      <c r="D4697" s="4" t="s">
        <v>944</v>
      </c>
      <c r="E4697" s="4" t="s">
        <v>945</v>
      </c>
      <c r="F4697" s="4" t="s">
        <v>166</v>
      </c>
      <c r="G4697" s="4" t="s">
        <v>167</v>
      </c>
      <c r="H4697" s="4" t="s">
        <v>440</v>
      </c>
      <c r="I4697" s="7"/>
      <c r="J4697" s="7"/>
      <c r="K4697" s="7"/>
      <c r="L4697" s="7"/>
      <c r="M4697" s="7"/>
      <c r="N4697" s="7"/>
      <c r="O4697" s="7"/>
      <c r="P4697" s="7"/>
      <c r="Q4697" s="7"/>
      <c r="R4697" s="8">
        <v>79.180000000000007</v>
      </c>
      <c r="S4697" s="7"/>
      <c r="T4697" s="7"/>
      <c r="U4697" s="9">
        <v>79.180000000000007</v>
      </c>
    </row>
    <row r="4698" spans="1:21" ht="23.25" thickBot="1" x14ac:dyDescent="0.3">
      <c r="A4698" s="4" t="s">
        <v>943</v>
      </c>
      <c r="B4698" s="4" t="s">
        <v>1119</v>
      </c>
      <c r="C4698" s="4" t="s">
        <v>1120</v>
      </c>
      <c r="D4698" s="4" t="s">
        <v>944</v>
      </c>
      <c r="E4698" s="4" t="s">
        <v>945</v>
      </c>
      <c r="F4698" s="4" t="s">
        <v>308</v>
      </c>
      <c r="G4698" s="4" t="s">
        <v>309</v>
      </c>
      <c r="H4698" s="4" t="s">
        <v>440</v>
      </c>
      <c r="I4698" s="11"/>
      <c r="J4698" s="11"/>
      <c r="K4698" s="11"/>
      <c r="L4698" s="11"/>
      <c r="M4698" s="11"/>
      <c r="N4698" s="11"/>
      <c r="O4698" s="11"/>
      <c r="P4698" s="11"/>
      <c r="Q4698" s="11"/>
      <c r="R4698" s="11"/>
      <c r="S4698" s="11"/>
      <c r="T4698" s="10">
        <v>116.2</v>
      </c>
      <c r="U4698" s="9">
        <v>116.2</v>
      </c>
    </row>
    <row r="4699" spans="1:21" ht="23.25" thickBot="1" x14ac:dyDescent="0.3">
      <c r="A4699" s="4" t="s">
        <v>943</v>
      </c>
      <c r="B4699" s="4" t="s">
        <v>1119</v>
      </c>
      <c r="C4699" s="4" t="s">
        <v>1120</v>
      </c>
      <c r="D4699" s="4" t="s">
        <v>946</v>
      </c>
      <c r="E4699" s="4" t="s">
        <v>947</v>
      </c>
      <c r="F4699" s="4" t="s">
        <v>116</v>
      </c>
      <c r="G4699" s="4" t="s">
        <v>117</v>
      </c>
      <c r="H4699" s="4" t="s">
        <v>353</v>
      </c>
      <c r="I4699" s="7"/>
      <c r="J4699" s="7"/>
      <c r="K4699" s="7"/>
      <c r="L4699" s="7"/>
      <c r="M4699" s="7"/>
      <c r="N4699" s="8">
        <v>690</v>
      </c>
      <c r="O4699" s="7"/>
      <c r="P4699" s="7"/>
      <c r="Q4699" s="7"/>
      <c r="R4699" s="7"/>
      <c r="S4699" s="7"/>
      <c r="T4699" s="7"/>
      <c r="U4699" s="9">
        <v>690</v>
      </c>
    </row>
    <row r="4700" spans="1:21" ht="23.25" thickBot="1" x14ac:dyDescent="0.3">
      <c r="A4700" s="4" t="s">
        <v>943</v>
      </c>
      <c r="B4700" s="4" t="s">
        <v>1119</v>
      </c>
      <c r="C4700" s="4" t="s">
        <v>1120</v>
      </c>
      <c r="D4700" s="4" t="s">
        <v>946</v>
      </c>
      <c r="E4700" s="4" t="s">
        <v>947</v>
      </c>
      <c r="F4700" s="4" t="s">
        <v>84</v>
      </c>
      <c r="G4700" s="4" t="s">
        <v>85</v>
      </c>
      <c r="H4700" s="4" t="s">
        <v>353</v>
      </c>
      <c r="I4700" s="11"/>
      <c r="J4700" s="11"/>
      <c r="K4700" s="10">
        <v>1476</v>
      </c>
      <c r="L4700" s="10">
        <v>-738</v>
      </c>
      <c r="M4700" s="11"/>
      <c r="N4700" s="11"/>
      <c r="O4700" s="11"/>
      <c r="P4700" s="11"/>
      <c r="Q4700" s="11"/>
      <c r="R4700" s="11"/>
      <c r="S4700" s="11"/>
      <c r="T4700" s="11"/>
      <c r="U4700" s="9">
        <v>738</v>
      </c>
    </row>
    <row r="4701" spans="1:21" ht="23.25" thickBot="1" x14ac:dyDescent="0.3">
      <c r="A4701" s="4" t="s">
        <v>943</v>
      </c>
      <c r="B4701" s="4" t="s">
        <v>1119</v>
      </c>
      <c r="C4701" s="4" t="s">
        <v>1120</v>
      </c>
      <c r="D4701" s="4" t="s">
        <v>989</v>
      </c>
      <c r="E4701" s="4" t="s">
        <v>990</v>
      </c>
      <c r="F4701" s="4" t="s">
        <v>146</v>
      </c>
      <c r="G4701" s="4" t="s">
        <v>147</v>
      </c>
      <c r="H4701" s="4" t="s">
        <v>991</v>
      </c>
      <c r="I4701" s="7"/>
      <c r="J4701" s="7"/>
      <c r="K4701" s="7"/>
      <c r="L4701" s="7"/>
      <c r="M4701" s="7"/>
      <c r="N4701" s="7"/>
      <c r="O4701" s="7"/>
      <c r="P4701" s="7"/>
      <c r="Q4701" s="7"/>
      <c r="R4701" s="7"/>
      <c r="S4701" s="7"/>
      <c r="T4701" s="8">
        <v>117.34</v>
      </c>
      <c r="U4701" s="9">
        <v>117.34</v>
      </c>
    </row>
    <row r="4702" spans="1:21" ht="23.25" thickBot="1" x14ac:dyDescent="0.3">
      <c r="A4702" s="4" t="s">
        <v>943</v>
      </c>
      <c r="B4702" s="4" t="s">
        <v>1127</v>
      </c>
      <c r="C4702" s="4" t="s">
        <v>1128</v>
      </c>
      <c r="D4702" s="4" t="s">
        <v>944</v>
      </c>
      <c r="E4702" s="4" t="s">
        <v>945</v>
      </c>
      <c r="F4702" s="4" t="s">
        <v>1121</v>
      </c>
      <c r="G4702" s="4" t="s">
        <v>1122</v>
      </c>
      <c r="H4702" s="4" t="s">
        <v>440</v>
      </c>
      <c r="I4702" s="11"/>
      <c r="J4702" s="11"/>
      <c r="K4702" s="11"/>
      <c r="L4702" s="11"/>
      <c r="M4702" s="11"/>
      <c r="N4702" s="11"/>
      <c r="O4702" s="10">
        <v>360</v>
      </c>
      <c r="P4702" s="11"/>
      <c r="Q4702" s="10">
        <v>78</v>
      </c>
      <c r="R4702" s="11"/>
      <c r="S4702" s="11"/>
      <c r="T4702" s="11"/>
      <c r="U4702" s="9">
        <v>438</v>
      </c>
    </row>
    <row r="4703" spans="1:21" ht="23.25" thickBot="1" x14ac:dyDescent="0.3">
      <c r="A4703" s="4" t="s">
        <v>943</v>
      </c>
      <c r="B4703" s="4" t="s">
        <v>1129</v>
      </c>
      <c r="C4703" s="4" t="s">
        <v>1130</v>
      </c>
      <c r="D4703" s="4" t="s">
        <v>944</v>
      </c>
      <c r="E4703" s="4" t="s">
        <v>945</v>
      </c>
      <c r="F4703" s="4" t="s">
        <v>134</v>
      </c>
      <c r="G4703" s="4" t="s">
        <v>135</v>
      </c>
      <c r="H4703" s="4" t="s">
        <v>440</v>
      </c>
      <c r="I4703" s="7"/>
      <c r="J4703" s="7"/>
      <c r="K4703" s="7"/>
      <c r="L4703" s="8">
        <v>5000</v>
      </c>
      <c r="M4703" s="7"/>
      <c r="N4703" s="7"/>
      <c r="O4703" s="7"/>
      <c r="P4703" s="7"/>
      <c r="Q4703" s="7"/>
      <c r="R4703" s="7"/>
      <c r="S4703" s="7"/>
      <c r="T4703" s="8">
        <v>750</v>
      </c>
      <c r="U4703" s="9">
        <v>5750</v>
      </c>
    </row>
    <row r="4704" spans="1:21" ht="23.25" thickBot="1" x14ac:dyDescent="0.3">
      <c r="A4704" s="4" t="s">
        <v>943</v>
      </c>
      <c r="B4704" s="4" t="s">
        <v>1129</v>
      </c>
      <c r="C4704" s="4" t="s">
        <v>1130</v>
      </c>
      <c r="D4704" s="4" t="s">
        <v>944</v>
      </c>
      <c r="E4704" s="4" t="s">
        <v>945</v>
      </c>
      <c r="F4704" s="4" t="s">
        <v>38</v>
      </c>
      <c r="G4704" s="4" t="s">
        <v>39</v>
      </c>
      <c r="H4704" s="4" t="s">
        <v>440</v>
      </c>
      <c r="I4704" s="11"/>
      <c r="J4704" s="11"/>
      <c r="K4704" s="11"/>
      <c r="L4704" s="11"/>
      <c r="M4704" s="11"/>
      <c r="N4704" s="10">
        <v>477.9</v>
      </c>
      <c r="O4704" s="11"/>
      <c r="P4704" s="11"/>
      <c r="Q4704" s="11"/>
      <c r="R4704" s="11"/>
      <c r="S4704" s="11"/>
      <c r="T4704" s="11"/>
      <c r="U4704" s="9">
        <v>477.9</v>
      </c>
    </row>
    <row r="4705" spans="1:21" ht="23.25" thickBot="1" x14ac:dyDescent="0.3">
      <c r="A4705" s="4" t="s">
        <v>943</v>
      </c>
      <c r="B4705" s="4" t="s">
        <v>1129</v>
      </c>
      <c r="C4705" s="4" t="s">
        <v>1130</v>
      </c>
      <c r="D4705" s="4" t="s">
        <v>944</v>
      </c>
      <c r="E4705" s="4" t="s">
        <v>945</v>
      </c>
      <c r="F4705" s="4" t="s">
        <v>239</v>
      </c>
      <c r="G4705" s="4" t="s">
        <v>240</v>
      </c>
      <c r="H4705" s="4" t="s">
        <v>440</v>
      </c>
      <c r="I4705" s="7"/>
      <c r="J4705" s="7"/>
      <c r="K4705" s="7"/>
      <c r="L4705" s="7"/>
      <c r="M4705" s="7"/>
      <c r="N4705" s="8">
        <v>40</v>
      </c>
      <c r="O4705" s="7"/>
      <c r="P4705" s="7"/>
      <c r="Q4705" s="7"/>
      <c r="R4705" s="7"/>
      <c r="S4705" s="7"/>
      <c r="T4705" s="7"/>
      <c r="U4705" s="9">
        <v>40</v>
      </c>
    </row>
    <row r="4706" spans="1:21" ht="23.25" thickBot="1" x14ac:dyDescent="0.3">
      <c r="A4706" s="4" t="s">
        <v>943</v>
      </c>
      <c r="B4706" s="4" t="s">
        <v>1129</v>
      </c>
      <c r="C4706" s="4" t="s">
        <v>1130</v>
      </c>
      <c r="D4706" s="4" t="s">
        <v>944</v>
      </c>
      <c r="E4706" s="4" t="s">
        <v>945</v>
      </c>
      <c r="F4706" s="4" t="s">
        <v>1121</v>
      </c>
      <c r="G4706" s="4" t="s">
        <v>1122</v>
      </c>
      <c r="H4706" s="4" t="s">
        <v>440</v>
      </c>
      <c r="I4706" s="10">
        <v>-11203.96</v>
      </c>
      <c r="J4706" s="10">
        <v>12354</v>
      </c>
      <c r="K4706" s="10">
        <v>-354</v>
      </c>
      <c r="L4706" s="10">
        <v>32000</v>
      </c>
      <c r="M4706" s="11"/>
      <c r="N4706" s="10">
        <v>-32000</v>
      </c>
      <c r="O4706" s="11"/>
      <c r="P4706" s="11"/>
      <c r="Q4706" s="11"/>
      <c r="R4706" s="11"/>
      <c r="S4706" s="11"/>
      <c r="T4706" s="10">
        <v>11026.96</v>
      </c>
      <c r="U4706" s="9">
        <v>11823</v>
      </c>
    </row>
    <row r="4707" spans="1:21" ht="23.25" thickBot="1" x14ac:dyDescent="0.3">
      <c r="A4707" s="4" t="s">
        <v>943</v>
      </c>
      <c r="B4707" s="4" t="s">
        <v>1129</v>
      </c>
      <c r="C4707" s="4" t="s">
        <v>1130</v>
      </c>
      <c r="D4707" s="4" t="s">
        <v>944</v>
      </c>
      <c r="E4707" s="4" t="s">
        <v>945</v>
      </c>
      <c r="F4707" s="4" t="s">
        <v>152</v>
      </c>
      <c r="G4707" s="4" t="s">
        <v>153</v>
      </c>
      <c r="H4707" s="4" t="s">
        <v>440</v>
      </c>
      <c r="I4707" s="7"/>
      <c r="J4707" s="7"/>
      <c r="K4707" s="7"/>
      <c r="L4707" s="7"/>
      <c r="M4707" s="7"/>
      <c r="N4707" s="7"/>
      <c r="O4707" s="8">
        <v>37703</v>
      </c>
      <c r="P4707" s="7"/>
      <c r="Q4707" s="7"/>
      <c r="R4707" s="8">
        <v>10095.9</v>
      </c>
      <c r="S4707" s="7"/>
      <c r="T4707" s="7"/>
      <c r="U4707" s="9">
        <v>47798.9</v>
      </c>
    </row>
    <row r="4708" spans="1:21" ht="23.25" thickBot="1" x14ac:dyDescent="0.3">
      <c r="A4708" s="4" t="s">
        <v>943</v>
      </c>
      <c r="B4708" s="4" t="s">
        <v>1129</v>
      </c>
      <c r="C4708" s="4" t="s">
        <v>1130</v>
      </c>
      <c r="D4708" s="4" t="s">
        <v>944</v>
      </c>
      <c r="E4708" s="4" t="s">
        <v>945</v>
      </c>
      <c r="F4708" s="4" t="s">
        <v>84</v>
      </c>
      <c r="G4708" s="4" t="s">
        <v>85</v>
      </c>
      <c r="H4708" s="4" t="s">
        <v>440</v>
      </c>
      <c r="I4708" s="10">
        <v>151.11000000000001</v>
      </c>
      <c r="J4708" s="11"/>
      <c r="K4708" s="10">
        <v>439.5</v>
      </c>
      <c r="L4708" s="11"/>
      <c r="M4708" s="11"/>
      <c r="N4708" s="10">
        <v>2823.53</v>
      </c>
      <c r="O4708" s="11"/>
      <c r="P4708" s="11"/>
      <c r="Q4708" s="11"/>
      <c r="R4708" s="11"/>
      <c r="S4708" s="11"/>
      <c r="T4708" s="11"/>
      <c r="U4708" s="9">
        <v>3414.14</v>
      </c>
    </row>
    <row r="4709" spans="1:21" ht="23.25" thickBot="1" x14ac:dyDescent="0.3">
      <c r="A4709" s="4" t="s">
        <v>943</v>
      </c>
      <c r="B4709" s="4" t="s">
        <v>1129</v>
      </c>
      <c r="C4709" s="4" t="s">
        <v>1130</v>
      </c>
      <c r="D4709" s="4" t="s">
        <v>944</v>
      </c>
      <c r="E4709" s="4" t="s">
        <v>945</v>
      </c>
      <c r="F4709" s="4" t="s">
        <v>76</v>
      </c>
      <c r="G4709" s="4" t="s">
        <v>77</v>
      </c>
      <c r="H4709" s="4" t="s">
        <v>440</v>
      </c>
      <c r="I4709" s="8">
        <v>4585.68</v>
      </c>
      <c r="J4709" s="8">
        <v>4840.4399999999996</v>
      </c>
      <c r="K4709" s="8">
        <v>4585.68</v>
      </c>
      <c r="L4709" s="8">
        <v>5350.8</v>
      </c>
      <c r="M4709" s="8">
        <v>5096</v>
      </c>
      <c r="N4709" s="8">
        <v>4888.32</v>
      </c>
      <c r="O4709" s="8">
        <v>5660.16</v>
      </c>
      <c r="P4709" s="8">
        <v>4116.4799999999996</v>
      </c>
      <c r="Q4709" s="8">
        <v>5145.6000000000004</v>
      </c>
      <c r="R4709" s="8">
        <v>5917.44</v>
      </c>
      <c r="S4709" s="8">
        <v>3601.92</v>
      </c>
      <c r="T4709" s="8">
        <v>4888.32</v>
      </c>
      <c r="U4709" s="9">
        <v>58676.84</v>
      </c>
    </row>
    <row r="4710" spans="1:21" ht="23.25" thickBot="1" x14ac:dyDescent="0.3">
      <c r="A4710" s="4" t="s">
        <v>943</v>
      </c>
      <c r="B4710" s="4" t="s">
        <v>1131</v>
      </c>
      <c r="C4710" s="4" t="s">
        <v>1132</v>
      </c>
      <c r="D4710" s="4" t="s">
        <v>944</v>
      </c>
      <c r="E4710" s="4" t="s">
        <v>945</v>
      </c>
      <c r="F4710" s="4" t="s">
        <v>108</v>
      </c>
      <c r="G4710" s="4" t="s">
        <v>109</v>
      </c>
      <c r="H4710" s="4" t="s">
        <v>440</v>
      </c>
      <c r="I4710" s="10">
        <v>12291.66</v>
      </c>
      <c r="J4710" s="10">
        <v>11062.49</v>
      </c>
      <c r="K4710" s="10">
        <v>9628.4699999999993</v>
      </c>
      <c r="L4710" s="10">
        <v>11732.95</v>
      </c>
      <c r="M4710" s="10">
        <v>11779.51</v>
      </c>
      <c r="N4710" s="10">
        <v>12691.16</v>
      </c>
      <c r="O4710" s="10">
        <v>12162.36</v>
      </c>
      <c r="P4710" s="10">
        <v>10787.49</v>
      </c>
      <c r="Q4710" s="10">
        <v>12691.16</v>
      </c>
      <c r="R4710" s="10">
        <v>12114.29</v>
      </c>
      <c r="S4710" s="10">
        <v>11479.73</v>
      </c>
      <c r="T4710" s="10">
        <v>12114.29</v>
      </c>
      <c r="U4710" s="9">
        <v>140535.56</v>
      </c>
    </row>
    <row r="4711" spans="1:21" ht="23.25" thickBot="1" x14ac:dyDescent="0.3">
      <c r="A4711" s="4" t="s">
        <v>943</v>
      </c>
      <c r="B4711" s="4" t="s">
        <v>1131</v>
      </c>
      <c r="C4711" s="4" t="s">
        <v>1132</v>
      </c>
      <c r="D4711" s="4" t="s">
        <v>944</v>
      </c>
      <c r="E4711" s="4" t="s">
        <v>945</v>
      </c>
      <c r="F4711" s="4" t="s">
        <v>110</v>
      </c>
      <c r="G4711" s="4" t="s">
        <v>111</v>
      </c>
      <c r="H4711" s="4" t="s">
        <v>440</v>
      </c>
      <c r="I4711" s="7"/>
      <c r="J4711" s="7"/>
      <c r="K4711" s="7"/>
      <c r="L4711" s="8">
        <v>63.26</v>
      </c>
      <c r="M4711" s="7"/>
      <c r="N4711" s="7"/>
      <c r="O4711" s="7"/>
      <c r="P4711" s="7"/>
      <c r="Q4711" s="7"/>
      <c r="R4711" s="7"/>
      <c r="S4711" s="7"/>
      <c r="T4711" s="7"/>
      <c r="U4711" s="9">
        <v>63.26</v>
      </c>
    </row>
    <row r="4712" spans="1:21" ht="23.25" thickBot="1" x14ac:dyDescent="0.3">
      <c r="A4712" s="4" t="s">
        <v>943</v>
      </c>
      <c r="B4712" s="4" t="s">
        <v>1131</v>
      </c>
      <c r="C4712" s="4" t="s">
        <v>1132</v>
      </c>
      <c r="D4712" s="4" t="s">
        <v>944</v>
      </c>
      <c r="E4712" s="4" t="s">
        <v>945</v>
      </c>
      <c r="F4712" s="4" t="s">
        <v>112</v>
      </c>
      <c r="G4712" s="4" t="s">
        <v>113</v>
      </c>
      <c r="H4712" s="4" t="s">
        <v>440</v>
      </c>
      <c r="I4712" s="10">
        <v>1677.82</v>
      </c>
      <c r="J4712" s="10">
        <v>1677.82</v>
      </c>
      <c r="K4712" s="10">
        <v>1677.82</v>
      </c>
      <c r="L4712" s="10">
        <v>1677.82</v>
      </c>
      <c r="M4712" s="10">
        <v>1677.82</v>
      </c>
      <c r="N4712" s="10">
        <v>1732.34</v>
      </c>
      <c r="O4712" s="10">
        <v>1732.34</v>
      </c>
      <c r="P4712" s="10">
        <v>1732.35</v>
      </c>
      <c r="Q4712" s="10">
        <v>1732.34</v>
      </c>
      <c r="R4712" s="10">
        <v>1732.34</v>
      </c>
      <c r="S4712" s="10">
        <v>1732.34</v>
      </c>
      <c r="T4712" s="10">
        <v>1732.34</v>
      </c>
      <c r="U4712" s="9">
        <v>20515.490000000002</v>
      </c>
    </row>
    <row r="4713" spans="1:21" ht="23.25" thickBot="1" x14ac:dyDescent="0.3">
      <c r="A4713" s="4" t="s">
        <v>943</v>
      </c>
      <c r="B4713" s="4" t="s">
        <v>1131</v>
      </c>
      <c r="C4713" s="4" t="s">
        <v>1132</v>
      </c>
      <c r="D4713" s="4" t="s">
        <v>944</v>
      </c>
      <c r="E4713" s="4" t="s">
        <v>945</v>
      </c>
      <c r="F4713" s="4" t="s">
        <v>114</v>
      </c>
      <c r="G4713" s="4" t="s">
        <v>115</v>
      </c>
      <c r="H4713" s="4" t="s">
        <v>440</v>
      </c>
      <c r="I4713" s="8">
        <v>6209.76</v>
      </c>
      <c r="J4713" s="8">
        <v>6209.76</v>
      </c>
      <c r="K4713" s="8">
        <v>6209.76</v>
      </c>
      <c r="L4713" s="8">
        <v>6226.96</v>
      </c>
      <c r="M4713" s="8">
        <v>6226.96</v>
      </c>
      <c r="N4713" s="8">
        <v>6429.34</v>
      </c>
      <c r="O4713" s="8">
        <v>6429.34</v>
      </c>
      <c r="P4713" s="8">
        <v>6429.35</v>
      </c>
      <c r="Q4713" s="8">
        <v>6429.34</v>
      </c>
      <c r="R4713" s="8">
        <v>6429.34</v>
      </c>
      <c r="S4713" s="8">
        <v>6429.34</v>
      </c>
      <c r="T4713" s="8">
        <v>6429.34</v>
      </c>
      <c r="U4713" s="9">
        <v>76088.59</v>
      </c>
    </row>
    <row r="4714" spans="1:21" ht="23.25" thickBot="1" x14ac:dyDescent="0.3">
      <c r="A4714" s="4" t="s">
        <v>943</v>
      </c>
      <c r="B4714" s="4" t="s">
        <v>1131</v>
      </c>
      <c r="C4714" s="4" t="s">
        <v>1132</v>
      </c>
      <c r="D4714" s="4" t="s">
        <v>944</v>
      </c>
      <c r="E4714" s="4" t="s">
        <v>945</v>
      </c>
      <c r="F4714" s="4" t="s">
        <v>128</v>
      </c>
      <c r="G4714" s="4" t="s">
        <v>129</v>
      </c>
      <c r="H4714" s="4" t="s">
        <v>440</v>
      </c>
      <c r="I4714" s="11"/>
      <c r="J4714" s="11"/>
      <c r="K4714" s="11"/>
      <c r="L4714" s="11"/>
      <c r="M4714" s="11"/>
      <c r="N4714" s="11"/>
      <c r="O4714" s="11"/>
      <c r="P4714" s="11"/>
      <c r="Q4714" s="10">
        <v>45</v>
      </c>
      <c r="R4714" s="11"/>
      <c r="S4714" s="11"/>
      <c r="T4714" s="11"/>
      <c r="U4714" s="9">
        <v>45</v>
      </c>
    </row>
    <row r="4715" spans="1:21" ht="23.25" thickBot="1" x14ac:dyDescent="0.3">
      <c r="A4715" s="4" t="s">
        <v>943</v>
      </c>
      <c r="B4715" s="4" t="s">
        <v>1131</v>
      </c>
      <c r="C4715" s="4" t="s">
        <v>1132</v>
      </c>
      <c r="D4715" s="4" t="s">
        <v>944</v>
      </c>
      <c r="E4715" s="4" t="s">
        <v>945</v>
      </c>
      <c r="F4715" s="4" t="s">
        <v>134</v>
      </c>
      <c r="G4715" s="4" t="s">
        <v>135</v>
      </c>
      <c r="H4715" s="4" t="s">
        <v>440</v>
      </c>
      <c r="I4715" s="7"/>
      <c r="J4715" s="7"/>
      <c r="K4715" s="7"/>
      <c r="L4715" s="8">
        <v>750</v>
      </c>
      <c r="M4715" s="8">
        <v>999</v>
      </c>
      <c r="N4715" s="7"/>
      <c r="O4715" s="7"/>
      <c r="P4715" s="7"/>
      <c r="Q4715" s="7"/>
      <c r="R4715" s="8">
        <v>64.98</v>
      </c>
      <c r="S4715" s="7"/>
      <c r="T4715" s="7"/>
      <c r="U4715" s="9">
        <v>1813.98</v>
      </c>
    </row>
    <row r="4716" spans="1:21" ht="23.25" thickBot="1" x14ac:dyDescent="0.3">
      <c r="A4716" s="4" t="s">
        <v>943</v>
      </c>
      <c r="B4716" s="4" t="s">
        <v>1131</v>
      </c>
      <c r="C4716" s="4" t="s">
        <v>1132</v>
      </c>
      <c r="D4716" s="4" t="s">
        <v>944</v>
      </c>
      <c r="E4716" s="4" t="s">
        <v>945</v>
      </c>
      <c r="F4716" s="4" t="s">
        <v>38</v>
      </c>
      <c r="G4716" s="4" t="s">
        <v>39</v>
      </c>
      <c r="H4716" s="4" t="s">
        <v>440</v>
      </c>
      <c r="I4716" s="11"/>
      <c r="J4716" s="11"/>
      <c r="K4716" s="11"/>
      <c r="L4716" s="11"/>
      <c r="M4716" s="11"/>
      <c r="N4716" s="10">
        <v>6230</v>
      </c>
      <c r="O4716" s="11"/>
      <c r="P4716" s="11"/>
      <c r="Q4716" s="11"/>
      <c r="R4716" s="11"/>
      <c r="S4716" s="11"/>
      <c r="T4716" s="11"/>
      <c r="U4716" s="9">
        <v>6230</v>
      </c>
    </row>
    <row r="4717" spans="1:21" ht="23.25" thickBot="1" x14ac:dyDescent="0.3">
      <c r="A4717" s="4" t="s">
        <v>943</v>
      </c>
      <c r="B4717" s="4" t="s">
        <v>1131</v>
      </c>
      <c r="C4717" s="4" t="s">
        <v>1132</v>
      </c>
      <c r="D4717" s="4" t="s">
        <v>944</v>
      </c>
      <c r="E4717" s="4" t="s">
        <v>945</v>
      </c>
      <c r="F4717" s="4" t="s">
        <v>98</v>
      </c>
      <c r="G4717" s="4" t="s">
        <v>99</v>
      </c>
      <c r="H4717" s="4" t="s">
        <v>440</v>
      </c>
      <c r="I4717" s="7"/>
      <c r="J4717" s="7"/>
      <c r="K4717" s="7"/>
      <c r="L4717" s="7"/>
      <c r="M4717" s="7"/>
      <c r="N4717" s="8">
        <v>269</v>
      </c>
      <c r="O4717" s="7"/>
      <c r="P4717" s="7"/>
      <c r="Q4717" s="7"/>
      <c r="R4717" s="7"/>
      <c r="S4717" s="8">
        <v>64.98</v>
      </c>
      <c r="T4717" s="8">
        <v>64.98</v>
      </c>
      <c r="U4717" s="9">
        <v>398.96</v>
      </c>
    </row>
    <row r="4718" spans="1:21" ht="23.25" thickBot="1" x14ac:dyDescent="0.3">
      <c r="A4718" s="4" t="s">
        <v>943</v>
      </c>
      <c r="B4718" s="4" t="s">
        <v>1131</v>
      </c>
      <c r="C4718" s="4" t="s">
        <v>1132</v>
      </c>
      <c r="D4718" s="4" t="s">
        <v>944</v>
      </c>
      <c r="E4718" s="4" t="s">
        <v>945</v>
      </c>
      <c r="F4718" s="4" t="s">
        <v>146</v>
      </c>
      <c r="G4718" s="4" t="s">
        <v>147</v>
      </c>
      <c r="H4718" s="4" t="s">
        <v>440</v>
      </c>
      <c r="I4718" s="11"/>
      <c r="J4718" s="11"/>
      <c r="K4718" s="10">
        <v>146.72</v>
      </c>
      <c r="L4718" s="11"/>
      <c r="M4718" s="11"/>
      <c r="N4718" s="11"/>
      <c r="O4718" s="11"/>
      <c r="P4718" s="10">
        <v>2881.91</v>
      </c>
      <c r="Q4718" s="14">
        <v>0</v>
      </c>
      <c r="R4718" s="11"/>
      <c r="S4718" s="11"/>
      <c r="T4718" s="11"/>
      <c r="U4718" s="9">
        <v>3028.63</v>
      </c>
    </row>
    <row r="4719" spans="1:21" ht="23.25" thickBot="1" x14ac:dyDescent="0.3">
      <c r="A4719" s="4" t="s">
        <v>943</v>
      </c>
      <c r="B4719" s="4" t="s">
        <v>1131</v>
      </c>
      <c r="C4719" s="4" t="s">
        <v>1132</v>
      </c>
      <c r="D4719" s="4" t="s">
        <v>944</v>
      </c>
      <c r="E4719" s="4" t="s">
        <v>945</v>
      </c>
      <c r="F4719" s="4" t="s">
        <v>102</v>
      </c>
      <c r="G4719" s="4" t="s">
        <v>103</v>
      </c>
      <c r="H4719" s="4" t="s">
        <v>440</v>
      </c>
      <c r="I4719" s="8">
        <v>6.15</v>
      </c>
      <c r="J4719" s="8">
        <v>13.1</v>
      </c>
      <c r="K4719" s="8">
        <v>5.37</v>
      </c>
      <c r="L4719" s="8">
        <v>3.7</v>
      </c>
      <c r="M4719" s="8">
        <v>9.99</v>
      </c>
      <c r="N4719" s="7"/>
      <c r="O4719" s="7"/>
      <c r="P4719" s="8">
        <v>33.19</v>
      </c>
      <c r="Q4719" s="7"/>
      <c r="R4719" s="7"/>
      <c r="S4719" s="7"/>
      <c r="T4719" s="7"/>
      <c r="U4719" s="9">
        <v>71.5</v>
      </c>
    </row>
    <row r="4720" spans="1:21" ht="23.25" thickBot="1" x14ac:dyDescent="0.3">
      <c r="A4720" s="4" t="s">
        <v>943</v>
      </c>
      <c r="B4720" s="4" t="s">
        <v>1131</v>
      </c>
      <c r="C4720" s="4" t="s">
        <v>1132</v>
      </c>
      <c r="D4720" s="4" t="s">
        <v>944</v>
      </c>
      <c r="E4720" s="4" t="s">
        <v>945</v>
      </c>
      <c r="F4720" s="4" t="s">
        <v>445</v>
      </c>
      <c r="G4720" s="4" t="s">
        <v>446</v>
      </c>
      <c r="H4720" s="4" t="s">
        <v>440</v>
      </c>
      <c r="I4720" s="11"/>
      <c r="J4720" s="11"/>
      <c r="K4720" s="11"/>
      <c r="L4720" s="11"/>
      <c r="M4720" s="11"/>
      <c r="N4720" s="11"/>
      <c r="O4720" s="11"/>
      <c r="P4720" s="10">
        <v>51935</v>
      </c>
      <c r="Q4720" s="14">
        <v>0</v>
      </c>
      <c r="R4720" s="11"/>
      <c r="S4720" s="11"/>
      <c r="T4720" s="11"/>
      <c r="U4720" s="9">
        <v>51935</v>
      </c>
    </row>
    <row r="4721" spans="1:21" ht="23.25" thickBot="1" x14ac:dyDescent="0.3">
      <c r="A4721" s="4" t="s">
        <v>943</v>
      </c>
      <c r="B4721" s="4" t="s">
        <v>1131</v>
      </c>
      <c r="C4721" s="4" t="s">
        <v>1132</v>
      </c>
      <c r="D4721" s="4" t="s">
        <v>944</v>
      </c>
      <c r="E4721" s="4" t="s">
        <v>945</v>
      </c>
      <c r="F4721" s="4" t="s">
        <v>235</v>
      </c>
      <c r="G4721" s="4" t="s">
        <v>236</v>
      </c>
      <c r="H4721" s="4" t="s">
        <v>440</v>
      </c>
      <c r="I4721" s="8">
        <v>64.98</v>
      </c>
      <c r="J4721" s="8">
        <v>64.98</v>
      </c>
      <c r="K4721" s="8">
        <v>64.98</v>
      </c>
      <c r="L4721" s="8">
        <v>64.98</v>
      </c>
      <c r="M4721" s="8">
        <v>64.98</v>
      </c>
      <c r="N4721" s="8">
        <v>64.98</v>
      </c>
      <c r="O4721" s="8">
        <v>64.98</v>
      </c>
      <c r="P4721" s="8">
        <v>64.98</v>
      </c>
      <c r="Q4721" s="8">
        <v>194.98</v>
      </c>
      <c r="R4721" s="7"/>
      <c r="S4721" s="7"/>
      <c r="T4721" s="7"/>
      <c r="U4721" s="9">
        <v>714.82</v>
      </c>
    </row>
    <row r="4722" spans="1:21" ht="23.25" thickBot="1" x14ac:dyDescent="0.3">
      <c r="A4722" s="4" t="s">
        <v>943</v>
      </c>
      <c r="B4722" s="4" t="s">
        <v>1131</v>
      </c>
      <c r="C4722" s="4" t="s">
        <v>1132</v>
      </c>
      <c r="D4722" s="4" t="s">
        <v>944</v>
      </c>
      <c r="E4722" s="4" t="s">
        <v>945</v>
      </c>
      <c r="F4722" s="4" t="s">
        <v>82</v>
      </c>
      <c r="G4722" s="4" t="s">
        <v>83</v>
      </c>
      <c r="H4722" s="4" t="s">
        <v>440</v>
      </c>
      <c r="I4722" s="10">
        <v>120</v>
      </c>
      <c r="J4722" s="10">
        <v>54</v>
      </c>
      <c r="K4722" s="10">
        <v>81</v>
      </c>
      <c r="L4722" s="11"/>
      <c r="M4722" s="11"/>
      <c r="N4722" s="10">
        <v>74</v>
      </c>
      <c r="O4722" s="11"/>
      <c r="P4722" s="11"/>
      <c r="Q4722" s="11"/>
      <c r="R4722" s="11"/>
      <c r="S4722" s="11"/>
      <c r="T4722" s="11"/>
      <c r="U4722" s="9">
        <v>329</v>
      </c>
    </row>
    <row r="4723" spans="1:21" ht="23.25" thickBot="1" x14ac:dyDescent="0.3">
      <c r="A4723" s="4" t="s">
        <v>943</v>
      </c>
      <c r="B4723" s="4" t="s">
        <v>1131</v>
      </c>
      <c r="C4723" s="4" t="s">
        <v>1132</v>
      </c>
      <c r="D4723" s="4" t="s">
        <v>944</v>
      </c>
      <c r="E4723" s="4" t="s">
        <v>945</v>
      </c>
      <c r="F4723" s="4" t="s">
        <v>152</v>
      </c>
      <c r="G4723" s="4" t="s">
        <v>153</v>
      </c>
      <c r="H4723" s="4" t="s">
        <v>440</v>
      </c>
      <c r="I4723" s="8">
        <v>7069.5</v>
      </c>
      <c r="J4723" s="8">
        <v>8656.5</v>
      </c>
      <c r="K4723" s="8">
        <v>42522.9</v>
      </c>
      <c r="L4723" s="8">
        <v>3233.9</v>
      </c>
      <c r="M4723" s="8">
        <v>3206.1</v>
      </c>
      <c r="N4723" s="8">
        <v>3220</v>
      </c>
      <c r="O4723" s="8">
        <v>9844.75</v>
      </c>
      <c r="P4723" s="8">
        <v>14944.35</v>
      </c>
      <c r="Q4723" s="8">
        <v>22470</v>
      </c>
      <c r="R4723" s="8">
        <v>3970</v>
      </c>
      <c r="S4723" s="8">
        <v>3220</v>
      </c>
      <c r="T4723" s="8">
        <v>29196.02</v>
      </c>
      <c r="U4723" s="9">
        <v>151554.01999999999</v>
      </c>
    </row>
    <row r="4724" spans="1:21" ht="23.25" thickBot="1" x14ac:dyDescent="0.3">
      <c r="A4724" s="4" t="s">
        <v>943</v>
      </c>
      <c r="B4724" s="4" t="s">
        <v>1131</v>
      </c>
      <c r="C4724" s="4" t="s">
        <v>1132</v>
      </c>
      <c r="D4724" s="4" t="s">
        <v>944</v>
      </c>
      <c r="E4724" s="4" t="s">
        <v>945</v>
      </c>
      <c r="F4724" s="4" t="s">
        <v>312</v>
      </c>
      <c r="G4724" s="4" t="s">
        <v>313</v>
      </c>
      <c r="H4724" s="4" t="s">
        <v>440</v>
      </c>
      <c r="I4724" s="10">
        <v>556.63</v>
      </c>
      <c r="J4724" s="10">
        <v>556.63</v>
      </c>
      <c r="K4724" s="10">
        <v>556.63</v>
      </c>
      <c r="L4724" s="10">
        <v>556.63</v>
      </c>
      <c r="M4724" s="10">
        <v>556.63</v>
      </c>
      <c r="N4724" s="10">
        <v>556.63</v>
      </c>
      <c r="O4724" s="10">
        <v>556.63</v>
      </c>
      <c r="P4724" s="10">
        <v>556.63</v>
      </c>
      <c r="Q4724" s="10">
        <v>556.63</v>
      </c>
      <c r="R4724" s="10">
        <v>556.63</v>
      </c>
      <c r="S4724" s="10">
        <v>556.63</v>
      </c>
      <c r="T4724" s="10">
        <v>556.63</v>
      </c>
      <c r="U4724" s="9">
        <v>6679.56</v>
      </c>
    </row>
    <row r="4725" spans="1:21" ht="23.25" thickBot="1" x14ac:dyDescent="0.3">
      <c r="A4725" s="4" t="s">
        <v>943</v>
      </c>
      <c r="B4725" s="4" t="s">
        <v>1131</v>
      </c>
      <c r="C4725" s="4" t="s">
        <v>1132</v>
      </c>
      <c r="D4725" s="4" t="s">
        <v>944</v>
      </c>
      <c r="E4725" s="4" t="s">
        <v>945</v>
      </c>
      <c r="F4725" s="4" t="s">
        <v>366</v>
      </c>
      <c r="G4725" s="4" t="s">
        <v>367</v>
      </c>
      <c r="H4725" s="4" t="s">
        <v>440</v>
      </c>
      <c r="I4725" s="7"/>
      <c r="J4725" s="8">
        <v>48.94</v>
      </c>
      <c r="K4725" s="8">
        <v>39.950000000000003</v>
      </c>
      <c r="L4725" s="7"/>
      <c r="M4725" s="7"/>
      <c r="N4725" s="7"/>
      <c r="O4725" s="7"/>
      <c r="P4725" s="7"/>
      <c r="Q4725" s="7"/>
      <c r="R4725" s="7"/>
      <c r="S4725" s="7"/>
      <c r="T4725" s="7"/>
      <c r="U4725" s="9">
        <v>88.89</v>
      </c>
    </row>
    <row r="4726" spans="1:21" ht="23.25" thickBot="1" x14ac:dyDescent="0.3">
      <c r="A4726" s="4" t="s">
        <v>943</v>
      </c>
      <c r="B4726" s="4" t="s">
        <v>1131</v>
      </c>
      <c r="C4726" s="4" t="s">
        <v>1132</v>
      </c>
      <c r="D4726" s="4" t="s">
        <v>944</v>
      </c>
      <c r="E4726" s="4" t="s">
        <v>945</v>
      </c>
      <c r="F4726" s="4" t="s">
        <v>84</v>
      </c>
      <c r="G4726" s="4" t="s">
        <v>85</v>
      </c>
      <c r="H4726" s="4" t="s">
        <v>440</v>
      </c>
      <c r="I4726" s="10">
        <v>80.569999999999993</v>
      </c>
      <c r="J4726" s="10">
        <v>180.5</v>
      </c>
      <c r="K4726" s="10">
        <v>28.95</v>
      </c>
      <c r="L4726" s="11"/>
      <c r="M4726" s="10">
        <v>129.05000000000001</v>
      </c>
      <c r="N4726" s="10">
        <v>252.68</v>
      </c>
      <c r="O4726" s="11"/>
      <c r="P4726" s="11"/>
      <c r="Q4726" s="11"/>
      <c r="R4726" s="11"/>
      <c r="S4726" s="11"/>
      <c r="T4726" s="11"/>
      <c r="U4726" s="9">
        <v>671.75</v>
      </c>
    </row>
    <row r="4727" spans="1:21" ht="23.25" thickBot="1" x14ac:dyDescent="0.3">
      <c r="A4727" s="4" t="s">
        <v>943</v>
      </c>
      <c r="B4727" s="4" t="s">
        <v>1131</v>
      </c>
      <c r="C4727" s="4" t="s">
        <v>1132</v>
      </c>
      <c r="D4727" s="4" t="s">
        <v>944</v>
      </c>
      <c r="E4727" s="4" t="s">
        <v>945</v>
      </c>
      <c r="F4727" s="4" t="s">
        <v>164</v>
      </c>
      <c r="G4727" s="4" t="s">
        <v>165</v>
      </c>
      <c r="H4727" s="4" t="s">
        <v>440</v>
      </c>
      <c r="I4727" s="7"/>
      <c r="J4727" s="7"/>
      <c r="K4727" s="7"/>
      <c r="L4727" s="8">
        <v>905.74</v>
      </c>
      <c r="M4727" s="8">
        <v>754.9</v>
      </c>
      <c r="N4727" s="8">
        <v>607.36</v>
      </c>
      <c r="O4727" s="8">
        <v>-985</v>
      </c>
      <c r="P4727" s="7"/>
      <c r="Q4727" s="7"/>
      <c r="R4727" s="7"/>
      <c r="S4727" s="7"/>
      <c r="T4727" s="7"/>
      <c r="U4727" s="9">
        <v>1283</v>
      </c>
    </row>
    <row r="4728" spans="1:21" ht="23.25" thickBot="1" x14ac:dyDescent="0.3">
      <c r="A4728" s="4" t="s">
        <v>943</v>
      </c>
      <c r="B4728" s="4" t="s">
        <v>1131</v>
      </c>
      <c r="C4728" s="4" t="s">
        <v>1132</v>
      </c>
      <c r="D4728" s="4" t="s">
        <v>944</v>
      </c>
      <c r="E4728" s="4" t="s">
        <v>945</v>
      </c>
      <c r="F4728" s="4" t="s">
        <v>86</v>
      </c>
      <c r="G4728" s="4" t="s">
        <v>87</v>
      </c>
      <c r="H4728" s="4" t="s">
        <v>440</v>
      </c>
      <c r="I4728" s="10">
        <v>1392.01</v>
      </c>
      <c r="J4728" s="10">
        <v>1553.79</v>
      </c>
      <c r="K4728" s="10">
        <v>1187.52</v>
      </c>
      <c r="L4728" s="10">
        <v>251.86</v>
      </c>
      <c r="M4728" s="10">
        <v>331.8</v>
      </c>
      <c r="N4728" s="10">
        <v>1464.03</v>
      </c>
      <c r="O4728" s="11"/>
      <c r="P4728" s="11"/>
      <c r="Q4728" s="11"/>
      <c r="R4728" s="11"/>
      <c r="S4728" s="11"/>
      <c r="T4728" s="11"/>
      <c r="U4728" s="9">
        <v>6181.01</v>
      </c>
    </row>
    <row r="4729" spans="1:21" ht="23.25" thickBot="1" x14ac:dyDescent="0.3">
      <c r="A4729" s="4" t="s">
        <v>943</v>
      </c>
      <c r="B4729" s="4" t="s">
        <v>1131</v>
      </c>
      <c r="C4729" s="4" t="s">
        <v>1132</v>
      </c>
      <c r="D4729" s="4" t="s">
        <v>944</v>
      </c>
      <c r="E4729" s="4" t="s">
        <v>945</v>
      </c>
      <c r="F4729" s="4" t="s">
        <v>166</v>
      </c>
      <c r="G4729" s="4" t="s">
        <v>167</v>
      </c>
      <c r="H4729" s="4" t="s">
        <v>440</v>
      </c>
      <c r="I4729" s="7"/>
      <c r="J4729" s="7"/>
      <c r="K4729" s="7"/>
      <c r="L4729" s="7"/>
      <c r="M4729" s="7"/>
      <c r="N4729" s="7"/>
      <c r="O4729" s="7"/>
      <c r="P4729" s="8">
        <v>105.94</v>
      </c>
      <c r="Q4729" s="8">
        <v>87.95</v>
      </c>
      <c r="R4729" s="7"/>
      <c r="S4729" s="7"/>
      <c r="T4729" s="7"/>
      <c r="U4729" s="9">
        <v>193.89</v>
      </c>
    </row>
    <row r="4730" spans="1:21" ht="23.25" thickBot="1" x14ac:dyDescent="0.3">
      <c r="A4730" s="4" t="s">
        <v>943</v>
      </c>
      <c r="B4730" s="4" t="s">
        <v>1131</v>
      </c>
      <c r="C4730" s="4" t="s">
        <v>1132</v>
      </c>
      <c r="D4730" s="4" t="s">
        <v>944</v>
      </c>
      <c r="E4730" s="4" t="s">
        <v>945</v>
      </c>
      <c r="F4730" s="4" t="s">
        <v>308</v>
      </c>
      <c r="G4730" s="4" t="s">
        <v>309</v>
      </c>
      <c r="H4730" s="4" t="s">
        <v>440</v>
      </c>
      <c r="I4730" s="11"/>
      <c r="J4730" s="10">
        <v>314.33999999999997</v>
      </c>
      <c r="K4730" s="11"/>
      <c r="L4730" s="11"/>
      <c r="M4730" s="11"/>
      <c r="N4730" s="11"/>
      <c r="O4730" s="11"/>
      <c r="P4730" s="11"/>
      <c r="Q4730" s="11"/>
      <c r="R4730" s="11"/>
      <c r="S4730" s="11"/>
      <c r="T4730" s="11"/>
      <c r="U4730" s="9">
        <v>314.33999999999997</v>
      </c>
    </row>
    <row r="4731" spans="1:21" ht="23.25" thickBot="1" x14ac:dyDescent="0.3">
      <c r="A4731" s="4" t="s">
        <v>943</v>
      </c>
      <c r="B4731" s="4" t="s">
        <v>502</v>
      </c>
      <c r="C4731" s="4" t="s">
        <v>503</v>
      </c>
      <c r="D4731" s="4" t="s">
        <v>1133</v>
      </c>
      <c r="E4731" s="4" t="s">
        <v>1134</v>
      </c>
      <c r="F4731" s="4" t="s">
        <v>47</v>
      </c>
      <c r="G4731" s="4" t="s">
        <v>48</v>
      </c>
      <c r="H4731" s="4" t="s">
        <v>1135</v>
      </c>
      <c r="I4731" s="8">
        <v>551.73</v>
      </c>
      <c r="J4731" s="7"/>
      <c r="K4731" s="7"/>
      <c r="L4731" s="7"/>
      <c r="M4731" s="7"/>
      <c r="N4731" s="7"/>
      <c r="O4731" s="7"/>
      <c r="P4731" s="7"/>
      <c r="Q4731" s="7"/>
      <c r="R4731" s="7"/>
      <c r="S4731" s="7"/>
      <c r="T4731" s="7"/>
      <c r="U4731" s="9">
        <v>551.73</v>
      </c>
    </row>
    <row r="4732" spans="1:21" ht="23.25" thickBot="1" x14ac:dyDescent="0.3">
      <c r="A4732" s="4" t="s">
        <v>943</v>
      </c>
      <c r="B4732" s="4" t="s">
        <v>502</v>
      </c>
      <c r="C4732" s="4" t="s">
        <v>503</v>
      </c>
      <c r="D4732" s="4" t="s">
        <v>1133</v>
      </c>
      <c r="E4732" s="4" t="s">
        <v>1134</v>
      </c>
      <c r="F4732" s="4" t="s">
        <v>98</v>
      </c>
      <c r="G4732" s="4" t="s">
        <v>99</v>
      </c>
      <c r="H4732" s="4" t="s">
        <v>1135</v>
      </c>
      <c r="I4732" s="11"/>
      <c r="J4732" s="11"/>
      <c r="K4732" s="11"/>
      <c r="L4732" s="11"/>
      <c r="M4732" s="11"/>
      <c r="N4732" s="11"/>
      <c r="O4732" s="11"/>
      <c r="P4732" s="11"/>
      <c r="Q4732" s="11"/>
      <c r="R4732" s="10">
        <v>250</v>
      </c>
      <c r="S4732" s="10">
        <v>-250</v>
      </c>
      <c r="T4732" s="11"/>
      <c r="U4732" s="12">
        <v>0</v>
      </c>
    </row>
    <row r="4733" spans="1:21" ht="23.25" thickBot="1" x14ac:dyDescent="0.3">
      <c r="A4733" s="4" t="s">
        <v>943</v>
      </c>
      <c r="B4733" s="4" t="s">
        <v>502</v>
      </c>
      <c r="C4733" s="4" t="s">
        <v>503</v>
      </c>
      <c r="D4733" s="4" t="s">
        <v>1133</v>
      </c>
      <c r="E4733" s="4" t="s">
        <v>1134</v>
      </c>
      <c r="F4733" s="4" t="s">
        <v>116</v>
      </c>
      <c r="G4733" s="4" t="s">
        <v>117</v>
      </c>
      <c r="H4733" s="4" t="s">
        <v>1135</v>
      </c>
      <c r="I4733" s="7"/>
      <c r="J4733" s="7"/>
      <c r="K4733" s="7"/>
      <c r="L4733" s="7"/>
      <c r="M4733" s="7"/>
      <c r="N4733" s="7"/>
      <c r="O4733" s="7"/>
      <c r="P4733" s="7"/>
      <c r="Q4733" s="7"/>
      <c r="R4733" s="8">
        <v>77.12</v>
      </c>
      <c r="S4733" s="7"/>
      <c r="T4733" s="7"/>
      <c r="U4733" s="9">
        <v>77.12</v>
      </c>
    </row>
    <row r="4734" spans="1:21" ht="23.25" thickBot="1" x14ac:dyDescent="0.3">
      <c r="A4734" s="4" t="s">
        <v>943</v>
      </c>
      <c r="B4734" s="4" t="s">
        <v>502</v>
      </c>
      <c r="C4734" s="4" t="s">
        <v>503</v>
      </c>
      <c r="D4734" s="4" t="s">
        <v>1133</v>
      </c>
      <c r="E4734" s="4" t="s">
        <v>1134</v>
      </c>
      <c r="F4734" s="4" t="s">
        <v>84</v>
      </c>
      <c r="G4734" s="4" t="s">
        <v>85</v>
      </c>
      <c r="H4734" s="4" t="s">
        <v>1135</v>
      </c>
      <c r="I4734" s="11"/>
      <c r="J4734" s="10">
        <v>210</v>
      </c>
      <c r="K4734" s="10">
        <v>270</v>
      </c>
      <c r="L4734" s="11"/>
      <c r="M4734" s="11"/>
      <c r="N4734" s="11"/>
      <c r="O4734" s="11"/>
      <c r="P4734" s="11"/>
      <c r="Q4734" s="10">
        <v>102</v>
      </c>
      <c r="R4734" s="11"/>
      <c r="S4734" s="10">
        <v>250</v>
      </c>
      <c r="T4734" s="11"/>
      <c r="U4734" s="9">
        <v>832</v>
      </c>
    </row>
    <row r="4735" spans="1:21" ht="23.25" thickBot="1" x14ac:dyDescent="0.3">
      <c r="A4735" s="4" t="s">
        <v>943</v>
      </c>
      <c r="B4735" s="4" t="s">
        <v>502</v>
      </c>
      <c r="C4735" s="4" t="s">
        <v>503</v>
      </c>
      <c r="D4735" s="4" t="s">
        <v>1133</v>
      </c>
      <c r="E4735" s="4" t="s">
        <v>1134</v>
      </c>
      <c r="F4735" s="4" t="s">
        <v>166</v>
      </c>
      <c r="G4735" s="4" t="s">
        <v>167</v>
      </c>
      <c r="H4735" s="4" t="s">
        <v>1135</v>
      </c>
      <c r="I4735" s="8">
        <v>230</v>
      </c>
      <c r="J4735" s="8">
        <v>1036.95</v>
      </c>
      <c r="K4735" s="7"/>
      <c r="L4735" s="7"/>
      <c r="M4735" s="7"/>
      <c r="N4735" s="7"/>
      <c r="O4735" s="7"/>
      <c r="P4735" s="7"/>
      <c r="Q4735" s="7"/>
      <c r="R4735" s="8">
        <v>130</v>
      </c>
      <c r="S4735" s="7"/>
      <c r="T4735" s="7"/>
      <c r="U4735" s="9">
        <v>1396.95</v>
      </c>
    </row>
    <row r="4736" spans="1:21" ht="23.25" thickBot="1" x14ac:dyDescent="0.3">
      <c r="A4736" s="4" t="s">
        <v>943</v>
      </c>
      <c r="B4736" s="4" t="s">
        <v>502</v>
      </c>
      <c r="C4736" s="4" t="s">
        <v>503</v>
      </c>
      <c r="D4736" s="4" t="s">
        <v>1133</v>
      </c>
      <c r="E4736" s="4" t="s">
        <v>1134</v>
      </c>
      <c r="F4736" s="4" t="s">
        <v>168</v>
      </c>
      <c r="G4736" s="4" t="s">
        <v>169</v>
      </c>
      <c r="H4736" s="4" t="s">
        <v>1135</v>
      </c>
      <c r="I4736" s="10">
        <v>1397.14</v>
      </c>
      <c r="J4736" s="10">
        <v>1289.6400000000001</v>
      </c>
      <c r="K4736" s="11"/>
      <c r="L4736" s="11"/>
      <c r="M4736" s="11"/>
      <c r="N4736" s="11"/>
      <c r="O4736" s="11"/>
      <c r="P4736" s="11"/>
      <c r="Q4736" s="10">
        <v>1133.7</v>
      </c>
      <c r="R4736" s="11"/>
      <c r="S4736" s="11"/>
      <c r="T4736" s="11"/>
      <c r="U4736" s="9">
        <v>3820.48</v>
      </c>
    </row>
    <row r="4737" spans="1:21" ht="23.25" thickBot="1" x14ac:dyDescent="0.3">
      <c r="A4737" s="4" t="s">
        <v>943</v>
      </c>
      <c r="B4737" s="4" t="s">
        <v>502</v>
      </c>
      <c r="C4737" s="4" t="s">
        <v>503</v>
      </c>
      <c r="D4737" s="4" t="s">
        <v>972</v>
      </c>
      <c r="E4737" s="4" t="s">
        <v>973</v>
      </c>
      <c r="F4737" s="4" t="s">
        <v>108</v>
      </c>
      <c r="G4737" s="4" t="s">
        <v>109</v>
      </c>
      <c r="H4737" s="4" t="s">
        <v>974</v>
      </c>
      <c r="I4737" s="8">
        <v>39711.85</v>
      </c>
      <c r="J4737" s="8">
        <v>41949.47</v>
      </c>
      <c r="K4737" s="8">
        <v>43968.56</v>
      </c>
      <c r="L4737" s="8">
        <v>49283.9</v>
      </c>
      <c r="M4737" s="8">
        <v>51887.25</v>
      </c>
      <c r="N4737" s="8">
        <v>52552.58</v>
      </c>
      <c r="O4737" s="8">
        <v>55036.26</v>
      </c>
      <c r="P4737" s="8">
        <v>51882.82</v>
      </c>
      <c r="Q4737" s="8">
        <v>51417.26</v>
      </c>
      <c r="R4737" s="8">
        <v>49404.86</v>
      </c>
      <c r="S4737" s="8">
        <v>42362.48</v>
      </c>
      <c r="T4737" s="8">
        <v>48634.63</v>
      </c>
      <c r="U4737" s="9">
        <v>578091.92000000004</v>
      </c>
    </row>
    <row r="4738" spans="1:21" ht="23.25" thickBot="1" x14ac:dyDescent="0.3">
      <c r="A4738" s="4" t="s">
        <v>943</v>
      </c>
      <c r="B4738" s="4" t="s">
        <v>502</v>
      </c>
      <c r="C4738" s="4" t="s">
        <v>503</v>
      </c>
      <c r="D4738" s="4" t="s">
        <v>972</v>
      </c>
      <c r="E4738" s="4" t="s">
        <v>973</v>
      </c>
      <c r="F4738" s="4" t="s">
        <v>110</v>
      </c>
      <c r="G4738" s="4" t="s">
        <v>111</v>
      </c>
      <c r="H4738" s="4" t="s">
        <v>974</v>
      </c>
      <c r="I4738" s="11"/>
      <c r="J4738" s="10">
        <v>500</v>
      </c>
      <c r="K4738" s="11"/>
      <c r="L4738" s="11"/>
      <c r="M4738" s="11"/>
      <c r="N4738" s="11"/>
      <c r="O4738" s="11"/>
      <c r="P4738" s="11"/>
      <c r="Q4738" s="11"/>
      <c r="R4738" s="11"/>
      <c r="S4738" s="11"/>
      <c r="T4738" s="11"/>
      <c r="U4738" s="9">
        <v>500</v>
      </c>
    </row>
    <row r="4739" spans="1:21" ht="23.25" thickBot="1" x14ac:dyDescent="0.3">
      <c r="A4739" s="4" t="s">
        <v>943</v>
      </c>
      <c r="B4739" s="4" t="s">
        <v>502</v>
      </c>
      <c r="C4739" s="4" t="s">
        <v>503</v>
      </c>
      <c r="D4739" s="4" t="s">
        <v>972</v>
      </c>
      <c r="E4739" s="4" t="s">
        <v>973</v>
      </c>
      <c r="F4739" s="4" t="s">
        <v>112</v>
      </c>
      <c r="G4739" s="4" t="s">
        <v>113</v>
      </c>
      <c r="H4739" s="4" t="s">
        <v>974</v>
      </c>
      <c r="I4739" s="8">
        <v>6394.01</v>
      </c>
      <c r="J4739" s="8">
        <v>6860.37</v>
      </c>
      <c r="K4739" s="8">
        <v>7388.67</v>
      </c>
      <c r="L4739" s="8">
        <v>7388.81</v>
      </c>
      <c r="M4739" s="8">
        <v>7388.61</v>
      </c>
      <c r="N4739" s="8">
        <v>7607.61</v>
      </c>
      <c r="O4739" s="8">
        <v>7607.65</v>
      </c>
      <c r="P4739" s="8">
        <v>7607.64</v>
      </c>
      <c r="Q4739" s="8">
        <v>7607.64</v>
      </c>
      <c r="R4739" s="8">
        <v>7607.65</v>
      </c>
      <c r="S4739" s="8">
        <v>7607.7</v>
      </c>
      <c r="T4739" s="8">
        <v>7607.68</v>
      </c>
      <c r="U4739" s="9">
        <v>88674.04</v>
      </c>
    </row>
    <row r="4740" spans="1:21" ht="23.25" thickBot="1" x14ac:dyDescent="0.3">
      <c r="A4740" s="4" t="s">
        <v>943</v>
      </c>
      <c r="B4740" s="4" t="s">
        <v>502</v>
      </c>
      <c r="C4740" s="4" t="s">
        <v>503</v>
      </c>
      <c r="D4740" s="4" t="s">
        <v>972</v>
      </c>
      <c r="E4740" s="4" t="s">
        <v>973</v>
      </c>
      <c r="F4740" s="4" t="s">
        <v>114</v>
      </c>
      <c r="G4740" s="4" t="s">
        <v>115</v>
      </c>
      <c r="H4740" s="4" t="s">
        <v>974</v>
      </c>
      <c r="I4740" s="10">
        <v>23664.85</v>
      </c>
      <c r="J4740" s="10">
        <v>25440.98</v>
      </c>
      <c r="K4740" s="10">
        <v>27346.17</v>
      </c>
      <c r="L4740" s="10">
        <v>27422</v>
      </c>
      <c r="M4740" s="10">
        <v>27422</v>
      </c>
      <c r="N4740" s="10">
        <v>28234.560000000001</v>
      </c>
      <c r="O4740" s="10">
        <v>28234.59</v>
      </c>
      <c r="P4740" s="10">
        <v>28234.58</v>
      </c>
      <c r="Q4740" s="10">
        <v>28234.58</v>
      </c>
      <c r="R4740" s="10">
        <v>28234.57</v>
      </c>
      <c r="S4740" s="10">
        <v>28234.55</v>
      </c>
      <c r="T4740" s="10">
        <v>28234.58</v>
      </c>
      <c r="U4740" s="9">
        <v>328938.01</v>
      </c>
    </row>
    <row r="4741" spans="1:21" ht="23.25" thickBot="1" x14ac:dyDescent="0.3">
      <c r="A4741" s="4" t="s">
        <v>943</v>
      </c>
      <c r="B4741" s="4" t="s">
        <v>502</v>
      </c>
      <c r="C4741" s="4" t="s">
        <v>503</v>
      </c>
      <c r="D4741" s="4" t="s">
        <v>972</v>
      </c>
      <c r="E4741" s="4" t="s">
        <v>973</v>
      </c>
      <c r="F4741" s="4" t="s">
        <v>128</v>
      </c>
      <c r="G4741" s="4" t="s">
        <v>129</v>
      </c>
      <c r="H4741" s="4" t="s">
        <v>974</v>
      </c>
      <c r="I4741" s="8">
        <v>2745.5</v>
      </c>
      <c r="J4741" s="8">
        <v>2055</v>
      </c>
      <c r="K4741" s="8">
        <v>9034</v>
      </c>
      <c r="L4741" s="8">
        <v>20</v>
      </c>
      <c r="M4741" s="8">
        <v>-5000</v>
      </c>
      <c r="N4741" s="7"/>
      <c r="O4741" s="7"/>
      <c r="P4741" s="8">
        <v>2435</v>
      </c>
      <c r="Q4741" s="8">
        <v>-115.05</v>
      </c>
      <c r="R4741" s="8">
        <v>349</v>
      </c>
      <c r="S4741" s="7"/>
      <c r="T4741" s="8">
        <v>-1906</v>
      </c>
      <c r="U4741" s="9">
        <v>9617.4500000000007</v>
      </c>
    </row>
    <row r="4742" spans="1:21" ht="23.25" thickBot="1" x14ac:dyDescent="0.3">
      <c r="A4742" s="4" t="s">
        <v>943</v>
      </c>
      <c r="B4742" s="4" t="s">
        <v>502</v>
      </c>
      <c r="C4742" s="4" t="s">
        <v>503</v>
      </c>
      <c r="D4742" s="4" t="s">
        <v>972</v>
      </c>
      <c r="E4742" s="4" t="s">
        <v>973</v>
      </c>
      <c r="F4742" s="4" t="s">
        <v>70</v>
      </c>
      <c r="G4742" s="4" t="s">
        <v>71</v>
      </c>
      <c r="H4742" s="4" t="s">
        <v>974</v>
      </c>
      <c r="I4742" s="10">
        <v>4569.83</v>
      </c>
      <c r="J4742" s="10">
        <v>25345.06</v>
      </c>
      <c r="K4742" s="10">
        <v>8761.5300000000007</v>
      </c>
      <c r="L4742" s="10">
        <v>-5777.84</v>
      </c>
      <c r="M4742" s="10">
        <v>6989.12</v>
      </c>
      <c r="N4742" s="10">
        <v>349.74</v>
      </c>
      <c r="O4742" s="10">
        <v>573.20000000000005</v>
      </c>
      <c r="P4742" s="10">
        <v>54</v>
      </c>
      <c r="Q4742" s="10">
        <v>869.4</v>
      </c>
      <c r="R4742" s="10">
        <v>18.989999999999998</v>
      </c>
      <c r="S4742" s="10">
        <v>93.55</v>
      </c>
      <c r="T4742" s="11"/>
      <c r="U4742" s="9">
        <v>41846.58</v>
      </c>
    </row>
    <row r="4743" spans="1:21" ht="23.25" thickBot="1" x14ac:dyDescent="0.3">
      <c r="A4743" s="4" t="s">
        <v>943</v>
      </c>
      <c r="B4743" s="4" t="s">
        <v>502</v>
      </c>
      <c r="C4743" s="4" t="s">
        <v>503</v>
      </c>
      <c r="D4743" s="4" t="s">
        <v>972</v>
      </c>
      <c r="E4743" s="4" t="s">
        <v>973</v>
      </c>
      <c r="F4743" s="4" t="s">
        <v>47</v>
      </c>
      <c r="G4743" s="4" t="s">
        <v>48</v>
      </c>
      <c r="H4743" s="4" t="s">
        <v>974</v>
      </c>
      <c r="I4743" s="8">
        <v>5.5</v>
      </c>
      <c r="J4743" s="8">
        <v>127.48</v>
      </c>
      <c r="K4743" s="8">
        <v>142.76</v>
      </c>
      <c r="L4743" s="8">
        <v>1342.87</v>
      </c>
      <c r="M4743" s="8">
        <v>11.59</v>
      </c>
      <c r="N4743" s="8">
        <v>221.01</v>
      </c>
      <c r="O4743" s="7"/>
      <c r="P4743" s="7"/>
      <c r="Q4743" s="8">
        <v>144.11000000000001</v>
      </c>
      <c r="R4743" s="8">
        <v>315.63</v>
      </c>
      <c r="S4743" s="7"/>
      <c r="T4743" s="8">
        <v>641.28</v>
      </c>
      <c r="U4743" s="9">
        <v>2952.23</v>
      </c>
    </row>
    <row r="4744" spans="1:21" ht="23.25" thickBot="1" x14ac:dyDescent="0.3">
      <c r="A4744" s="4" t="s">
        <v>943</v>
      </c>
      <c r="B4744" s="4" t="s">
        <v>502</v>
      </c>
      <c r="C4744" s="4" t="s">
        <v>503</v>
      </c>
      <c r="D4744" s="4" t="s">
        <v>972</v>
      </c>
      <c r="E4744" s="4" t="s">
        <v>973</v>
      </c>
      <c r="F4744" s="4" t="s">
        <v>130</v>
      </c>
      <c r="G4744" s="4" t="s">
        <v>131</v>
      </c>
      <c r="H4744" s="4" t="s">
        <v>974</v>
      </c>
      <c r="I4744" s="11"/>
      <c r="J4744" s="11"/>
      <c r="K4744" s="11"/>
      <c r="L4744" s="10">
        <v>2.71</v>
      </c>
      <c r="M4744" s="11"/>
      <c r="N4744" s="11"/>
      <c r="O4744" s="11"/>
      <c r="P4744" s="11"/>
      <c r="Q4744" s="11"/>
      <c r="R4744" s="11"/>
      <c r="S4744" s="11"/>
      <c r="T4744" s="11"/>
      <c r="U4744" s="9">
        <v>2.71</v>
      </c>
    </row>
    <row r="4745" spans="1:21" ht="23.25" thickBot="1" x14ac:dyDescent="0.3">
      <c r="A4745" s="4" t="s">
        <v>943</v>
      </c>
      <c r="B4745" s="4" t="s">
        <v>502</v>
      </c>
      <c r="C4745" s="4" t="s">
        <v>503</v>
      </c>
      <c r="D4745" s="4" t="s">
        <v>972</v>
      </c>
      <c r="E4745" s="4" t="s">
        <v>973</v>
      </c>
      <c r="F4745" s="4" t="s">
        <v>132</v>
      </c>
      <c r="G4745" s="4" t="s">
        <v>133</v>
      </c>
      <c r="H4745" s="4" t="s">
        <v>974</v>
      </c>
      <c r="I4745" s="7"/>
      <c r="J4745" s="8">
        <v>98.3</v>
      </c>
      <c r="K4745" s="8">
        <v>29.81</v>
      </c>
      <c r="L4745" s="8">
        <v>444.93</v>
      </c>
      <c r="M4745" s="8">
        <v>27.03</v>
      </c>
      <c r="N4745" s="7"/>
      <c r="O4745" s="7"/>
      <c r="P4745" s="7"/>
      <c r="Q4745" s="7"/>
      <c r="R4745" s="7"/>
      <c r="S4745" s="7"/>
      <c r="T4745" s="7"/>
      <c r="U4745" s="9">
        <v>600.07000000000005</v>
      </c>
    </row>
    <row r="4746" spans="1:21" ht="23.25" thickBot="1" x14ac:dyDescent="0.3">
      <c r="A4746" s="4" t="s">
        <v>943</v>
      </c>
      <c r="B4746" s="4" t="s">
        <v>502</v>
      </c>
      <c r="C4746" s="4" t="s">
        <v>503</v>
      </c>
      <c r="D4746" s="4" t="s">
        <v>972</v>
      </c>
      <c r="E4746" s="4" t="s">
        <v>973</v>
      </c>
      <c r="F4746" s="4" t="s">
        <v>80</v>
      </c>
      <c r="G4746" s="4" t="s">
        <v>81</v>
      </c>
      <c r="H4746" s="4" t="s">
        <v>974</v>
      </c>
      <c r="I4746" s="11"/>
      <c r="J4746" s="11"/>
      <c r="K4746" s="10">
        <v>12</v>
      </c>
      <c r="L4746" s="11"/>
      <c r="M4746" s="11"/>
      <c r="N4746" s="10">
        <v>101.21</v>
      </c>
      <c r="O4746" s="11"/>
      <c r="P4746" s="11"/>
      <c r="Q4746" s="11"/>
      <c r="R4746" s="11"/>
      <c r="S4746" s="11"/>
      <c r="T4746" s="11"/>
      <c r="U4746" s="9">
        <v>113.21</v>
      </c>
    </row>
    <row r="4747" spans="1:21" ht="23.25" thickBot="1" x14ac:dyDescent="0.3">
      <c r="A4747" s="4" t="s">
        <v>943</v>
      </c>
      <c r="B4747" s="4" t="s">
        <v>502</v>
      </c>
      <c r="C4747" s="4" t="s">
        <v>503</v>
      </c>
      <c r="D4747" s="4" t="s">
        <v>972</v>
      </c>
      <c r="E4747" s="4" t="s">
        <v>973</v>
      </c>
      <c r="F4747" s="4" t="s">
        <v>94</v>
      </c>
      <c r="G4747" s="4" t="s">
        <v>95</v>
      </c>
      <c r="H4747" s="4" t="s">
        <v>974</v>
      </c>
      <c r="I4747" s="7"/>
      <c r="J4747" s="7"/>
      <c r="K4747" s="7"/>
      <c r="L4747" s="7"/>
      <c r="M4747" s="7"/>
      <c r="N4747" s="7"/>
      <c r="O4747" s="8">
        <v>907.94</v>
      </c>
      <c r="P4747" s="7"/>
      <c r="Q4747" s="7"/>
      <c r="R4747" s="7"/>
      <c r="S4747" s="7"/>
      <c r="T4747" s="7"/>
      <c r="U4747" s="9">
        <v>907.94</v>
      </c>
    </row>
    <row r="4748" spans="1:21" ht="23.25" thickBot="1" x14ac:dyDescent="0.3">
      <c r="A4748" s="4" t="s">
        <v>943</v>
      </c>
      <c r="B4748" s="4" t="s">
        <v>502</v>
      </c>
      <c r="C4748" s="4" t="s">
        <v>503</v>
      </c>
      <c r="D4748" s="4" t="s">
        <v>972</v>
      </c>
      <c r="E4748" s="4" t="s">
        <v>973</v>
      </c>
      <c r="F4748" s="4" t="s">
        <v>134</v>
      </c>
      <c r="G4748" s="4" t="s">
        <v>135</v>
      </c>
      <c r="H4748" s="4" t="s">
        <v>974</v>
      </c>
      <c r="I4748" s="10">
        <v>260</v>
      </c>
      <c r="J4748" s="10">
        <v>678</v>
      </c>
      <c r="K4748" s="10">
        <v>1514</v>
      </c>
      <c r="L4748" s="10">
        <v>1110</v>
      </c>
      <c r="M4748" s="10">
        <v>2824</v>
      </c>
      <c r="N4748" s="10">
        <v>265</v>
      </c>
      <c r="O4748" s="11"/>
      <c r="P4748" s="11"/>
      <c r="Q4748" s="10">
        <v>220</v>
      </c>
      <c r="R4748" s="10">
        <v>265</v>
      </c>
      <c r="S4748" s="11"/>
      <c r="T4748" s="11"/>
      <c r="U4748" s="9">
        <v>7136</v>
      </c>
    </row>
    <row r="4749" spans="1:21" ht="23.25" thickBot="1" x14ac:dyDescent="0.3">
      <c r="A4749" s="4" t="s">
        <v>943</v>
      </c>
      <c r="B4749" s="4" t="s">
        <v>502</v>
      </c>
      <c r="C4749" s="4" t="s">
        <v>503</v>
      </c>
      <c r="D4749" s="4" t="s">
        <v>972</v>
      </c>
      <c r="E4749" s="4" t="s">
        <v>973</v>
      </c>
      <c r="F4749" s="4" t="s">
        <v>310</v>
      </c>
      <c r="G4749" s="4" t="s">
        <v>311</v>
      </c>
      <c r="H4749" s="4" t="s">
        <v>974</v>
      </c>
      <c r="I4749" s="8">
        <v>3791.52</v>
      </c>
      <c r="J4749" s="8">
        <v>-1987.2</v>
      </c>
      <c r="K4749" s="8">
        <v>2405.7600000000002</v>
      </c>
      <c r="L4749" s="7"/>
      <c r="M4749" s="7"/>
      <c r="N4749" s="7"/>
      <c r="O4749" s="7"/>
      <c r="P4749" s="7"/>
      <c r="Q4749" s="7"/>
      <c r="R4749" s="7"/>
      <c r="S4749" s="7"/>
      <c r="T4749" s="7"/>
      <c r="U4749" s="9">
        <v>4210.08</v>
      </c>
    </row>
    <row r="4750" spans="1:21" ht="23.25" thickBot="1" x14ac:dyDescent="0.3">
      <c r="A4750" s="4" t="s">
        <v>943</v>
      </c>
      <c r="B4750" s="4" t="s">
        <v>502</v>
      </c>
      <c r="C4750" s="4" t="s">
        <v>503</v>
      </c>
      <c r="D4750" s="4" t="s">
        <v>972</v>
      </c>
      <c r="E4750" s="4" t="s">
        <v>973</v>
      </c>
      <c r="F4750" s="4" t="s">
        <v>38</v>
      </c>
      <c r="G4750" s="4" t="s">
        <v>39</v>
      </c>
      <c r="H4750" s="4" t="s">
        <v>974</v>
      </c>
      <c r="I4750" s="10">
        <v>2880</v>
      </c>
      <c r="J4750" s="10">
        <v>7855</v>
      </c>
      <c r="K4750" s="10">
        <v>11827.05</v>
      </c>
      <c r="L4750" s="11"/>
      <c r="M4750" s="10">
        <v>24987.919999999998</v>
      </c>
      <c r="N4750" s="10">
        <v>30</v>
      </c>
      <c r="O4750" s="10">
        <v>16600</v>
      </c>
      <c r="P4750" s="10">
        <v>33751.46</v>
      </c>
      <c r="Q4750" s="11"/>
      <c r="R4750" s="10">
        <v>1235</v>
      </c>
      <c r="S4750" s="10">
        <v>20675</v>
      </c>
      <c r="T4750" s="10">
        <v>-768.42</v>
      </c>
      <c r="U4750" s="9">
        <v>119073.01</v>
      </c>
    </row>
    <row r="4751" spans="1:21" ht="23.25" thickBot="1" x14ac:dyDescent="0.3">
      <c r="A4751" s="4" t="s">
        <v>943</v>
      </c>
      <c r="B4751" s="4" t="s">
        <v>502</v>
      </c>
      <c r="C4751" s="4" t="s">
        <v>503</v>
      </c>
      <c r="D4751" s="4" t="s">
        <v>972</v>
      </c>
      <c r="E4751" s="4" t="s">
        <v>973</v>
      </c>
      <c r="F4751" s="4" t="s">
        <v>98</v>
      </c>
      <c r="G4751" s="4" t="s">
        <v>99</v>
      </c>
      <c r="H4751" s="4" t="s">
        <v>974</v>
      </c>
      <c r="I4751" s="7"/>
      <c r="J4751" s="7"/>
      <c r="K4751" s="7"/>
      <c r="L4751" s="7"/>
      <c r="M4751" s="8">
        <v>143.58000000000001</v>
      </c>
      <c r="N4751" s="7"/>
      <c r="O4751" s="7"/>
      <c r="P4751" s="7"/>
      <c r="Q4751" s="7"/>
      <c r="R4751" s="8">
        <v>5071.91</v>
      </c>
      <c r="S4751" s="8">
        <v>735.53</v>
      </c>
      <c r="T4751" s="8">
        <v>-2992.01</v>
      </c>
      <c r="U4751" s="9">
        <v>2959.01</v>
      </c>
    </row>
    <row r="4752" spans="1:21" ht="23.25" thickBot="1" x14ac:dyDescent="0.3">
      <c r="A4752" s="4" t="s">
        <v>943</v>
      </c>
      <c r="B4752" s="4" t="s">
        <v>502</v>
      </c>
      <c r="C4752" s="4" t="s">
        <v>503</v>
      </c>
      <c r="D4752" s="4" t="s">
        <v>972</v>
      </c>
      <c r="E4752" s="4" t="s">
        <v>973</v>
      </c>
      <c r="F4752" s="4" t="s">
        <v>146</v>
      </c>
      <c r="G4752" s="4" t="s">
        <v>147</v>
      </c>
      <c r="H4752" s="4" t="s">
        <v>974</v>
      </c>
      <c r="I4752" s="11"/>
      <c r="J4752" s="11"/>
      <c r="K4752" s="11"/>
      <c r="L4752" s="10">
        <v>84.21</v>
      </c>
      <c r="M4752" s="11"/>
      <c r="N4752" s="11"/>
      <c r="O4752" s="11"/>
      <c r="P4752" s="11"/>
      <c r="Q4752" s="11"/>
      <c r="R4752" s="10">
        <v>37.630000000000003</v>
      </c>
      <c r="S4752" s="11"/>
      <c r="T4752" s="10">
        <v>23.28</v>
      </c>
      <c r="U4752" s="9">
        <v>145.12</v>
      </c>
    </row>
    <row r="4753" spans="1:21" ht="23.25" thickBot="1" x14ac:dyDescent="0.3">
      <c r="A4753" s="4" t="s">
        <v>943</v>
      </c>
      <c r="B4753" s="4" t="s">
        <v>502</v>
      </c>
      <c r="C4753" s="4" t="s">
        <v>503</v>
      </c>
      <c r="D4753" s="4" t="s">
        <v>972</v>
      </c>
      <c r="E4753" s="4" t="s">
        <v>973</v>
      </c>
      <c r="F4753" s="4" t="s">
        <v>102</v>
      </c>
      <c r="G4753" s="4" t="s">
        <v>103</v>
      </c>
      <c r="H4753" s="4" t="s">
        <v>974</v>
      </c>
      <c r="I4753" s="7"/>
      <c r="J4753" s="7"/>
      <c r="K4753" s="8">
        <v>219.96</v>
      </c>
      <c r="L4753" s="7"/>
      <c r="M4753" s="7"/>
      <c r="N4753" s="8">
        <v>11.99</v>
      </c>
      <c r="O4753" s="8">
        <v>22.02</v>
      </c>
      <c r="P4753" s="8">
        <v>10.78</v>
      </c>
      <c r="Q4753" s="7"/>
      <c r="R4753" s="8">
        <v>455.63</v>
      </c>
      <c r="S4753" s="7"/>
      <c r="T4753" s="7"/>
      <c r="U4753" s="9">
        <v>720.38</v>
      </c>
    </row>
    <row r="4754" spans="1:21" ht="23.25" thickBot="1" x14ac:dyDescent="0.3">
      <c r="A4754" s="4" t="s">
        <v>943</v>
      </c>
      <c r="B4754" s="4" t="s">
        <v>502</v>
      </c>
      <c r="C4754" s="4" t="s">
        <v>503</v>
      </c>
      <c r="D4754" s="4" t="s">
        <v>972</v>
      </c>
      <c r="E4754" s="4" t="s">
        <v>973</v>
      </c>
      <c r="F4754" s="4" t="s">
        <v>235</v>
      </c>
      <c r="G4754" s="4" t="s">
        <v>236</v>
      </c>
      <c r="H4754" s="4" t="s">
        <v>974</v>
      </c>
      <c r="I4754" s="11"/>
      <c r="J4754" s="10">
        <v>91.39</v>
      </c>
      <c r="K4754" s="10">
        <v>43.13</v>
      </c>
      <c r="L4754" s="11"/>
      <c r="M4754" s="11"/>
      <c r="N4754" s="10">
        <v>42</v>
      </c>
      <c r="O4754" s="10">
        <v>55.99</v>
      </c>
      <c r="P4754" s="11"/>
      <c r="Q4754" s="11"/>
      <c r="R4754" s="11"/>
      <c r="S4754" s="11"/>
      <c r="T4754" s="11"/>
      <c r="U4754" s="9">
        <v>232.51</v>
      </c>
    </row>
    <row r="4755" spans="1:21" ht="23.25" thickBot="1" x14ac:dyDescent="0.3">
      <c r="A4755" s="4" t="s">
        <v>943</v>
      </c>
      <c r="B4755" s="4" t="s">
        <v>502</v>
      </c>
      <c r="C4755" s="4" t="s">
        <v>503</v>
      </c>
      <c r="D4755" s="4" t="s">
        <v>972</v>
      </c>
      <c r="E4755" s="4" t="s">
        <v>973</v>
      </c>
      <c r="F4755" s="4" t="s">
        <v>116</v>
      </c>
      <c r="G4755" s="4" t="s">
        <v>117</v>
      </c>
      <c r="H4755" s="4" t="s">
        <v>974</v>
      </c>
      <c r="I4755" s="8">
        <v>46.49</v>
      </c>
      <c r="J4755" s="8">
        <v>57.23</v>
      </c>
      <c r="K4755" s="8">
        <v>89.64</v>
      </c>
      <c r="L4755" s="7"/>
      <c r="M4755" s="8">
        <v>97.29</v>
      </c>
      <c r="N4755" s="8">
        <v>19.5</v>
      </c>
      <c r="O4755" s="7"/>
      <c r="P4755" s="7"/>
      <c r="Q4755" s="7"/>
      <c r="R4755" s="7"/>
      <c r="S4755" s="7"/>
      <c r="T4755" s="7"/>
      <c r="U4755" s="9">
        <v>310.14999999999998</v>
      </c>
    </row>
    <row r="4756" spans="1:21" ht="23.25" thickBot="1" x14ac:dyDescent="0.3">
      <c r="A4756" s="4" t="s">
        <v>943</v>
      </c>
      <c r="B4756" s="4" t="s">
        <v>502</v>
      </c>
      <c r="C4756" s="4" t="s">
        <v>503</v>
      </c>
      <c r="D4756" s="4" t="s">
        <v>972</v>
      </c>
      <c r="E4756" s="4" t="s">
        <v>973</v>
      </c>
      <c r="F4756" s="4" t="s">
        <v>148</v>
      </c>
      <c r="G4756" s="4" t="s">
        <v>149</v>
      </c>
      <c r="H4756" s="4" t="s">
        <v>974</v>
      </c>
      <c r="I4756" s="11"/>
      <c r="J4756" s="11"/>
      <c r="K4756" s="11"/>
      <c r="L4756" s="11"/>
      <c r="M4756" s="11"/>
      <c r="N4756" s="11"/>
      <c r="O4756" s="10">
        <v>47.31</v>
      </c>
      <c r="P4756" s="11"/>
      <c r="Q4756" s="11"/>
      <c r="R4756" s="11"/>
      <c r="S4756" s="11"/>
      <c r="T4756" s="11"/>
      <c r="U4756" s="9">
        <v>47.31</v>
      </c>
    </row>
    <row r="4757" spans="1:21" ht="23.25" thickBot="1" x14ac:dyDescent="0.3">
      <c r="A4757" s="4" t="s">
        <v>943</v>
      </c>
      <c r="B4757" s="4" t="s">
        <v>502</v>
      </c>
      <c r="C4757" s="4" t="s">
        <v>503</v>
      </c>
      <c r="D4757" s="4" t="s">
        <v>972</v>
      </c>
      <c r="E4757" s="4" t="s">
        <v>973</v>
      </c>
      <c r="F4757" s="4" t="s">
        <v>82</v>
      </c>
      <c r="G4757" s="4" t="s">
        <v>83</v>
      </c>
      <c r="H4757" s="4" t="s">
        <v>974</v>
      </c>
      <c r="I4757" s="7"/>
      <c r="J4757" s="7"/>
      <c r="K4757" s="8">
        <v>4</v>
      </c>
      <c r="L4757" s="8">
        <v>8</v>
      </c>
      <c r="M4757" s="7"/>
      <c r="N4757" s="8">
        <v>4</v>
      </c>
      <c r="O4757" s="7"/>
      <c r="P4757" s="8">
        <v>11.5</v>
      </c>
      <c r="Q4757" s="7"/>
      <c r="R4757" s="8">
        <v>5</v>
      </c>
      <c r="S4757" s="8">
        <v>8</v>
      </c>
      <c r="T4757" s="8">
        <v>4</v>
      </c>
      <c r="U4757" s="9">
        <v>44.5</v>
      </c>
    </row>
    <row r="4758" spans="1:21" ht="23.25" thickBot="1" x14ac:dyDescent="0.3">
      <c r="A4758" s="4" t="s">
        <v>943</v>
      </c>
      <c r="B4758" s="4" t="s">
        <v>502</v>
      </c>
      <c r="C4758" s="4" t="s">
        <v>503</v>
      </c>
      <c r="D4758" s="4" t="s">
        <v>972</v>
      </c>
      <c r="E4758" s="4" t="s">
        <v>973</v>
      </c>
      <c r="F4758" s="4" t="s">
        <v>150</v>
      </c>
      <c r="G4758" s="4" t="s">
        <v>151</v>
      </c>
      <c r="H4758" s="4" t="s">
        <v>974</v>
      </c>
      <c r="I4758" s="10">
        <v>8333.33</v>
      </c>
      <c r="J4758" s="10">
        <v>8333.33</v>
      </c>
      <c r="K4758" s="10">
        <v>8333.9500000000007</v>
      </c>
      <c r="L4758" s="10">
        <v>8333.33</v>
      </c>
      <c r="M4758" s="10">
        <v>8333.33</v>
      </c>
      <c r="N4758" s="10">
        <v>8333.33</v>
      </c>
      <c r="O4758" s="10">
        <v>8333.33</v>
      </c>
      <c r="P4758" s="10">
        <v>8333.33</v>
      </c>
      <c r="Q4758" s="10">
        <v>8333.33</v>
      </c>
      <c r="R4758" s="10">
        <v>8333.33</v>
      </c>
      <c r="S4758" s="10">
        <v>8333.33</v>
      </c>
      <c r="T4758" s="10">
        <v>8333.33</v>
      </c>
      <c r="U4758" s="9">
        <v>100000.58</v>
      </c>
    </row>
    <row r="4759" spans="1:21" ht="23.25" thickBot="1" x14ac:dyDescent="0.3">
      <c r="A4759" s="4" t="s">
        <v>943</v>
      </c>
      <c r="B4759" s="4" t="s">
        <v>502</v>
      </c>
      <c r="C4759" s="4" t="s">
        <v>503</v>
      </c>
      <c r="D4759" s="4" t="s">
        <v>972</v>
      </c>
      <c r="E4759" s="4" t="s">
        <v>973</v>
      </c>
      <c r="F4759" s="4" t="s">
        <v>152</v>
      </c>
      <c r="G4759" s="4" t="s">
        <v>153</v>
      </c>
      <c r="H4759" s="4" t="s">
        <v>974</v>
      </c>
      <c r="I4759" s="8">
        <v>15526.05</v>
      </c>
      <c r="J4759" s="8">
        <v>3105</v>
      </c>
      <c r="K4759" s="8">
        <v>457</v>
      </c>
      <c r="L4759" s="8">
        <v>721</v>
      </c>
      <c r="M4759" s="8">
        <v>3264</v>
      </c>
      <c r="N4759" s="8">
        <v>462</v>
      </c>
      <c r="O4759" s="7"/>
      <c r="P4759" s="8">
        <v>2173</v>
      </c>
      <c r="Q4759" s="8">
        <v>3866</v>
      </c>
      <c r="R4759" s="8">
        <v>8079</v>
      </c>
      <c r="S4759" s="7"/>
      <c r="T4759" s="8">
        <v>7436.42</v>
      </c>
      <c r="U4759" s="9">
        <v>45089.47</v>
      </c>
    </row>
    <row r="4760" spans="1:21" ht="23.25" thickBot="1" x14ac:dyDescent="0.3">
      <c r="A4760" s="4" t="s">
        <v>943</v>
      </c>
      <c r="B4760" s="4" t="s">
        <v>502</v>
      </c>
      <c r="C4760" s="4" t="s">
        <v>503</v>
      </c>
      <c r="D4760" s="4" t="s">
        <v>972</v>
      </c>
      <c r="E4760" s="4" t="s">
        <v>973</v>
      </c>
      <c r="F4760" s="4" t="s">
        <v>84</v>
      </c>
      <c r="G4760" s="4" t="s">
        <v>85</v>
      </c>
      <c r="H4760" s="4" t="s">
        <v>974</v>
      </c>
      <c r="I4760" s="10">
        <v>1145.08</v>
      </c>
      <c r="J4760" s="10">
        <v>272.61</v>
      </c>
      <c r="K4760" s="10">
        <v>606.19000000000005</v>
      </c>
      <c r="L4760" s="10">
        <v>253.22</v>
      </c>
      <c r="M4760" s="10">
        <v>832.02</v>
      </c>
      <c r="N4760" s="10">
        <v>259.3</v>
      </c>
      <c r="O4760" s="11"/>
      <c r="P4760" s="10">
        <v>210.45</v>
      </c>
      <c r="Q4760" s="11"/>
      <c r="R4760" s="10">
        <v>11.28</v>
      </c>
      <c r="S4760" s="11"/>
      <c r="T4760" s="10">
        <v>50.77</v>
      </c>
      <c r="U4760" s="9">
        <v>3640.92</v>
      </c>
    </row>
    <row r="4761" spans="1:21" ht="23.25" thickBot="1" x14ac:dyDescent="0.3">
      <c r="A4761" s="4" t="s">
        <v>943</v>
      </c>
      <c r="B4761" s="4" t="s">
        <v>502</v>
      </c>
      <c r="C4761" s="4" t="s">
        <v>503</v>
      </c>
      <c r="D4761" s="4" t="s">
        <v>972</v>
      </c>
      <c r="E4761" s="4" t="s">
        <v>973</v>
      </c>
      <c r="F4761" s="4" t="s">
        <v>162</v>
      </c>
      <c r="G4761" s="4" t="s">
        <v>163</v>
      </c>
      <c r="H4761" s="4" t="s">
        <v>974</v>
      </c>
      <c r="I4761" s="8">
        <v>601.20000000000005</v>
      </c>
      <c r="J4761" s="7"/>
      <c r="K4761" s="8">
        <v>110.19</v>
      </c>
      <c r="L4761" s="8">
        <v>8</v>
      </c>
      <c r="M4761" s="8">
        <v>213.48</v>
      </c>
      <c r="N4761" s="7"/>
      <c r="O4761" s="7"/>
      <c r="P4761" s="7"/>
      <c r="Q4761" s="7"/>
      <c r="R4761" s="8">
        <v>145</v>
      </c>
      <c r="S4761" s="7"/>
      <c r="T4761" s="7"/>
      <c r="U4761" s="9">
        <v>1077.8699999999999</v>
      </c>
    </row>
    <row r="4762" spans="1:21" ht="23.25" thickBot="1" x14ac:dyDescent="0.3">
      <c r="A4762" s="4" t="s">
        <v>943</v>
      </c>
      <c r="B4762" s="4" t="s">
        <v>502</v>
      </c>
      <c r="C4762" s="4" t="s">
        <v>503</v>
      </c>
      <c r="D4762" s="4" t="s">
        <v>972</v>
      </c>
      <c r="E4762" s="4" t="s">
        <v>973</v>
      </c>
      <c r="F4762" s="4" t="s">
        <v>164</v>
      </c>
      <c r="G4762" s="4" t="s">
        <v>165</v>
      </c>
      <c r="H4762" s="4" t="s">
        <v>974</v>
      </c>
      <c r="I4762" s="10">
        <v>511.11</v>
      </c>
      <c r="J4762" s="10">
        <v>2125.64</v>
      </c>
      <c r="K4762" s="10">
        <v>4898.66</v>
      </c>
      <c r="L4762" s="10">
        <v>1143.18</v>
      </c>
      <c r="M4762" s="10">
        <v>1011.87</v>
      </c>
      <c r="N4762" s="10">
        <v>593.55999999999995</v>
      </c>
      <c r="O4762" s="11"/>
      <c r="P4762" s="10">
        <v>-842.82</v>
      </c>
      <c r="Q4762" s="10">
        <v>-275.89999999999998</v>
      </c>
      <c r="R4762" s="11"/>
      <c r="S4762" s="11"/>
      <c r="T4762" s="11"/>
      <c r="U4762" s="9">
        <v>9165.2999999999993</v>
      </c>
    </row>
    <row r="4763" spans="1:21" ht="23.25" thickBot="1" x14ac:dyDescent="0.3">
      <c r="A4763" s="4" t="s">
        <v>943</v>
      </c>
      <c r="B4763" s="4" t="s">
        <v>502</v>
      </c>
      <c r="C4763" s="4" t="s">
        <v>503</v>
      </c>
      <c r="D4763" s="4" t="s">
        <v>972</v>
      </c>
      <c r="E4763" s="4" t="s">
        <v>973</v>
      </c>
      <c r="F4763" s="4" t="s">
        <v>86</v>
      </c>
      <c r="G4763" s="4" t="s">
        <v>87</v>
      </c>
      <c r="H4763" s="4" t="s">
        <v>974</v>
      </c>
      <c r="I4763" s="7"/>
      <c r="J4763" s="8">
        <v>729.8</v>
      </c>
      <c r="K4763" s="8">
        <v>433.24</v>
      </c>
      <c r="L4763" s="7"/>
      <c r="M4763" s="7"/>
      <c r="N4763" s="7"/>
      <c r="O4763" s="7"/>
      <c r="P4763" s="7"/>
      <c r="Q4763" s="7"/>
      <c r="R4763" s="8">
        <v>15.95</v>
      </c>
      <c r="S4763" s="7"/>
      <c r="T4763" s="7"/>
      <c r="U4763" s="9">
        <v>1178.99</v>
      </c>
    </row>
    <row r="4764" spans="1:21" ht="23.25" thickBot="1" x14ac:dyDescent="0.3">
      <c r="A4764" s="4" t="s">
        <v>943</v>
      </c>
      <c r="B4764" s="4" t="s">
        <v>502</v>
      </c>
      <c r="C4764" s="4" t="s">
        <v>503</v>
      </c>
      <c r="D4764" s="4" t="s">
        <v>972</v>
      </c>
      <c r="E4764" s="4" t="s">
        <v>973</v>
      </c>
      <c r="F4764" s="4" t="s">
        <v>166</v>
      </c>
      <c r="G4764" s="4" t="s">
        <v>167</v>
      </c>
      <c r="H4764" s="4" t="s">
        <v>974</v>
      </c>
      <c r="I4764" s="10">
        <v>-817.35</v>
      </c>
      <c r="J4764" s="10">
        <v>4133.3500000000004</v>
      </c>
      <c r="K4764" s="10">
        <v>4228.8999999999996</v>
      </c>
      <c r="L4764" s="11"/>
      <c r="M4764" s="11"/>
      <c r="N4764" s="11"/>
      <c r="O4764" s="10">
        <v>48.95</v>
      </c>
      <c r="P4764" s="10">
        <v>10</v>
      </c>
      <c r="Q4764" s="11"/>
      <c r="R4764" s="11"/>
      <c r="S4764" s="11"/>
      <c r="T4764" s="10">
        <v>108</v>
      </c>
      <c r="U4764" s="9">
        <v>7711.85</v>
      </c>
    </row>
    <row r="4765" spans="1:21" ht="23.25" thickBot="1" x14ac:dyDescent="0.3">
      <c r="A4765" s="4" t="s">
        <v>943</v>
      </c>
      <c r="B4765" s="4" t="s">
        <v>502</v>
      </c>
      <c r="C4765" s="4" t="s">
        <v>503</v>
      </c>
      <c r="D4765" s="4" t="s">
        <v>972</v>
      </c>
      <c r="E4765" s="4" t="s">
        <v>973</v>
      </c>
      <c r="F4765" s="4" t="s">
        <v>308</v>
      </c>
      <c r="G4765" s="4" t="s">
        <v>309</v>
      </c>
      <c r="H4765" s="4" t="s">
        <v>974</v>
      </c>
      <c r="I4765" s="7"/>
      <c r="J4765" s="8">
        <v>3097.64</v>
      </c>
      <c r="K4765" s="7"/>
      <c r="L4765" s="7"/>
      <c r="M4765" s="7"/>
      <c r="N4765" s="7"/>
      <c r="O4765" s="7"/>
      <c r="P4765" s="7"/>
      <c r="Q4765" s="7"/>
      <c r="R4765" s="7"/>
      <c r="S4765" s="7"/>
      <c r="T4765" s="7"/>
      <c r="U4765" s="9">
        <v>3097.64</v>
      </c>
    </row>
    <row r="4766" spans="1:21" ht="23.25" thickBot="1" x14ac:dyDescent="0.3">
      <c r="A4766" s="4" t="s">
        <v>943</v>
      </c>
      <c r="B4766" s="4" t="s">
        <v>502</v>
      </c>
      <c r="C4766" s="4" t="s">
        <v>503</v>
      </c>
      <c r="D4766" s="4" t="s">
        <v>978</v>
      </c>
      <c r="E4766" s="4" t="s">
        <v>979</v>
      </c>
      <c r="F4766" s="4" t="s">
        <v>336</v>
      </c>
      <c r="G4766" s="4" t="s">
        <v>337</v>
      </c>
      <c r="H4766" s="4" t="s">
        <v>980</v>
      </c>
      <c r="I4766" s="11"/>
      <c r="J4766" s="11"/>
      <c r="K4766" s="11"/>
      <c r="L4766" s="11"/>
      <c r="M4766" s="11"/>
      <c r="N4766" s="11"/>
      <c r="O4766" s="11"/>
      <c r="P4766" s="11"/>
      <c r="Q4766" s="11"/>
      <c r="R4766" s="10">
        <v>49.95</v>
      </c>
      <c r="S4766" s="10">
        <v>-49.95</v>
      </c>
      <c r="T4766" s="11"/>
      <c r="U4766" s="12">
        <v>0</v>
      </c>
    </row>
    <row r="4767" spans="1:21" ht="23.25" thickBot="1" x14ac:dyDescent="0.3">
      <c r="A4767" s="4" t="s">
        <v>943</v>
      </c>
      <c r="B4767" s="4" t="s">
        <v>502</v>
      </c>
      <c r="C4767" s="4" t="s">
        <v>503</v>
      </c>
      <c r="D4767" s="4" t="s">
        <v>1137</v>
      </c>
      <c r="E4767" s="4" t="s">
        <v>1138</v>
      </c>
      <c r="F4767" s="4" t="s">
        <v>128</v>
      </c>
      <c r="G4767" s="4" t="s">
        <v>129</v>
      </c>
      <c r="H4767" s="4" t="s">
        <v>1139</v>
      </c>
      <c r="I4767" s="7"/>
      <c r="J4767" s="8">
        <v>59</v>
      </c>
      <c r="K4767" s="8">
        <v>2203.9499999999998</v>
      </c>
      <c r="L4767" s="7"/>
      <c r="M4767" s="7"/>
      <c r="N4767" s="7"/>
      <c r="O4767" s="7"/>
      <c r="P4767" s="7"/>
      <c r="Q4767" s="7"/>
      <c r="R4767" s="7"/>
      <c r="S4767" s="7"/>
      <c r="T4767" s="7"/>
      <c r="U4767" s="9">
        <v>2262.9499999999998</v>
      </c>
    </row>
    <row r="4768" spans="1:21" ht="23.25" thickBot="1" x14ac:dyDescent="0.3">
      <c r="A4768" s="4" t="s">
        <v>943</v>
      </c>
      <c r="B4768" s="4" t="s">
        <v>502</v>
      </c>
      <c r="C4768" s="4" t="s">
        <v>503</v>
      </c>
      <c r="D4768" s="4" t="s">
        <v>1137</v>
      </c>
      <c r="E4768" s="4" t="s">
        <v>1138</v>
      </c>
      <c r="F4768" s="4" t="s">
        <v>70</v>
      </c>
      <c r="G4768" s="4" t="s">
        <v>71</v>
      </c>
      <c r="H4768" s="4" t="s">
        <v>1139</v>
      </c>
      <c r="I4768" s="11"/>
      <c r="J4768" s="10">
        <v>159.19999999999999</v>
      </c>
      <c r="K4768" s="11"/>
      <c r="L4768" s="11"/>
      <c r="M4768" s="11"/>
      <c r="N4768" s="10">
        <v>469.04</v>
      </c>
      <c r="O4768" s="11"/>
      <c r="P4768" s="11"/>
      <c r="Q4768" s="11"/>
      <c r="R4768" s="10">
        <v>255</v>
      </c>
      <c r="S4768" s="11"/>
      <c r="T4768" s="11"/>
      <c r="U4768" s="9">
        <v>883.24</v>
      </c>
    </row>
    <row r="4769" spans="1:21" ht="23.25" thickBot="1" x14ac:dyDescent="0.3">
      <c r="A4769" s="4" t="s">
        <v>943</v>
      </c>
      <c r="B4769" s="4" t="s">
        <v>502</v>
      </c>
      <c r="C4769" s="4" t="s">
        <v>503</v>
      </c>
      <c r="D4769" s="4" t="s">
        <v>1137</v>
      </c>
      <c r="E4769" s="4" t="s">
        <v>1138</v>
      </c>
      <c r="F4769" s="4" t="s">
        <v>38</v>
      </c>
      <c r="G4769" s="4" t="s">
        <v>39</v>
      </c>
      <c r="H4769" s="4" t="s">
        <v>1139</v>
      </c>
      <c r="I4769" s="8">
        <v>100.5</v>
      </c>
      <c r="J4769" s="8">
        <v>114.5</v>
      </c>
      <c r="K4769" s="8">
        <v>114.5</v>
      </c>
      <c r="L4769" s="8">
        <v>100.5</v>
      </c>
      <c r="M4769" s="8">
        <v>439.5</v>
      </c>
      <c r="N4769" s="7"/>
      <c r="O4769" s="8">
        <v>344.5</v>
      </c>
      <c r="P4769" s="7"/>
      <c r="Q4769" s="7"/>
      <c r="R4769" s="7"/>
      <c r="S4769" s="7"/>
      <c r="T4769" s="7"/>
      <c r="U4769" s="9">
        <v>1214</v>
      </c>
    </row>
    <row r="4770" spans="1:21" ht="23.25" thickBot="1" x14ac:dyDescent="0.3">
      <c r="A4770" s="4" t="s">
        <v>943</v>
      </c>
      <c r="B4770" s="4" t="s">
        <v>502</v>
      </c>
      <c r="C4770" s="4" t="s">
        <v>503</v>
      </c>
      <c r="D4770" s="4" t="s">
        <v>1137</v>
      </c>
      <c r="E4770" s="4" t="s">
        <v>1138</v>
      </c>
      <c r="F4770" s="4" t="s">
        <v>98</v>
      </c>
      <c r="G4770" s="4" t="s">
        <v>99</v>
      </c>
      <c r="H4770" s="4" t="s">
        <v>1139</v>
      </c>
      <c r="I4770" s="11"/>
      <c r="J4770" s="11"/>
      <c r="K4770" s="11"/>
      <c r="L4770" s="11"/>
      <c r="M4770" s="11"/>
      <c r="N4770" s="11"/>
      <c r="O4770" s="11"/>
      <c r="P4770" s="11"/>
      <c r="Q4770" s="11"/>
      <c r="R4770" s="10">
        <v>475</v>
      </c>
      <c r="S4770" s="10">
        <v>175</v>
      </c>
      <c r="T4770" s="10">
        <v>-355.57</v>
      </c>
      <c r="U4770" s="9">
        <v>294.43</v>
      </c>
    </row>
    <row r="4771" spans="1:21" ht="23.25" thickBot="1" x14ac:dyDescent="0.3">
      <c r="A4771" s="4" t="s">
        <v>943</v>
      </c>
      <c r="B4771" s="4" t="s">
        <v>502</v>
      </c>
      <c r="C4771" s="4" t="s">
        <v>503</v>
      </c>
      <c r="D4771" s="4" t="s">
        <v>1137</v>
      </c>
      <c r="E4771" s="4" t="s">
        <v>1138</v>
      </c>
      <c r="F4771" s="4" t="s">
        <v>152</v>
      </c>
      <c r="G4771" s="4" t="s">
        <v>153</v>
      </c>
      <c r="H4771" s="4" t="s">
        <v>1139</v>
      </c>
      <c r="I4771" s="8">
        <v>690</v>
      </c>
      <c r="J4771" s="8">
        <v>1566.2</v>
      </c>
      <c r="K4771" s="8">
        <v>2077</v>
      </c>
      <c r="L4771" s="8">
        <v>475</v>
      </c>
      <c r="M4771" s="8">
        <v>1029</v>
      </c>
      <c r="N4771" s="8">
        <v>3000</v>
      </c>
      <c r="O4771" s="8">
        <v>620</v>
      </c>
      <c r="P4771" s="8">
        <v>233</v>
      </c>
      <c r="Q4771" s="8">
        <v>396</v>
      </c>
      <c r="R4771" s="8">
        <v>2049</v>
      </c>
      <c r="S4771" s="8">
        <v>226.25</v>
      </c>
      <c r="T4771" s="8">
        <v>2111</v>
      </c>
      <c r="U4771" s="9">
        <v>14472.45</v>
      </c>
    </row>
    <row r="4772" spans="1:21" ht="23.25" thickBot="1" x14ac:dyDescent="0.3">
      <c r="A4772" s="4" t="s">
        <v>943</v>
      </c>
      <c r="B4772" s="4" t="s">
        <v>502</v>
      </c>
      <c r="C4772" s="4" t="s">
        <v>503</v>
      </c>
      <c r="D4772" s="4" t="s">
        <v>1137</v>
      </c>
      <c r="E4772" s="4" t="s">
        <v>1138</v>
      </c>
      <c r="F4772" s="4" t="s">
        <v>84</v>
      </c>
      <c r="G4772" s="4" t="s">
        <v>85</v>
      </c>
      <c r="H4772" s="4" t="s">
        <v>1139</v>
      </c>
      <c r="I4772" s="11"/>
      <c r="J4772" s="11"/>
      <c r="K4772" s="11"/>
      <c r="L4772" s="11"/>
      <c r="M4772" s="10">
        <v>49.72</v>
      </c>
      <c r="N4772" s="11"/>
      <c r="O4772" s="11"/>
      <c r="P4772" s="11"/>
      <c r="Q4772" s="11"/>
      <c r="R4772" s="11"/>
      <c r="S4772" s="11"/>
      <c r="T4772" s="11"/>
      <c r="U4772" s="9">
        <v>49.72</v>
      </c>
    </row>
    <row r="4773" spans="1:21" ht="23.25" thickBot="1" x14ac:dyDescent="0.3">
      <c r="A4773" s="4" t="s">
        <v>943</v>
      </c>
      <c r="B4773" s="4" t="s">
        <v>502</v>
      </c>
      <c r="C4773" s="4" t="s">
        <v>503</v>
      </c>
      <c r="D4773" s="4" t="s">
        <v>1137</v>
      </c>
      <c r="E4773" s="4" t="s">
        <v>1138</v>
      </c>
      <c r="F4773" s="4" t="s">
        <v>164</v>
      </c>
      <c r="G4773" s="4" t="s">
        <v>165</v>
      </c>
      <c r="H4773" s="4" t="s">
        <v>1139</v>
      </c>
      <c r="I4773" s="7"/>
      <c r="J4773" s="7"/>
      <c r="K4773" s="7"/>
      <c r="L4773" s="7"/>
      <c r="M4773" s="8">
        <v>35</v>
      </c>
      <c r="N4773" s="7"/>
      <c r="O4773" s="7"/>
      <c r="P4773" s="7"/>
      <c r="Q4773" s="7"/>
      <c r="R4773" s="7"/>
      <c r="S4773" s="7"/>
      <c r="T4773" s="7"/>
      <c r="U4773" s="9">
        <v>35</v>
      </c>
    </row>
    <row r="4774" spans="1:21" ht="23.25" thickBot="1" x14ac:dyDescent="0.3">
      <c r="A4774" s="4" t="s">
        <v>943</v>
      </c>
      <c r="B4774" s="4" t="s">
        <v>512</v>
      </c>
      <c r="C4774" s="4" t="s">
        <v>513</v>
      </c>
      <c r="D4774" s="4" t="s">
        <v>944</v>
      </c>
      <c r="E4774" s="4" t="s">
        <v>945</v>
      </c>
      <c r="F4774" s="4" t="s">
        <v>108</v>
      </c>
      <c r="G4774" s="4" t="s">
        <v>109</v>
      </c>
      <c r="H4774" s="4" t="s">
        <v>440</v>
      </c>
      <c r="I4774" s="10">
        <v>12494.59</v>
      </c>
      <c r="J4774" s="10">
        <v>11077.38</v>
      </c>
      <c r="K4774" s="10">
        <v>12248.59</v>
      </c>
      <c r="L4774" s="10">
        <v>14229.58</v>
      </c>
      <c r="M4774" s="10">
        <v>15175.42</v>
      </c>
      <c r="N4774" s="10">
        <v>15159.35</v>
      </c>
      <c r="O4774" s="10">
        <v>15630.76</v>
      </c>
      <c r="P4774" s="10">
        <v>13286.15</v>
      </c>
      <c r="Q4774" s="10">
        <v>14290.47</v>
      </c>
      <c r="R4774" s="10">
        <v>14026.74</v>
      </c>
      <c r="S4774" s="10">
        <v>12463.08</v>
      </c>
      <c r="T4774" s="10">
        <v>13316.27</v>
      </c>
      <c r="U4774" s="9">
        <v>163398.38</v>
      </c>
    </row>
    <row r="4775" spans="1:21" ht="23.25" thickBot="1" x14ac:dyDescent="0.3">
      <c r="A4775" s="4" t="s">
        <v>943</v>
      </c>
      <c r="B4775" s="4" t="s">
        <v>512</v>
      </c>
      <c r="C4775" s="4" t="s">
        <v>513</v>
      </c>
      <c r="D4775" s="4" t="s">
        <v>944</v>
      </c>
      <c r="E4775" s="4" t="s">
        <v>945</v>
      </c>
      <c r="F4775" s="4" t="s">
        <v>112</v>
      </c>
      <c r="G4775" s="4" t="s">
        <v>113</v>
      </c>
      <c r="H4775" s="4" t="s">
        <v>440</v>
      </c>
      <c r="I4775" s="8">
        <v>2071.46</v>
      </c>
      <c r="J4775" s="8">
        <v>2071.4699999999998</v>
      </c>
      <c r="K4775" s="8">
        <v>2071.4499999999998</v>
      </c>
      <c r="L4775" s="8">
        <v>2071.44</v>
      </c>
      <c r="M4775" s="8">
        <v>2071.44</v>
      </c>
      <c r="N4775" s="8">
        <v>2133.6</v>
      </c>
      <c r="O4775" s="8">
        <v>2133.6</v>
      </c>
      <c r="P4775" s="8">
        <v>2133.6</v>
      </c>
      <c r="Q4775" s="8">
        <v>2133.59</v>
      </c>
      <c r="R4775" s="8">
        <v>2133.59</v>
      </c>
      <c r="S4775" s="8">
        <v>2133.6</v>
      </c>
      <c r="T4775" s="8">
        <v>2133.58</v>
      </c>
      <c r="U4775" s="9">
        <v>25292.42</v>
      </c>
    </row>
    <row r="4776" spans="1:21" ht="23.25" thickBot="1" x14ac:dyDescent="0.3">
      <c r="A4776" s="4" t="s">
        <v>943</v>
      </c>
      <c r="B4776" s="4" t="s">
        <v>512</v>
      </c>
      <c r="C4776" s="4" t="s">
        <v>513</v>
      </c>
      <c r="D4776" s="4" t="s">
        <v>944</v>
      </c>
      <c r="E4776" s="4" t="s">
        <v>945</v>
      </c>
      <c r="F4776" s="4" t="s">
        <v>114</v>
      </c>
      <c r="G4776" s="4" t="s">
        <v>115</v>
      </c>
      <c r="H4776" s="4" t="s">
        <v>440</v>
      </c>
      <c r="I4776" s="10">
        <v>7666.63</v>
      </c>
      <c r="J4776" s="10">
        <v>7666.62</v>
      </c>
      <c r="K4776" s="10">
        <v>7666.62</v>
      </c>
      <c r="L4776" s="10">
        <v>7687.85</v>
      </c>
      <c r="M4776" s="10">
        <v>7687.86</v>
      </c>
      <c r="N4776" s="10">
        <v>7918.53</v>
      </c>
      <c r="O4776" s="10">
        <v>7918.54</v>
      </c>
      <c r="P4776" s="10">
        <v>7918.52</v>
      </c>
      <c r="Q4776" s="10">
        <v>7918.54</v>
      </c>
      <c r="R4776" s="10">
        <v>7918.54</v>
      </c>
      <c r="S4776" s="10">
        <v>7918.53</v>
      </c>
      <c r="T4776" s="10">
        <v>7918.53</v>
      </c>
      <c r="U4776" s="9">
        <v>93805.31</v>
      </c>
    </row>
    <row r="4777" spans="1:21" ht="23.25" thickBot="1" x14ac:dyDescent="0.3">
      <c r="A4777" s="4" t="s">
        <v>943</v>
      </c>
      <c r="B4777" s="4" t="s">
        <v>512</v>
      </c>
      <c r="C4777" s="4" t="s">
        <v>513</v>
      </c>
      <c r="D4777" s="4" t="s">
        <v>944</v>
      </c>
      <c r="E4777" s="4" t="s">
        <v>945</v>
      </c>
      <c r="F4777" s="4" t="s">
        <v>128</v>
      </c>
      <c r="G4777" s="4" t="s">
        <v>129</v>
      </c>
      <c r="H4777" s="4" t="s">
        <v>440</v>
      </c>
      <c r="I4777" s="7"/>
      <c r="J4777" s="7"/>
      <c r="K4777" s="7"/>
      <c r="L4777" s="7"/>
      <c r="M4777" s="7"/>
      <c r="N4777" s="7"/>
      <c r="O4777" s="8">
        <v>390</v>
      </c>
      <c r="P4777" s="7"/>
      <c r="Q4777" s="7"/>
      <c r="R4777" s="7"/>
      <c r="S4777" s="7"/>
      <c r="T4777" s="7"/>
      <c r="U4777" s="9">
        <v>390</v>
      </c>
    </row>
    <row r="4778" spans="1:21" ht="23.25" thickBot="1" x14ac:dyDescent="0.3">
      <c r="A4778" s="4" t="s">
        <v>943</v>
      </c>
      <c r="B4778" s="4" t="s">
        <v>512</v>
      </c>
      <c r="C4778" s="4" t="s">
        <v>513</v>
      </c>
      <c r="D4778" s="4" t="s">
        <v>944</v>
      </c>
      <c r="E4778" s="4" t="s">
        <v>945</v>
      </c>
      <c r="F4778" s="4" t="s">
        <v>80</v>
      </c>
      <c r="G4778" s="4" t="s">
        <v>81</v>
      </c>
      <c r="H4778" s="4" t="s">
        <v>440</v>
      </c>
      <c r="I4778" s="11"/>
      <c r="J4778" s="11"/>
      <c r="K4778" s="10">
        <v>4</v>
      </c>
      <c r="L4778" s="11"/>
      <c r="M4778" s="11"/>
      <c r="N4778" s="11"/>
      <c r="O4778" s="11"/>
      <c r="P4778" s="11"/>
      <c r="Q4778" s="11"/>
      <c r="R4778" s="11"/>
      <c r="S4778" s="11"/>
      <c r="T4778" s="11"/>
      <c r="U4778" s="9">
        <v>4</v>
      </c>
    </row>
    <row r="4779" spans="1:21" ht="23.25" thickBot="1" x14ac:dyDescent="0.3">
      <c r="A4779" s="4" t="s">
        <v>943</v>
      </c>
      <c r="B4779" s="4" t="s">
        <v>512</v>
      </c>
      <c r="C4779" s="4" t="s">
        <v>513</v>
      </c>
      <c r="D4779" s="4" t="s">
        <v>944</v>
      </c>
      <c r="E4779" s="4" t="s">
        <v>945</v>
      </c>
      <c r="F4779" s="4" t="s">
        <v>134</v>
      </c>
      <c r="G4779" s="4" t="s">
        <v>135</v>
      </c>
      <c r="H4779" s="4" t="s">
        <v>440</v>
      </c>
      <c r="I4779" s="7"/>
      <c r="J4779" s="8">
        <v>730</v>
      </c>
      <c r="K4779" s="7"/>
      <c r="L4779" s="7"/>
      <c r="M4779" s="7"/>
      <c r="N4779" s="7"/>
      <c r="O4779" s="7"/>
      <c r="P4779" s="7"/>
      <c r="Q4779" s="7"/>
      <c r="R4779" s="7"/>
      <c r="S4779" s="7"/>
      <c r="T4779" s="7"/>
      <c r="U4779" s="9">
        <v>730</v>
      </c>
    </row>
    <row r="4780" spans="1:21" ht="23.25" thickBot="1" x14ac:dyDescent="0.3">
      <c r="A4780" s="4" t="s">
        <v>943</v>
      </c>
      <c r="B4780" s="4" t="s">
        <v>512</v>
      </c>
      <c r="C4780" s="4" t="s">
        <v>513</v>
      </c>
      <c r="D4780" s="4" t="s">
        <v>944</v>
      </c>
      <c r="E4780" s="4" t="s">
        <v>945</v>
      </c>
      <c r="F4780" s="4" t="s">
        <v>310</v>
      </c>
      <c r="G4780" s="4" t="s">
        <v>311</v>
      </c>
      <c r="H4780" s="4" t="s">
        <v>440</v>
      </c>
      <c r="I4780" s="11"/>
      <c r="J4780" s="11"/>
      <c r="K4780" s="11"/>
      <c r="L4780" s="10">
        <v>4772.8</v>
      </c>
      <c r="M4780" s="10">
        <v>5352</v>
      </c>
      <c r="N4780" s="10">
        <v>10757</v>
      </c>
      <c r="O4780" s="10">
        <v>8920</v>
      </c>
      <c r="P4780" s="10">
        <v>-84</v>
      </c>
      <c r="Q4780" s="10">
        <v>8863.2000000000007</v>
      </c>
      <c r="R4780" s="11"/>
      <c r="S4780" s="11"/>
      <c r="T4780" s="11"/>
      <c r="U4780" s="9">
        <v>38581</v>
      </c>
    </row>
    <row r="4781" spans="1:21" ht="23.25" thickBot="1" x14ac:dyDescent="0.3">
      <c r="A4781" s="4" t="s">
        <v>943</v>
      </c>
      <c r="B4781" s="4" t="s">
        <v>512</v>
      </c>
      <c r="C4781" s="4" t="s">
        <v>513</v>
      </c>
      <c r="D4781" s="4" t="s">
        <v>944</v>
      </c>
      <c r="E4781" s="4" t="s">
        <v>945</v>
      </c>
      <c r="F4781" s="4" t="s">
        <v>38</v>
      </c>
      <c r="G4781" s="4" t="s">
        <v>39</v>
      </c>
      <c r="H4781" s="4" t="s">
        <v>440</v>
      </c>
      <c r="I4781" s="7"/>
      <c r="J4781" s="7"/>
      <c r="K4781" s="8">
        <v>83.72</v>
      </c>
      <c r="L4781" s="7"/>
      <c r="M4781" s="7"/>
      <c r="N4781" s="7"/>
      <c r="O4781" s="7"/>
      <c r="P4781" s="7"/>
      <c r="Q4781" s="8">
        <v>324.62</v>
      </c>
      <c r="R4781" s="7"/>
      <c r="S4781" s="7"/>
      <c r="T4781" s="7"/>
      <c r="U4781" s="9">
        <v>408.34</v>
      </c>
    </row>
    <row r="4782" spans="1:21" ht="23.25" thickBot="1" x14ac:dyDescent="0.3">
      <c r="A4782" s="4" t="s">
        <v>943</v>
      </c>
      <c r="B4782" s="4" t="s">
        <v>512</v>
      </c>
      <c r="C4782" s="4" t="s">
        <v>513</v>
      </c>
      <c r="D4782" s="4" t="s">
        <v>944</v>
      </c>
      <c r="E4782" s="4" t="s">
        <v>945</v>
      </c>
      <c r="F4782" s="4" t="s">
        <v>98</v>
      </c>
      <c r="G4782" s="4" t="s">
        <v>99</v>
      </c>
      <c r="H4782" s="4" t="s">
        <v>440</v>
      </c>
      <c r="I4782" s="11"/>
      <c r="J4782" s="11"/>
      <c r="K4782" s="11"/>
      <c r="L4782" s="11"/>
      <c r="M4782" s="10">
        <v>6.2</v>
      </c>
      <c r="N4782" s="11"/>
      <c r="O4782" s="11"/>
      <c r="P4782" s="11"/>
      <c r="Q4782" s="11"/>
      <c r="R4782" s="10">
        <v>281.35000000000002</v>
      </c>
      <c r="S4782" s="10">
        <v>-281.35000000000002</v>
      </c>
      <c r="T4782" s="10">
        <v>2389.1</v>
      </c>
      <c r="U4782" s="9">
        <v>2395.3000000000002</v>
      </c>
    </row>
    <row r="4783" spans="1:21" ht="23.25" thickBot="1" x14ac:dyDescent="0.3">
      <c r="A4783" s="4" t="s">
        <v>943</v>
      </c>
      <c r="B4783" s="4" t="s">
        <v>512</v>
      </c>
      <c r="C4783" s="4" t="s">
        <v>513</v>
      </c>
      <c r="D4783" s="4" t="s">
        <v>944</v>
      </c>
      <c r="E4783" s="4" t="s">
        <v>945</v>
      </c>
      <c r="F4783" s="4" t="s">
        <v>146</v>
      </c>
      <c r="G4783" s="4" t="s">
        <v>147</v>
      </c>
      <c r="H4783" s="4" t="s">
        <v>440</v>
      </c>
      <c r="I4783" s="7"/>
      <c r="J4783" s="7"/>
      <c r="K4783" s="7"/>
      <c r="L4783" s="8">
        <v>17.010000000000002</v>
      </c>
      <c r="M4783" s="7"/>
      <c r="N4783" s="8">
        <v>121.08</v>
      </c>
      <c r="O4783" s="8">
        <v>17.12</v>
      </c>
      <c r="P4783" s="8">
        <v>35.93</v>
      </c>
      <c r="Q4783" s="7"/>
      <c r="R4783" s="7"/>
      <c r="S4783" s="8">
        <v>39.1</v>
      </c>
      <c r="T4783" s="8">
        <v>36.299999999999997</v>
      </c>
      <c r="U4783" s="9">
        <v>266.54000000000002</v>
      </c>
    </row>
    <row r="4784" spans="1:21" ht="23.25" thickBot="1" x14ac:dyDescent="0.3">
      <c r="A4784" s="4" t="s">
        <v>943</v>
      </c>
      <c r="B4784" s="4" t="s">
        <v>512</v>
      </c>
      <c r="C4784" s="4" t="s">
        <v>513</v>
      </c>
      <c r="D4784" s="4" t="s">
        <v>944</v>
      </c>
      <c r="E4784" s="4" t="s">
        <v>945</v>
      </c>
      <c r="F4784" s="4" t="s">
        <v>102</v>
      </c>
      <c r="G4784" s="4" t="s">
        <v>103</v>
      </c>
      <c r="H4784" s="4" t="s">
        <v>440</v>
      </c>
      <c r="I4784" s="10">
        <v>123.35</v>
      </c>
      <c r="J4784" s="10">
        <v>493.78</v>
      </c>
      <c r="K4784" s="10">
        <v>91.89</v>
      </c>
      <c r="L4784" s="10">
        <v>19.03</v>
      </c>
      <c r="M4784" s="10">
        <v>11.19</v>
      </c>
      <c r="N4784" s="10">
        <v>8.09</v>
      </c>
      <c r="O4784" s="10">
        <v>7.06</v>
      </c>
      <c r="P4784" s="11"/>
      <c r="Q4784" s="11"/>
      <c r="R4784" s="11"/>
      <c r="S4784" s="10">
        <v>120</v>
      </c>
      <c r="T4784" s="11"/>
      <c r="U4784" s="9">
        <v>874.39</v>
      </c>
    </row>
    <row r="4785" spans="1:21" ht="23.25" thickBot="1" x14ac:dyDescent="0.3">
      <c r="A4785" s="4" t="s">
        <v>943</v>
      </c>
      <c r="B4785" s="4" t="s">
        <v>512</v>
      </c>
      <c r="C4785" s="4" t="s">
        <v>513</v>
      </c>
      <c r="D4785" s="4" t="s">
        <v>944</v>
      </c>
      <c r="E4785" s="4" t="s">
        <v>945</v>
      </c>
      <c r="F4785" s="4" t="s">
        <v>445</v>
      </c>
      <c r="G4785" s="4" t="s">
        <v>446</v>
      </c>
      <c r="H4785" s="4" t="s">
        <v>440</v>
      </c>
      <c r="I4785" s="7"/>
      <c r="J4785" s="7"/>
      <c r="K4785" s="7"/>
      <c r="L4785" s="7"/>
      <c r="M4785" s="7"/>
      <c r="N4785" s="7"/>
      <c r="O4785" s="7"/>
      <c r="P4785" s="7"/>
      <c r="Q4785" s="7"/>
      <c r="R4785" s="8">
        <v>356.89</v>
      </c>
      <c r="S4785" s="7"/>
      <c r="T4785" s="7"/>
      <c r="U4785" s="9">
        <v>356.89</v>
      </c>
    </row>
    <row r="4786" spans="1:21" ht="23.25" thickBot="1" x14ac:dyDescent="0.3">
      <c r="A4786" s="4" t="s">
        <v>943</v>
      </c>
      <c r="B4786" s="4" t="s">
        <v>512</v>
      </c>
      <c r="C4786" s="4" t="s">
        <v>513</v>
      </c>
      <c r="D4786" s="4" t="s">
        <v>944</v>
      </c>
      <c r="E4786" s="4" t="s">
        <v>945</v>
      </c>
      <c r="F4786" s="4" t="s">
        <v>235</v>
      </c>
      <c r="G4786" s="4" t="s">
        <v>236</v>
      </c>
      <c r="H4786" s="4" t="s">
        <v>440</v>
      </c>
      <c r="I4786" s="10">
        <v>36.659999999999997</v>
      </c>
      <c r="J4786" s="10">
        <v>51.7</v>
      </c>
      <c r="K4786" s="10">
        <v>64.86</v>
      </c>
      <c r="L4786" s="10">
        <v>41.93</v>
      </c>
      <c r="M4786" s="10">
        <v>42.12</v>
      </c>
      <c r="N4786" s="10">
        <v>19.93</v>
      </c>
      <c r="O4786" s="10">
        <v>52.02</v>
      </c>
      <c r="P4786" s="10">
        <v>82.7</v>
      </c>
      <c r="Q4786" s="10">
        <v>41.37</v>
      </c>
      <c r="R4786" s="10">
        <v>90.25</v>
      </c>
      <c r="S4786" s="10">
        <v>48.88</v>
      </c>
      <c r="T4786" s="10">
        <v>36.86</v>
      </c>
      <c r="U4786" s="9">
        <v>609.28</v>
      </c>
    </row>
    <row r="4787" spans="1:21" ht="23.25" thickBot="1" x14ac:dyDescent="0.3">
      <c r="A4787" s="4" t="s">
        <v>943</v>
      </c>
      <c r="B4787" s="4" t="s">
        <v>512</v>
      </c>
      <c r="C4787" s="4" t="s">
        <v>513</v>
      </c>
      <c r="D4787" s="4" t="s">
        <v>944</v>
      </c>
      <c r="E4787" s="4" t="s">
        <v>945</v>
      </c>
      <c r="F4787" s="4" t="s">
        <v>116</v>
      </c>
      <c r="G4787" s="4" t="s">
        <v>117</v>
      </c>
      <c r="H4787" s="4" t="s">
        <v>440</v>
      </c>
      <c r="I4787" s="8">
        <v>29.6</v>
      </c>
      <c r="J4787" s="8">
        <v>56.5</v>
      </c>
      <c r="K4787" s="8">
        <v>53.4</v>
      </c>
      <c r="L4787" s="8">
        <v>10.55</v>
      </c>
      <c r="M4787" s="8">
        <v>10.4</v>
      </c>
      <c r="N4787" s="7"/>
      <c r="O4787" s="7"/>
      <c r="P4787" s="7"/>
      <c r="Q4787" s="7"/>
      <c r="R4787" s="8">
        <v>45</v>
      </c>
      <c r="S4787" s="7"/>
      <c r="T4787" s="7"/>
      <c r="U4787" s="9">
        <v>205.45</v>
      </c>
    </row>
    <row r="4788" spans="1:21" ht="23.25" thickBot="1" x14ac:dyDescent="0.3">
      <c r="A4788" s="4" t="s">
        <v>943</v>
      </c>
      <c r="B4788" s="4" t="s">
        <v>512</v>
      </c>
      <c r="C4788" s="4" t="s">
        <v>513</v>
      </c>
      <c r="D4788" s="4" t="s">
        <v>944</v>
      </c>
      <c r="E4788" s="4" t="s">
        <v>945</v>
      </c>
      <c r="F4788" s="4" t="s">
        <v>954</v>
      </c>
      <c r="G4788" s="4" t="s">
        <v>955</v>
      </c>
      <c r="H4788" s="4" t="s">
        <v>440</v>
      </c>
      <c r="I4788" s="10">
        <v>350</v>
      </c>
      <c r="J4788" s="11"/>
      <c r="K4788" s="10">
        <v>175</v>
      </c>
      <c r="L4788" s="11"/>
      <c r="M4788" s="10">
        <v>175</v>
      </c>
      <c r="N4788" s="11"/>
      <c r="O4788" s="11"/>
      <c r="P4788" s="11"/>
      <c r="Q4788" s="11"/>
      <c r="R4788" s="11"/>
      <c r="S4788" s="11"/>
      <c r="T4788" s="11"/>
      <c r="U4788" s="9">
        <v>700</v>
      </c>
    </row>
    <row r="4789" spans="1:21" ht="23.25" thickBot="1" x14ac:dyDescent="0.3">
      <c r="A4789" s="4" t="s">
        <v>943</v>
      </c>
      <c r="B4789" s="4" t="s">
        <v>512</v>
      </c>
      <c r="C4789" s="4" t="s">
        <v>513</v>
      </c>
      <c r="D4789" s="4" t="s">
        <v>944</v>
      </c>
      <c r="E4789" s="4" t="s">
        <v>945</v>
      </c>
      <c r="F4789" s="4" t="s">
        <v>1121</v>
      </c>
      <c r="G4789" s="4" t="s">
        <v>1122</v>
      </c>
      <c r="H4789" s="4" t="s">
        <v>440</v>
      </c>
      <c r="I4789" s="7"/>
      <c r="J4789" s="7"/>
      <c r="K4789" s="7"/>
      <c r="L4789" s="7"/>
      <c r="M4789" s="7"/>
      <c r="N4789" s="7"/>
      <c r="O4789" s="7"/>
      <c r="P4789" s="7"/>
      <c r="Q4789" s="7"/>
      <c r="R4789" s="8">
        <v>175</v>
      </c>
      <c r="S4789" s="7"/>
      <c r="T4789" s="7"/>
      <c r="U4789" s="9">
        <v>175</v>
      </c>
    </row>
    <row r="4790" spans="1:21" ht="23.25" thickBot="1" x14ac:dyDescent="0.3">
      <c r="A4790" s="4" t="s">
        <v>943</v>
      </c>
      <c r="B4790" s="4" t="s">
        <v>512</v>
      </c>
      <c r="C4790" s="4" t="s">
        <v>513</v>
      </c>
      <c r="D4790" s="4" t="s">
        <v>944</v>
      </c>
      <c r="E4790" s="4" t="s">
        <v>945</v>
      </c>
      <c r="F4790" s="4" t="s">
        <v>152</v>
      </c>
      <c r="G4790" s="4" t="s">
        <v>153</v>
      </c>
      <c r="H4790" s="4" t="s">
        <v>440</v>
      </c>
      <c r="I4790" s="11"/>
      <c r="J4790" s="11"/>
      <c r="K4790" s="11"/>
      <c r="L4790" s="11"/>
      <c r="M4790" s="10">
        <v>29.99</v>
      </c>
      <c r="N4790" s="11"/>
      <c r="O4790" s="11"/>
      <c r="P4790" s="11"/>
      <c r="Q4790" s="10">
        <v>30</v>
      </c>
      <c r="R4790" s="11"/>
      <c r="S4790" s="11"/>
      <c r="T4790" s="11"/>
      <c r="U4790" s="9">
        <v>59.99</v>
      </c>
    </row>
    <row r="4791" spans="1:21" ht="23.25" thickBot="1" x14ac:dyDescent="0.3">
      <c r="A4791" s="4" t="s">
        <v>943</v>
      </c>
      <c r="B4791" s="4" t="s">
        <v>512</v>
      </c>
      <c r="C4791" s="4" t="s">
        <v>513</v>
      </c>
      <c r="D4791" s="4" t="s">
        <v>944</v>
      </c>
      <c r="E4791" s="4" t="s">
        <v>945</v>
      </c>
      <c r="F4791" s="4" t="s">
        <v>18</v>
      </c>
      <c r="G4791" s="4" t="s">
        <v>19</v>
      </c>
      <c r="H4791" s="4" t="s">
        <v>440</v>
      </c>
      <c r="I4791" s="7"/>
      <c r="J4791" s="8">
        <v>100</v>
      </c>
      <c r="K4791" s="8">
        <v>5389.03</v>
      </c>
      <c r="L4791" s="7"/>
      <c r="M4791" s="8">
        <v>274</v>
      </c>
      <c r="N4791" s="7"/>
      <c r="O4791" s="8">
        <v>150</v>
      </c>
      <c r="P4791" s="8">
        <v>250</v>
      </c>
      <c r="Q4791" s="8">
        <v>100</v>
      </c>
      <c r="R4791" s="8">
        <v>105</v>
      </c>
      <c r="S4791" s="8">
        <v>250</v>
      </c>
      <c r="T4791" s="7"/>
      <c r="U4791" s="9">
        <v>6618.03</v>
      </c>
    </row>
    <row r="4792" spans="1:21" ht="23.25" thickBot="1" x14ac:dyDescent="0.3">
      <c r="A4792" s="4" t="s">
        <v>943</v>
      </c>
      <c r="B4792" s="4" t="s">
        <v>512</v>
      </c>
      <c r="C4792" s="4" t="s">
        <v>513</v>
      </c>
      <c r="D4792" s="4" t="s">
        <v>944</v>
      </c>
      <c r="E4792" s="4" t="s">
        <v>945</v>
      </c>
      <c r="F4792" s="4" t="s">
        <v>84</v>
      </c>
      <c r="G4792" s="4" t="s">
        <v>85</v>
      </c>
      <c r="H4792" s="4" t="s">
        <v>440</v>
      </c>
      <c r="I4792" s="10">
        <v>15.9</v>
      </c>
      <c r="J4792" s="11"/>
      <c r="K4792" s="11"/>
      <c r="L4792" s="11"/>
      <c r="M4792" s="10">
        <v>145.4</v>
      </c>
      <c r="N4792" s="10">
        <v>173.3</v>
      </c>
      <c r="O4792" s="11"/>
      <c r="P4792" s="11"/>
      <c r="Q4792" s="11"/>
      <c r="R4792" s="11"/>
      <c r="S4792" s="11"/>
      <c r="T4792" s="11"/>
      <c r="U4792" s="9">
        <v>334.6</v>
      </c>
    </row>
    <row r="4793" spans="1:21" ht="23.25" thickBot="1" x14ac:dyDescent="0.3">
      <c r="A4793" s="4" t="s">
        <v>943</v>
      </c>
      <c r="B4793" s="4" t="s">
        <v>512</v>
      </c>
      <c r="C4793" s="4" t="s">
        <v>513</v>
      </c>
      <c r="D4793" s="4" t="s">
        <v>944</v>
      </c>
      <c r="E4793" s="4" t="s">
        <v>945</v>
      </c>
      <c r="F4793" s="4" t="s">
        <v>162</v>
      </c>
      <c r="G4793" s="4" t="s">
        <v>163</v>
      </c>
      <c r="H4793" s="4" t="s">
        <v>440</v>
      </c>
      <c r="I4793" s="7"/>
      <c r="J4793" s="8">
        <v>20</v>
      </c>
      <c r="K4793" s="7"/>
      <c r="L4793" s="7"/>
      <c r="M4793" s="7"/>
      <c r="N4793" s="7"/>
      <c r="O4793" s="7"/>
      <c r="P4793" s="7"/>
      <c r="Q4793" s="7"/>
      <c r="R4793" s="7"/>
      <c r="S4793" s="7"/>
      <c r="T4793" s="7"/>
      <c r="U4793" s="9">
        <v>20</v>
      </c>
    </row>
    <row r="4794" spans="1:21" ht="23.25" thickBot="1" x14ac:dyDescent="0.3">
      <c r="A4794" s="4" t="s">
        <v>943</v>
      </c>
      <c r="B4794" s="4" t="s">
        <v>512</v>
      </c>
      <c r="C4794" s="4" t="s">
        <v>513</v>
      </c>
      <c r="D4794" s="4" t="s">
        <v>944</v>
      </c>
      <c r="E4794" s="4" t="s">
        <v>945</v>
      </c>
      <c r="F4794" s="4" t="s">
        <v>164</v>
      </c>
      <c r="G4794" s="4" t="s">
        <v>165</v>
      </c>
      <c r="H4794" s="4" t="s">
        <v>440</v>
      </c>
      <c r="I4794" s="11"/>
      <c r="J4794" s="11"/>
      <c r="K4794" s="11"/>
      <c r="L4794" s="10">
        <v>1159.8599999999999</v>
      </c>
      <c r="M4794" s="10">
        <v>265.83</v>
      </c>
      <c r="N4794" s="10">
        <v>1775.64</v>
      </c>
      <c r="O4794" s="11"/>
      <c r="P4794" s="11"/>
      <c r="Q4794" s="11"/>
      <c r="R4794" s="11"/>
      <c r="S4794" s="11"/>
      <c r="T4794" s="11"/>
      <c r="U4794" s="9">
        <v>3201.33</v>
      </c>
    </row>
    <row r="4795" spans="1:21" ht="23.25" thickBot="1" x14ac:dyDescent="0.3">
      <c r="A4795" s="4" t="s">
        <v>943</v>
      </c>
      <c r="B4795" s="4" t="s">
        <v>512</v>
      </c>
      <c r="C4795" s="4" t="s">
        <v>513</v>
      </c>
      <c r="D4795" s="4" t="s">
        <v>944</v>
      </c>
      <c r="E4795" s="4" t="s">
        <v>945</v>
      </c>
      <c r="F4795" s="4" t="s">
        <v>166</v>
      </c>
      <c r="G4795" s="4" t="s">
        <v>167</v>
      </c>
      <c r="H4795" s="4" t="s">
        <v>440</v>
      </c>
      <c r="I4795" s="7"/>
      <c r="J4795" s="7"/>
      <c r="K4795" s="8">
        <v>105.99</v>
      </c>
      <c r="L4795" s="7"/>
      <c r="M4795" s="8">
        <v>64.98</v>
      </c>
      <c r="N4795" s="7"/>
      <c r="O4795" s="7"/>
      <c r="P4795" s="8">
        <v>74.94</v>
      </c>
      <c r="Q4795" s="7"/>
      <c r="R4795" s="7"/>
      <c r="S4795" s="7"/>
      <c r="T4795" s="7"/>
      <c r="U4795" s="9">
        <v>245.91</v>
      </c>
    </row>
    <row r="4796" spans="1:21" ht="23.25" thickBot="1" x14ac:dyDescent="0.3">
      <c r="A4796" s="4" t="s">
        <v>943</v>
      </c>
      <c r="B4796" s="4" t="s">
        <v>512</v>
      </c>
      <c r="C4796" s="4" t="s">
        <v>513</v>
      </c>
      <c r="D4796" s="4" t="s">
        <v>944</v>
      </c>
      <c r="E4796" s="4" t="s">
        <v>945</v>
      </c>
      <c r="F4796" s="4" t="s">
        <v>168</v>
      </c>
      <c r="G4796" s="4" t="s">
        <v>169</v>
      </c>
      <c r="H4796" s="4" t="s">
        <v>440</v>
      </c>
      <c r="I4796" s="10">
        <v>24.98</v>
      </c>
      <c r="J4796" s="10">
        <v>14.47</v>
      </c>
      <c r="K4796" s="10">
        <v>217.79</v>
      </c>
      <c r="L4796" s="11"/>
      <c r="M4796" s="11"/>
      <c r="N4796" s="10">
        <v>9.49</v>
      </c>
      <c r="O4796" s="11"/>
      <c r="P4796" s="11"/>
      <c r="Q4796" s="11"/>
      <c r="R4796" s="11"/>
      <c r="S4796" s="11"/>
      <c r="T4796" s="11"/>
      <c r="U4796" s="9">
        <v>266.73</v>
      </c>
    </row>
    <row r="4797" spans="1:21" ht="23.25" thickBot="1" x14ac:dyDescent="0.3">
      <c r="A4797" s="4" t="s">
        <v>943</v>
      </c>
      <c r="B4797" s="4" t="s">
        <v>512</v>
      </c>
      <c r="C4797" s="4" t="s">
        <v>513</v>
      </c>
      <c r="D4797" s="4" t="s">
        <v>944</v>
      </c>
      <c r="E4797" s="4" t="s">
        <v>945</v>
      </c>
      <c r="F4797" s="4" t="s">
        <v>192</v>
      </c>
      <c r="G4797" s="4" t="s">
        <v>193</v>
      </c>
      <c r="H4797" s="4" t="s">
        <v>440</v>
      </c>
      <c r="I4797" s="8">
        <v>-397.6</v>
      </c>
      <c r="J4797" s="8">
        <v>-1141.6300000000001</v>
      </c>
      <c r="K4797" s="8">
        <v>-1296.99</v>
      </c>
      <c r="L4797" s="8">
        <v>-1595.48</v>
      </c>
      <c r="M4797" s="8">
        <v>-1317.46</v>
      </c>
      <c r="N4797" s="8">
        <v>-1004.43</v>
      </c>
      <c r="O4797" s="8">
        <v>-1464.63</v>
      </c>
      <c r="P4797" s="8">
        <v>-5385.87</v>
      </c>
      <c r="Q4797" s="8">
        <v>-779.31</v>
      </c>
      <c r="R4797" s="8">
        <v>-717.48</v>
      </c>
      <c r="S4797" s="8">
        <v>-2597.6999999999998</v>
      </c>
      <c r="T4797" s="8">
        <v>-1741.62</v>
      </c>
      <c r="U4797" s="9">
        <v>-19440.2</v>
      </c>
    </row>
    <row r="4798" spans="1:21" ht="23.25" thickBot="1" x14ac:dyDescent="0.3">
      <c r="A4798" s="4" t="s">
        <v>943</v>
      </c>
      <c r="B4798" s="4" t="s">
        <v>1140</v>
      </c>
      <c r="C4798" s="4" t="s">
        <v>1141</v>
      </c>
      <c r="D4798" s="4" t="s">
        <v>944</v>
      </c>
      <c r="E4798" s="4" t="s">
        <v>945</v>
      </c>
      <c r="F4798" s="4" t="s">
        <v>102</v>
      </c>
      <c r="G4798" s="4" t="s">
        <v>103</v>
      </c>
      <c r="H4798" s="4" t="s">
        <v>440</v>
      </c>
      <c r="I4798" s="11"/>
      <c r="J4798" s="11"/>
      <c r="K4798" s="11"/>
      <c r="L4798" s="11"/>
      <c r="M4798" s="11"/>
      <c r="N4798" s="11"/>
      <c r="O4798" s="11"/>
      <c r="P4798" s="10">
        <v>82</v>
      </c>
      <c r="Q4798" s="11"/>
      <c r="R4798" s="11"/>
      <c r="S4798" s="11"/>
      <c r="T4798" s="11"/>
      <c r="U4798" s="9">
        <v>82</v>
      </c>
    </row>
    <row r="4799" spans="1:21" ht="23.25" thickBot="1" x14ac:dyDescent="0.3">
      <c r="A4799" s="4" t="s">
        <v>943</v>
      </c>
      <c r="B4799" s="4" t="s">
        <v>1142</v>
      </c>
      <c r="C4799" s="4" t="s">
        <v>1143</v>
      </c>
      <c r="D4799" s="4" t="s">
        <v>1010</v>
      </c>
      <c r="E4799" s="4" t="s">
        <v>1011</v>
      </c>
      <c r="F4799" s="4" t="s">
        <v>108</v>
      </c>
      <c r="G4799" s="4" t="s">
        <v>109</v>
      </c>
      <c r="H4799" s="4" t="s">
        <v>1012</v>
      </c>
      <c r="I4799" s="8">
        <v>14940.47</v>
      </c>
      <c r="J4799" s="8">
        <v>13228.74</v>
      </c>
      <c r="K4799" s="8">
        <v>11904.03</v>
      </c>
      <c r="L4799" s="8">
        <v>13887.47</v>
      </c>
      <c r="M4799" s="8">
        <v>14897.92</v>
      </c>
      <c r="N4799" s="8">
        <v>16243.91</v>
      </c>
      <c r="O4799" s="8">
        <v>16521</v>
      </c>
      <c r="P4799" s="8">
        <v>15073.74</v>
      </c>
      <c r="Q4799" s="8">
        <v>16521</v>
      </c>
      <c r="R4799" s="8">
        <v>13271.93</v>
      </c>
      <c r="S4799" s="8">
        <v>10143.290000000001</v>
      </c>
      <c r="T4799" s="8">
        <v>13517.18</v>
      </c>
      <c r="U4799" s="9">
        <v>170150.68</v>
      </c>
    </row>
    <row r="4800" spans="1:21" ht="23.25" thickBot="1" x14ac:dyDescent="0.3">
      <c r="A4800" s="4" t="s">
        <v>943</v>
      </c>
      <c r="B4800" s="4" t="s">
        <v>1142</v>
      </c>
      <c r="C4800" s="4" t="s">
        <v>1143</v>
      </c>
      <c r="D4800" s="4" t="s">
        <v>1010</v>
      </c>
      <c r="E4800" s="4" t="s">
        <v>1011</v>
      </c>
      <c r="F4800" s="4" t="s">
        <v>110</v>
      </c>
      <c r="G4800" s="4" t="s">
        <v>111</v>
      </c>
      <c r="H4800" s="4" t="s">
        <v>1012</v>
      </c>
      <c r="I4800" s="11"/>
      <c r="J4800" s="11"/>
      <c r="K4800" s="11"/>
      <c r="L4800" s="11"/>
      <c r="M4800" s="11"/>
      <c r="N4800" s="11"/>
      <c r="O4800" s="11"/>
      <c r="P4800" s="11"/>
      <c r="Q4800" s="11"/>
      <c r="R4800" s="10">
        <v>303.22000000000003</v>
      </c>
      <c r="S4800" s="11"/>
      <c r="T4800" s="11"/>
      <c r="U4800" s="9">
        <v>303.22000000000003</v>
      </c>
    </row>
    <row r="4801" spans="1:21" ht="23.25" thickBot="1" x14ac:dyDescent="0.3">
      <c r="A4801" s="4" t="s">
        <v>943</v>
      </c>
      <c r="B4801" s="4" t="s">
        <v>1142</v>
      </c>
      <c r="C4801" s="4" t="s">
        <v>1143</v>
      </c>
      <c r="D4801" s="4" t="s">
        <v>1010</v>
      </c>
      <c r="E4801" s="4" t="s">
        <v>1011</v>
      </c>
      <c r="F4801" s="4" t="s">
        <v>112</v>
      </c>
      <c r="G4801" s="4" t="s">
        <v>113</v>
      </c>
      <c r="H4801" s="4" t="s">
        <v>1012</v>
      </c>
      <c r="I4801" s="8">
        <v>2097.44</v>
      </c>
      <c r="J4801" s="8">
        <v>2097.44</v>
      </c>
      <c r="K4801" s="8">
        <v>2097.46</v>
      </c>
      <c r="L4801" s="8">
        <v>2097.4499999999998</v>
      </c>
      <c r="M4801" s="8">
        <v>2097.44</v>
      </c>
      <c r="N4801" s="8">
        <v>2217.29</v>
      </c>
      <c r="O4801" s="8">
        <v>2255.12</v>
      </c>
      <c r="P4801" s="8">
        <v>2255.12</v>
      </c>
      <c r="Q4801" s="8">
        <v>2255.12</v>
      </c>
      <c r="R4801" s="8">
        <v>2255.15</v>
      </c>
      <c r="S4801" s="8">
        <v>2255.15</v>
      </c>
      <c r="T4801" s="8">
        <v>2255.14</v>
      </c>
      <c r="U4801" s="9">
        <v>26235.32</v>
      </c>
    </row>
    <row r="4802" spans="1:21" ht="23.25" thickBot="1" x14ac:dyDescent="0.3">
      <c r="A4802" s="4" t="s">
        <v>943</v>
      </c>
      <c r="B4802" s="4" t="s">
        <v>1142</v>
      </c>
      <c r="C4802" s="4" t="s">
        <v>1143</v>
      </c>
      <c r="D4802" s="4" t="s">
        <v>1010</v>
      </c>
      <c r="E4802" s="4" t="s">
        <v>1011</v>
      </c>
      <c r="F4802" s="4" t="s">
        <v>114</v>
      </c>
      <c r="G4802" s="4" t="s">
        <v>115</v>
      </c>
      <c r="H4802" s="4" t="s">
        <v>1012</v>
      </c>
      <c r="I4802" s="10">
        <v>7762.86</v>
      </c>
      <c r="J4802" s="10">
        <v>7762.86</v>
      </c>
      <c r="K4802" s="10">
        <v>7762.87</v>
      </c>
      <c r="L4802" s="10">
        <v>7784.38</v>
      </c>
      <c r="M4802" s="10">
        <v>7784.38</v>
      </c>
      <c r="N4802" s="10">
        <v>8229.17</v>
      </c>
      <c r="O4802" s="10">
        <v>8369.5400000000009</v>
      </c>
      <c r="P4802" s="10">
        <v>8369.5300000000007</v>
      </c>
      <c r="Q4802" s="10">
        <v>8369.5400000000009</v>
      </c>
      <c r="R4802" s="10">
        <v>8369.52</v>
      </c>
      <c r="S4802" s="10">
        <v>8369.5499999999993</v>
      </c>
      <c r="T4802" s="10">
        <v>8369.5300000000007</v>
      </c>
      <c r="U4802" s="9">
        <v>97303.73</v>
      </c>
    </row>
    <row r="4803" spans="1:21" ht="23.25" thickBot="1" x14ac:dyDescent="0.3">
      <c r="A4803" s="4" t="s">
        <v>943</v>
      </c>
      <c r="B4803" s="4" t="s">
        <v>1142</v>
      </c>
      <c r="C4803" s="4" t="s">
        <v>1143</v>
      </c>
      <c r="D4803" s="4" t="s">
        <v>1010</v>
      </c>
      <c r="E4803" s="4" t="s">
        <v>1011</v>
      </c>
      <c r="F4803" s="4" t="s">
        <v>47</v>
      </c>
      <c r="G4803" s="4" t="s">
        <v>48</v>
      </c>
      <c r="H4803" s="4" t="s">
        <v>1012</v>
      </c>
      <c r="I4803" s="7"/>
      <c r="J4803" s="7"/>
      <c r="K4803" s="7"/>
      <c r="L4803" s="7"/>
      <c r="M4803" s="8">
        <v>1357.96</v>
      </c>
      <c r="N4803" s="7"/>
      <c r="O4803" s="7"/>
      <c r="P4803" s="7"/>
      <c r="Q4803" s="7"/>
      <c r="R4803" s="7"/>
      <c r="S4803" s="7"/>
      <c r="T4803" s="7"/>
      <c r="U4803" s="9">
        <v>1357.96</v>
      </c>
    </row>
    <row r="4804" spans="1:21" ht="23.25" thickBot="1" x14ac:dyDescent="0.3">
      <c r="A4804" s="4" t="s">
        <v>943</v>
      </c>
      <c r="B4804" s="4" t="s">
        <v>1142</v>
      </c>
      <c r="C4804" s="4" t="s">
        <v>1143</v>
      </c>
      <c r="D4804" s="4" t="s">
        <v>1010</v>
      </c>
      <c r="E4804" s="4" t="s">
        <v>1011</v>
      </c>
      <c r="F4804" s="4" t="s">
        <v>132</v>
      </c>
      <c r="G4804" s="4" t="s">
        <v>133</v>
      </c>
      <c r="H4804" s="4" t="s">
        <v>1012</v>
      </c>
      <c r="I4804" s="10">
        <v>573.62</v>
      </c>
      <c r="J4804" s="11"/>
      <c r="K4804" s="11"/>
      <c r="L4804" s="11"/>
      <c r="M4804" s="11"/>
      <c r="N4804" s="11"/>
      <c r="O4804" s="11"/>
      <c r="P4804" s="11"/>
      <c r="Q4804" s="10">
        <v>486.04</v>
      </c>
      <c r="R4804" s="11"/>
      <c r="S4804" s="11"/>
      <c r="T4804" s="11"/>
      <c r="U4804" s="9">
        <v>1059.6600000000001</v>
      </c>
    </row>
    <row r="4805" spans="1:21" ht="23.25" thickBot="1" x14ac:dyDescent="0.3">
      <c r="A4805" s="4" t="s">
        <v>943</v>
      </c>
      <c r="B4805" s="4" t="s">
        <v>1142</v>
      </c>
      <c r="C4805" s="4" t="s">
        <v>1143</v>
      </c>
      <c r="D4805" s="4" t="s">
        <v>1010</v>
      </c>
      <c r="E4805" s="4" t="s">
        <v>1011</v>
      </c>
      <c r="F4805" s="4" t="s">
        <v>94</v>
      </c>
      <c r="G4805" s="4" t="s">
        <v>95</v>
      </c>
      <c r="H4805" s="4" t="s">
        <v>1012</v>
      </c>
      <c r="I4805" s="7"/>
      <c r="J4805" s="7"/>
      <c r="K4805" s="8">
        <v>470.88</v>
      </c>
      <c r="L4805" s="7"/>
      <c r="M4805" s="7"/>
      <c r="N4805" s="7"/>
      <c r="O4805" s="7"/>
      <c r="P4805" s="7"/>
      <c r="Q4805" s="7"/>
      <c r="R4805" s="7"/>
      <c r="S4805" s="7"/>
      <c r="T4805" s="7"/>
      <c r="U4805" s="9">
        <v>470.88</v>
      </c>
    </row>
    <row r="4806" spans="1:21" ht="23.25" thickBot="1" x14ac:dyDescent="0.3">
      <c r="A4806" s="4" t="s">
        <v>943</v>
      </c>
      <c r="B4806" s="4" t="s">
        <v>1142</v>
      </c>
      <c r="C4806" s="4" t="s">
        <v>1143</v>
      </c>
      <c r="D4806" s="4" t="s">
        <v>1010</v>
      </c>
      <c r="E4806" s="4" t="s">
        <v>1011</v>
      </c>
      <c r="F4806" s="4" t="s">
        <v>254</v>
      </c>
      <c r="G4806" s="4" t="s">
        <v>255</v>
      </c>
      <c r="H4806" s="4" t="s">
        <v>1012</v>
      </c>
      <c r="I4806" s="11"/>
      <c r="J4806" s="11"/>
      <c r="K4806" s="11"/>
      <c r="L4806" s="11"/>
      <c r="M4806" s="10">
        <v>89.95</v>
      </c>
      <c r="N4806" s="11"/>
      <c r="O4806" s="11"/>
      <c r="P4806" s="11"/>
      <c r="Q4806" s="11"/>
      <c r="R4806" s="11"/>
      <c r="S4806" s="11"/>
      <c r="T4806" s="11"/>
      <c r="U4806" s="9">
        <v>89.95</v>
      </c>
    </row>
    <row r="4807" spans="1:21" ht="23.25" thickBot="1" x14ac:dyDescent="0.3">
      <c r="A4807" s="4" t="s">
        <v>943</v>
      </c>
      <c r="B4807" s="4" t="s">
        <v>1142</v>
      </c>
      <c r="C4807" s="4" t="s">
        <v>1143</v>
      </c>
      <c r="D4807" s="4" t="s">
        <v>1010</v>
      </c>
      <c r="E4807" s="4" t="s">
        <v>1011</v>
      </c>
      <c r="F4807" s="4" t="s">
        <v>98</v>
      </c>
      <c r="G4807" s="4" t="s">
        <v>99</v>
      </c>
      <c r="H4807" s="4" t="s">
        <v>1012</v>
      </c>
      <c r="I4807" s="7"/>
      <c r="J4807" s="7"/>
      <c r="K4807" s="7"/>
      <c r="L4807" s="7"/>
      <c r="M4807" s="7"/>
      <c r="N4807" s="8">
        <v>-930.31</v>
      </c>
      <c r="O4807" s="7"/>
      <c r="P4807" s="7"/>
      <c r="Q4807" s="8">
        <v>12</v>
      </c>
      <c r="R4807" s="8">
        <v>109.6</v>
      </c>
      <c r="S4807" s="8">
        <v>24.61</v>
      </c>
      <c r="T4807" s="8">
        <v>229.74</v>
      </c>
      <c r="U4807" s="9">
        <v>-554.36</v>
      </c>
    </row>
    <row r="4808" spans="1:21" ht="23.25" thickBot="1" x14ac:dyDescent="0.3">
      <c r="A4808" s="4" t="s">
        <v>943</v>
      </c>
      <c r="B4808" s="4" t="s">
        <v>1142</v>
      </c>
      <c r="C4808" s="4" t="s">
        <v>1143</v>
      </c>
      <c r="D4808" s="4" t="s">
        <v>1010</v>
      </c>
      <c r="E4808" s="4" t="s">
        <v>1011</v>
      </c>
      <c r="F4808" s="4" t="s">
        <v>102</v>
      </c>
      <c r="G4808" s="4" t="s">
        <v>103</v>
      </c>
      <c r="H4808" s="4" t="s">
        <v>1012</v>
      </c>
      <c r="I4808" s="11"/>
      <c r="J4808" s="10">
        <v>921.72</v>
      </c>
      <c r="K4808" s="11"/>
      <c r="L4808" s="11"/>
      <c r="M4808" s="11"/>
      <c r="N4808" s="11"/>
      <c r="O4808" s="11"/>
      <c r="P4808" s="11"/>
      <c r="Q4808" s="11"/>
      <c r="R4808" s="11"/>
      <c r="S4808" s="11"/>
      <c r="T4808" s="11"/>
      <c r="U4808" s="9">
        <v>921.72</v>
      </c>
    </row>
    <row r="4809" spans="1:21" ht="23.25" thickBot="1" x14ac:dyDescent="0.3">
      <c r="A4809" s="4" t="s">
        <v>943</v>
      </c>
      <c r="B4809" s="4" t="s">
        <v>1142</v>
      </c>
      <c r="C4809" s="4" t="s">
        <v>1143</v>
      </c>
      <c r="D4809" s="4" t="s">
        <v>1010</v>
      </c>
      <c r="E4809" s="4" t="s">
        <v>1011</v>
      </c>
      <c r="F4809" s="4" t="s">
        <v>235</v>
      </c>
      <c r="G4809" s="4" t="s">
        <v>236</v>
      </c>
      <c r="H4809" s="4" t="s">
        <v>1012</v>
      </c>
      <c r="I4809" s="7"/>
      <c r="J4809" s="7"/>
      <c r="K4809" s="8">
        <v>215.6</v>
      </c>
      <c r="L4809" s="7"/>
      <c r="M4809" s="7"/>
      <c r="N4809" s="7"/>
      <c r="O4809" s="7"/>
      <c r="P4809" s="7"/>
      <c r="Q4809" s="7"/>
      <c r="R4809" s="7"/>
      <c r="S4809" s="8">
        <v>68.28</v>
      </c>
      <c r="T4809" s="7"/>
      <c r="U4809" s="9">
        <v>283.88</v>
      </c>
    </row>
    <row r="4810" spans="1:21" ht="23.25" thickBot="1" x14ac:dyDescent="0.3">
      <c r="A4810" s="4" t="s">
        <v>943</v>
      </c>
      <c r="B4810" s="4" t="s">
        <v>1142</v>
      </c>
      <c r="C4810" s="4" t="s">
        <v>1143</v>
      </c>
      <c r="D4810" s="4" t="s">
        <v>1010</v>
      </c>
      <c r="E4810" s="4" t="s">
        <v>1011</v>
      </c>
      <c r="F4810" s="4" t="s">
        <v>82</v>
      </c>
      <c r="G4810" s="4" t="s">
        <v>83</v>
      </c>
      <c r="H4810" s="4" t="s">
        <v>1012</v>
      </c>
      <c r="I4810" s="11"/>
      <c r="J4810" s="11"/>
      <c r="K4810" s="11"/>
      <c r="L4810" s="11"/>
      <c r="M4810" s="11"/>
      <c r="N4810" s="11"/>
      <c r="O4810" s="11"/>
      <c r="P4810" s="11"/>
      <c r="Q4810" s="11"/>
      <c r="R4810" s="11"/>
      <c r="S4810" s="10">
        <v>6.4</v>
      </c>
      <c r="T4810" s="11"/>
      <c r="U4810" s="9">
        <v>6.4</v>
      </c>
    </row>
    <row r="4811" spans="1:21" ht="23.25" thickBot="1" x14ac:dyDescent="0.3">
      <c r="A4811" s="4" t="s">
        <v>943</v>
      </c>
      <c r="B4811" s="4" t="s">
        <v>1142</v>
      </c>
      <c r="C4811" s="4" t="s">
        <v>1143</v>
      </c>
      <c r="D4811" s="4" t="s">
        <v>1010</v>
      </c>
      <c r="E4811" s="4" t="s">
        <v>1011</v>
      </c>
      <c r="F4811" s="4" t="s">
        <v>239</v>
      </c>
      <c r="G4811" s="4" t="s">
        <v>240</v>
      </c>
      <c r="H4811" s="4" t="s">
        <v>1012</v>
      </c>
      <c r="I4811" s="7"/>
      <c r="J4811" s="7"/>
      <c r="K4811" s="7"/>
      <c r="L4811" s="8">
        <v>96.9</v>
      </c>
      <c r="M4811" s="7"/>
      <c r="N4811" s="7"/>
      <c r="O4811" s="7"/>
      <c r="P4811" s="7"/>
      <c r="Q4811" s="7"/>
      <c r="R4811" s="7"/>
      <c r="S4811" s="7"/>
      <c r="T4811" s="7"/>
      <c r="U4811" s="9">
        <v>96.9</v>
      </c>
    </row>
    <row r="4812" spans="1:21" ht="23.25" thickBot="1" x14ac:dyDescent="0.3">
      <c r="A4812" s="4" t="s">
        <v>943</v>
      </c>
      <c r="B4812" s="4" t="s">
        <v>1142</v>
      </c>
      <c r="C4812" s="4" t="s">
        <v>1143</v>
      </c>
      <c r="D4812" s="4" t="s">
        <v>1010</v>
      </c>
      <c r="E4812" s="4" t="s">
        <v>1011</v>
      </c>
      <c r="F4812" s="4" t="s">
        <v>152</v>
      </c>
      <c r="G4812" s="4" t="s">
        <v>153</v>
      </c>
      <c r="H4812" s="4" t="s">
        <v>1012</v>
      </c>
      <c r="I4812" s="11"/>
      <c r="J4812" s="11"/>
      <c r="K4812" s="10">
        <v>18000</v>
      </c>
      <c r="L4812" s="11"/>
      <c r="M4812" s="11"/>
      <c r="N4812" s="11"/>
      <c r="O4812" s="11"/>
      <c r="P4812" s="11"/>
      <c r="Q4812" s="11"/>
      <c r="R4812" s="11"/>
      <c r="S4812" s="11"/>
      <c r="T4812" s="11"/>
      <c r="U4812" s="9">
        <v>18000</v>
      </c>
    </row>
    <row r="4813" spans="1:21" ht="23.25" thickBot="1" x14ac:dyDescent="0.3">
      <c r="A4813" s="4" t="s">
        <v>943</v>
      </c>
      <c r="B4813" s="4" t="s">
        <v>1142</v>
      </c>
      <c r="C4813" s="4" t="s">
        <v>1143</v>
      </c>
      <c r="D4813" s="4" t="s">
        <v>1010</v>
      </c>
      <c r="E4813" s="4" t="s">
        <v>1011</v>
      </c>
      <c r="F4813" s="4" t="s">
        <v>84</v>
      </c>
      <c r="G4813" s="4" t="s">
        <v>85</v>
      </c>
      <c r="H4813" s="4" t="s">
        <v>1012</v>
      </c>
      <c r="I4813" s="8">
        <v>123.24</v>
      </c>
      <c r="J4813" s="8">
        <v>457.13</v>
      </c>
      <c r="K4813" s="7"/>
      <c r="L4813" s="7"/>
      <c r="M4813" s="7"/>
      <c r="N4813" s="7"/>
      <c r="O4813" s="7"/>
      <c r="P4813" s="7"/>
      <c r="Q4813" s="7"/>
      <c r="R4813" s="7"/>
      <c r="S4813" s="7"/>
      <c r="T4813" s="7"/>
      <c r="U4813" s="9">
        <v>580.37</v>
      </c>
    </row>
    <row r="4814" spans="1:21" ht="23.25" thickBot="1" x14ac:dyDescent="0.3">
      <c r="A4814" s="4" t="s">
        <v>943</v>
      </c>
      <c r="B4814" s="4" t="s">
        <v>1142</v>
      </c>
      <c r="C4814" s="4" t="s">
        <v>1143</v>
      </c>
      <c r="D4814" s="4" t="s">
        <v>1010</v>
      </c>
      <c r="E4814" s="4" t="s">
        <v>1011</v>
      </c>
      <c r="F4814" s="4" t="s">
        <v>164</v>
      </c>
      <c r="G4814" s="4" t="s">
        <v>165</v>
      </c>
      <c r="H4814" s="4" t="s">
        <v>1012</v>
      </c>
      <c r="I4814" s="10">
        <v>387</v>
      </c>
      <c r="J4814" s="10">
        <v>1357.07</v>
      </c>
      <c r="K4814" s="10">
        <v>532.21</v>
      </c>
      <c r="L4814" s="11"/>
      <c r="M4814" s="11"/>
      <c r="N4814" s="11"/>
      <c r="O4814" s="11"/>
      <c r="P4814" s="11"/>
      <c r="Q4814" s="11"/>
      <c r="R4814" s="11"/>
      <c r="S4814" s="11"/>
      <c r="T4814" s="11"/>
      <c r="U4814" s="9">
        <v>2276.2800000000002</v>
      </c>
    </row>
    <row r="4815" spans="1:21" ht="23.25" thickBot="1" x14ac:dyDescent="0.3">
      <c r="A4815" s="4" t="s">
        <v>943</v>
      </c>
      <c r="B4815" s="4" t="s">
        <v>1142</v>
      </c>
      <c r="C4815" s="4" t="s">
        <v>1143</v>
      </c>
      <c r="D4815" s="4" t="s">
        <v>1010</v>
      </c>
      <c r="E4815" s="4" t="s">
        <v>1011</v>
      </c>
      <c r="F4815" s="4" t="s">
        <v>86</v>
      </c>
      <c r="G4815" s="4" t="s">
        <v>87</v>
      </c>
      <c r="H4815" s="4" t="s">
        <v>1012</v>
      </c>
      <c r="I4815" s="7"/>
      <c r="J4815" s="7"/>
      <c r="K4815" s="7"/>
      <c r="L4815" s="7"/>
      <c r="M4815" s="8">
        <v>434.9</v>
      </c>
      <c r="N4815" s="7"/>
      <c r="O4815" s="7"/>
      <c r="P4815" s="7"/>
      <c r="Q4815" s="7"/>
      <c r="R4815" s="7"/>
      <c r="S4815" s="7"/>
      <c r="T4815" s="7"/>
      <c r="U4815" s="9">
        <v>434.9</v>
      </c>
    </row>
    <row r="4816" spans="1:21" ht="23.25" thickBot="1" x14ac:dyDescent="0.3">
      <c r="A4816" s="4" t="s">
        <v>943</v>
      </c>
      <c r="B4816" s="4" t="s">
        <v>1142</v>
      </c>
      <c r="C4816" s="4" t="s">
        <v>1143</v>
      </c>
      <c r="D4816" s="4" t="s">
        <v>1010</v>
      </c>
      <c r="E4816" s="4" t="s">
        <v>1011</v>
      </c>
      <c r="F4816" s="4" t="s">
        <v>308</v>
      </c>
      <c r="G4816" s="4" t="s">
        <v>309</v>
      </c>
      <c r="H4816" s="4" t="s">
        <v>1012</v>
      </c>
      <c r="I4816" s="10">
        <v>41.25</v>
      </c>
      <c r="J4816" s="11"/>
      <c r="K4816" s="10">
        <v>183.51</v>
      </c>
      <c r="L4816" s="11"/>
      <c r="M4816" s="11"/>
      <c r="N4816" s="11"/>
      <c r="O4816" s="11"/>
      <c r="P4816" s="11"/>
      <c r="Q4816" s="11"/>
      <c r="R4816" s="11"/>
      <c r="S4816" s="11"/>
      <c r="T4816" s="11"/>
      <c r="U4816" s="9">
        <v>224.76</v>
      </c>
    </row>
    <row r="4817" spans="1:21" ht="23.25" thickBot="1" x14ac:dyDescent="0.3">
      <c r="A4817" s="4" t="s">
        <v>943</v>
      </c>
      <c r="B4817" s="4" t="s">
        <v>1142</v>
      </c>
      <c r="C4817" s="4" t="s">
        <v>1143</v>
      </c>
      <c r="D4817" s="4" t="s">
        <v>1010</v>
      </c>
      <c r="E4817" s="4" t="s">
        <v>1011</v>
      </c>
      <c r="F4817" s="4" t="s">
        <v>42</v>
      </c>
      <c r="G4817" s="4" t="s">
        <v>43</v>
      </c>
      <c r="H4817" s="4" t="s">
        <v>1012</v>
      </c>
      <c r="I4817" s="7"/>
      <c r="J4817" s="7"/>
      <c r="K4817" s="7"/>
      <c r="L4817" s="7"/>
      <c r="M4817" s="7"/>
      <c r="N4817" s="8">
        <v>5875.2</v>
      </c>
      <c r="O4817" s="8">
        <v>10771.2</v>
      </c>
      <c r="P4817" s="8">
        <v>9792</v>
      </c>
      <c r="Q4817" s="8">
        <v>7490.4</v>
      </c>
      <c r="R4817" s="7"/>
      <c r="S4817" s="7"/>
      <c r="T4817" s="7"/>
      <c r="U4817" s="9">
        <v>33928.800000000003</v>
      </c>
    </row>
    <row r="4818" spans="1:21" ht="23.25" thickBot="1" x14ac:dyDescent="0.3">
      <c r="A4818" s="4" t="s">
        <v>943</v>
      </c>
      <c r="B4818" s="4" t="s">
        <v>1142</v>
      </c>
      <c r="C4818" s="4" t="s">
        <v>1143</v>
      </c>
      <c r="D4818" s="4" t="s">
        <v>944</v>
      </c>
      <c r="E4818" s="4" t="s">
        <v>945</v>
      </c>
      <c r="F4818" s="4" t="s">
        <v>132</v>
      </c>
      <c r="G4818" s="4" t="s">
        <v>133</v>
      </c>
      <c r="H4818" s="4" t="s">
        <v>440</v>
      </c>
      <c r="I4818" s="10">
        <v>659.46</v>
      </c>
      <c r="J4818" s="11"/>
      <c r="K4818" s="11"/>
      <c r="L4818" s="11"/>
      <c r="M4818" s="11"/>
      <c r="N4818" s="11"/>
      <c r="O4818" s="11"/>
      <c r="P4818" s="11"/>
      <c r="Q4818" s="11"/>
      <c r="R4818" s="11"/>
      <c r="S4818" s="11"/>
      <c r="T4818" s="11"/>
      <c r="U4818" s="9">
        <v>659.46</v>
      </c>
    </row>
    <row r="4819" spans="1:21" ht="23.25" thickBot="1" x14ac:dyDescent="0.3">
      <c r="A4819" s="4" t="s">
        <v>943</v>
      </c>
      <c r="B4819" s="4" t="s">
        <v>1142</v>
      </c>
      <c r="C4819" s="4" t="s">
        <v>1143</v>
      </c>
      <c r="D4819" s="4" t="s">
        <v>944</v>
      </c>
      <c r="E4819" s="4" t="s">
        <v>945</v>
      </c>
      <c r="F4819" s="4" t="s">
        <v>102</v>
      </c>
      <c r="G4819" s="4" t="s">
        <v>103</v>
      </c>
      <c r="H4819" s="4" t="s">
        <v>440</v>
      </c>
      <c r="I4819" s="7"/>
      <c r="J4819" s="7"/>
      <c r="K4819" s="7"/>
      <c r="L4819" s="7"/>
      <c r="M4819" s="7"/>
      <c r="N4819" s="7"/>
      <c r="O4819" s="8">
        <v>240.04</v>
      </c>
      <c r="P4819" s="7"/>
      <c r="Q4819" s="7"/>
      <c r="R4819" s="7"/>
      <c r="S4819" s="7"/>
      <c r="T4819" s="7"/>
      <c r="U4819" s="9">
        <v>240.04</v>
      </c>
    </row>
    <row r="4820" spans="1:21" ht="23.25" thickBot="1" x14ac:dyDescent="0.3">
      <c r="A4820" s="4" t="s">
        <v>943</v>
      </c>
      <c r="B4820" s="4" t="s">
        <v>1142</v>
      </c>
      <c r="C4820" s="4" t="s">
        <v>1143</v>
      </c>
      <c r="D4820" s="4" t="s">
        <v>944</v>
      </c>
      <c r="E4820" s="4" t="s">
        <v>945</v>
      </c>
      <c r="F4820" s="4" t="s">
        <v>82</v>
      </c>
      <c r="G4820" s="4" t="s">
        <v>83</v>
      </c>
      <c r="H4820" s="4" t="s">
        <v>440</v>
      </c>
      <c r="I4820" s="10">
        <v>110</v>
      </c>
      <c r="J4820" s="11"/>
      <c r="K4820" s="11"/>
      <c r="L4820" s="11"/>
      <c r="M4820" s="11"/>
      <c r="N4820" s="11"/>
      <c r="O4820" s="11"/>
      <c r="P4820" s="11"/>
      <c r="Q4820" s="11"/>
      <c r="R4820" s="11"/>
      <c r="S4820" s="11"/>
      <c r="T4820" s="11"/>
      <c r="U4820" s="9">
        <v>110</v>
      </c>
    </row>
    <row r="4821" spans="1:21" ht="23.25" thickBot="1" x14ac:dyDescent="0.3">
      <c r="A4821" s="4" t="s">
        <v>943</v>
      </c>
      <c r="B4821" s="4" t="s">
        <v>1144</v>
      </c>
      <c r="C4821" s="4" t="s">
        <v>1145</v>
      </c>
      <c r="D4821" s="4" t="s">
        <v>1010</v>
      </c>
      <c r="E4821" s="4" t="s">
        <v>1011</v>
      </c>
      <c r="F4821" s="4" t="s">
        <v>108</v>
      </c>
      <c r="G4821" s="4" t="s">
        <v>109</v>
      </c>
      <c r="H4821" s="4" t="s">
        <v>1012</v>
      </c>
      <c r="I4821" s="8">
        <v>8033.08</v>
      </c>
      <c r="J4821" s="8">
        <v>4308.6499999999996</v>
      </c>
      <c r="K4821" s="8">
        <v>7028.95</v>
      </c>
      <c r="L4821" s="8">
        <v>6928.75</v>
      </c>
      <c r="M4821" s="8">
        <v>8836.66</v>
      </c>
      <c r="N4821" s="8">
        <v>9101.84</v>
      </c>
      <c r="O4821" s="8">
        <v>22632.14</v>
      </c>
      <c r="P4821" s="8">
        <v>23530.09</v>
      </c>
      <c r="Q4821" s="8">
        <v>24768.52</v>
      </c>
      <c r="R4821" s="8">
        <v>23642.68</v>
      </c>
      <c r="S4821" s="8">
        <v>24768.52</v>
      </c>
      <c r="T4821" s="8">
        <v>20563.560000000001</v>
      </c>
      <c r="U4821" s="9">
        <v>184143.44</v>
      </c>
    </row>
    <row r="4822" spans="1:21" ht="23.25" thickBot="1" x14ac:dyDescent="0.3">
      <c r="A4822" s="4" t="s">
        <v>943</v>
      </c>
      <c r="B4822" s="4" t="s">
        <v>1144</v>
      </c>
      <c r="C4822" s="4" t="s">
        <v>1145</v>
      </c>
      <c r="D4822" s="4" t="s">
        <v>1010</v>
      </c>
      <c r="E4822" s="4" t="s">
        <v>1011</v>
      </c>
      <c r="F4822" s="4" t="s">
        <v>110</v>
      </c>
      <c r="G4822" s="4" t="s">
        <v>111</v>
      </c>
      <c r="H4822" s="4" t="s">
        <v>1012</v>
      </c>
      <c r="I4822" s="11"/>
      <c r="J4822" s="11"/>
      <c r="K4822" s="11"/>
      <c r="L4822" s="11"/>
      <c r="M4822" s="11"/>
      <c r="N4822" s="11"/>
      <c r="O4822" s="11"/>
      <c r="P4822" s="11"/>
      <c r="Q4822" s="11"/>
      <c r="R4822" s="11"/>
      <c r="S4822" s="10">
        <v>303.2</v>
      </c>
      <c r="T4822" s="11"/>
      <c r="U4822" s="9">
        <v>303.2</v>
      </c>
    </row>
    <row r="4823" spans="1:21" ht="23.25" thickBot="1" x14ac:dyDescent="0.3">
      <c r="A4823" s="4" t="s">
        <v>943</v>
      </c>
      <c r="B4823" s="4" t="s">
        <v>1144</v>
      </c>
      <c r="C4823" s="4" t="s">
        <v>1145</v>
      </c>
      <c r="D4823" s="4" t="s">
        <v>1010</v>
      </c>
      <c r="E4823" s="4" t="s">
        <v>1011</v>
      </c>
      <c r="F4823" s="4" t="s">
        <v>112</v>
      </c>
      <c r="G4823" s="4" t="s">
        <v>113</v>
      </c>
      <c r="H4823" s="4" t="s">
        <v>1012</v>
      </c>
      <c r="I4823" s="8">
        <v>1096.52</v>
      </c>
      <c r="J4823" s="8">
        <v>1096.51</v>
      </c>
      <c r="K4823" s="8">
        <v>1096.53</v>
      </c>
      <c r="L4823" s="8">
        <v>1206.22</v>
      </c>
      <c r="M4823" s="8">
        <v>1206.2</v>
      </c>
      <c r="N4823" s="8">
        <v>1242.4000000000001</v>
      </c>
      <c r="O4823" s="8">
        <v>3089.3</v>
      </c>
      <c r="P4823" s="8">
        <v>3380.92</v>
      </c>
      <c r="Q4823" s="8">
        <v>3380.92</v>
      </c>
      <c r="R4823" s="8">
        <v>3380.92</v>
      </c>
      <c r="S4823" s="8">
        <v>3380.92</v>
      </c>
      <c r="T4823" s="8">
        <v>3380.89</v>
      </c>
      <c r="U4823" s="9">
        <v>26938.25</v>
      </c>
    </row>
    <row r="4824" spans="1:21" ht="23.25" thickBot="1" x14ac:dyDescent="0.3">
      <c r="A4824" s="4" t="s">
        <v>943</v>
      </c>
      <c r="B4824" s="4" t="s">
        <v>1144</v>
      </c>
      <c r="C4824" s="4" t="s">
        <v>1145</v>
      </c>
      <c r="D4824" s="4" t="s">
        <v>1010</v>
      </c>
      <c r="E4824" s="4" t="s">
        <v>1011</v>
      </c>
      <c r="F4824" s="4" t="s">
        <v>114</v>
      </c>
      <c r="G4824" s="4" t="s">
        <v>115</v>
      </c>
      <c r="H4824" s="4" t="s">
        <v>1012</v>
      </c>
      <c r="I4824" s="10">
        <v>4058.32</v>
      </c>
      <c r="J4824" s="10">
        <v>4058.33</v>
      </c>
      <c r="K4824" s="10">
        <v>4058.32</v>
      </c>
      <c r="L4824" s="10">
        <v>4476.66</v>
      </c>
      <c r="M4824" s="10">
        <v>4476.66</v>
      </c>
      <c r="N4824" s="10">
        <v>4610.9799999999996</v>
      </c>
      <c r="O4824" s="10">
        <v>11465.42</v>
      </c>
      <c r="P4824" s="10">
        <v>12547.7</v>
      </c>
      <c r="Q4824" s="10">
        <v>12547.7</v>
      </c>
      <c r="R4824" s="10">
        <v>12547.7</v>
      </c>
      <c r="S4824" s="10">
        <v>12547.7</v>
      </c>
      <c r="T4824" s="10">
        <v>12547.7</v>
      </c>
      <c r="U4824" s="9">
        <v>99943.19</v>
      </c>
    </row>
    <row r="4825" spans="1:21" ht="23.25" thickBot="1" x14ac:dyDescent="0.3">
      <c r="A4825" s="4" t="s">
        <v>943</v>
      </c>
      <c r="B4825" s="4" t="s">
        <v>1144</v>
      </c>
      <c r="C4825" s="4" t="s">
        <v>1145</v>
      </c>
      <c r="D4825" s="4" t="s">
        <v>1010</v>
      </c>
      <c r="E4825" s="4" t="s">
        <v>1011</v>
      </c>
      <c r="F4825" s="4" t="s">
        <v>47</v>
      </c>
      <c r="G4825" s="4" t="s">
        <v>48</v>
      </c>
      <c r="H4825" s="4" t="s">
        <v>1012</v>
      </c>
      <c r="I4825" s="7"/>
      <c r="J4825" s="7"/>
      <c r="K4825" s="7"/>
      <c r="L4825" s="7"/>
      <c r="M4825" s="8">
        <v>12.92</v>
      </c>
      <c r="N4825" s="7"/>
      <c r="O4825" s="7"/>
      <c r="P4825" s="7"/>
      <c r="Q4825" s="7"/>
      <c r="R4825" s="7"/>
      <c r="S4825" s="7"/>
      <c r="T4825" s="7"/>
      <c r="U4825" s="9">
        <v>12.92</v>
      </c>
    </row>
    <row r="4826" spans="1:21" ht="23.25" thickBot="1" x14ac:dyDescent="0.3">
      <c r="A4826" s="4" t="s">
        <v>943</v>
      </c>
      <c r="B4826" s="4" t="s">
        <v>1144</v>
      </c>
      <c r="C4826" s="4" t="s">
        <v>1145</v>
      </c>
      <c r="D4826" s="4" t="s">
        <v>1010</v>
      </c>
      <c r="E4826" s="4" t="s">
        <v>1011</v>
      </c>
      <c r="F4826" s="4" t="s">
        <v>132</v>
      </c>
      <c r="G4826" s="4" t="s">
        <v>133</v>
      </c>
      <c r="H4826" s="4" t="s">
        <v>1012</v>
      </c>
      <c r="I4826" s="11"/>
      <c r="J4826" s="11"/>
      <c r="K4826" s="11"/>
      <c r="L4826" s="11"/>
      <c r="M4826" s="11"/>
      <c r="N4826" s="11"/>
      <c r="O4826" s="11"/>
      <c r="P4826" s="10">
        <v>407.16</v>
      </c>
      <c r="Q4826" s="11"/>
      <c r="R4826" s="11"/>
      <c r="S4826" s="11"/>
      <c r="T4826" s="10">
        <v>12.08</v>
      </c>
      <c r="U4826" s="9">
        <v>419.24</v>
      </c>
    </row>
    <row r="4827" spans="1:21" ht="23.25" thickBot="1" x14ac:dyDescent="0.3">
      <c r="A4827" s="4" t="s">
        <v>943</v>
      </c>
      <c r="B4827" s="4" t="s">
        <v>1144</v>
      </c>
      <c r="C4827" s="4" t="s">
        <v>1145</v>
      </c>
      <c r="D4827" s="4" t="s">
        <v>1010</v>
      </c>
      <c r="E4827" s="4" t="s">
        <v>1011</v>
      </c>
      <c r="F4827" s="4" t="s">
        <v>80</v>
      </c>
      <c r="G4827" s="4" t="s">
        <v>81</v>
      </c>
      <c r="H4827" s="4" t="s">
        <v>1012</v>
      </c>
      <c r="I4827" s="7"/>
      <c r="J4827" s="7"/>
      <c r="K4827" s="7"/>
      <c r="L4827" s="7"/>
      <c r="M4827" s="7"/>
      <c r="N4827" s="7"/>
      <c r="O4827" s="7"/>
      <c r="P4827" s="7"/>
      <c r="Q4827" s="7"/>
      <c r="R4827" s="7"/>
      <c r="S4827" s="8">
        <v>8</v>
      </c>
      <c r="T4827" s="8">
        <v>8</v>
      </c>
      <c r="U4827" s="9">
        <v>16</v>
      </c>
    </row>
    <row r="4828" spans="1:21" ht="23.25" thickBot="1" x14ac:dyDescent="0.3">
      <c r="A4828" s="4" t="s">
        <v>943</v>
      </c>
      <c r="B4828" s="4" t="s">
        <v>1144</v>
      </c>
      <c r="C4828" s="4" t="s">
        <v>1145</v>
      </c>
      <c r="D4828" s="4" t="s">
        <v>1010</v>
      </c>
      <c r="E4828" s="4" t="s">
        <v>1011</v>
      </c>
      <c r="F4828" s="4" t="s">
        <v>94</v>
      </c>
      <c r="G4828" s="4" t="s">
        <v>95</v>
      </c>
      <c r="H4828" s="4" t="s">
        <v>1012</v>
      </c>
      <c r="I4828" s="11"/>
      <c r="J4828" s="11"/>
      <c r="K4828" s="11"/>
      <c r="L4828" s="11"/>
      <c r="M4828" s="11"/>
      <c r="N4828" s="11"/>
      <c r="O4828" s="11"/>
      <c r="P4828" s="11"/>
      <c r="Q4828" s="11"/>
      <c r="R4828" s="11"/>
      <c r="S4828" s="11"/>
      <c r="T4828" s="10">
        <v>44.88</v>
      </c>
      <c r="U4828" s="9">
        <v>44.88</v>
      </c>
    </row>
    <row r="4829" spans="1:21" ht="23.25" thickBot="1" x14ac:dyDescent="0.3">
      <c r="A4829" s="4" t="s">
        <v>943</v>
      </c>
      <c r="B4829" s="4" t="s">
        <v>1144</v>
      </c>
      <c r="C4829" s="4" t="s">
        <v>1145</v>
      </c>
      <c r="D4829" s="4" t="s">
        <v>1010</v>
      </c>
      <c r="E4829" s="4" t="s">
        <v>1011</v>
      </c>
      <c r="F4829" s="4" t="s">
        <v>38</v>
      </c>
      <c r="G4829" s="4" t="s">
        <v>39</v>
      </c>
      <c r="H4829" s="4" t="s">
        <v>1012</v>
      </c>
      <c r="I4829" s="8">
        <v>28943.27</v>
      </c>
      <c r="J4829" s="8">
        <v>20752.23</v>
      </c>
      <c r="K4829" s="8">
        <v>2334.1999999999998</v>
      </c>
      <c r="L4829" s="8">
        <v>37624.300000000003</v>
      </c>
      <c r="M4829" s="8">
        <v>11603.93</v>
      </c>
      <c r="N4829" s="8">
        <v>7875.47</v>
      </c>
      <c r="O4829" s="8">
        <v>18243.91</v>
      </c>
      <c r="P4829" s="8">
        <v>19688.490000000002</v>
      </c>
      <c r="Q4829" s="8">
        <v>21274.68</v>
      </c>
      <c r="R4829" s="8">
        <v>25178.06</v>
      </c>
      <c r="S4829" s="8">
        <v>30566.78</v>
      </c>
      <c r="T4829" s="8">
        <v>26911.45</v>
      </c>
      <c r="U4829" s="9">
        <v>250996.77</v>
      </c>
    </row>
    <row r="4830" spans="1:21" ht="23.25" thickBot="1" x14ac:dyDescent="0.3">
      <c r="A4830" s="4" t="s">
        <v>943</v>
      </c>
      <c r="B4830" s="4" t="s">
        <v>1144</v>
      </c>
      <c r="C4830" s="4" t="s">
        <v>1145</v>
      </c>
      <c r="D4830" s="4" t="s">
        <v>1010</v>
      </c>
      <c r="E4830" s="4" t="s">
        <v>1011</v>
      </c>
      <c r="F4830" s="4" t="s">
        <v>254</v>
      </c>
      <c r="G4830" s="4" t="s">
        <v>255</v>
      </c>
      <c r="H4830" s="4" t="s">
        <v>1012</v>
      </c>
      <c r="I4830" s="10">
        <v>25</v>
      </c>
      <c r="J4830" s="11"/>
      <c r="K4830" s="11"/>
      <c r="L4830" s="11"/>
      <c r="M4830" s="11"/>
      <c r="N4830" s="11"/>
      <c r="O4830" s="11"/>
      <c r="P4830" s="11"/>
      <c r="Q4830" s="10">
        <v>24.99</v>
      </c>
      <c r="R4830" s="11"/>
      <c r="S4830" s="11"/>
      <c r="T4830" s="11"/>
      <c r="U4830" s="9">
        <v>49.99</v>
      </c>
    </row>
    <row r="4831" spans="1:21" ht="23.25" thickBot="1" x14ac:dyDescent="0.3">
      <c r="A4831" s="4" t="s">
        <v>943</v>
      </c>
      <c r="B4831" s="4" t="s">
        <v>1144</v>
      </c>
      <c r="C4831" s="4" t="s">
        <v>1145</v>
      </c>
      <c r="D4831" s="4" t="s">
        <v>1010</v>
      </c>
      <c r="E4831" s="4" t="s">
        <v>1011</v>
      </c>
      <c r="F4831" s="4" t="s">
        <v>98</v>
      </c>
      <c r="G4831" s="4" t="s">
        <v>99</v>
      </c>
      <c r="H4831" s="4" t="s">
        <v>1012</v>
      </c>
      <c r="I4831" s="7"/>
      <c r="J4831" s="7"/>
      <c r="K4831" s="7"/>
      <c r="L4831" s="7"/>
      <c r="M4831" s="7"/>
      <c r="N4831" s="7"/>
      <c r="O4831" s="7"/>
      <c r="P4831" s="7"/>
      <c r="Q4831" s="7"/>
      <c r="R4831" s="8">
        <v>352.11</v>
      </c>
      <c r="S4831" s="8">
        <v>-279.16000000000003</v>
      </c>
      <c r="T4831" s="8">
        <v>-10</v>
      </c>
      <c r="U4831" s="9">
        <v>62.95</v>
      </c>
    </row>
    <row r="4832" spans="1:21" ht="23.25" thickBot="1" x14ac:dyDescent="0.3">
      <c r="A4832" s="4" t="s">
        <v>943</v>
      </c>
      <c r="B4832" s="4" t="s">
        <v>1144</v>
      </c>
      <c r="C4832" s="4" t="s">
        <v>1145</v>
      </c>
      <c r="D4832" s="4" t="s">
        <v>1010</v>
      </c>
      <c r="E4832" s="4" t="s">
        <v>1011</v>
      </c>
      <c r="F4832" s="4" t="s">
        <v>144</v>
      </c>
      <c r="G4832" s="4" t="s">
        <v>145</v>
      </c>
      <c r="H4832" s="4" t="s">
        <v>1012</v>
      </c>
      <c r="I4832" s="11"/>
      <c r="J4832" s="11"/>
      <c r="K4832" s="10">
        <v>16580.400000000001</v>
      </c>
      <c r="L4832" s="10">
        <v>-16580.400000000001</v>
      </c>
      <c r="M4832" s="11"/>
      <c r="N4832" s="11"/>
      <c r="O4832" s="11"/>
      <c r="P4832" s="11"/>
      <c r="Q4832" s="11"/>
      <c r="R4832" s="11"/>
      <c r="S4832" s="11"/>
      <c r="T4832" s="11"/>
      <c r="U4832" s="12">
        <v>0</v>
      </c>
    </row>
    <row r="4833" spans="1:21" ht="23.25" thickBot="1" x14ac:dyDescent="0.3">
      <c r="A4833" s="4" t="s">
        <v>943</v>
      </c>
      <c r="B4833" s="4" t="s">
        <v>1144</v>
      </c>
      <c r="C4833" s="4" t="s">
        <v>1145</v>
      </c>
      <c r="D4833" s="4" t="s">
        <v>1010</v>
      </c>
      <c r="E4833" s="4" t="s">
        <v>1011</v>
      </c>
      <c r="F4833" s="4" t="s">
        <v>102</v>
      </c>
      <c r="G4833" s="4" t="s">
        <v>103</v>
      </c>
      <c r="H4833" s="4" t="s">
        <v>1012</v>
      </c>
      <c r="I4833" s="7"/>
      <c r="J4833" s="7"/>
      <c r="K4833" s="7"/>
      <c r="L4833" s="7"/>
      <c r="M4833" s="7"/>
      <c r="N4833" s="8">
        <v>1238.69</v>
      </c>
      <c r="O4833" s="8">
        <v>146.37</v>
      </c>
      <c r="P4833" s="7"/>
      <c r="Q4833" s="7"/>
      <c r="R4833" s="8">
        <v>339.9</v>
      </c>
      <c r="S4833" s="8">
        <v>169.95</v>
      </c>
      <c r="T4833" s="8">
        <v>-169.95</v>
      </c>
      <c r="U4833" s="9">
        <v>1724.96</v>
      </c>
    </row>
    <row r="4834" spans="1:21" ht="23.25" thickBot="1" x14ac:dyDescent="0.3">
      <c r="A4834" s="4" t="s">
        <v>943</v>
      </c>
      <c r="B4834" s="4" t="s">
        <v>1144</v>
      </c>
      <c r="C4834" s="4" t="s">
        <v>1145</v>
      </c>
      <c r="D4834" s="4" t="s">
        <v>1010</v>
      </c>
      <c r="E4834" s="4" t="s">
        <v>1011</v>
      </c>
      <c r="F4834" s="4" t="s">
        <v>235</v>
      </c>
      <c r="G4834" s="4" t="s">
        <v>236</v>
      </c>
      <c r="H4834" s="4" t="s">
        <v>1012</v>
      </c>
      <c r="I4834" s="11"/>
      <c r="J4834" s="11"/>
      <c r="K4834" s="11"/>
      <c r="L4834" s="11"/>
      <c r="M4834" s="11"/>
      <c r="N4834" s="11"/>
      <c r="O4834" s="11"/>
      <c r="P4834" s="11"/>
      <c r="Q4834" s="11"/>
      <c r="R4834" s="11"/>
      <c r="S4834" s="10">
        <v>384.07</v>
      </c>
      <c r="T4834" s="11"/>
      <c r="U4834" s="9">
        <v>384.07</v>
      </c>
    </row>
    <row r="4835" spans="1:21" ht="23.25" thickBot="1" x14ac:dyDescent="0.3">
      <c r="A4835" s="4" t="s">
        <v>943</v>
      </c>
      <c r="B4835" s="4" t="s">
        <v>1144</v>
      </c>
      <c r="C4835" s="4" t="s">
        <v>1145</v>
      </c>
      <c r="D4835" s="4" t="s">
        <v>1010</v>
      </c>
      <c r="E4835" s="4" t="s">
        <v>1011</v>
      </c>
      <c r="F4835" s="4" t="s">
        <v>148</v>
      </c>
      <c r="G4835" s="4" t="s">
        <v>149</v>
      </c>
      <c r="H4835" s="4" t="s">
        <v>1012</v>
      </c>
      <c r="I4835" s="7"/>
      <c r="J4835" s="7"/>
      <c r="K4835" s="7"/>
      <c r="L4835" s="7"/>
      <c r="M4835" s="7"/>
      <c r="N4835" s="7"/>
      <c r="O4835" s="8">
        <v>452.75</v>
      </c>
      <c r="P4835" s="7"/>
      <c r="Q4835" s="7"/>
      <c r="R4835" s="7"/>
      <c r="S4835" s="7"/>
      <c r="T4835" s="7"/>
      <c r="U4835" s="9">
        <v>452.75</v>
      </c>
    </row>
    <row r="4836" spans="1:21" ht="23.25" thickBot="1" x14ac:dyDescent="0.3">
      <c r="A4836" s="4" t="s">
        <v>943</v>
      </c>
      <c r="B4836" s="4" t="s">
        <v>1144</v>
      </c>
      <c r="C4836" s="4" t="s">
        <v>1145</v>
      </c>
      <c r="D4836" s="4" t="s">
        <v>1010</v>
      </c>
      <c r="E4836" s="4" t="s">
        <v>1011</v>
      </c>
      <c r="F4836" s="4" t="s">
        <v>82</v>
      </c>
      <c r="G4836" s="4" t="s">
        <v>83</v>
      </c>
      <c r="H4836" s="4" t="s">
        <v>1012</v>
      </c>
      <c r="I4836" s="10">
        <v>4</v>
      </c>
      <c r="J4836" s="10">
        <v>14</v>
      </c>
      <c r="K4836" s="11"/>
      <c r="L4836" s="10">
        <v>3</v>
      </c>
      <c r="M4836" s="10">
        <v>8</v>
      </c>
      <c r="N4836" s="11"/>
      <c r="O4836" s="11"/>
      <c r="P4836" s="11"/>
      <c r="Q4836" s="11"/>
      <c r="R4836" s="10">
        <v>6</v>
      </c>
      <c r="S4836" s="10">
        <v>3</v>
      </c>
      <c r="T4836" s="11"/>
      <c r="U4836" s="9">
        <v>38</v>
      </c>
    </row>
    <row r="4837" spans="1:21" ht="23.25" thickBot="1" x14ac:dyDescent="0.3">
      <c r="A4837" s="4" t="s">
        <v>943</v>
      </c>
      <c r="B4837" s="4" t="s">
        <v>1144</v>
      </c>
      <c r="C4837" s="4" t="s">
        <v>1145</v>
      </c>
      <c r="D4837" s="4" t="s">
        <v>1010</v>
      </c>
      <c r="E4837" s="4" t="s">
        <v>1011</v>
      </c>
      <c r="F4837" s="4" t="s">
        <v>152</v>
      </c>
      <c r="G4837" s="4" t="s">
        <v>153</v>
      </c>
      <c r="H4837" s="4" t="s">
        <v>1012</v>
      </c>
      <c r="I4837" s="8">
        <v>4057.49</v>
      </c>
      <c r="J4837" s="13">
        <v>0</v>
      </c>
      <c r="K4837" s="8">
        <v>3110.54</v>
      </c>
      <c r="L4837" s="8">
        <v>6136.84</v>
      </c>
      <c r="M4837" s="8">
        <v>-2460.96</v>
      </c>
      <c r="N4837" s="8">
        <v>4763.2299999999996</v>
      </c>
      <c r="O4837" s="8">
        <v>2460.96</v>
      </c>
      <c r="P4837" s="7"/>
      <c r="Q4837" s="8">
        <v>2545.9499999999998</v>
      </c>
      <c r="R4837" s="8">
        <v>2240.6799999999998</v>
      </c>
      <c r="S4837" s="8">
        <v>3919.53</v>
      </c>
      <c r="T4837" s="8">
        <v>4427.6499999999996</v>
      </c>
      <c r="U4837" s="9">
        <v>31201.91</v>
      </c>
    </row>
    <row r="4838" spans="1:21" ht="23.25" thickBot="1" x14ac:dyDescent="0.3">
      <c r="A4838" s="4" t="s">
        <v>943</v>
      </c>
      <c r="B4838" s="4" t="s">
        <v>1144</v>
      </c>
      <c r="C4838" s="4" t="s">
        <v>1145</v>
      </c>
      <c r="D4838" s="4" t="s">
        <v>1010</v>
      </c>
      <c r="E4838" s="4" t="s">
        <v>1011</v>
      </c>
      <c r="F4838" s="4" t="s">
        <v>258</v>
      </c>
      <c r="G4838" s="4" t="s">
        <v>259</v>
      </c>
      <c r="H4838" s="4" t="s">
        <v>1012</v>
      </c>
      <c r="I4838" s="11"/>
      <c r="J4838" s="11"/>
      <c r="K4838" s="11"/>
      <c r="L4838" s="11"/>
      <c r="M4838" s="11"/>
      <c r="N4838" s="11"/>
      <c r="O4838" s="11"/>
      <c r="P4838" s="11"/>
      <c r="Q4838" s="11"/>
      <c r="R4838" s="10">
        <v>20.99</v>
      </c>
      <c r="S4838" s="11"/>
      <c r="T4838" s="11"/>
      <c r="U4838" s="9">
        <v>20.99</v>
      </c>
    </row>
    <row r="4839" spans="1:21" ht="23.25" thickBot="1" x14ac:dyDescent="0.3">
      <c r="A4839" s="4" t="s">
        <v>943</v>
      </c>
      <c r="B4839" s="4" t="s">
        <v>1144</v>
      </c>
      <c r="C4839" s="4" t="s">
        <v>1145</v>
      </c>
      <c r="D4839" s="4" t="s">
        <v>1010</v>
      </c>
      <c r="E4839" s="4" t="s">
        <v>1011</v>
      </c>
      <c r="F4839" s="4" t="s">
        <v>583</v>
      </c>
      <c r="G4839" s="4" t="s">
        <v>584</v>
      </c>
      <c r="H4839" s="4" t="s">
        <v>1012</v>
      </c>
      <c r="I4839" s="8">
        <v>-1610</v>
      </c>
      <c r="J4839" s="8">
        <v>4028.36</v>
      </c>
      <c r="K4839" s="8">
        <v>9950.65</v>
      </c>
      <c r="L4839" s="8">
        <v>5468.44</v>
      </c>
      <c r="M4839" s="8">
        <v>6120.69</v>
      </c>
      <c r="N4839" s="8">
        <v>7554.69</v>
      </c>
      <c r="O4839" s="8">
        <v>8741.6299999999992</v>
      </c>
      <c r="P4839" s="8">
        <v>1759.78</v>
      </c>
      <c r="Q4839" s="8">
        <v>10134.11</v>
      </c>
      <c r="R4839" s="8">
        <v>1818.62</v>
      </c>
      <c r="S4839" s="8">
        <v>666.5</v>
      </c>
      <c r="T4839" s="8">
        <v>15040.41</v>
      </c>
      <c r="U4839" s="9">
        <v>69673.88</v>
      </c>
    </row>
    <row r="4840" spans="1:21" ht="23.25" thickBot="1" x14ac:dyDescent="0.3">
      <c r="A4840" s="4" t="s">
        <v>943</v>
      </c>
      <c r="B4840" s="4" t="s">
        <v>1144</v>
      </c>
      <c r="C4840" s="4" t="s">
        <v>1145</v>
      </c>
      <c r="D4840" s="4" t="s">
        <v>1010</v>
      </c>
      <c r="E4840" s="4" t="s">
        <v>1011</v>
      </c>
      <c r="F4840" s="4" t="s">
        <v>18</v>
      </c>
      <c r="G4840" s="4" t="s">
        <v>19</v>
      </c>
      <c r="H4840" s="4" t="s">
        <v>1012</v>
      </c>
      <c r="I4840" s="11"/>
      <c r="J4840" s="11"/>
      <c r="K4840" s="11"/>
      <c r="L4840" s="11"/>
      <c r="M4840" s="11"/>
      <c r="N4840" s="11"/>
      <c r="O4840" s="11"/>
      <c r="P4840" s="11"/>
      <c r="Q4840" s="11"/>
      <c r="R4840" s="10">
        <v>40</v>
      </c>
      <c r="S4840" s="11"/>
      <c r="T4840" s="11"/>
      <c r="U4840" s="9">
        <v>40</v>
      </c>
    </row>
    <row r="4841" spans="1:21" ht="23.25" thickBot="1" x14ac:dyDescent="0.3">
      <c r="A4841" s="4" t="s">
        <v>943</v>
      </c>
      <c r="B4841" s="4" t="s">
        <v>1144</v>
      </c>
      <c r="C4841" s="4" t="s">
        <v>1145</v>
      </c>
      <c r="D4841" s="4" t="s">
        <v>1010</v>
      </c>
      <c r="E4841" s="4" t="s">
        <v>1011</v>
      </c>
      <c r="F4841" s="4" t="s">
        <v>160</v>
      </c>
      <c r="G4841" s="4" t="s">
        <v>161</v>
      </c>
      <c r="H4841" s="4" t="s">
        <v>1012</v>
      </c>
      <c r="I4841" s="7"/>
      <c r="J4841" s="7"/>
      <c r="K4841" s="7"/>
      <c r="L4841" s="7"/>
      <c r="M4841" s="7"/>
      <c r="N4841" s="8">
        <v>162.11000000000001</v>
      </c>
      <c r="O4841" s="8">
        <v>41.45</v>
      </c>
      <c r="P4841" s="7"/>
      <c r="Q4841" s="8">
        <v>164.1</v>
      </c>
      <c r="R4841" s="7"/>
      <c r="S4841" s="7"/>
      <c r="T4841" s="7"/>
      <c r="U4841" s="9">
        <v>367.66</v>
      </c>
    </row>
    <row r="4842" spans="1:21" ht="23.25" thickBot="1" x14ac:dyDescent="0.3">
      <c r="A4842" s="4" t="s">
        <v>943</v>
      </c>
      <c r="B4842" s="4" t="s">
        <v>1144</v>
      </c>
      <c r="C4842" s="4" t="s">
        <v>1145</v>
      </c>
      <c r="D4842" s="4" t="s">
        <v>1010</v>
      </c>
      <c r="E4842" s="4" t="s">
        <v>1011</v>
      </c>
      <c r="F4842" s="4" t="s">
        <v>84</v>
      </c>
      <c r="G4842" s="4" t="s">
        <v>85</v>
      </c>
      <c r="H4842" s="4" t="s">
        <v>1012</v>
      </c>
      <c r="I4842" s="10">
        <v>105.91</v>
      </c>
      <c r="J4842" s="11"/>
      <c r="K4842" s="11"/>
      <c r="L4842" s="10">
        <v>33.950000000000003</v>
      </c>
      <c r="M4842" s="11"/>
      <c r="N4842" s="11"/>
      <c r="O4842" s="11"/>
      <c r="P4842" s="11"/>
      <c r="Q4842" s="11"/>
      <c r="R4842" s="11"/>
      <c r="S4842" s="11"/>
      <c r="T4842" s="11"/>
      <c r="U4842" s="9">
        <v>139.86000000000001</v>
      </c>
    </row>
    <row r="4843" spans="1:21" ht="23.25" thickBot="1" x14ac:dyDescent="0.3">
      <c r="A4843" s="4" t="s">
        <v>943</v>
      </c>
      <c r="B4843" s="4" t="s">
        <v>1144</v>
      </c>
      <c r="C4843" s="4" t="s">
        <v>1145</v>
      </c>
      <c r="D4843" s="4" t="s">
        <v>1010</v>
      </c>
      <c r="E4843" s="4" t="s">
        <v>1011</v>
      </c>
      <c r="F4843" s="4" t="s">
        <v>164</v>
      </c>
      <c r="G4843" s="4" t="s">
        <v>165</v>
      </c>
      <c r="H4843" s="4" t="s">
        <v>1012</v>
      </c>
      <c r="I4843" s="8">
        <v>606.19000000000005</v>
      </c>
      <c r="J4843" s="7"/>
      <c r="K4843" s="7"/>
      <c r="L4843" s="7"/>
      <c r="M4843" s="8">
        <v>1085.46</v>
      </c>
      <c r="N4843" s="8">
        <v>-600</v>
      </c>
      <c r="O4843" s="7"/>
      <c r="P4843" s="7"/>
      <c r="Q4843" s="7"/>
      <c r="R4843" s="7"/>
      <c r="S4843" s="7"/>
      <c r="T4843" s="7"/>
      <c r="U4843" s="9">
        <v>1091.6500000000001</v>
      </c>
    </row>
    <row r="4844" spans="1:21" ht="23.25" thickBot="1" x14ac:dyDescent="0.3">
      <c r="A4844" s="4" t="s">
        <v>943</v>
      </c>
      <c r="B4844" s="4" t="s">
        <v>1144</v>
      </c>
      <c r="C4844" s="4" t="s">
        <v>1145</v>
      </c>
      <c r="D4844" s="4" t="s">
        <v>944</v>
      </c>
      <c r="E4844" s="4" t="s">
        <v>945</v>
      </c>
      <c r="F4844" s="4" t="s">
        <v>108</v>
      </c>
      <c r="G4844" s="4" t="s">
        <v>109</v>
      </c>
      <c r="H4844" s="4" t="s">
        <v>440</v>
      </c>
      <c r="I4844" s="10">
        <v>13049.84</v>
      </c>
      <c r="J4844" s="10">
        <v>11744.86</v>
      </c>
      <c r="K4844" s="10">
        <v>11962.35</v>
      </c>
      <c r="L4844" s="10">
        <v>12456.67</v>
      </c>
      <c r="M4844" s="10">
        <v>13049.84</v>
      </c>
      <c r="N4844" s="10">
        <v>13519.66</v>
      </c>
      <c r="O4844" s="10">
        <v>12290.6</v>
      </c>
      <c r="P4844" s="10">
        <v>10815.73</v>
      </c>
      <c r="Q4844" s="10">
        <v>11061.54</v>
      </c>
      <c r="R4844" s="10">
        <v>11061.54</v>
      </c>
      <c r="S4844" s="10">
        <v>7323.15</v>
      </c>
      <c r="T4844" s="10">
        <v>12290.6</v>
      </c>
      <c r="U4844" s="9">
        <v>140626.38</v>
      </c>
    </row>
    <row r="4845" spans="1:21" ht="23.25" thickBot="1" x14ac:dyDescent="0.3">
      <c r="A4845" s="4" t="s">
        <v>943</v>
      </c>
      <c r="B4845" s="4" t="s">
        <v>1144</v>
      </c>
      <c r="C4845" s="4" t="s">
        <v>1145</v>
      </c>
      <c r="D4845" s="4" t="s">
        <v>944</v>
      </c>
      <c r="E4845" s="4" t="s">
        <v>945</v>
      </c>
      <c r="F4845" s="4" t="s">
        <v>110</v>
      </c>
      <c r="G4845" s="4" t="s">
        <v>111</v>
      </c>
      <c r="H4845" s="4" t="s">
        <v>440</v>
      </c>
      <c r="I4845" s="8">
        <v>1476.19</v>
      </c>
      <c r="J4845" s="8">
        <v>1476.19</v>
      </c>
      <c r="K4845" s="8">
        <v>8797.6299999999992</v>
      </c>
      <c r="L4845" s="8">
        <v>476.19</v>
      </c>
      <c r="M4845" s="8">
        <v>476.19</v>
      </c>
      <c r="N4845" s="8">
        <v>476.19</v>
      </c>
      <c r="O4845" s="8">
        <v>476.19</v>
      </c>
      <c r="P4845" s="8">
        <v>476.19</v>
      </c>
      <c r="Q4845" s="7"/>
      <c r="R4845" s="7"/>
      <c r="S4845" s="8">
        <v>230.46</v>
      </c>
      <c r="T4845" s="7"/>
      <c r="U4845" s="9">
        <v>14361.42</v>
      </c>
    </row>
    <row r="4846" spans="1:21" ht="23.25" thickBot="1" x14ac:dyDescent="0.3">
      <c r="A4846" s="4" t="s">
        <v>943</v>
      </c>
      <c r="B4846" s="4" t="s">
        <v>1144</v>
      </c>
      <c r="C4846" s="4" t="s">
        <v>1145</v>
      </c>
      <c r="D4846" s="4" t="s">
        <v>944</v>
      </c>
      <c r="E4846" s="4" t="s">
        <v>945</v>
      </c>
      <c r="F4846" s="4" t="s">
        <v>112</v>
      </c>
      <c r="G4846" s="4" t="s">
        <v>113</v>
      </c>
      <c r="H4846" s="4" t="s">
        <v>440</v>
      </c>
      <c r="I4846" s="10">
        <v>1781.3</v>
      </c>
      <c r="J4846" s="10">
        <v>1781.3</v>
      </c>
      <c r="K4846" s="10">
        <v>1781.3</v>
      </c>
      <c r="L4846" s="10">
        <v>1781.3</v>
      </c>
      <c r="M4846" s="10">
        <v>1781.3</v>
      </c>
      <c r="N4846" s="10">
        <v>1845.44</v>
      </c>
      <c r="O4846" s="10">
        <v>1845.44</v>
      </c>
      <c r="P4846" s="10">
        <v>1845.43</v>
      </c>
      <c r="Q4846" s="10">
        <v>1845.43</v>
      </c>
      <c r="R4846" s="10">
        <v>1845.43</v>
      </c>
      <c r="S4846" s="10">
        <v>1845.41</v>
      </c>
      <c r="T4846" s="10">
        <v>1845.43</v>
      </c>
      <c r="U4846" s="9">
        <v>21824.51</v>
      </c>
    </row>
    <row r="4847" spans="1:21" ht="23.25" thickBot="1" x14ac:dyDescent="0.3">
      <c r="A4847" s="4" t="s">
        <v>943</v>
      </c>
      <c r="B4847" s="4" t="s">
        <v>1144</v>
      </c>
      <c r="C4847" s="4" t="s">
        <v>1145</v>
      </c>
      <c r="D4847" s="4" t="s">
        <v>944</v>
      </c>
      <c r="E4847" s="4" t="s">
        <v>945</v>
      </c>
      <c r="F4847" s="4" t="s">
        <v>114</v>
      </c>
      <c r="G4847" s="4" t="s">
        <v>115</v>
      </c>
      <c r="H4847" s="4" t="s">
        <v>440</v>
      </c>
      <c r="I4847" s="8">
        <v>6740.4</v>
      </c>
      <c r="J4847" s="8">
        <v>6740.4</v>
      </c>
      <c r="K4847" s="8">
        <v>6640.4</v>
      </c>
      <c r="L4847" s="8">
        <v>6658.66</v>
      </c>
      <c r="M4847" s="8">
        <v>6658.66</v>
      </c>
      <c r="N4847" s="8">
        <v>6896.68</v>
      </c>
      <c r="O4847" s="8">
        <v>6896.68</v>
      </c>
      <c r="P4847" s="8">
        <v>6896.67</v>
      </c>
      <c r="Q4847" s="8">
        <v>6849.06</v>
      </c>
      <c r="R4847" s="8">
        <v>6849.06</v>
      </c>
      <c r="S4847" s="8">
        <v>6849.06</v>
      </c>
      <c r="T4847" s="8">
        <v>6849.06</v>
      </c>
      <c r="U4847" s="9">
        <v>81524.789999999994</v>
      </c>
    </row>
    <row r="4848" spans="1:21" ht="23.25" thickBot="1" x14ac:dyDescent="0.3">
      <c r="A4848" s="4" t="s">
        <v>943</v>
      </c>
      <c r="B4848" s="4" t="s">
        <v>1144</v>
      </c>
      <c r="C4848" s="4" t="s">
        <v>1145</v>
      </c>
      <c r="D4848" s="4" t="s">
        <v>944</v>
      </c>
      <c r="E4848" s="4" t="s">
        <v>945</v>
      </c>
      <c r="F4848" s="4" t="s">
        <v>134</v>
      </c>
      <c r="G4848" s="4" t="s">
        <v>135</v>
      </c>
      <c r="H4848" s="4" t="s">
        <v>440</v>
      </c>
      <c r="I4848" s="11"/>
      <c r="J4848" s="11"/>
      <c r="K4848" s="11"/>
      <c r="L4848" s="11"/>
      <c r="M4848" s="11"/>
      <c r="N4848" s="11"/>
      <c r="O4848" s="11"/>
      <c r="P4848" s="11"/>
      <c r="Q4848" s="11"/>
      <c r="R4848" s="11"/>
      <c r="S4848" s="10">
        <v>29.98</v>
      </c>
      <c r="T4848" s="10">
        <v>14.99</v>
      </c>
      <c r="U4848" s="9">
        <v>44.97</v>
      </c>
    </row>
    <row r="4849" spans="1:21" ht="23.25" thickBot="1" x14ac:dyDescent="0.3">
      <c r="A4849" s="4" t="s">
        <v>943</v>
      </c>
      <c r="B4849" s="4" t="s">
        <v>1144</v>
      </c>
      <c r="C4849" s="4" t="s">
        <v>1145</v>
      </c>
      <c r="D4849" s="4" t="s">
        <v>944</v>
      </c>
      <c r="E4849" s="4" t="s">
        <v>945</v>
      </c>
      <c r="F4849" s="4" t="s">
        <v>38</v>
      </c>
      <c r="G4849" s="4" t="s">
        <v>39</v>
      </c>
      <c r="H4849" s="4" t="s">
        <v>440</v>
      </c>
      <c r="I4849" s="7"/>
      <c r="J4849" s="7"/>
      <c r="K4849" s="7"/>
      <c r="L4849" s="7"/>
      <c r="M4849" s="8">
        <v>135</v>
      </c>
      <c r="N4849" s="7"/>
      <c r="O4849" s="7"/>
      <c r="P4849" s="7"/>
      <c r="Q4849" s="7"/>
      <c r="R4849" s="7"/>
      <c r="S4849" s="8">
        <v>1826</v>
      </c>
      <c r="T4849" s="7"/>
      <c r="U4849" s="9">
        <v>1961</v>
      </c>
    </row>
    <row r="4850" spans="1:21" ht="23.25" thickBot="1" x14ac:dyDescent="0.3">
      <c r="A4850" s="4" t="s">
        <v>943</v>
      </c>
      <c r="B4850" s="4" t="s">
        <v>1144</v>
      </c>
      <c r="C4850" s="4" t="s">
        <v>1145</v>
      </c>
      <c r="D4850" s="4" t="s">
        <v>944</v>
      </c>
      <c r="E4850" s="4" t="s">
        <v>945</v>
      </c>
      <c r="F4850" s="4" t="s">
        <v>98</v>
      </c>
      <c r="G4850" s="4" t="s">
        <v>99</v>
      </c>
      <c r="H4850" s="4" t="s">
        <v>440</v>
      </c>
      <c r="I4850" s="11"/>
      <c r="J4850" s="11"/>
      <c r="K4850" s="11"/>
      <c r="L4850" s="11"/>
      <c r="M4850" s="11"/>
      <c r="N4850" s="11"/>
      <c r="O4850" s="11"/>
      <c r="P4850" s="11"/>
      <c r="Q4850" s="11"/>
      <c r="R4850" s="10">
        <v>1515.99</v>
      </c>
      <c r="S4850" s="10">
        <v>-1515.99</v>
      </c>
      <c r="T4850" s="11"/>
      <c r="U4850" s="12">
        <v>0</v>
      </c>
    </row>
    <row r="4851" spans="1:21" ht="23.25" thickBot="1" x14ac:dyDescent="0.3">
      <c r="A4851" s="4" t="s">
        <v>943</v>
      </c>
      <c r="B4851" s="4" t="s">
        <v>1144</v>
      </c>
      <c r="C4851" s="4" t="s">
        <v>1145</v>
      </c>
      <c r="D4851" s="4" t="s">
        <v>944</v>
      </c>
      <c r="E4851" s="4" t="s">
        <v>945</v>
      </c>
      <c r="F4851" s="4" t="s">
        <v>445</v>
      </c>
      <c r="G4851" s="4" t="s">
        <v>446</v>
      </c>
      <c r="H4851" s="4" t="s">
        <v>440</v>
      </c>
      <c r="I4851" s="7"/>
      <c r="J4851" s="7"/>
      <c r="K4851" s="7"/>
      <c r="L4851" s="7"/>
      <c r="M4851" s="7"/>
      <c r="N4851" s="7"/>
      <c r="O4851" s="7"/>
      <c r="P4851" s="7"/>
      <c r="Q4851" s="7"/>
      <c r="R4851" s="7"/>
      <c r="S4851" s="8">
        <v>121.3</v>
      </c>
      <c r="T4851" s="7"/>
      <c r="U4851" s="9">
        <v>121.3</v>
      </c>
    </row>
    <row r="4852" spans="1:21" ht="23.25" thickBot="1" x14ac:dyDescent="0.3">
      <c r="A4852" s="4" t="s">
        <v>943</v>
      </c>
      <c r="B4852" s="4" t="s">
        <v>1144</v>
      </c>
      <c r="C4852" s="4" t="s">
        <v>1145</v>
      </c>
      <c r="D4852" s="4" t="s">
        <v>944</v>
      </c>
      <c r="E4852" s="4" t="s">
        <v>945</v>
      </c>
      <c r="F4852" s="4" t="s">
        <v>82</v>
      </c>
      <c r="G4852" s="4" t="s">
        <v>83</v>
      </c>
      <c r="H4852" s="4" t="s">
        <v>440</v>
      </c>
      <c r="I4852" s="11"/>
      <c r="J4852" s="11"/>
      <c r="K4852" s="11"/>
      <c r="L4852" s="11"/>
      <c r="M4852" s="11"/>
      <c r="N4852" s="11"/>
      <c r="O4852" s="11"/>
      <c r="P4852" s="11"/>
      <c r="Q4852" s="11"/>
      <c r="R4852" s="11"/>
      <c r="S4852" s="10">
        <v>12</v>
      </c>
      <c r="T4852" s="10">
        <v>4</v>
      </c>
      <c r="U4852" s="9">
        <v>16</v>
      </c>
    </row>
    <row r="4853" spans="1:21" ht="23.25" thickBot="1" x14ac:dyDescent="0.3">
      <c r="A4853" s="4" t="s">
        <v>943</v>
      </c>
      <c r="B4853" s="4" t="s">
        <v>1144</v>
      </c>
      <c r="C4853" s="4" t="s">
        <v>1145</v>
      </c>
      <c r="D4853" s="4" t="s">
        <v>944</v>
      </c>
      <c r="E4853" s="4" t="s">
        <v>945</v>
      </c>
      <c r="F4853" s="4" t="s">
        <v>18</v>
      </c>
      <c r="G4853" s="4" t="s">
        <v>19</v>
      </c>
      <c r="H4853" s="4" t="s">
        <v>440</v>
      </c>
      <c r="I4853" s="7"/>
      <c r="J4853" s="7"/>
      <c r="K4853" s="7"/>
      <c r="L4853" s="7"/>
      <c r="M4853" s="7"/>
      <c r="N4853" s="7"/>
      <c r="O4853" s="7"/>
      <c r="P4853" s="7"/>
      <c r="Q4853" s="7"/>
      <c r="R4853" s="7"/>
      <c r="S4853" s="8">
        <v>607</v>
      </c>
      <c r="T4853" s="8">
        <v>2395.86</v>
      </c>
      <c r="U4853" s="9">
        <v>3002.86</v>
      </c>
    </row>
    <row r="4854" spans="1:21" ht="23.25" thickBot="1" x14ac:dyDescent="0.3">
      <c r="A4854" s="4" t="s">
        <v>943</v>
      </c>
      <c r="B4854" s="4" t="s">
        <v>1149</v>
      </c>
      <c r="C4854" s="4" t="s">
        <v>1150</v>
      </c>
      <c r="D4854" s="4" t="s">
        <v>944</v>
      </c>
      <c r="E4854" s="4" t="s">
        <v>945</v>
      </c>
      <c r="F4854" s="4" t="s">
        <v>108</v>
      </c>
      <c r="G4854" s="4" t="s">
        <v>109</v>
      </c>
      <c r="H4854" s="4" t="s">
        <v>440</v>
      </c>
      <c r="I4854" s="10">
        <v>67946.22</v>
      </c>
      <c r="J4854" s="10">
        <v>63301.14</v>
      </c>
      <c r="K4854" s="10">
        <v>61696.53</v>
      </c>
      <c r="L4854" s="10">
        <v>76874.78</v>
      </c>
      <c r="M4854" s="10">
        <v>81809.570000000007</v>
      </c>
      <c r="N4854" s="10">
        <v>70417.75</v>
      </c>
      <c r="O4854" s="10">
        <v>94730.07</v>
      </c>
      <c r="P4854" s="10">
        <v>90813.09</v>
      </c>
      <c r="Q4854" s="10">
        <v>94316.38</v>
      </c>
      <c r="R4854" s="10">
        <v>85747.32</v>
      </c>
      <c r="S4854" s="10">
        <v>84946.17</v>
      </c>
      <c r="T4854" s="10">
        <v>77917.03</v>
      </c>
      <c r="U4854" s="9">
        <v>950516.05</v>
      </c>
    </row>
    <row r="4855" spans="1:21" ht="23.25" thickBot="1" x14ac:dyDescent="0.3">
      <c r="A4855" s="4" t="s">
        <v>943</v>
      </c>
      <c r="B4855" s="4" t="s">
        <v>1149</v>
      </c>
      <c r="C4855" s="4" t="s">
        <v>1150</v>
      </c>
      <c r="D4855" s="4" t="s">
        <v>944</v>
      </c>
      <c r="E4855" s="4" t="s">
        <v>945</v>
      </c>
      <c r="F4855" s="4" t="s">
        <v>110</v>
      </c>
      <c r="G4855" s="4" t="s">
        <v>111</v>
      </c>
      <c r="H4855" s="4" t="s">
        <v>440</v>
      </c>
      <c r="I4855" s="8">
        <v>833.33</v>
      </c>
      <c r="J4855" s="8">
        <v>833.33</v>
      </c>
      <c r="K4855" s="8">
        <v>833.33</v>
      </c>
      <c r="L4855" s="8">
        <v>833.33</v>
      </c>
      <c r="M4855" s="8">
        <v>833.33</v>
      </c>
      <c r="N4855" s="8">
        <v>833.33</v>
      </c>
      <c r="O4855" s="8">
        <v>833.33</v>
      </c>
      <c r="P4855" s="8">
        <v>833.33</v>
      </c>
      <c r="Q4855" s="8">
        <v>833.33</v>
      </c>
      <c r="R4855" s="7"/>
      <c r="S4855" s="8">
        <v>303.22000000000003</v>
      </c>
      <c r="T4855" s="7"/>
      <c r="U4855" s="9">
        <v>7803.19</v>
      </c>
    </row>
    <row r="4856" spans="1:21" ht="23.25" thickBot="1" x14ac:dyDescent="0.3">
      <c r="A4856" s="4" t="s">
        <v>943</v>
      </c>
      <c r="B4856" s="4" t="s">
        <v>1149</v>
      </c>
      <c r="C4856" s="4" t="s">
        <v>1150</v>
      </c>
      <c r="D4856" s="4" t="s">
        <v>944</v>
      </c>
      <c r="E4856" s="4" t="s">
        <v>945</v>
      </c>
      <c r="F4856" s="4" t="s">
        <v>112</v>
      </c>
      <c r="G4856" s="4" t="s">
        <v>113</v>
      </c>
      <c r="H4856" s="4" t="s">
        <v>440</v>
      </c>
      <c r="I4856" s="10">
        <v>9700.9</v>
      </c>
      <c r="J4856" s="10">
        <v>10108.35</v>
      </c>
      <c r="K4856" s="10">
        <v>10288.870000000001</v>
      </c>
      <c r="L4856" s="10">
        <v>11592.31</v>
      </c>
      <c r="M4856" s="10">
        <v>11592.29</v>
      </c>
      <c r="N4856" s="10">
        <v>9350.08</v>
      </c>
      <c r="O4856" s="10">
        <v>13310.42</v>
      </c>
      <c r="P4856" s="10">
        <v>13310.41</v>
      </c>
      <c r="Q4856" s="10">
        <v>13310.41</v>
      </c>
      <c r="R4856" s="10">
        <v>13310.39</v>
      </c>
      <c r="S4856" s="10">
        <v>13310.4</v>
      </c>
      <c r="T4856" s="10">
        <v>13310.41</v>
      </c>
      <c r="U4856" s="9">
        <v>142495.24</v>
      </c>
    </row>
    <row r="4857" spans="1:21" ht="23.25" thickBot="1" x14ac:dyDescent="0.3">
      <c r="A4857" s="4" t="s">
        <v>943</v>
      </c>
      <c r="B4857" s="4" t="s">
        <v>1149</v>
      </c>
      <c r="C4857" s="4" t="s">
        <v>1150</v>
      </c>
      <c r="D4857" s="4" t="s">
        <v>944</v>
      </c>
      <c r="E4857" s="4" t="s">
        <v>945</v>
      </c>
      <c r="F4857" s="4" t="s">
        <v>114</v>
      </c>
      <c r="G4857" s="4" t="s">
        <v>115</v>
      </c>
      <c r="H4857" s="4" t="s">
        <v>440</v>
      </c>
      <c r="I4857" s="8">
        <v>35987.269999999997</v>
      </c>
      <c r="J4857" s="8">
        <v>37495.33</v>
      </c>
      <c r="K4857" s="8">
        <v>38163.51</v>
      </c>
      <c r="L4857" s="8">
        <v>43106.35</v>
      </c>
      <c r="M4857" s="8">
        <v>43106.31</v>
      </c>
      <c r="N4857" s="8">
        <v>34910.620000000003</v>
      </c>
      <c r="O4857" s="8">
        <v>49482.9</v>
      </c>
      <c r="P4857" s="8">
        <v>49482.93</v>
      </c>
      <c r="Q4857" s="8">
        <v>49482.95</v>
      </c>
      <c r="R4857" s="8">
        <v>49399.59</v>
      </c>
      <c r="S4857" s="8">
        <v>49399.61</v>
      </c>
      <c r="T4857" s="8">
        <v>49399.65</v>
      </c>
      <c r="U4857" s="9">
        <v>529417.02</v>
      </c>
    </row>
    <row r="4858" spans="1:21" ht="23.25" thickBot="1" x14ac:dyDescent="0.3">
      <c r="A4858" s="4" t="s">
        <v>943</v>
      </c>
      <c r="B4858" s="4" t="s">
        <v>1149</v>
      </c>
      <c r="C4858" s="4" t="s">
        <v>1150</v>
      </c>
      <c r="D4858" s="4" t="s">
        <v>944</v>
      </c>
      <c r="E4858" s="4" t="s">
        <v>945</v>
      </c>
      <c r="F4858" s="4" t="s">
        <v>128</v>
      </c>
      <c r="G4858" s="4" t="s">
        <v>129</v>
      </c>
      <c r="H4858" s="4" t="s">
        <v>440</v>
      </c>
      <c r="I4858" s="10">
        <v>299</v>
      </c>
      <c r="J4858" s="11"/>
      <c r="K4858" s="10">
        <v>190</v>
      </c>
      <c r="L4858" s="10">
        <v>2593</v>
      </c>
      <c r="M4858" s="11"/>
      <c r="N4858" s="11"/>
      <c r="O4858" s="11"/>
      <c r="P4858" s="11"/>
      <c r="Q4858" s="11"/>
      <c r="R4858" s="11"/>
      <c r="S4858" s="11"/>
      <c r="T4858" s="11"/>
      <c r="U4858" s="9">
        <v>3082</v>
      </c>
    </row>
    <row r="4859" spans="1:21" ht="23.25" thickBot="1" x14ac:dyDescent="0.3">
      <c r="A4859" s="4" t="s">
        <v>943</v>
      </c>
      <c r="B4859" s="4" t="s">
        <v>1149</v>
      </c>
      <c r="C4859" s="4" t="s">
        <v>1150</v>
      </c>
      <c r="D4859" s="4" t="s">
        <v>944</v>
      </c>
      <c r="E4859" s="4" t="s">
        <v>945</v>
      </c>
      <c r="F4859" s="4" t="s">
        <v>70</v>
      </c>
      <c r="G4859" s="4" t="s">
        <v>71</v>
      </c>
      <c r="H4859" s="4" t="s">
        <v>440</v>
      </c>
      <c r="I4859" s="7"/>
      <c r="J4859" s="7"/>
      <c r="K4859" s="8">
        <v>159.91999999999999</v>
      </c>
      <c r="L4859" s="7"/>
      <c r="M4859" s="7"/>
      <c r="N4859" s="7"/>
      <c r="O4859" s="7"/>
      <c r="P4859" s="7"/>
      <c r="Q4859" s="7"/>
      <c r="R4859" s="7"/>
      <c r="S4859" s="7"/>
      <c r="T4859" s="7"/>
      <c r="U4859" s="9">
        <v>159.91999999999999</v>
      </c>
    </row>
    <row r="4860" spans="1:21" ht="23.25" thickBot="1" x14ac:dyDescent="0.3">
      <c r="A4860" s="4" t="s">
        <v>943</v>
      </c>
      <c r="B4860" s="4" t="s">
        <v>1149</v>
      </c>
      <c r="C4860" s="4" t="s">
        <v>1150</v>
      </c>
      <c r="D4860" s="4" t="s">
        <v>944</v>
      </c>
      <c r="E4860" s="4" t="s">
        <v>945</v>
      </c>
      <c r="F4860" s="4" t="s">
        <v>132</v>
      </c>
      <c r="G4860" s="4" t="s">
        <v>133</v>
      </c>
      <c r="H4860" s="4" t="s">
        <v>440</v>
      </c>
      <c r="I4860" s="10">
        <v>205.67</v>
      </c>
      <c r="J4860" s="11"/>
      <c r="K4860" s="10">
        <v>204.16</v>
      </c>
      <c r="L4860" s="11"/>
      <c r="M4860" s="11"/>
      <c r="N4860" s="11"/>
      <c r="O4860" s="11"/>
      <c r="P4860" s="11"/>
      <c r="Q4860" s="11"/>
      <c r="R4860" s="11"/>
      <c r="S4860" s="11"/>
      <c r="T4860" s="11"/>
      <c r="U4860" s="9">
        <v>409.83</v>
      </c>
    </row>
    <row r="4861" spans="1:21" ht="23.25" thickBot="1" x14ac:dyDescent="0.3">
      <c r="A4861" s="4" t="s">
        <v>943</v>
      </c>
      <c r="B4861" s="4" t="s">
        <v>1149</v>
      </c>
      <c r="C4861" s="4" t="s">
        <v>1150</v>
      </c>
      <c r="D4861" s="4" t="s">
        <v>944</v>
      </c>
      <c r="E4861" s="4" t="s">
        <v>945</v>
      </c>
      <c r="F4861" s="4" t="s">
        <v>80</v>
      </c>
      <c r="G4861" s="4" t="s">
        <v>81</v>
      </c>
      <c r="H4861" s="4" t="s">
        <v>440</v>
      </c>
      <c r="I4861" s="8">
        <v>754</v>
      </c>
      <c r="J4861" s="8">
        <v>754</v>
      </c>
      <c r="K4861" s="8">
        <v>754</v>
      </c>
      <c r="L4861" s="8">
        <v>754</v>
      </c>
      <c r="M4861" s="8">
        <v>754</v>
      </c>
      <c r="N4861" s="8">
        <v>754</v>
      </c>
      <c r="O4861" s="8">
        <v>754</v>
      </c>
      <c r="P4861" s="8">
        <v>754</v>
      </c>
      <c r="Q4861" s="8">
        <v>754</v>
      </c>
      <c r="R4861" s="8">
        <v>754</v>
      </c>
      <c r="S4861" s="8">
        <v>754</v>
      </c>
      <c r="T4861" s="8">
        <v>754</v>
      </c>
      <c r="U4861" s="9">
        <v>9048</v>
      </c>
    </row>
    <row r="4862" spans="1:21" ht="23.25" thickBot="1" x14ac:dyDescent="0.3">
      <c r="A4862" s="4" t="s">
        <v>943</v>
      </c>
      <c r="B4862" s="4" t="s">
        <v>1149</v>
      </c>
      <c r="C4862" s="4" t="s">
        <v>1150</v>
      </c>
      <c r="D4862" s="4" t="s">
        <v>944</v>
      </c>
      <c r="E4862" s="4" t="s">
        <v>945</v>
      </c>
      <c r="F4862" s="4" t="s">
        <v>134</v>
      </c>
      <c r="G4862" s="4" t="s">
        <v>135</v>
      </c>
      <c r="H4862" s="4" t="s">
        <v>440</v>
      </c>
      <c r="I4862" s="10">
        <v>275</v>
      </c>
      <c r="J4862" s="11"/>
      <c r="K4862" s="10">
        <v>72400</v>
      </c>
      <c r="L4862" s="11"/>
      <c r="M4862" s="10">
        <v>125</v>
      </c>
      <c r="N4862" s="11"/>
      <c r="O4862" s="11"/>
      <c r="P4862" s="11"/>
      <c r="Q4862" s="11"/>
      <c r="R4862" s="11"/>
      <c r="S4862" s="11"/>
      <c r="T4862" s="10">
        <v>38775</v>
      </c>
      <c r="U4862" s="9">
        <v>111575</v>
      </c>
    </row>
    <row r="4863" spans="1:21" ht="23.25" thickBot="1" x14ac:dyDescent="0.3">
      <c r="A4863" s="4" t="s">
        <v>943</v>
      </c>
      <c r="B4863" s="4" t="s">
        <v>1149</v>
      </c>
      <c r="C4863" s="4" t="s">
        <v>1150</v>
      </c>
      <c r="D4863" s="4" t="s">
        <v>944</v>
      </c>
      <c r="E4863" s="4" t="s">
        <v>945</v>
      </c>
      <c r="F4863" s="4" t="s">
        <v>38</v>
      </c>
      <c r="G4863" s="4" t="s">
        <v>39</v>
      </c>
      <c r="H4863" s="4" t="s">
        <v>440</v>
      </c>
      <c r="I4863" s="7"/>
      <c r="J4863" s="8">
        <v>249.08</v>
      </c>
      <c r="K4863" s="7"/>
      <c r="L4863" s="7"/>
      <c r="M4863" s="8">
        <v>317.25</v>
      </c>
      <c r="N4863" s="8">
        <v>135</v>
      </c>
      <c r="O4863" s="7"/>
      <c r="P4863" s="8">
        <v>25000</v>
      </c>
      <c r="Q4863" s="8">
        <v>14500</v>
      </c>
      <c r="R4863" s="8">
        <v>-22000</v>
      </c>
      <c r="S4863" s="7"/>
      <c r="T4863" s="7"/>
      <c r="U4863" s="9">
        <v>18201.330000000002</v>
      </c>
    </row>
    <row r="4864" spans="1:21" ht="23.25" thickBot="1" x14ac:dyDescent="0.3">
      <c r="A4864" s="4" t="s">
        <v>943</v>
      </c>
      <c r="B4864" s="4" t="s">
        <v>1149</v>
      </c>
      <c r="C4864" s="4" t="s">
        <v>1150</v>
      </c>
      <c r="D4864" s="4" t="s">
        <v>944</v>
      </c>
      <c r="E4864" s="4" t="s">
        <v>945</v>
      </c>
      <c r="F4864" s="4" t="s">
        <v>98</v>
      </c>
      <c r="G4864" s="4" t="s">
        <v>99</v>
      </c>
      <c r="H4864" s="4" t="s">
        <v>440</v>
      </c>
      <c r="I4864" s="11"/>
      <c r="J4864" s="10">
        <v>932</v>
      </c>
      <c r="K4864" s="14">
        <v>0</v>
      </c>
      <c r="L4864" s="11"/>
      <c r="M4864" s="10">
        <v>268.07</v>
      </c>
      <c r="N4864" s="10">
        <v>1045.72</v>
      </c>
      <c r="O4864" s="11"/>
      <c r="P4864" s="11"/>
      <c r="Q4864" s="10">
        <v>189</v>
      </c>
      <c r="R4864" s="10">
        <v>1204.79</v>
      </c>
      <c r="S4864" s="10">
        <v>6433.21</v>
      </c>
      <c r="T4864" s="10">
        <v>175</v>
      </c>
      <c r="U4864" s="9">
        <v>10247.790000000001</v>
      </c>
    </row>
    <row r="4865" spans="1:21" ht="23.25" thickBot="1" x14ac:dyDescent="0.3">
      <c r="A4865" s="4" t="s">
        <v>943</v>
      </c>
      <c r="B4865" s="4" t="s">
        <v>1149</v>
      </c>
      <c r="C4865" s="4" t="s">
        <v>1150</v>
      </c>
      <c r="D4865" s="4" t="s">
        <v>944</v>
      </c>
      <c r="E4865" s="4" t="s">
        <v>945</v>
      </c>
      <c r="F4865" s="4" t="s">
        <v>146</v>
      </c>
      <c r="G4865" s="4" t="s">
        <v>147</v>
      </c>
      <c r="H4865" s="4" t="s">
        <v>440</v>
      </c>
      <c r="I4865" s="7"/>
      <c r="J4865" s="7"/>
      <c r="K4865" s="8">
        <v>60.98</v>
      </c>
      <c r="L4865" s="7"/>
      <c r="M4865" s="7"/>
      <c r="N4865" s="7"/>
      <c r="O4865" s="8">
        <v>154.54</v>
      </c>
      <c r="P4865" s="7"/>
      <c r="Q4865" s="7"/>
      <c r="R4865" s="7"/>
      <c r="S4865" s="7"/>
      <c r="T4865" s="7"/>
      <c r="U4865" s="9">
        <v>215.52</v>
      </c>
    </row>
    <row r="4866" spans="1:21" ht="23.25" thickBot="1" x14ac:dyDescent="0.3">
      <c r="A4866" s="4" t="s">
        <v>943</v>
      </c>
      <c r="B4866" s="4" t="s">
        <v>1149</v>
      </c>
      <c r="C4866" s="4" t="s">
        <v>1150</v>
      </c>
      <c r="D4866" s="4" t="s">
        <v>944</v>
      </c>
      <c r="E4866" s="4" t="s">
        <v>945</v>
      </c>
      <c r="F4866" s="4" t="s">
        <v>102</v>
      </c>
      <c r="G4866" s="4" t="s">
        <v>103</v>
      </c>
      <c r="H4866" s="4" t="s">
        <v>440</v>
      </c>
      <c r="I4866" s="10">
        <v>56.65</v>
      </c>
      <c r="J4866" s="10">
        <v>89.44</v>
      </c>
      <c r="K4866" s="10">
        <v>1831.73</v>
      </c>
      <c r="L4866" s="10">
        <v>82.73</v>
      </c>
      <c r="M4866" s="10">
        <v>348.82</v>
      </c>
      <c r="N4866" s="10">
        <v>47.85</v>
      </c>
      <c r="O4866" s="10">
        <v>232.9</v>
      </c>
      <c r="P4866" s="11"/>
      <c r="Q4866" s="10">
        <v>351.58</v>
      </c>
      <c r="R4866" s="10">
        <v>66.53</v>
      </c>
      <c r="S4866" s="11"/>
      <c r="T4866" s="10">
        <v>89.99</v>
      </c>
      <c r="U4866" s="9">
        <v>3198.22</v>
      </c>
    </row>
    <row r="4867" spans="1:21" ht="23.25" thickBot="1" x14ac:dyDescent="0.3">
      <c r="A4867" s="4" t="s">
        <v>943</v>
      </c>
      <c r="B4867" s="4" t="s">
        <v>1149</v>
      </c>
      <c r="C4867" s="4" t="s">
        <v>1150</v>
      </c>
      <c r="D4867" s="4" t="s">
        <v>944</v>
      </c>
      <c r="E4867" s="4" t="s">
        <v>945</v>
      </c>
      <c r="F4867" s="4" t="s">
        <v>116</v>
      </c>
      <c r="G4867" s="4" t="s">
        <v>117</v>
      </c>
      <c r="H4867" s="4" t="s">
        <v>440</v>
      </c>
      <c r="I4867" s="8">
        <v>12.98</v>
      </c>
      <c r="J4867" s="8">
        <v>17.57</v>
      </c>
      <c r="K4867" s="8">
        <v>16.68</v>
      </c>
      <c r="L4867" s="7"/>
      <c r="M4867" s="8">
        <v>9.99</v>
      </c>
      <c r="N4867" s="7"/>
      <c r="O4867" s="7"/>
      <c r="P4867" s="7"/>
      <c r="Q4867" s="7"/>
      <c r="R4867" s="7"/>
      <c r="S4867" s="7"/>
      <c r="T4867" s="7"/>
      <c r="U4867" s="9">
        <v>57.22</v>
      </c>
    </row>
    <row r="4868" spans="1:21" ht="23.25" thickBot="1" x14ac:dyDescent="0.3">
      <c r="A4868" s="4" t="s">
        <v>943</v>
      </c>
      <c r="B4868" s="4" t="s">
        <v>1149</v>
      </c>
      <c r="C4868" s="4" t="s">
        <v>1150</v>
      </c>
      <c r="D4868" s="4" t="s">
        <v>944</v>
      </c>
      <c r="E4868" s="4" t="s">
        <v>945</v>
      </c>
      <c r="F4868" s="4" t="s">
        <v>82</v>
      </c>
      <c r="G4868" s="4" t="s">
        <v>83</v>
      </c>
      <c r="H4868" s="4" t="s">
        <v>440</v>
      </c>
      <c r="I4868" s="11"/>
      <c r="J4868" s="10">
        <v>72</v>
      </c>
      <c r="K4868" s="10">
        <v>2</v>
      </c>
      <c r="L4868" s="11"/>
      <c r="M4868" s="11"/>
      <c r="N4868" s="11"/>
      <c r="O4868" s="11"/>
      <c r="P4868" s="11"/>
      <c r="Q4868" s="11"/>
      <c r="R4868" s="11"/>
      <c r="S4868" s="11"/>
      <c r="T4868" s="11"/>
      <c r="U4868" s="9">
        <v>74</v>
      </c>
    </row>
    <row r="4869" spans="1:21" ht="23.25" thickBot="1" x14ac:dyDescent="0.3">
      <c r="A4869" s="4" t="s">
        <v>943</v>
      </c>
      <c r="B4869" s="4" t="s">
        <v>1149</v>
      </c>
      <c r="C4869" s="4" t="s">
        <v>1150</v>
      </c>
      <c r="D4869" s="4" t="s">
        <v>944</v>
      </c>
      <c r="E4869" s="4" t="s">
        <v>945</v>
      </c>
      <c r="F4869" s="4" t="s">
        <v>239</v>
      </c>
      <c r="G4869" s="4" t="s">
        <v>240</v>
      </c>
      <c r="H4869" s="4" t="s">
        <v>440</v>
      </c>
      <c r="I4869" s="7"/>
      <c r="J4869" s="8">
        <v>9</v>
      </c>
      <c r="K4869" s="7"/>
      <c r="L4869" s="7"/>
      <c r="M4869" s="8">
        <v>27</v>
      </c>
      <c r="N4869" s="7"/>
      <c r="O4869" s="7"/>
      <c r="P4869" s="7"/>
      <c r="Q4869" s="7"/>
      <c r="R4869" s="7"/>
      <c r="S4869" s="7"/>
      <c r="T4869" s="7"/>
      <c r="U4869" s="9">
        <v>36</v>
      </c>
    </row>
    <row r="4870" spans="1:21" ht="23.25" thickBot="1" x14ac:dyDescent="0.3">
      <c r="A4870" s="4" t="s">
        <v>943</v>
      </c>
      <c r="B4870" s="4" t="s">
        <v>1149</v>
      </c>
      <c r="C4870" s="4" t="s">
        <v>1150</v>
      </c>
      <c r="D4870" s="4" t="s">
        <v>944</v>
      </c>
      <c r="E4870" s="4" t="s">
        <v>945</v>
      </c>
      <c r="F4870" s="4" t="s">
        <v>152</v>
      </c>
      <c r="G4870" s="4" t="s">
        <v>153</v>
      </c>
      <c r="H4870" s="4" t="s">
        <v>440</v>
      </c>
      <c r="I4870" s="10">
        <v>72350</v>
      </c>
      <c r="J4870" s="10">
        <v>94325.5</v>
      </c>
      <c r="K4870" s="10">
        <v>61114.5</v>
      </c>
      <c r="L4870" s="10">
        <v>126987.05</v>
      </c>
      <c r="M4870" s="10">
        <v>94123</v>
      </c>
      <c r="N4870" s="10">
        <v>96431.8</v>
      </c>
      <c r="O4870" s="10">
        <v>75522.5</v>
      </c>
      <c r="P4870" s="10">
        <v>53908</v>
      </c>
      <c r="Q4870" s="10">
        <v>31857.5</v>
      </c>
      <c r="R4870" s="10">
        <v>55216.75</v>
      </c>
      <c r="S4870" s="10">
        <v>57782</v>
      </c>
      <c r="T4870" s="10">
        <v>21556.05</v>
      </c>
      <c r="U4870" s="9">
        <v>841174.65</v>
      </c>
    </row>
    <row r="4871" spans="1:21" ht="23.25" thickBot="1" x14ac:dyDescent="0.3">
      <c r="A4871" s="4" t="s">
        <v>943</v>
      </c>
      <c r="B4871" s="4" t="s">
        <v>1149</v>
      </c>
      <c r="C4871" s="4" t="s">
        <v>1150</v>
      </c>
      <c r="D4871" s="4" t="s">
        <v>944</v>
      </c>
      <c r="E4871" s="4" t="s">
        <v>945</v>
      </c>
      <c r="F4871" s="4" t="s">
        <v>312</v>
      </c>
      <c r="G4871" s="4" t="s">
        <v>313</v>
      </c>
      <c r="H4871" s="4" t="s">
        <v>440</v>
      </c>
      <c r="I4871" s="7"/>
      <c r="J4871" s="7"/>
      <c r="K4871" s="7"/>
      <c r="L4871" s="7"/>
      <c r="M4871" s="7"/>
      <c r="N4871" s="7"/>
      <c r="O4871" s="7"/>
      <c r="P4871" s="7"/>
      <c r="Q4871" s="8">
        <v>1020</v>
      </c>
      <c r="R4871" s="7"/>
      <c r="S4871" s="7"/>
      <c r="T4871" s="7"/>
      <c r="U4871" s="9">
        <v>1020</v>
      </c>
    </row>
    <row r="4872" spans="1:21" ht="23.25" thickBot="1" x14ac:dyDescent="0.3">
      <c r="A4872" s="4" t="s">
        <v>943</v>
      </c>
      <c r="B4872" s="4" t="s">
        <v>1149</v>
      </c>
      <c r="C4872" s="4" t="s">
        <v>1150</v>
      </c>
      <c r="D4872" s="4" t="s">
        <v>944</v>
      </c>
      <c r="E4872" s="4" t="s">
        <v>945</v>
      </c>
      <c r="F4872" s="4" t="s">
        <v>72</v>
      </c>
      <c r="G4872" s="4" t="s">
        <v>73</v>
      </c>
      <c r="H4872" s="4" t="s">
        <v>440</v>
      </c>
      <c r="I4872" s="11"/>
      <c r="J4872" s="11"/>
      <c r="K4872" s="11"/>
      <c r="L4872" s="11"/>
      <c r="M4872" s="11"/>
      <c r="N4872" s="10">
        <v>-60764.38</v>
      </c>
      <c r="O4872" s="10">
        <v>26910</v>
      </c>
      <c r="P4872" s="11"/>
      <c r="Q4872" s="11"/>
      <c r="R4872" s="11"/>
      <c r="S4872" s="11"/>
      <c r="T4872" s="11"/>
      <c r="U4872" s="9">
        <v>-33854.379999999997</v>
      </c>
    </row>
    <row r="4873" spans="1:21" ht="23.25" thickBot="1" x14ac:dyDescent="0.3">
      <c r="A4873" s="4" t="s">
        <v>943</v>
      </c>
      <c r="B4873" s="4" t="s">
        <v>1149</v>
      </c>
      <c r="C4873" s="4" t="s">
        <v>1150</v>
      </c>
      <c r="D4873" s="4" t="s">
        <v>944</v>
      </c>
      <c r="E4873" s="4" t="s">
        <v>945</v>
      </c>
      <c r="F4873" s="4" t="s">
        <v>84</v>
      </c>
      <c r="G4873" s="4" t="s">
        <v>85</v>
      </c>
      <c r="H4873" s="4" t="s">
        <v>440</v>
      </c>
      <c r="I4873" s="8">
        <v>741.59</v>
      </c>
      <c r="J4873" s="8">
        <v>768.41</v>
      </c>
      <c r="K4873" s="8">
        <v>763.42</v>
      </c>
      <c r="L4873" s="8">
        <v>264.52999999999997</v>
      </c>
      <c r="M4873" s="8">
        <v>1740.96</v>
      </c>
      <c r="N4873" s="8">
        <v>1008.3</v>
      </c>
      <c r="O4873" s="8">
        <v>65</v>
      </c>
      <c r="P4873" s="7"/>
      <c r="Q4873" s="7"/>
      <c r="R4873" s="8">
        <v>141.44999999999999</v>
      </c>
      <c r="S4873" s="7"/>
      <c r="T4873" s="7"/>
      <c r="U4873" s="9">
        <v>5493.66</v>
      </c>
    </row>
    <row r="4874" spans="1:21" ht="23.25" thickBot="1" x14ac:dyDescent="0.3">
      <c r="A4874" s="4" t="s">
        <v>943</v>
      </c>
      <c r="B4874" s="4" t="s">
        <v>1149</v>
      </c>
      <c r="C4874" s="4" t="s">
        <v>1150</v>
      </c>
      <c r="D4874" s="4" t="s">
        <v>944</v>
      </c>
      <c r="E4874" s="4" t="s">
        <v>945</v>
      </c>
      <c r="F4874" s="4" t="s">
        <v>164</v>
      </c>
      <c r="G4874" s="4" t="s">
        <v>165</v>
      </c>
      <c r="H4874" s="4" t="s">
        <v>440</v>
      </c>
      <c r="I4874" s="10">
        <v>3610.53</v>
      </c>
      <c r="J4874" s="10">
        <v>1532.67</v>
      </c>
      <c r="K4874" s="10">
        <v>-932</v>
      </c>
      <c r="L4874" s="11"/>
      <c r="M4874" s="11"/>
      <c r="N4874" s="11"/>
      <c r="O4874" s="11"/>
      <c r="P4874" s="11"/>
      <c r="Q4874" s="11"/>
      <c r="R4874" s="11"/>
      <c r="S4874" s="11"/>
      <c r="T4874" s="11"/>
      <c r="U4874" s="9">
        <v>4211.2</v>
      </c>
    </row>
    <row r="4875" spans="1:21" ht="23.25" thickBot="1" x14ac:dyDescent="0.3">
      <c r="A4875" s="4" t="s">
        <v>943</v>
      </c>
      <c r="B4875" s="4" t="s">
        <v>1149</v>
      </c>
      <c r="C4875" s="4" t="s">
        <v>1150</v>
      </c>
      <c r="D4875" s="4" t="s">
        <v>944</v>
      </c>
      <c r="E4875" s="4" t="s">
        <v>945</v>
      </c>
      <c r="F4875" s="4" t="s">
        <v>166</v>
      </c>
      <c r="G4875" s="4" t="s">
        <v>167</v>
      </c>
      <c r="H4875" s="4" t="s">
        <v>440</v>
      </c>
      <c r="I4875" s="7"/>
      <c r="J4875" s="7"/>
      <c r="K4875" s="8">
        <v>30</v>
      </c>
      <c r="L4875" s="8">
        <v>65</v>
      </c>
      <c r="M4875" s="7"/>
      <c r="N4875" s="7"/>
      <c r="O4875" s="7"/>
      <c r="P4875" s="7"/>
      <c r="Q4875" s="7"/>
      <c r="R4875" s="7"/>
      <c r="S4875" s="8">
        <v>454.79</v>
      </c>
      <c r="T4875" s="7"/>
      <c r="U4875" s="9">
        <v>549.79</v>
      </c>
    </row>
    <row r="4876" spans="1:21" ht="23.25" thickBot="1" x14ac:dyDescent="0.3">
      <c r="A4876" s="4" t="s">
        <v>943</v>
      </c>
      <c r="B4876" s="4" t="s">
        <v>1149</v>
      </c>
      <c r="C4876" s="4" t="s">
        <v>1150</v>
      </c>
      <c r="D4876" s="4" t="s">
        <v>944</v>
      </c>
      <c r="E4876" s="4" t="s">
        <v>945</v>
      </c>
      <c r="F4876" s="4" t="s">
        <v>168</v>
      </c>
      <c r="G4876" s="4" t="s">
        <v>169</v>
      </c>
      <c r="H4876" s="4" t="s">
        <v>440</v>
      </c>
      <c r="I4876" s="11"/>
      <c r="J4876" s="11"/>
      <c r="K4876" s="10">
        <v>442.89</v>
      </c>
      <c r="L4876" s="11"/>
      <c r="M4876" s="11"/>
      <c r="N4876" s="11"/>
      <c r="O4876" s="11"/>
      <c r="P4876" s="11"/>
      <c r="Q4876" s="11"/>
      <c r="R4876" s="11"/>
      <c r="S4876" s="11"/>
      <c r="T4876" s="11"/>
      <c r="U4876" s="9">
        <v>442.89</v>
      </c>
    </row>
    <row r="4877" spans="1:21" ht="23.25" thickBot="1" x14ac:dyDescent="0.3">
      <c r="A4877" s="4" t="s">
        <v>943</v>
      </c>
      <c r="B4877" s="4" t="s">
        <v>1149</v>
      </c>
      <c r="C4877" s="4" t="s">
        <v>1150</v>
      </c>
      <c r="D4877" s="4" t="s">
        <v>944</v>
      </c>
      <c r="E4877" s="4" t="s">
        <v>945</v>
      </c>
      <c r="F4877" s="4" t="s">
        <v>76</v>
      </c>
      <c r="G4877" s="4" t="s">
        <v>77</v>
      </c>
      <c r="H4877" s="4" t="s">
        <v>440</v>
      </c>
      <c r="I4877" s="7"/>
      <c r="J4877" s="7"/>
      <c r="K4877" s="7"/>
      <c r="L4877" s="7"/>
      <c r="M4877" s="8">
        <v>1491.3</v>
      </c>
      <c r="N4877" s="8">
        <v>742.28</v>
      </c>
      <c r="O4877" s="8">
        <v>7562.96</v>
      </c>
      <c r="P4877" s="8">
        <v>4300.9799999999996</v>
      </c>
      <c r="Q4877" s="8">
        <v>3350.58</v>
      </c>
      <c r="R4877" s="8">
        <v>8162.92</v>
      </c>
      <c r="S4877" s="8">
        <v>48888.77</v>
      </c>
      <c r="T4877" s="8">
        <v>21089.66</v>
      </c>
      <c r="U4877" s="9">
        <v>95589.45</v>
      </c>
    </row>
    <row r="4878" spans="1:21" ht="23.25" thickBot="1" x14ac:dyDescent="0.3">
      <c r="A4878" s="4" t="s">
        <v>943</v>
      </c>
      <c r="B4878" s="4" t="s">
        <v>1149</v>
      </c>
      <c r="C4878" s="4" t="s">
        <v>1150</v>
      </c>
      <c r="D4878" s="4" t="s">
        <v>944</v>
      </c>
      <c r="E4878" s="4" t="s">
        <v>945</v>
      </c>
      <c r="F4878" s="4" t="s">
        <v>192</v>
      </c>
      <c r="G4878" s="4" t="s">
        <v>193</v>
      </c>
      <c r="H4878" s="4" t="s">
        <v>440</v>
      </c>
      <c r="I4878" s="10">
        <v>-73672.39</v>
      </c>
      <c r="J4878" s="10">
        <v>-45190.97</v>
      </c>
      <c r="K4878" s="10">
        <v>-41357.040000000001</v>
      </c>
      <c r="L4878" s="10">
        <v>-64021.37</v>
      </c>
      <c r="M4878" s="10">
        <v>-55794.99</v>
      </c>
      <c r="N4878" s="10">
        <v>-79855.8</v>
      </c>
      <c r="O4878" s="10">
        <v>-111637.15</v>
      </c>
      <c r="P4878" s="10">
        <v>-69111</v>
      </c>
      <c r="Q4878" s="10">
        <v>-59407.6</v>
      </c>
      <c r="R4878" s="10">
        <v>-96502.22</v>
      </c>
      <c r="S4878" s="10">
        <v>-142223.76999999999</v>
      </c>
      <c r="T4878" s="10">
        <v>-82030.73</v>
      </c>
      <c r="U4878" s="9">
        <v>-920805.03</v>
      </c>
    </row>
    <row r="4879" spans="1:21" ht="23.25" thickBot="1" x14ac:dyDescent="0.3">
      <c r="A4879" s="4" t="s">
        <v>943</v>
      </c>
      <c r="B4879" s="4" t="s">
        <v>1151</v>
      </c>
      <c r="C4879" s="4" t="s">
        <v>1152</v>
      </c>
      <c r="D4879" s="4" t="s">
        <v>944</v>
      </c>
      <c r="E4879" s="4" t="s">
        <v>945</v>
      </c>
      <c r="F4879" s="4" t="s">
        <v>108</v>
      </c>
      <c r="G4879" s="4" t="s">
        <v>109</v>
      </c>
      <c r="H4879" s="4" t="s">
        <v>440</v>
      </c>
      <c r="I4879" s="8">
        <v>17455.150000000001</v>
      </c>
      <c r="J4879" s="8">
        <v>14850.8</v>
      </c>
      <c r="K4879" s="8">
        <v>12483.1</v>
      </c>
      <c r="L4879" s="8">
        <v>17983.38</v>
      </c>
      <c r="M4879" s="8">
        <v>13671.04</v>
      </c>
      <c r="N4879" s="8">
        <v>19539.68</v>
      </c>
      <c r="O4879" s="8">
        <v>18483.46</v>
      </c>
      <c r="P4879" s="8">
        <v>17084.71</v>
      </c>
      <c r="Q4879" s="8">
        <v>17207.53</v>
      </c>
      <c r="R4879" s="8">
        <v>17647.98</v>
      </c>
      <c r="S4879" s="8">
        <v>17790.47</v>
      </c>
      <c r="T4879" s="8">
        <v>14689.35</v>
      </c>
      <c r="U4879" s="9">
        <v>198886.65</v>
      </c>
    </row>
    <row r="4880" spans="1:21" ht="23.25" thickBot="1" x14ac:dyDescent="0.3">
      <c r="A4880" s="4" t="s">
        <v>943</v>
      </c>
      <c r="B4880" s="4" t="s">
        <v>1151</v>
      </c>
      <c r="C4880" s="4" t="s">
        <v>1152</v>
      </c>
      <c r="D4880" s="4" t="s">
        <v>944</v>
      </c>
      <c r="E4880" s="4" t="s">
        <v>945</v>
      </c>
      <c r="F4880" s="4" t="s">
        <v>112</v>
      </c>
      <c r="G4880" s="4" t="s">
        <v>113</v>
      </c>
      <c r="H4880" s="4" t="s">
        <v>440</v>
      </c>
      <c r="I4880" s="10">
        <v>2609.7800000000002</v>
      </c>
      <c r="J4880" s="10">
        <v>2546.09</v>
      </c>
      <c r="K4880" s="10">
        <v>2578.0500000000002</v>
      </c>
      <c r="L4880" s="10">
        <v>2609.77</v>
      </c>
      <c r="M4880" s="10">
        <v>2514.27</v>
      </c>
      <c r="N4880" s="10">
        <v>2643.14</v>
      </c>
      <c r="O4880" s="10">
        <v>2643.04</v>
      </c>
      <c r="P4880" s="10">
        <v>2610.48</v>
      </c>
      <c r="Q4880" s="10">
        <v>2578.0700000000002</v>
      </c>
      <c r="R4880" s="10">
        <v>2740.52</v>
      </c>
      <c r="S4880" s="10">
        <v>2578.0700000000002</v>
      </c>
      <c r="T4880" s="10">
        <v>2675.55</v>
      </c>
      <c r="U4880" s="9">
        <v>31326.83</v>
      </c>
    </row>
    <row r="4881" spans="1:21" ht="23.25" thickBot="1" x14ac:dyDescent="0.3">
      <c r="A4881" s="4" t="s">
        <v>943</v>
      </c>
      <c r="B4881" s="4" t="s">
        <v>1151</v>
      </c>
      <c r="C4881" s="4" t="s">
        <v>1152</v>
      </c>
      <c r="D4881" s="4" t="s">
        <v>944</v>
      </c>
      <c r="E4881" s="4" t="s">
        <v>945</v>
      </c>
      <c r="F4881" s="4" t="s">
        <v>114</v>
      </c>
      <c r="G4881" s="4" t="s">
        <v>115</v>
      </c>
      <c r="H4881" s="4" t="s">
        <v>440</v>
      </c>
      <c r="I4881" s="8">
        <v>9658.89</v>
      </c>
      <c r="J4881" s="8">
        <v>9423.18</v>
      </c>
      <c r="K4881" s="8">
        <v>9541.26</v>
      </c>
      <c r="L4881" s="8">
        <v>9686.3700000000008</v>
      </c>
      <c r="M4881" s="8">
        <v>9331.18</v>
      </c>
      <c r="N4881" s="8">
        <v>9809.73</v>
      </c>
      <c r="O4881" s="8">
        <v>9809.58</v>
      </c>
      <c r="P4881" s="8">
        <v>9688.9</v>
      </c>
      <c r="Q4881" s="8">
        <v>9568.44</v>
      </c>
      <c r="R4881" s="8">
        <v>10171.280000000001</v>
      </c>
      <c r="S4881" s="8">
        <v>9568.4500000000007</v>
      </c>
      <c r="T4881" s="8">
        <v>9930.14</v>
      </c>
      <c r="U4881" s="9">
        <v>116187.4</v>
      </c>
    </row>
    <row r="4882" spans="1:21" ht="23.25" thickBot="1" x14ac:dyDescent="0.3">
      <c r="A4882" s="4" t="s">
        <v>943</v>
      </c>
      <c r="B4882" s="4" t="s">
        <v>1151</v>
      </c>
      <c r="C4882" s="4" t="s">
        <v>1152</v>
      </c>
      <c r="D4882" s="4" t="s">
        <v>944</v>
      </c>
      <c r="E4882" s="4" t="s">
        <v>945</v>
      </c>
      <c r="F4882" s="4" t="s">
        <v>128</v>
      </c>
      <c r="G4882" s="4" t="s">
        <v>129</v>
      </c>
      <c r="H4882" s="4" t="s">
        <v>440</v>
      </c>
      <c r="I4882" s="11"/>
      <c r="J4882" s="11"/>
      <c r="K4882" s="11"/>
      <c r="L4882" s="11"/>
      <c r="M4882" s="10">
        <v>998</v>
      </c>
      <c r="N4882" s="11"/>
      <c r="O4882" s="11"/>
      <c r="P4882" s="10">
        <v>450</v>
      </c>
      <c r="Q4882" s="11"/>
      <c r="R4882" s="11"/>
      <c r="S4882" s="11"/>
      <c r="T4882" s="11"/>
      <c r="U4882" s="9">
        <v>1448</v>
      </c>
    </row>
    <row r="4883" spans="1:21" ht="23.25" thickBot="1" x14ac:dyDescent="0.3">
      <c r="A4883" s="4" t="s">
        <v>943</v>
      </c>
      <c r="B4883" s="4" t="s">
        <v>1151</v>
      </c>
      <c r="C4883" s="4" t="s">
        <v>1152</v>
      </c>
      <c r="D4883" s="4" t="s">
        <v>944</v>
      </c>
      <c r="E4883" s="4" t="s">
        <v>945</v>
      </c>
      <c r="F4883" s="4" t="s">
        <v>80</v>
      </c>
      <c r="G4883" s="4" t="s">
        <v>81</v>
      </c>
      <c r="H4883" s="4" t="s">
        <v>440</v>
      </c>
      <c r="I4883" s="8">
        <v>3016</v>
      </c>
      <c r="J4883" s="8">
        <v>3016</v>
      </c>
      <c r="K4883" s="8">
        <v>3016</v>
      </c>
      <c r="L4883" s="8">
        <v>3016</v>
      </c>
      <c r="M4883" s="8">
        <v>3016</v>
      </c>
      <c r="N4883" s="8">
        <v>3016</v>
      </c>
      <c r="O4883" s="8">
        <v>3016</v>
      </c>
      <c r="P4883" s="8">
        <v>3016</v>
      </c>
      <c r="Q4883" s="8">
        <v>3016</v>
      </c>
      <c r="R4883" s="8">
        <v>3016</v>
      </c>
      <c r="S4883" s="8">
        <v>3016</v>
      </c>
      <c r="T4883" s="8">
        <v>3016</v>
      </c>
      <c r="U4883" s="9">
        <v>36192</v>
      </c>
    </row>
    <row r="4884" spans="1:21" ht="23.25" thickBot="1" x14ac:dyDescent="0.3">
      <c r="A4884" s="4" t="s">
        <v>943</v>
      </c>
      <c r="B4884" s="4" t="s">
        <v>1151</v>
      </c>
      <c r="C4884" s="4" t="s">
        <v>1152</v>
      </c>
      <c r="D4884" s="4" t="s">
        <v>944</v>
      </c>
      <c r="E4884" s="4" t="s">
        <v>945</v>
      </c>
      <c r="F4884" s="4" t="s">
        <v>38</v>
      </c>
      <c r="G4884" s="4" t="s">
        <v>39</v>
      </c>
      <c r="H4884" s="4" t="s">
        <v>440</v>
      </c>
      <c r="I4884" s="11"/>
      <c r="J4884" s="11"/>
      <c r="K4884" s="11"/>
      <c r="L4884" s="11"/>
      <c r="M4884" s="11"/>
      <c r="N4884" s="11"/>
      <c r="O4884" s="11"/>
      <c r="P4884" s="11"/>
      <c r="Q4884" s="11"/>
      <c r="R4884" s="11"/>
      <c r="S4884" s="11"/>
      <c r="T4884" s="10">
        <v>116.41</v>
      </c>
      <c r="U4884" s="9">
        <v>116.41</v>
      </c>
    </row>
    <row r="4885" spans="1:21" ht="23.25" thickBot="1" x14ac:dyDescent="0.3">
      <c r="A4885" s="4" t="s">
        <v>943</v>
      </c>
      <c r="B4885" s="4" t="s">
        <v>1151</v>
      </c>
      <c r="C4885" s="4" t="s">
        <v>1152</v>
      </c>
      <c r="D4885" s="4" t="s">
        <v>944</v>
      </c>
      <c r="E4885" s="4" t="s">
        <v>945</v>
      </c>
      <c r="F4885" s="4" t="s">
        <v>98</v>
      </c>
      <c r="G4885" s="4" t="s">
        <v>99</v>
      </c>
      <c r="H4885" s="4" t="s">
        <v>440</v>
      </c>
      <c r="I4885" s="13">
        <v>0</v>
      </c>
      <c r="J4885" s="7"/>
      <c r="K4885" s="7"/>
      <c r="L4885" s="7"/>
      <c r="M4885" s="8">
        <v>165.41</v>
      </c>
      <c r="N4885" s="7"/>
      <c r="O4885" s="7"/>
      <c r="P4885" s="7"/>
      <c r="Q4885" s="7"/>
      <c r="R4885" s="8">
        <v>2667.16</v>
      </c>
      <c r="S4885" s="8">
        <v>-2637.91</v>
      </c>
      <c r="T4885" s="8">
        <v>358.48</v>
      </c>
      <c r="U4885" s="9">
        <v>553.14</v>
      </c>
    </row>
    <row r="4886" spans="1:21" ht="23.25" thickBot="1" x14ac:dyDescent="0.3">
      <c r="A4886" s="4" t="s">
        <v>943</v>
      </c>
      <c r="B4886" s="4" t="s">
        <v>1151</v>
      </c>
      <c r="C4886" s="4" t="s">
        <v>1152</v>
      </c>
      <c r="D4886" s="4" t="s">
        <v>944</v>
      </c>
      <c r="E4886" s="4" t="s">
        <v>945</v>
      </c>
      <c r="F4886" s="4" t="s">
        <v>146</v>
      </c>
      <c r="G4886" s="4" t="s">
        <v>147</v>
      </c>
      <c r="H4886" s="4" t="s">
        <v>440</v>
      </c>
      <c r="I4886" s="11"/>
      <c r="J4886" s="11"/>
      <c r="K4886" s="11"/>
      <c r="L4886" s="11"/>
      <c r="M4886" s="11"/>
      <c r="N4886" s="11"/>
      <c r="O4886" s="10">
        <v>22.28</v>
      </c>
      <c r="P4886" s="11"/>
      <c r="Q4886" s="11"/>
      <c r="R4886" s="11"/>
      <c r="S4886" s="11"/>
      <c r="T4886" s="11"/>
      <c r="U4886" s="9">
        <v>22.28</v>
      </c>
    </row>
    <row r="4887" spans="1:21" ht="23.25" thickBot="1" x14ac:dyDescent="0.3">
      <c r="A4887" s="4" t="s">
        <v>943</v>
      </c>
      <c r="B4887" s="4" t="s">
        <v>1151</v>
      </c>
      <c r="C4887" s="4" t="s">
        <v>1152</v>
      </c>
      <c r="D4887" s="4" t="s">
        <v>944</v>
      </c>
      <c r="E4887" s="4" t="s">
        <v>945</v>
      </c>
      <c r="F4887" s="4" t="s">
        <v>102</v>
      </c>
      <c r="G4887" s="4" t="s">
        <v>103</v>
      </c>
      <c r="H4887" s="4" t="s">
        <v>440</v>
      </c>
      <c r="I4887" s="7"/>
      <c r="J4887" s="7"/>
      <c r="K4887" s="7"/>
      <c r="L4887" s="7"/>
      <c r="M4887" s="7"/>
      <c r="N4887" s="8">
        <v>261.47000000000003</v>
      </c>
      <c r="O4887" s="8">
        <v>18.149999999999999</v>
      </c>
      <c r="P4887" s="7"/>
      <c r="Q4887" s="8">
        <v>114.75</v>
      </c>
      <c r="R4887" s="7"/>
      <c r="S4887" s="7"/>
      <c r="T4887" s="7"/>
      <c r="U4887" s="9">
        <v>394.37</v>
      </c>
    </row>
    <row r="4888" spans="1:21" ht="23.25" thickBot="1" x14ac:dyDescent="0.3">
      <c r="A4888" s="4" t="s">
        <v>943</v>
      </c>
      <c r="B4888" s="4" t="s">
        <v>1151</v>
      </c>
      <c r="C4888" s="4" t="s">
        <v>1152</v>
      </c>
      <c r="D4888" s="4" t="s">
        <v>944</v>
      </c>
      <c r="E4888" s="4" t="s">
        <v>945</v>
      </c>
      <c r="F4888" s="4" t="s">
        <v>116</v>
      </c>
      <c r="G4888" s="4" t="s">
        <v>117</v>
      </c>
      <c r="H4888" s="4" t="s">
        <v>440</v>
      </c>
      <c r="I4888" s="11"/>
      <c r="J4888" s="11"/>
      <c r="K4888" s="11"/>
      <c r="L4888" s="11"/>
      <c r="M4888" s="11"/>
      <c r="N4888" s="11"/>
      <c r="O4888" s="11"/>
      <c r="P4888" s="11"/>
      <c r="Q4888" s="11"/>
      <c r="R4888" s="11"/>
      <c r="S4888" s="10">
        <v>16.5</v>
      </c>
      <c r="T4888" s="11"/>
      <c r="U4888" s="9">
        <v>16.5</v>
      </c>
    </row>
    <row r="4889" spans="1:21" ht="23.25" thickBot="1" x14ac:dyDescent="0.3">
      <c r="A4889" s="4" t="s">
        <v>943</v>
      </c>
      <c r="B4889" s="4" t="s">
        <v>1151</v>
      </c>
      <c r="C4889" s="4" t="s">
        <v>1152</v>
      </c>
      <c r="D4889" s="4" t="s">
        <v>944</v>
      </c>
      <c r="E4889" s="4" t="s">
        <v>945</v>
      </c>
      <c r="F4889" s="4" t="s">
        <v>82</v>
      </c>
      <c r="G4889" s="4" t="s">
        <v>83</v>
      </c>
      <c r="H4889" s="4" t="s">
        <v>440</v>
      </c>
      <c r="I4889" s="7"/>
      <c r="J4889" s="7"/>
      <c r="K4889" s="8">
        <v>4</v>
      </c>
      <c r="L4889" s="7"/>
      <c r="M4889" s="7"/>
      <c r="N4889" s="7"/>
      <c r="O4889" s="7"/>
      <c r="P4889" s="7"/>
      <c r="Q4889" s="7"/>
      <c r="R4889" s="7"/>
      <c r="S4889" s="7"/>
      <c r="T4889" s="8">
        <v>4.2</v>
      </c>
      <c r="U4889" s="9">
        <v>8.1999999999999993</v>
      </c>
    </row>
    <row r="4890" spans="1:21" ht="23.25" thickBot="1" x14ac:dyDescent="0.3">
      <c r="A4890" s="4" t="s">
        <v>943</v>
      </c>
      <c r="B4890" s="4" t="s">
        <v>1151</v>
      </c>
      <c r="C4890" s="4" t="s">
        <v>1152</v>
      </c>
      <c r="D4890" s="4" t="s">
        <v>944</v>
      </c>
      <c r="E4890" s="4" t="s">
        <v>945</v>
      </c>
      <c r="F4890" s="4" t="s">
        <v>1121</v>
      </c>
      <c r="G4890" s="4" t="s">
        <v>1122</v>
      </c>
      <c r="H4890" s="4" t="s">
        <v>440</v>
      </c>
      <c r="I4890" s="10">
        <v>55</v>
      </c>
      <c r="J4890" s="10">
        <v>132</v>
      </c>
      <c r="K4890" s="10">
        <v>135</v>
      </c>
      <c r="L4890" s="11"/>
      <c r="M4890" s="10">
        <v>5150</v>
      </c>
      <c r="N4890" s="10">
        <v>75</v>
      </c>
      <c r="O4890" s="11"/>
      <c r="P4890" s="11"/>
      <c r="Q4890" s="11"/>
      <c r="R4890" s="11"/>
      <c r="S4890" s="11"/>
      <c r="T4890" s="11"/>
      <c r="U4890" s="9">
        <v>5547</v>
      </c>
    </row>
    <row r="4891" spans="1:21" ht="23.25" thickBot="1" x14ac:dyDescent="0.3">
      <c r="A4891" s="4" t="s">
        <v>943</v>
      </c>
      <c r="B4891" s="4" t="s">
        <v>1151</v>
      </c>
      <c r="C4891" s="4" t="s">
        <v>1152</v>
      </c>
      <c r="D4891" s="4" t="s">
        <v>944</v>
      </c>
      <c r="E4891" s="4" t="s">
        <v>945</v>
      </c>
      <c r="F4891" s="4" t="s">
        <v>152</v>
      </c>
      <c r="G4891" s="4" t="s">
        <v>153</v>
      </c>
      <c r="H4891" s="4" t="s">
        <v>440</v>
      </c>
      <c r="I4891" s="7"/>
      <c r="J4891" s="7"/>
      <c r="K4891" s="7"/>
      <c r="L4891" s="7"/>
      <c r="M4891" s="7"/>
      <c r="N4891" s="8">
        <v>0.55000000000000004</v>
      </c>
      <c r="O4891" s="7"/>
      <c r="P4891" s="8">
        <v>159.58000000000001</v>
      </c>
      <c r="Q4891" s="7"/>
      <c r="R4891" s="7"/>
      <c r="S4891" s="7"/>
      <c r="T4891" s="7"/>
      <c r="U4891" s="9">
        <v>160.13</v>
      </c>
    </row>
    <row r="4892" spans="1:21" ht="23.25" thickBot="1" x14ac:dyDescent="0.3">
      <c r="A4892" s="4" t="s">
        <v>943</v>
      </c>
      <c r="B4892" s="4" t="s">
        <v>1151</v>
      </c>
      <c r="C4892" s="4" t="s">
        <v>1152</v>
      </c>
      <c r="D4892" s="4" t="s">
        <v>944</v>
      </c>
      <c r="E4892" s="4" t="s">
        <v>945</v>
      </c>
      <c r="F4892" s="4" t="s">
        <v>18</v>
      </c>
      <c r="G4892" s="4" t="s">
        <v>19</v>
      </c>
      <c r="H4892" s="4" t="s">
        <v>440</v>
      </c>
      <c r="I4892" s="11"/>
      <c r="J4892" s="11"/>
      <c r="K4892" s="11"/>
      <c r="L4892" s="10">
        <v>0.7</v>
      </c>
      <c r="M4892" s="11"/>
      <c r="N4892" s="11"/>
      <c r="O4892" s="11"/>
      <c r="P4892" s="11"/>
      <c r="Q4892" s="11"/>
      <c r="R4892" s="11"/>
      <c r="S4892" s="11"/>
      <c r="T4892" s="11"/>
      <c r="U4892" s="9">
        <v>0.7</v>
      </c>
    </row>
    <row r="4893" spans="1:21" ht="23.25" thickBot="1" x14ac:dyDescent="0.3">
      <c r="A4893" s="4" t="s">
        <v>943</v>
      </c>
      <c r="B4893" s="4" t="s">
        <v>1151</v>
      </c>
      <c r="C4893" s="4" t="s">
        <v>1152</v>
      </c>
      <c r="D4893" s="4" t="s">
        <v>944</v>
      </c>
      <c r="E4893" s="4" t="s">
        <v>945</v>
      </c>
      <c r="F4893" s="4" t="s">
        <v>84</v>
      </c>
      <c r="G4893" s="4" t="s">
        <v>85</v>
      </c>
      <c r="H4893" s="4" t="s">
        <v>440</v>
      </c>
      <c r="I4893" s="8">
        <v>51.96</v>
      </c>
      <c r="J4893" s="8">
        <v>211.38</v>
      </c>
      <c r="K4893" s="8">
        <v>76.38</v>
      </c>
      <c r="L4893" s="8">
        <v>75.2</v>
      </c>
      <c r="M4893" s="8">
        <v>109.05</v>
      </c>
      <c r="N4893" s="8">
        <v>109.39</v>
      </c>
      <c r="O4893" s="7"/>
      <c r="P4893" s="7"/>
      <c r="Q4893" s="8">
        <v>11.3</v>
      </c>
      <c r="R4893" s="7"/>
      <c r="S4893" s="8">
        <v>65.81</v>
      </c>
      <c r="T4893" s="8">
        <v>20.059999999999999</v>
      </c>
      <c r="U4893" s="9">
        <v>730.53</v>
      </c>
    </row>
    <row r="4894" spans="1:21" ht="23.25" thickBot="1" x14ac:dyDescent="0.3">
      <c r="A4894" s="4" t="s">
        <v>943</v>
      </c>
      <c r="B4894" s="4" t="s">
        <v>1151</v>
      </c>
      <c r="C4894" s="4" t="s">
        <v>1152</v>
      </c>
      <c r="D4894" s="4" t="s">
        <v>944</v>
      </c>
      <c r="E4894" s="4" t="s">
        <v>945</v>
      </c>
      <c r="F4894" s="4" t="s">
        <v>166</v>
      </c>
      <c r="G4894" s="4" t="s">
        <v>167</v>
      </c>
      <c r="H4894" s="4" t="s">
        <v>440</v>
      </c>
      <c r="I4894" s="11"/>
      <c r="J4894" s="11"/>
      <c r="K4894" s="11"/>
      <c r="L4894" s="10">
        <v>434.37</v>
      </c>
      <c r="M4894" s="11"/>
      <c r="N4894" s="11"/>
      <c r="O4894" s="11"/>
      <c r="P4894" s="10">
        <v>100</v>
      </c>
      <c r="Q4894" s="11"/>
      <c r="R4894" s="11"/>
      <c r="S4894" s="11"/>
      <c r="T4894" s="10">
        <v>136.97999999999999</v>
      </c>
      <c r="U4894" s="9">
        <v>671.35</v>
      </c>
    </row>
    <row r="4895" spans="1:21" ht="23.25" thickBot="1" x14ac:dyDescent="0.3">
      <c r="A4895" s="4" t="s">
        <v>943</v>
      </c>
      <c r="B4895" s="4" t="s">
        <v>1151</v>
      </c>
      <c r="C4895" s="4" t="s">
        <v>1152</v>
      </c>
      <c r="D4895" s="4" t="s">
        <v>944</v>
      </c>
      <c r="E4895" s="4" t="s">
        <v>945</v>
      </c>
      <c r="F4895" s="4" t="s">
        <v>168</v>
      </c>
      <c r="G4895" s="4" t="s">
        <v>169</v>
      </c>
      <c r="H4895" s="4" t="s">
        <v>440</v>
      </c>
      <c r="I4895" s="7"/>
      <c r="J4895" s="8">
        <v>52.02</v>
      </c>
      <c r="K4895" s="8">
        <v>572</v>
      </c>
      <c r="L4895" s="7"/>
      <c r="M4895" s="7"/>
      <c r="N4895" s="8">
        <v>22.35</v>
      </c>
      <c r="O4895" s="7"/>
      <c r="P4895" s="7"/>
      <c r="Q4895" s="7"/>
      <c r="R4895" s="7"/>
      <c r="S4895" s="7"/>
      <c r="T4895" s="7"/>
      <c r="U4895" s="9">
        <v>646.37</v>
      </c>
    </row>
    <row r="4896" spans="1:21" ht="23.25" thickBot="1" x14ac:dyDescent="0.3">
      <c r="A4896" s="4" t="s">
        <v>943</v>
      </c>
      <c r="B4896" s="4" t="s">
        <v>926</v>
      </c>
      <c r="C4896" s="4" t="s">
        <v>927</v>
      </c>
      <c r="D4896" s="4" t="s">
        <v>944</v>
      </c>
      <c r="E4896" s="4" t="s">
        <v>945</v>
      </c>
      <c r="F4896" s="4" t="s">
        <v>108</v>
      </c>
      <c r="G4896" s="4" t="s">
        <v>109</v>
      </c>
      <c r="H4896" s="4" t="s">
        <v>440</v>
      </c>
      <c r="I4896" s="10">
        <v>19086.349999999999</v>
      </c>
      <c r="J4896" s="10">
        <v>32851.699999999997</v>
      </c>
      <c r="K4896" s="10">
        <v>31882.080000000002</v>
      </c>
      <c r="L4896" s="10">
        <v>43386.080000000002</v>
      </c>
      <c r="M4896" s="10">
        <v>45399.49</v>
      </c>
      <c r="N4896" s="10">
        <v>42544.79</v>
      </c>
      <c r="O4896" s="10">
        <v>46006.09</v>
      </c>
      <c r="P4896" s="10">
        <v>44060.38</v>
      </c>
      <c r="Q4896" s="10">
        <v>46008.07</v>
      </c>
      <c r="R4896" s="10">
        <v>43216.73</v>
      </c>
      <c r="S4896" s="10">
        <v>42122.05</v>
      </c>
      <c r="T4896" s="10">
        <v>39986.61</v>
      </c>
      <c r="U4896" s="9">
        <v>476550.42</v>
      </c>
    </row>
    <row r="4897" spans="1:21" ht="23.25" thickBot="1" x14ac:dyDescent="0.3">
      <c r="A4897" s="4" t="s">
        <v>943</v>
      </c>
      <c r="B4897" s="4" t="s">
        <v>926</v>
      </c>
      <c r="C4897" s="4" t="s">
        <v>927</v>
      </c>
      <c r="D4897" s="4" t="s">
        <v>944</v>
      </c>
      <c r="E4897" s="4" t="s">
        <v>945</v>
      </c>
      <c r="F4897" s="4" t="s">
        <v>110</v>
      </c>
      <c r="G4897" s="4" t="s">
        <v>111</v>
      </c>
      <c r="H4897" s="4" t="s">
        <v>440</v>
      </c>
      <c r="I4897" s="7"/>
      <c r="J4897" s="7"/>
      <c r="K4897" s="8">
        <v>416.67</v>
      </c>
      <c r="L4897" s="8">
        <v>416.67</v>
      </c>
      <c r="M4897" s="8">
        <v>416.67</v>
      </c>
      <c r="N4897" s="8">
        <v>416.67</v>
      </c>
      <c r="O4897" s="8">
        <v>416.67</v>
      </c>
      <c r="P4897" s="8">
        <v>416.67</v>
      </c>
      <c r="Q4897" s="8">
        <v>416.67</v>
      </c>
      <c r="R4897" s="8">
        <v>416.67</v>
      </c>
      <c r="S4897" s="8">
        <v>416.67</v>
      </c>
      <c r="T4897" s="8">
        <v>416.67</v>
      </c>
      <c r="U4897" s="9">
        <v>4166.7</v>
      </c>
    </row>
    <row r="4898" spans="1:21" ht="23.25" thickBot="1" x14ac:dyDescent="0.3">
      <c r="A4898" s="4" t="s">
        <v>943</v>
      </c>
      <c r="B4898" s="4" t="s">
        <v>926</v>
      </c>
      <c r="C4898" s="4" t="s">
        <v>927</v>
      </c>
      <c r="D4898" s="4" t="s">
        <v>944</v>
      </c>
      <c r="E4898" s="4" t="s">
        <v>945</v>
      </c>
      <c r="F4898" s="4" t="s">
        <v>112</v>
      </c>
      <c r="G4898" s="4" t="s">
        <v>113</v>
      </c>
      <c r="H4898" s="4" t="s">
        <v>440</v>
      </c>
      <c r="I4898" s="10">
        <v>2605.2800000000002</v>
      </c>
      <c r="J4898" s="10">
        <v>5087.75</v>
      </c>
      <c r="K4898" s="10">
        <v>5312.64</v>
      </c>
      <c r="L4898" s="10">
        <v>6251.08</v>
      </c>
      <c r="M4898" s="10">
        <v>6251.08</v>
      </c>
      <c r="N4898" s="10">
        <v>6330.75</v>
      </c>
      <c r="O4898" s="10">
        <v>6330.74</v>
      </c>
      <c r="P4898" s="10">
        <v>6330.76</v>
      </c>
      <c r="Q4898" s="10">
        <v>6330.74</v>
      </c>
      <c r="R4898" s="10">
        <v>6330.72</v>
      </c>
      <c r="S4898" s="10">
        <v>6330.72</v>
      </c>
      <c r="T4898" s="10">
        <v>6330.76</v>
      </c>
      <c r="U4898" s="9">
        <v>69823.02</v>
      </c>
    </row>
    <row r="4899" spans="1:21" ht="23.25" thickBot="1" x14ac:dyDescent="0.3">
      <c r="A4899" s="4" t="s">
        <v>943</v>
      </c>
      <c r="B4899" s="4" t="s">
        <v>926</v>
      </c>
      <c r="C4899" s="4" t="s">
        <v>927</v>
      </c>
      <c r="D4899" s="4" t="s">
        <v>944</v>
      </c>
      <c r="E4899" s="4" t="s">
        <v>945</v>
      </c>
      <c r="F4899" s="4" t="s">
        <v>114</v>
      </c>
      <c r="G4899" s="4" t="s">
        <v>115</v>
      </c>
      <c r="H4899" s="4" t="s">
        <v>440</v>
      </c>
      <c r="I4899" s="8">
        <v>9642.43</v>
      </c>
      <c r="J4899" s="8">
        <v>18830.3</v>
      </c>
      <c r="K4899" s="8">
        <v>19704.39</v>
      </c>
      <c r="L4899" s="8">
        <v>23241.79</v>
      </c>
      <c r="M4899" s="8">
        <v>23241.79</v>
      </c>
      <c r="N4899" s="8">
        <v>23537.439999999999</v>
      </c>
      <c r="O4899" s="8">
        <v>23537.45</v>
      </c>
      <c r="P4899" s="8">
        <v>23537.439999999999</v>
      </c>
      <c r="Q4899" s="8">
        <v>23537.45</v>
      </c>
      <c r="R4899" s="8">
        <v>23537.43</v>
      </c>
      <c r="S4899" s="8">
        <v>23537.48</v>
      </c>
      <c r="T4899" s="8">
        <v>23537.47</v>
      </c>
      <c r="U4899" s="9">
        <v>259422.86</v>
      </c>
    </row>
    <row r="4900" spans="1:21" ht="23.25" thickBot="1" x14ac:dyDescent="0.3">
      <c r="A4900" s="4" t="s">
        <v>943</v>
      </c>
      <c r="B4900" s="4" t="s">
        <v>926</v>
      </c>
      <c r="C4900" s="4" t="s">
        <v>927</v>
      </c>
      <c r="D4900" s="4" t="s">
        <v>944</v>
      </c>
      <c r="E4900" s="4" t="s">
        <v>945</v>
      </c>
      <c r="F4900" s="4" t="s">
        <v>128</v>
      </c>
      <c r="G4900" s="4" t="s">
        <v>129</v>
      </c>
      <c r="H4900" s="4" t="s">
        <v>440</v>
      </c>
      <c r="I4900" s="11"/>
      <c r="J4900" s="11"/>
      <c r="K4900" s="11"/>
      <c r="L4900" s="10">
        <v>162.4</v>
      </c>
      <c r="M4900" s="10">
        <v>480.2</v>
      </c>
      <c r="N4900" s="10">
        <v>-243.6</v>
      </c>
      <c r="O4900" s="10">
        <v>903</v>
      </c>
      <c r="P4900" s="10">
        <v>450</v>
      </c>
      <c r="Q4900" s="11"/>
      <c r="R4900" s="11"/>
      <c r="S4900" s="11"/>
      <c r="T4900" s="10">
        <v>20.5</v>
      </c>
      <c r="U4900" s="9">
        <v>1772.5</v>
      </c>
    </row>
    <row r="4901" spans="1:21" ht="23.25" thickBot="1" x14ac:dyDescent="0.3">
      <c r="A4901" s="4" t="s">
        <v>943</v>
      </c>
      <c r="B4901" s="4" t="s">
        <v>926</v>
      </c>
      <c r="C4901" s="4" t="s">
        <v>927</v>
      </c>
      <c r="D4901" s="4" t="s">
        <v>944</v>
      </c>
      <c r="E4901" s="4" t="s">
        <v>945</v>
      </c>
      <c r="F4901" s="4" t="s">
        <v>132</v>
      </c>
      <c r="G4901" s="4" t="s">
        <v>133</v>
      </c>
      <c r="H4901" s="4" t="s">
        <v>440</v>
      </c>
      <c r="I4901" s="8">
        <v>255.78</v>
      </c>
      <c r="J4901" s="8">
        <v>306.24</v>
      </c>
      <c r="K4901" s="8">
        <v>1477.84</v>
      </c>
      <c r="L4901" s="8">
        <v>294.64</v>
      </c>
      <c r="M4901" s="8">
        <v>389.56</v>
      </c>
      <c r="N4901" s="8">
        <v>2000.14</v>
      </c>
      <c r="O4901" s="7"/>
      <c r="P4901" s="7"/>
      <c r="Q4901" s="7"/>
      <c r="R4901" s="7"/>
      <c r="S4901" s="8">
        <v>83.96</v>
      </c>
      <c r="T4901" s="8">
        <v>54.06</v>
      </c>
      <c r="U4901" s="9">
        <v>4862.22</v>
      </c>
    </row>
    <row r="4902" spans="1:21" ht="23.25" thickBot="1" x14ac:dyDescent="0.3">
      <c r="A4902" s="4" t="s">
        <v>943</v>
      </c>
      <c r="B4902" s="4" t="s">
        <v>926</v>
      </c>
      <c r="C4902" s="4" t="s">
        <v>927</v>
      </c>
      <c r="D4902" s="4" t="s">
        <v>944</v>
      </c>
      <c r="E4902" s="4" t="s">
        <v>945</v>
      </c>
      <c r="F4902" s="4" t="s">
        <v>80</v>
      </c>
      <c r="G4902" s="4" t="s">
        <v>81</v>
      </c>
      <c r="H4902" s="4" t="s">
        <v>440</v>
      </c>
      <c r="I4902" s="11"/>
      <c r="J4902" s="11"/>
      <c r="K4902" s="11"/>
      <c r="L4902" s="11"/>
      <c r="M4902" s="10">
        <v>86.19</v>
      </c>
      <c r="N4902" s="10">
        <v>25.1</v>
      </c>
      <c r="O4902" s="11"/>
      <c r="P4902" s="11"/>
      <c r="Q4902" s="11"/>
      <c r="R4902" s="11"/>
      <c r="S4902" s="11"/>
      <c r="T4902" s="11"/>
      <c r="U4902" s="9">
        <v>111.29</v>
      </c>
    </row>
    <row r="4903" spans="1:21" ht="23.25" thickBot="1" x14ac:dyDescent="0.3">
      <c r="A4903" s="4" t="s">
        <v>943</v>
      </c>
      <c r="B4903" s="4" t="s">
        <v>926</v>
      </c>
      <c r="C4903" s="4" t="s">
        <v>927</v>
      </c>
      <c r="D4903" s="4" t="s">
        <v>944</v>
      </c>
      <c r="E4903" s="4" t="s">
        <v>945</v>
      </c>
      <c r="F4903" s="4" t="s">
        <v>94</v>
      </c>
      <c r="G4903" s="4" t="s">
        <v>95</v>
      </c>
      <c r="H4903" s="4" t="s">
        <v>440</v>
      </c>
      <c r="I4903" s="7"/>
      <c r="J4903" s="7"/>
      <c r="K4903" s="7"/>
      <c r="L4903" s="7"/>
      <c r="M4903" s="7"/>
      <c r="N4903" s="7"/>
      <c r="O4903" s="7"/>
      <c r="P4903" s="8">
        <v>14.99</v>
      </c>
      <c r="Q4903" s="8">
        <v>14.99</v>
      </c>
      <c r="R4903" s="7"/>
      <c r="S4903" s="7"/>
      <c r="T4903" s="7"/>
      <c r="U4903" s="9">
        <v>29.98</v>
      </c>
    </row>
    <row r="4904" spans="1:21" ht="23.25" thickBot="1" x14ac:dyDescent="0.3">
      <c r="A4904" s="4" t="s">
        <v>943</v>
      </c>
      <c r="B4904" s="4" t="s">
        <v>926</v>
      </c>
      <c r="C4904" s="4" t="s">
        <v>927</v>
      </c>
      <c r="D4904" s="4" t="s">
        <v>944</v>
      </c>
      <c r="E4904" s="4" t="s">
        <v>945</v>
      </c>
      <c r="F4904" s="4" t="s">
        <v>134</v>
      </c>
      <c r="G4904" s="4" t="s">
        <v>135</v>
      </c>
      <c r="H4904" s="4" t="s">
        <v>440</v>
      </c>
      <c r="I4904" s="11"/>
      <c r="J4904" s="10">
        <v>19274</v>
      </c>
      <c r="K4904" s="10">
        <v>17000</v>
      </c>
      <c r="L4904" s="10">
        <v>101057</v>
      </c>
      <c r="M4904" s="10">
        <v>154.65</v>
      </c>
      <c r="N4904" s="11"/>
      <c r="O4904" s="11"/>
      <c r="P4904" s="10">
        <v>255</v>
      </c>
      <c r="Q4904" s="10">
        <v>-255</v>
      </c>
      <c r="R4904" s="10">
        <v>503.5</v>
      </c>
      <c r="S4904" s="11"/>
      <c r="T4904" s="10">
        <v>9274</v>
      </c>
      <c r="U4904" s="9">
        <v>147263.15</v>
      </c>
    </row>
    <row r="4905" spans="1:21" ht="23.25" thickBot="1" x14ac:dyDescent="0.3">
      <c r="A4905" s="4" t="s">
        <v>943</v>
      </c>
      <c r="B4905" s="4" t="s">
        <v>926</v>
      </c>
      <c r="C4905" s="4" t="s">
        <v>927</v>
      </c>
      <c r="D4905" s="4" t="s">
        <v>944</v>
      </c>
      <c r="E4905" s="4" t="s">
        <v>945</v>
      </c>
      <c r="F4905" s="4" t="s">
        <v>38</v>
      </c>
      <c r="G4905" s="4" t="s">
        <v>39</v>
      </c>
      <c r="H4905" s="4" t="s">
        <v>440</v>
      </c>
      <c r="I4905" s="8">
        <v>26.49</v>
      </c>
      <c r="J4905" s="7"/>
      <c r="K4905" s="8">
        <v>55.58</v>
      </c>
      <c r="L4905" s="7"/>
      <c r="M4905" s="8">
        <v>29.09</v>
      </c>
      <c r="N4905" s="7"/>
      <c r="O4905" s="7"/>
      <c r="P4905" s="8">
        <v>87.27</v>
      </c>
      <c r="Q4905" s="7"/>
      <c r="R4905" s="7"/>
      <c r="S4905" s="7"/>
      <c r="T4905" s="8">
        <v>28.98</v>
      </c>
      <c r="U4905" s="9">
        <v>227.41</v>
      </c>
    </row>
    <row r="4906" spans="1:21" ht="23.25" thickBot="1" x14ac:dyDescent="0.3">
      <c r="A4906" s="4" t="s">
        <v>943</v>
      </c>
      <c r="B4906" s="4" t="s">
        <v>926</v>
      </c>
      <c r="C4906" s="4" t="s">
        <v>927</v>
      </c>
      <c r="D4906" s="4" t="s">
        <v>944</v>
      </c>
      <c r="E4906" s="4" t="s">
        <v>945</v>
      </c>
      <c r="F4906" s="4" t="s">
        <v>254</v>
      </c>
      <c r="G4906" s="4" t="s">
        <v>255</v>
      </c>
      <c r="H4906" s="4" t="s">
        <v>440</v>
      </c>
      <c r="I4906" s="11"/>
      <c r="J4906" s="11"/>
      <c r="K4906" s="11"/>
      <c r="L4906" s="10">
        <v>49</v>
      </c>
      <c r="M4906" s="11"/>
      <c r="N4906" s="11"/>
      <c r="O4906" s="10">
        <v>14.99</v>
      </c>
      <c r="P4906" s="11"/>
      <c r="Q4906" s="11"/>
      <c r="R4906" s="11"/>
      <c r="S4906" s="11"/>
      <c r="T4906" s="11"/>
      <c r="U4906" s="9">
        <v>63.99</v>
      </c>
    </row>
    <row r="4907" spans="1:21" ht="23.25" thickBot="1" x14ac:dyDescent="0.3">
      <c r="A4907" s="4" t="s">
        <v>943</v>
      </c>
      <c r="B4907" s="4" t="s">
        <v>926</v>
      </c>
      <c r="C4907" s="4" t="s">
        <v>927</v>
      </c>
      <c r="D4907" s="4" t="s">
        <v>944</v>
      </c>
      <c r="E4907" s="4" t="s">
        <v>945</v>
      </c>
      <c r="F4907" s="4" t="s">
        <v>98</v>
      </c>
      <c r="G4907" s="4" t="s">
        <v>99</v>
      </c>
      <c r="H4907" s="4" t="s">
        <v>440</v>
      </c>
      <c r="I4907" s="7"/>
      <c r="J4907" s="7"/>
      <c r="K4907" s="8">
        <v>38.4</v>
      </c>
      <c r="L4907" s="7"/>
      <c r="M4907" s="7"/>
      <c r="N4907" s="7"/>
      <c r="O4907" s="8">
        <v>10.25</v>
      </c>
      <c r="P4907" s="7"/>
      <c r="Q4907" s="7"/>
      <c r="R4907" s="8">
        <v>105.21</v>
      </c>
      <c r="S4907" s="8">
        <v>2295.2199999999998</v>
      </c>
      <c r="T4907" s="8">
        <v>-2276.9899999999998</v>
      </c>
      <c r="U4907" s="9">
        <v>172.09</v>
      </c>
    </row>
    <row r="4908" spans="1:21" ht="23.25" thickBot="1" x14ac:dyDescent="0.3">
      <c r="A4908" s="4" t="s">
        <v>943</v>
      </c>
      <c r="B4908" s="4" t="s">
        <v>926</v>
      </c>
      <c r="C4908" s="4" t="s">
        <v>927</v>
      </c>
      <c r="D4908" s="4" t="s">
        <v>944</v>
      </c>
      <c r="E4908" s="4" t="s">
        <v>945</v>
      </c>
      <c r="F4908" s="4" t="s">
        <v>364</v>
      </c>
      <c r="G4908" s="4" t="s">
        <v>365</v>
      </c>
      <c r="H4908" s="4" t="s">
        <v>440</v>
      </c>
      <c r="I4908" s="11"/>
      <c r="J4908" s="11"/>
      <c r="K4908" s="11"/>
      <c r="L4908" s="11"/>
      <c r="M4908" s="11"/>
      <c r="N4908" s="11"/>
      <c r="O4908" s="11"/>
      <c r="P4908" s="11"/>
      <c r="Q4908" s="11"/>
      <c r="R4908" s="10">
        <v>14.99</v>
      </c>
      <c r="S4908" s="10">
        <v>14.99</v>
      </c>
      <c r="T4908" s="10">
        <v>14.99</v>
      </c>
      <c r="U4908" s="9">
        <v>44.97</v>
      </c>
    </row>
    <row r="4909" spans="1:21" ht="23.25" thickBot="1" x14ac:dyDescent="0.3">
      <c r="A4909" s="4" t="s">
        <v>943</v>
      </c>
      <c r="B4909" s="4" t="s">
        <v>926</v>
      </c>
      <c r="C4909" s="4" t="s">
        <v>927</v>
      </c>
      <c r="D4909" s="4" t="s">
        <v>944</v>
      </c>
      <c r="E4909" s="4" t="s">
        <v>945</v>
      </c>
      <c r="F4909" s="4" t="s">
        <v>102</v>
      </c>
      <c r="G4909" s="4" t="s">
        <v>103</v>
      </c>
      <c r="H4909" s="4" t="s">
        <v>440</v>
      </c>
      <c r="I4909" s="8">
        <v>216.22</v>
      </c>
      <c r="J4909" s="8">
        <v>27.68</v>
      </c>
      <c r="K4909" s="8">
        <v>147.59</v>
      </c>
      <c r="L4909" s="8">
        <v>80.62</v>
      </c>
      <c r="M4909" s="8">
        <v>124.38</v>
      </c>
      <c r="N4909" s="8">
        <v>9.9</v>
      </c>
      <c r="O4909" s="8">
        <v>67.760000000000005</v>
      </c>
      <c r="P4909" s="8">
        <v>125.84</v>
      </c>
      <c r="Q4909" s="7"/>
      <c r="R4909" s="7"/>
      <c r="S4909" s="7"/>
      <c r="T4909" s="7"/>
      <c r="U4909" s="9">
        <v>799.99</v>
      </c>
    </row>
    <row r="4910" spans="1:21" ht="23.25" thickBot="1" x14ac:dyDescent="0.3">
      <c r="A4910" s="4" t="s">
        <v>943</v>
      </c>
      <c r="B4910" s="4" t="s">
        <v>926</v>
      </c>
      <c r="C4910" s="4" t="s">
        <v>927</v>
      </c>
      <c r="D4910" s="4" t="s">
        <v>944</v>
      </c>
      <c r="E4910" s="4" t="s">
        <v>945</v>
      </c>
      <c r="F4910" s="4" t="s">
        <v>235</v>
      </c>
      <c r="G4910" s="4" t="s">
        <v>236</v>
      </c>
      <c r="H4910" s="4" t="s">
        <v>440</v>
      </c>
      <c r="I4910" s="11"/>
      <c r="J4910" s="10">
        <v>55</v>
      </c>
      <c r="K4910" s="11"/>
      <c r="L4910" s="11"/>
      <c r="M4910" s="10">
        <v>45.99</v>
      </c>
      <c r="N4910" s="11"/>
      <c r="O4910" s="11"/>
      <c r="P4910" s="11"/>
      <c r="Q4910" s="11"/>
      <c r="R4910" s="10">
        <v>35</v>
      </c>
      <c r="S4910" s="11"/>
      <c r="T4910" s="11"/>
      <c r="U4910" s="9">
        <v>135.99</v>
      </c>
    </row>
    <row r="4911" spans="1:21" ht="23.25" thickBot="1" x14ac:dyDescent="0.3">
      <c r="A4911" s="4" t="s">
        <v>943</v>
      </c>
      <c r="B4911" s="4" t="s">
        <v>926</v>
      </c>
      <c r="C4911" s="4" t="s">
        <v>927</v>
      </c>
      <c r="D4911" s="4" t="s">
        <v>944</v>
      </c>
      <c r="E4911" s="4" t="s">
        <v>945</v>
      </c>
      <c r="F4911" s="4" t="s">
        <v>116</v>
      </c>
      <c r="G4911" s="4" t="s">
        <v>117</v>
      </c>
      <c r="H4911" s="4" t="s">
        <v>440</v>
      </c>
      <c r="I4911" s="8">
        <v>3.75</v>
      </c>
      <c r="J4911" s="8">
        <v>9</v>
      </c>
      <c r="K4911" s="8">
        <v>4</v>
      </c>
      <c r="L4911" s="7"/>
      <c r="M4911" s="8">
        <v>5</v>
      </c>
      <c r="N4911" s="8">
        <v>284.60000000000002</v>
      </c>
      <c r="O4911" s="7"/>
      <c r="P4911" s="7"/>
      <c r="Q4911" s="7"/>
      <c r="R4911" s="8">
        <v>251.82</v>
      </c>
      <c r="S4911" s="7"/>
      <c r="T4911" s="7"/>
      <c r="U4911" s="9">
        <v>558.16999999999996</v>
      </c>
    </row>
    <row r="4912" spans="1:21" ht="23.25" thickBot="1" x14ac:dyDescent="0.3">
      <c r="A4912" s="4" t="s">
        <v>943</v>
      </c>
      <c r="B4912" s="4" t="s">
        <v>926</v>
      </c>
      <c r="C4912" s="4" t="s">
        <v>927</v>
      </c>
      <c r="D4912" s="4" t="s">
        <v>944</v>
      </c>
      <c r="E4912" s="4" t="s">
        <v>945</v>
      </c>
      <c r="F4912" s="4" t="s">
        <v>82</v>
      </c>
      <c r="G4912" s="4" t="s">
        <v>83</v>
      </c>
      <c r="H4912" s="4" t="s">
        <v>440</v>
      </c>
      <c r="I4912" s="10">
        <v>1.5</v>
      </c>
      <c r="J4912" s="10">
        <v>156</v>
      </c>
      <c r="K4912" s="10">
        <v>127.5</v>
      </c>
      <c r="L4912" s="10">
        <v>31.82</v>
      </c>
      <c r="M4912" s="10">
        <v>190</v>
      </c>
      <c r="N4912" s="10">
        <v>33</v>
      </c>
      <c r="O4912" s="11"/>
      <c r="P4912" s="11"/>
      <c r="Q4912" s="11"/>
      <c r="R4912" s="11"/>
      <c r="S4912" s="11"/>
      <c r="T4912" s="11"/>
      <c r="U4912" s="9">
        <v>539.82000000000005</v>
      </c>
    </row>
    <row r="4913" spans="1:21" ht="23.25" thickBot="1" x14ac:dyDescent="0.3">
      <c r="A4913" s="4" t="s">
        <v>943</v>
      </c>
      <c r="B4913" s="4" t="s">
        <v>926</v>
      </c>
      <c r="C4913" s="4" t="s">
        <v>927</v>
      </c>
      <c r="D4913" s="4" t="s">
        <v>944</v>
      </c>
      <c r="E4913" s="4" t="s">
        <v>945</v>
      </c>
      <c r="F4913" s="4" t="s">
        <v>152</v>
      </c>
      <c r="G4913" s="4" t="s">
        <v>153</v>
      </c>
      <c r="H4913" s="4" t="s">
        <v>440</v>
      </c>
      <c r="I4913" s="7"/>
      <c r="J4913" s="7"/>
      <c r="K4913" s="8">
        <v>7070.62</v>
      </c>
      <c r="L4913" s="7"/>
      <c r="M4913" s="7"/>
      <c r="N4913" s="8">
        <v>7500</v>
      </c>
      <c r="O4913" s="8">
        <v>7500</v>
      </c>
      <c r="P4913" s="8">
        <v>7500</v>
      </c>
      <c r="Q4913" s="8">
        <v>7500</v>
      </c>
      <c r="R4913" s="8">
        <v>7500</v>
      </c>
      <c r="S4913" s="8">
        <v>-37500</v>
      </c>
      <c r="T4913" s="7"/>
      <c r="U4913" s="9">
        <v>7070.62</v>
      </c>
    </row>
    <row r="4914" spans="1:21" ht="23.25" thickBot="1" x14ac:dyDescent="0.3">
      <c r="A4914" s="4" t="s">
        <v>943</v>
      </c>
      <c r="B4914" s="4" t="s">
        <v>926</v>
      </c>
      <c r="C4914" s="4" t="s">
        <v>927</v>
      </c>
      <c r="D4914" s="4" t="s">
        <v>944</v>
      </c>
      <c r="E4914" s="4" t="s">
        <v>945</v>
      </c>
      <c r="F4914" s="4" t="s">
        <v>771</v>
      </c>
      <c r="G4914" s="4" t="s">
        <v>772</v>
      </c>
      <c r="H4914" s="4" t="s">
        <v>440</v>
      </c>
      <c r="I4914" s="11"/>
      <c r="J4914" s="11"/>
      <c r="K4914" s="11"/>
      <c r="L4914" s="11"/>
      <c r="M4914" s="11"/>
      <c r="N4914" s="11"/>
      <c r="O4914" s="11"/>
      <c r="P4914" s="11"/>
      <c r="Q4914" s="11"/>
      <c r="R4914" s="11"/>
      <c r="S4914" s="11"/>
      <c r="T4914" s="10">
        <v>1269</v>
      </c>
      <c r="U4914" s="9">
        <v>1269</v>
      </c>
    </row>
    <row r="4915" spans="1:21" ht="23.25" thickBot="1" x14ac:dyDescent="0.3">
      <c r="A4915" s="4" t="s">
        <v>943</v>
      </c>
      <c r="B4915" s="4" t="s">
        <v>926</v>
      </c>
      <c r="C4915" s="4" t="s">
        <v>927</v>
      </c>
      <c r="D4915" s="4" t="s">
        <v>944</v>
      </c>
      <c r="E4915" s="4" t="s">
        <v>945</v>
      </c>
      <c r="F4915" s="4" t="s">
        <v>773</v>
      </c>
      <c r="G4915" s="4" t="s">
        <v>774</v>
      </c>
      <c r="H4915" s="4" t="s">
        <v>440</v>
      </c>
      <c r="I4915" s="7"/>
      <c r="J4915" s="7"/>
      <c r="K4915" s="7"/>
      <c r="L4915" s="7"/>
      <c r="M4915" s="8">
        <v>2572.8000000000002</v>
      </c>
      <c r="N4915" s="7"/>
      <c r="O4915" s="7"/>
      <c r="P4915" s="7"/>
      <c r="Q4915" s="7"/>
      <c r="R4915" s="7"/>
      <c r="S4915" s="7"/>
      <c r="T4915" s="8">
        <v>1000</v>
      </c>
      <c r="U4915" s="9">
        <v>3572.8</v>
      </c>
    </row>
    <row r="4916" spans="1:21" ht="23.25" thickBot="1" x14ac:dyDescent="0.3">
      <c r="A4916" s="4" t="s">
        <v>943</v>
      </c>
      <c r="B4916" s="4" t="s">
        <v>926</v>
      </c>
      <c r="C4916" s="4" t="s">
        <v>927</v>
      </c>
      <c r="D4916" s="4" t="s">
        <v>944</v>
      </c>
      <c r="E4916" s="4" t="s">
        <v>945</v>
      </c>
      <c r="F4916" s="4" t="s">
        <v>84</v>
      </c>
      <c r="G4916" s="4" t="s">
        <v>85</v>
      </c>
      <c r="H4916" s="4" t="s">
        <v>440</v>
      </c>
      <c r="I4916" s="10">
        <v>75.83</v>
      </c>
      <c r="J4916" s="10">
        <v>781.43</v>
      </c>
      <c r="K4916" s="10">
        <v>1633.7</v>
      </c>
      <c r="L4916" s="10">
        <v>127.49</v>
      </c>
      <c r="M4916" s="10">
        <v>261.60000000000002</v>
      </c>
      <c r="N4916" s="10">
        <v>270</v>
      </c>
      <c r="O4916" s="11"/>
      <c r="P4916" s="11"/>
      <c r="Q4916" s="11"/>
      <c r="R4916" s="11"/>
      <c r="S4916" s="10">
        <v>21.25</v>
      </c>
      <c r="T4916" s="10">
        <v>100</v>
      </c>
      <c r="U4916" s="9">
        <v>3271.3</v>
      </c>
    </row>
    <row r="4917" spans="1:21" ht="23.25" thickBot="1" x14ac:dyDescent="0.3">
      <c r="A4917" s="4" t="s">
        <v>943</v>
      </c>
      <c r="B4917" s="4" t="s">
        <v>926</v>
      </c>
      <c r="C4917" s="4" t="s">
        <v>927</v>
      </c>
      <c r="D4917" s="4" t="s">
        <v>944</v>
      </c>
      <c r="E4917" s="4" t="s">
        <v>945</v>
      </c>
      <c r="F4917" s="4" t="s">
        <v>162</v>
      </c>
      <c r="G4917" s="4" t="s">
        <v>163</v>
      </c>
      <c r="H4917" s="4" t="s">
        <v>440</v>
      </c>
      <c r="I4917" s="8">
        <v>1156.45</v>
      </c>
      <c r="J4917" s="8">
        <v>589.23</v>
      </c>
      <c r="K4917" s="8">
        <v>914.3</v>
      </c>
      <c r="L4917" s="8">
        <v>127</v>
      </c>
      <c r="M4917" s="8">
        <v>500.7</v>
      </c>
      <c r="N4917" s="8">
        <v>864.32</v>
      </c>
      <c r="O4917" s="7"/>
      <c r="P4917" s="7"/>
      <c r="Q4917" s="7"/>
      <c r="R4917" s="7"/>
      <c r="S4917" s="7"/>
      <c r="T4917" s="7"/>
      <c r="U4917" s="9">
        <v>4152</v>
      </c>
    </row>
    <row r="4918" spans="1:21" ht="23.25" thickBot="1" x14ac:dyDescent="0.3">
      <c r="A4918" s="4" t="s">
        <v>943</v>
      </c>
      <c r="B4918" s="4" t="s">
        <v>926</v>
      </c>
      <c r="C4918" s="4" t="s">
        <v>927</v>
      </c>
      <c r="D4918" s="4" t="s">
        <v>944</v>
      </c>
      <c r="E4918" s="4" t="s">
        <v>945</v>
      </c>
      <c r="F4918" s="4" t="s">
        <v>164</v>
      </c>
      <c r="G4918" s="4" t="s">
        <v>165</v>
      </c>
      <c r="H4918" s="4" t="s">
        <v>440</v>
      </c>
      <c r="I4918" s="11"/>
      <c r="J4918" s="10">
        <v>800</v>
      </c>
      <c r="K4918" s="11"/>
      <c r="L4918" s="11"/>
      <c r="M4918" s="11"/>
      <c r="N4918" s="11"/>
      <c r="O4918" s="11"/>
      <c r="P4918" s="11"/>
      <c r="Q4918" s="11"/>
      <c r="R4918" s="11"/>
      <c r="S4918" s="11"/>
      <c r="T4918" s="11"/>
      <c r="U4918" s="9">
        <v>800</v>
      </c>
    </row>
    <row r="4919" spans="1:21" ht="23.25" thickBot="1" x14ac:dyDescent="0.3">
      <c r="A4919" s="4" t="s">
        <v>943</v>
      </c>
      <c r="B4919" s="4" t="s">
        <v>926</v>
      </c>
      <c r="C4919" s="4" t="s">
        <v>927</v>
      </c>
      <c r="D4919" s="4" t="s">
        <v>944</v>
      </c>
      <c r="E4919" s="4" t="s">
        <v>945</v>
      </c>
      <c r="F4919" s="4" t="s">
        <v>86</v>
      </c>
      <c r="G4919" s="4" t="s">
        <v>87</v>
      </c>
      <c r="H4919" s="4" t="s">
        <v>440</v>
      </c>
      <c r="I4919" s="7"/>
      <c r="J4919" s="8">
        <v>647.53</v>
      </c>
      <c r="K4919" s="7"/>
      <c r="L4919" s="8">
        <v>825.64</v>
      </c>
      <c r="M4919" s="8">
        <v>349.07</v>
      </c>
      <c r="N4919" s="8">
        <v>552.29999999999995</v>
      </c>
      <c r="O4919" s="7"/>
      <c r="P4919" s="7"/>
      <c r="Q4919" s="7"/>
      <c r="R4919" s="7"/>
      <c r="S4919" s="7"/>
      <c r="T4919" s="7"/>
      <c r="U4919" s="9">
        <v>2374.54</v>
      </c>
    </row>
    <row r="4920" spans="1:21" ht="23.25" thickBot="1" x14ac:dyDescent="0.3">
      <c r="A4920" s="4" t="s">
        <v>943</v>
      </c>
      <c r="B4920" s="4" t="s">
        <v>926</v>
      </c>
      <c r="C4920" s="4" t="s">
        <v>927</v>
      </c>
      <c r="D4920" s="4" t="s">
        <v>944</v>
      </c>
      <c r="E4920" s="4" t="s">
        <v>945</v>
      </c>
      <c r="F4920" s="4" t="s">
        <v>76</v>
      </c>
      <c r="G4920" s="4" t="s">
        <v>77</v>
      </c>
      <c r="H4920" s="4" t="s">
        <v>440</v>
      </c>
      <c r="I4920" s="10">
        <v>29204.639999999999</v>
      </c>
      <c r="J4920" s="10">
        <v>16892.88</v>
      </c>
      <c r="K4920" s="10">
        <v>17751.84</v>
      </c>
      <c r="L4920" s="10">
        <v>18309.14</v>
      </c>
      <c r="M4920" s="10">
        <v>25199.68</v>
      </c>
      <c r="N4920" s="10">
        <v>23655.24</v>
      </c>
      <c r="O4920" s="10">
        <v>28058.400000000001</v>
      </c>
      <c r="P4920" s="10">
        <v>14841.44</v>
      </c>
      <c r="Q4920" s="10">
        <v>20326.32</v>
      </c>
      <c r="R4920" s="10">
        <v>11937.68</v>
      </c>
      <c r="S4920" s="10">
        <v>11615.04</v>
      </c>
      <c r="T4920" s="10">
        <v>10969.76</v>
      </c>
      <c r="U4920" s="9">
        <v>228762.06</v>
      </c>
    </row>
    <row r="4921" spans="1:21" ht="23.25" thickBot="1" x14ac:dyDescent="0.3">
      <c r="A4921" s="4" t="s">
        <v>943</v>
      </c>
      <c r="B4921" s="4" t="s">
        <v>926</v>
      </c>
      <c r="C4921" s="4" t="s">
        <v>927</v>
      </c>
      <c r="D4921" s="4" t="s">
        <v>972</v>
      </c>
      <c r="E4921" s="4" t="s">
        <v>973</v>
      </c>
      <c r="F4921" s="4" t="s">
        <v>110</v>
      </c>
      <c r="G4921" s="4" t="s">
        <v>111</v>
      </c>
      <c r="H4921" s="4" t="s">
        <v>974</v>
      </c>
      <c r="I4921" s="7"/>
      <c r="J4921" s="7"/>
      <c r="K4921" s="7"/>
      <c r="L4921" s="7"/>
      <c r="M4921" s="7"/>
      <c r="N4921" s="7"/>
      <c r="O4921" s="7"/>
      <c r="P4921" s="7"/>
      <c r="Q4921" s="7"/>
      <c r="R4921" s="7"/>
      <c r="S4921" s="7"/>
      <c r="T4921" s="8">
        <v>500</v>
      </c>
      <c r="U4921" s="9">
        <v>500</v>
      </c>
    </row>
    <row r="4922" spans="1:21" ht="23.25" thickBot="1" x14ac:dyDescent="0.3">
      <c r="A4922" s="4" t="s">
        <v>943</v>
      </c>
      <c r="B4922" s="4" t="s">
        <v>926</v>
      </c>
      <c r="C4922" s="4" t="s">
        <v>927</v>
      </c>
      <c r="D4922" s="4" t="s">
        <v>972</v>
      </c>
      <c r="E4922" s="4" t="s">
        <v>973</v>
      </c>
      <c r="F4922" s="4" t="s">
        <v>114</v>
      </c>
      <c r="G4922" s="4" t="s">
        <v>115</v>
      </c>
      <c r="H4922" s="4" t="s">
        <v>974</v>
      </c>
      <c r="I4922" s="11"/>
      <c r="J4922" s="11"/>
      <c r="K4922" s="11"/>
      <c r="L4922" s="11"/>
      <c r="M4922" s="11"/>
      <c r="N4922" s="11"/>
      <c r="O4922" s="11"/>
      <c r="P4922" s="11"/>
      <c r="Q4922" s="11"/>
      <c r="R4922" s="11"/>
      <c r="S4922" s="11"/>
      <c r="T4922" s="10">
        <v>50</v>
      </c>
      <c r="U4922" s="9">
        <v>50</v>
      </c>
    </row>
    <row r="4923" spans="1:21" ht="23.25" thickBot="1" x14ac:dyDescent="0.3">
      <c r="A4923" s="4" t="s">
        <v>943</v>
      </c>
      <c r="B4923" s="4" t="s">
        <v>926</v>
      </c>
      <c r="C4923" s="4" t="s">
        <v>927</v>
      </c>
      <c r="D4923" s="4" t="s">
        <v>959</v>
      </c>
      <c r="E4923" s="4" t="s">
        <v>960</v>
      </c>
      <c r="F4923" s="4" t="s">
        <v>110</v>
      </c>
      <c r="G4923" s="4" t="s">
        <v>111</v>
      </c>
      <c r="H4923" s="4" t="s">
        <v>961</v>
      </c>
      <c r="I4923" s="7"/>
      <c r="J4923" s="7"/>
      <c r="K4923" s="8">
        <v>500</v>
      </c>
      <c r="L4923" s="8">
        <v>500</v>
      </c>
      <c r="M4923" s="8">
        <v>500</v>
      </c>
      <c r="N4923" s="8">
        <v>500</v>
      </c>
      <c r="O4923" s="8">
        <v>500</v>
      </c>
      <c r="P4923" s="8">
        <v>500</v>
      </c>
      <c r="Q4923" s="8">
        <v>500</v>
      </c>
      <c r="R4923" s="8">
        <v>500</v>
      </c>
      <c r="S4923" s="8">
        <v>500</v>
      </c>
      <c r="T4923" s="7"/>
      <c r="U4923" s="9">
        <v>4500</v>
      </c>
    </row>
    <row r="4924" spans="1:21" ht="23.25" thickBot="1" x14ac:dyDescent="0.3">
      <c r="A4924" s="4" t="s">
        <v>943</v>
      </c>
      <c r="B4924" s="4" t="s">
        <v>926</v>
      </c>
      <c r="C4924" s="4" t="s">
        <v>927</v>
      </c>
      <c r="D4924" s="4" t="s">
        <v>959</v>
      </c>
      <c r="E4924" s="4" t="s">
        <v>960</v>
      </c>
      <c r="F4924" s="4" t="s">
        <v>114</v>
      </c>
      <c r="G4924" s="4" t="s">
        <v>115</v>
      </c>
      <c r="H4924" s="4" t="s">
        <v>961</v>
      </c>
      <c r="I4924" s="11"/>
      <c r="J4924" s="11"/>
      <c r="K4924" s="10">
        <v>50</v>
      </c>
      <c r="L4924" s="10">
        <v>50</v>
      </c>
      <c r="M4924" s="10">
        <v>50</v>
      </c>
      <c r="N4924" s="10">
        <v>50</v>
      </c>
      <c r="O4924" s="10">
        <v>50</v>
      </c>
      <c r="P4924" s="10">
        <v>50</v>
      </c>
      <c r="Q4924" s="10">
        <v>50</v>
      </c>
      <c r="R4924" s="10">
        <v>50</v>
      </c>
      <c r="S4924" s="10">
        <v>50</v>
      </c>
      <c r="T4924" s="11"/>
      <c r="U4924" s="9">
        <v>450</v>
      </c>
    </row>
    <row r="4925" spans="1:21" ht="23.25" thickBot="1" x14ac:dyDescent="0.3">
      <c r="A4925" s="4" t="s">
        <v>943</v>
      </c>
      <c r="B4925" s="4" t="s">
        <v>926</v>
      </c>
      <c r="C4925" s="4" t="s">
        <v>927</v>
      </c>
      <c r="D4925" s="4" t="s">
        <v>950</v>
      </c>
      <c r="E4925" s="4" t="s">
        <v>951</v>
      </c>
      <c r="F4925" s="4" t="s">
        <v>98</v>
      </c>
      <c r="G4925" s="4" t="s">
        <v>99</v>
      </c>
      <c r="H4925" s="4" t="s">
        <v>781</v>
      </c>
      <c r="I4925" s="7"/>
      <c r="J4925" s="7"/>
      <c r="K4925" s="7"/>
      <c r="L4925" s="7"/>
      <c r="M4925" s="7"/>
      <c r="N4925" s="7"/>
      <c r="O4925" s="7"/>
      <c r="P4925" s="7"/>
      <c r="Q4925" s="7"/>
      <c r="R4925" s="7"/>
      <c r="S4925" s="8">
        <v>149.9</v>
      </c>
      <c r="T4925" s="8">
        <v>-149.9</v>
      </c>
      <c r="U4925" s="12">
        <v>0</v>
      </c>
    </row>
    <row r="4926" spans="1:21" ht="23.25" thickBot="1" x14ac:dyDescent="0.3">
      <c r="A4926" s="4" t="s">
        <v>943</v>
      </c>
      <c r="B4926" s="4" t="s">
        <v>889</v>
      </c>
      <c r="C4926" s="4" t="s">
        <v>890</v>
      </c>
      <c r="D4926" s="4" t="s">
        <v>944</v>
      </c>
      <c r="E4926" s="4" t="s">
        <v>945</v>
      </c>
      <c r="F4926" s="4" t="s">
        <v>108</v>
      </c>
      <c r="G4926" s="4" t="s">
        <v>109</v>
      </c>
      <c r="H4926" s="4" t="s">
        <v>440</v>
      </c>
      <c r="I4926" s="10">
        <v>3586.5</v>
      </c>
      <c r="J4926" s="10">
        <v>3084.1</v>
      </c>
      <c r="K4926" s="10">
        <v>1916.66</v>
      </c>
      <c r="L4926" s="10">
        <v>3499.38</v>
      </c>
      <c r="M4926" s="10">
        <v>3833.34</v>
      </c>
      <c r="N4926" s="10">
        <v>3761.84</v>
      </c>
      <c r="O4926" s="10">
        <v>3689.85</v>
      </c>
      <c r="P4926" s="10">
        <v>7708.75</v>
      </c>
      <c r="Q4926" s="10">
        <v>11492.12</v>
      </c>
      <c r="R4926" s="10">
        <v>12242.1</v>
      </c>
      <c r="S4926" s="10">
        <v>9194.93</v>
      </c>
      <c r="T4926" s="10">
        <v>3419.86</v>
      </c>
      <c r="U4926" s="9">
        <v>67429.429999999993</v>
      </c>
    </row>
    <row r="4927" spans="1:21" ht="23.25" thickBot="1" x14ac:dyDescent="0.3">
      <c r="A4927" s="4" t="s">
        <v>943</v>
      </c>
      <c r="B4927" s="4" t="s">
        <v>889</v>
      </c>
      <c r="C4927" s="4" t="s">
        <v>890</v>
      </c>
      <c r="D4927" s="4" t="s">
        <v>944</v>
      </c>
      <c r="E4927" s="4" t="s">
        <v>945</v>
      </c>
      <c r="F4927" s="4" t="s">
        <v>110</v>
      </c>
      <c r="G4927" s="4" t="s">
        <v>111</v>
      </c>
      <c r="H4927" s="4" t="s">
        <v>440</v>
      </c>
      <c r="I4927" s="8">
        <v>126.53</v>
      </c>
      <c r="J4927" s="7"/>
      <c r="K4927" s="7"/>
      <c r="L4927" s="7"/>
      <c r="M4927" s="7"/>
      <c r="N4927" s="7"/>
      <c r="O4927" s="7"/>
      <c r="P4927" s="7"/>
      <c r="Q4927" s="7"/>
      <c r="R4927" s="7"/>
      <c r="S4927" s="8">
        <v>303.2</v>
      </c>
      <c r="T4927" s="7"/>
      <c r="U4927" s="9">
        <v>429.73</v>
      </c>
    </row>
    <row r="4928" spans="1:21" ht="23.25" thickBot="1" x14ac:dyDescent="0.3">
      <c r="A4928" s="4" t="s">
        <v>943</v>
      </c>
      <c r="B4928" s="4" t="s">
        <v>889</v>
      </c>
      <c r="C4928" s="4" t="s">
        <v>890</v>
      </c>
      <c r="D4928" s="4" t="s">
        <v>944</v>
      </c>
      <c r="E4928" s="4" t="s">
        <v>945</v>
      </c>
      <c r="F4928" s="4" t="s">
        <v>112</v>
      </c>
      <c r="G4928" s="4" t="s">
        <v>113</v>
      </c>
      <c r="H4928" s="4" t="s">
        <v>440</v>
      </c>
      <c r="I4928" s="10">
        <v>523.25</v>
      </c>
      <c r="J4928" s="10">
        <v>523.25</v>
      </c>
      <c r="K4928" s="10">
        <v>523.26</v>
      </c>
      <c r="L4928" s="10">
        <v>523.27</v>
      </c>
      <c r="M4928" s="10">
        <v>523.26</v>
      </c>
      <c r="N4928" s="10">
        <v>540.52</v>
      </c>
      <c r="O4928" s="10">
        <v>540.52</v>
      </c>
      <c r="P4928" s="10">
        <v>1169.17</v>
      </c>
      <c r="Q4928" s="10">
        <v>1797.8</v>
      </c>
      <c r="R4928" s="10">
        <v>1797.81</v>
      </c>
      <c r="S4928" s="10">
        <v>1740.67</v>
      </c>
      <c r="T4928" s="10">
        <v>540.51</v>
      </c>
      <c r="U4928" s="9">
        <v>10743.29</v>
      </c>
    </row>
    <row r="4929" spans="1:21" ht="23.25" thickBot="1" x14ac:dyDescent="0.3">
      <c r="A4929" s="4" t="s">
        <v>943</v>
      </c>
      <c r="B4929" s="4" t="s">
        <v>889</v>
      </c>
      <c r="C4929" s="4" t="s">
        <v>890</v>
      </c>
      <c r="D4929" s="4" t="s">
        <v>944</v>
      </c>
      <c r="E4929" s="4" t="s">
        <v>945</v>
      </c>
      <c r="F4929" s="4" t="s">
        <v>114</v>
      </c>
      <c r="G4929" s="4" t="s">
        <v>115</v>
      </c>
      <c r="H4929" s="4" t="s">
        <v>440</v>
      </c>
      <c r="I4929" s="8">
        <v>1936.6</v>
      </c>
      <c r="J4929" s="8">
        <v>1936.6</v>
      </c>
      <c r="K4929" s="8">
        <v>1936.59</v>
      </c>
      <c r="L4929" s="8">
        <v>1941.96</v>
      </c>
      <c r="M4929" s="8">
        <v>1941.98</v>
      </c>
      <c r="N4929" s="8">
        <v>2006.06</v>
      </c>
      <c r="O4929" s="8">
        <v>2006.05</v>
      </c>
      <c r="P4929" s="8">
        <v>4339.1899999999996</v>
      </c>
      <c r="Q4929" s="8">
        <v>6672.31</v>
      </c>
      <c r="R4929" s="8">
        <v>6672.31</v>
      </c>
      <c r="S4929" s="8">
        <v>6460.2</v>
      </c>
      <c r="T4929" s="8">
        <v>2006.05</v>
      </c>
      <c r="U4929" s="9">
        <v>39855.9</v>
      </c>
    </row>
    <row r="4930" spans="1:21" ht="23.25" thickBot="1" x14ac:dyDescent="0.3">
      <c r="A4930" s="4" t="s">
        <v>943</v>
      </c>
      <c r="B4930" s="4" t="s">
        <v>889</v>
      </c>
      <c r="C4930" s="4" t="s">
        <v>890</v>
      </c>
      <c r="D4930" s="4" t="s">
        <v>944</v>
      </c>
      <c r="E4930" s="4" t="s">
        <v>945</v>
      </c>
      <c r="F4930" s="4" t="s">
        <v>132</v>
      </c>
      <c r="G4930" s="4" t="s">
        <v>133</v>
      </c>
      <c r="H4930" s="4" t="s">
        <v>440</v>
      </c>
      <c r="I4930" s="10">
        <v>239.54</v>
      </c>
      <c r="J4930" s="11"/>
      <c r="K4930" s="11"/>
      <c r="L4930" s="11"/>
      <c r="M4930" s="11"/>
      <c r="N4930" s="11"/>
      <c r="O4930" s="11"/>
      <c r="P4930" s="11"/>
      <c r="Q4930" s="11"/>
      <c r="R4930" s="11"/>
      <c r="S4930" s="11"/>
      <c r="T4930" s="11"/>
      <c r="U4930" s="9">
        <v>239.54</v>
      </c>
    </row>
    <row r="4931" spans="1:21" ht="23.25" thickBot="1" x14ac:dyDescent="0.3">
      <c r="A4931" s="4" t="s">
        <v>943</v>
      </c>
      <c r="B4931" s="4" t="s">
        <v>889</v>
      </c>
      <c r="C4931" s="4" t="s">
        <v>890</v>
      </c>
      <c r="D4931" s="4" t="s">
        <v>944</v>
      </c>
      <c r="E4931" s="4" t="s">
        <v>945</v>
      </c>
      <c r="F4931" s="4" t="s">
        <v>134</v>
      </c>
      <c r="G4931" s="4" t="s">
        <v>135</v>
      </c>
      <c r="H4931" s="4" t="s">
        <v>440</v>
      </c>
      <c r="I4931" s="8">
        <v>652</v>
      </c>
      <c r="J4931" s="8">
        <v>20525.5</v>
      </c>
      <c r="K4931" s="8">
        <v>17719</v>
      </c>
      <c r="L4931" s="8">
        <v>10900</v>
      </c>
      <c r="M4931" s="8">
        <v>29181</v>
      </c>
      <c r="N4931" s="8">
        <v>2150</v>
      </c>
      <c r="O4931" s="8">
        <v>4500</v>
      </c>
      <c r="P4931" s="8">
        <v>5304</v>
      </c>
      <c r="Q4931" s="8">
        <v>1204</v>
      </c>
      <c r="R4931" s="8">
        <v>9898</v>
      </c>
      <c r="S4931" s="8">
        <v>875</v>
      </c>
      <c r="T4931" s="7"/>
      <c r="U4931" s="9">
        <v>102908.5</v>
      </c>
    </row>
    <row r="4932" spans="1:21" ht="23.25" thickBot="1" x14ac:dyDescent="0.3">
      <c r="A4932" s="4" t="s">
        <v>943</v>
      </c>
      <c r="B4932" s="4" t="s">
        <v>889</v>
      </c>
      <c r="C4932" s="4" t="s">
        <v>890</v>
      </c>
      <c r="D4932" s="4" t="s">
        <v>944</v>
      </c>
      <c r="E4932" s="4" t="s">
        <v>945</v>
      </c>
      <c r="F4932" s="4" t="s">
        <v>98</v>
      </c>
      <c r="G4932" s="4" t="s">
        <v>99</v>
      </c>
      <c r="H4932" s="4" t="s">
        <v>440</v>
      </c>
      <c r="I4932" s="11"/>
      <c r="J4932" s="11"/>
      <c r="K4932" s="11"/>
      <c r="L4932" s="11"/>
      <c r="M4932" s="11"/>
      <c r="N4932" s="11"/>
      <c r="O4932" s="11"/>
      <c r="P4932" s="11"/>
      <c r="Q4932" s="11"/>
      <c r="R4932" s="10">
        <v>42.65</v>
      </c>
      <c r="S4932" s="14">
        <v>0</v>
      </c>
      <c r="T4932" s="10">
        <v>-42.65</v>
      </c>
      <c r="U4932" s="12">
        <v>0</v>
      </c>
    </row>
    <row r="4933" spans="1:21" ht="23.25" thickBot="1" x14ac:dyDescent="0.3">
      <c r="A4933" s="4" t="s">
        <v>943</v>
      </c>
      <c r="B4933" s="4" t="s">
        <v>889</v>
      </c>
      <c r="C4933" s="4" t="s">
        <v>890</v>
      </c>
      <c r="D4933" s="4" t="s">
        <v>944</v>
      </c>
      <c r="E4933" s="4" t="s">
        <v>945</v>
      </c>
      <c r="F4933" s="4" t="s">
        <v>102</v>
      </c>
      <c r="G4933" s="4" t="s">
        <v>103</v>
      </c>
      <c r="H4933" s="4" t="s">
        <v>440</v>
      </c>
      <c r="I4933" s="8">
        <v>163.82</v>
      </c>
      <c r="J4933" s="8">
        <v>116.95</v>
      </c>
      <c r="K4933" s="7"/>
      <c r="L4933" s="7"/>
      <c r="M4933" s="8">
        <v>7.02</v>
      </c>
      <c r="N4933" s="8">
        <v>25.79</v>
      </c>
      <c r="O4933" s="7"/>
      <c r="P4933" s="8">
        <v>269.05</v>
      </c>
      <c r="Q4933" s="7"/>
      <c r="R4933" s="7"/>
      <c r="S4933" s="7"/>
      <c r="T4933" s="7"/>
      <c r="U4933" s="9">
        <v>582.63</v>
      </c>
    </row>
    <row r="4934" spans="1:21" ht="23.25" thickBot="1" x14ac:dyDescent="0.3">
      <c r="A4934" s="4" t="s">
        <v>943</v>
      </c>
      <c r="B4934" s="4" t="s">
        <v>889</v>
      </c>
      <c r="C4934" s="4" t="s">
        <v>890</v>
      </c>
      <c r="D4934" s="4" t="s">
        <v>944</v>
      </c>
      <c r="E4934" s="4" t="s">
        <v>945</v>
      </c>
      <c r="F4934" s="4" t="s">
        <v>235</v>
      </c>
      <c r="G4934" s="4" t="s">
        <v>236</v>
      </c>
      <c r="H4934" s="4" t="s">
        <v>440</v>
      </c>
      <c r="I4934" s="10">
        <v>36.659999999999997</v>
      </c>
      <c r="J4934" s="10">
        <v>51.7</v>
      </c>
      <c r="K4934" s="10">
        <v>64.86</v>
      </c>
      <c r="L4934" s="10">
        <v>41.87</v>
      </c>
      <c r="M4934" s="10">
        <v>42.04</v>
      </c>
      <c r="N4934" s="10">
        <v>19.91</v>
      </c>
      <c r="O4934" s="11"/>
      <c r="P4934" s="10">
        <v>13.78</v>
      </c>
      <c r="Q4934" s="10">
        <v>20.67</v>
      </c>
      <c r="R4934" s="10">
        <v>45.11</v>
      </c>
      <c r="S4934" s="10">
        <v>24.44</v>
      </c>
      <c r="T4934" s="10">
        <v>18.399999999999999</v>
      </c>
      <c r="U4934" s="9">
        <v>379.44</v>
      </c>
    </row>
    <row r="4935" spans="1:21" ht="23.25" thickBot="1" x14ac:dyDescent="0.3">
      <c r="A4935" s="4" t="s">
        <v>943</v>
      </c>
      <c r="B4935" s="4" t="s">
        <v>889</v>
      </c>
      <c r="C4935" s="4" t="s">
        <v>890</v>
      </c>
      <c r="D4935" s="4" t="s">
        <v>944</v>
      </c>
      <c r="E4935" s="4" t="s">
        <v>945</v>
      </c>
      <c r="F4935" s="4" t="s">
        <v>116</v>
      </c>
      <c r="G4935" s="4" t="s">
        <v>117</v>
      </c>
      <c r="H4935" s="4" t="s">
        <v>440</v>
      </c>
      <c r="I4935" s="8">
        <v>35.39</v>
      </c>
      <c r="J4935" s="8">
        <v>55.91</v>
      </c>
      <c r="K4935" s="8">
        <v>51.04</v>
      </c>
      <c r="L4935" s="8">
        <v>51.71</v>
      </c>
      <c r="M4935" s="8">
        <v>30.68</v>
      </c>
      <c r="N4935" s="7"/>
      <c r="O4935" s="7"/>
      <c r="P4935" s="7"/>
      <c r="Q4935" s="7"/>
      <c r="R4935" s="7"/>
      <c r="S4935" s="7"/>
      <c r="T4935" s="7"/>
      <c r="U4935" s="9">
        <v>224.73</v>
      </c>
    </row>
    <row r="4936" spans="1:21" ht="23.25" thickBot="1" x14ac:dyDescent="0.3">
      <c r="A4936" s="4" t="s">
        <v>943</v>
      </c>
      <c r="B4936" s="4" t="s">
        <v>889</v>
      </c>
      <c r="C4936" s="4" t="s">
        <v>890</v>
      </c>
      <c r="D4936" s="4" t="s">
        <v>944</v>
      </c>
      <c r="E4936" s="4" t="s">
        <v>945</v>
      </c>
      <c r="F4936" s="4" t="s">
        <v>82</v>
      </c>
      <c r="G4936" s="4" t="s">
        <v>83</v>
      </c>
      <c r="H4936" s="4" t="s">
        <v>440</v>
      </c>
      <c r="I4936" s="10">
        <v>25</v>
      </c>
      <c r="J4936" s="10">
        <v>25.15</v>
      </c>
      <c r="K4936" s="10">
        <v>14</v>
      </c>
      <c r="L4936" s="11"/>
      <c r="M4936" s="11"/>
      <c r="N4936" s="10">
        <v>12.08</v>
      </c>
      <c r="O4936" s="11"/>
      <c r="P4936" s="11"/>
      <c r="Q4936" s="11"/>
      <c r="R4936" s="11"/>
      <c r="S4936" s="11"/>
      <c r="T4936" s="11"/>
      <c r="U4936" s="9">
        <v>76.23</v>
      </c>
    </row>
    <row r="4937" spans="1:21" ht="23.25" thickBot="1" x14ac:dyDescent="0.3">
      <c r="A4937" s="4" t="s">
        <v>943</v>
      </c>
      <c r="B4937" s="4" t="s">
        <v>889</v>
      </c>
      <c r="C4937" s="4" t="s">
        <v>890</v>
      </c>
      <c r="D4937" s="4" t="s">
        <v>944</v>
      </c>
      <c r="E4937" s="4" t="s">
        <v>945</v>
      </c>
      <c r="F4937" s="4" t="s">
        <v>773</v>
      </c>
      <c r="G4937" s="4" t="s">
        <v>774</v>
      </c>
      <c r="H4937" s="4" t="s">
        <v>440</v>
      </c>
      <c r="I4937" s="8">
        <v>5000</v>
      </c>
      <c r="J4937" s="8">
        <v>200</v>
      </c>
      <c r="K4937" s="7"/>
      <c r="L4937" s="7"/>
      <c r="M4937" s="8">
        <v>2500</v>
      </c>
      <c r="N4937" s="7"/>
      <c r="O4937" s="7"/>
      <c r="P4937" s="7"/>
      <c r="Q4937" s="7"/>
      <c r="R4937" s="7"/>
      <c r="S4937" s="7"/>
      <c r="T4937" s="7"/>
      <c r="U4937" s="9">
        <v>7700</v>
      </c>
    </row>
    <row r="4938" spans="1:21" ht="23.25" thickBot="1" x14ac:dyDescent="0.3">
      <c r="A4938" s="4" t="s">
        <v>943</v>
      </c>
      <c r="B4938" s="4" t="s">
        <v>889</v>
      </c>
      <c r="C4938" s="4" t="s">
        <v>890</v>
      </c>
      <c r="D4938" s="4" t="s">
        <v>944</v>
      </c>
      <c r="E4938" s="4" t="s">
        <v>945</v>
      </c>
      <c r="F4938" s="4" t="s">
        <v>84</v>
      </c>
      <c r="G4938" s="4" t="s">
        <v>85</v>
      </c>
      <c r="H4938" s="4" t="s">
        <v>440</v>
      </c>
      <c r="I4938" s="10">
        <v>71.95</v>
      </c>
      <c r="J4938" s="10">
        <v>118.97</v>
      </c>
      <c r="K4938" s="10">
        <v>63.65</v>
      </c>
      <c r="L4938" s="11"/>
      <c r="M4938" s="10">
        <v>155.21</v>
      </c>
      <c r="N4938" s="10">
        <v>44.5</v>
      </c>
      <c r="O4938" s="11"/>
      <c r="P4938" s="11"/>
      <c r="Q4938" s="11"/>
      <c r="R4938" s="11"/>
      <c r="S4938" s="11"/>
      <c r="T4938" s="10">
        <v>42.65</v>
      </c>
      <c r="U4938" s="9">
        <v>496.93</v>
      </c>
    </row>
    <row r="4939" spans="1:21" ht="23.25" thickBot="1" x14ac:dyDescent="0.3">
      <c r="A4939" s="4" t="s">
        <v>943</v>
      </c>
      <c r="B4939" s="4" t="s">
        <v>889</v>
      </c>
      <c r="C4939" s="4" t="s">
        <v>890</v>
      </c>
      <c r="D4939" s="4" t="s">
        <v>944</v>
      </c>
      <c r="E4939" s="4" t="s">
        <v>945</v>
      </c>
      <c r="F4939" s="4" t="s">
        <v>162</v>
      </c>
      <c r="G4939" s="4" t="s">
        <v>163</v>
      </c>
      <c r="H4939" s="4" t="s">
        <v>440</v>
      </c>
      <c r="I4939" s="8">
        <v>8.5299999999999994</v>
      </c>
      <c r="J4939" s="7"/>
      <c r="K4939" s="8">
        <v>23.39</v>
      </c>
      <c r="L4939" s="7"/>
      <c r="M4939" s="7"/>
      <c r="N4939" s="7"/>
      <c r="O4939" s="7"/>
      <c r="P4939" s="7"/>
      <c r="Q4939" s="7"/>
      <c r="R4939" s="7"/>
      <c r="S4939" s="7"/>
      <c r="T4939" s="7"/>
      <c r="U4939" s="9">
        <v>31.92</v>
      </c>
    </row>
    <row r="4940" spans="1:21" ht="23.25" thickBot="1" x14ac:dyDescent="0.3">
      <c r="A4940" s="4" t="s">
        <v>943</v>
      </c>
      <c r="B4940" s="4" t="s">
        <v>889</v>
      </c>
      <c r="C4940" s="4" t="s">
        <v>890</v>
      </c>
      <c r="D4940" s="4" t="s">
        <v>944</v>
      </c>
      <c r="E4940" s="4" t="s">
        <v>945</v>
      </c>
      <c r="F4940" s="4" t="s">
        <v>164</v>
      </c>
      <c r="G4940" s="4" t="s">
        <v>165</v>
      </c>
      <c r="H4940" s="4" t="s">
        <v>440</v>
      </c>
      <c r="I4940" s="11"/>
      <c r="J4940" s="11"/>
      <c r="K4940" s="11"/>
      <c r="L4940" s="11"/>
      <c r="M4940" s="10">
        <v>1185</v>
      </c>
      <c r="N4940" s="10">
        <v>-963.7</v>
      </c>
      <c r="O4940" s="11"/>
      <c r="P4940" s="11"/>
      <c r="Q4940" s="11"/>
      <c r="R4940" s="11"/>
      <c r="S4940" s="11"/>
      <c r="T4940" s="11"/>
      <c r="U4940" s="9">
        <v>221.3</v>
      </c>
    </row>
    <row r="4941" spans="1:21" ht="23.25" thickBot="1" x14ac:dyDescent="0.3">
      <c r="A4941" s="4" t="s">
        <v>943</v>
      </c>
      <c r="B4941" s="4" t="s">
        <v>889</v>
      </c>
      <c r="C4941" s="4" t="s">
        <v>890</v>
      </c>
      <c r="D4941" s="4" t="s">
        <v>944</v>
      </c>
      <c r="E4941" s="4" t="s">
        <v>945</v>
      </c>
      <c r="F4941" s="4" t="s">
        <v>86</v>
      </c>
      <c r="G4941" s="4" t="s">
        <v>87</v>
      </c>
      <c r="H4941" s="4" t="s">
        <v>440</v>
      </c>
      <c r="I4941" s="7"/>
      <c r="J4941" s="7"/>
      <c r="K4941" s="7"/>
      <c r="L4941" s="7"/>
      <c r="M4941" s="8">
        <v>41.61</v>
      </c>
      <c r="N4941" s="7"/>
      <c r="O4941" s="7"/>
      <c r="P4941" s="7"/>
      <c r="Q4941" s="7"/>
      <c r="R4941" s="7"/>
      <c r="S4941" s="7"/>
      <c r="T4941" s="7"/>
      <c r="U4941" s="9">
        <v>41.61</v>
      </c>
    </row>
    <row r="4942" spans="1:21" ht="23.25" thickBot="1" x14ac:dyDescent="0.3">
      <c r="A4942" s="4" t="s">
        <v>943</v>
      </c>
      <c r="B4942" s="4" t="s">
        <v>889</v>
      </c>
      <c r="C4942" s="4" t="s">
        <v>890</v>
      </c>
      <c r="D4942" s="4" t="s">
        <v>944</v>
      </c>
      <c r="E4942" s="4" t="s">
        <v>945</v>
      </c>
      <c r="F4942" s="4" t="s">
        <v>166</v>
      </c>
      <c r="G4942" s="4" t="s">
        <v>167</v>
      </c>
      <c r="H4942" s="4" t="s">
        <v>440</v>
      </c>
      <c r="I4942" s="11"/>
      <c r="J4942" s="10">
        <v>45.98</v>
      </c>
      <c r="K4942" s="10">
        <v>52.92</v>
      </c>
      <c r="L4942" s="11"/>
      <c r="M4942" s="11"/>
      <c r="N4942" s="11"/>
      <c r="O4942" s="11"/>
      <c r="P4942" s="10">
        <v>204.99</v>
      </c>
      <c r="Q4942" s="11"/>
      <c r="R4942" s="11"/>
      <c r="S4942" s="11"/>
      <c r="T4942" s="11"/>
      <c r="U4942" s="9">
        <v>303.89</v>
      </c>
    </row>
    <row r="4943" spans="1:21" ht="23.25" thickBot="1" x14ac:dyDescent="0.3">
      <c r="A4943" s="4" t="s">
        <v>943</v>
      </c>
      <c r="B4943" s="4" t="s">
        <v>889</v>
      </c>
      <c r="C4943" s="4" t="s">
        <v>890</v>
      </c>
      <c r="D4943" s="4" t="s">
        <v>944</v>
      </c>
      <c r="E4943" s="4" t="s">
        <v>945</v>
      </c>
      <c r="F4943" s="4" t="s">
        <v>168</v>
      </c>
      <c r="G4943" s="4" t="s">
        <v>169</v>
      </c>
      <c r="H4943" s="4" t="s">
        <v>440</v>
      </c>
      <c r="I4943" s="7"/>
      <c r="J4943" s="8">
        <v>423.76</v>
      </c>
      <c r="K4943" s="7"/>
      <c r="L4943" s="7"/>
      <c r="M4943" s="7"/>
      <c r="N4943" s="7"/>
      <c r="O4943" s="7"/>
      <c r="P4943" s="8">
        <v>200</v>
      </c>
      <c r="Q4943" s="7"/>
      <c r="R4943" s="7"/>
      <c r="S4943" s="7"/>
      <c r="T4943" s="7"/>
      <c r="U4943" s="9">
        <v>623.76</v>
      </c>
    </row>
    <row r="4944" spans="1:21" ht="23.25" thickBot="1" x14ac:dyDescent="0.3">
      <c r="A4944" s="4" t="s">
        <v>943</v>
      </c>
      <c r="B4944" s="4" t="s">
        <v>889</v>
      </c>
      <c r="C4944" s="4" t="s">
        <v>890</v>
      </c>
      <c r="D4944" s="4" t="s">
        <v>944</v>
      </c>
      <c r="E4944" s="4" t="s">
        <v>945</v>
      </c>
      <c r="F4944" s="4" t="s">
        <v>76</v>
      </c>
      <c r="G4944" s="4" t="s">
        <v>77</v>
      </c>
      <c r="H4944" s="4" t="s">
        <v>440</v>
      </c>
      <c r="I4944" s="10">
        <v>795.2</v>
      </c>
      <c r="J4944" s="11"/>
      <c r="K4944" s="11"/>
      <c r="L4944" s="10">
        <v>14217.06</v>
      </c>
      <c r="M4944" s="11"/>
      <c r="N4944" s="11"/>
      <c r="O4944" s="10">
        <v>18804.3</v>
      </c>
      <c r="P4944" s="10">
        <v>4849.53</v>
      </c>
      <c r="Q4944" s="10">
        <v>-1484.55</v>
      </c>
      <c r="R4944" s="11"/>
      <c r="S4944" s="11"/>
      <c r="T4944" s="10">
        <v>2186.2800000000002</v>
      </c>
      <c r="U4944" s="9">
        <v>39367.82</v>
      </c>
    </row>
    <row r="4945" spans="1:21" ht="23.25" thickBot="1" x14ac:dyDescent="0.3">
      <c r="A4945" s="4" t="s">
        <v>943</v>
      </c>
      <c r="B4945" s="4" t="s">
        <v>889</v>
      </c>
      <c r="C4945" s="4" t="s">
        <v>890</v>
      </c>
      <c r="D4945" s="4" t="s">
        <v>944</v>
      </c>
      <c r="E4945" s="4" t="s">
        <v>945</v>
      </c>
      <c r="F4945" s="4" t="s">
        <v>192</v>
      </c>
      <c r="G4945" s="4" t="s">
        <v>193</v>
      </c>
      <c r="H4945" s="4" t="s">
        <v>440</v>
      </c>
      <c r="I4945" s="7"/>
      <c r="J4945" s="7"/>
      <c r="K4945" s="7"/>
      <c r="L4945" s="7"/>
      <c r="M4945" s="7"/>
      <c r="N4945" s="7"/>
      <c r="O4945" s="7"/>
      <c r="P4945" s="7"/>
      <c r="Q4945" s="8">
        <v>-4988.07</v>
      </c>
      <c r="R4945" s="8">
        <v>-9738.61</v>
      </c>
      <c r="S4945" s="8">
        <v>-16864.43</v>
      </c>
      <c r="T4945" s="7"/>
      <c r="U4945" s="9">
        <v>-31591.11</v>
      </c>
    </row>
    <row r="4946" spans="1:21" ht="23.25" thickBot="1" x14ac:dyDescent="0.3">
      <c r="A4946" s="4" t="s">
        <v>943</v>
      </c>
      <c r="B4946" s="4" t="s">
        <v>853</v>
      </c>
      <c r="C4946" s="4" t="s">
        <v>854</v>
      </c>
      <c r="D4946" s="4" t="s">
        <v>944</v>
      </c>
      <c r="E4946" s="4" t="s">
        <v>945</v>
      </c>
      <c r="F4946" s="4" t="s">
        <v>108</v>
      </c>
      <c r="G4946" s="4" t="s">
        <v>109</v>
      </c>
      <c r="H4946" s="4" t="s">
        <v>440</v>
      </c>
      <c r="I4946" s="10">
        <v>24731.62</v>
      </c>
      <c r="J4946" s="10">
        <v>24098.87</v>
      </c>
      <c r="K4946" s="10">
        <v>24323.47</v>
      </c>
      <c r="L4946" s="10">
        <v>24217.56</v>
      </c>
      <c r="M4946" s="10">
        <v>26924.27</v>
      </c>
      <c r="N4946" s="10">
        <v>27145.38</v>
      </c>
      <c r="O4946" s="10">
        <v>29206.61</v>
      </c>
      <c r="P4946" s="10">
        <v>27107.439999999999</v>
      </c>
      <c r="Q4946" s="10">
        <v>29321.86</v>
      </c>
      <c r="R4946" s="10">
        <v>20826.04</v>
      </c>
      <c r="S4946" s="10">
        <v>26119.67</v>
      </c>
      <c r="T4946" s="10">
        <v>27020.21</v>
      </c>
      <c r="U4946" s="9">
        <v>311043</v>
      </c>
    </row>
    <row r="4947" spans="1:21" ht="23.25" thickBot="1" x14ac:dyDescent="0.3">
      <c r="A4947" s="4" t="s">
        <v>943</v>
      </c>
      <c r="B4947" s="4" t="s">
        <v>853</v>
      </c>
      <c r="C4947" s="4" t="s">
        <v>854</v>
      </c>
      <c r="D4947" s="4" t="s">
        <v>944</v>
      </c>
      <c r="E4947" s="4" t="s">
        <v>945</v>
      </c>
      <c r="F4947" s="4" t="s">
        <v>110</v>
      </c>
      <c r="G4947" s="4" t="s">
        <v>111</v>
      </c>
      <c r="H4947" s="4" t="s">
        <v>440</v>
      </c>
      <c r="I4947" s="7"/>
      <c r="J4947" s="7"/>
      <c r="K4947" s="7"/>
      <c r="L4947" s="7"/>
      <c r="M4947" s="7"/>
      <c r="N4947" s="7"/>
      <c r="O4947" s="7"/>
      <c r="P4947" s="7"/>
      <c r="Q4947" s="7"/>
      <c r="R4947" s="7"/>
      <c r="S4947" s="8">
        <v>303.2</v>
      </c>
      <c r="T4947" s="7"/>
      <c r="U4947" s="9">
        <v>303.2</v>
      </c>
    </row>
    <row r="4948" spans="1:21" ht="23.25" thickBot="1" x14ac:dyDescent="0.3">
      <c r="A4948" s="4" t="s">
        <v>943</v>
      </c>
      <c r="B4948" s="4" t="s">
        <v>853</v>
      </c>
      <c r="C4948" s="4" t="s">
        <v>854</v>
      </c>
      <c r="D4948" s="4" t="s">
        <v>944</v>
      </c>
      <c r="E4948" s="4" t="s">
        <v>945</v>
      </c>
      <c r="F4948" s="4" t="s">
        <v>112</v>
      </c>
      <c r="G4948" s="4" t="s">
        <v>113</v>
      </c>
      <c r="H4948" s="4" t="s">
        <v>440</v>
      </c>
      <c r="I4948" s="10">
        <v>3971.46</v>
      </c>
      <c r="J4948" s="10">
        <v>3971.44</v>
      </c>
      <c r="K4948" s="10">
        <v>3971.44</v>
      </c>
      <c r="L4948" s="10">
        <v>3971.47</v>
      </c>
      <c r="M4948" s="10">
        <v>3971.46</v>
      </c>
      <c r="N4948" s="10">
        <v>4098.8599999999997</v>
      </c>
      <c r="O4948" s="10">
        <v>4098.84</v>
      </c>
      <c r="P4948" s="10">
        <v>4098.8500000000004</v>
      </c>
      <c r="Q4948" s="10">
        <v>4098.84</v>
      </c>
      <c r="R4948" s="10">
        <v>4098.88</v>
      </c>
      <c r="S4948" s="10">
        <v>4098.82</v>
      </c>
      <c r="T4948" s="10">
        <v>4098.83</v>
      </c>
      <c r="U4948" s="9">
        <v>48549.19</v>
      </c>
    </row>
    <row r="4949" spans="1:21" ht="23.25" thickBot="1" x14ac:dyDescent="0.3">
      <c r="A4949" s="4" t="s">
        <v>943</v>
      </c>
      <c r="B4949" s="4" t="s">
        <v>853</v>
      </c>
      <c r="C4949" s="4" t="s">
        <v>854</v>
      </c>
      <c r="D4949" s="4" t="s">
        <v>944</v>
      </c>
      <c r="E4949" s="4" t="s">
        <v>945</v>
      </c>
      <c r="F4949" s="4" t="s">
        <v>114</v>
      </c>
      <c r="G4949" s="4" t="s">
        <v>115</v>
      </c>
      <c r="H4949" s="4" t="s">
        <v>440</v>
      </c>
      <c r="I4949" s="8">
        <v>14698.65</v>
      </c>
      <c r="J4949" s="8">
        <v>14698.66</v>
      </c>
      <c r="K4949" s="8">
        <v>14698.66</v>
      </c>
      <c r="L4949" s="8">
        <v>14739.4</v>
      </c>
      <c r="M4949" s="8">
        <v>14739.41</v>
      </c>
      <c r="N4949" s="8">
        <v>15212.25</v>
      </c>
      <c r="O4949" s="8">
        <v>15212.24</v>
      </c>
      <c r="P4949" s="8">
        <v>15212.24</v>
      </c>
      <c r="Q4949" s="8">
        <v>15212.24</v>
      </c>
      <c r="R4949" s="8">
        <v>15212.27</v>
      </c>
      <c r="S4949" s="8">
        <v>15212.26</v>
      </c>
      <c r="T4949" s="8">
        <v>15212.25</v>
      </c>
      <c r="U4949" s="9">
        <v>180060.53</v>
      </c>
    </row>
    <row r="4950" spans="1:21" ht="23.25" thickBot="1" x14ac:dyDescent="0.3">
      <c r="A4950" s="4" t="s">
        <v>943</v>
      </c>
      <c r="B4950" s="4" t="s">
        <v>853</v>
      </c>
      <c r="C4950" s="4" t="s">
        <v>854</v>
      </c>
      <c r="D4950" s="4" t="s">
        <v>944</v>
      </c>
      <c r="E4950" s="4" t="s">
        <v>945</v>
      </c>
      <c r="F4950" s="4" t="s">
        <v>128</v>
      </c>
      <c r="G4950" s="4" t="s">
        <v>129</v>
      </c>
      <c r="H4950" s="4" t="s">
        <v>440</v>
      </c>
      <c r="I4950" s="11"/>
      <c r="J4950" s="11"/>
      <c r="K4950" s="11"/>
      <c r="L4950" s="10">
        <v>695</v>
      </c>
      <c r="M4950" s="11"/>
      <c r="N4950" s="10">
        <v>557.88</v>
      </c>
      <c r="O4950" s="10">
        <v>199</v>
      </c>
      <c r="P4950" s="11"/>
      <c r="Q4950" s="11"/>
      <c r="R4950" s="10">
        <v>-695</v>
      </c>
      <c r="S4950" s="11"/>
      <c r="T4950" s="10">
        <v>398</v>
      </c>
      <c r="U4950" s="9">
        <v>1154.8800000000001</v>
      </c>
    </row>
    <row r="4951" spans="1:21" ht="23.25" thickBot="1" x14ac:dyDescent="0.3">
      <c r="A4951" s="4" t="s">
        <v>943</v>
      </c>
      <c r="B4951" s="4" t="s">
        <v>853</v>
      </c>
      <c r="C4951" s="4" t="s">
        <v>854</v>
      </c>
      <c r="D4951" s="4" t="s">
        <v>944</v>
      </c>
      <c r="E4951" s="4" t="s">
        <v>945</v>
      </c>
      <c r="F4951" s="4" t="s">
        <v>47</v>
      </c>
      <c r="G4951" s="4" t="s">
        <v>48</v>
      </c>
      <c r="H4951" s="4" t="s">
        <v>440</v>
      </c>
      <c r="I4951" s="7"/>
      <c r="J4951" s="7"/>
      <c r="K4951" s="7"/>
      <c r="L4951" s="7"/>
      <c r="M4951" s="8">
        <v>336.29</v>
      </c>
      <c r="N4951" s="7"/>
      <c r="O4951" s="7"/>
      <c r="P4951" s="7"/>
      <c r="Q4951" s="7"/>
      <c r="R4951" s="7"/>
      <c r="S4951" s="7"/>
      <c r="T4951" s="7"/>
      <c r="U4951" s="9">
        <v>336.29</v>
      </c>
    </row>
    <row r="4952" spans="1:21" ht="23.25" thickBot="1" x14ac:dyDescent="0.3">
      <c r="A4952" s="4" t="s">
        <v>943</v>
      </c>
      <c r="B4952" s="4" t="s">
        <v>853</v>
      </c>
      <c r="C4952" s="4" t="s">
        <v>854</v>
      </c>
      <c r="D4952" s="4" t="s">
        <v>944</v>
      </c>
      <c r="E4952" s="4" t="s">
        <v>945</v>
      </c>
      <c r="F4952" s="4" t="s">
        <v>132</v>
      </c>
      <c r="G4952" s="4" t="s">
        <v>133</v>
      </c>
      <c r="H4952" s="4" t="s">
        <v>440</v>
      </c>
      <c r="I4952" s="10">
        <v>53.94</v>
      </c>
      <c r="J4952" s="11"/>
      <c r="K4952" s="10">
        <v>10.44</v>
      </c>
      <c r="L4952" s="10">
        <v>132.24</v>
      </c>
      <c r="M4952" s="11"/>
      <c r="N4952" s="10">
        <v>69.599999999999994</v>
      </c>
      <c r="O4952" s="11"/>
      <c r="P4952" s="11"/>
      <c r="Q4952" s="11"/>
      <c r="R4952" s="11"/>
      <c r="S4952" s="11"/>
      <c r="T4952" s="11"/>
      <c r="U4952" s="9">
        <v>266.22000000000003</v>
      </c>
    </row>
    <row r="4953" spans="1:21" ht="23.25" thickBot="1" x14ac:dyDescent="0.3">
      <c r="A4953" s="4" t="s">
        <v>943</v>
      </c>
      <c r="B4953" s="4" t="s">
        <v>853</v>
      </c>
      <c r="C4953" s="4" t="s">
        <v>854</v>
      </c>
      <c r="D4953" s="4" t="s">
        <v>944</v>
      </c>
      <c r="E4953" s="4" t="s">
        <v>945</v>
      </c>
      <c r="F4953" s="4" t="s">
        <v>134</v>
      </c>
      <c r="G4953" s="4" t="s">
        <v>135</v>
      </c>
      <c r="H4953" s="4" t="s">
        <v>440</v>
      </c>
      <c r="I4953" s="7"/>
      <c r="J4953" s="7"/>
      <c r="K4953" s="7"/>
      <c r="L4953" s="7"/>
      <c r="M4953" s="7"/>
      <c r="N4953" s="8">
        <v>375</v>
      </c>
      <c r="O4953" s="7"/>
      <c r="P4953" s="7"/>
      <c r="Q4953" s="7"/>
      <c r="R4953" s="7"/>
      <c r="S4953" s="7"/>
      <c r="T4953" s="7"/>
      <c r="U4953" s="9">
        <v>375</v>
      </c>
    </row>
    <row r="4954" spans="1:21" ht="23.25" thickBot="1" x14ac:dyDescent="0.3">
      <c r="A4954" s="4" t="s">
        <v>943</v>
      </c>
      <c r="B4954" s="4" t="s">
        <v>853</v>
      </c>
      <c r="C4954" s="4" t="s">
        <v>854</v>
      </c>
      <c r="D4954" s="4" t="s">
        <v>944</v>
      </c>
      <c r="E4954" s="4" t="s">
        <v>945</v>
      </c>
      <c r="F4954" s="4" t="s">
        <v>38</v>
      </c>
      <c r="G4954" s="4" t="s">
        <v>39</v>
      </c>
      <c r="H4954" s="4" t="s">
        <v>440</v>
      </c>
      <c r="I4954" s="10">
        <v>805</v>
      </c>
      <c r="J4954" s="11"/>
      <c r="K4954" s="11"/>
      <c r="L4954" s="11"/>
      <c r="M4954" s="11"/>
      <c r="N4954" s="11"/>
      <c r="O4954" s="11"/>
      <c r="P4954" s="11"/>
      <c r="Q4954" s="11"/>
      <c r="R4954" s="11"/>
      <c r="S4954" s="11"/>
      <c r="T4954" s="11"/>
      <c r="U4954" s="9">
        <v>805</v>
      </c>
    </row>
    <row r="4955" spans="1:21" ht="23.25" thickBot="1" x14ac:dyDescent="0.3">
      <c r="A4955" s="4" t="s">
        <v>943</v>
      </c>
      <c r="B4955" s="4" t="s">
        <v>853</v>
      </c>
      <c r="C4955" s="4" t="s">
        <v>854</v>
      </c>
      <c r="D4955" s="4" t="s">
        <v>944</v>
      </c>
      <c r="E4955" s="4" t="s">
        <v>945</v>
      </c>
      <c r="F4955" s="4" t="s">
        <v>254</v>
      </c>
      <c r="G4955" s="4" t="s">
        <v>255</v>
      </c>
      <c r="H4955" s="4" t="s">
        <v>440</v>
      </c>
      <c r="I4955" s="7"/>
      <c r="J4955" s="8">
        <v>113.57</v>
      </c>
      <c r="K4955" s="8">
        <v>98.95</v>
      </c>
      <c r="L4955" s="8">
        <v>79</v>
      </c>
      <c r="M4955" s="7"/>
      <c r="N4955" s="8">
        <v>40</v>
      </c>
      <c r="O4955" s="8">
        <v>135</v>
      </c>
      <c r="P4955" s="8">
        <v>165</v>
      </c>
      <c r="Q4955" s="7"/>
      <c r="R4955" s="7"/>
      <c r="S4955" s="7"/>
      <c r="T4955" s="7"/>
      <c r="U4955" s="9">
        <v>631.52</v>
      </c>
    </row>
    <row r="4956" spans="1:21" ht="23.25" thickBot="1" x14ac:dyDescent="0.3">
      <c r="A4956" s="4" t="s">
        <v>943</v>
      </c>
      <c r="B4956" s="4" t="s">
        <v>853</v>
      </c>
      <c r="C4956" s="4" t="s">
        <v>854</v>
      </c>
      <c r="D4956" s="4" t="s">
        <v>944</v>
      </c>
      <c r="E4956" s="4" t="s">
        <v>945</v>
      </c>
      <c r="F4956" s="4" t="s">
        <v>98</v>
      </c>
      <c r="G4956" s="4" t="s">
        <v>99</v>
      </c>
      <c r="H4956" s="4" t="s">
        <v>440</v>
      </c>
      <c r="I4956" s="11"/>
      <c r="J4956" s="11"/>
      <c r="K4956" s="11"/>
      <c r="L4956" s="11"/>
      <c r="M4956" s="11"/>
      <c r="N4956" s="10">
        <v>3903</v>
      </c>
      <c r="O4956" s="11"/>
      <c r="P4956" s="10">
        <v>433.65</v>
      </c>
      <c r="Q4956" s="10">
        <v>575.99</v>
      </c>
      <c r="R4956" s="10">
        <v>11.98</v>
      </c>
      <c r="S4956" s="10">
        <v>150.21</v>
      </c>
      <c r="T4956" s="10">
        <v>-244.96</v>
      </c>
      <c r="U4956" s="9">
        <v>4829.87</v>
      </c>
    </row>
    <row r="4957" spans="1:21" ht="23.25" thickBot="1" x14ac:dyDescent="0.3">
      <c r="A4957" s="4" t="s">
        <v>943</v>
      </c>
      <c r="B4957" s="4" t="s">
        <v>853</v>
      </c>
      <c r="C4957" s="4" t="s">
        <v>854</v>
      </c>
      <c r="D4957" s="4" t="s">
        <v>944</v>
      </c>
      <c r="E4957" s="4" t="s">
        <v>945</v>
      </c>
      <c r="F4957" s="4" t="s">
        <v>146</v>
      </c>
      <c r="G4957" s="4" t="s">
        <v>147</v>
      </c>
      <c r="H4957" s="4" t="s">
        <v>440</v>
      </c>
      <c r="I4957" s="7"/>
      <c r="J4957" s="8">
        <v>32</v>
      </c>
      <c r="K4957" s="7"/>
      <c r="L4957" s="7"/>
      <c r="M4957" s="7"/>
      <c r="N4957" s="7"/>
      <c r="O4957" s="7"/>
      <c r="P4957" s="7"/>
      <c r="Q4957" s="7"/>
      <c r="R4957" s="7"/>
      <c r="S4957" s="7"/>
      <c r="T4957" s="7"/>
      <c r="U4957" s="9">
        <v>32</v>
      </c>
    </row>
    <row r="4958" spans="1:21" ht="23.25" thickBot="1" x14ac:dyDescent="0.3">
      <c r="A4958" s="4" t="s">
        <v>943</v>
      </c>
      <c r="B4958" s="4" t="s">
        <v>853</v>
      </c>
      <c r="C4958" s="4" t="s">
        <v>854</v>
      </c>
      <c r="D4958" s="4" t="s">
        <v>944</v>
      </c>
      <c r="E4958" s="4" t="s">
        <v>945</v>
      </c>
      <c r="F4958" s="4" t="s">
        <v>102</v>
      </c>
      <c r="G4958" s="4" t="s">
        <v>103</v>
      </c>
      <c r="H4958" s="4" t="s">
        <v>440</v>
      </c>
      <c r="I4958" s="10">
        <v>90.7</v>
      </c>
      <c r="J4958" s="10">
        <v>61.78</v>
      </c>
      <c r="K4958" s="10">
        <v>139.84</v>
      </c>
      <c r="L4958" s="10">
        <v>119.72</v>
      </c>
      <c r="M4958" s="10">
        <v>214.91</v>
      </c>
      <c r="N4958" s="10">
        <v>113.83</v>
      </c>
      <c r="O4958" s="11"/>
      <c r="P4958" s="10">
        <v>116.89</v>
      </c>
      <c r="Q4958" s="11"/>
      <c r="R4958" s="11"/>
      <c r="S4958" s="11"/>
      <c r="T4958" s="11"/>
      <c r="U4958" s="9">
        <v>857.67</v>
      </c>
    </row>
    <row r="4959" spans="1:21" ht="23.25" thickBot="1" x14ac:dyDescent="0.3">
      <c r="A4959" s="4" t="s">
        <v>943</v>
      </c>
      <c r="B4959" s="4" t="s">
        <v>853</v>
      </c>
      <c r="C4959" s="4" t="s">
        <v>854</v>
      </c>
      <c r="D4959" s="4" t="s">
        <v>944</v>
      </c>
      <c r="E4959" s="4" t="s">
        <v>945</v>
      </c>
      <c r="F4959" s="4" t="s">
        <v>235</v>
      </c>
      <c r="G4959" s="4" t="s">
        <v>236</v>
      </c>
      <c r="H4959" s="4" t="s">
        <v>440</v>
      </c>
      <c r="I4959" s="8">
        <v>36.659999999999997</v>
      </c>
      <c r="J4959" s="8">
        <v>51.7</v>
      </c>
      <c r="K4959" s="8">
        <v>64.86</v>
      </c>
      <c r="L4959" s="8">
        <v>41.93</v>
      </c>
      <c r="M4959" s="8">
        <v>42.12</v>
      </c>
      <c r="N4959" s="8">
        <v>19.93</v>
      </c>
      <c r="O4959" s="8">
        <v>52.02</v>
      </c>
      <c r="P4959" s="8">
        <v>121.74</v>
      </c>
      <c r="Q4959" s="8">
        <v>41.37</v>
      </c>
      <c r="R4959" s="8">
        <v>90.25</v>
      </c>
      <c r="S4959" s="8">
        <v>48.88</v>
      </c>
      <c r="T4959" s="7"/>
      <c r="U4959" s="9">
        <v>611.46</v>
      </c>
    </row>
    <row r="4960" spans="1:21" ht="23.25" thickBot="1" x14ac:dyDescent="0.3">
      <c r="A4960" s="4" t="s">
        <v>943</v>
      </c>
      <c r="B4960" s="4" t="s">
        <v>853</v>
      </c>
      <c r="C4960" s="4" t="s">
        <v>854</v>
      </c>
      <c r="D4960" s="4" t="s">
        <v>944</v>
      </c>
      <c r="E4960" s="4" t="s">
        <v>945</v>
      </c>
      <c r="F4960" s="4" t="s">
        <v>116</v>
      </c>
      <c r="G4960" s="4" t="s">
        <v>117</v>
      </c>
      <c r="H4960" s="4" t="s">
        <v>440</v>
      </c>
      <c r="I4960" s="10">
        <v>2249.98</v>
      </c>
      <c r="J4960" s="10">
        <v>39.549999999999997</v>
      </c>
      <c r="K4960" s="10">
        <v>134.80000000000001</v>
      </c>
      <c r="L4960" s="11"/>
      <c r="M4960" s="11"/>
      <c r="N4960" s="11"/>
      <c r="O4960" s="11"/>
      <c r="P4960" s="11"/>
      <c r="Q4960" s="11"/>
      <c r="R4960" s="11"/>
      <c r="S4960" s="11"/>
      <c r="T4960" s="11"/>
      <c r="U4960" s="9">
        <v>2424.33</v>
      </c>
    </row>
    <row r="4961" spans="1:21" ht="23.25" thickBot="1" x14ac:dyDescent="0.3">
      <c r="A4961" s="4" t="s">
        <v>943</v>
      </c>
      <c r="B4961" s="4" t="s">
        <v>853</v>
      </c>
      <c r="C4961" s="4" t="s">
        <v>854</v>
      </c>
      <c r="D4961" s="4" t="s">
        <v>944</v>
      </c>
      <c r="E4961" s="4" t="s">
        <v>945</v>
      </c>
      <c r="F4961" s="4" t="s">
        <v>82</v>
      </c>
      <c r="G4961" s="4" t="s">
        <v>83</v>
      </c>
      <c r="H4961" s="4" t="s">
        <v>440</v>
      </c>
      <c r="I4961" s="8">
        <v>4</v>
      </c>
      <c r="J4961" s="8">
        <v>41.4</v>
      </c>
      <c r="K4961" s="8">
        <v>20</v>
      </c>
      <c r="L4961" s="8">
        <v>24</v>
      </c>
      <c r="M4961" s="7"/>
      <c r="N4961" s="8">
        <v>4</v>
      </c>
      <c r="O4961" s="7"/>
      <c r="P4961" s="7"/>
      <c r="Q4961" s="7"/>
      <c r="R4961" s="7"/>
      <c r="S4961" s="7"/>
      <c r="T4961" s="7"/>
      <c r="U4961" s="9">
        <v>93.4</v>
      </c>
    </row>
    <row r="4962" spans="1:21" ht="23.25" thickBot="1" x14ac:dyDescent="0.3">
      <c r="A4962" s="4" t="s">
        <v>943</v>
      </c>
      <c r="B4962" s="4" t="s">
        <v>853</v>
      </c>
      <c r="C4962" s="4" t="s">
        <v>854</v>
      </c>
      <c r="D4962" s="4" t="s">
        <v>944</v>
      </c>
      <c r="E4962" s="4" t="s">
        <v>945</v>
      </c>
      <c r="F4962" s="4" t="s">
        <v>239</v>
      </c>
      <c r="G4962" s="4" t="s">
        <v>240</v>
      </c>
      <c r="H4962" s="4" t="s">
        <v>440</v>
      </c>
      <c r="I4962" s="10">
        <v>9</v>
      </c>
      <c r="J4962" s="11"/>
      <c r="K4962" s="11"/>
      <c r="L4962" s="11"/>
      <c r="M4962" s="11"/>
      <c r="N4962" s="11"/>
      <c r="O4962" s="11"/>
      <c r="P4962" s="11"/>
      <c r="Q4962" s="11"/>
      <c r="R4962" s="11"/>
      <c r="S4962" s="11"/>
      <c r="T4962" s="11"/>
      <c r="U4962" s="9">
        <v>9</v>
      </c>
    </row>
    <row r="4963" spans="1:21" ht="23.25" thickBot="1" x14ac:dyDescent="0.3">
      <c r="A4963" s="4" t="s">
        <v>943</v>
      </c>
      <c r="B4963" s="4" t="s">
        <v>853</v>
      </c>
      <c r="C4963" s="4" t="s">
        <v>854</v>
      </c>
      <c r="D4963" s="4" t="s">
        <v>944</v>
      </c>
      <c r="E4963" s="4" t="s">
        <v>945</v>
      </c>
      <c r="F4963" s="4" t="s">
        <v>150</v>
      </c>
      <c r="G4963" s="4" t="s">
        <v>151</v>
      </c>
      <c r="H4963" s="4" t="s">
        <v>440</v>
      </c>
      <c r="I4963" s="7"/>
      <c r="J4963" s="7"/>
      <c r="K4963" s="7"/>
      <c r="L4963" s="7"/>
      <c r="M4963" s="7"/>
      <c r="N4963" s="8">
        <v>95.4</v>
      </c>
      <c r="O4963" s="8">
        <v>230.4</v>
      </c>
      <c r="P4963" s="7"/>
      <c r="Q4963" s="7"/>
      <c r="R4963" s="7"/>
      <c r="S4963" s="7"/>
      <c r="T4963" s="7"/>
      <c r="U4963" s="9">
        <v>325.8</v>
      </c>
    </row>
    <row r="4964" spans="1:21" ht="23.25" thickBot="1" x14ac:dyDescent="0.3">
      <c r="A4964" s="4" t="s">
        <v>943</v>
      </c>
      <c r="B4964" s="4" t="s">
        <v>853</v>
      </c>
      <c r="C4964" s="4" t="s">
        <v>854</v>
      </c>
      <c r="D4964" s="4" t="s">
        <v>944</v>
      </c>
      <c r="E4964" s="4" t="s">
        <v>945</v>
      </c>
      <c r="F4964" s="4" t="s">
        <v>152</v>
      </c>
      <c r="G4964" s="4" t="s">
        <v>153</v>
      </c>
      <c r="H4964" s="4" t="s">
        <v>440</v>
      </c>
      <c r="I4964" s="10">
        <v>20739.740000000002</v>
      </c>
      <c r="J4964" s="10">
        <v>11311.72</v>
      </c>
      <c r="K4964" s="10">
        <v>34023.49</v>
      </c>
      <c r="L4964" s="10">
        <v>2380.9899999999998</v>
      </c>
      <c r="M4964" s="10">
        <v>10125.99</v>
      </c>
      <c r="N4964" s="10">
        <v>19936.490000000002</v>
      </c>
      <c r="O4964" s="10">
        <v>18922.240000000002</v>
      </c>
      <c r="P4964" s="10">
        <v>83623.490000000005</v>
      </c>
      <c r="Q4964" s="10">
        <v>36498</v>
      </c>
      <c r="R4964" s="10">
        <v>-20135</v>
      </c>
      <c r="S4964" s="10">
        <v>-8738.02</v>
      </c>
      <c r="T4964" s="10">
        <v>16512.5</v>
      </c>
      <c r="U4964" s="9">
        <v>225201.63</v>
      </c>
    </row>
    <row r="4965" spans="1:21" ht="23.25" thickBot="1" x14ac:dyDescent="0.3">
      <c r="A4965" s="4" t="s">
        <v>943</v>
      </c>
      <c r="B4965" s="4" t="s">
        <v>853</v>
      </c>
      <c r="C4965" s="4" t="s">
        <v>854</v>
      </c>
      <c r="D4965" s="4" t="s">
        <v>944</v>
      </c>
      <c r="E4965" s="4" t="s">
        <v>945</v>
      </c>
      <c r="F4965" s="4" t="s">
        <v>771</v>
      </c>
      <c r="G4965" s="4" t="s">
        <v>772</v>
      </c>
      <c r="H4965" s="4" t="s">
        <v>440</v>
      </c>
      <c r="I4965" s="8">
        <v>5400</v>
      </c>
      <c r="J4965" s="7"/>
      <c r="K4965" s="7"/>
      <c r="L4965" s="7"/>
      <c r="M4965" s="7"/>
      <c r="N4965" s="7"/>
      <c r="O4965" s="7"/>
      <c r="P4965" s="7"/>
      <c r="Q4965" s="7"/>
      <c r="R4965" s="7"/>
      <c r="S4965" s="8">
        <v>10500</v>
      </c>
      <c r="T4965" s="8">
        <v>1205</v>
      </c>
      <c r="U4965" s="9">
        <v>17105</v>
      </c>
    </row>
    <row r="4966" spans="1:21" ht="23.25" thickBot="1" x14ac:dyDescent="0.3">
      <c r="A4966" s="4" t="s">
        <v>943</v>
      </c>
      <c r="B4966" s="4" t="s">
        <v>853</v>
      </c>
      <c r="C4966" s="4" t="s">
        <v>854</v>
      </c>
      <c r="D4966" s="4" t="s">
        <v>944</v>
      </c>
      <c r="E4966" s="4" t="s">
        <v>945</v>
      </c>
      <c r="F4966" s="4" t="s">
        <v>84</v>
      </c>
      <c r="G4966" s="4" t="s">
        <v>85</v>
      </c>
      <c r="H4966" s="4" t="s">
        <v>440</v>
      </c>
      <c r="I4966" s="10">
        <v>503.29</v>
      </c>
      <c r="J4966" s="10">
        <v>169.29</v>
      </c>
      <c r="K4966" s="10">
        <v>1412.67</v>
      </c>
      <c r="L4966" s="10">
        <v>363.99</v>
      </c>
      <c r="M4966" s="10">
        <v>602.63</v>
      </c>
      <c r="N4966" s="10">
        <v>538.49</v>
      </c>
      <c r="O4966" s="11"/>
      <c r="P4966" s="11"/>
      <c r="Q4966" s="10">
        <v>350</v>
      </c>
      <c r="R4966" s="11"/>
      <c r="S4966" s="11"/>
      <c r="T4966" s="11"/>
      <c r="U4966" s="9">
        <v>3940.36</v>
      </c>
    </row>
    <row r="4967" spans="1:21" ht="23.25" thickBot="1" x14ac:dyDescent="0.3">
      <c r="A4967" s="4" t="s">
        <v>943</v>
      </c>
      <c r="B4967" s="4" t="s">
        <v>853</v>
      </c>
      <c r="C4967" s="4" t="s">
        <v>854</v>
      </c>
      <c r="D4967" s="4" t="s">
        <v>944</v>
      </c>
      <c r="E4967" s="4" t="s">
        <v>945</v>
      </c>
      <c r="F4967" s="4" t="s">
        <v>162</v>
      </c>
      <c r="G4967" s="4" t="s">
        <v>163</v>
      </c>
      <c r="H4967" s="4" t="s">
        <v>440</v>
      </c>
      <c r="I4967" s="8">
        <v>533.44000000000005</v>
      </c>
      <c r="J4967" s="7"/>
      <c r="K4967" s="7"/>
      <c r="L4967" s="7"/>
      <c r="M4967" s="7"/>
      <c r="N4967" s="7"/>
      <c r="O4967" s="7"/>
      <c r="P4967" s="7"/>
      <c r="Q4967" s="7"/>
      <c r="R4967" s="7"/>
      <c r="S4967" s="7"/>
      <c r="T4967" s="7"/>
      <c r="U4967" s="9">
        <v>533.44000000000005</v>
      </c>
    </row>
    <row r="4968" spans="1:21" ht="23.25" thickBot="1" x14ac:dyDescent="0.3">
      <c r="A4968" s="4" t="s">
        <v>943</v>
      </c>
      <c r="B4968" s="4" t="s">
        <v>853</v>
      </c>
      <c r="C4968" s="4" t="s">
        <v>854</v>
      </c>
      <c r="D4968" s="4" t="s">
        <v>944</v>
      </c>
      <c r="E4968" s="4" t="s">
        <v>945</v>
      </c>
      <c r="F4968" s="4" t="s">
        <v>164</v>
      </c>
      <c r="G4968" s="4" t="s">
        <v>165</v>
      </c>
      <c r="H4968" s="4" t="s">
        <v>440</v>
      </c>
      <c r="I4968" s="10">
        <v>563.28</v>
      </c>
      <c r="J4968" s="11"/>
      <c r="K4968" s="10">
        <v>1175.21</v>
      </c>
      <c r="L4968" s="10">
        <v>-286.94</v>
      </c>
      <c r="M4968" s="10">
        <v>522.52</v>
      </c>
      <c r="N4968" s="10">
        <v>1029.25</v>
      </c>
      <c r="O4968" s="11"/>
      <c r="P4968" s="11"/>
      <c r="Q4968" s="11"/>
      <c r="R4968" s="11"/>
      <c r="S4968" s="11"/>
      <c r="T4968" s="11"/>
      <c r="U4968" s="9">
        <v>3003.32</v>
      </c>
    </row>
    <row r="4969" spans="1:21" ht="23.25" thickBot="1" x14ac:dyDescent="0.3">
      <c r="A4969" s="4" t="s">
        <v>943</v>
      </c>
      <c r="B4969" s="4" t="s">
        <v>853</v>
      </c>
      <c r="C4969" s="4" t="s">
        <v>854</v>
      </c>
      <c r="D4969" s="4" t="s">
        <v>944</v>
      </c>
      <c r="E4969" s="4" t="s">
        <v>945</v>
      </c>
      <c r="F4969" s="4" t="s">
        <v>86</v>
      </c>
      <c r="G4969" s="4" t="s">
        <v>87</v>
      </c>
      <c r="H4969" s="4" t="s">
        <v>440</v>
      </c>
      <c r="I4969" s="7"/>
      <c r="J4969" s="8">
        <v>1423.58</v>
      </c>
      <c r="K4969" s="7"/>
      <c r="L4969" s="7"/>
      <c r="M4969" s="8">
        <v>643.78</v>
      </c>
      <c r="N4969" s="8">
        <v>369.74</v>
      </c>
      <c r="O4969" s="7"/>
      <c r="P4969" s="7"/>
      <c r="Q4969" s="7"/>
      <c r="R4969" s="7"/>
      <c r="S4969" s="7"/>
      <c r="T4969" s="7"/>
      <c r="U4969" s="9">
        <v>2437.1</v>
      </c>
    </row>
    <row r="4970" spans="1:21" ht="23.25" thickBot="1" x14ac:dyDescent="0.3">
      <c r="A4970" s="4" t="s">
        <v>943</v>
      </c>
      <c r="B4970" s="4" t="s">
        <v>853</v>
      </c>
      <c r="C4970" s="4" t="s">
        <v>854</v>
      </c>
      <c r="D4970" s="4" t="s">
        <v>944</v>
      </c>
      <c r="E4970" s="4" t="s">
        <v>945</v>
      </c>
      <c r="F4970" s="4" t="s">
        <v>166</v>
      </c>
      <c r="G4970" s="4" t="s">
        <v>167</v>
      </c>
      <c r="H4970" s="4" t="s">
        <v>440</v>
      </c>
      <c r="I4970" s="10">
        <v>105.95</v>
      </c>
      <c r="J4970" s="11"/>
      <c r="K4970" s="10">
        <v>84</v>
      </c>
      <c r="L4970" s="11"/>
      <c r="M4970" s="11"/>
      <c r="N4970" s="11"/>
      <c r="O4970" s="11"/>
      <c r="P4970" s="11"/>
      <c r="Q4970" s="10">
        <v>28.95</v>
      </c>
      <c r="R4970" s="11"/>
      <c r="S4970" s="11"/>
      <c r="T4970" s="10">
        <v>28.95</v>
      </c>
      <c r="U4970" s="9">
        <v>247.85</v>
      </c>
    </row>
    <row r="4971" spans="1:21" ht="23.25" thickBot="1" x14ac:dyDescent="0.3">
      <c r="A4971" s="4" t="s">
        <v>943</v>
      </c>
      <c r="B4971" s="4" t="s">
        <v>853</v>
      </c>
      <c r="C4971" s="4" t="s">
        <v>854</v>
      </c>
      <c r="D4971" s="4" t="s">
        <v>944</v>
      </c>
      <c r="E4971" s="4" t="s">
        <v>945</v>
      </c>
      <c r="F4971" s="4" t="s">
        <v>168</v>
      </c>
      <c r="G4971" s="4" t="s">
        <v>169</v>
      </c>
      <c r="H4971" s="4" t="s">
        <v>440</v>
      </c>
      <c r="I4971" s="8">
        <v>687.32</v>
      </c>
      <c r="J4971" s="7"/>
      <c r="K4971" s="8">
        <v>275.95</v>
      </c>
      <c r="L4971" s="8">
        <v>184.02</v>
      </c>
      <c r="M4971" s="7"/>
      <c r="N4971" s="7"/>
      <c r="O4971" s="7"/>
      <c r="P4971" s="7"/>
      <c r="Q4971" s="7"/>
      <c r="R4971" s="7"/>
      <c r="S4971" s="7"/>
      <c r="T4971" s="7"/>
      <c r="U4971" s="9">
        <v>1147.29</v>
      </c>
    </row>
    <row r="4972" spans="1:21" ht="23.25" thickBot="1" x14ac:dyDescent="0.3">
      <c r="A4972" s="4" t="s">
        <v>943</v>
      </c>
      <c r="B4972" s="4" t="s">
        <v>853</v>
      </c>
      <c r="C4972" s="4" t="s">
        <v>854</v>
      </c>
      <c r="D4972" s="4" t="s">
        <v>944</v>
      </c>
      <c r="E4972" s="4" t="s">
        <v>945</v>
      </c>
      <c r="F4972" s="4" t="s">
        <v>308</v>
      </c>
      <c r="G4972" s="4" t="s">
        <v>309</v>
      </c>
      <c r="H4972" s="4" t="s">
        <v>440</v>
      </c>
      <c r="I4972" s="11"/>
      <c r="J4972" s="11"/>
      <c r="K4972" s="11"/>
      <c r="L4972" s="11"/>
      <c r="M4972" s="11"/>
      <c r="N4972" s="11"/>
      <c r="O4972" s="11"/>
      <c r="P4972" s="11"/>
      <c r="Q4972" s="10">
        <v>145</v>
      </c>
      <c r="R4972" s="11"/>
      <c r="S4972" s="11"/>
      <c r="T4972" s="11"/>
      <c r="U4972" s="9">
        <v>145</v>
      </c>
    </row>
    <row r="4973" spans="1:21" ht="23.25" thickBot="1" x14ac:dyDescent="0.3">
      <c r="A4973" s="4" t="s">
        <v>943</v>
      </c>
      <c r="B4973" s="4" t="s">
        <v>853</v>
      </c>
      <c r="C4973" s="4" t="s">
        <v>854</v>
      </c>
      <c r="D4973" s="4" t="s">
        <v>944</v>
      </c>
      <c r="E4973" s="4" t="s">
        <v>945</v>
      </c>
      <c r="F4973" s="4" t="s">
        <v>192</v>
      </c>
      <c r="G4973" s="4" t="s">
        <v>193</v>
      </c>
      <c r="H4973" s="4" t="s">
        <v>440</v>
      </c>
      <c r="I4973" s="8">
        <v>-364.38</v>
      </c>
      <c r="J4973" s="8">
        <v>-728.76</v>
      </c>
      <c r="K4973" s="7"/>
      <c r="L4973" s="7"/>
      <c r="M4973" s="7"/>
      <c r="N4973" s="7"/>
      <c r="O4973" s="8">
        <v>-121.46</v>
      </c>
      <c r="P4973" s="7"/>
      <c r="Q4973" s="7"/>
      <c r="R4973" s="7"/>
      <c r="S4973" s="8">
        <v>-728.76</v>
      </c>
      <c r="T4973" s="7"/>
      <c r="U4973" s="9">
        <v>-1943.36</v>
      </c>
    </row>
    <row r="4974" spans="1:21" ht="23.25" thickBot="1" x14ac:dyDescent="0.3">
      <c r="A4974" s="4" t="s">
        <v>943</v>
      </c>
      <c r="B4974" s="4" t="s">
        <v>853</v>
      </c>
      <c r="C4974" s="4" t="s">
        <v>854</v>
      </c>
      <c r="D4974" s="4" t="s">
        <v>946</v>
      </c>
      <c r="E4974" s="4" t="s">
        <v>947</v>
      </c>
      <c r="F4974" s="4" t="s">
        <v>84</v>
      </c>
      <c r="G4974" s="4" t="s">
        <v>85</v>
      </c>
      <c r="H4974" s="4" t="s">
        <v>353</v>
      </c>
      <c r="I4974" s="11"/>
      <c r="J4974" s="11"/>
      <c r="K4974" s="10">
        <v>450.63</v>
      </c>
      <c r="L4974" s="11"/>
      <c r="M4974" s="11"/>
      <c r="N4974" s="11"/>
      <c r="O4974" s="11"/>
      <c r="P4974" s="11"/>
      <c r="Q4974" s="11"/>
      <c r="R4974" s="11"/>
      <c r="S4974" s="11"/>
      <c r="T4974" s="11"/>
      <c r="U4974" s="9">
        <v>450.63</v>
      </c>
    </row>
    <row r="4975" spans="1:21" ht="23.25" thickBot="1" x14ac:dyDescent="0.3">
      <c r="A4975" s="4" t="s">
        <v>943</v>
      </c>
      <c r="B4975" s="4" t="s">
        <v>1153</v>
      </c>
      <c r="C4975" s="4" t="s">
        <v>1154</v>
      </c>
      <c r="D4975" s="4" t="s">
        <v>944</v>
      </c>
      <c r="E4975" s="4" t="s">
        <v>945</v>
      </c>
      <c r="F4975" s="4" t="s">
        <v>108</v>
      </c>
      <c r="G4975" s="4" t="s">
        <v>109</v>
      </c>
      <c r="H4975" s="4" t="s">
        <v>440</v>
      </c>
      <c r="I4975" s="8">
        <v>84769.73</v>
      </c>
      <c r="J4975" s="8">
        <v>78245.3</v>
      </c>
      <c r="K4975" s="8">
        <v>87506.39</v>
      </c>
      <c r="L4975" s="8">
        <v>96371.37</v>
      </c>
      <c r="M4975" s="8">
        <v>100353.17</v>
      </c>
      <c r="N4975" s="8">
        <v>103124.46</v>
      </c>
      <c r="O4975" s="8">
        <v>110175.17</v>
      </c>
      <c r="P4975" s="8">
        <v>101098.55</v>
      </c>
      <c r="Q4975" s="8">
        <v>107141.31</v>
      </c>
      <c r="R4975" s="8">
        <v>96311.02</v>
      </c>
      <c r="S4975" s="8">
        <v>92767.91</v>
      </c>
      <c r="T4975" s="8">
        <v>95960.85</v>
      </c>
      <c r="U4975" s="9">
        <v>1153825.23</v>
      </c>
    </row>
    <row r="4976" spans="1:21" ht="23.25" thickBot="1" x14ac:dyDescent="0.3">
      <c r="A4976" s="4" t="s">
        <v>943</v>
      </c>
      <c r="B4976" s="4" t="s">
        <v>1153</v>
      </c>
      <c r="C4976" s="4" t="s">
        <v>1154</v>
      </c>
      <c r="D4976" s="4" t="s">
        <v>944</v>
      </c>
      <c r="E4976" s="4" t="s">
        <v>945</v>
      </c>
      <c r="F4976" s="4" t="s">
        <v>529</v>
      </c>
      <c r="G4976" s="4" t="s">
        <v>530</v>
      </c>
      <c r="H4976" s="4" t="s">
        <v>440</v>
      </c>
      <c r="I4976" s="10">
        <v>121.69</v>
      </c>
      <c r="J4976" s="10">
        <v>0.01</v>
      </c>
      <c r="K4976" s="10">
        <v>316.41000000000003</v>
      </c>
      <c r="L4976" s="11"/>
      <c r="M4976" s="10">
        <v>48.68</v>
      </c>
      <c r="N4976" s="10">
        <v>101.25</v>
      </c>
      <c r="O4976" s="11"/>
      <c r="P4976" s="10">
        <v>1189.67</v>
      </c>
      <c r="Q4976" s="11"/>
      <c r="R4976" s="11"/>
      <c r="S4976" s="11"/>
      <c r="T4976" s="11"/>
      <c r="U4976" s="9">
        <v>1777.71</v>
      </c>
    </row>
    <row r="4977" spans="1:21" ht="23.25" thickBot="1" x14ac:dyDescent="0.3">
      <c r="A4977" s="4" t="s">
        <v>943</v>
      </c>
      <c r="B4977" s="4" t="s">
        <v>1153</v>
      </c>
      <c r="C4977" s="4" t="s">
        <v>1154</v>
      </c>
      <c r="D4977" s="4" t="s">
        <v>944</v>
      </c>
      <c r="E4977" s="4" t="s">
        <v>945</v>
      </c>
      <c r="F4977" s="4" t="s">
        <v>110</v>
      </c>
      <c r="G4977" s="4" t="s">
        <v>111</v>
      </c>
      <c r="H4977" s="4" t="s">
        <v>440</v>
      </c>
      <c r="I4977" s="8">
        <v>2083.34</v>
      </c>
      <c r="J4977" s="8">
        <v>2083.34</v>
      </c>
      <c r="K4977" s="8">
        <v>6929.58</v>
      </c>
      <c r="L4977" s="8">
        <v>2500.0100000000002</v>
      </c>
      <c r="M4977" s="8">
        <v>2325.88</v>
      </c>
      <c r="N4977" s="8">
        <v>2083.34</v>
      </c>
      <c r="O4977" s="8">
        <v>2083.34</v>
      </c>
      <c r="P4977" s="8">
        <v>2083.34</v>
      </c>
      <c r="Q4977" s="8">
        <v>2083.34</v>
      </c>
      <c r="R4977" s="8">
        <v>833.34</v>
      </c>
      <c r="S4977" s="8">
        <v>2883.06</v>
      </c>
      <c r="T4977" s="8">
        <v>416.67</v>
      </c>
      <c r="U4977" s="9">
        <v>28388.58</v>
      </c>
    </row>
    <row r="4978" spans="1:21" ht="23.25" thickBot="1" x14ac:dyDescent="0.3">
      <c r="A4978" s="4" t="s">
        <v>943</v>
      </c>
      <c r="B4978" s="4" t="s">
        <v>1153</v>
      </c>
      <c r="C4978" s="4" t="s">
        <v>1154</v>
      </c>
      <c r="D4978" s="4" t="s">
        <v>944</v>
      </c>
      <c r="E4978" s="4" t="s">
        <v>945</v>
      </c>
      <c r="F4978" s="4" t="s">
        <v>112</v>
      </c>
      <c r="G4978" s="4" t="s">
        <v>113</v>
      </c>
      <c r="H4978" s="4" t="s">
        <v>440</v>
      </c>
      <c r="I4978" s="10">
        <v>12895.4</v>
      </c>
      <c r="J4978" s="10">
        <v>12824.65</v>
      </c>
      <c r="K4978" s="10">
        <v>14520.84</v>
      </c>
      <c r="L4978" s="10">
        <v>14556.23</v>
      </c>
      <c r="M4978" s="10">
        <v>14449.94</v>
      </c>
      <c r="N4978" s="10">
        <v>14968.1</v>
      </c>
      <c r="O4978" s="10">
        <v>15043.47</v>
      </c>
      <c r="P4978" s="10">
        <v>15081.9</v>
      </c>
      <c r="Q4978" s="10">
        <v>15118.88</v>
      </c>
      <c r="R4978" s="10">
        <v>15155.69</v>
      </c>
      <c r="S4978" s="10">
        <v>15045.15</v>
      </c>
      <c r="T4978" s="10">
        <v>15192.6</v>
      </c>
      <c r="U4978" s="9">
        <v>174852.85</v>
      </c>
    </row>
    <row r="4979" spans="1:21" ht="23.25" thickBot="1" x14ac:dyDescent="0.3">
      <c r="A4979" s="4" t="s">
        <v>943</v>
      </c>
      <c r="B4979" s="4" t="s">
        <v>1153</v>
      </c>
      <c r="C4979" s="4" t="s">
        <v>1154</v>
      </c>
      <c r="D4979" s="4" t="s">
        <v>944</v>
      </c>
      <c r="E4979" s="4" t="s">
        <v>945</v>
      </c>
      <c r="F4979" s="4" t="s">
        <v>114</v>
      </c>
      <c r="G4979" s="4" t="s">
        <v>115</v>
      </c>
      <c r="H4979" s="4" t="s">
        <v>440</v>
      </c>
      <c r="I4979" s="8">
        <v>47955.21</v>
      </c>
      <c r="J4979" s="8">
        <v>47673.3</v>
      </c>
      <c r="K4979" s="8">
        <v>54043.68</v>
      </c>
      <c r="L4979" s="8">
        <v>54273.77</v>
      </c>
      <c r="M4979" s="8">
        <v>53844.65</v>
      </c>
      <c r="N4979" s="8">
        <v>55776.55</v>
      </c>
      <c r="O4979" s="8">
        <v>56040.160000000003</v>
      </c>
      <c r="P4979" s="8">
        <v>56373.57</v>
      </c>
      <c r="Q4979" s="8">
        <v>56320.01</v>
      </c>
      <c r="R4979" s="8">
        <v>56331.78</v>
      </c>
      <c r="S4979" s="8">
        <v>55921.42</v>
      </c>
      <c r="T4979" s="8">
        <v>56426.94</v>
      </c>
      <c r="U4979" s="9">
        <v>650981.04</v>
      </c>
    </row>
    <row r="4980" spans="1:21" ht="23.25" thickBot="1" x14ac:dyDescent="0.3">
      <c r="A4980" s="4" t="s">
        <v>943</v>
      </c>
      <c r="B4980" s="4" t="s">
        <v>1153</v>
      </c>
      <c r="C4980" s="4" t="s">
        <v>1154</v>
      </c>
      <c r="D4980" s="4" t="s">
        <v>944</v>
      </c>
      <c r="E4980" s="4" t="s">
        <v>945</v>
      </c>
      <c r="F4980" s="4" t="s">
        <v>128</v>
      </c>
      <c r="G4980" s="4" t="s">
        <v>129</v>
      </c>
      <c r="H4980" s="4" t="s">
        <v>440</v>
      </c>
      <c r="I4980" s="11"/>
      <c r="J4980" s="11"/>
      <c r="K4980" s="11"/>
      <c r="L4980" s="10">
        <v>60</v>
      </c>
      <c r="M4980" s="11"/>
      <c r="N4980" s="11"/>
      <c r="O4980" s="10">
        <v>644.99</v>
      </c>
      <c r="P4980" s="11"/>
      <c r="Q4980" s="11"/>
      <c r="R4980" s="11"/>
      <c r="S4980" s="11"/>
      <c r="T4980" s="11"/>
      <c r="U4980" s="9">
        <v>704.99</v>
      </c>
    </row>
    <row r="4981" spans="1:21" ht="23.25" thickBot="1" x14ac:dyDescent="0.3">
      <c r="A4981" s="4" t="s">
        <v>943</v>
      </c>
      <c r="B4981" s="4" t="s">
        <v>1153</v>
      </c>
      <c r="C4981" s="4" t="s">
        <v>1154</v>
      </c>
      <c r="D4981" s="4" t="s">
        <v>944</v>
      </c>
      <c r="E4981" s="4" t="s">
        <v>945</v>
      </c>
      <c r="F4981" s="4" t="s">
        <v>306</v>
      </c>
      <c r="G4981" s="4" t="s">
        <v>307</v>
      </c>
      <c r="H4981" s="4" t="s">
        <v>440</v>
      </c>
      <c r="I4981" s="8">
        <v>525</v>
      </c>
      <c r="J4981" s="8">
        <v>525</v>
      </c>
      <c r="K4981" s="8">
        <v>525</v>
      </c>
      <c r="L4981" s="8">
        <v>525</v>
      </c>
      <c r="M4981" s="8">
        <v>525</v>
      </c>
      <c r="N4981" s="8">
        <v>525</v>
      </c>
      <c r="O4981" s="8">
        <v>525</v>
      </c>
      <c r="P4981" s="8">
        <v>525</v>
      </c>
      <c r="Q4981" s="8">
        <v>525</v>
      </c>
      <c r="R4981" s="8">
        <v>525</v>
      </c>
      <c r="S4981" s="8">
        <v>525</v>
      </c>
      <c r="T4981" s="8">
        <v>525</v>
      </c>
      <c r="U4981" s="9">
        <v>6300</v>
      </c>
    </row>
    <row r="4982" spans="1:21" ht="23.25" thickBot="1" x14ac:dyDescent="0.3">
      <c r="A4982" s="4" t="s">
        <v>943</v>
      </c>
      <c r="B4982" s="4" t="s">
        <v>1153</v>
      </c>
      <c r="C4982" s="4" t="s">
        <v>1154</v>
      </c>
      <c r="D4982" s="4" t="s">
        <v>944</v>
      </c>
      <c r="E4982" s="4" t="s">
        <v>945</v>
      </c>
      <c r="F4982" s="4" t="s">
        <v>47</v>
      </c>
      <c r="G4982" s="4" t="s">
        <v>48</v>
      </c>
      <c r="H4982" s="4" t="s">
        <v>440</v>
      </c>
      <c r="I4982" s="11"/>
      <c r="J4982" s="11"/>
      <c r="K4982" s="11"/>
      <c r="L4982" s="10">
        <v>24.92</v>
      </c>
      <c r="M4982" s="11"/>
      <c r="N4982" s="11"/>
      <c r="O4982" s="11"/>
      <c r="P4982" s="11"/>
      <c r="Q4982" s="11"/>
      <c r="R4982" s="11"/>
      <c r="S4982" s="11"/>
      <c r="T4982" s="11"/>
      <c r="U4982" s="9">
        <v>24.92</v>
      </c>
    </row>
    <row r="4983" spans="1:21" ht="23.25" thickBot="1" x14ac:dyDescent="0.3">
      <c r="A4983" s="4" t="s">
        <v>943</v>
      </c>
      <c r="B4983" s="4" t="s">
        <v>1153</v>
      </c>
      <c r="C4983" s="4" t="s">
        <v>1154</v>
      </c>
      <c r="D4983" s="4" t="s">
        <v>944</v>
      </c>
      <c r="E4983" s="4" t="s">
        <v>945</v>
      </c>
      <c r="F4983" s="4" t="s">
        <v>132</v>
      </c>
      <c r="G4983" s="4" t="s">
        <v>133</v>
      </c>
      <c r="H4983" s="4" t="s">
        <v>440</v>
      </c>
      <c r="I4983" s="7"/>
      <c r="J4983" s="8">
        <v>850.74</v>
      </c>
      <c r="K4983" s="7"/>
      <c r="L4983" s="8">
        <v>389.76</v>
      </c>
      <c r="M4983" s="8">
        <v>159.85</v>
      </c>
      <c r="N4983" s="8">
        <v>321.66000000000003</v>
      </c>
      <c r="O4983" s="7"/>
      <c r="P4983" s="8">
        <v>40.6</v>
      </c>
      <c r="Q4983" s="8">
        <v>127.08</v>
      </c>
      <c r="R4983" s="7"/>
      <c r="S4983" s="7"/>
      <c r="T4983" s="7"/>
      <c r="U4983" s="9">
        <v>1889.69</v>
      </c>
    </row>
    <row r="4984" spans="1:21" ht="23.25" thickBot="1" x14ac:dyDescent="0.3">
      <c r="A4984" s="4" t="s">
        <v>943</v>
      </c>
      <c r="B4984" s="4" t="s">
        <v>1153</v>
      </c>
      <c r="C4984" s="4" t="s">
        <v>1154</v>
      </c>
      <c r="D4984" s="4" t="s">
        <v>944</v>
      </c>
      <c r="E4984" s="4" t="s">
        <v>945</v>
      </c>
      <c r="F4984" s="4" t="s">
        <v>134</v>
      </c>
      <c r="G4984" s="4" t="s">
        <v>135</v>
      </c>
      <c r="H4984" s="4" t="s">
        <v>440</v>
      </c>
      <c r="I4984" s="10">
        <v>50</v>
      </c>
      <c r="J4984" s="11"/>
      <c r="K4984" s="10">
        <v>190</v>
      </c>
      <c r="L4984" s="10">
        <v>1825</v>
      </c>
      <c r="M4984" s="10">
        <v>1182.6099999999999</v>
      </c>
      <c r="N4984" s="10">
        <v>3000</v>
      </c>
      <c r="O4984" s="11"/>
      <c r="P4984" s="11"/>
      <c r="Q4984" s="10">
        <v>367.2</v>
      </c>
      <c r="R4984" s="10">
        <v>1466</v>
      </c>
      <c r="S4984" s="10">
        <v>255</v>
      </c>
      <c r="T4984" s="11"/>
      <c r="U4984" s="9">
        <v>8335.81</v>
      </c>
    </row>
    <row r="4985" spans="1:21" ht="23.25" thickBot="1" x14ac:dyDescent="0.3">
      <c r="A4985" s="4" t="s">
        <v>943</v>
      </c>
      <c r="B4985" s="4" t="s">
        <v>1153</v>
      </c>
      <c r="C4985" s="4" t="s">
        <v>1154</v>
      </c>
      <c r="D4985" s="4" t="s">
        <v>944</v>
      </c>
      <c r="E4985" s="4" t="s">
        <v>945</v>
      </c>
      <c r="F4985" s="4" t="s">
        <v>38</v>
      </c>
      <c r="G4985" s="4" t="s">
        <v>39</v>
      </c>
      <c r="H4985" s="4" t="s">
        <v>440</v>
      </c>
      <c r="I4985" s="8">
        <v>184.04</v>
      </c>
      <c r="J4985" s="7"/>
      <c r="K4985" s="8">
        <v>294.33</v>
      </c>
      <c r="L4985" s="7"/>
      <c r="M4985" s="8">
        <v>618.38</v>
      </c>
      <c r="N4985" s="7"/>
      <c r="O4985" s="7"/>
      <c r="P4985" s="8">
        <v>100.01</v>
      </c>
      <c r="Q4985" s="8">
        <v>358.63</v>
      </c>
      <c r="R4985" s="7"/>
      <c r="S4985" s="7"/>
      <c r="T4985" s="7"/>
      <c r="U4985" s="9">
        <v>1555.39</v>
      </c>
    </row>
    <row r="4986" spans="1:21" ht="23.25" thickBot="1" x14ac:dyDescent="0.3">
      <c r="A4986" s="4" t="s">
        <v>943</v>
      </c>
      <c r="B4986" s="4" t="s">
        <v>1153</v>
      </c>
      <c r="C4986" s="4" t="s">
        <v>1154</v>
      </c>
      <c r="D4986" s="4" t="s">
        <v>944</v>
      </c>
      <c r="E4986" s="4" t="s">
        <v>945</v>
      </c>
      <c r="F4986" s="4" t="s">
        <v>254</v>
      </c>
      <c r="G4986" s="4" t="s">
        <v>255</v>
      </c>
      <c r="H4986" s="4" t="s">
        <v>440</v>
      </c>
      <c r="I4986" s="11"/>
      <c r="J4986" s="11"/>
      <c r="K4986" s="10">
        <v>16.95</v>
      </c>
      <c r="L4986" s="11"/>
      <c r="M4986" s="11"/>
      <c r="N4986" s="11"/>
      <c r="O4986" s="11"/>
      <c r="P4986" s="11"/>
      <c r="Q4986" s="11"/>
      <c r="R4986" s="11"/>
      <c r="S4986" s="11"/>
      <c r="T4986" s="11"/>
      <c r="U4986" s="9">
        <v>16.95</v>
      </c>
    </row>
    <row r="4987" spans="1:21" ht="23.25" thickBot="1" x14ac:dyDescent="0.3">
      <c r="A4987" s="4" t="s">
        <v>943</v>
      </c>
      <c r="B4987" s="4" t="s">
        <v>1153</v>
      </c>
      <c r="C4987" s="4" t="s">
        <v>1154</v>
      </c>
      <c r="D4987" s="4" t="s">
        <v>944</v>
      </c>
      <c r="E4987" s="4" t="s">
        <v>945</v>
      </c>
      <c r="F4987" s="4" t="s">
        <v>98</v>
      </c>
      <c r="G4987" s="4" t="s">
        <v>99</v>
      </c>
      <c r="H4987" s="4" t="s">
        <v>440</v>
      </c>
      <c r="I4987" s="7"/>
      <c r="J4987" s="7"/>
      <c r="K4987" s="7"/>
      <c r="L4987" s="7"/>
      <c r="M4987" s="7"/>
      <c r="N4987" s="8">
        <v>85.96</v>
      </c>
      <c r="O4987" s="7"/>
      <c r="P4987" s="7"/>
      <c r="Q4987" s="7"/>
      <c r="R4987" s="8">
        <v>255</v>
      </c>
      <c r="S4987" s="8">
        <v>-255</v>
      </c>
      <c r="T4987" s="8">
        <v>550</v>
      </c>
      <c r="U4987" s="9">
        <v>635.96</v>
      </c>
    </row>
    <row r="4988" spans="1:21" ht="23.25" thickBot="1" x14ac:dyDescent="0.3">
      <c r="A4988" s="4" t="s">
        <v>943</v>
      </c>
      <c r="B4988" s="4" t="s">
        <v>1153</v>
      </c>
      <c r="C4988" s="4" t="s">
        <v>1154</v>
      </c>
      <c r="D4988" s="4" t="s">
        <v>944</v>
      </c>
      <c r="E4988" s="4" t="s">
        <v>945</v>
      </c>
      <c r="F4988" s="4" t="s">
        <v>146</v>
      </c>
      <c r="G4988" s="4" t="s">
        <v>147</v>
      </c>
      <c r="H4988" s="4" t="s">
        <v>440</v>
      </c>
      <c r="I4988" s="10">
        <v>16.690000000000001</v>
      </c>
      <c r="J4988" s="10">
        <v>13.1</v>
      </c>
      <c r="K4988" s="10">
        <v>171.06</v>
      </c>
      <c r="L4988" s="10">
        <v>306.48</v>
      </c>
      <c r="M4988" s="10">
        <v>125.38</v>
      </c>
      <c r="N4988" s="10">
        <v>512.51</v>
      </c>
      <c r="O4988" s="10">
        <v>59.28</v>
      </c>
      <c r="P4988" s="11"/>
      <c r="Q4988" s="11"/>
      <c r="R4988" s="10">
        <v>26.13</v>
      </c>
      <c r="S4988" s="11"/>
      <c r="T4988" s="10">
        <v>31.55</v>
      </c>
      <c r="U4988" s="9">
        <v>1262.18</v>
      </c>
    </row>
    <row r="4989" spans="1:21" ht="23.25" thickBot="1" x14ac:dyDescent="0.3">
      <c r="A4989" s="4" t="s">
        <v>943</v>
      </c>
      <c r="B4989" s="4" t="s">
        <v>1153</v>
      </c>
      <c r="C4989" s="4" t="s">
        <v>1154</v>
      </c>
      <c r="D4989" s="4" t="s">
        <v>944</v>
      </c>
      <c r="E4989" s="4" t="s">
        <v>945</v>
      </c>
      <c r="F4989" s="4" t="s">
        <v>102</v>
      </c>
      <c r="G4989" s="4" t="s">
        <v>103</v>
      </c>
      <c r="H4989" s="4" t="s">
        <v>440</v>
      </c>
      <c r="I4989" s="8">
        <v>260.79000000000002</v>
      </c>
      <c r="J4989" s="8">
        <v>174.62</v>
      </c>
      <c r="K4989" s="8">
        <v>-82.41</v>
      </c>
      <c r="L4989" s="8">
        <v>40.659999999999997</v>
      </c>
      <c r="M4989" s="8">
        <v>445.88</v>
      </c>
      <c r="N4989" s="7"/>
      <c r="O4989" s="8">
        <v>86.79</v>
      </c>
      <c r="P4989" s="8">
        <v>199.08</v>
      </c>
      <c r="Q4989" s="7"/>
      <c r="R4989" s="7"/>
      <c r="S4989" s="7"/>
      <c r="T4989" s="7"/>
      <c r="U4989" s="9">
        <v>1125.4100000000001</v>
      </c>
    </row>
    <row r="4990" spans="1:21" ht="23.25" thickBot="1" x14ac:dyDescent="0.3">
      <c r="A4990" s="4" t="s">
        <v>943</v>
      </c>
      <c r="B4990" s="4" t="s">
        <v>1153</v>
      </c>
      <c r="C4990" s="4" t="s">
        <v>1154</v>
      </c>
      <c r="D4990" s="4" t="s">
        <v>944</v>
      </c>
      <c r="E4990" s="4" t="s">
        <v>945</v>
      </c>
      <c r="F4990" s="4" t="s">
        <v>116</v>
      </c>
      <c r="G4990" s="4" t="s">
        <v>117</v>
      </c>
      <c r="H4990" s="4" t="s">
        <v>440</v>
      </c>
      <c r="I4990" s="10">
        <v>57.52</v>
      </c>
      <c r="J4990" s="10">
        <v>50.93</v>
      </c>
      <c r="K4990" s="10">
        <v>33.4</v>
      </c>
      <c r="L4990" s="11"/>
      <c r="M4990" s="10">
        <v>36.56</v>
      </c>
      <c r="N4990" s="10">
        <v>8.6999999999999993</v>
      </c>
      <c r="O4990" s="11"/>
      <c r="P4990" s="11"/>
      <c r="Q4990" s="11"/>
      <c r="R4990" s="11"/>
      <c r="S4990" s="11"/>
      <c r="T4990" s="11"/>
      <c r="U4990" s="9">
        <v>187.11</v>
      </c>
    </row>
    <row r="4991" spans="1:21" ht="23.25" thickBot="1" x14ac:dyDescent="0.3">
      <c r="A4991" s="4" t="s">
        <v>943</v>
      </c>
      <c r="B4991" s="4" t="s">
        <v>1153</v>
      </c>
      <c r="C4991" s="4" t="s">
        <v>1154</v>
      </c>
      <c r="D4991" s="4" t="s">
        <v>944</v>
      </c>
      <c r="E4991" s="4" t="s">
        <v>945</v>
      </c>
      <c r="F4991" s="4" t="s">
        <v>82</v>
      </c>
      <c r="G4991" s="4" t="s">
        <v>83</v>
      </c>
      <c r="H4991" s="4" t="s">
        <v>440</v>
      </c>
      <c r="I4991" s="8">
        <v>48</v>
      </c>
      <c r="J4991" s="8">
        <v>112</v>
      </c>
      <c r="K4991" s="7"/>
      <c r="L4991" s="7"/>
      <c r="M4991" s="7"/>
      <c r="N4991" s="7"/>
      <c r="O4991" s="7"/>
      <c r="P4991" s="8">
        <v>25</v>
      </c>
      <c r="Q4991" s="8">
        <v>20.25</v>
      </c>
      <c r="R4991" s="7"/>
      <c r="S4991" s="8">
        <v>15.5</v>
      </c>
      <c r="T4991" s="7"/>
      <c r="U4991" s="9">
        <v>220.75</v>
      </c>
    </row>
    <row r="4992" spans="1:21" ht="23.25" thickBot="1" x14ac:dyDescent="0.3">
      <c r="A4992" s="4" t="s">
        <v>943</v>
      </c>
      <c r="B4992" s="4" t="s">
        <v>1153</v>
      </c>
      <c r="C4992" s="4" t="s">
        <v>1154</v>
      </c>
      <c r="D4992" s="4" t="s">
        <v>944</v>
      </c>
      <c r="E4992" s="4" t="s">
        <v>945</v>
      </c>
      <c r="F4992" s="4" t="s">
        <v>152</v>
      </c>
      <c r="G4992" s="4" t="s">
        <v>153</v>
      </c>
      <c r="H4992" s="4" t="s">
        <v>440</v>
      </c>
      <c r="I4992" s="10">
        <v>16167.5</v>
      </c>
      <c r="J4992" s="10">
        <v>1798.75</v>
      </c>
      <c r="K4992" s="10">
        <v>6526.25</v>
      </c>
      <c r="L4992" s="10">
        <v>-1250</v>
      </c>
      <c r="M4992" s="10">
        <v>2000</v>
      </c>
      <c r="N4992" s="10">
        <v>662.05</v>
      </c>
      <c r="O4992" s="10">
        <v>6442.5</v>
      </c>
      <c r="P4992" s="10">
        <v>287.5</v>
      </c>
      <c r="Q4992" s="10">
        <v>6772.5</v>
      </c>
      <c r="R4992" s="10">
        <v>2520</v>
      </c>
      <c r="S4992" s="11"/>
      <c r="T4992" s="10">
        <v>8400</v>
      </c>
      <c r="U4992" s="9">
        <v>50327.05</v>
      </c>
    </row>
    <row r="4993" spans="1:21" ht="23.25" thickBot="1" x14ac:dyDescent="0.3">
      <c r="A4993" s="4" t="s">
        <v>943</v>
      </c>
      <c r="B4993" s="4" t="s">
        <v>1153</v>
      </c>
      <c r="C4993" s="4" t="s">
        <v>1154</v>
      </c>
      <c r="D4993" s="4" t="s">
        <v>944</v>
      </c>
      <c r="E4993" s="4" t="s">
        <v>945</v>
      </c>
      <c r="F4993" s="4" t="s">
        <v>771</v>
      </c>
      <c r="G4993" s="4" t="s">
        <v>772</v>
      </c>
      <c r="H4993" s="4" t="s">
        <v>440</v>
      </c>
      <c r="I4993" s="7"/>
      <c r="J4993" s="7"/>
      <c r="K4993" s="7"/>
      <c r="L4993" s="8">
        <v>6310.9</v>
      </c>
      <c r="M4993" s="13">
        <v>0</v>
      </c>
      <c r="N4993" s="7"/>
      <c r="O4993" s="7"/>
      <c r="P4993" s="7"/>
      <c r="Q4993" s="7"/>
      <c r="R4993" s="7"/>
      <c r="S4993" s="8">
        <v>5935.2</v>
      </c>
      <c r="T4993" s="7"/>
      <c r="U4993" s="9">
        <v>12246.1</v>
      </c>
    </row>
    <row r="4994" spans="1:21" ht="23.25" thickBot="1" x14ac:dyDescent="0.3">
      <c r="A4994" s="4" t="s">
        <v>943</v>
      </c>
      <c r="B4994" s="4" t="s">
        <v>1153</v>
      </c>
      <c r="C4994" s="4" t="s">
        <v>1154</v>
      </c>
      <c r="D4994" s="4" t="s">
        <v>944</v>
      </c>
      <c r="E4994" s="4" t="s">
        <v>945</v>
      </c>
      <c r="F4994" s="4" t="s">
        <v>84</v>
      </c>
      <c r="G4994" s="4" t="s">
        <v>85</v>
      </c>
      <c r="H4994" s="4" t="s">
        <v>440</v>
      </c>
      <c r="I4994" s="10">
        <v>267.79000000000002</v>
      </c>
      <c r="J4994" s="10">
        <v>768.08</v>
      </c>
      <c r="K4994" s="10">
        <v>835.45</v>
      </c>
      <c r="L4994" s="10">
        <v>10.5</v>
      </c>
      <c r="M4994" s="10">
        <v>435.83</v>
      </c>
      <c r="N4994" s="10">
        <v>245.85</v>
      </c>
      <c r="O4994" s="11"/>
      <c r="P4994" s="11"/>
      <c r="Q4994" s="11"/>
      <c r="R4994" s="11"/>
      <c r="S4994" s="11"/>
      <c r="T4994" s="11"/>
      <c r="U4994" s="9">
        <v>2563.5</v>
      </c>
    </row>
    <row r="4995" spans="1:21" ht="23.25" thickBot="1" x14ac:dyDescent="0.3">
      <c r="A4995" s="4" t="s">
        <v>943</v>
      </c>
      <c r="B4995" s="4" t="s">
        <v>1153</v>
      </c>
      <c r="C4995" s="4" t="s">
        <v>1154</v>
      </c>
      <c r="D4995" s="4" t="s">
        <v>944</v>
      </c>
      <c r="E4995" s="4" t="s">
        <v>945</v>
      </c>
      <c r="F4995" s="4" t="s">
        <v>162</v>
      </c>
      <c r="G4995" s="4" t="s">
        <v>163</v>
      </c>
      <c r="H4995" s="4" t="s">
        <v>440</v>
      </c>
      <c r="I4995" s="7"/>
      <c r="J4995" s="8">
        <v>60.12</v>
      </c>
      <c r="K4995" s="8">
        <v>43.04</v>
      </c>
      <c r="L4995" s="7"/>
      <c r="M4995" s="7"/>
      <c r="N4995" s="8">
        <v>5</v>
      </c>
      <c r="O4995" s="7"/>
      <c r="P4995" s="7"/>
      <c r="Q4995" s="7"/>
      <c r="R4995" s="7"/>
      <c r="S4995" s="7"/>
      <c r="T4995" s="7"/>
      <c r="U4995" s="9">
        <v>108.16</v>
      </c>
    </row>
    <row r="4996" spans="1:21" ht="23.25" thickBot="1" x14ac:dyDescent="0.3">
      <c r="A4996" s="4" t="s">
        <v>943</v>
      </c>
      <c r="B4996" s="4" t="s">
        <v>1153</v>
      </c>
      <c r="C4996" s="4" t="s">
        <v>1154</v>
      </c>
      <c r="D4996" s="4" t="s">
        <v>944</v>
      </c>
      <c r="E4996" s="4" t="s">
        <v>945</v>
      </c>
      <c r="F4996" s="4" t="s">
        <v>164</v>
      </c>
      <c r="G4996" s="4" t="s">
        <v>165</v>
      </c>
      <c r="H4996" s="4" t="s">
        <v>440</v>
      </c>
      <c r="I4996" s="10">
        <v>952.62</v>
      </c>
      <c r="J4996" s="10">
        <v>3624.89</v>
      </c>
      <c r="K4996" s="10">
        <v>947.27</v>
      </c>
      <c r="L4996" s="10">
        <v>1157.9000000000001</v>
      </c>
      <c r="M4996" s="10">
        <v>2830.88</v>
      </c>
      <c r="N4996" s="11"/>
      <c r="O4996" s="11"/>
      <c r="P4996" s="11"/>
      <c r="Q4996" s="11"/>
      <c r="R4996" s="11"/>
      <c r="S4996" s="11"/>
      <c r="T4996" s="11"/>
      <c r="U4996" s="9">
        <v>9513.56</v>
      </c>
    </row>
    <row r="4997" spans="1:21" ht="23.25" thickBot="1" x14ac:dyDescent="0.3">
      <c r="A4997" s="4" t="s">
        <v>943</v>
      </c>
      <c r="B4997" s="4" t="s">
        <v>1153</v>
      </c>
      <c r="C4997" s="4" t="s">
        <v>1154</v>
      </c>
      <c r="D4997" s="4" t="s">
        <v>944</v>
      </c>
      <c r="E4997" s="4" t="s">
        <v>945</v>
      </c>
      <c r="F4997" s="4" t="s">
        <v>86</v>
      </c>
      <c r="G4997" s="4" t="s">
        <v>87</v>
      </c>
      <c r="H4997" s="4" t="s">
        <v>440</v>
      </c>
      <c r="I4997" s="8">
        <v>370.81</v>
      </c>
      <c r="J4997" s="7"/>
      <c r="K4997" s="7"/>
      <c r="L4997" s="8">
        <v>440.57</v>
      </c>
      <c r="M4997" s="7"/>
      <c r="N4997" s="8">
        <v>4.5</v>
      </c>
      <c r="O4997" s="7"/>
      <c r="P4997" s="7"/>
      <c r="Q4997" s="7"/>
      <c r="R4997" s="7"/>
      <c r="S4997" s="7"/>
      <c r="T4997" s="7"/>
      <c r="U4997" s="9">
        <v>815.88</v>
      </c>
    </row>
    <row r="4998" spans="1:21" ht="23.25" thickBot="1" x14ac:dyDescent="0.3">
      <c r="A4998" s="4" t="s">
        <v>943</v>
      </c>
      <c r="B4998" s="4" t="s">
        <v>1153</v>
      </c>
      <c r="C4998" s="4" t="s">
        <v>1154</v>
      </c>
      <c r="D4998" s="4" t="s">
        <v>944</v>
      </c>
      <c r="E4998" s="4" t="s">
        <v>945</v>
      </c>
      <c r="F4998" s="4" t="s">
        <v>166</v>
      </c>
      <c r="G4998" s="4" t="s">
        <v>167</v>
      </c>
      <c r="H4998" s="4" t="s">
        <v>440</v>
      </c>
      <c r="I4998" s="11"/>
      <c r="J4998" s="11"/>
      <c r="K4998" s="10">
        <v>523.79999999999995</v>
      </c>
      <c r="L4998" s="10">
        <v>425.94</v>
      </c>
      <c r="M4998" s="11"/>
      <c r="N4998" s="11"/>
      <c r="O4998" s="11"/>
      <c r="P4998" s="10">
        <v>72.22</v>
      </c>
      <c r="Q4998" s="11"/>
      <c r="R4998" s="11"/>
      <c r="S4998" s="11"/>
      <c r="T4998" s="11"/>
      <c r="U4998" s="9">
        <v>1021.96</v>
      </c>
    </row>
    <row r="4999" spans="1:21" ht="23.25" thickBot="1" x14ac:dyDescent="0.3">
      <c r="A4999" s="4" t="s">
        <v>943</v>
      </c>
      <c r="B4999" s="4" t="s">
        <v>1153</v>
      </c>
      <c r="C4999" s="4" t="s">
        <v>1154</v>
      </c>
      <c r="D4999" s="4" t="s">
        <v>944</v>
      </c>
      <c r="E4999" s="4" t="s">
        <v>945</v>
      </c>
      <c r="F4999" s="4" t="s">
        <v>192</v>
      </c>
      <c r="G4999" s="4" t="s">
        <v>193</v>
      </c>
      <c r="H4999" s="4" t="s">
        <v>440</v>
      </c>
      <c r="I4999" s="8">
        <v>-11433.42</v>
      </c>
      <c r="J4999" s="8">
        <v>-171.96</v>
      </c>
      <c r="K4999" s="7"/>
      <c r="L4999" s="7"/>
      <c r="M4999" s="8">
        <v>-1590.72</v>
      </c>
      <c r="N4999" s="8">
        <v>-1131.83</v>
      </c>
      <c r="O4999" s="8">
        <v>-333.12</v>
      </c>
      <c r="P4999" s="7"/>
      <c r="Q4999" s="7"/>
      <c r="R4999" s="8">
        <v>-1998.72</v>
      </c>
      <c r="S4999" s="8">
        <v>-1508.69</v>
      </c>
      <c r="T4999" s="8">
        <v>-692.79</v>
      </c>
      <c r="U4999" s="9">
        <v>-18861.25</v>
      </c>
    </row>
    <row r="5000" spans="1:21" ht="23.25" thickBot="1" x14ac:dyDescent="0.3">
      <c r="A5000" s="4" t="s">
        <v>943</v>
      </c>
      <c r="B5000" s="4" t="s">
        <v>1153</v>
      </c>
      <c r="C5000" s="4" t="s">
        <v>1154</v>
      </c>
      <c r="D5000" s="4" t="s">
        <v>946</v>
      </c>
      <c r="E5000" s="4" t="s">
        <v>947</v>
      </c>
      <c r="F5000" s="4" t="s">
        <v>116</v>
      </c>
      <c r="G5000" s="4" t="s">
        <v>117</v>
      </c>
      <c r="H5000" s="4" t="s">
        <v>353</v>
      </c>
      <c r="I5000" s="10">
        <v>378.93</v>
      </c>
      <c r="J5000" s="11"/>
      <c r="K5000" s="10">
        <v>183</v>
      </c>
      <c r="L5000" s="11"/>
      <c r="M5000" s="10">
        <v>64.53</v>
      </c>
      <c r="N5000" s="11"/>
      <c r="O5000" s="11"/>
      <c r="P5000" s="11"/>
      <c r="Q5000" s="11"/>
      <c r="R5000" s="11"/>
      <c r="S5000" s="11"/>
      <c r="T5000" s="11"/>
      <c r="U5000" s="9">
        <v>626.46</v>
      </c>
    </row>
    <row r="5001" spans="1:21" ht="23.25" thickBot="1" x14ac:dyDescent="0.3">
      <c r="A5001" s="4" t="s">
        <v>943</v>
      </c>
      <c r="B5001" s="4" t="s">
        <v>1153</v>
      </c>
      <c r="C5001" s="4" t="s">
        <v>1154</v>
      </c>
      <c r="D5001" s="4" t="s">
        <v>946</v>
      </c>
      <c r="E5001" s="4" t="s">
        <v>947</v>
      </c>
      <c r="F5001" s="4" t="s">
        <v>164</v>
      </c>
      <c r="G5001" s="4" t="s">
        <v>165</v>
      </c>
      <c r="H5001" s="4" t="s">
        <v>353</v>
      </c>
      <c r="I5001" s="7"/>
      <c r="J5001" s="7"/>
      <c r="K5001" s="7"/>
      <c r="L5001" s="7"/>
      <c r="M5001" s="8">
        <v>47.6</v>
      </c>
      <c r="N5001" s="7"/>
      <c r="O5001" s="7"/>
      <c r="P5001" s="7"/>
      <c r="Q5001" s="7"/>
      <c r="R5001" s="7"/>
      <c r="S5001" s="7"/>
      <c r="T5001" s="7"/>
      <c r="U5001" s="9">
        <v>47.6</v>
      </c>
    </row>
    <row r="5002" spans="1:21" ht="23.25" thickBot="1" x14ac:dyDescent="0.3">
      <c r="A5002" s="4" t="s">
        <v>943</v>
      </c>
      <c r="B5002" s="4" t="s">
        <v>1158</v>
      </c>
      <c r="C5002" s="4" t="s">
        <v>1159</v>
      </c>
      <c r="D5002" s="4" t="s">
        <v>944</v>
      </c>
      <c r="E5002" s="4" t="s">
        <v>945</v>
      </c>
      <c r="F5002" s="4" t="s">
        <v>108</v>
      </c>
      <c r="G5002" s="4" t="s">
        <v>109</v>
      </c>
      <c r="H5002" s="4" t="s">
        <v>440</v>
      </c>
      <c r="I5002" s="10">
        <v>92839.35</v>
      </c>
      <c r="J5002" s="10">
        <v>83459.91</v>
      </c>
      <c r="K5002" s="10">
        <v>81373.87</v>
      </c>
      <c r="L5002" s="10">
        <v>85424.39</v>
      </c>
      <c r="M5002" s="10">
        <v>90900.09</v>
      </c>
      <c r="N5002" s="10">
        <v>97954.38</v>
      </c>
      <c r="O5002" s="10">
        <v>99027.26</v>
      </c>
      <c r="P5002" s="10">
        <v>93371.66</v>
      </c>
      <c r="Q5002" s="10">
        <v>97545.06</v>
      </c>
      <c r="R5002" s="10">
        <v>86893.85</v>
      </c>
      <c r="S5002" s="10">
        <v>81998.38</v>
      </c>
      <c r="T5002" s="10">
        <v>83710.820000000007</v>
      </c>
      <c r="U5002" s="9">
        <v>1074499.02</v>
      </c>
    </row>
    <row r="5003" spans="1:21" ht="23.25" thickBot="1" x14ac:dyDescent="0.3">
      <c r="A5003" s="4" t="s">
        <v>943</v>
      </c>
      <c r="B5003" s="4" t="s">
        <v>1158</v>
      </c>
      <c r="C5003" s="4" t="s">
        <v>1159</v>
      </c>
      <c r="D5003" s="4" t="s">
        <v>944</v>
      </c>
      <c r="E5003" s="4" t="s">
        <v>945</v>
      </c>
      <c r="F5003" s="4" t="s">
        <v>110</v>
      </c>
      <c r="G5003" s="4" t="s">
        <v>111</v>
      </c>
      <c r="H5003" s="4" t="s">
        <v>440</v>
      </c>
      <c r="I5003" s="8">
        <v>10467.120000000001</v>
      </c>
      <c r="J5003" s="8">
        <v>9650.7900000000009</v>
      </c>
      <c r="K5003" s="8">
        <v>27618.3</v>
      </c>
      <c r="L5003" s="8">
        <v>5734.12</v>
      </c>
      <c r="M5003" s="8">
        <v>5734.12</v>
      </c>
      <c r="N5003" s="8">
        <v>4834.3</v>
      </c>
      <c r="O5003" s="8">
        <v>4834.3</v>
      </c>
      <c r="P5003" s="8">
        <v>4834.3</v>
      </c>
      <c r="Q5003" s="8">
        <v>4834.3</v>
      </c>
      <c r="R5003" s="8">
        <v>3862.08</v>
      </c>
      <c r="S5003" s="8">
        <v>4395.76</v>
      </c>
      <c r="T5003" s="8">
        <v>3862.08</v>
      </c>
      <c r="U5003" s="9">
        <v>90661.57</v>
      </c>
    </row>
    <row r="5004" spans="1:21" ht="23.25" thickBot="1" x14ac:dyDescent="0.3">
      <c r="A5004" s="4" t="s">
        <v>943</v>
      </c>
      <c r="B5004" s="4" t="s">
        <v>1158</v>
      </c>
      <c r="C5004" s="4" t="s">
        <v>1159</v>
      </c>
      <c r="D5004" s="4" t="s">
        <v>944</v>
      </c>
      <c r="E5004" s="4" t="s">
        <v>945</v>
      </c>
      <c r="F5004" s="4" t="s">
        <v>112</v>
      </c>
      <c r="G5004" s="4" t="s">
        <v>113</v>
      </c>
      <c r="H5004" s="4" t="s">
        <v>440</v>
      </c>
      <c r="I5004" s="10">
        <v>13052.58</v>
      </c>
      <c r="J5004" s="10">
        <v>13052.57</v>
      </c>
      <c r="K5004" s="10">
        <v>13052.61</v>
      </c>
      <c r="L5004" s="10">
        <v>13070.41</v>
      </c>
      <c r="M5004" s="10">
        <v>13070.41</v>
      </c>
      <c r="N5004" s="10">
        <v>13517.23</v>
      </c>
      <c r="O5004" s="10">
        <v>13517.22</v>
      </c>
      <c r="P5004" s="10">
        <v>13517.22</v>
      </c>
      <c r="Q5004" s="10">
        <v>13517.22</v>
      </c>
      <c r="R5004" s="10">
        <v>13517.23</v>
      </c>
      <c r="S5004" s="10">
        <v>13517.25</v>
      </c>
      <c r="T5004" s="10">
        <v>13517.24</v>
      </c>
      <c r="U5004" s="9">
        <v>159919.19</v>
      </c>
    </row>
    <row r="5005" spans="1:21" ht="23.25" thickBot="1" x14ac:dyDescent="0.3">
      <c r="A5005" s="4" t="s">
        <v>943</v>
      </c>
      <c r="B5005" s="4" t="s">
        <v>1158</v>
      </c>
      <c r="C5005" s="4" t="s">
        <v>1159</v>
      </c>
      <c r="D5005" s="4" t="s">
        <v>944</v>
      </c>
      <c r="E5005" s="4" t="s">
        <v>945</v>
      </c>
      <c r="F5005" s="4" t="s">
        <v>114</v>
      </c>
      <c r="G5005" s="4" t="s">
        <v>115</v>
      </c>
      <c r="H5005" s="4" t="s">
        <v>440</v>
      </c>
      <c r="I5005" s="8">
        <v>49274.02</v>
      </c>
      <c r="J5005" s="8">
        <v>49274.02</v>
      </c>
      <c r="K5005" s="8">
        <v>49274.02</v>
      </c>
      <c r="L5005" s="8">
        <v>49082.3</v>
      </c>
      <c r="M5005" s="8">
        <v>49082.27</v>
      </c>
      <c r="N5005" s="8">
        <v>50650.65</v>
      </c>
      <c r="O5005" s="8">
        <v>50650.65</v>
      </c>
      <c r="P5005" s="8">
        <v>50650.64</v>
      </c>
      <c r="Q5005" s="8">
        <v>50650.65</v>
      </c>
      <c r="R5005" s="8">
        <v>50553.46</v>
      </c>
      <c r="S5005" s="8">
        <v>50553.46</v>
      </c>
      <c r="T5005" s="8">
        <v>50553.45</v>
      </c>
      <c r="U5005" s="9">
        <v>600249.59</v>
      </c>
    </row>
    <row r="5006" spans="1:21" ht="23.25" thickBot="1" x14ac:dyDescent="0.3">
      <c r="A5006" s="4" t="s">
        <v>943</v>
      </c>
      <c r="B5006" s="4" t="s">
        <v>1158</v>
      </c>
      <c r="C5006" s="4" t="s">
        <v>1159</v>
      </c>
      <c r="D5006" s="4" t="s">
        <v>944</v>
      </c>
      <c r="E5006" s="4" t="s">
        <v>945</v>
      </c>
      <c r="F5006" s="4" t="s">
        <v>128</v>
      </c>
      <c r="G5006" s="4" t="s">
        <v>129</v>
      </c>
      <c r="H5006" s="4" t="s">
        <v>440</v>
      </c>
      <c r="I5006" s="10">
        <v>965.37</v>
      </c>
      <c r="J5006" s="10">
        <v>830</v>
      </c>
      <c r="K5006" s="11"/>
      <c r="L5006" s="11"/>
      <c r="M5006" s="11"/>
      <c r="N5006" s="11"/>
      <c r="O5006" s="10">
        <v>299</v>
      </c>
      <c r="P5006" s="11"/>
      <c r="Q5006" s="11"/>
      <c r="R5006" s="11"/>
      <c r="S5006" s="11"/>
      <c r="T5006" s="10">
        <v>50</v>
      </c>
      <c r="U5006" s="9">
        <v>2144.37</v>
      </c>
    </row>
    <row r="5007" spans="1:21" ht="23.25" thickBot="1" x14ac:dyDescent="0.3">
      <c r="A5007" s="4" t="s">
        <v>943</v>
      </c>
      <c r="B5007" s="4" t="s">
        <v>1158</v>
      </c>
      <c r="C5007" s="4" t="s">
        <v>1159</v>
      </c>
      <c r="D5007" s="4" t="s">
        <v>944</v>
      </c>
      <c r="E5007" s="4" t="s">
        <v>945</v>
      </c>
      <c r="F5007" s="4" t="s">
        <v>306</v>
      </c>
      <c r="G5007" s="4" t="s">
        <v>307</v>
      </c>
      <c r="H5007" s="4" t="s">
        <v>440</v>
      </c>
      <c r="I5007" s="8">
        <v>1050</v>
      </c>
      <c r="J5007" s="8">
        <v>1050</v>
      </c>
      <c r="K5007" s="8">
        <v>1050</v>
      </c>
      <c r="L5007" s="8">
        <v>1050</v>
      </c>
      <c r="M5007" s="8">
        <v>1050</v>
      </c>
      <c r="N5007" s="8">
        <v>1050</v>
      </c>
      <c r="O5007" s="8">
        <v>1050</v>
      </c>
      <c r="P5007" s="8">
        <v>1050</v>
      </c>
      <c r="Q5007" s="8">
        <v>1050</v>
      </c>
      <c r="R5007" s="8">
        <v>1050</v>
      </c>
      <c r="S5007" s="8">
        <v>1050</v>
      </c>
      <c r="T5007" s="8">
        <v>1050</v>
      </c>
      <c r="U5007" s="9">
        <v>12600</v>
      </c>
    </row>
    <row r="5008" spans="1:21" ht="23.25" thickBot="1" x14ac:dyDescent="0.3">
      <c r="A5008" s="4" t="s">
        <v>943</v>
      </c>
      <c r="B5008" s="4" t="s">
        <v>1158</v>
      </c>
      <c r="C5008" s="4" t="s">
        <v>1159</v>
      </c>
      <c r="D5008" s="4" t="s">
        <v>944</v>
      </c>
      <c r="E5008" s="4" t="s">
        <v>945</v>
      </c>
      <c r="F5008" s="4" t="s">
        <v>132</v>
      </c>
      <c r="G5008" s="4" t="s">
        <v>133</v>
      </c>
      <c r="H5008" s="4" t="s">
        <v>440</v>
      </c>
      <c r="I5008" s="10">
        <v>220.4</v>
      </c>
      <c r="J5008" s="11"/>
      <c r="K5008" s="11"/>
      <c r="L5008" s="11"/>
      <c r="M5008" s="11"/>
      <c r="N5008" s="11"/>
      <c r="O5008" s="11"/>
      <c r="P5008" s="11"/>
      <c r="Q5008" s="11"/>
      <c r="R5008" s="11"/>
      <c r="S5008" s="11"/>
      <c r="T5008" s="11"/>
      <c r="U5008" s="9">
        <v>220.4</v>
      </c>
    </row>
    <row r="5009" spans="1:21" ht="23.25" thickBot="1" x14ac:dyDescent="0.3">
      <c r="A5009" s="4" t="s">
        <v>943</v>
      </c>
      <c r="B5009" s="4" t="s">
        <v>1158</v>
      </c>
      <c r="C5009" s="4" t="s">
        <v>1159</v>
      </c>
      <c r="D5009" s="4" t="s">
        <v>944</v>
      </c>
      <c r="E5009" s="4" t="s">
        <v>945</v>
      </c>
      <c r="F5009" s="4" t="s">
        <v>80</v>
      </c>
      <c r="G5009" s="4" t="s">
        <v>81</v>
      </c>
      <c r="H5009" s="4" t="s">
        <v>440</v>
      </c>
      <c r="I5009" s="7"/>
      <c r="J5009" s="7"/>
      <c r="K5009" s="7"/>
      <c r="L5009" s="7"/>
      <c r="M5009" s="7"/>
      <c r="N5009" s="8">
        <v>12</v>
      </c>
      <c r="O5009" s="7"/>
      <c r="P5009" s="7"/>
      <c r="Q5009" s="7"/>
      <c r="R5009" s="7"/>
      <c r="S5009" s="7"/>
      <c r="T5009" s="7"/>
      <c r="U5009" s="9">
        <v>12</v>
      </c>
    </row>
    <row r="5010" spans="1:21" ht="23.25" thickBot="1" x14ac:dyDescent="0.3">
      <c r="A5010" s="4" t="s">
        <v>943</v>
      </c>
      <c r="B5010" s="4" t="s">
        <v>1158</v>
      </c>
      <c r="C5010" s="4" t="s">
        <v>1159</v>
      </c>
      <c r="D5010" s="4" t="s">
        <v>944</v>
      </c>
      <c r="E5010" s="4" t="s">
        <v>945</v>
      </c>
      <c r="F5010" s="4" t="s">
        <v>134</v>
      </c>
      <c r="G5010" s="4" t="s">
        <v>135</v>
      </c>
      <c r="H5010" s="4" t="s">
        <v>440</v>
      </c>
      <c r="I5010" s="10">
        <v>1470.01</v>
      </c>
      <c r="J5010" s="10">
        <v>300</v>
      </c>
      <c r="K5010" s="10">
        <v>7221.01</v>
      </c>
      <c r="L5010" s="10">
        <v>3969.18</v>
      </c>
      <c r="M5010" s="10">
        <v>1718.76</v>
      </c>
      <c r="N5010" s="10">
        <v>3918.06</v>
      </c>
      <c r="O5010" s="10">
        <v>3243.77</v>
      </c>
      <c r="P5010" s="10">
        <v>93.1</v>
      </c>
      <c r="Q5010" s="10">
        <v>14324.52</v>
      </c>
      <c r="R5010" s="10">
        <v>1731.75</v>
      </c>
      <c r="S5010" s="10">
        <v>1860.15</v>
      </c>
      <c r="T5010" s="10">
        <v>327.99</v>
      </c>
      <c r="U5010" s="9">
        <v>40178.300000000003</v>
      </c>
    </row>
    <row r="5011" spans="1:21" ht="23.25" thickBot="1" x14ac:dyDescent="0.3">
      <c r="A5011" s="4" t="s">
        <v>943</v>
      </c>
      <c r="B5011" s="4" t="s">
        <v>1158</v>
      </c>
      <c r="C5011" s="4" t="s">
        <v>1159</v>
      </c>
      <c r="D5011" s="4" t="s">
        <v>944</v>
      </c>
      <c r="E5011" s="4" t="s">
        <v>945</v>
      </c>
      <c r="F5011" s="4" t="s">
        <v>38</v>
      </c>
      <c r="G5011" s="4" t="s">
        <v>39</v>
      </c>
      <c r="H5011" s="4" t="s">
        <v>440</v>
      </c>
      <c r="I5011" s="8">
        <v>3881.14</v>
      </c>
      <c r="J5011" s="7"/>
      <c r="K5011" s="8">
        <v>7475.45</v>
      </c>
      <c r="L5011" s="7"/>
      <c r="M5011" s="8">
        <v>3883.19</v>
      </c>
      <c r="N5011" s="8">
        <v>172.13</v>
      </c>
      <c r="O5011" s="7"/>
      <c r="P5011" s="8">
        <v>8044.88</v>
      </c>
      <c r="Q5011" s="8">
        <v>5426.56</v>
      </c>
      <c r="R5011" s="7"/>
      <c r="S5011" s="7"/>
      <c r="T5011" s="8">
        <v>7008.23</v>
      </c>
      <c r="U5011" s="9">
        <v>35891.58</v>
      </c>
    </row>
    <row r="5012" spans="1:21" ht="23.25" thickBot="1" x14ac:dyDescent="0.3">
      <c r="A5012" s="4" t="s">
        <v>943</v>
      </c>
      <c r="B5012" s="4" t="s">
        <v>1158</v>
      </c>
      <c r="C5012" s="4" t="s">
        <v>1159</v>
      </c>
      <c r="D5012" s="4" t="s">
        <v>944</v>
      </c>
      <c r="E5012" s="4" t="s">
        <v>945</v>
      </c>
      <c r="F5012" s="4" t="s">
        <v>254</v>
      </c>
      <c r="G5012" s="4" t="s">
        <v>255</v>
      </c>
      <c r="H5012" s="4" t="s">
        <v>440</v>
      </c>
      <c r="I5012" s="11"/>
      <c r="J5012" s="11"/>
      <c r="K5012" s="10">
        <v>15</v>
      </c>
      <c r="L5012" s="11"/>
      <c r="M5012" s="11"/>
      <c r="N5012" s="11"/>
      <c r="O5012" s="11"/>
      <c r="P5012" s="11"/>
      <c r="Q5012" s="11"/>
      <c r="R5012" s="11"/>
      <c r="S5012" s="11"/>
      <c r="T5012" s="11"/>
      <c r="U5012" s="9">
        <v>15</v>
      </c>
    </row>
    <row r="5013" spans="1:21" ht="23.25" thickBot="1" x14ac:dyDescent="0.3">
      <c r="A5013" s="4" t="s">
        <v>943</v>
      </c>
      <c r="B5013" s="4" t="s">
        <v>1158</v>
      </c>
      <c r="C5013" s="4" t="s">
        <v>1159</v>
      </c>
      <c r="D5013" s="4" t="s">
        <v>944</v>
      </c>
      <c r="E5013" s="4" t="s">
        <v>945</v>
      </c>
      <c r="F5013" s="4" t="s">
        <v>98</v>
      </c>
      <c r="G5013" s="4" t="s">
        <v>99</v>
      </c>
      <c r="H5013" s="4" t="s">
        <v>440</v>
      </c>
      <c r="I5013" s="7"/>
      <c r="J5013" s="8">
        <v>40.5</v>
      </c>
      <c r="K5013" s="8">
        <v>71.31</v>
      </c>
      <c r="L5013" s="8">
        <v>65.59</v>
      </c>
      <c r="M5013" s="7"/>
      <c r="N5013" s="8">
        <v>32.909999999999997</v>
      </c>
      <c r="O5013" s="8">
        <v>186.75</v>
      </c>
      <c r="P5013" s="7"/>
      <c r="Q5013" s="7"/>
      <c r="R5013" s="8">
        <v>300.69</v>
      </c>
      <c r="S5013" s="8">
        <v>-141.72</v>
      </c>
      <c r="T5013" s="8">
        <v>-53.99</v>
      </c>
      <c r="U5013" s="9">
        <v>502.04</v>
      </c>
    </row>
    <row r="5014" spans="1:21" ht="23.25" thickBot="1" x14ac:dyDescent="0.3">
      <c r="A5014" s="4" t="s">
        <v>943</v>
      </c>
      <c r="B5014" s="4" t="s">
        <v>1158</v>
      </c>
      <c r="C5014" s="4" t="s">
        <v>1159</v>
      </c>
      <c r="D5014" s="4" t="s">
        <v>944</v>
      </c>
      <c r="E5014" s="4" t="s">
        <v>945</v>
      </c>
      <c r="F5014" s="4" t="s">
        <v>146</v>
      </c>
      <c r="G5014" s="4" t="s">
        <v>147</v>
      </c>
      <c r="H5014" s="4" t="s">
        <v>440</v>
      </c>
      <c r="I5014" s="10">
        <v>59.8</v>
      </c>
      <c r="J5014" s="10">
        <v>24.74</v>
      </c>
      <c r="K5014" s="10">
        <v>43.33</v>
      </c>
      <c r="L5014" s="10">
        <v>63.1</v>
      </c>
      <c r="M5014" s="10">
        <v>31.82</v>
      </c>
      <c r="N5014" s="10">
        <v>717.05</v>
      </c>
      <c r="O5014" s="10">
        <v>127.17</v>
      </c>
      <c r="P5014" s="11"/>
      <c r="Q5014" s="11"/>
      <c r="R5014" s="11"/>
      <c r="S5014" s="10">
        <v>16.8</v>
      </c>
      <c r="T5014" s="11"/>
      <c r="U5014" s="9">
        <v>1083.81</v>
      </c>
    </row>
    <row r="5015" spans="1:21" ht="23.25" thickBot="1" x14ac:dyDescent="0.3">
      <c r="A5015" s="4" t="s">
        <v>943</v>
      </c>
      <c r="B5015" s="4" t="s">
        <v>1158</v>
      </c>
      <c r="C5015" s="4" t="s">
        <v>1159</v>
      </c>
      <c r="D5015" s="4" t="s">
        <v>944</v>
      </c>
      <c r="E5015" s="4" t="s">
        <v>945</v>
      </c>
      <c r="F5015" s="4" t="s">
        <v>102</v>
      </c>
      <c r="G5015" s="4" t="s">
        <v>103</v>
      </c>
      <c r="H5015" s="4" t="s">
        <v>440</v>
      </c>
      <c r="I5015" s="8">
        <v>35.619999999999997</v>
      </c>
      <c r="J5015" s="8">
        <v>217.07</v>
      </c>
      <c r="K5015" s="8">
        <v>57.48</v>
      </c>
      <c r="L5015" s="8">
        <v>51.85</v>
      </c>
      <c r="M5015" s="8">
        <v>49.93</v>
      </c>
      <c r="N5015" s="8">
        <v>229.11</v>
      </c>
      <c r="O5015" s="8">
        <v>12.99</v>
      </c>
      <c r="P5015" s="8">
        <v>214.9</v>
      </c>
      <c r="Q5015" s="8">
        <v>12.99</v>
      </c>
      <c r="R5015" s="7"/>
      <c r="S5015" s="7"/>
      <c r="T5015" s="7"/>
      <c r="U5015" s="9">
        <v>881.94</v>
      </c>
    </row>
    <row r="5016" spans="1:21" ht="23.25" thickBot="1" x14ac:dyDescent="0.3">
      <c r="A5016" s="4" t="s">
        <v>943</v>
      </c>
      <c r="B5016" s="4" t="s">
        <v>1158</v>
      </c>
      <c r="C5016" s="4" t="s">
        <v>1159</v>
      </c>
      <c r="D5016" s="4" t="s">
        <v>944</v>
      </c>
      <c r="E5016" s="4" t="s">
        <v>945</v>
      </c>
      <c r="F5016" s="4" t="s">
        <v>445</v>
      </c>
      <c r="G5016" s="4" t="s">
        <v>446</v>
      </c>
      <c r="H5016" s="4" t="s">
        <v>440</v>
      </c>
      <c r="I5016" s="11"/>
      <c r="J5016" s="11"/>
      <c r="K5016" s="11"/>
      <c r="L5016" s="11"/>
      <c r="M5016" s="11"/>
      <c r="N5016" s="11"/>
      <c r="O5016" s="11"/>
      <c r="P5016" s="11"/>
      <c r="Q5016" s="11"/>
      <c r="R5016" s="11"/>
      <c r="S5016" s="10">
        <v>153.55000000000001</v>
      </c>
      <c r="T5016" s="11"/>
      <c r="U5016" s="9">
        <v>153.55000000000001</v>
      </c>
    </row>
    <row r="5017" spans="1:21" ht="23.25" thickBot="1" x14ac:dyDescent="0.3">
      <c r="A5017" s="4" t="s">
        <v>943</v>
      </c>
      <c r="B5017" s="4" t="s">
        <v>1158</v>
      </c>
      <c r="C5017" s="4" t="s">
        <v>1159</v>
      </c>
      <c r="D5017" s="4" t="s">
        <v>944</v>
      </c>
      <c r="E5017" s="4" t="s">
        <v>945</v>
      </c>
      <c r="F5017" s="4" t="s">
        <v>235</v>
      </c>
      <c r="G5017" s="4" t="s">
        <v>236</v>
      </c>
      <c r="H5017" s="4" t="s">
        <v>440</v>
      </c>
      <c r="I5017" s="8">
        <v>116.97</v>
      </c>
      <c r="J5017" s="7"/>
      <c r="K5017" s="7"/>
      <c r="L5017" s="7"/>
      <c r="M5017" s="7"/>
      <c r="N5017" s="7"/>
      <c r="O5017" s="7"/>
      <c r="P5017" s="7"/>
      <c r="Q5017" s="7"/>
      <c r="R5017" s="7"/>
      <c r="S5017" s="8">
        <v>61.99</v>
      </c>
      <c r="T5017" s="7"/>
      <c r="U5017" s="9">
        <v>178.96</v>
      </c>
    </row>
    <row r="5018" spans="1:21" ht="23.25" thickBot="1" x14ac:dyDescent="0.3">
      <c r="A5018" s="4" t="s">
        <v>943</v>
      </c>
      <c r="B5018" s="4" t="s">
        <v>1158</v>
      </c>
      <c r="C5018" s="4" t="s">
        <v>1159</v>
      </c>
      <c r="D5018" s="4" t="s">
        <v>944</v>
      </c>
      <c r="E5018" s="4" t="s">
        <v>945</v>
      </c>
      <c r="F5018" s="4" t="s">
        <v>116</v>
      </c>
      <c r="G5018" s="4" t="s">
        <v>117</v>
      </c>
      <c r="H5018" s="4" t="s">
        <v>440</v>
      </c>
      <c r="I5018" s="10">
        <v>45.03</v>
      </c>
      <c r="J5018" s="11"/>
      <c r="K5018" s="11"/>
      <c r="L5018" s="11"/>
      <c r="M5018" s="11"/>
      <c r="N5018" s="10">
        <v>51.46</v>
      </c>
      <c r="O5018" s="11"/>
      <c r="P5018" s="11"/>
      <c r="Q5018" s="11"/>
      <c r="R5018" s="11"/>
      <c r="S5018" s="10">
        <v>70</v>
      </c>
      <c r="T5018" s="11"/>
      <c r="U5018" s="9">
        <v>166.49</v>
      </c>
    </row>
    <row r="5019" spans="1:21" ht="23.25" thickBot="1" x14ac:dyDescent="0.3">
      <c r="A5019" s="4" t="s">
        <v>943</v>
      </c>
      <c r="B5019" s="4" t="s">
        <v>1158</v>
      </c>
      <c r="C5019" s="4" t="s">
        <v>1159</v>
      </c>
      <c r="D5019" s="4" t="s">
        <v>944</v>
      </c>
      <c r="E5019" s="4" t="s">
        <v>945</v>
      </c>
      <c r="F5019" s="4" t="s">
        <v>82</v>
      </c>
      <c r="G5019" s="4" t="s">
        <v>83</v>
      </c>
      <c r="H5019" s="4" t="s">
        <v>440</v>
      </c>
      <c r="I5019" s="8">
        <v>6.6</v>
      </c>
      <c r="J5019" s="7"/>
      <c r="K5019" s="7"/>
      <c r="L5019" s="8">
        <v>169</v>
      </c>
      <c r="M5019" s="8">
        <v>-84.5</v>
      </c>
      <c r="N5019" s="8">
        <v>5.8</v>
      </c>
      <c r="O5019" s="8">
        <v>11.3</v>
      </c>
      <c r="P5019" s="8">
        <v>9.6</v>
      </c>
      <c r="Q5019" s="7"/>
      <c r="R5019" s="7"/>
      <c r="S5019" s="7"/>
      <c r="T5019" s="7"/>
      <c r="U5019" s="9">
        <v>117.8</v>
      </c>
    </row>
    <row r="5020" spans="1:21" ht="23.25" thickBot="1" x14ac:dyDescent="0.3">
      <c r="A5020" s="4" t="s">
        <v>943</v>
      </c>
      <c r="B5020" s="4" t="s">
        <v>1158</v>
      </c>
      <c r="C5020" s="4" t="s">
        <v>1159</v>
      </c>
      <c r="D5020" s="4" t="s">
        <v>944</v>
      </c>
      <c r="E5020" s="4" t="s">
        <v>945</v>
      </c>
      <c r="F5020" s="4" t="s">
        <v>239</v>
      </c>
      <c r="G5020" s="4" t="s">
        <v>240</v>
      </c>
      <c r="H5020" s="4" t="s">
        <v>440</v>
      </c>
      <c r="I5020" s="10">
        <v>9</v>
      </c>
      <c r="J5020" s="11"/>
      <c r="K5020" s="11"/>
      <c r="L5020" s="11"/>
      <c r="M5020" s="10">
        <v>9</v>
      </c>
      <c r="N5020" s="11"/>
      <c r="O5020" s="11"/>
      <c r="P5020" s="11"/>
      <c r="Q5020" s="11"/>
      <c r="R5020" s="11"/>
      <c r="S5020" s="11"/>
      <c r="T5020" s="11"/>
      <c r="U5020" s="9">
        <v>18</v>
      </c>
    </row>
    <row r="5021" spans="1:21" ht="23.25" thickBot="1" x14ac:dyDescent="0.3">
      <c r="A5021" s="4" t="s">
        <v>943</v>
      </c>
      <c r="B5021" s="4" t="s">
        <v>1158</v>
      </c>
      <c r="C5021" s="4" t="s">
        <v>1159</v>
      </c>
      <c r="D5021" s="4" t="s">
        <v>944</v>
      </c>
      <c r="E5021" s="4" t="s">
        <v>945</v>
      </c>
      <c r="F5021" s="4" t="s">
        <v>1121</v>
      </c>
      <c r="G5021" s="4" t="s">
        <v>1122</v>
      </c>
      <c r="H5021" s="4" t="s">
        <v>440</v>
      </c>
      <c r="I5021" s="8">
        <v>30124.5</v>
      </c>
      <c r="J5021" s="8">
        <v>9876.5</v>
      </c>
      <c r="K5021" s="8">
        <v>21538</v>
      </c>
      <c r="L5021" s="8">
        <v>12228.34</v>
      </c>
      <c r="M5021" s="8">
        <v>7844.8</v>
      </c>
      <c r="N5021" s="8">
        <v>8063.3</v>
      </c>
      <c r="O5021" s="8">
        <v>8971.5</v>
      </c>
      <c r="P5021" s="8">
        <v>53001.15</v>
      </c>
      <c r="Q5021" s="8">
        <v>-3364.5</v>
      </c>
      <c r="R5021" s="8">
        <v>17194.05</v>
      </c>
      <c r="S5021" s="8">
        <v>15230.39</v>
      </c>
      <c r="T5021" s="8">
        <v>37665.65</v>
      </c>
      <c r="U5021" s="9">
        <v>218373.68</v>
      </c>
    </row>
    <row r="5022" spans="1:21" ht="23.25" thickBot="1" x14ac:dyDescent="0.3">
      <c r="A5022" s="4" t="s">
        <v>943</v>
      </c>
      <c r="B5022" s="4" t="s">
        <v>1158</v>
      </c>
      <c r="C5022" s="4" t="s">
        <v>1159</v>
      </c>
      <c r="D5022" s="4" t="s">
        <v>944</v>
      </c>
      <c r="E5022" s="4" t="s">
        <v>945</v>
      </c>
      <c r="F5022" s="4" t="s">
        <v>152</v>
      </c>
      <c r="G5022" s="4" t="s">
        <v>153</v>
      </c>
      <c r="H5022" s="4" t="s">
        <v>440</v>
      </c>
      <c r="I5022" s="11"/>
      <c r="J5022" s="11"/>
      <c r="K5022" s="10">
        <v>25889.9</v>
      </c>
      <c r="L5022" s="10">
        <v>-25864.9</v>
      </c>
      <c r="M5022" s="11"/>
      <c r="N5022" s="11"/>
      <c r="O5022" s="11"/>
      <c r="P5022" s="11"/>
      <c r="Q5022" s="11"/>
      <c r="R5022" s="11"/>
      <c r="S5022" s="11"/>
      <c r="T5022" s="11"/>
      <c r="U5022" s="9">
        <v>25</v>
      </c>
    </row>
    <row r="5023" spans="1:21" ht="23.25" thickBot="1" x14ac:dyDescent="0.3">
      <c r="A5023" s="4" t="s">
        <v>943</v>
      </c>
      <c r="B5023" s="4" t="s">
        <v>1158</v>
      </c>
      <c r="C5023" s="4" t="s">
        <v>1159</v>
      </c>
      <c r="D5023" s="4" t="s">
        <v>944</v>
      </c>
      <c r="E5023" s="4" t="s">
        <v>945</v>
      </c>
      <c r="F5023" s="4" t="s">
        <v>18</v>
      </c>
      <c r="G5023" s="4" t="s">
        <v>19</v>
      </c>
      <c r="H5023" s="4" t="s">
        <v>440</v>
      </c>
      <c r="I5023" s="7"/>
      <c r="J5023" s="7"/>
      <c r="K5023" s="7"/>
      <c r="L5023" s="7"/>
      <c r="M5023" s="7"/>
      <c r="N5023" s="7"/>
      <c r="O5023" s="7"/>
      <c r="P5023" s="7"/>
      <c r="Q5023" s="7"/>
      <c r="R5023" s="7"/>
      <c r="S5023" s="8">
        <v>9.32</v>
      </c>
      <c r="T5023" s="7"/>
      <c r="U5023" s="9">
        <v>9.32</v>
      </c>
    </row>
    <row r="5024" spans="1:21" ht="23.25" thickBot="1" x14ac:dyDescent="0.3">
      <c r="A5024" s="4" t="s">
        <v>943</v>
      </c>
      <c r="B5024" s="4" t="s">
        <v>1158</v>
      </c>
      <c r="C5024" s="4" t="s">
        <v>1159</v>
      </c>
      <c r="D5024" s="4" t="s">
        <v>944</v>
      </c>
      <c r="E5024" s="4" t="s">
        <v>945</v>
      </c>
      <c r="F5024" s="4" t="s">
        <v>84</v>
      </c>
      <c r="G5024" s="4" t="s">
        <v>85</v>
      </c>
      <c r="H5024" s="4" t="s">
        <v>440</v>
      </c>
      <c r="I5024" s="10">
        <v>842.4</v>
      </c>
      <c r="J5024" s="10">
        <v>464.97</v>
      </c>
      <c r="K5024" s="10">
        <v>1584.33</v>
      </c>
      <c r="L5024" s="10">
        <v>214.01</v>
      </c>
      <c r="M5024" s="10">
        <v>334.88</v>
      </c>
      <c r="N5024" s="10">
        <v>65.23</v>
      </c>
      <c r="O5024" s="11"/>
      <c r="P5024" s="11"/>
      <c r="Q5024" s="11"/>
      <c r="R5024" s="11"/>
      <c r="S5024" s="11"/>
      <c r="T5024" s="11"/>
      <c r="U5024" s="9">
        <v>3505.82</v>
      </c>
    </row>
    <row r="5025" spans="1:21" ht="23.25" thickBot="1" x14ac:dyDescent="0.3">
      <c r="A5025" s="4" t="s">
        <v>943</v>
      </c>
      <c r="B5025" s="4" t="s">
        <v>1158</v>
      </c>
      <c r="C5025" s="4" t="s">
        <v>1159</v>
      </c>
      <c r="D5025" s="4" t="s">
        <v>944</v>
      </c>
      <c r="E5025" s="4" t="s">
        <v>945</v>
      </c>
      <c r="F5025" s="4" t="s">
        <v>162</v>
      </c>
      <c r="G5025" s="4" t="s">
        <v>163</v>
      </c>
      <c r="H5025" s="4" t="s">
        <v>440</v>
      </c>
      <c r="I5025" s="8">
        <v>29.44</v>
      </c>
      <c r="J5025" s="7"/>
      <c r="K5025" s="8">
        <v>79.319999999999993</v>
      </c>
      <c r="L5025" s="7"/>
      <c r="M5025" s="7"/>
      <c r="N5025" s="7"/>
      <c r="O5025" s="7"/>
      <c r="P5025" s="7"/>
      <c r="Q5025" s="7"/>
      <c r="R5025" s="7"/>
      <c r="S5025" s="7"/>
      <c r="T5025" s="7"/>
      <c r="U5025" s="9">
        <v>108.76</v>
      </c>
    </row>
    <row r="5026" spans="1:21" ht="23.25" thickBot="1" x14ac:dyDescent="0.3">
      <c r="A5026" s="4" t="s">
        <v>943</v>
      </c>
      <c r="B5026" s="4" t="s">
        <v>1158</v>
      </c>
      <c r="C5026" s="4" t="s">
        <v>1159</v>
      </c>
      <c r="D5026" s="4" t="s">
        <v>944</v>
      </c>
      <c r="E5026" s="4" t="s">
        <v>945</v>
      </c>
      <c r="F5026" s="4" t="s">
        <v>164</v>
      </c>
      <c r="G5026" s="4" t="s">
        <v>165</v>
      </c>
      <c r="H5026" s="4" t="s">
        <v>440</v>
      </c>
      <c r="I5026" s="10">
        <v>303.97000000000003</v>
      </c>
      <c r="J5026" s="11"/>
      <c r="K5026" s="10">
        <v>550.54</v>
      </c>
      <c r="L5026" s="11"/>
      <c r="M5026" s="10">
        <v>245.45</v>
      </c>
      <c r="N5026" s="11"/>
      <c r="O5026" s="11"/>
      <c r="P5026" s="11"/>
      <c r="Q5026" s="11"/>
      <c r="R5026" s="11"/>
      <c r="S5026" s="11"/>
      <c r="T5026" s="11"/>
      <c r="U5026" s="9">
        <v>1099.96</v>
      </c>
    </row>
    <row r="5027" spans="1:21" ht="23.25" thickBot="1" x14ac:dyDescent="0.3">
      <c r="A5027" s="4" t="s">
        <v>943</v>
      </c>
      <c r="B5027" s="4" t="s">
        <v>1158</v>
      </c>
      <c r="C5027" s="4" t="s">
        <v>1159</v>
      </c>
      <c r="D5027" s="4" t="s">
        <v>944</v>
      </c>
      <c r="E5027" s="4" t="s">
        <v>945</v>
      </c>
      <c r="F5027" s="4" t="s">
        <v>86</v>
      </c>
      <c r="G5027" s="4" t="s">
        <v>87</v>
      </c>
      <c r="H5027" s="4" t="s">
        <v>440</v>
      </c>
      <c r="I5027" s="8">
        <v>197.86</v>
      </c>
      <c r="J5027" s="8">
        <v>907.66</v>
      </c>
      <c r="K5027" s="8">
        <v>169.72</v>
      </c>
      <c r="L5027" s="8">
        <v>92.39</v>
      </c>
      <c r="M5027" s="7"/>
      <c r="N5027" s="8">
        <v>934.9</v>
      </c>
      <c r="O5027" s="7"/>
      <c r="P5027" s="7"/>
      <c r="Q5027" s="8">
        <v>77.63</v>
      </c>
      <c r="R5027" s="7"/>
      <c r="S5027" s="7"/>
      <c r="T5027" s="7"/>
      <c r="U5027" s="9">
        <v>2380.16</v>
      </c>
    </row>
    <row r="5028" spans="1:21" ht="23.25" thickBot="1" x14ac:dyDescent="0.3">
      <c r="A5028" s="4" t="s">
        <v>943</v>
      </c>
      <c r="B5028" s="4" t="s">
        <v>1158</v>
      </c>
      <c r="C5028" s="4" t="s">
        <v>1159</v>
      </c>
      <c r="D5028" s="4" t="s">
        <v>944</v>
      </c>
      <c r="E5028" s="4" t="s">
        <v>945</v>
      </c>
      <c r="F5028" s="4" t="s">
        <v>166</v>
      </c>
      <c r="G5028" s="4" t="s">
        <v>167</v>
      </c>
      <c r="H5028" s="4" t="s">
        <v>440</v>
      </c>
      <c r="I5028" s="11"/>
      <c r="J5028" s="10">
        <v>1280.47</v>
      </c>
      <c r="K5028" s="10">
        <v>398.4</v>
      </c>
      <c r="L5028" s="10">
        <v>261.89999999999998</v>
      </c>
      <c r="M5028" s="11"/>
      <c r="N5028" s="11"/>
      <c r="O5028" s="11"/>
      <c r="P5028" s="11"/>
      <c r="Q5028" s="11"/>
      <c r="R5028" s="11"/>
      <c r="S5028" s="11"/>
      <c r="T5028" s="11"/>
      <c r="U5028" s="9">
        <v>1940.77</v>
      </c>
    </row>
    <row r="5029" spans="1:21" ht="23.25" thickBot="1" x14ac:dyDescent="0.3">
      <c r="A5029" s="4" t="s">
        <v>943</v>
      </c>
      <c r="B5029" s="4" t="s">
        <v>1158</v>
      </c>
      <c r="C5029" s="4" t="s">
        <v>1159</v>
      </c>
      <c r="D5029" s="4" t="s">
        <v>944</v>
      </c>
      <c r="E5029" s="4" t="s">
        <v>945</v>
      </c>
      <c r="F5029" s="4" t="s">
        <v>168</v>
      </c>
      <c r="G5029" s="4" t="s">
        <v>169</v>
      </c>
      <c r="H5029" s="4" t="s">
        <v>440</v>
      </c>
      <c r="I5029" s="7"/>
      <c r="J5029" s="7"/>
      <c r="K5029" s="7"/>
      <c r="L5029" s="7"/>
      <c r="M5029" s="7"/>
      <c r="N5029" s="8">
        <v>40.799999999999997</v>
      </c>
      <c r="O5029" s="7"/>
      <c r="P5029" s="7"/>
      <c r="Q5029" s="7"/>
      <c r="R5029" s="7"/>
      <c r="S5029" s="7"/>
      <c r="T5029" s="7"/>
      <c r="U5029" s="9">
        <v>40.799999999999997</v>
      </c>
    </row>
    <row r="5030" spans="1:21" ht="23.25" thickBot="1" x14ac:dyDescent="0.3">
      <c r="A5030" s="4" t="s">
        <v>943</v>
      </c>
      <c r="B5030" s="4" t="s">
        <v>1158</v>
      </c>
      <c r="C5030" s="4" t="s">
        <v>1159</v>
      </c>
      <c r="D5030" s="4" t="s">
        <v>944</v>
      </c>
      <c r="E5030" s="4" t="s">
        <v>945</v>
      </c>
      <c r="F5030" s="4" t="s">
        <v>308</v>
      </c>
      <c r="G5030" s="4" t="s">
        <v>309</v>
      </c>
      <c r="H5030" s="4" t="s">
        <v>440</v>
      </c>
      <c r="I5030" s="11"/>
      <c r="J5030" s="11"/>
      <c r="K5030" s="11"/>
      <c r="L5030" s="11"/>
      <c r="M5030" s="11"/>
      <c r="N5030" s="11"/>
      <c r="O5030" s="11"/>
      <c r="P5030" s="10">
        <v>35</v>
      </c>
      <c r="Q5030" s="11"/>
      <c r="R5030" s="11"/>
      <c r="S5030" s="11"/>
      <c r="T5030" s="11"/>
      <c r="U5030" s="9">
        <v>35</v>
      </c>
    </row>
    <row r="5031" spans="1:21" ht="23.25" thickBot="1" x14ac:dyDescent="0.3">
      <c r="A5031" s="4" t="s">
        <v>943</v>
      </c>
      <c r="B5031" s="4" t="s">
        <v>1158</v>
      </c>
      <c r="C5031" s="4" t="s">
        <v>1159</v>
      </c>
      <c r="D5031" s="4" t="s">
        <v>944</v>
      </c>
      <c r="E5031" s="4" t="s">
        <v>945</v>
      </c>
      <c r="F5031" s="4" t="s">
        <v>192</v>
      </c>
      <c r="G5031" s="4" t="s">
        <v>193</v>
      </c>
      <c r="H5031" s="4" t="s">
        <v>440</v>
      </c>
      <c r="I5031" s="8">
        <v>-44218.25</v>
      </c>
      <c r="J5031" s="8">
        <v>-42083.12</v>
      </c>
      <c r="K5031" s="8">
        <v>-42693.51</v>
      </c>
      <c r="L5031" s="8">
        <v>-29702.51</v>
      </c>
      <c r="M5031" s="8">
        <v>-24566.05</v>
      </c>
      <c r="N5031" s="8">
        <v>-28039.54</v>
      </c>
      <c r="O5031" s="8">
        <v>-26862.01</v>
      </c>
      <c r="P5031" s="8">
        <v>19262.47</v>
      </c>
      <c r="Q5031" s="8">
        <v>-8017.26</v>
      </c>
      <c r="R5031" s="8">
        <v>-7427.19</v>
      </c>
      <c r="S5031" s="8">
        <v>-9492.81</v>
      </c>
      <c r="T5031" s="8">
        <v>-8746.92</v>
      </c>
      <c r="U5031" s="9">
        <v>-252586.7</v>
      </c>
    </row>
    <row r="5032" spans="1:21" ht="23.25" thickBot="1" x14ac:dyDescent="0.3">
      <c r="A5032" s="4" t="s">
        <v>943</v>
      </c>
      <c r="B5032" s="4" t="s">
        <v>1158</v>
      </c>
      <c r="C5032" s="4" t="s">
        <v>1159</v>
      </c>
      <c r="D5032" s="4" t="s">
        <v>1192</v>
      </c>
      <c r="E5032" s="4" t="s">
        <v>1193</v>
      </c>
      <c r="F5032" s="4" t="s">
        <v>1121</v>
      </c>
      <c r="G5032" s="4" t="s">
        <v>1122</v>
      </c>
      <c r="H5032" s="4" t="s">
        <v>1194</v>
      </c>
      <c r="I5032" s="11"/>
      <c r="J5032" s="11"/>
      <c r="K5032" s="11"/>
      <c r="L5032" s="11"/>
      <c r="M5032" s="11"/>
      <c r="N5032" s="11"/>
      <c r="O5032" s="11"/>
      <c r="P5032" s="11"/>
      <c r="Q5032" s="11"/>
      <c r="R5032" s="11"/>
      <c r="S5032" s="10">
        <v>5000</v>
      </c>
      <c r="T5032" s="10">
        <v>-5000</v>
      </c>
      <c r="U5032" s="12">
        <v>0</v>
      </c>
    </row>
    <row r="5033" spans="1:21" ht="23.25" thickBot="1" x14ac:dyDescent="0.3">
      <c r="A5033" s="4" t="s">
        <v>943</v>
      </c>
      <c r="B5033" s="4" t="s">
        <v>1158</v>
      </c>
      <c r="C5033" s="4" t="s">
        <v>1159</v>
      </c>
      <c r="D5033" s="4" t="s">
        <v>1195</v>
      </c>
      <c r="E5033" s="4" t="s">
        <v>1196</v>
      </c>
      <c r="F5033" s="4" t="s">
        <v>1121</v>
      </c>
      <c r="G5033" s="4" t="s">
        <v>1122</v>
      </c>
      <c r="H5033" s="4" t="s">
        <v>1197</v>
      </c>
      <c r="I5033" s="7"/>
      <c r="J5033" s="7"/>
      <c r="K5033" s="7"/>
      <c r="L5033" s="7"/>
      <c r="M5033" s="7"/>
      <c r="N5033" s="8">
        <v>1389</v>
      </c>
      <c r="O5033" s="7"/>
      <c r="P5033" s="7"/>
      <c r="Q5033" s="7"/>
      <c r="R5033" s="7"/>
      <c r="S5033" s="7"/>
      <c r="T5033" s="7"/>
      <c r="U5033" s="9">
        <v>1389</v>
      </c>
    </row>
    <row r="5034" spans="1:21" ht="23.25" thickBot="1" x14ac:dyDescent="0.3">
      <c r="A5034" s="4" t="s">
        <v>943</v>
      </c>
      <c r="B5034" s="4" t="s">
        <v>1158</v>
      </c>
      <c r="C5034" s="4" t="s">
        <v>1159</v>
      </c>
      <c r="D5034" s="4" t="s">
        <v>1166</v>
      </c>
      <c r="E5034" s="4" t="s">
        <v>1167</v>
      </c>
      <c r="F5034" s="4" t="s">
        <v>1121</v>
      </c>
      <c r="G5034" s="4" t="s">
        <v>1122</v>
      </c>
      <c r="H5034" s="4" t="s">
        <v>1168</v>
      </c>
      <c r="I5034" s="10">
        <v>-24</v>
      </c>
      <c r="J5034" s="10">
        <v>35328.65</v>
      </c>
      <c r="K5034" s="10">
        <v>348</v>
      </c>
      <c r="L5034" s="10">
        <v>4210</v>
      </c>
      <c r="M5034" s="10">
        <v>4212</v>
      </c>
      <c r="N5034" s="10">
        <v>1901.5</v>
      </c>
      <c r="O5034" s="10">
        <v>3559.5</v>
      </c>
      <c r="P5034" s="10">
        <v>14510.5</v>
      </c>
      <c r="Q5034" s="10">
        <v>16184.5</v>
      </c>
      <c r="R5034" s="10">
        <v>14157</v>
      </c>
      <c r="S5034" s="10">
        <v>6844.5</v>
      </c>
      <c r="T5034" s="10">
        <v>2241</v>
      </c>
      <c r="U5034" s="9">
        <v>103473.15</v>
      </c>
    </row>
    <row r="5035" spans="1:21" ht="23.25" thickBot="1" x14ac:dyDescent="0.3">
      <c r="A5035" s="4" t="s">
        <v>943</v>
      </c>
      <c r="B5035" s="4" t="s">
        <v>1158</v>
      </c>
      <c r="C5035" s="4" t="s">
        <v>1159</v>
      </c>
      <c r="D5035" s="4" t="s">
        <v>1169</v>
      </c>
      <c r="E5035" s="4" t="s">
        <v>1170</v>
      </c>
      <c r="F5035" s="4" t="s">
        <v>1121</v>
      </c>
      <c r="G5035" s="4" t="s">
        <v>1122</v>
      </c>
      <c r="H5035" s="4" t="s">
        <v>1171</v>
      </c>
      <c r="I5035" s="7"/>
      <c r="J5035" s="8">
        <v>6345</v>
      </c>
      <c r="K5035" s="8">
        <v>2649</v>
      </c>
      <c r="L5035" s="8">
        <v>2544</v>
      </c>
      <c r="M5035" s="8">
        <v>-2406</v>
      </c>
      <c r="N5035" s="8">
        <v>3558</v>
      </c>
      <c r="O5035" s="8">
        <v>-4848</v>
      </c>
      <c r="P5035" s="8">
        <v>4848</v>
      </c>
      <c r="Q5035" s="13">
        <v>0</v>
      </c>
      <c r="R5035" s="13">
        <v>0</v>
      </c>
      <c r="S5035" s="7"/>
      <c r="T5035" s="7"/>
      <c r="U5035" s="9">
        <v>12690</v>
      </c>
    </row>
    <row r="5036" spans="1:21" ht="23.25" thickBot="1" x14ac:dyDescent="0.3">
      <c r="A5036" s="4" t="s">
        <v>943</v>
      </c>
      <c r="B5036" s="4" t="s">
        <v>1172</v>
      </c>
      <c r="C5036" s="4" t="s">
        <v>1173</v>
      </c>
      <c r="D5036" s="4" t="s">
        <v>944</v>
      </c>
      <c r="E5036" s="4" t="s">
        <v>945</v>
      </c>
      <c r="F5036" s="4" t="s">
        <v>1121</v>
      </c>
      <c r="G5036" s="4" t="s">
        <v>1122</v>
      </c>
      <c r="H5036" s="4" t="s">
        <v>440</v>
      </c>
      <c r="I5036" s="10">
        <v>531</v>
      </c>
      <c r="J5036" s="10">
        <v>-531</v>
      </c>
      <c r="K5036" s="11"/>
      <c r="L5036" s="11"/>
      <c r="M5036" s="11"/>
      <c r="N5036" s="11"/>
      <c r="O5036" s="11"/>
      <c r="P5036" s="11"/>
      <c r="Q5036" s="11"/>
      <c r="R5036" s="11"/>
      <c r="S5036" s="11"/>
      <c r="T5036" s="11"/>
      <c r="U5036" s="12">
        <v>0</v>
      </c>
    </row>
    <row r="5037" spans="1:21" ht="23.25" thickBot="1" x14ac:dyDescent="0.3">
      <c r="A5037" s="4" t="s">
        <v>943</v>
      </c>
      <c r="B5037" s="4" t="s">
        <v>1172</v>
      </c>
      <c r="C5037" s="4" t="s">
        <v>1173</v>
      </c>
      <c r="D5037" s="4" t="s">
        <v>944</v>
      </c>
      <c r="E5037" s="4" t="s">
        <v>945</v>
      </c>
      <c r="F5037" s="4" t="s">
        <v>152</v>
      </c>
      <c r="G5037" s="4" t="s">
        <v>153</v>
      </c>
      <c r="H5037" s="4" t="s">
        <v>440</v>
      </c>
      <c r="I5037" s="7"/>
      <c r="J5037" s="7"/>
      <c r="K5037" s="8">
        <v>360</v>
      </c>
      <c r="L5037" s="7"/>
      <c r="M5037" s="7"/>
      <c r="N5037" s="7"/>
      <c r="O5037" s="7"/>
      <c r="P5037" s="7"/>
      <c r="Q5037" s="7"/>
      <c r="R5037" s="7"/>
      <c r="S5037" s="7"/>
      <c r="T5037" s="7"/>
      <c r="U5037" s="9">
        <v>360</v>
      </c>
    </row>
    <row r="5038" spans="1:21" ht="23.25" thickBot="1" x14ac:dyDescent="0.3">
      <c r="A5038" s="4" t="s">
        <v>943</v>
      </c>
      <c r="B5038" s="4" t="s">
        <v>1172</v>
      </c>
      <c r="C5038" s="4" t="s">
        <v>1173</v>
      </c>
      <c r="D5038" s="4" t="s">
        <v>1166</v>
      </c>
      <c r="E5038" s="4" t="s">
        <v>1167</v>
      </c>
      <c r="F5038" s="4" t="s">
        <v>1121</v>
      </c>
      <c r="G5038" s="4" t="s">
        <v>1122</v>
      </c>
      <c r="H5038" s="4" t="s">
        <v>1168</v>
      </c>
      <c r="I5038" s="11"/>
      <c r="J5038" s="11"/>
      <c r="K5038" s="11"/>
      <c r="L5038" s="11"/>
      <c r="M5038" s="11"/>
      <c r="N5038" s="11"/>
      <c r="O5038" s="11"/>
      <c r="P5038" s="11"/>
      <c r="Q5038" s="10">
        <v>8016</v>
      </c>
      <c r="R5038" s="10">
        <v>1142.5</v>
      </c>
      <c r="S5038" s="10">
        <v>26282.5</v>
      </c>
      <c r="T5038" s="10">
        <v>-17163.5</v>
      </c>
      <c r="U5038" s="9">
        <v>18277.5</v>
      </c>
    </row>
    <row r="5039" spans="1:21" ht="23.25" thickBot="1" x14ac:dyDescent="0.3">
      <c r="A5039" s="4" t="s">
        <v>943</v>
      </c>
      <c r="B5039" s="4" t="s">
        <v>1172</v>
      </c>
      <c r="C5039" s="4" t="s">
        <v>1173</v>
      </c>
      <c r="D5039" s="4" t="s">
        <v>1174</v>
      </c>
      <c r="E5039" s="4" t="s">
        <v>1175</v>
      </c>
      <c r="F5039" s="4" t="s">
        <v>1121</v>
      </c>
      <c r="G5039" s="4" t="s">
        <v>1122</v>
      </c>
      <c r="H5039" s="4" t="s">
        <v>1116</v>
      </c>
      <c r="I5039" s="8">
        <v>900</v>
      </c>
      <c r="J5039" s="7"/>
      <c r="K5039" s="8">
        <v>1984</v>
      </c>
      <c r="L5039" s="8">
        <v>630</v>
      </c>
      <c r="M5039" s="8">
        <v>350</v>
      </c>
      <c r="N5039" s="8">
        <v>210</v>
      </c>
      <c r="O5039" s="8">
        <v>-210</v>
      </c>
      <c r="P5039" s="8">
        <v>2380</v>
      </c>
      <c r="Q5039" s="8">
        <v>-2380</v>
      </c>
      <c r="R5039" s="7"/>
      <c r="S5039" s="7"/>
      <c r="T5039" s="8">
        <v>14971.5</v>
      </c>
      <c r="U5039" s="9">
        <v>18835.5</v>
      </c>
    </row>
    <row r="5040" spans="1:21" ht="23.25" thickBot="1" x14ac:dyDescent="0.3">
      <c r="A5040" s="4" t="s">
        <v>943</v>
      </c>
      <c r="B5040" s="4" t="s">
        <v>1176</v>
      </c>
      <c r="C5040" s="4" t="s">
        <v>1177</v>
      </c>
      <c r="D5040" s="4" t="s">
        <v>944</v>
      </c>
      <c r="E5040" s="4" t="s">
        <v>945</v>
      </c>
      <c r="F5040" s="4" t="s">
        <v>146</v>
      </c>
      <c r="G5040" s="4" t="s">
        <v>147</v>
      </c>
      <c r="H5040" s="4" t="s">
        <v>440</v>
      </c>
      <c r="I5040" s="11"/>
      <c r="J5040" s="11"/>
      <c r="K5040" s="11"/>
      <c r="L5040" s="11"/>
      <c r="M5040" s="11"/>
      <c r="N5040" s="10">
        <v>289.27</v>
      </c>
      <c r="O5040" s="11"/>
      <c r="P5040" s="11"/>
      <c r="Q5040" s="11"/>
      <c r="R5040" s="11"/>
      <c r="S5040" s="10">
        <v>66.44</v>
      </c>
      <c r="T5040" s="11"/>
      <c r="U5040" s="9">
        <v>355.71</v>
      </c>
    </row>
    <row r="5041" spans="1:21" ht="23.25" thickBot="1" x14ac:dyDescent="0.3">
      <c r="A5041" s="4" t="s">
        <v>943</v>
      </c>
      <c r="B5041" s="4" t="s">
        <v>1176</v>
      </c>
      <c r="C5041" s="4" t="s">
        <v>1177</v>
      </c>
      <c r="D5041" s="4" t="s">
        <v>944</v>
      </c>
      <c r="E5041" s="4" t="s">
        <v>945</v>
      </c>
      <c r="F5041" s="4" t="s">
        <v>18</v>
      </c>
      <c r="G5041" s="4" t="s">
        <v>19</v>
      </c>
      <c r="H5041" s="4" t="s">
        <v>440</v>
      </c>
      <c r="I5041" s="8">
        <v>428</v>
      </c>
      <c r="J5041" s="8">
        <v>-150.75</v>
      </c>
      <c r="K5041" s="8">
        <v>200</v>
      </c>
      <c r="L5041" s="8">
        <v>700</v>
      </c>
      <c r="M5041" s="7"/>
      <c r="N5041" s="7"/>
      <c r="O5041" s="8">
        <v>125</v>
      </c>
      <c r="P5041" s="8">
        <v>1098</v>
      </c>
      <c r="Q5041" s="8">
        <v>160</v>
      </c>
      <c r="R5041" s="8">
        <v>486.43</v>
      </c>
      <c r="S5041" s="7"/>
      <c r="T5041" s="7"/>
      <c r="U5041" s="9">
        <v>3046.68</v>
      </c>
    </row>
    <row r="5042" spans="1:21" ht="23.25" thickBot="1" x14ac:dyDescent="0.3">
      <c r="A5042" s="4" t="s">
        <v>943</v>
      </c>
      <c r="B5042" s="4" t="s">
        <v>1176</v>
      </c>
      <c r="C5042" s="4" t="s">
        <v>1177</v>
      </c>
      <c r="D5042" s="4" t="s">
        <v>1123</v>
      </c>
      <c r="E5042" s="4" t="s">
        <v>1124</v>
      </c>
      <c r="F5042" s="4" t="s">
        <v>1121</v>
      </c>
      <c r="G5042" s="4" t="s">
        <v>1122</v>
      </c>
      <c r="H5042" s="4" t="s">
        <v>1125</v>
      </c>
      <c r="I5042" s="11"/>
      <c r="J5042" s="11"/>
      <c r="K5042" s="10">
        <v>10415</v>
      </c>
      <c r="L5042" s="10">
        <v>9102.5</v>
      </c>
      <c r="M5042" s="11"/>
      <c r="N5042" s="11"/>
      <c r="O5042" s="11"/>
      <c r="P5042" s="10">
        <v>3114</v>
      </c>
      <c r="Q5042" s="11"/>
      <c r="R5042" s="11"/>
      <c r="S5042" s="11"/>
      <c r="T5042" s="11"/>
      <c r="U5042" s="9">
        <v>22631.5</v>
      </c>
    </row>
    <row r="5043" spans="1:21" ht="23.25" thickBot="1" x14ac:dyDescent="0.3">
      <c r="A5043" s="4" t="s">
        <v>943</v>
      </c>
      <c r="B5043" s="4" t="s">
        <v>1176</v>
      </c>
      <c r="C5043" s="4" t="s">
        <v>1177</v>
      </c>
      <c r="D5043" s="4" t="s">
        <v>1178</v>
      </c>
      <c r="E5043" s="4" t="s">
        <v>1179</v>
      </c>
      <c r="F5043" s="4" t="s">
        <v>1121</v>
      </c>
      <c r="G5043" s="4" t="s">
        <v>1122</v>
      </c>
      <c r="H5043" s="4" t="s">
        <v>1180</v>
      </c>
      <c r="I5043" s="7"/>
      <c r="J5043" s="8">
        <v>6815.5</v>
      </c>
      <c r="K5043" s="8">
        <v>-6815.5</v>
      </c>
      <c r="L5043" s="7"/>
      <c r="M5043" s="7"/>
      <c r="N5043" s="7"/>
      <c r="O5043" s="7"/>
      <c r="P5043" s="7"/>
      <c r="Q5043" s="7"/>
      <c r="R5043" s="7"/>
      <c r="S5043" s="7"/>
      <c r="T5043" s="7"/>
      <c r="U5043" s="12">
        <v>0</v>
      </c>
    </row>
    <row r="5044" spans="1:21" ht="23.25" thickBot="1" x14ac:dyDescent="0.3">
      <c r="A5044" s="4" t="s">
        <v>943</v>
      </c>
      <c r="B5044" s="4" t="s">
        <v>1176</v>
      </c>
      <c r="C5044" s="4" t="s">
        <v>1177</v>
      </c>
      <c r="D5044" s="4" t="s">
        <v>1181</v>
      </c>
      <c r="E5044" s="4" t="s">
        <v>1182</v>
      </c>
      <c r="F5044" s="4" t="s">
        <v>1121</v>
      </c>
      <c r="G5044" s="4" t="s">
        <v>1122</v>
      </c>
      <c r="H5044" s="4" t="s">
        <v>1183</v>
      </c>
      <c r="I5044" s="10">
        <v>2020</v>
      </c>
      <c r="J5044" s="10">
        <v>354</v>
      </c>
      <c r="K5044" s="10">
        <v>354</v>
      </c>
      <c r="L5044" s="10">
        <v>2695.5</v>
      </c>
      <c r="M5044" s="10">
        <v>8109.5</v>
      </c>
      <c r="N5044" s="10">
        <v>4536.5</v>
      </c>
      <c r="O5044" s="10">
        <v>2460</v>
      </c>
      <c r="P5044" s="10">
        <v>960</v>
      </c>
      <c r="Q5044" s="10">
        <v>180</v>
      </c>
      <c r="R5044" s="10">
        <v>420</v>
      </c>
      <c r="S5044" s="14">
        <v>0</v>
      </c>
      <c r="T5044" s="10">
        <v>720</v>
      </c>
      <c r="U5044" s="9">
        <v>22809.5</v>
      </c>
    </row>
    <row r="5045" spans="1:21" ht="23.25" thickBot="1" x14ac:dyDescent="0.3">
      <c r="A5045" s="4" t="s">
        <v>943</v>
      </c>
      <c r="B5045" s="4" t="s">
        <v>1176</v>
      </c>
      <c r="C5045" s="4" t="s">
        <v>1177</v>
      </c>
      <c r="D5045" s="4" t="s">
        <v>1163</v>
      </c>
      <c r="E5045" s="4" t="s">
        <v>1164</v>
      </c>
      <c r="F5045" s="4" t="s">
        <v>1121</v>
      </c>
      <c r="G5045" s="4" t="s">
        <v>1122</v>
      </c>
      <c r="H5045" s="4" t="s">
        <v>1165</v>
      </c>
      <c r="I5045" s="8">
        <v>12146</v>
      </c>
      <c r="J5045" s="8">
        <v>12318.96</v>
      </c>
      <c r="K5045" s="8">
        <v>2950.5</v>
      </c>
      <c r="L5045" s="8">
        <v>-3676</v>
      </c>
      <c r="M5045" s="8">
        <v>-1147</v>
      </c>
      <c r="N5045" s="8">
        <v>18581</v>
      </c>
      <c r="O5045" s="8">
        <v>2735.99</v>
      </c>
      <c r="P5045" s="8">
        <v>-21661.99</v>
      </c>
      <c r="Q5045" s="8">
        <v>542.5</v>
      </c>
      <c r="R5045" s="13">
        <v>0</v>
      </c>
      <c r="S5045" s="13">
        <v>0</v>
      </c>
      <c r="T5045" s="8">
        <v>-11026.96</v>
      </c>
      <c r="U5045" s="9">
        <v>11763</v>
      </c>
    </row>
    <row r="5046" spans="1:21" ht="23.25" thickBot="1" x14ac:dyDescent="0.3">
      <c r="A5046" s="4" t="s">
        <v>943</v>
      </c>
      <c r="B5046" s="4" t="s">
        <v>1176</v>
      </c>
      <c r="C5046" s="4" t="s">
        <v>1177</v>
      </c>
      <c r="D5046" s="4" t="s">
        <v>1184</v>
      </c>
      <c r="E5046" s="4" t="s">
        <v>1185</v>
      </c>
      <c r="F5046" s="4" t="s">
        <v>1121</v>
      </c>
      <c r="G5046" s="4" t="s">
        <v>1122</v>
      </c>
      <c r="H5046" s="4" t="s">
        <v>1186</v>
      </c>
      <c r="I5046" s="10">
        <v>8379</v>
      </c>
      <c r="J5046" s="10">
        <v>27061</v>
      </c>
      <c r="K5046" s="10">
        <v>9365</v>
      </c>
      <c r="L5046" s="10">
        <v>-7968.5</v>
      </c>
      <c r="M5046" s="10">
        <v>47806</v>
      </c>
      <c r="N5046" s="10">
        <v>7114</v>
      </c>
      <c r="O5046" s="10">
        <v>19333.5</v>
      </c>
      <c r="P5046" s="10">
        <v>21832</v>
      </c>
      <c r="Q5046" s="10">
        <v>540</v>
      </c>
      <c r="R5046" s="10">
        <v>9655</v>
      </c>
      <c r="S5046" s="10">
        <v>13198.07</v>
      </c>
      <c r="T5046" s="14">
        <v>0</v>
      </c>
      <c r="U5046" s="9">
        <v>156315.07</v>
      </c>
    </row>
    <row r="5047" spans="1:21" ht="23.25" thickBot="1" x14ac:dyDescent="0.3">
      <c r="A5047" s="4" t="s">
        <v>943</v>
      </c>
      <c r="B5047" s="4" t="s">
        <v>1187</v>
      </c>
      <c r="C5047" s="4" t="s">
        <v>1188</v>
      </c>
      <c r="D5047" s="4" t="s">
        <v>944</v>
      </c>
      <c r="E5047" s="4" t="s">
        <v>945</v>
      </c>
      <c r="F5047" s="4" t="s">
        <v>1121</v>
      </c>
      <c r="G5047" s="4" t="s">
        <v>1122</v>
      </c>
      <c r="H5047" s="4" t="s">
        <v>440</v>
      </c>
      <c r="I5047" s="8">
        <v>5000</v>
      </c>
      <c r="J5047" s="8">
        <v>5000</v>
      </c>
      <c r="K5047" s="7"/>
      <c r="L5047" s="7"/>
      <c r="M5047" s="7"/>
      <c r="N5047" s="8">
        <v>44832.38</v>
      </c>
      <c r="O5047" s="8">
        <v>31591.35</v>
      </c>
      <c r="P5047" s="8">
        <v>4256</v>
      </c>
      <c r="Q5047" s="8">
        <v>17285</v>
      </c>
      <c r="R5047" s="8">
        <v>385.49</v>
      </c>
      <c r="S5047" s="8">
        <v>6400</v>
      </c>
      <c r="T5047" s="8">
        <v>45.7</v>
      </c>
      <c r="U5047" s="9">
        <v>114795.92</v>
      </c>
    </row>
    <row r="5048" spans="1:21" ht="23.25" thickBot="1" x14ac:dyDescent="0.3">
      <c r="A5048" s="4" t="s">
        <v>943</v>
      </c>
      <c r="B5048" s="4" t="s">
        <v>1187</v>
      </c>
      <c r="C5048" s="4" t="s">
        <v>1188</v>
      </c>
      <c r="D5048" s="4" t="s">
        <v>944</v>
      </c>
      <c r="E5048" s="4" t="s">
        <v>945</v>
      </c>
      <c r="F5048" s="4" t="s">
        <v>152</v>
      </c>
      <c r="G5048" s="4" t="s">
        <v>153</v>
      </c>
      <c r="H5048" s="4" t="s">
        <v>440</v>
      </c>
      <c r="I5048" s="10">
        <v>-1600</v>
      </c>
      <c r="J5048" s="11"/>
      <c r="K5048" s="11"/>
      <c r="L5048" s="11"/>
      <c r="M5048" s="11"/>
      <c r="N5048" s="11"/>
      <c r="O5048" s="11"/>
      <c r="P5048" s="11"/>
      <c r="Q5048" s="11"/>
      <c r="R5048" s="11"/>
      <c r="S5048" s="11"/>
      <c r="T5048" s="11"/>
      <c r="U5048" s="9">
        <v>-1600</v>
      </c>
    </row>
    <row r="5049" spans="1:21" ht="23.25" thickBot="1" x14ac:dyDescent="0.3">
      <c r="A5049" s="4" t="s">
        <v>943</v>
      </c>
      <c r="B5049" s="4" t="s">
        <v>1187</v>
      </c>
      <c r="C5049" s="4" t="s">
        <v>1188</v>
      </c>
      <c r="D5049" s="4" t="s">
        <v>1192</v>
      </c>
      <c r="E5049" s="4" t="s">
        <v>1193</v>
      </c>
      <c r="F5049" s="4" t="s">
        <v>1121</v>
      </c>
      <c r="G5049" s="4" t="s">
        <v>1122</v>
      </c>
      <c r="H5049" s="4" t="s">
        <v>1194</v>
      </c>
      <c r="I5049" s="8">
        <v>-400</v>
      </c>
      <c r="J5049" s="8">
        <v>1898</v>
      </c>
      <c r="K5049" s="8">
        <v>5000</v>
      </c>
      <c r="L5049" s="8">
        <v>5000</v>
      </c>
      <c r="M5049" s="8">
        <v>6100</v>
      </c>
      <c r="N5049" s="8">
        <v>8670</v>
      </c>
      <c r="O5049" s="8">
        <v>4346</v>
      </c>
      <c r="P5049" s="8">
        <v>21296.5</v>
      </c>
      <c r="Q5049" s="8">
        <v>15482.5</v>
      </c>
      <c r="R5049" s="8">
        <v>-23</v>
      </c>
      <c r="S5049" s="8">
        <v>10398.5</v>
      </c>
      <c r="T5049" s="8">
        <v>15000</v>
      </c>
      <c r="U5049" s="9">
        <v>92768.5</v>
      </c>
    </row>
    <row r="5050" spans="1:21" ht="23.25" thickBot="1" x14ac:dyDescent="0.3">
      <c r="A5050" s="4" t="s">
        <v>943</v>
      </c>
      <c r="B5050" s="4" t="s">
        <v>1187</v>
      </c>
      <c r="C5050" s="4" t="s">
        <v>1188</v>
      </c>
      <c r="D5050" s="4" t="s">
        <v>1195</v>
      </c>
      <c r="E5050" s="4" t="s">
        <v>1196</v>
      </c>
      <c r="F5050" s="4" t="s">
        <v>1121</v>
      </c>
      <c r="G5050" s="4" t="s">
        <v>1122</v>
      </c>
      <c r="H5050" s="4" t="s">
        <v>1197</v>
      </c>
      <c r="I5050" s="10">
        <v>980</v>
      </c>
      <c r="J5050" s="11"/>
      <c r="K5050" s="11"/>
      <c r="L5050" s="10">
        <v>2271</v>
      </c>
      <c r="M5050" s="11"/>
      <c r="N5050" s="10">
        <v>1374</v>
      </c>
      <c r="O5050" s="10">
        <v>1989</v>
      </c>
      <c r="P5050" s="10">
        <v>351</v>
      </c>
      <c r="Q5050" s="11"/>
      <c r="R5050" s="11"/>
      <c r="S5050" s="10">
        <v>994.5</v>
      </c>
      <c r="T5050" s="10">
        <v>877.5</v>
      </c>
      <c r="U5050" s="9">
        <v>8837</v>
      </c>
    </row>
    <row r="5051" spans="1:21" ht="23.25" thickBot="1" x14ac:dyDescent="0.3">
      <c r="A5051" s="4" t="s">
        <v>943</v>
      </c>
      <c r="B5051" s="4" t="s">
        <v>1187</v>
      </c>
      <c r="C5051" s="4" t="s">
        <v>1188</v>
      </c>
      <c r="D5051" s="4" t="s">
        <v>1198</v>
      </c>
      <c r="E5051" s="4" t="s">
        <v>1199</v>
      </c>
      <c r="F5051" s="4" t="s">
        <v>1121</v>
      </c>
      <c r="G5051" s="4" t="s">
        <v>1122</v>
      </c>
      <c r="H5051" s="4" t="s">
        <v>1200</v>
      </c>
      <c r="I5051" s="8">
        <v>2632.5</v>
      </c>
      <c r="J5051" s="8">
        <v>2227.5</v>
      </c>
      <c r="K5051" s="8">
        <v>139</v>
      </c>
      <c r="L5051" s="7"/>
      <c r="M5051" s="7"/>
      <c r="N5051" s="7"/>
      <c r="O5051" s="7"/>
      <c r="P5051" s="7"/>
      <c r="Q5051" s="7"/>
      <c r="R5051" s="7"/>
      <c r="S5051" s="7"/>
      <c r="T5051" s="7"/>
      <c r="U5051" s="9">
        <v>4999</v>
      </c>
    </row>
    <row r="5052" spans="1:21" ht="23.25" thickBot="1" x14ac:dyDescent="0.3">
      <c r="A5052" s="4" t="s">
        <v>943</v>
      </c>
      <c r="B5052" s="4" t="s">
        <v>1204</v>
      </c>
      <c r="C5052" s="4" t="s">
        <v>1205</v>
      </c>
      <c r="D5052" s="4" t="s">
        <v>1160</v>
      </c>
      <c r="E5052" s="4" t="s">
        <v>1161</v>
      </c>
      <c r="F5052" s="4" t="s">
        <v>1121</v>
      </c>
      <c r="G5052" s="4" t="s">
        <v>1122</v>
      </c>
      <c r="H5052" s="4" t="s">
        <v>1162</v>
      </c>
      <c r="I5052" s="10">
        <v>23261.24</v>
      </c>
      <c r="J5052" s="10">
        <v>32553.75</v>
      </c>
      <c r="K5052" s="10">
        <v>26511.75</v>
      </c>
      <c r="L5052" s="10">
        <v>19122.59</v>
      </c>
      <c r="M5052" s="10">
        <v>14951.78</v>
      </c>
      <c r="N5052" s="10">
        <v>71983.5</v>
      </c>
      <c r="O5052" s="10">
        <v>40957</v>
      </c>
      <c r="P5052" s="10">
        <v>61887.75</v>
      </c>
      <c r="Q5052" s="10">
        <v>16320.01</v>
      </c>
      <c r="R5052" s="10">
        <v>-1078.99</v>
      </c>
      <c r="S5052" s="10">
        <v>119708</v>
      </c>
      <c r="T5052" s="10">
        <v>-1460.5</v>
      </c>
      <c r="U5052" s="9">
        <v>424717.88</v>
      </c>
    </row>
    <row r="5053" spans="1:21" ht="23.25" thickBot="1" x14ac:dyDescent="0.3">
      <c r="A5053" s="4" t="s">
        <v>943</v>
      </c>
      <c r="B5053" s="4" t="s">
        <v>1204</v>
      </c>
      <c r="C5053" s="4" t="s">
        <v>1205</v>
      </c>
      <c r="D5053" s="4" t="s">
        <v>1209</v>
      </c>
      <c r="E5053" s="4" t="s">
        <v>1210</v>
      </c>
      <c r="F5053" s="4" t="s">
        <v>1121</v>
      </c>
      <c r="G5053" s="4" t="s">
        <v>1122</v>
      </c>
      <c r="H5053" s="4" t="s">
        <v>1211</v>
      </c>
      <c r="I5053" s="8">
        <v>1700.64</v>
      </c>
      <c r="J5053" s="8">
        <v>9488.4599999999991</v>
      </c>
      <c r="K5053" s="8">
        <v>23709.85</v>
      </c>
      <c r="L5053" s="8">
        <v>-31.23</v>
      </c>
      <c r="M5053" s="8">
        <v>1027.1199999999999</v>
      </c>
      <c r="N5053" s="8">
        <v>30068.94</v>
      </c>
      <c r="O5053" s="8">
        <v>-10249.540000000001</v>
      </c>
      <c r="P5053" s="8">
        <v>45413.599999999999</v>
      </c>
      <c r="Q5053" s="8">
        <v>-38611.75</v>
      </c>
      <c r="R5053" s="8">
        <v>2630</v>
      </c>
      <c r="S5053" s="8">
        <v>249.38</v>
      </c>
      <c r="T5053" s="13">
        <v>0</v>
      </c>
      <c r="U5053" s="9">
        <v>65395.47</v>
      </c>
    </row>
    <row r="5054" spans="1:21" ht="23.25" thickBot="1" x14ac:dyDescent="0.3">
      <c r="A5054" s="4" t="s">
        <v>943</v>
      </c>
      <c r="B5054" s="4" t="s">
        <v>1204</v>
      </c>
      <c r="C5054" s="4" t="s">
        <v>1205</v>
      </c>
      <c r="D5054" s="4" t="s">
        <v>1178</v>
      </c>
      <c r="E5054" s="4" t="s">
        <v>1179</v>
      </c>
      <c r="F5054" s="4" t="s">
        <v>1121</v>
      </c>
      <c r="G5054" s="4" t="s">
        <v>1122</v>
      </c>
      <c r="H5054" s="4" t="s">
        <v>1180</v>
      </c>
      <c r="I5054" s="10">
        <v>3979.95</v>
      </c>
      <c r="J5054" s="10">
        <v>882.45</v>
      </c>
      <c r="K5054" s="10">
        <v>6603.44</v>
      </c>
      <c r="L5054" s="10">
        <v>18197.52</v>
      </c>
      <c r="M5054" s="10">
        <v>-7551.92</v>
      </c>
      <c r="N5054" s="11"/>
      <c r="O5054" s="10">
        <v>6000</v>
      </c>
      <c r="P5054" s="10">
        <v>14502.5</v>
      </c>
      <c r="Q5054" s="10">
        <v>22588.5</v>
      </c>
      <c r="R5054" s="10">
        <v>8365</v>
      </c>
      <c r="S5054" s="10">
        <v>5247.5</v>
      </c>
      <c r="T5054" s="10">
        <v>13500</v>
      </c>
      <c r="U5054" s="9">
        <v>92314.94</v>
      </c>
    </row>
    <row r="5055" spans="1:21" ht="23.25" thickBot="1" x14ac:dyDescent="0.3">
      <c r="A5055" s="4" t="s">
        <v>943</v>
      </c>
      <c r="B5055" s="4" t="s">
        <v>1212</v>
      </c>
      <c r="C5055" s="4" t="s">
        <v>1213</v>
      </c>
      <c r="D5055" s="4" t="s">
        <v>944</v>
      </c>
      <c r="E5055" s="4" t="s">
        <v>945</v>
      </c>
      <c r="F5055" s="4" t="s">
        <v>82</v>
      </c>
      <c r="G5055" s="4" t="s">
        <v>83</v>
      </c>
      <c r="H5055" s="4" t="s">
        <v>440</v>
      </c>
      <c r="I5055" s="7"/>
      <c r="J5055" s="8">
        <v>16</v>
      </c>
      <c r="K5055" s="7"/>
      <c r="L5055" s="7"/>
      <c r="M5055" s="7"/>
      <c r="N5055" s="7"/>
      <c r="O5055" s="7"/>
      <c r="P5055" s="7"/>
      <c r="Q5055" s="7"/>
      <c r="R5055" s="7"/>
      <c r="S5055" s="7"/>
      <c r="T5055" s="7"/>
      <c r="U5055" s="9">
        <v>16</v>
      </c>
    </row>
    <row r="5056" spans="1:21" ht="23.25" thickBot="1" x14ac:dyDescent="0.3">
      <c r="A5056" s="4" t="s">
        <v>943</v>
      </c>
      <c r="B5056" s="4" t="s">
        <v>1212</v>
      </c>
      <c r="C5056" s="4" t="s">
        <v>1213</v>
      </c>
      <c r="D5056" s="4" t="s">
        <v>944</v>
      </c>
      <c r="E5056" s="4" t="s">
        <v>945</v>
      </c>
      <c r="F5056" s="4" t="s">
        <v>1121</v>
      </c>
      <c r="G5056" s="4" t="s">
        <v>1122</v>
      </c>
      <c r="H5056" s="4" t="s">
        <v>440</v>
      </c>
      <c r="I5056" s="10">
        <v>2254.08</v>
      </c>
      <c r="J5056" s="10">
        <v>7415.63</v>
      </c>
      <c r="K5056" s="10">
        <v>1639.97</v>
      </c>
      <c r="L5056" s="10">
        <v>412.9</v>
      </c>
      <c r="M5056" s="10">
        <v>-109.9</v>
      </c>
      <c r="N5056" s="10">
        <v>1912.5</v>
      </c>
      <c r="O5056" s="10">
        <v>2070.9899999999998</v>
      </c>
      <c r="P5056" s="10">
        <v>127200</v>
      </c>
      <c r="Q5056" s="10">
        <v>1064.74</v>
      </c>
      <c r="R5056" s="10">
        <v>4112</v>
      </c>
      <c r="S5056" s="10">
        <v>1315</v>
      </c>
      <c r="T5056" s="10">
        <v>5476.7</v>
      </c>
      <c r="U5056" s="9">
        <v>154764.60999999999</v>
      </c>
    </row>
    <row r="5057" spans="1:21" ht="23.25" thickBot="1" x14ac:dyDescent="0.3">
      <c r="A5057" s="4" t="s">
        <v>943</v>
      </c>
      <c r="B5057" s="4" t="s">
        <v>1212</v>
      </c>
      <c r="C5057" s="4" t="s">
        <v>1213</v>
      </c>
      <c r="D5057" s="4" t="s">
        <v>944</v>
      </c>
      <c r="E5057" s="4" t="s">
        <v>945</v>
      </c>
      <c r="F5057" s="4" t="s">
        <v>84</v>
      </c>
      <c r="G5057" s="4" t="s">
        <v>85</v>
      </c>
      <c r="H5057" s="4" t="s">
        <v>440</v>
      </c>
      <c r="I5057" s="7"/>
      <c r="J5057" s="8">
        <v>48.26</v>
      </c>
      <c r="K5057" s="7"/>
      <c r="L5057" s="7"/>
      <c r="M5057" s="7"/>
      <c r="N5057" s="7"/>
      <c r="O5057" s="7"/>
      <c r="P5057" s="7"/>
      <c r="Q5057" s="7"/>
      <c r="R5057" s="7"/>
      <c r="S5057" s="7"/>
      <c r="T5057" s="7"/>
      <c r="U5057" s="9">
        <v>48.26</v>
      </c>
    </row>
    <row r="5058" spans="1:21" ht="23.25" thickBot="1" x14ac:dyDescent="0.3">
      <c r="A5058" s="4" t="s">
        <v>943</v>
      </c>
      <c r="B5058" s="4" t="s">
        <v>1212</v>
      </c>
      <c r="C5058" s="4" t="s">
        <v>1213</v>
      </c>
      <c r="D5058" s="4" t="s">
        <v>944</v>
      </c>
      <c r="E5058" s="4" t="s">
        <v>945</v>
      </c>
      <c r="F5058" s="4" t="s">
        <v>86</v>
      </c>
      <c r="G5058" s="4" t="s">
        <v>87</v>
      </c>
      <c r="H5058" s="4" t="s">
        <v>440</v>
      </c>
      <c r="I5058" s="11"/>
      <c r="J5058" s="10">
        <v>27</v>
      </c>
      <c r="K5058" s="11"/>
      <c r="L5058" s="11"/>
      <c r="M5058" s="11"/>
      <c r="N5058" s="11"/>
      <c r="O5058" s="11"/>
      <c r="P5058" s="11"/>
      <c r="Q5058" s="11"/>
      <c r="R5058" s="11"/>
      <c r="S5058" s="11"/>
      <c r="T5058" s="11"/>
      <c r="U5058" s="9">
        <v>27</v>
      </c>
    </row>
    <row r="5059" spans="1:21" ht="23.25" thickBot="1" x14ac:dyDescent="0.3">
      <c r="A5059" s="4" t="s">
        <v>943</v>
      </c>
      <c r="B5059" s="4" t="s">
        <v>1212</v>
      </c>
      <c r="C5059" s="4" t="s">
        <v>1213</v>
      </c>
      <c r="D5059" s="4" t="s">
        <v>1155</v>
      </c>
      <c r="E5059" s="4" t="s">
        <v>1156</v>
      </c>
      <c r="F5059" s="4" t="s">
        <v>1121</v>
      </c>
      <c r="G5059" s="4" t="s">
        <v>1122</v>
      </c>
      <c r="H5059" s="4" t="s">
        <v>1157</v>
      </c>
      <c r="I5059" s="7"/>
      <c r="J5059" s="7"/>
      <c r="K5059" s="7"/>
      <c r="L5059" s="8">
        <v>1020</v>
      </c>
      <c r="M5059" s="8">
        <v>1000</v>
      </c>
      <c r="N5059" s="8">
        <v>-537.5</v>
      </c>
      <c r="O5059" s="8">
        <v>-1482.5</v>
      </c>
      <c r="P5059" s="8">
        <v>150</v>
      </c>
      <c r="Q5059" s="8">
        <v>-90</v>
      </c>
      <c r="R5059" s="8">
        <v>18.5</v>
      </c>
      <c r="S5059" s="8">
        <v>-18.5</v>
      </c>
      <c r="T5059" s="13">
        <v>0</v>
      </c>
      <c r="U5059" s="9">
        <v>60</v>
      </c>
    </row>
    <row r="5060" spans="1:21" ht="23.25" thickBot="1" x14ac:dyDescent="0.3">
      <c r="A5060" s="4" t="s">
        <v>943</v>
      </c>
      <c r="B5060" s="4" t="s">
        <v>1212</v>
      </c>
      <c r="C5060" s="4" t="s">
        <v>1213</v>
      </c>
      <c r="D5060" s="4" t="s">
        <v>1206</v>
      </c>
      <c r="E5060" s="4" t="s">
        <v>1207</v>
      </c>
      <c r="F5060" s="4" t="s">
        <v>1121</v>
      </c>
      <c r="G5060" s="4" t="s">
        <v>1122</v>
      </c>
      <c r="H5060" s="4" t="s">
        <v>1208</v>
      </c>
      <c r="I5060" s="8">
        <v>12492.1</v>
      </c>
      <c r="J5060" s="8">
        <v>12076.34</v>
      </c>
      <c r="K5060" s="8">
        <v>4632.75</v>
      </c>
      <c r="L5060" s="8">
        <v>21778.65</v>
      </c>
      <c r="M5060" s="8">
        <v>9044.5499999999993</v>
      </c>
      <c r="N5060" s="8">
        <v>13967.85</v>
      </c>
      <c r="O5060" s="8">
        <v>8384.15</v>
      </c>
      <c r="P5060" s="8">
        <v>11501.4</v>
      </c>
      <c r="Q5060" s="8">
        <v>24667.15</v>
      </c>
      <c r="R5060" s="8">
        <v>28417.55</v>
      </c>
      <c r="S5060" s="8">
        <v>4928.28</v>
      </c>
      <c r="T5060" s="8">
        <v>7105.22</v>
      </c>
      <c r="U5060" s="9">
        <v>158995.99</v>
      </c>
    </row>
    <row r="5061" spans="1:21" ht="23.25" thickBot="1" x14ac:dyDescent="0.3">
      <c r="A5061" s="4" t="s">
        <v>943</v>
      </c>
      <c r="B5061" s="4" t="s">
        <v>1212</v>
      </c>
      <c r="C5061" s="4" t="s">
        <v>1213</v>
      </c>
      <c r="D5061" s="4" t="s">
        <v>1189</v>
      </c>
      <c r="E5061" s="4" t="s">
        <v>1190</v>
      </c>
      <c r="F5061" s="4" t="s">
        <v>1121</v>
      </c>
      <c r="G5061" s="4" t="s">
        <v>1122</v>
      </c>
      <c r="H5061" s="4" t="s">
        <v>1191</v>
      </c>
      <c r="I5061" s="10">
        <v>46668</v>
      </c>
      <c r="J5061" s="10">
        <v>30609.8</v>
      </c>
      <c r="K5061" s="10">
        <v>5658</v>
      </c>
      <c r="L5061" s="10">
        <v>8492.25</v>
      </c>
      <c r="M5061" s="10">
        <v>13536.25</v>
      </c>
      <c r="N5061" s="10">
        <v>65430.65</v>
      </c>
      <c r="O5061" s="10">
        <v>27580.7</v>
      </c>
      <c r="P5061" s="10">
        <v>4446.4399999999996</v>
      </c>
      <c r="Q5061" s="10">
        <v>-16678.34</v>
      </c>
      <c r="R5061" s="10">
        <v>-7767.61</v>
      </c>
      <c r="S5061" s="10">
        <v>8145.16</v>
      </c>
      <c r="T5061" s="14">
        <v>0</v>
      </c>
      <c r="U5061" s="9">
        <v>186121.3</v>
      </c>
    </row>
    <row r="5062" spans="1:21" ht="23.25" thickBot="1" x14ac:dyDescent="0.3">
      <c r="A5062" s="4" t="s">
        <v>943</v>
      </c>
      <c r="B5062" s="4" t="s">
        <v>1212</v>
      </c>
      <c r="C5062" s="4" t="s">
        <v>1213</v>
      </c>
      <c r="D5062" s="4" t="s">
        <v>1160</v>
      </c>
      <c r="E5062" s="4" t="s">
        <v>1161</v>
      </c>
      <c r="F5062" s="4" t="s">
        <v>1121</v>
      </c>
      <c r="G5062" s="4" t="s">
        <v>1122</v>
      </c>
      <c r="H5062" s="4" t="s">
        <v>1162</v>
      </c>
      <c r="I5062" s="7"/>
      <c r="J5062" s="7"/>
      <c r="K5062" s="7"/>
      <c r="L5062" s="7"/>
      <c r="M5062" s="7"/>
      <c r="N5062" s="7"/>
      <c r="O5062" s="7"/>
      <c r="P5062" s="7"/>
      <c r="Q5062" s="7"/>
      <c r="R5062" s="8">
        <v>283.5</v>
      </c>
      <c r="S5062" s="8">
        <v>-283.5</v>
      </c>
      <c r="T5062" s="7"/>
      <c r="U5062" s="12">
        <v>0</v>
      </c>
    </row>
    <row r="5063" spans="1:21" ht="23.25" thickBot="1" x14ac:dyDescent="0.3">
      <c r="A5063" s="4" t="s">
        <v>943</v>
      </c>
      <c r="B5063" s="4" t="s">
        <v>1212</v>
      </c>
      <c r="C5063" s="4" t="s">
        <v>1213</v>
      </c>
      <c r="D5063" s="4" t="s">
        <v>1163</v>
      </c>
      <c r="E5063" s="4" t="s">
        <v>1164</v>
      </c>
      <c r="F5063" s="4" t="s">
        <v>1121</v>
      </c>
      <c r="G5063" s="4" t="s">
        <v>1122</v>
      </c>
      <c r="H5063" s="4" t="s">
        <v>1165</v>
      </c>
      <c r="I5063" s="10">
        <v>3640</v>
      </c>
      <c r="J5063" s="10">
        <v>-1830</v>
      </c>
      <c r="K5063" s="10">
        <v>791</v>
      </c>
      <c r="L5063" s="10">
        <v>-1156</v>
      </c>
      <c r="M5063" s="10">
        <v>8474</v>
      </c>
      <c r="N5063" s="10">
        <v>-958</v>
      </c>
      <c r="O5063" s="10">
        <v>-7940</v>
      </c>
      <c r="P5063" s="10">
        <v>16144</v>
      </c>
      <c r="Q5063" s="10">
        <v>-3184</v>
      </c>
      <c r="R5063" s="10">
        <v>-566</v>
      </c>
      <c r="S5063" s="10">
        <v>-402</v>
      </c>
      <c r="T5063" s="10">
        <v>1279</v>
      </c>
      <c r="U5063" s="9">
        <v>14292</v>
      </c>
    </row>
    <row r="5064" spans="1:21" ht="23.25" thickBot="1" x14ac:dyDescent="0.3">
      <c r="A5064" s="4" t="s">
        <v>943</v>
      </c>
      <c r="B5064" s="4" t="s">
        <v>1212</v>
      </c>
      <c r="C5064" s="4" t="s">
        <v>1213</v>
      </c>
      <c r="D5064" s="4" t="s">
        <v>1166</v>
      </c>
      <c r="E5064" s="4" t="s">
        <v>1167</v>
      </c>
      <c r="F5064" s="4" t="s">
        <v>1121</v>
      </c>
      <c r="G5064" s="4" t="s">
        <v>1122</v>
      </c>
      <c r="H5064" s="4" t="s">
        <v>1168</v>
      </c>
      <c r="I5064" s="7"/>
      <c r="J5064" s="7"/>
      <c r="K5064" s="7"/>
      <c r="L5064" s="7"/>
      <c r="M5064" s="7"/>
      <c r="N5064" s="8">
        <v>3540</v>
      </c>
      <c r="O5064" s="8">
        <v>-3540</v>
      </c>
      <c r="P5064" s="8">
        <v>12406</v>
      </c>
      <c r="Q5064" s="8">
        <v>735.5</v>
      </c>
      <c r="R5064" s="8">
        <v>-7525.5</v>
      </c>
      <c r="S5064" s="8">
        <v>-4738.5</v>
      </c>
      <c r="T5064" s="8">
        <v>-877.5</v>
      </c>
      <c r="U5064" s="12">
        <v>0</v>
      </c>
    </row>
    <row r="5065" spans="1:21" ht="23.25" thickBot="1" x14ac:dyDescent="0.3">
      <c r="A5065" s="4" t="s">
        <v>943</v>
      </c>
      <c r="B5065" s="4" t="s">
        <v>1212</v>
      </c>
      <c r="C5065" s="4" t="s">
        <v>1213</v>
      </c>
      <c r="D5065" s="4" t="s">
        <v>1214</v>
      </c>
      <c r="E5065" s="4" t="s">
        <v>1215</v>
      </c>
      <c r="F5065" s="4" t="s">
        <v>1121</v>
      </c>
      <c r="G5065" s="4" t="s">
        <v>1122</v>
      </c>
      <c r="H5065" s="4" t="s">
        <v>1216</v>
      </c>
      <c r="I5065" s="11"/>
      <c r="J5065" s="10">
        <v>686</v>
      </c>
      <c r="K5065" s="10">
        <v>-56</v>
      </c>
      <c r="L5065" s="10">
        <v>-280</v>
      </c>
      <c r="M5065" s="10">
        <v>-350</v>
      </c>
      <c r="N5065" s="11"/>
      <c r="O5065" s="10">
        <v>210</v>
      </c>
      <c r="P5065" s="10">
        <v>9560</v>
      </c>
      <c r="Q5065" s="10">
        <v>2380</v>
      </c>
      <c r="R5065" s="11"/>
      <c r="S5065" s="10">
        <v>280</v>
      </c>
      <c r="T5065" s="10">
        <v>-280</v>
      </c>
      <c r="U5065" s="9">
        <v>12150</v>
      </c>
    </row>
    <row r="5066" spans="1:21" ht="23.25" thickBot="1" x14ac:dyDescent="0.3">
      <c r="A5066" s="4" t="s">
        <v>943</v>
      </c>
      <c r="B5066" s="4" t="s">
        <v>1212</v>
      </c>
      <c r="C5066" s="4" t="s">
        <v>1213</v>
      </c>
      <c r="D5066" s="4" t="s">
        <v>1201</v>
      </c>
      <c r="E5066" s="4" t="s">
        <v>1202</v>
      </c>
      <c r="F5066" s="4" t="s">
        <v>1121</v>
      </c>
      <c r="G5066" s="4" t="s">
        <v>1122</v>
      </c>
      <c r="H5066" s="4" t="s">
        <v>1203</v>
      </c>
      <c r="I5066" s="8">
        <v>-17637.86</v>
      </c>
      <c r="J5066" s="7"/>
      <c r="K5066" s="7"/>
      <c r="L5066" s="7"/>
      <c r="M5066" s="7"/>
      <c r="N5066" s="7"/>
      <c r="O5066" s="7"/>
      <c r="P5066" s="7"/>
      <c r="Q5066" s="7"/>
      <c r="R5066" s="7"/>
      <c r="S5066" s="7"/>
      <c r="T5066" s="7"/>
      <c r="U5066" s="9">
        <v>-17637.86</v>
      </c>
    </row>
    <row r="5067" spans="1:21" ht="23.25" thickBot="1" x14ac:dyDescent="0.3">
      <c r="A5067" s="4" t="s">
        <v>943</v>
      </c>
      <c r="B5067" s="4" t="s">
        <v>1212</v>
      </c>
      <c r="C5067" s="4" t="s">
        <v>1213</v>
      </c>
      <c r="D5067" s="4" t="s">
        <v>1217</v>
      </c>
      <c r="E5067" s="4" t="s">
        <v>1218</v>
      </c>
      <c r="F5067" s="4" t="s">
        <v>1121</v>
      </c>
      <c r="G5067" s="4" t="s">
        <v>1122</v>
      </c>
      <c r="H5067" s="4" t="s">
        <v>1219</v>
      </c>
      <c r="I5067" s="10">
        <v>304</v>
      </c>
      <c r="J5067" s="10">
        <v>0.5</v>
      </c>
      <c r="K5067" s="10">
        <v>636</v>
      </c>
      <c r="L5067" s="10">
        <v>136.5</v>
      </c>
      <c r="M5067" s="11"/>
      <c r="N5067" s="11"/>
      <c r="O5067" s="11"/>
      <c r="P5067" s="11"/>
      <c r="Q5067" s="11"/>
      <c r="R5067" s="11"/>
      <c r="S5067" s="11"/>
      <c r="T5067" s="10">
        <v>136.5</v>
      </c>
      <c r="U5067" s="9">
        <v>1213.5</v>
      </c>
    </row>
    <row r="5068" spans="1:21" ht="23.25" thickBot="1" x14ac:dyDescent="0.3">
      <c r="A5068" s="4" t="s">
        <v>943</v>
      </c>
      <c r="B5068" s="4" t="s">
        <v>1212</v>
      </c>
      <c r="C5068" s="4" t="s">
        <v>1213</v>
      </c>
      <c r="D5068" s="4" t="s">
        <v>1220</v>
      </c>
      <c r="E5068" s="4" t="s">
        <v>1221</v>
      </c>
      <c r="F5068" s="4" t="s">
        <v>1121</v>
      </c>
      <c r="G5068" s="4" t="s">
        <v>1122</v>
      </c>
      <c r="H5068" s="4" t="s">
        <v>1222</v>
      </c>
      <c r="I5068" s="7"/>
      <c r="J5068" s="7"/>
      <c r="K5068" s="8">
        <v>5029</v>
      </c>
      <c r="L5068" s="8">
        <v>560</v>
      </c>
      <c r="M5068" s="13">
        <v>0</v>
      </c>
      <c r="N5068" s="8">
        <v>372</v>
      </c>
      <c r="O5068" s="8">
        <v>-132</v>
      </c>
      <c r="P5068" s="7"/>
      <c r="Q5068" s="7"/>
      <c r="R5068" s="7"/>
      <c r="S5068" s="7"/>
      <c r="T5068" s="7"/>
      <c r="U5068" s="9">
        <v>5829</v>
      </c>
    </row>
    <row r="5069" spans="1:21" ht="23.25" thickBot="1" x14ac:dyDescent="0.3">
      <c r="A5069" s="4" t="s">
        <v>943</v>
      </c>
      <c r="B5069" s="4" t="s">
        <v>1223</v>
      </c>
      <c r="C5069" s="4" t="s">
        <v>1224</v>
      </c>
      <c r="D5069" s="4" t="s">
        <v>1225</v>
      </c>
      <c r="E5069" s="4" t="s">
        <v>1226</v>
      </c>
      <c r="F5069" s="4" t="s">
        <v>1121</v>
      </c>
      <c r="G5069" s="4" t="s">
        <v>1122</v>
      </c>
      <c r="H5069" s="4" t="s">
        <v>1227</v>
      </c>
      <c r="I5069" s="11"/>
      <c r="J5069" s="11"/>
      <c r="K5069" s="10">
        <v>1553.5</v>
      </c>
      <c r="L5069" s="10">
        <v>2129</v>
      </c>
      <c r="M5069" s="11"/>
      <c r="N5069" s="11"/>
      <c r="O5069" s="11"/>
      <c r="P5069" s="11"/>
      <c r="Q5069" s="11"/>
      <c r="R5069" s="10">
        <v>5090.5</v>
      </c>
      <c r="S5069" s="10">
        <v>-5090.5</v>
      </c>
      <c r="T5069" s="10">
        <v>3715</v>
      </c>
      <c r="U5069" s="9">
        <v>7397.5</v>
      </c>
    </row>
    <row r="5070" spans="1:21" ht="23.25" thickBot="1" x14ac:dyDescent="0.3">
      <c r="A5070" s="4" t="s">
        <v>943</v>
      </c>
      <c r="B5070" s="4" t="s">
        <v>1228</v>
      </c>
      <c r="C5070" s="4" t="s">
        <v>1229</v>
      </c>
      <c r="D5070" s="4" t="s">
        <v>944</v>
      </c>
      <c r="E5070" s="4" t="s">
        <v>945</v>
      </c>
      <c r="F5070" s="4" t="s">
        <v>1121</v>
      </c>
      <c r="G5070" s="4" t="s">
        <v>1122</v>
      </c>
      <c r="H5070" s="4" t="s">
        <v>440</v>
      </c>
      <c r="I5070" s="7"/>
      <c r="J5070" s="7"/>
      <c r="K5070" s="7"/>
      <c r="L5070" s="7"/>
      <c r="M5070" s="7"/>
      <c r="N5070" s="7"/>
      <c r="O5070" s="7"/>
      <c r="P5070" s="7"/>
      <c r="Q5070" s="7"/>
      <c r="R5070" s="7"/>
      <c r="S5070" s="8">
        <v>255</v>
      </c>
      <c r="T5070" s="7"/>
      <c r="U5070" s="9">
        <v>255</v>
      </c>
    </row>
    <row r="5071" spans="1:21" ht="23.25" thickBot="1" x14ac:dyDescent="0.3">
      <c r="A5071" s="4" t="s">
        <v>943</v>
      </c>
      <c r="B5071" s="4" t="s">
        <v>1228</v>
      </c>
      <c r="C5071" s="4" t="s">
        <v>1229</v>
      </c>
      <c r="D5071" s="4" t="s">
        <v>1178</v>
      </c>
      <c r="E5071" s="4" t="s">
        <v>1179</v>
      </c>
      <c r="F5071" s="4" t="s">
        <v>1121</v>
      </c>
      <c r="G5071" s="4" t="s">
        <v>1122</v>
      </c>
      <c r="H5071" s="4" t="s">
        <v>1180</v>
      </c>
      <c r="I5071" s="10">
        <v>1353.09</v>
      </c>
      <c r="J5071" s="10">
        <v>941.28</v>
      </c>
      <c r="K5071" s="10">
        <v>7444.5</v>
      </c>
      <c r="L5071" s="11"/>
      <c r="M5071" s="11"/>
      <c r="N5071" s="11"/>
      <c r="O5071" s="11"/>
      <c r="P5071" s="11"/>
      <c r="Q5071" s="11"/>
      <c r="R5071" s="11"/>
      <c r="S5071" s="11"/>
      <c r="T5071" s="11"/>
      <c r="U5071" s="9">
        <v>9738.8700000000008</v>
      </c>
    </row>
    <row r="5072" spans="1:21" ht="23.25" thickBot="1" x14ac:dyDescent="0.3">
      <c r="A5072" s="4" t="s">
        <v>943</v>
      </c>
      <c r="B5072" s="4" t="s">
        <v>1228</v>
      </c>
      <c r="C5072" s="4" t="s">
        <v>1229</v>
      </c>
      <c r="D5072" s="4" t="s">
        <v>1169</v>
      </c>
      <c r="E5072" s="4" t="s">
        <v>1170</v>
      </c>
      <c r="F5072" s="4" t="s">
        <v>1121</v>
      </c>
      <c r="G5072" s="4" t="s">
        <v>1122</v>
      </c>
      <c r="H5072" s="4" t="s">
        <v>1171</v>
      </c>
      <c r="I5072" s="7"/>
      <c r="J5072" s="7"/>
      <c r="K5072" s="7"/>
      <c r="L5072" s="7"/>
      <c r="M5072" s="7"/>
      <c r="N5072" s="7"/>
      <c r="O5072" s="7"/>
      <c r="P5072" s="7"/>
      <c r="Q5072" s="8">
        <v>1080</v>
      </c>
      <c r="R5072" s="7"/>
      <c r="S5072" s="7"/>
      <c r="T5072" s="7"/>
      <c r="U5072" s="9">
        <v>1080</v>
      </c>
    </row>
    <row r="5073" spans="1:21" ht="23.25" thickBot="1" x14ac:dyDescent="0.3">
      <c r="A5073" s="4" t="s">
        <v>943</v>
      </c>
      <c r="B5073" s="4" t="s">
        <v>1228</v>
      </c>
      <c r="C5073" s="4" t="s">
        <v>1229</v>
      </c>
      <c r="D5073" s="4" t="s">
        <v>1201</v>
      </c>
      <c r="E5073" s="4" t="s">
        <v>1202</v>
      </c>
      <c r="F5073" s="4" t="s">
        <v>1121</v>
      </c>
      <c r="G5073" s="4" t="s">
        <v>1122</v>
      </c>
      <c r="H5073" s="4" t="s">
        <v>1203</v>
      </c>
      <c r="I5073" s="10">
        <v>48592.5</v>
      </c>
      <c r="J5073" s="10">
        <v>-33739.15</v>
      </c>
      <c r="K5073" s="10">
        <v>1551.5</v>
      </c>
      <c r="L5073" s="10">
        <v>336</v>
      </c>
      <c r="M5073" s="10">
        <v>793.89</v>
      </c>
      <c r="N5073" s="11"/>
      <c r="O5073" s="11"/>
      <c r="P5073" s="11"/>
      <c r="Q5073" s="11"/>
      <c r="R5073" s="11"/>
      <c r="S5073" s="11"/>
      <c r="T5073" s="11"/>
      <c r="U5073" s="9">
        <v>17534.740000000002</v>
      </c>
    </row>
    <row r="5074" spans="1:21" ht="23.25" thickBot="1" x14ac:dyDescent="0.3">
      <c r="A5074" s="4" t="s">
        <v>943</v>
      </c>
      <c r="B5074" s="4" t="s">
        <v>1228</v>
      </c>
      <c r="C5074" s="4" t="s">
        <v>1229</v>
      </c>
      <c r="D5074" s="4" t="s">
        <v>1220</v>
      </c>
      <c r="E5074" s="4" t="s">
        <v>1221</v>
      </c>
      <c r="F5074" s="4" t="s">
        <v>1121</v>
      </c>
      <c r="G5074" s="4" t="s">
        <v>1122</v>
      </c>
      <c r="H5074" s="4" t="s">
        <v>1222</v>
      </c>
      <c r="I5074" s="7"/>
      <c r="J5074" s="7"/>
      <c r="K5074" s="7"/>
      <c r="L5074" s="8">
        <v>2544</v>
      </c>
      <c r="M5074" s="8">
        <v>-2544</v>
      </c>
      <c r="N5074" s="8">
        <v>371</v>
      </c>
      <c r="O5074" s="7"/>
      <c r="P5074" s="8">
        <v>28870.5</v>
      </c>
      <c r="Q5074" s="8">
        <v>38742</v>
      </c>
      <c r="R5074" s="8">
        <v>2524</v>
      </c>
      <c r="S5074" s="8">
        <v>388</v>
      </c>
      <c r="T5074" s="8">
        <v>4267</v>
      </c>
      <c r="U5074" s="9">
        <v>75162.5</v>
      </c>
    </row>
    <row r="5075" spans="1:21" ht="23.25" thickBot="1" x14ac:dyDescent="0.3">
      <c r="A5075" s="4" t="s">
        <v>943</v>
      </c>
      <c r="B5075" s="4" t="s">
        <v>1230</v>
      </c>
      <c r="C5075" s="4" t="s">
        <v>1231</v>
      </c>
      <c r="D5075" s="4" t="s">
        <v>944</v>
      </c>
      <c r="E5075" s="4" t="s">
        <v>945</v>
      </c>
      <c r="F5075" s="4" t="s">
        <v>108</v>
      </c>
      <c r="G5075" s="4" t="s">
        <v>109</v>
      </c>
      <c r="H5075" s="4" t="s">
        <v>440</v>
      </c>
      <c r="I5075" s="10">
        <v>37696.17</v>
      </c>
      <c r="J5075" s="10">
        <v>32738.83</v>
      </c>
      <c r="K5075" s="10">
        <v>34270.870000000003</v>
      </c>
      <c r="L5075" s="10">
        <v>29434.02</v>
      </c>
      <c r="M5075" s="10">
        <v>40398.76</v>
      </c>
      <c r="N5075" s="10">
        <v>41909.339999999997</v>
      </c>
      <c r="O5075" s="10">
        <v>42073.48</v>
      </c>
      <c r="P5075" s="10">
        <v>35299.980000000003</v>
      </c>
      <c r="Q5075" s="10">
        <v>31995.05</v>
      </c>
      <c r="R5075" s="10">
        <v>25595.56</v>
      </c>
      <c r="S5075" s="10">
        <v>14789.48</v>
      </c>
      <c r="T5075" s="10">
        <v>26820.3</v>
      </c>
      <c r="U5075" s="9">
        <v>393021.84</v>
      </c>
    </row>
    <row r="5076" spans="1:21" ht="23.25" thickBot="1" x14ac:dyDescent="0.3">
      <c r="A5076" s="4" t="s">
        <v>943</v>
      </c>
      <c r="B5076" s="4" t="s">
        <v>1230</v>
      </c>
      <c r="C5076" s="4" t="s">
        <v>1231</v>
      </c>
      <c r="D5076" s="4" t="s">
        <v>944</v>
      </c>
      <c r="E5076" s="4" t="s">
        <v>945</v>
      </c>
      <c r="F5076" s="4" t="s">
        <v>110</v>
      </c>
      <c r="G5076" s="4" t="s">
        <v>111</v>
      </c>
      <c r="H5076" s="4" t="s">
        <v>440</v>
      </c>
      <c r="I5076" s="7"/>
      <c r="J5076" s="7"/>
      <c r="K5076" s="7"/>
      <c r="L5076" s="7"/>
      <c r="M5076" s="7"/>
      <c r="N5076" s="7"/>
      <c r="O5076" s="7"/>
      <c r="P5076" s="7"/>
      <c r="Q5076" s="7"/>
      <c r="R5076" s="7"/>
      <c r="S5076" s="8">
        <v>47.4</v>
      </c>
      <c r="T5076" s="7"/>
      <c r="U5076" s="9">
        <v>47.4</v>
      </c>
    </row>
    <row r="5077" spans="1:21" ht="23.25" thickBot="1" x14ac:dyDescent="0.3">
      <c r="A5077" s="4" t="s">
        <v>943</v>
      </c>
      <c r="B5077" s="4" t="s">
        <v>1230</v>
      </c>
      <c r="C5077" s="4" t="s">
        <v>1231</v>
      </c>
      <c r="D5077" s="4" t="s">
        <v>944</v>
      </c>
      <c r="E5077" s="4" t="s">
        <v>945</v>
      </c>
      <c r="F5077" s="4" t="s">
        <v>112</v>
      </c>
      <c r="G5077" s="4" t="s">
        <v>113</v>
      </c>
      <c r="H5077" s="4" t="s">
        <v>440</v>
      </c>
      <c r="I5077" s="10">
        <v>5211.2299999999996</v>
      </c>
      <c r="J5077" s="10">
        <v>5148.07</v>
      </c>
      <c r="K5077" s="10">
        <v>5180.75</v>
      </c>
      <c r="L5077" s="10">
        <v>5214.4799999999996</v>
      </c>
      <c r="M5077" s="10">
        <v>5113.21</v>
      </c>
      <c r="N5077" s="10">
        <v>5354.42</v>
      </c>
      <c r="O5077" s="10">
        <v>5354.42</v>
      </c>
      <c r="P5077" s="10">
        <v>4690.68</v>
      </c>
      <c r="Q5077" s="10">
        <v>4126.72</v>
      </c>
      <c r="R5077" s="10">
        <v>4186.33</v>
      </c>
      <c r="S5077" s="10">
        <v>2170.4499999999998</v>
      </c>
      <c r="T5077" s="10">
        <v>3527.7</v>
      </c>
      <c r="U5077" s="9">
        <v>55278.46</v>
      </c>
    </row>
    <row r="5078" spans="1:21" ht="23.25" thickBot="1" x14ac:dyDescent="0.3">
      <c r="A5078" s="4" t="s">
        <v>943</v>
      </c>
      <c r="B5078" s="4" t="s">
        <v>1230</v>
      </c>
      <c r="C5078" s="4" t="s">
        <v>1231</v>
      </c>
      <c r="D5078" s="4" t="s">
        <v>944</v>
      </c>
      <c r="E5078" s="4" t="s">
        <v>945</v>
      </c>
      <c r="F5078" s="4" t="s">
        <v>114</v>
      </c>
      <c r="G5078" s="4" t="s">
        <v>115</v>
      </c>
      <c r="H5078" s="4" t="s">
        <v>440</v>
      </c>
      <c r="I5078" s="8">
        <v>19287.57</v>
      </c>
      <c r="J5078" s="8">
        <v>19053.25</v>
      </c>
      <c r="K5078" s="8">
        <v>19174.43</v>
      </c>
      <c r="L5078" s="8">
        <v>19353.560000000001</v>
      </c>
      <c r="M5078" s="8">
        <v>18976.91</v>
      </c>
      <c r="N5078" s="8">
        <v>19872.22</v>
      </c>
      <c r="O5078" s="8">
        <v>19872.12</v>
      </c>
      <c r="P5078" s="8">
        <v>17409.14</v>
      </c>
      <c r="Q5078" s="8">
        <v>15315.5</v>
      </c>
      <c r="R5078" s="8">
        <v>15536.71</v>
      </c>
      <c r="S5078" s="8">
        <v>8054.91</v>
      </c>
      <c r="T5078" s="8">
        <v>13092.1</v>
      </c>
      <c r="U5078" s="9">
        <v>204998.42</v>
      </c>
    </row>
    <row r="5079" spans="1:21" ht="23.25" thickBot="1" x14ac:dyDescent="0.3">
      <c r="A5079" s="4" t="s">
        <v>943</v>
      </c>
      <c r="B5079" s="4" t="s">
        <v>1230</v>
      </c>
      <c r="C5079" s="4" t="s">
        <v>1231</v>
      </c>
      <c r="D5079" s="4" t="s">
        <v>944</v>
      </c>
      <c r="E5079" s="4" t="s">
        <v>945</v>
      </c>
      <c r="F5079" s="4" t="s">
        <v>128</v>
      </c>
      <c r="G5079" s="4" t="s">
        <v>129</v>
      </c>
      <c r="H5079" s="4" t="s">
        <v>440</v>
      </c>
      <c r="I5079" s="11"/>
      <c r="J5079" s="10">
        <v>78</v>
      </c>
      <c r="K5079" s="11"/>
      <c r="L5079" s="11"/>
      <c r="M5079" s="10">
        <v>122.5</v>
      </c>
      <c r="N5079" s="10">
        <v>392.18</v>
      </c>
      <c r="O5079" s="10">
        <v>-117.5</v>
      </c>
      <c r="P5079" s="10">
        <v>450</v>
      </c>
      <c r="Q5079" s="10">
        <v>45</v>
      </c>
      <c r="R5079" s="11"/>
      <c r="S5079" s="11"/>
      <c r="T5079" s="11"/>
      <c r="U5079" s="9">
        <v>970.18</v>
      </c>
    </row>
    <row r="5080" spans="1:21" ht="23.25" thickBot="1" x14ac:dyDescent="0.3">
      <c r="A5080" s="4" t="s">
        <v>943</v>
      </c>
      <c r="B5080" s="4" t="s">
        <v>1230</v>
      </c>
      <c r="C5080" s="4" t="s">
        <v>1231</v>
      </c>
      <c r="D5080" s="4" t="s">
        <v>944</v>
      </c>
      <c r="E5080" s="4" t="s">
        <v>945</v>
      </c>
      <c r="F5080" s="4" t="s">
        <v>132</v>
      </c>
      <c r="G5080" s="4" t="s">
        <v>133</v>
      </c>
      <c r="H5080" s="4" t="s">
        <v>440</v>
      </c>
      <c r="I5080" s="8">
        <v>145.58000000000001</v>
      </c>
      <c r="J5080" s="7"/>
      <c r="K5080" s="7"/>
      <c r="L5080" s="7"/>
      <c r="M5080" s="7"/>
      <c r="N5080" s="7"/>
      <c r="O5080" s="7"/>
      <c r="P5080" s="7"/>
      <c r="Q5080" s="7"/>
      <c r="R5080" s="7"/>
      <c r="S5080" s="7"/>
      <c r="T5080" s="7"/>
      <c r="U5080" s="9">
        <v>145.58000000000001</v>
      </c>
    </row>
    <row r="5081" spans="1:21" ht="23.25" thickBot="1" x14ac:dyDescent="0.3">
      <c r="A5081" s="4" t="s">
        <v>943</v>
      </c>
      <c r="B5081" s="4" t="s">
        <v>1230</v>
      </c>
      <c r="C5081" s="4" t="s">
        <v>1231</v>
      </c>
      <c r="D5081" s="4" t="s">
        <v>944</v>
      </c>
      <c r="E5081" s="4" t="s">
        <v>945</v>
      </c>
      <c r="F5081" s="4" t="s">
        <v>80</v>
      </c>
      <c r="G5081" s="4" t="s">
        <v>81</v>
      </c>
      <c r="H5081" s="4" t="s">
        <v>440</v>
      </c>
      <c r="I5081" s="10">
        <v>40.33</v>
      </c>
      <c r="J5081" s="10">
        <v>26.87</v>
      </c>
      <c r="K5081" s="10">
        <v>-16.04</v>
      </c>
      <c r="L5081" s="11"/>
      <c r="M5081" s="11"/>
      <c r="N5081" s="10">
        <v>70.38</v>
      </c>
      <c r="O5081" s="11"/>
      <c r="P5081" s="11"/>
      <c r="Q5081" s="11"/>
      <c r="R5081" s="11"/>
      <c r="S5081" s="11"/>
      <c r="T5081" s="11"/>
      <c r="U5081" s="9">
        <v>121.54</v>
      </c>
    </row>
    <row r="5082" spans="1:21" ht="23.25" thickBot="1" x14ac:dyDescent="0.3">
      <c r="A5082" s="4" t="s">
        <v>943</v>
      </c>
      <c r="B5082" s="4" t="s">
        <v>1230</v>
      </c>
      <c r="C5082" s="4" t="s">
        <v>1231</v>
      </c>
      <c r="D5082" s="4" t="s">
        <v>944</v>
      </c>
      <c r="E5082" s="4" t="s">
        <v>945</v>
      </c>
      <c r="F5082" s="4" t="s">
        <v>94</v>
      </c>
      <c r="G5082" s="4" t="s">
        <v>95</v>
      </c>
      <c r="H5082" s="4" t="s">
        <v>440</v>
      </c>
      <c r="I5082" s="7"/>
      <c r="J5082" s="7"/>
      <c r="K5082" s="7"/>
      <c r="L5082" s="7"/>
      <c r="M5082" s="7"/>
      <c r="N5082" s="7"/>
      <c r="O5082" s="7"/>
      <c r="P5082" s="7"/>
      <c r="Q5082" s="7"/>
      <c r="R5082" s="8">
        <v>11.54</v>
      </c>
      <c r="S5082" s="8">
        <v>2.08</v>
      </c>
      <c r="T5082" s="7"/>
      <c r="U5082" s="9">
        <v>13.62</v>
      </c>
    </row>
    <row r="5083" spans="1:21" ht="23.25" thickBot="1" x14ac:dyDescent="0.3">
      <c r="A5083" s="4" t="s">
        <v>943</v>
      </c>
      <c r="B5083" s="4" t="s">
        <v>1230</v>
      </c>
      <c r="C5083" s="4" t="s">
        <v>1231</v>
      </c>
      <c r="D5083" s="4" t="s">
        <v>944</v>
      </c>
      <c r="E5083" s="4" t="s">
        <v>945</v>
      </c>
      <c r="F5083" s="4" t="s">
        <v>134</v>
      </c>
      <c r="G5083" s="4" t="s">
        <v>135</v>
      </c>
      <c r="H5083" s="4" t="s">
        <v>440</v>
      </c>
      <c r="I5083" s="10">
        <v>1500</v>
      </c>
      <c r="J5083" s="10">
        <v>3500</v>
      </c>
      <c r="K5083" s="10">
        <v>43500</v>
      </c>
      <c r="L5083" s="10">
        <v>20000</v>
      </c>
      <c r="M5083" s="11"/>
      <c r="N5083" s="10">
        <v>20000</v>
      </c>
      <c r="O5083" s="11"/>
      <c r="P5083" s="11"/>
      <c r="Q5083" s="11"/>
      <c r="R5083" s="11"/>
      <c r="S5083" s="11"/>
      <c r="T5083" s="11"/>
      <c r="U5083" s="9">
        <v>88500</v>
      </c>
    </row>
    <row r="5084" spans="1:21" ht="23.25" thickBot="1" x14ac:dyDescent="0.3">
      <c r="A5084" s="4" t="s">
        <v>943</v>
      </c>
      <c r="B5084" s="4" t="s">
        <v>1230</v>
      </c>
      <c r="C5084" s="4" t="s">
        <v>1231</v>
      </c>
      <c r="D5084" s="4" t="s">
        <v>944</v>
      </c>
      <c r="E5084" s="4" t="s">
        <v>945</v>
      </c>
      <c r="F5084" s="4" t="s">
        <v>254</v>
      </c>
      <c r="G5084" s="4" t="s">
        <v>255</v>
      </c>
      <c r="H5084" s="4" t="s">
        <v>440</v>
      </c>
      <c r="I5084" s="7"/>
      <c r="J5084" s="7"/>
      <c r="K5084" s="7"/>
      <c r="L5084" s="7"/>
      <c r="M5084" s="8">
        <v>557</v>
      </c>
      <c r="N5084" s="7"/>
      <c r="O5084" s="7"/>
      <c r="P5084" s="7"/>
      <c r="Q5084" s="7"/>
      <c r="R5084" s="7"/>
      <c r="S5084" s="7"/>
      <c r="T5084" s="7"/>
      <c r="U5084" s="9">
        <v>557</v>
      </c>
    </row>
    <row r="5085" spans="1:21" ht="23.25" thickBot="1" x14ac:dyDescent="0.3">
      <c r="A5085" s="4" t="s">
        <v>943</v>
      </c>
      <c r="B5085" s="4" t="s">
        <v>1230</v>
      </c>
      <c r="C5085" s="4" t="s">
        <v>1231</v>
      </c>
      <c r="D5085" s="4" t="s">
        <v>944</v>
      </c>
      <c r="E5085" s="4" t="s">
        <v>945</v>
      </c>
      <c r="F5085" s="4" t="s">
        <v>98</v>
      </c>
      <c r="G5085" s="4" t="s">
        <v>99</v>
      </c>
      <c r="H5085" s="4" t="s">
        <v>440</v>
      </c>
      <c r="I5085" s="10">
        <v>45.08</v>
      </c>
      <c r="J5085" s="11"/>
      <c r="K5085" s="11"/>
      <c r="L5085" s="11"/>
      <c r="M5085" s="10">
        <v>7.9</v>
      </c>
      <c r="N5085" s="11"/>
      <c r="O5085" s="11"/>
      <c r="P5085" s="10">
        <v>350</v>
      </c>
      <c r="Q5085" s="10">
        <v>24.44</v>
      </c>
      <c r="R5085" s="10">
        <v>500</v>
      </c>
      <c r="S5085" s="10">
        <v>15.76</v>
      </c>
      <c r="T5085" s="10">
        <v>295</v>
      </c>
      <c r="U5085" s="9">
        <v>1238.18</v>
      </c>
    </row>
    <row r="5086" spans="1:21" ht="23.25" thickBot="1" x14ac:dyDescent="0.3">
      <c r="A5086" s="4" t="s">
        <v>943</v>
      </c>
      <c r="B5086" s="4" t="s">
        <v>1230</v>
      </c>
      <c r="C5086" s="4" t="s">
        <v>1231</v>
      </c>
      <c r="D5086" s="4" t="s">
        <v>944</v>
      </c>
      <c r="E5086" s="4" t="s">
        <v>945</v>
      </c>
      <c r="F5086" s="4" t="s">
        <v>102</v>
      </c>
      <c r="G5086" s="4" t="s">
        <v>103</v>
      </c>
      <c r="H5086" s="4" t="s">
        <v>440</v>
      </c>
      <c r="I5086" s="8">
        <v>92.85</v>
      </c>
      <c r="J5086" s="8">
        <v>71.78</v>
      </c>
      <c r="K5086" s="8">
        <v>40.840000000000003</v>
      </c>
      <c r="L5086" s="8">
        <v>41.37</v>
      </c>
      <c r="M5086" s="8">
        <v>24.54</v>
      </c>
      <c r="N5086" s="8">
        <v>25.97</v>
      </c>
      <c r="O5086" s="7"/>
      <c r="P5086" s="8">
        <v>102.21</v>
      </c>
      <c r="Q5086" s="8">
        <v>15.98</v>
      </c>
      <c r="R5086" s="8">
        <v>52.49</v>
      </c>
      <c r="S5086" s="7"/>
      <c r="T5086" s="7"/>
      <c r="U5086" s="9">
        <v>468.03</v>
      </c>
    </row>
    <row r="5087" spans="1:21" ht="23.25" thickBot="1" x14ac:dyDescent="0.3">
      <c r="A5087" s="4" t="s">
        <v>943</v>
      </c>
      <c r="B5087" s="4" t="s">
        <v>1230</v>
      </c>
      <c r="C5087" s="4" t="s">
        <v>1231</v>
      </c>
      <c r="D5087" s="4" t="s">
        <v>944</v>
      </c>
      <c r="E5087" s="4" t="s">
        <v>945</v>
      </c>
      <c r="F5087" s="4" t="s">
        <v>116</v>
      </c>
      <c r="G5087" s="4" t="s">
        <v>117</v>
      </c>
      <c r="H5087" s="4" t="s">
        <v>440</v>
      </c>
      <c r="I5087" s="10">
        <v>1.95</v>
      </c>
      <c r="J5087" s="10">
        <v>14.91</v>
      </c>
      <c r="K5087" s="10">
        <v>8.98</v>
      </c>
      <c r="L5087" s="10">
        <v>25.25</v>
      </c>
      <c r="M5087" s="10">
        <v>59.25</v>
      </c>
      <c r="N5087" s="10">
        <v>49.23</v>
      </c>
      <c r="O5087" s="11"/>
      <c r="P5087" s="11"/>
      <c r="Q5087" s="11"/>
      <c r="R5087" s="10">
        <v>13.17</v>
      </c>
      <c r="S5087" s="11"/>
      <c r="T5087" s="11"/>
      <c r="U5087" s="9">
        <v>172.74</v>
      </c>
    </row>
    <row r="5088" spans="1:21" ht="23.25" thickBot="1" x14ac:dyDescent="0.3">
      <c r="A5088" s="4" t="s">
        <v>943</v>
      </c>
      <c r="B5088" s="4" t="s">
        <v>1230</v>
      </c>
      <c r="C5088" s="4" t="s">
        <v>1231</v>
      </c>
      <c r="D5088" s="4" t="s">
        <v>944</v>
      </c>
      <c r="E5088" s="4" t="s">
        <v>945</v>
      </c>
      <c r="F5088" s="4" t="s">
        <v>82</v>
      </c>
      <c r="G5088" s="4" t="s">
        <v>83</v>
      </c>
      <c r="H5088" s="4" t="s">
        <v>440</v>
      </c>
      <c r="I5088" s="8">
        <v>97.1</v>
      </c>
      <c r="J5088" s="8">
        <v>159.65</v>
      </c>
      <c r="K5088" s="8">
        <v>22</v>
      </c>
      <c r="L5088" s="8">
        <v>3.7</v>
      </c>
      <c r="M5088" s="8">
        <v>19.3</v>
      </c>
      <c r="N5088" s="8">
        <v>-2.7</v>
      </c>
      <c r="O5088" s="7"/>
      <c r="P5088" s="7"/>
      <c r="Q5088" s="7"/>
      <c r="R5088" s="7"/>
      <c r="S5088" s="7"/>
      <c r="T5088" s="7"/>
      <c r="U5088" s="9">
        <v>299.05</v>
      </c>
    </row>
    <row r="5089" spans="1:21" ht="23.25" thickBot="1" x14ac:dyDescent="0.3">
      <c r="A5089" s="4" t="s">
        <v>943</v>
      </c>
      <c r="B5089" s="4" t="s">
        <v>1230</v>
      </c>
      <c r="C5089" s="4" t="s">
        <v>1231</v>
      </c>
      <c r="D5089" s="4" t="s">
        <v>944</v>
      </c>
      <c r="E5089" s="4" t="s">
        <v>945</v>
      </c>
      <c r="F5089" s="4" t="s">
        <v>152</v>
      </c>
      <c r="G5089" s="4" t="s">
        <v>153</v>
      </c>
      <c r="H5089" s="4" t="s">
        <v>440</v>
      </c>
      <c r="I5089" s="11"/>
      <c r="J5089" s="11"/>
      <c r="K5089" s="11"/>
      <c r="L5089" s="11"/>
      <c r="M5089" s="10">
        <v>435</v>
      </c>
      <c r="N5089" s="10">
        <v>350</v>
      </c>
      <c r="O5089" s="11"/>
      <c r="P5089" s="11"/>
      <c r="Q5089" s="11"/>
      <c r="R5089" s="11"/>
      <c r="S5089" s="11"/>
      <c r="T5089" s="11"/>
      <c r="U5089" s="9">
        <v>785</v>
      </c>
    </row>
    <row r="5090" spans="1:21" ht="23.25" thickBot="1" x14ac:dyDescent="0.3">
      <c r="A5090" s="4" t="s">
        <v>943</v>
      </c>
      <c r="B5090" s="4" t="s">
        <v>1230</v>
      </c>
      <c r="C5090" s="4" t="s">
        <v>1231</v>
      </c>
      <c r="D5090" s="4" t="s">
        <v>944</v>
      </c>
      <c r="E5090" s="4" t="s">
        <v>945</v>
      </c>
      <c r="F5090" s="4" t="s">
        <v>84</v>
      </c>
      <c r="G5090" s="4" t="s">
        <v>85</v>
      </c>
      <c r="H5090" s="4" t="s">
        <v>440</v>
      </c>
      <c r="I5090" s="8">
        <v>819.08</v>
      </c>
      <c r="J5090" s="8">
        <v>1174.28</v>
      </c>
      <c r="K5090" s="8">
        <v>868.62</v>
      </c>
      <c r="L5090" s="8">
        <v>358.95</v>
      </c>
      <c r="M5090" s="8">
        <v>811.88</v>
      </c>
      <c r="N5090" s="8">
        <v>951.09</v>
      </c>
      <c r="O5090" s="7"/>
      <c r="P5090" s="7"/>
      <c r="Q5090" s="7"/>
      <c r="R5090" s="7"/>
      <c r="S5090" s="7"/>
      <c r="T5090" s="7"/>
      <c r="U5090" s="9">
        <v>4983.8999999999996</v>
      </c>
    </row>
    <row r="5091" spans="1:21" ht="23.25" thickBot="1" x14ac:dyDescent="0.3">
      <c r="A5091" s="4" t="s">
        <v>943</v>
      </c>
      <c r="B5091" s="4" t="s">
        <v>1230</v>
      </c>
      <c r="C5091" s="4" t="s">
        <v>1231</v>
      </c>
      <c r="D5091" s="4" t="s">
        <v>944</v>
      </c>
      <c r="E5091" s="4" t="s">
        <v>945</v>
      </c>
      <c r="F5091" s="4" t="s">
        <v>162</v>
      </c>
      <c r="G5091" s="4" t="s">
        <v>163</v>
      </c>
      <c r="H5091" s="4" t="s">
        <v>440</v>
      </c>
      <c r="I5091" s="10">
        <v>108.06</v>
      </c>
      <c r="J5091" s="10">
        <v>13.38</v>
      </c>
      <c r="K5091" s="10">
        <v>-37.49</v>
      </c>
      <c r="L5091" s="11"/>
      <c r="M5091" s="11"/>
      <c r="N5091" s="10">
        <v>16.98</v>
      </c>
      <c r="O5091" s="11"/>
      <c r="P5091" s="11"/>
      <c r="Q5091" s="11"/>
      <c r="R5091" s="11"/>
      <c r="S5091" s="11"/>
      <c r="T5091" s="11"/>
      <c r="U5091" s="9">
        <v>100.93</v>
      </c>
    </row>
    <row r="5092" spans="1:21" ht="23.25" thickBot="1" x14ac:dyDescent="0.3">
      <c r="A5092" s="4" t="s">
        <v>943</v>
      </c>
      <c r="B5092" s="4" t="s">
        <v>1230</v>
      </c>
      <c r="C5092" s="4" t="s">
        <v>1231</v>
      </c>
      <c r="D5092" s="4" t="s">
        <v>944</v>
      </c>
      <c r="E5092" s="4" t="s">
        <v>945</v>
      </c>
      <c r="F5092" s="4" t="s">
        <v>164</v>
      </c>
      <c r="G5092" s="4" t="s">
        <v>165</v>
      </c>
      <c r="H5092" s="4" t="s">
        <v>440</v>
      </c>
      <c r="I5092" s="8">
        <v>851.77</v>
      </c>
      <c r="J5092" s="8">
        <v>710.12</v>
      </c>
      <c r="K5092" s="8">
        <v>1323.39</v>
      </c>
      <c r="L5092" s="8">
        <v>277.89</v>
      </c>
      <c r="M5092" s="8">
        <v>0.9</v>
      </c>
      <c r="N5092" s="8">
        <v>1285.55</v>
      </c>
      <c r="O5092" s="7"/>
      <c r="P5092" s="7"/>
      <c r="Q5092" s="7"/>
      <c r="R5092" s="7"/>
      <c r="S5092" s="7"/>
      <c r="T5092" s="7"/>
      <c r="U5092" s="9">
        <v>4449.62</v>
      </c>
    </row>
    <row r="5093" spans="1:21" ht="23.25" thickBot="1" x14ac:dyDescent="0.3">
      <c r="A5093" s="4" t="s">
        <v>943</v>
      </c>
      <c r="B5093" s="4" t="s">
        <v>1230</v>
      </c>
      <c r="C5093" s="4" t="s">
        <v>1231</v>
      </c>
      <c r="D5093" s="4" t="s">
        <v>944</v>
      </c>
      <c r="E5093" s="4" t="s">
        <v>945</v>
      </c>
      <c r="F5093" s="4" t="s">
        <v>86</v>
      </c>
      <c r="G5093" s="4" t="s">
        <v>87</v>
      </c>
      <c r="H5093" s="4" t="s">
        <v>440</v>
      </c>
      <c r="I5093" s="10">
        <v>6201.4</v>
      </c>
      <c r="J5093" s="10">
        <v>1423.92</v>
      </c>
      <c r="K5093" s="10">
        <v>-2911.32</v>
      </c>
      <c r="L5093" s="11"/>
      <c r="M5093" s="10">
        <v>553.51</v>
      </c>
      <c r="N5093" s="10">
        <v>702.5</v>
      </c>
      <c r="O5093" s="11"/>
      <c r="P5093" s="11"/>
      <c r="Q5093" s="11"/>
      <c r="R5093" s="11"/>
      <c r="S5093" s="11"/>
      <c r="T5093" s="11"/>
      <c r="U5093" s="9">
        <v>5970.01</v>
      </c>
    </row>
    <row r="5094" spans="1:21" ht="23.25" thickBot="1" x14ac:dyDescent="0.3">
      <c r="A5094" s="4" t="s">
        <v>943</v>
      </c>
      <c r="B5094" s="4" t="s">
        <v>1230</v>
      </c>
      <c r="C5094" s="4" t="s">
        <v>1231</v>
      </c>
      <c r="D5094" s="4" t="s">
        <v>944</v>
      </c>
      <c r="E5094" s="4" t="s">
        <v>945</v>
      </c>
      <c r="F5094" s="4" t="s">
        <v>166</v>
      </c>
      <c r="G5094" s="4" t="s">
        <v>167</v>
      </c>
      <c r="H5094" s="4" t="s">
        <v>440</v>
      </c>
      <c r="I5094" s="7"/>
      <c r="J5094" s="8">
        <v>394.29</v>
      </c>
      <c r="K5094" s="8">
        <v>953.55</v>
      </c>
      <c r="L5094" s="7"/>
      <c r="M5094" s="7"/>
      <c r="N5094" s="7"/>
      <c r="O5094" s="7"/>
      <c r="P5094" s="7"/>
      <c r="Q5094" s="7"/>
      <c r="R5094" s="8">
        <v>14.97</v>
      </c>
      <c r="S5094" s="8">
        <v>29.99</v>
      </c>
      <c r="T5094" s="7"/>
      <c r="U5094" s="9">
        <v>1392.8</v>
      </c>
    </row>
    <row r="5095" spans="1:21" ht="23.25" thickBot="1" x14ac:dyDescent="0.3">
      <c r="A5095" s="4" t="s">
        <v>943</v>
      </c>
      <c r="B5095" s="4" t="s">
        <v>1230</v>
      </c>
      <c r="C5095" s="4" t="s">
        <v>1231</v>
      </c>
      <c r="D5095" s="4" t="s">
        <v>944</v>
      </c>
      <c r="E5095" s="4" t="s">
        <v>945</v>
      </c>
      <c r="F5095" s="4" t="s">
        <v>168</v>
      </c>
      <c r="G5095" s="4" t="s">
        <v>169</v>
      </c>
      <c r="H5095" s="4" t="s">
        <v>440</v>
      </c>
      <c r="I5095" s="11"/>
      <c r="J5095" s="11"/>
      <c r="K5095" s="11"/>
      <c r="L5095" s="11"/>
      <c r="M5095" s="11"/>
      <c r="N5095" s="10">
        <v>150</v>
      </c>
      <c r="O5095" s="11"/>
      <c r="P5095" s="10">
        <v>100</v>
      </c>
      <c r="Q5095" s="11"/>
      <c r="R5095" s="11"/>
      <c r="S5095" s="11"/>
      <c r="T5095" s="11"/>
      <c r="U5095" s="9">
        <v>250</v>
      </c>
    </row>
    <row r="5096" spans="1:21" ht="23.25" thickBot="1" x14ac:dyDescent="0.3">
      <c r="A5096" s="4" t="s">
        <v>943</v>
      </c>
      <c r="B5096" s="4" t="s">
        <v>1230</v>
      </c>
      <c r="C5096" s="4" t="s">
        <v>1231</v>
      </c>
      <c r="D5096" s="4" t="s">
        <v>944</v>
      </c>
      <c r="E5096" s="4" t="s">
        <v>945</v>
      </c>
      <c r="F5096" s="4" t="s">
        <v>76</v>
      </c>
      <c r="G5096" s="4" t="s">
        <v>77</v>
      </c>
      <c r="H5096" s="4" t="s">
        <v>440</v>
      </c>
      <c r="I5096" s="8">
        <v>11672.02</v>
      </c>
      <c r="J5096" s="8">
        <v>9352.1</v>
      </c>
      <c r="K5096" s="8">
        <v>7254.96</v>
      </c>
      <c r="L5096" s="8">
        <v>9742.7999999999993</v>
      </c>
      <c r="M5096" s="8">
        <v>10914.62</v>
      </c>
      <c r="N5096" s="8">
        <v>13719.34</v>
      </c>
      <c r="O5096" s="8">
        <v>14700.16</v>
      </c>
      <c r="P5096" s="8">
        <v>14375.08</v>
      </c>
      <c r="Q5096" s="8">
        <v>17933.919999999998</v>
      </c>
      <c r="R5096" s="8">
        <v>18529.64</v>
      </c>
      <c r="S5096" s="8">
        <v>22581.98</v>
      </c>
      <c r="T5096" s="8">
        <v>15477.38</v>
      </c>
      <c r="U5096" s="9">
        <v>166254</v>
      </c>
    </row>
    <row r="5097" spans="1:21" ht="23.25" thickBot="1" x14ac:dyDescent="0.3">
      <c r="A5097" s="4" t="s">
        <v>943</v>
      </c>
      <c r="B5097" s="4" t="s">
        <v>1230</v>
      </c>
      <c r="C5097" s="4" t="s">
        <v>1231</v>
      </c>
      <c r="D5097" s="4" t="s">
        <v>944</v>
      </c>
      <c r="E5097" s="4" t="s">
        <v>945</v>
      </c>
      <c r="F5097" s="4" t="s">
        <v>42</v>
      </c>
      <c r="G5097" s="4" t="s">
        <v>43</v>
      </c>
      <c r="H5097" s="4" t="s">
        <v>440</v>
      </c>
      <c r="I5097" s="11"/>
      <c r="J5097" s="11"/>
      <c r="K5097" s="11"/>
      <c r="L5097" s="11"/>
      <c r="M5097" s="11"/>
      <c r="N5097" s="11"/>
      <c r="O5097" s="11"/>
      <c r="P5097" s="11"/>
      <c r="Q5097" s="11"/>
      <c r="R5097" s="10">
        <v>1123.69</v>
      </c>
      <c r="S5097" s="10">
        <v>202.87</v>
      </c>
      <c r="T5097" s="11"/>
      <c r="U5097" s="9">
        <v>1326.56</v>
      </c>
    </row>
    <row r="5098" spans="1:21" ht="23.25" thickBot="1" x14ac:dyDescent="0.3">
      <c r="A5098" s="4" t="s">
        <v>943</v>
      </c>
      <c r="B5098" s="4" t="s">
        <v>1230</v>
      </c>
      <c r="C5098" s="4" t="s">
        <v>1231</v>
      </c>
      <c r="D5098" s="4" t="s">
        <v>944</v>
      </c>
      <c r="E5098" s="4" t="s">
        <v>945</v>
      </c>
      <c r="F5098" s="4" t="s">
        <v>192</v>
      </c>
      <c r="G5098" s="4" t="s">
        <v>193</v>
      </c>
      <c r="H5098" s="4" t="s">
        <v>440</v>
      </c>
      <c r="I5098" s="8">
        <v>-16683.68</v>
      </c>
      <c r="J5098" s="8">
        <v>-11102.95</v>
      </c>
      <c r="K5098" s="8">
        <v>-12579.41</v>
      </c>
      <c r="L5098" s="8">
        <v>-44888.35</v>
      </c>
      <c r="M5098" s="8">
        <v>-17001.88</v>
      </c>
      <c r="N5098" s="8">
        <v>-20847.060000000001</v>
      </c>
      <c r="O5098" s="8">
        <v>-54139.87</v>
      </c>
      <c r="P5098" s="8">
        <v>-23957.26</v>
      </c>
      <c r="Q5098" s="8">
        <v>-13544.45</v>
      </c>
      <c r="R5098" s="8">
        <v>-11123.88</v>
      </c>
      <c r="S5098" s="8">
        <v>-12074.27</v>
      </c>
      <c r="T5098" s="8">
        <v>-18325.43</v>
      </c>
      <c r="U5098" s="9">
        <v>-256268.49</v>
      </c>
    </row>
    <row r="5099" spans="1:21" ht="23.25" thickBot="1" x14ac:dyDescent="0.3">
      <c r="A5099" s="4" t="s">
        <v>943</v>
      </c>
      <c r="B5099" s="4" t="s">
        <v>1230</v>
      </c>
      <c r="C5099" s="4" t="s">
        <v>1231</v>
      </c>
      <c r="D5099" s="4" t="s">
        <v>946</v>
      </c>
      <c r="E5099" s="4" t="s">
        <v>947</v>
      </c>
      <c r="F5099" s="4" t="s">
        <v>84</v>
      </c>
      <c r="G5099" s="4" t="s">
        <v>85</v>
      </c>
      <c r="H5099" s="4" t="s">
        <v>353</v>
      </c>
      <c r="I5099" s="11"/>
      <c r="J5099" s="11"/>
      <c r="K5099" s="10">
        <v>243.91</v>
      </c>
      <c r="L5099" s="11"/>
      <c r="M5099" s="11"/>
      <c r="N5099" s="11"/>
      <c r="O5099" s="11"/>
      <c r="P5099" s="11"/>
      <c r="Q5099" s="11"/>
      <c r="R5099" s="11"/>
      <c r="S5099" s="11"/>
      <c r="T5099" s="11"/>
      <c r="U5099" s="9">
        <v>243.91</v>
      </c>
    </row>
    <row r="5100" spans="1:21" ht="23.25" thickBot="1" x14ac:dyDescent="0.3">
      <c r="A5100" s="4" t="s">
        <v>943</v>
      </c>
      <c r="B5100" s="4" t="s">
        <v>1230</v>
      </c>
      <c r="C5100" s="4" t="s">
        <v>1231</v>
      </c>
      <c r="D5100" s="4" t="s">
        <v>946</v>
      </c>
      <c r="E5100" s="4" t="s">
        <v>947</v>
      </c>
      <c r="F5100" s="4" t="s">
        <v>86</v>
      </c>
      <c r="G5100" s="4" t="s">
        <v>87</v>
      </c>
      <c r="H5100" s="4" t="s">
        <v>353</v>
      </c>
      <c r="I5100" s="7"/>
      <c r="J5100" s="7"/>
      <c r="K5100" s="8">
        <v>4095.29</v>
      </c>
      <c r="L5100" s="7"/>
      <c r="M5100" s="7"/>
      <c r="N5100" s="7"/>
      <c r="O5100" s="7"/>
      <c r="P5100" s="7"/>
      <c r="Q5100" s="7"/>
      <c r="R5100" s="7"/>
      <c r="S5100" s="7"/>
      <c r="T5100" s="7"/>
      <c r="U5100" s="9">
        <v>4095.29</v>
      </c>
    </row>
    <row r="5101" spans="1:21" ht="23.25" thickBot="1" x14ac:dyDescent="0.3">
      <c r="A5101" s="4" t="s">
        <v>943</v>
      </c>
      <c r="B5101" s="4" t="s">
        <v>1232</v>
      </c>
      <c r="C5101" s="4" t="s">
        <v>1233</v>
      </c>
      <c r="D5101" s="4" t="s">
        <v>1234</v>
      </c>
      <c r="E5101" s="4" t="s">
        <v>1235</v>
      </c>
      <c r="F5101" s="4" t="s">
        <v>206</v>
      </c>
      <c r="G5101" s="4" t="s">
        <v>207</v>
      </c>
      <c r="H5101" s="4" t="s">
        <v>1236</v>
      </c>
      <c r="I5101" s="11"/>
      <c r="J5101" s="10">
        <v>-35.94</v>
      </c>
      <c r="K5101" s="10">
        <v>-319.98</v>
      </c>
      <c r="L5101" s="10">
        <v>-512.88</v>
      </c>
      <c r="M5101" s="10">
        <v>-39.4</v>
      </c>
      <c r="N5101" s="10">
        <v>-129.63</v>
      </c>
      <c r="O5101" s="10">
        <v>-259.26</v>
      </c>
      <c r="P5101" s="10">
        <v>-388.89</v>
      </c>
      <c r="Q5101" s="10">
        <v>-1823.33</v>
      </c>
      <c r="R5101" s="10">
        <v>-429.08</v>
      </c>
      <c r="S5101" s="10">
        <v>-511.18</v>
      </c>
      <c r="T5101" s="10">
        <v>-210.01</v>
      </c>
      <c r="U5101" s="9">
        <v>-4659.58</v>
      </c>
    </row>
    <row r="5102" spans="1:21" ht="23.25" thickBot="1" x14ac:dyDescent="0.3">
      <c r="A5102" s="4" t="s">
        <v>943</v>
      </c>
      <c r="B5102" s="4" t="s">
        <v>1237</v>
      </c>
      <c r="C5102" s="4" t="s">
        <v>1238</v>
      </c>
      <c r="D5102" s="4" t="s">
        <v>1234</v>
      </c>
      <c r="E5102" s="4" t="s">
        <v>1235</v>
      </c>
      <c r="F5102" s="4" t="s">
        <v>76</v>
      </c>
      <c r="G5102" s="4" t="s">
        <v>77</v>
      </c>
      <c r="H5102" s="4" t="s">
        <v>1236</v>
      </c>
      <c r="I5102" s="7"/>
      <c r="J5102" s="7"/>
      <c r="K5102" s="7"/>
      <c r="L5102" s="7"/>
      <c r="M5102" s="7"/>
      <c r="N5102" s="7"/>
      <c r="O5102" s="7"/>
      <c r="P5102" s="7"/>
      <c r="Q5102" s="8">
        <v>708.8</v>
      </c>
      <c r="R5102" s="13">
        <v>0</v>
      </c>
      <c r="S5102" s="8">
        <v>55.52</v>
      </c>
      <c r="T5102" s="7"/>
      <c r="U5102" s="9">
        <v>764.32</v>
      </c>
    </row>
    <row r="5103" spans="1:21" ht="23.25" thickBot="1" x14ac:dyDescent="0.3">
      <c r="A5103" s="4" t="s">
        <v>943</v>
      </c>
      <c r="B5103" s="4" t="s">
        <v>1237</v>
      </c>
      <c r="C5103" s="4" t="s">
        <v>1238</v>
      </c>
      <c r="D5103" s="4" t="s">
        <v>1234</v>
      </c>
      <c r="E5103" s="4" t="s">
        <v>1235</v>
      </c>
      <c r="F5103" s="4" t="s">
        <v>42</v>
      </c>
      <c r="G5103" s="4" t="s">
        <v>43</v>
      </c>
      <c r="H5103" s="4" t="s">
        <v>1236</v>
      </c>
      <c r="I5103" s="11"/>
      <c r="J5103" s="10">
        <v>35.94</v>
      </c>
      <c r="K5103" s="10">
        <v>39.4</v>
      </c>
      <c r="L5103" s="14">
        <v>0</v>
      </c>
      <c r="M5103" s="10">
        <v>39.4</v>
      </c>
      <c r="N5103" s="14">
        <v>0</v>
      </c>
      <c r="O5103" s="11"/>
      <c r="P5103" s="11"/>
      <c r="Q5103" s="10">
        <v>40.19</v>
      </c>
      <c r="R5103" s="10">
        <v>40.19</v>
      </c>
      <c r="S5103" s="14">
        <v>0</v>
      </c>
      <c r="T5103" s="10">
        <v>80.38</v>
      </c>
      <c r="U5103" s="9">
        <v>275.5</v>
      </c>
    </row>
    <row r="5104" spans="1:21" ht="23.25" thickBot="1" x14ac:dyDescent="0.3">
      <c r="A5104" s="4" t="s">
        <v>943</v>
      </c>
      <c r="B5104" s="4" t="s">
        <v>1239</v>
      </c>
      <c r="C5104" s="4" t="s">
        <v>1240</v>
      </c>
      <c r="D5104" s="4" t="s">
        <v>1234</v>
      </c>
      <c r="E5104" s="4" t="s">
        <v>1235</v>
      </c>
      <c r="F5104" s="4" t="s">
        <v>76</v>
      </c>
      <c r="G5104" s="4" t="s">
        <v>77</v>
      </c>
      <c r="H5104" s="4" t="s">
        <v>1236</v>
      </c>
      <c r="I5104" s="7"/>
      <c r="J5104" s="7"/>
      <c r="K5104" s="8">
        <v>280.58</v>
      </c>
      <c r="L5104" s="8">
        <v>512.88</v>
      </c>
      <c r="M5104" s="7"/>
      <c r="N5104" s="8">
        <v>129.63</v>
      </c>
      <c r="O5104" s="8">
        <v>259.26</v>
      </c>
      <c r="P5104" s="8">
        <v>388.89</v>
      </c>
      <c r="Q5104" s="8">
        <v>1074.3399999999999</v>
      </c>
      <c r="R5104" s="8">
        <v>388.89</v>
      </c>
      <c r="S5104" s="8">
        <v>455.66</v>
      </c>
      <c r="T5104" s="8">
        <v>129.63</v>
      </c>
      <c r="U5104" s="9">
        <v>3619.76</v>
      </c>
    </row>
    <row r="5105" spans="1:21" ht="23.25" thickBot="1" x14ac:dyDescent="0.3">
      <c r="A5105" s="4" t="s">
        <v>943</v>
      </c>
      <c r="B5105" s="4" t="s">
        <v>1241</v>
      </c>
      <c r="C5105" s="4" t="s">
        <v>1242</v>
      </c>
      <c r="D5105" s="4" t="s">
        <v>944</v>
      </c>
      <c r="E5105" s="4" t="s">
        <v>945</v>
      </c>
      <c r="F5105" s="4" t="s">
        <v>1121</v>
      </c>
      <c r="G5105" s="4" t="s">
        <v>1122</v>
      </c>
      <c r="H5105" s="4" t="s">
        <v>440</v>
      </c>
      <c r="I5105" s="11"/>
      <c r="J5105" s="11"/>
      <c r="K5105" s="11"/>
      <c r="L5105" s="11"/>
      <c r="M5105" s="11"/>
      <c r="N5105" s="11"/>
      <c r="O5105" s="11"/>
      <c r="P5105" s="11"/>
      <c r="Q5105" s="11"/>
      <c r="R5105" s="11"/>
      <c r="S5105" s="10">
        <v>50</v>
      </c>
      <c r="T5105" s="11"/>
      <c r="U5105" s="9">
        <v>50</v>
      </c>
    </row>
    <row r="5106" spans="1:21" ht="23.25" thickBot="1" x14ac:dyDescent="0.3">
      <c r="A5106" s="4" t="s">
        <v>943</v>
      </c>
      <c r="B5106" s="4" t="s">
        <v>7709</v>
      </c>
      <c r="C5106" s="4" t="s">
        <v>7710</v>
      </c>
      <c r="D5106" s="4" t="s">
        <v>944</v>
      </c>
      <c r="E5106" s="4" t="s">
        <v>945</v>
      </c>
      <c r="F5106" s="4" t="s">
        <v>98</v>
      </c>
      <c r="G5106" s="4" t="s">
        <v>99</v>
      </c>
      <c r="H5106" s="4" t="s">
        <v>440</v>
      </c>
      <c r="I5106" s="7"/>
      <c r="J5106" s="7"/>
      <c r="K5106" s="7"/>
      <c r="L5106" s="7"/>
      <c r="M5106" s="7"/>
      <c r="N5106" s="7"/>
      <c r="O5106" s="7"/>
      <c r="P5106" s="7"/>
      <c r="Q5106" s="7"/>
      <c r="R5106" s="8">
        <v>32.72</v>
      </c>
      <c r="S5106" s="8">
        <v>-4.99</v>
      </c>
      <c r="T5106" s="8">
        <v>-7.24</v>
      </c>
      <c r="U5106" s="9">
        <v>20.49</v>
      </c>
    </row>
    <row r="5107" spans="1:21" ht="23.25" thickBot="1" x14ac:dyDescent="0.3">
      <c r="A5107" s="4" t="s">
        <v>943</v>
      </c>
      <c r="B5107" s="4" t="s">
        <v>7709</v>
      </c>
      <c r="C5107" s="4" t="s">
        <v>7710</v>
      </c>
      <c r="D5107" s="4" t="s">
        <v>944</v>
      </c>
      <c r="E5107" s="4" t="s">
        <v>945</v>
      </c>
      <c r="F5107" s="4" t="s">
        <v>364</v>
      </c>
      <c r="G5107" s="4" t="s">
        <v>365</v>
      </c>
      <c r="H5107" s="4" t="s">
        <v>440</v>
      </c>
      <c r="I5107" s="11"/>
      <c r="J5107" s="11"/>
      <c r="K5107" s="11"/>
      <c r="L5107" s="11"/>
      <c r="M5107" s="11"/>
      <c r="N5107" s="11"/>
      <c r="O5107" s="11"/>
      <c r="P5107" s="11"/>
      <c r="Q5107" s="11"/>
      <c r="R5107" s="11"/>
      <c r="S5107" s="10">
        <v>4.99</v>
      </c>
      <c r="T5107" s="10">
        <v>4.99</v>
      </c>
      <c r="U5107" s="9">
        <v>9.98</v>
      </c>
    </row>
    <row r="5108" spans="1:21" ht="23.25" thickBot="1" x14ac:dyDescent="0.3">
      <c r="A5108" s="4" t="s">
        <v>943</v>
      </c>
      <c r="B5108" s="4" t="s">
        <v>7709</v>
      </c>
      <c r="C5108" s="4" t="s">
        <v>7710</v>
      </c>
      <c r="D5108" s="4" t="s">
        <v>944</v>
      </c>
      <c r="E5108" s="4" t="s">
        <v>945</v>
      </c>
      <c r="F5108" s="4" t="s">
        <v>146</v>
      </c>
      <c r="G5108" s="4" t="s">
        <v>147</v>
      </c>
      <c r="H5108" s="4" t="s">
        <v>440</v>
      </c>
      <c r="I5108" s="7"/>
      <c r="J5108" s="7"/>
      <c r="K5108" s="7"/>
      <c r="L5108" s="7"/>
      <c r="M5108" s="7"/>
      <c r="N5108" s="7"/>
      <c r="O5108" s="7"/>
      <c r="P5108" s="7"/>
      <c r="Q5108" s="7"/>
      <c r="R5108" s="7"/>
      <c r="S5108" s="7"/>
      <c r="T5108" s="8">
        <v>22.74</v>
      </c>
      <c r="U5108" s="9">
        <v>22.74</v>
      </c>
    </row>
    <row r="5109" spans="1:21" ht="23.25" thickBot="1" x14ac:dyDescent="0.3">
      <c r="A5109" s="4" t="s">
        <v>943</v>
      </c>
      <c r="B5109" s="4" t="s">
        <v>1243</v>
      </c>
      <c r="C5109" s="4" t="s">
        <v>1244</v>
      </c>
      <c r="D5109" s="4" t="s">
        <v>944</v>
      </c>
      <c r="E5109" s="4" t="s">
        <v>945</v>
      </c>
      <c r="F5109" s="4" t="s">
        <v>132</v>
      </c>
      <c r="G5109" s="4" t="s">
        <v>133</v>
      </c>
      <c r="H5109" s="4" t="s">
        <v>440</v>
      </c>
      <c r="I5109" s="10">
        <v>779.81</v>
      </c>
      <c r="J5109" s="11"/>
      <c r="K5109" s="10">
        <v>611.01</v>
      </c>
      <c r="L5109" s="11"/>
      <c r="M5109" s="11"/>
      <c r="N5109" s="11"/>
      <c r="O5109" s="10">
        <v>113.97</v>
      </c>
      <c r="P5109" s="11"/>
      <c r="Q5109" s="11"/>
      <c r="R5109" s="11"/>
      <c r="S5109" s="11"/>
      <c r="T5109" s="11"/>
      <c r="U5109" s="9">
        <v>1504.79</v>
      </c>
    </row>
    <row r="5110" spans="1:21" ht="23.25" thickBot="1" x14ac:dyDescent="0.3">
      <c r="A5110" s="4" t="s">
        <v>943</v>
      </c>
      <c r="B5110" s="4" t="s">
        <v>1243</v>
      </c>
      <c r="C5110" s="4" t="s">
        <v>1244</v>
      </c>
      <c r="D5110" s="4" t="s">
        <v>944</v>
      </c>
      <c r="E5110" s="4" t="s">
        <v>945</v>
      </c>
      <c r="F5110" s="4" t="s">
        <v>134</v>
      </c>
      <c r="G5110" s="4" t="s">
        <v>135</v>
      </c>
      <c r="H5110" s="4" t="s">
        <v>440</v>
      </c>
      <c r="I5110" s="7"/>
      <c r="J5110" s="8">
        <v>425</v>
      </c>
      <c r="K5110" s="8">
        <v>78.2</v>
      </c>
      <c r="L5110" s="7"/>
      <c r="M5110" s="7"/>
      <c r="N5110" s="7"/>
      <c r="O5110" s="7"/>
      <c r="P5110" s="7"/>
      <c r="Q5110" s="8">
        <v>295</v>
      </c>
      <c r="R5110" s="7"/>
      <c r="S5110" s="8">
        <v>475</v>
      </c>
      <c r="T5110" s="7"/>
      <c r="U5110" s="9">
        <v>1273.2</v>
      </c>
    </row>
    <row r="5111" spans="1:21" ht="23.25" thickBot="1" x14ac:dyDescent="0.3">
      <c r="A5111" s="4" t="s">
        <v>943</v>
      </c>
      <c r="B5111" s="4" t="s">
        <v>1243</v>
      </c>
      <c r="C5111" s="4" t="s">
        <v>1244</v>
      </c>
      <c r="D5111" s="4" t="s">
        <v>944</v>
      </c>
      <c r="E5111" s="4" t="s">
        <v>945</v>
      </c>
      <c r="F5111" s="4" t="s">
        <v>254</v>
      </c>
      <c r="G5111" s="4" t="s">
        <v>255</v>
      </c>
      <c r="H5111" s="4" t="s">
        <v>440</v>
      </c>
      <c r="I5111" s="11"/>
      <c r="J5111" s="11"/>
      <c r="K5111" s="11"/>
      <c r="L5111" s="11"/>
      <c r="M5111" s="11"/>
      <c r="N5111" s="11"/>
      <c r="O5111" s="11"/>
      <c r="P5111" s="11"/>
      <c r="Q5111" s="10">
        <v>3552</v>
      </c>
      <c r="R5111" s="11"/>
      <c r="S5111" s="11"/>
      <c r="T5111" s="11"/>
      <c r="U5111" s="9">
        <v>3552</v>
      </c>
    </row>
    <row r="5112" spans="1:21" ht="23.25" thickBot="1" x14ac:dyDescent="0.3">
      <c r="A5112" s="4" t="s">
        <v>943</v>
      </c>
      <c r="B5112" s="4" t="s">
        <v>1243</v>
      </c>
      <c r="C5112" s="4" t="s">
        <v>1244</v>
      </c>
      <c r="D5112" s="4" t="s">
        <v>944</v>
      </c>
      <c r="E5112" s="4" t="s">
        <v>945</v>
      </c>
      <c r="F5112" s="4" t="s">
        <v>98</v>
      </c>
      <c r="G5112" s="4" t="s">
        <v>99</v>
      </c>
      <c r="H5112" s="4" t="s">
        <v>440</v>
      </c>
      <c r="I5112" s="7"/>
      <c r="J5112" s="7"/>
      <c r="K5112" s="7"/>
      <c r="L5112" s="7"/>
      <c r="M5112" s="7"/>
      <c r="N5112" s="7"/>
      <c r="O5112" s="7"/>
      <c r="P5112" s="7"/>
      <c r="Q5112" s="7"/>
      <c r="R5112" s="8">
        <v>2255.71</v>
      </c>
      <c r="S5112" s="8">
        <v>-1804.58</v>
      </c>
      <c r="T5112" s="8">
        <v>37.340000000000003</v>
      </c>
      <c r="U5112" s="9">
        <v>488.47</v>
      </c>
    </row>
    <row r="5113" spans="1:21" ht="23.25" thickBot="1" x14ac:dyDescent="0.3">
      <c r="A5113" s="4" t="s">
        <v>943</v>
      </c>
      <c r="B5113" s="4" t="s">
        <v>1243</v>
      </c>
      <c r="C5113" s="4" t="s">
        <v>1244</v>
      </c>
      <c r="D5113" s="4" t="s">
        <v>944</v>
      </c>
      <c r="E5113" s="4" t="s">
        <v>945</v>
      </c>
      <c r="F5113" s="4" t="s">
        <v>102</v>
      </c>
      <c r="G5113" s="4" t="s">
        <v>103</v>
      </c>
      <c r="H5113" s="4" t="s">
        <v>440</v>
      </c>
      <c r="I5113" s="11"/>
      <c r="J5113" s="11"/>
      <c r="K5113" s="10">
        <v>123.88</v>
      </c>
      <c r="L5113" s="11"/>
      <c r="M5113" s="11"/>
      <c r="N5113" s="10">
        <v>73.47</v>
      </c>
      <c r="O5113" s="10">
        <v>65.2</v>
      </c>
      <c r="P5113" s="10">
        <v>19.440000000000001</v>
      </c>
      <c r="Q5113" s="11"/>
      <c r="R5113" s="11"/>
      <c r="S5113" s="11"/>
      <c r="T5113" s="11"/>
      <c r="U5113" s="9">
        <v>281.99</v>
      </c>
    </row>
    <row r="5114" spans="1:21" ht="23.25" thickBot="1" x14ac:dyDescent="0.3">
      <c r="A5114" s="4" t="s">
        <v>943</v>
      </c>
      <c r="B5114" s="4" t="s">
        <v>1243</v>
      </c>
      <c r="C5114" s="4" t="s">
        <v>1244</v>
      </c>
      <c r="D5114" s="4" t="s">
        <v>944</v>
      </c>
      <c r="E5114" s="4" t="s">
        <v>945</v>
      </c>
      <c r="F5114" s="4" t="s">
        <v>445</v>
      </c>
      <c r="G5114" s="4" t="s">
        <v>446</v>
      </c>
      <c r="H5114" s="4" t="s">
        <v>440</v>
      </c>
      <c r="I5114" s="7"/>
      <c r="J5114" s="7"/>
      <c r="K5114" s="8">
        <v>9000</v>
      </c>
      <c r="L5114" s="13">
        <v>0</v>
      </c>
      <c r="M5114" s="8">
        <v>-565.91999999999996</v>
      </c>
      <c r="N5114" s="7"/>
      <c r="O5114" s="7"/>
      <c r="P5114" s="7"/>
      <c r="Q5114" s="7"/>
      <c r="R5114" s="7"/>
      <c r="S5114" s="7"/>
      <c r="T5114" s="7"/>
      <c r="U5114" s="9">
        <v>8434.08</v>
      </c>
    </row>
    <row r="5115" spans="1:21" ht="23.25" thickBot="1" x14ac:dyDescent="0.3">
      <c r="A5115" s="4" t="s">
        <v>943</v>
      </c>
      <c r="B5115" s="4" t="s">
        <v>1243</v>
      </c>
      <c r="C5115" s="4" t="s">
        <v>1244</v>
      </c>
      <c r="D5115" s="4" t="s">
        <v>944</v>
      </c>
      <c r="E5115" s="4" t="s">
        <v>945</v>
      </c>
      <c r="F5115" s="4" t="s">
        <v>235</v>
      </c>
      <c r="G5115" s="4" t="s">
        <v>236</v>
      </c>
      <c r="H5115" s="4" t="s">
        <v>440</v>
      </c>
      <c r="I5115" s="11"/>
      <c r="J5115" s="11"/>
      <c r="K5115" s="11"/>
      <c r="L5115" s="11"/>
      <c r="M5115" s="10">
        <v>467.88</v>
      </c>
      <c r="N5115" s="11"/>
      <c r="O5115" s="11"/>
      <c r="P5115" s="11"/>
      <c r="Q5115" s="10">
        <v>165</v>
      </c>
      <c r="R5115" s="11"/>
      <c r="S5115" s="10">
        <v>9.7799999999999994</v>
      </c>
      <c r="T5115" s="11"/>
      <c r="U5115" s="9">
        <v>642.66</v>
      </c>
    </row>
    <row r="5116" spans="1:21" ht="23.25" thickBot="1" x14ac:dyDescent="0.3">
      <c r="A5116" s="4" t="s">
        <v>943</v>
      </c>
      <c r="B5116" s="4" t="s">
        <v>1243</v>
      </c>
      <c r="C5116" s="4" t="s">
        <v>1244</v>
      </c>
      <c r="D5116" s="4" t="s">
        <v>944</v>
      </c>
      <c r="E5116" s="4" t="s">
        <v>945</v>
      </c>
      <c r="F5116" s="4" t="s">
        <v>116</v>
      </c>
      <c r="G5116" s="4" t="s">
        <v>117</v>
      </c>
      <c r="H5116" s="4" t="s">
        <v>440</v>
      </c>
      <c r="I5116" s="7"/>
      <c r="J5116" s="7"/>
      <c r="K5116" s="7"/>
      <c r="L5116" s="7"/>
      <c r="M5116" s="7"/>
      <c r="N5116" s="7"/>
      <c r="O5116" s="8">
        <v>35</v>
      </c>
      <c r="P5116" s="7"/>
      <c r="Q5116" s="7"/>
      <c r="R5116" s="7"/>
      <c r="S5116" s="7"/>
      <c r="T5116" s="7"/>
      <c r="U5116" s="9">
        <v>35</v>
      </c>
    </row>
    <row r="5117" spans="1:21" ht="23.25" thickBot="1" x14ac:dyDescent="0.3">
      <c r="A5117" s="4" t="s">
        <v>943</v>
      </c>
      <c r="B5117" s="4" t="s">
        <v>1243</v>
      </c>
      <c r="C5117" s="4" t="s">
        <v>1244</v>
      </c>
      <c r="D5117" s="4" t="s">
        <v>944</v>
      </c>
      <c r="E5117" s="4" t="s">
        <v>945</v>
      </c>
      <c r="F5117" s="4" t="s">
        <v>82</v>
      </c>
      <c r="G5117" s="4" t="s">
        <v>83</v>
      </c>
      <c r="H5117" s="4" t="s">
        <v>440</v>
      </c>
      <c r="I5117" s="10">
        <v>155</v>
      </c>
      <c r="J5117" s="10">
        <v>98.9</v>
      </c>
      <c r="K5117" s="10">
        <v>108.6</v>
      </c>
      <c r="L5117" s="10">
        <v>2.7</v>
      </c>
      <c r="M5117" s="10">
        <v>45.7</v>
      </c>
      <c r="N5117" s="10">
        <v>33.4</v>
      </c>
      <c r="O5117" s="10">
        <v>72</v>
      </c>
      <c r="P5117" s="11"/>
      <c r="Q5117" s="11"/>
      <c r="R5117" s="11"/>
      <c r="S5117" s="10">
        <v>4.2</v>
      </c>
      <c r="T5117" s="11"/>
      <c r="U5117" s="9">
        <v>520.5</v>
      </c>
    </row>
    <row r="5118" spans="1:21" ht="23.25" thickBot="1" x14ac:dyDescent="0.3">
      <c r="A5118" s="4" t="s">
        <v>943</v>
      </c>
      <c r="B5118" s="4" t="s">
        <v>1243</v>
      </c>
      <c r="C5118" s="4" t="s">
        <v>1244</v>
      </c>
      <c r="D5118" s="4" t="s">
        <v>944</v>
      </c>
      <c r="E5118" s="4" t="s">
        <v>945</v>
      </c>
      <c r="F5118" s="4" t="s">
        <v>366</v>
      </c>
      <c r="G5118" s="4" t="s">
        <v>367</v>
      </c>
      <c r="H5118" s="4" t="s">
        <v>440</v>
      </c>
      <c r="I5118" s="8">
        <v>49.95</v>
      </c>
      <c r="J5118" s="8">
        <v>49.95</v>
      </c>
      <c r="K5118" s="8">
        <v>49.95</v>
      </c>
      <c r="L5118" s="8">
        <v>49.95</v>
      </c>
      <c r="M5118" s="8">
        <v>90.9</v>
      </c>
      <c r="N5118" s="8">
        <v>86.95</v>
      </c>
      <c r="O5118" s="8">
        <v>49.95</v>
      </c>
      <c r="P5118" s="7"/>
      <c r="Q5118" s="7"/>
      <c r="R5118" s="7"/>
      <c r="S5118" s="8">
        <v>49.95</v>
      </c>
      <c r="T5118" s="7"/>
      <c r="U5118" s="9">
        <v>477.55</v>
      </c>
    </row>
    <row r="5119" spans="1:21" ht="23.25" thickBot="1" x14ac:dyDescent="0.3">
      <c r="A5119" s="4" t="s">
        <v>943</v>
      </c>
      <c r="B5119" s="4" t="s">
        <v>1243</v>
      </c>
      <c r="C5119" s="4" t="s">
        <v>1244</v>
      </c>
      <c r="D5119" s="4" t="s">
        <v>944</v>
      </c>
      <c r="E5119" s="4" t="s">
        <v>945</v>
      </c>
      <c r="F5119" s="4" t="s">
        <v>773</v>
      </c>
      <c r="G5119" s="4" t="s">
        <v>774</v>
      </c>
      <c r="H5119" s="4" t="s">
        <v>440</v>
      </c>
      <c r="I5119" s="11"/>
      <c r="J5119" s="11"/>
      <c r="K5119" s="11"/>
      <c r="L5119" s="11"/>
      <c r="M5119" s="11"/>
      <c r="N5119" s="11"/>
      <c r="O5119" s="11"/>
      <c r="P5119" s="11"/>
      <c r="Q5119" s="11"/>
      <c r="R5119" s="11"/>
      <c r="S5119" s="10">
        <v>1266</v>
      </c>
      <c r="T5119" s="11"/>
      <c r="U5119" s="9">
        <v>1266</v>
      </c>
    </row>
    <row r="5120" spans="1:21" ht="23.25" thickBot="1" x14ac:dyDescent="0.3">
      <c r="A5120" s="4" t="s">
        <v>943</v>
      </c>
      <c r="B5120" s="4" t="s">
        <v>1243</v>
      </c>
      <c r="C5120" s="4" t="s">
        <v>1244</v>
      </c>
      <c r="D5120" s="4" t="s">
        <v>944</v>
      </c>
      <c r="E5120" s="4" t="s">
        <v>945</v>
      </c>
      <c r="F5120" s="4" t="s">
        <v>84</v>
      </c>
      <c r="G5120" s="4" t="s">
        <v>85</v>
      </c>
      <c r="H5120" s="4" t="s">
        <v>440</v>
      </c>
      <c r="I5120" s="8">
        <v>1544.44</v>
      </c>
      <c r="J5120" s="8">
        <v>1301.19</v>
      </c>
      <c r="K5120" s="8">
        <v>1092.8699999999999</v>
      </c>
      <c r="L5120" s="8">
        <v>158.80000000000001</v>
      </c>
      <c r="M5120" s="8">
        <v>400.75</v>
      </c>
      <c r="N5120" s="8">
        <v>449.01</v>
      </c>
      <c r="O5120" s="7"/>
      <c r="P5120" s="8">
        <v>141.78</v>
      </c>
      <c r="Q5120" s="8">
        <v>14.95</v>
      </c>
      <c r="R5120" s="7"/>
      <c r="S5120" s="8">
        <v>45.43</v>
      </c>
      <c r="T5120" s="8">
        <v>206.29</v>
      </c>
      <c r="U5120" s="9">
        <v>5355.51</v>
      </c>
    </row>
    <row r="5121" spans="1:21" ht="23.25" thickBot="1" x14ac:dyDescent="0.3">
      <c r="A5121" s="4" t="s">
        <v>943</v>
      </c>
      <c r="B5121" s="4" t="s">
        <v>1243</v>
      </c>
      <c r="C5121" s="4" t="s">
        <v>1244</v>
      </c>
      <c r="D5121" s="4" t="s">
        <v>944</v>
      </c>
      <c r="E5121" s="4" t="s">
        <v>945</v>
      </c>
      <c r="F5121" s="4" t="s">
        <v>162</v>
      </c>
      <c r="G5121" s="4" t="s">
        <v>163</v>
      </c>
      <c r="H5121" s="4" t="s">
        <v>440</v>
      </c>
      <c r="I5121" s="11"/>
      <c r="J5121" s="11"/>
      <c r="K5121" s="10">
        <v>1950</v>
      </c>
      <c r="L5121" s="11"/>
      <c r="M5121" s="11"/>
      <c r="N5121" s="11"/>
      <c r="O5121" s="11"/>
      <c r="P5121" s="11"/>
      <c r="Q5121" s="11"/>
      <c r="R5121" s="11"/>
      <c r="S5121" s="10">
        <v>1500</v>
      </c>
      <c r="T5121" s="10">
        <v>117</v>
      </c>
      <c r="U5121" s="9">
        <v>3567</v>
      </c>
    </row>
    <row r="5122" spans="1:21" ht="23.25" thickBot="1" x14ac:dyDescent="0.3">
      <c r="A5122" s="4" t="s">
        <v>943</v>
      </c>
      <c r="B5122" s="4" t="s">
        <v>1243</v>
      </c>
      <c r="C5122" s="4" t="s">
        <v>1244</v>
      </c>
      <c r="D5122" s="4" t="s">
        <v>944</v>
      </c>
      <c r="E5122" s="4" t="s">
        <v>945</v>
      </c>
      <c r="F5122" s="4" t="s">
        <v>164</v>
      </c>
      <c r="G5122" s="4" t="s">
        <v>165</v>
      </c>
      <c r="H5122" s="4" t="s">
        <v>440</v>
      </c>
      <c r="I5122" s="7"/>
      <c r="J5122" s="7"/>
      <c r="K5122" s="7"/>
      <c r="L5122" s="8">
        <v>395.85</v>
      </c>
      <c r="M5122" s="8">
        <v>985</v>
      </c>
      <c r="N5122" s="13">
        <v>0</v>
      </c>
      <c r="O5122" s="8">
        <v>-985</v>
      </c>
      <c r="P5122" s="7"/>
      <c r="Q5122" s="8">
        <v>-386.35</v>
      </c>
      <c r="R5122" s="7"/>
      <c r="S5122" s="7"/>
      <c r="T5122" s="7"/>
      <c r="U5122" s="9">
        <v>9.5</v>
      </c>
    </row>
    <row r="5123" spans="1:21" ht="23.25" thickBot="1" x14ac:dyDescent="0.3">
      <c r="A5123" s="4" t="s">
        <v>943</v>
      </c>
      <c r="B5123" s="4" t="s">
        <v>1243</v>
      </c>
      <c r="C5123" s="4" t="s">
        <v>1244</v>
      </c>
      <c r="D5123" s="4" t="s">
        <v>944</v>
      </c>
      <c r="E5123" s="4" t="s">
        <v>945</v>
      </c>
      <c r="F5123" s="4" t="s">
        <v>86</v>
      </c>
      <c r="G5123" s="4" t="s">
        <v>87</v>
      </c>
      <c r="H5123" s="4" t="s">
        <v>440</v>
      </c>
      <c r="I5123" s="10">
        <v>3978.53</v>
      </c>
      <c r="J5123" s="10">
        <v>781.69</v>
      </c>
      <c r="K5123" s="10">
        <v>1773.42</v>
      </c>
      <c r="L5123" s="10">
        <v>477.9</v>
      </c>
      <c r="M5123" s="10">
        <v>2238.66</v>
      </c>
      <c r="N5123" s="10">
        <v>468.37</v>
      </c>
      <c r="O5123" s="10">
        <v>343</v>
      </c>
      <c r="P5123" s="11"/>
      <c r="Q5123" s="10">
        <v>-949.53</v>
      </c>
      <c r="R5123" s="11"/>
      <c r="S5123" s="11"/>
      <c r="T5123" s="10">
        <v>29.24</v>
      </c>
      <c r="U5123" s="9">
        <v>9141.2800000000007</v>
      </c>
    </row>
    <row r="5124" spans="1:21" ht="23.25" thickBot="1" x14ac:dyDescent="0.3">
      <c r="A5124" s="4" t="s">
        <v>943</v>
      </c>
      <c r="B5124" s="4" t="s">
        <v>1243</v>
      </c>
      <c r="C5124" s="4" t="s">
        <v>1244</v>
      </c>
      <c r="D5124" s="4" t="s">
        <v>944</v>
      </c>
      <c r="E5124" s="4" t="s">
        <v>945</v>
      </c>
      <c r="F5124" s="4" t="s">
        <v>166</v>
      </c>
      <c r="G5124" s="4" t="s">
        <v>167</v>
      </c>
      <c r="H5124" s="4" t="s">
        <v>440</v>
      </c>
      <c r="I5124" s="8">
        <v>2035.76</v>
      </c>
      <c r="J5124" s="8">
        <v>3.95</v>
      </c>
      <c r="K5124" s="7"/>
      <c r="L5124" s="7"/>
      <c r="M5124" s="7"/>
      <c r="N5124" s="7"/>
      <c r="O5124" s="7"/>
      <c r="P5124" s="7"/>
      <c r="Q5124" s="7"/>
      <c r="R5124" s="7"/>
      <c r="S5124" s="7"/>
      <c r="T5124" s="7"/>
      <c r="U5124" s="9">
        <v>2039.71</v>
      </c>
    </row>
    <row r="5125" spans="1:21" ht="23.25" thickBot="1" x14ac:dyDescent="0.3">
      <c r="A5125" s="4" t="s">
        <v>943</v>
      </c>
      <c r="B5125" s="4" t="s">
        <v>1243</v>
      </c>
      <c r="C5125" s="4" t="s">
        <v>1244</v>
      </c>
      <c r="D5125" s="4" t="s">
        <v>944</v>
      </c>
      <c r="E5125" s="4" t="s">
        <v>945</v>
      </c>
      <c r="F5125" s="4" t="s">
        <v>308</v>
      </c>
      <c r="G5125" s="4" t="s">
        <v>309</v>
      </c>
      <c r="H5125" s="4" t="s">
        <v>440</v>
      </c>
      <c r="I5125" s="10">
        <v>508.94</v>
      </c>
      <c r="J5125" s="11"/>
      <c r="K5125" s="11"/>
      <c r="L5125" s="11"/>
      <c r="M5125" s="11"/>
      <c r="N5125" s="11"/>
      <c r="O5125" s="11"/>
      <c r="P5125" s="11"/>
      <c r="Q5125" s="11"/>
      <c r="R5125" s="11"/>
      <c r="S5125" s="11"/>
      <c r="T5125" s="11"/>
      <c r="U5125" s="9">
        <v>508.94</v>
      </c>
    </row>
    <row r="5126" spans="1:21" ht="23.25" thickBot="1" x14ac:dyDescent="0.3">
      <c r="A5126" s="4" t="s">
        <v>943</v>
      </c>
      <c r="B5126" s="4" t="s">
        <v>1243</v>
      </c>
      <c r="C5126" s="4" t="s">
        <v>1244</v>
      </c>
      <c r="D5126" s="4" t="s">
        <v>946</v>
      </c>
      <c r="E5126" s="4" t="s">
        <v>947</v>
      </c>
      <c r="F5126" s="4" t="s">
        <v>116</v>
      </c>
      <c r="G5126" s="4" t="s">
        <v>117</v>
      </c>
      <c r="H5126" s="4" t="s">
        <v>353</v>
      </c>
      <c r="I5126" s="7"/>
      <c r="J5126" s="7"/>
      <c r="K5126" s="7"/>
      <c r="L5126" s="7"/>
      <c r="M5126" s="7"/>
      <c r="N5126" s="7"/>
      <c r="O5126" s="8">
        <v>76.8</v>
      </c>
      <c r="P5126" s="7"/>
      <c r="Q5126" s="7"/>
      <c r="R5126" s="7"/>
      <c r="S5126" s="7"/>
      <c r="T5126" s="7"/>
      <c r="U5126" s="9">
        <v>76.8</v>
      </c>
    </row>
    <row r="5127" spans="1:21" ht="23.25" thickBot="1" x14ac:dyDescent="0.3">
      <c r="A5127" s="4" t="s">
        <v>943</v>
      </c>
      <c r="B5127" s="4" t="s">
        <v>1243</v>
      </c>
      <c r="C5127" s="4" t="s">
        <v>1244</v>
      </c>
      <c r="D5127" s="4" t="s">
        <v>946</v>
      </c>
      <c r="E5127" s="4" t="s">
        <v>947</v>
      </c>
      <c r="F5127" s="4" t="s">
        <v>84</v>
      </c>
      <c r="G5127" s="4" t="s">
        <v>85</v>
      </c>
      <c r="H5127" s="4" t="s">
        <v>353</v>
      </c>
      <c r="I5127" s="10">
        <v>1384.66</v>
      </c>
      <c r="J5127" s="10">
        <v>482.5</v>
      </c>
      <c r="K5127" s="10">
        <v>1544.07</v>
      </c>
      <c r="L5127" s="11"/>
      <c r="M5127" s="10">
        <v>75.47</v>
      </c>
      <c r="N5127" s="10">
        <v>36.83</v>
      </c>
      <c r="O5127" s="11"/>
      <c r="P5127" s="11"/>
      <c r="Q5127" s="11"/>
      <c r="R5127" s="11"/>
      <c r="S5127" s="10">
        <v>1240</v>
      </c>
      <c r="T5127" s="10">
        <v>1425.16</v>
      </c>
      <c r="U5127" s="9">
        <v>6188.69</v>
      </c>
    </row>
    <row r="5128" spans="1:21" ht="23.25" thickBot="1" x14ac:dyDescent="0.3">
      <c r="A5128" s="4" t="s">
        <v>943</v>
      </c>
      <c r="B5128" s="4" t="s">
        <v>1243</v>
      </c>
      <c r="C5128" s="4" t="s">
        <v>1244</v>
      </c>
      <c r="D5128" s="4" t="s">
        <v>946</v>
      </c>
      <c r="E5128" s="4" t="s">
        <v>947</v>
      </c>
      <c r="F5128" s="4" t="s">
        <v>164</v>
      </c>
      <c r="G5128" s="4" t="s">
        <v>165</v>
      </c>
      <c r="H5128" s="4" t="s">
        <v>353</v>
      </c>
      <c r="I5128" s="7"/>
      <c r="J5128" s="7"/>
      <c r="K5128" s="7"/>
      <c r="L5128" s="7"/>
      <c r="M5128" s="8">
        <v>249</v>
      </c>
      <c r="N5128" s="7"/>
      <c r="O5128" s="8">
        <v>-249</v>
      </c>
      <c r="P5128" s="7"/>
      <c r="Q5128" s="7"/>
      <c r="R5128" s="7"/>
      <c r="S5128" s="7"/>
      <c r="T5128" s="7"/>
      <c r="U5128" s="12">
        <v>0</v>
      </c>
    </row>
    <row r="5129" spans="1:21" ht="23.25" thickBot="1" x14ac:dyDescent="0.3">
      <c r="A5129" s="4" t="s">
        <v>943</v>
      </c>
      <c r="B5129" s="4" t="s">
        <v>1243</v>
      </c>
      <c r="C5129" s="4" t="s">
        <v>1244</v>
      </c>
      <c r="D5129" s="4" t="s">
        <v>946</v>
      </c>
      <c r="E5129" s="4" t="s">
        <v>947</v>
      </c>
      <c r="F5129" s="4" t="s">
        <v>308</v>
      </c>
      <c r="G5129" s="4" t="s">
        <v>309</v>
      </c>
      <c r="H5129" s="4" t="s">
        <v>353</v>
      </c>
      <c r="I5129" s="11"/>
      <c r="J5129" s="11"/>
      <c r="K5129" s="11"/>
      <c r="L5129" s="11"/>
      <c r="M5129" s="10">
        <v>541.03</v>
      </c>
      <c r="N5129" s="11"/>
      <c r="O5129" s="11"/>
      <c r="P5129" s="11"/>
      <c r="Q5129" s="11"/>
      <c r="R5129" s="11"/>
      <c r="S5129" s="11"/>
      <c r="T5129" s="11"/>
      <c r="U5129" s="9">
        <v>541.03</v>
      </c>
    </row>
    <row r="5130" spans="1:21" ht="23.25" thickBot="1" x14ac:dyDescent="0.3">
      <c r="A5130" s="4" t="s">
        <v>943</v>
      </c>
      <c r="B5130" s="4" t="s">
        <v>1245</v>
      </c>
      <c r="C5130" s="4" t="s">
        <v>1246</v>
      </c>
      <c r="D5130" s="4" t="s">
        <v>944</v>
      </c>
      <c r="E5130" s="4" t="s">
        <v>945</v>
      </c>
      <c r="F5130" s="4" t="s">
        <v>102</v>
      </c>
      <c r="G5130" s="4" t="s">
        <v>103</v>
      </c>
      <c r="H5130" s="4" t="s">
        <v>440</v>
      </c>
      <c r="I5130" s="7"/>
      <c r="J5130" s="8">
        <v>123.88</v>
      </c>
      <c r="K5130" s="8">
        <v>-123.88</v>
      </c>
      <c r="L5130" s="7"/>
      <c r="M5130" s="7"/>
      <c r="N5130" s="7"/>
      <c r="O5130" s="7"/>
      <c r="P5130" s="7"/>
      <c r="Q5130" s="7"/>
      <c r="R5130" s="7"/>
      <c r="S5130" s="7"/>
      <c r="T5130" s="7"/>
      <c r="U5130" s="12">
        <v>0</v>
      </c>
    </row>
    <row r="5131" spans="1:21" ht="23.25" thickBot="1" x14ac:dyDescent="0.3">
      <c r="A5131" s="4" t="s">
        <v>943</v>
      </c>
      <c r="B5131" s="4" t="s">
        <v>1245</v>
      </c>
      <c r="C5131" s="4" t="s">
        <v>1246</v>
      </c>
      <c r="D5131" s="4" t="s">
        <v>944</v>
      </c>
      <c r="E5131" s="4" t="s">
        <v>945</v>
      </c>
      <c r="F5131" s="4" t="s">
        <v>84</v>
      </c>
      <c r="G5131" s="4" t="s">
        <v>85</v>
      </c>
      <c r="H5131" s="4" t="s">
        <v>440</v>
      </c>
      <c r="I5131" s="10">
        <v>34</v>
      </c>
      <c r="J5131" s="11"/>
      <c r="K5131" s="11"/>
      <c r="L5131" s="11"/>
      <c r="M5131" s="11"/>
      <c r="N5131" s="11"/>
      <c r="O5131" s="11"/>
      <c r="P5131" s="11"/>
      <c r="Q5131" s="11"/>
      <c r="R5131" s="11"/>
      <c r="S5131" s="11"/>
      <c r="T5131" s="11"/>
      <c r="U5131" s="9">
        <v>34</v>
      </c>
    </row>
    <row r="5132" spans="1:21" ht="23.25" thickBot="1" x14ac:dyDescent="0.3">
      <c r="A5132" s="4" t="s">
        <v>943</v>
      </c>
      <c r="B5132" s="4" t="s">
        <v>1247</v>
      </c>
      <c r="C5132" s="4" t="s">
        <v>1248</v>
      </c>
      <c r="D5132" s="4" t="s">
        <v>944</v>
      </c>
      <c r="E5132" s="4" t="s">
        <v>945</v>
      </c>
      <c r="F5132" s="4" t="s">
        <v>108</v>
      </c>
      <c r="G5132" s="4" t="s">
        <v>109</v>
      </c>
      <c r="H5132" s="4" t="s">
        <v>440</v>
      </c>
      <c r="I5132" s="8">
        <v>43418.21</v>
      </c>
      <c r="J5132" s="8">
        <v>38802.51</v>
      </c>
      <c r="K5132" s="8">
        <v>28451.78</v>
      </c>
      <c r="L5132" s="8">
        <v>33893.15</v>
      </c>
      <c r="M5132" s="8">
        <v>35899.17</v>
      </c>
      <c r="N5132" s="8">
        <v>32926.480000000003</v>
      </c>
      <c r="O5132" s="8">
        <v>37084.550000000003</v>
      </c>
      <c r="P5132" s="8">
        <v>34886.61</v>
      </c>
      <c r="Q5132" s="8">
        <v>36382.01</v>
      </c>
      <c r="R5132" s="8">
        <v>41201.64</v>
      </c>
      <c r="S5132" s="8">
        <v>45107.93</v>
      </c>
      <c r="T5132" s="8">
        <v>40112.15</v>
      </c>
      <c r="U5132" s="9">
        <v>448166.19</v>
      </c>
    </row>
    <row r="5133" spans="1:21" ht="23.25" thickBot="1" x14ac:dyDescent="0.3">
      <c r="A5133" s="4" t="s">
        <v>943</v>
      </c>
      <c r="B5133" s="4" t="s">
        <v>1247</v>
      </c>
      <c r="C5133" s="4" t="s">
        <v>1248</v>
      </c>
      <c r="D5133" s="4" t="s">
        <v>944</v>
      </c>
      <c r="E5133" s="4" t="s">
        <v>945</v>
      </c>
      <c r="F5133" s="4" t="s">
        <v>110</v>
      </c>
      <c r="G5133" s="4" t="s">
        <v>111</v>
      </c>
      <c r="H5133" s="4" t="s">
        <v>440</v>
      </c>
      <c r="I5133" s="10">
        <v>2605.2600000000002</v>
      </c>
      <c r="J5133" s="11"/>
      <c r="K5133" s="10">
        <v>120.66</v>
      </c>
      <c r="L5133" s="10">
        <v>-4000</v>
      </c>
      <c r="M5133" s="11"/>
      <c r="N5133" s="11"/>
      <c r="O5133" s="11"/>
      <c r="P5133" s="11"/>
      <c r="Q5133" s="11"/>
      <c r="R5133" s="10">
        <v>1666.67</v>
      </c>
      <c r="S5133" s="10">
        <v>1897.13</v>
      </c>
      <c r="T5133" s="10">
        <v>1666.67</v>
      </c>
      <c r="U5133" s="9">
        <v>3956.39</v>
      </c>
    </row>
    <row r="5134" spans="1:21" ht="23.25" thickBot="1" x14ac:dyDescent="0.3">
      <c r="A5134" s="4" t="s">
        <v>943</v>
      </c>
      <c r="B5134" s="4" t="s">
        <v>1247</v>
      </c>
      <c r="C5134" s="4" t="s">
        <v>1248</v>
      </c>
      <c r="D5134" s="4" t="s">
        <v>944</v>
      </c>
      <c r="E5134" s="4" t="s">
        <v>945</v>
      </c>
      <c r="F5134" s="4" t="s">
        <v>112</v>
      </c>
      <c r="G5134" s="4" t="s">
        <v>113</v>
      </c>
      <c r="H5134" s="4" t="s">
        <v>440</v>
      </c>
      <c r="I5134" s="8">
        <v>6061.64</v>
      </c>
      <c r="J5134" s="8">
        <v>6116.74</v>
      </c>
      <c r="K5134" s="8">
        <v>4959.38</v>
      </c>
      <c r="L5134" s="8">
        <v>4959.3900000000003</v>
      </c>
      <c r="M5134" s="8">
        <v>4959.3999999999996</v>
      </c>
      <c r="N5134" s="8">
        <v>5154.6899999999996</v>
      </c>
      <c r="O5134" s="8">
        <v>5190.88</v>
      </c>
      <c r="P5134" s="8">
        <v>5190.87</v>
      </c>
      <c r="Q5134" s="8">
        <v>5190.87</v>
      </c>
      <c r="R5134" s="8">
        <v>6467.96</v>
      </c>
      <c r="S5134" s="8">
        <v>6669.62</v>
      </c>
      <c r="T5134" s="8">
        <v>6669.6</v>
      </c>
      <c r="U5134" s="9">
        <v>67591.039999999994</v>
      </c>
    </row>
    <row r="5135" spans="1:21" ht="23.25" thickBot="1" x14ac:dyDescent="0.3">
      <c r="A5135" s="4" t="s">
        <v>943</v>
      </c>
      <c r="B5135" s="4" t="s">
        <v>1247</v>
      </c>
      <c r="C5135" s="4" t="s">
        <v>1248</v>
      </c>
      <c r="D5135" s="4" t="s">
        <v>944</v>
      </c>
      <c r="E5135" s="4" t="s">
        <v>945</v>
      </c>
      <c r="F5135" s="4" t="s">
        <v>114</v>
      </c>
      <c r="G5135" s="4" t="s">
        <v>115</v>
      </c>
      <c r="H5135" s="4" t="s">
        <v>440</v>
      </c>
      <c r="I5135" s="10">
        <v>22695.21</v>
      </c>
      <c r="J5135" s="10">
        <v>22638.66</v>
      </c>
      <c r="K5135" s="10">
        <v>18355.16</v>
      </c>
      <c r="L5135" s="10">
        <v>18006.060000000001</v>
      </c>
      <c r="M5135" s="10">
        <v>18406.060000000001</v>
      </c>
      <c r="N5135" s="10">
        <v>19130.88</v>
      </c>
      <c r="O5135" s="10">
        <v>19265.12</v>
      </c>
      <c r="P5135" s="10">
        <v>19265.13</v>
      </c>
      <c r="Q5135" s="10">
        <v>19265.12</v>
      </c>
      <c r="R5135" s="10">
        <v>24171.56</v>
      </c>
      <c r="S5135" s="10">
        <v>24919.95</v>
      </c>
      <c r="T5135" s="10">
        <v>24919.96</v>
      </c>
      <c r="U5135" s="9">
        <v>251038.87</v>
      </c>
    </row>
    <row r="5136" spans="1:21" ht="23.25" thickBot="1" x14ac:dyDescent="0.3">
      <c r="A5136" s="4" t="s">
        <v>943</v>
      </c>
      <c r="B5136" s="4" t="s">
        <v>1247</v>
      </c>
      <c r="C5136" s="4" t="s">
        <v>1248</v>
      </c>
      <c r="D5136" s="4" t="s">
        <v>944</v>
      </c>
      <c r="E5136" s="4" t="s">
        <v>945</v>
      </c>
      <c r="F5136" s="4" t="s">
        <v>128</v>
      </c>
      <c r="G5136" s="4" t="s">
        <v>129</v>
      </c>
      <c r="H5136" s="4" t="s">
        <v>440</v>
      </c>
      <c r="I5136" s="8">
        <v>750</v>
      </c>
      <c r="J5136" s="7"/>
      <c r="K5136" s="7"/>
      <c r="L5136" s="7"/>
      <c r="M5136" s="8">
        <v>125.48</v>
      </c>
      <c r="N5136" s="8">
        <v>35</v>
      </c>
      <c r="O5136" s="8">
        <v>103.2</v>
      </c>
      <c r="P5136" s="7"/>
      <c r="Q5136" s="7"/>
      <c r="R5136" s="8">
        <v>359</v>
      </c>
      <c r="S5136" s="8">
        <v>125</v>
      </c>
      <c r="T5136" s="7"/>
      <c r="U5136" s="9">
        <v>1497.68</v>
      </c>
    </row>
    <row r="5137" spans="1:21" ht="23.25" thickBot="1" x14ac:dyDescent="0.3">
      <c r="A5137" s="4" t="s">
        <v>943</v>
      </c>
      <c r="B5137" s="4" t="s">
        <v>1247</v>
      </c>
      <c r="C5137" s="4" t="s">
        <v>1248</v>
      </c>
      <c r="D5137" s="4" t="s">
        <v>944</v>
      </c>
      <c r="E5137" s="4" t="s">
        <v>945</v>
      </c>
      <c r="F5137" s="4" t="s">
        <v>132</v>
      </c>
      <c r="G5137" s="4" t="s">
        <v>133</v>
      </c>
      <c r="H5137" s="4" t="s">
        <v>440</v>
      </c>
      <c r="I5137" s="11"/>
      <c r="J5137" s="11"/>
      <c r="K5137" s="11"/>
      <c r="L5137" s="11"/>
      <c r="M5137" s="11"/>
      <c r="N5137" s="11"/>
      <c r="O5137" s="11"/>
      <c r="P5137" s="11"/>
      <c r="Q5137" s="11"/>
      <c r="R5137" s="11"/>
      <c r="S5137" s="10">
        <v>34.5</v>
      </c>
      <c r="T5137" s="11"/>
      <c r="U5137" s="9">
        <v>34.5</v>
      </c>
    </row>
    <row r="5138" spans="1:21" ht="23.25" thickBot="1" x14ac:dyDescent="0.3">
      <c r="A5138" s="4" t="s">
        <v>943</v>
      </c>
      <c r="B5138" s="4" t="s">
        <v>1247</v>
      </c>
      <c r="C5138" s="4" t="s">
        <v>1248</v>
      </c>
      <c r="D5138" s="4" t="s">
        <v>944</v>
      </c>
      <c r="E5138" s="4" t="s">
        <v>945</v>
      </c>
      <c r="F5138" s="4" t="s">
        <v>134</v>
      </c>
      <c r="G5138" s="4" t="s">
        <v>135</v>
      </c>
      <c r="H5138" s="4" t="s">
        <v>440</v>
      </c>
      <c r="I5138" s="8">
        <v>210</v>
      </c>
      <c r="J5138" s="7"/>
      <c r="K5138" s="8">
        <v>860</v>
      </c>
      <c r="L5138" s="7"/>
      <c r="M5138" s="8">
        <v>180</v>
      </c>
      <c r="N5138" s="7"/>
      <c r="O5138" s="7"/>
      <c r="P5138" s="7"/>
      <c r="Q5138" s="8">
        <v>540</v>
      </c>
      <c r="R5138" s="7"/>
      <c r="S5138" s="7"/>
      <c r="T5138" s="7"/>
      <c r="U5138" s="9">
        <v>1790</v>
      </c>
    </row>
    <row r="5139" spans="1:21" ht="23.25" thickBot="1" x14ac:dyDescent="0.3">
      <c r="A5139" s="4" t="s">
        <v>943</v>
      </c>
      <c r="B5139" s="4" t="s">
        <v>1247</v>
      </c>
      <c r="C5139" s="4" t="s">
        <v>1248</v>
      </c>
      <c r="D5139" s="4" t="s">
        <v>944</v>
      </c>
      <c r="E5139" s="4" t="s">
        <v>945</v>
      </c>
      <c r="F5139" s="4" t="s">
        <v>38</v>
      </c>
      <c r="G5139" s="4" t="s">
        <v>39</v>
      </c>
      <c r="H5139" s="4" t="s">
        <v>440</v>
      </c>
      <c r="I5139" s="10">
        <v>27607.26</v>
      </c>
      <c r="J5139" s="10">
        <v>26210.52</v>
      </c>
      <c r="K5139" s="10">
        <v>42872.69</v>
      </c>
      <c r="L5139" s="10">
        <v>56035</v>
      </c>
      <c r="M5139" s="10">
        <v>27752.11</v>
      </c>
      <c r="N5139" s="10">
        <v>1563</v>
      </c>
      <c r="O5139" s="10">
        <v>13931.5</v>
      </c>
      <c r="P5139" s="10">
        <v>18446.830000000002</v>
      </c>
      <c r="Q5139" s="10">
        <v>19502.919999999998</v>
      </c>
      <c r="R5139" s="10">
        <v>11724.5</v>
      </c>
      <c r="S5139" s="10">
        <v>7228</v>
      </c>
      <c r="T5139" s="10">
        <v>12168.37</v>
      </c>
      <c r="U5139" s="9">
        <v>265042.7</v>
      </c>
    </row>
    <row r="5140" spans="1:21" ht="23.25" thickBot="1" x14ac:dyDescent="0.3">
      <c r="A5140" s="4" t="s">
        <v>943</v>
      </c>
      <c r="B5140" s="4" t="s">
        <v>1247</v>
      </c>
      <c r="C5140" s="4" t="s">
        <v>1248</v>
      </c>
      <c r="D5140" s="4" t="s">
        <v>944</v>
      </c>
      <c r="E5140" s="4" t="s">
        <v>945</v>
      </c>
      <c r="F5140" s="4" t="s">
        <v>254</v>
      </c>
      <c r="G5140" s="4" t="s">
        <v>255</v>
      </c>
      <c r="H5140" s="4" t="s">
        <v>440</v>
      </c>
      <c r="I5140" s="7"/>
      <c r="J5140" s="7"/>
      <c r="K5140" s="7"/>
      <c r="L5140" s="7"/>
      <c r="M5140" s="7"/>
      <c r="N5140" s="7"/>
      <c r="O5140" s="7"/>
      <c r="P5140" s="8">
        <v>-9.99</v>
      </c>
      <c r="Q5140" s="7"/>
      <c r="R5140" s="7"/>
      <c r="S5140" s="7"/>
      <c r="T5140" s="7"/>
      <c r="U5140" s="9">
        <v>-9.99</v>
      </c>
    </row>
    <row r="5141" spans="1:21" ht="23.25" thickBot="1" x14ac:dyDescent="0.3">
      <c r="A5141" s="4" t="s">
        <v>943</v>
      </c>
      <c r="B5141" s="4" t="s">
        <v>1247</v>
      </c>
      <c r="C5141" s="4" t="s">
        <v>1248</v>
      </c>
      <c r="D5141" s="4" t="s">
        <v>944</v>
      </c>
      <c r="E5141" s="4" t="s">
        <v>945</v>
      </c>
      <c r="F5141" s="4" t="s">
        <v>98</v>
      </c>
      <c r="G5141" s="4" t="s">
        <v>99</v>
      </c>
      <c r="H5141" s="4" t="s">
        <v>440</v>
      </c>
      <c r="I5141" s="11"/>
      <c r="J5141" s="11"/>
      <c r="K5141" s="11"/>
      <c r="L5141" s="11"/>
      <c r="M5141" s="11"/>
      <c r="N5141" s="10">
        <v>9.99</v>
      </c>
      <c r="O5141" s="11"/>
      <c r="P5141" s="11"/>
      <c r="Q5141" s="11"/>
      <c r="R5141" s="11"/>
      <c r="S5141" s="11"/>
      <c r="T5141" s="11"/>
      <c r="U5141" s="9">
        <v>9.99</v>
      </c>
    </row>
    <row r="5142" spans="1:21" ht="23.25" thickBot="1" x14ac:dyDescent="0.3">
      <c r="A5142" s="4" t="s">
        <v>943</v>
      </c>
      <c r="B5142" s="4" t="s">
        <v>1247</v>
      </c>
      <c r="C5142" s="4" t="s">
        <v>1248</v>
      </c>
      <c r="D5142" s="4" t="s">
        <v>944</v>
      </c>
      <c r="E5142" s="4" t="s">
        <v>945</v>
      </c>
      <c r="F5142" s="4" t="s">
        <v>102</v>
      </c>
      <c r="G5142" s="4" t="s">
        <v>103</v>
      </c>
      <c r="H5142" s="4" t="s">
        <v>440</v>
      </c>
      <c r="I5142" s="8">
        <v>42.46</v>
      </c>
      <c r="J5142" s="8">
        <v>67.09</v>
      </c>
      <c r="K5142" s="8">
        <v>61.24</v>
      </c>
      <c r="L5142" s="8">
        <v>62.06</v>
      </c>
      <c r="M5142" s="8">
        <v>36.81</v>
      </c>
      <c r="N5142" s="7"/>
      <c r="O5142" s="7"/>
      <c r="P5142" s="8">
        <v>95.75</v>
      </c>
      <c r="Q5142" s="7"/>
      <c r="R5142" s="7"/>
      <c r="S5142" s="7"/>
      <c r="T5142" s="7"/>
      <c r="U5142" s="9">
        <v>365.41</v>
      </c>
    </row>
    <row r="5143" spans="1:21" ht="23.25" thickBot="1" x14ac:dyDescent="0.3">
      <c r="A5143" s="4" t="s">
        <v>943</v>
      </c>
      <c r="B5143" s="4" t="s">
        <v>1247</v>
      </c>
      <c r="C5143" s="4" t="s">
        <v>1248</v>
      </c>
      <c r="D5143" s="4" t="s">
        <v>944</v>
      </c>
      <c r="E5143" s="4" t="s">
        <v>945</v>
      </c>
      <c r="F5143" s="4" t="s">
        <v>116</v>
      </c>
      <c r="G5143" s="4" t="s">
        <v>117</v>
      </c>
      <c r="H5143" s="4" t="s">
        <v>440</v>
      </c>
      <c r="I5143" s="11"/>
      <c r="J5143" s="10">
        <v>23</v>
      </c>
      <c r="K5143" s="11"/>
      <c r="L5143" s="11"/>
      <c r="M5143" s="11"/>
      <c r="N5143" s="11"/>
      <c r="O5143" s="11"/>
      <c r="P5143" s="11"/>
      <c r="Q5143" s="11"/>
      <c r="R5143" s="11"/>
      <c r="S5143" s="11"/>
      <c r="T5143" s="11"/>
      <c r="U5143" s="9">
        <v>23</v>
      </c>
    </row>
    <row r="5144" spans="1:21" ht="23.25" thickBot="1" x14ac:dyDescent="0.3">
      <c r="A5144" s="4" t="s">
        <v>943</v>
      </c>
      <c r="B5144" s="4" t="s">
        <v>1247</v>
      </c>
      <c r="C5144" s="4" t="s">
        <v>1248</v>
      </c>
      <c r="D5144" s="4" t="s">
        <v>944</v>
      </c>
      <c r="E5144" s="4" t="s">
        <v>945</v>
      </c>
      <c r="F5144" s="4" t="s">
        <v>82</v>
      </c>
      <c r="G5144" s="4" t="s">
        <v>83</v>
      </c>
      <c r="H5144" s="4" t="s">
        <v>440</v>
      </c>
      <c r="I5144" s="8">
        <v>70</v>
      </c>
      <c r="J5144" s="8">
        <v>70</v>
      </c>
      <c r="K5144" s="8">
        <v>13.2</v>
      </c>
      <c r="L5144" s="8">
        <v>20</v>
      </c>
      <c r="M5144" s="7"/>
      <c r="N5144" s="7"/>
      <c r="O5144" s="7"/>
      <c r="P5144" s="7"/>
      <c r="Q5144" s="7"/>
      <c r="R5144" s="7"/>
      <c r="S5144" s="7"/>
      <c r="T5144" s="7"/>
      <c r="U5144" s="9">
        <v>173.2</v>
      </c>
    </row>
    <row r="5145" spans="1:21" ht="23.25" thickBot="1" x14ac:dyDescent="0.3">
      <c r="A5145" s="4" t="s">
        <v>943</v>
      </c>
      <c r="B5145" s="4" t="s">
        <v>1247</v>
      </c>
      <c r="C5145" s="4" t="s">
        <v>1248</v>
      </c>
      <c r="D5145" s="4" t="s">
        <v>944</v>
      </c>
      <c r="E5145" s="4" t="s">
        <v>945</v>
      </c>
      <c r="F5145" s="4" t="s">
        <v>312</v>
      </c>
      <c r="G5145" s="4" t="s">
        <v>313</v>
      </c>
      <c r="H5145" s="4" t="s">
        <v>440</v>
      </c>
      <c r="I5145" s="11"/>
      <c r="J5145" s="11"/>
      <c r="K5145" s="11"/>
      <c r="L5145" s="10">
        <v>1038</v>
      </c>
      <c r="M5145" s="10">
        <v>940.66</v>
      </c>
      <c r="N5145" s="10">
        <v>989.33</v>
      </c>
      <c r="O5145" s="10">
        <v>989.33</v>
      </c>
      <c r="P5145" s="10">
        <v>989.33</v>
      </c>
      <c r="Q5145" s="10">
        <v>989.33</v>
      </c>
      <c r="R5145" s="10">
        <v>989.33</v>
      </c>
      <c r="S5145" s="10">
        <v>989.33</v>
      </c>
      <c r="T5145" s="10">
        <v>989.33</v>
      </c>
      <c r="U5145" s="9">
        <v>8903.9699999999993</v>
      </c>
    </row>
    <row r="5146" spans="1:21" ht="23.25" thickBot="1" x14ac:dyDescent="0.3">
      <c r="A5146" s="4" t="s">
        <v>943</v>
      </c>
      <c r="B5146" s="4" t="s">
        <v>1247</v>
      </c>
      <c r="C5146" s="4" t="s">
        <v>1248</v>
      </c>
      <c r="D5146" s="4" t="s">
        <v>944</v>
      </c>
      <c r="E5146" s="4" t="s">
        <v>945</v>
      </c>
      <c r="F5146" s="4" t="s">
        <v>84</v>
      </c>
      <c r="G5146" s="4" t="s">
        <v>85</v>
      </c>
      <c r="H5146" s="4" t="s">
        <v>440</v>
      </c>
      <c r="I5146" s="8">
        <v>10</v>
      </c>
      <c r="J5146" s="8">
        <v>174.2</v>
      </c>
      <c r="K5146" s="8">
        <v>278.87</v>
      </c>
      <c r="L5146" s="7"/>
      <c r="M5146" s="7"/>
      <c r="N5146" s="8">
        <v>185.29</v>
      </c>
      <c r="O5146" s="7"/>
      <c r="P5146" s="8">
        <v>70</v>
      </c>
      <c r="Q5146" s="7"/>
      <c r="R5146" s="8">
        <v>40.5</v>
      </c>
      <c r="S5146" s="7"/>
      <c r="T5146" s="7"/>
      <c r="U5146" s="9">
        <v>758.86</v>
      </c>
    </row>
    <row r="5147" spans="1:21" ht="23.25" thickBot="1" x14ac:dyDescent="0.3">
      <c r="A5147" s="4" t="s">
        <v>943</v>
      </c>
      <c r="B5147" s="4" t="s">
        <v>1247</v>
      </c>
      <c r="C5147" s="4" t="s">
        <v>1248</v>
      </c>
      <c r="D5147" s="4" t="s">
        <v>944</v>
      </c>
      <c r="E5147" s="4" t="s">
        <v>945</v>
      </c>
      <c r="F5147" s="4" t="s">
        <v>164</v>
      </c>
      <c r="G5147" s="4" t="s">
        <v>165</v>
      </c>
      <c r="H5147" s="4" t="s">
        <v>440</v>
      </c>
      <c r="I5147" s="10">
        <v>1754.64</v>
      </c>
      <c r="J5147" s="11"/>
      <c r="K5147" s="11"/>
      <c r="L5147" s="10">
        <v>375</v>
      </c>
      <c r="M5147" s="10">
        <v>330.07</v>
      </c>
      <c r="N5147" s="10">
        <v>204.29</v>
      </c>
      <c r="O5147" s="10">
        <v>-1870</v>
      </c>
      <c r="P5147" s="11"/>
      <c r="Q5147" s="11"/>
      <c r="R5147" s="11"/>
      <c r="S5147" s="11"/>
      <c r="T5147" s="11"/>
      <c r="U5147" s="9">
        <v>794</v>
      </c>
    </row>
    <row r="5148" spans="1:21" ht="23.25" thickBot="1" x14ac:dyDescent="0.3">
      <c r="A5148" s="4" t="s">
        <v>943</v>
      </c>
      <c r="B5148" s="4" t="s">
        <v>1247</v>
      </c>
      <c r="C5148" s="4" t="s">
        <v>1248</v>
      </c>
      <c r="D5148" s="4" t="s">
        <v>944</v>
      </c>
      <c r="E5148" s="4" t="s">
        <v>945</v>
      </c>
      <c r="F5148" s="4" t="s">
        <v>86</v>
      </c>
      <c r="G5148" s="4" t="s">
        <v>87</v>
      </c>
      <c r="H5148" s="4" t="s">
        <v>440</v>
      </c>
      <c r="I5148" s="7"/>
      <c r="J5148" s="7"/>
      <c r="K5148" s="7"/>
      <c r="L5148" s="7"/>
      <c r="M5148" s="7"/>
      <c r="N5148" s="8">
        <v>908.1</v>
      </c>
      <c r="O5148" s="7"/>
      <c r="P5148" s="7"/>
      <c r="Q5148" s="7"/>
      <c r="R5148" s="7"/>
      <c r="S5148" s="7"/>
      <c r="T5148" s="7"/>
      <c r="U5148" s="9">
        <v>908.1</v>
      </c>
    </row>
    <row r="5149" spans="1:21" ht="23.25" thickBot="1" x14ac:dyDescent="0.3">
      <c r="A5149" s="4" t="s">
        <v>943</v>
      </c>
      <c r="B5149" s="4" t="s">
        <v>1247</v>
      </c>
      <c r="C5149" s="4" t="s">
        <v>1248</v>
      </c>
      <c r="D5149" s="4" t="s">
        <v>944</v>
      </c>
      <c r="E5149" s="4" t="s">
        <v>945</v>
      </c>
      <c r="F5149" s="4" t="s">
        <v>166</v>
      </c>
      <c r="G5149" s="4" t="s">
        <v>167</v>
      </c>
      <c r="H5149" s="4" t="s">
        <v>440</v>
      </c>
      <c r="I5149" s="11"/>
      <c r="J5149" s="11"/>
      <c r="K5149" s="11"/>
      <c r="L5149" s="11"/>
      <c r="M5149" s="11"/>
      <c r="N5149" s="11"/>
      <c r="O5149" s="11"/>
      <c r="P5149" s="11"/>
      <c r="Q5149" s="11"/>
      <c r="R5149" s="11"/>
      <c r="S5149" s="10">
        <v>50</v>
      </c>
      <c r="T5149" s="11"/>
      <c r="U5149" s="9">
        <v>50</v>
      </c>
    </row>
    <row r="5150" spans="1:21" ht="23.25" thickBot="1" x14ac:dyDescent="0.3">
      <c r="A5150" s="4" t="s">
        <v>943</v>
      </c>
      <c r="B5150" s="4" t="s">
        <v>1247</v>
      </c>
      <c r="C5150" s="4" t="s">
        <v>1248</v>
      </c>
      <c r="D5150" s="4" t="s">
        <v>944</v>
      </c>
      <c r="E5150" s="4" t="s">
        <v>945</v>
      </c>
      <c r="F5150" s="4" t="s">
        <v>308</v>
      </c>
      <c r="G5150" s="4" t="s">
        <v>309</v>
      </c>
      <c r="H5150" s="4" t="s">
        <v>440</v>
      </c>
      <c r="I5150" s="7"/>
      <c r="J5150" s="7"/>
      <c r="K5150" s="7"/>
      <c r="L5150" s="7"/>
      <c r="M5150" s="7"/>
      <c r="N5150" s="7"/>
      <c r="O5150" s="7"/>
      <c r="P5150" s="7"/>
      <c r="Q5150" s="7"/>
      <c r="R5150" s="7"/>
      <c r="S5150" s="8">
        <v>30</v>
      </c>
      <c r="T5150" s="7"/>
      <c r="U5150" s="9">
        <v>30</v>
      </c>
    </row>
    <row r="5151" spans="1:21" ht="23.25" thickBot="1" x14ac:dyDescent="0.3">
      <c r="A5151" s="4" t="s">
        <v>943</v>
      </c>
      <c r="B5151" s="4" t="s">
        <v>1249</v>
      </c>
      <c r="C5151" s="4" t="s">
        <v>1250</v>
      </c>
      <c r="D5151" s="4" t="s">
        <v>944</v>
      </c>
      <c r="E5151" s="4" t="s">
        <v>945</v>
      </c>
      <c r="F5151" s="4" t="s">
        <v>132</v>
      </c>
      <c r="G5151" s="4" t="s">
        <v>133</v>
      </c>
      <c r="H5151" s="4" t="s">
        <v>440</v>
      </c>
      <c r="I5151" s="10">
        <v>479.6</v>
      </c>
      <c r="J5151" s="11"/>
      <c r="K5151" s="10">
        <v>445.21</v>
      </c>
      <c r="L5151" s="11"/>
      <c r="M5151" s="11"/>
      <c r="N5151" s="11"/>
      <c r="O5151" s="11"/>
      <c r="P5151" s="11"/>
      <c r="Q5151" s="11"/>
      <c r="R5151" s="11"/>
      <c r="S5151" s="11"/>
      <c r="T5151" s="11"/>
      <c r="U5151" s="9">
        <v>924.81</v>
      </c>
    </row>
    <row r="5152" spans="1:21" ht="23.25" thickBot="1" x14ac:dyDescent="0.3">
      <c r="A5152" s="4" t="s">
        <v>943</v>
      </c>
      <c r="B5152" s="4" t="s">
        <v>1249</v>
      </c>
      <c r="C5152" s="4" t="s">
        <v>1250</v>
      </c>
      <c r="D5152" s="4" t="s">
        <v>944</v>
      </c>
      <c r="E5152" s="4" t="s">
        <v>945</v>
      </c>
      <c r="F5152" s="4" t="s">
        <v>38</v>
      </c>
      <c r="G5152" s="4" t="s">
        <v>39</v>
      </c>
      <c r="H5152" s="4" t="s">
        <v>440</v>
      </c>
      <c r="I5152" s="8">
        <v>21.6</v>
      </c>
      <c r="J5152" s="7"/>
      <c r="K5152" s="7"/>
      <c r="L5152" s="7"/>
      <c r="M5152" s="7"/>
      <c r="N5152" s="7"/>
      <c r="O5152" s="7"/>
      <c r="P5152" s="7"/>
      <c r="Q5152" s="7"/>
      <c r="R5152" s="7"/>
      <c r="S5152" s="7"/>
      <c r="T5152" s="7"/>
      <c r="U5152" s="9">
        <v>21.6</v>
      </c>
    </row>
    <row r="5153" spans="1:21" ht="23.25" thickBot="1" x14ac:dyDescent="0.3">
      <c r="A5153" s="4" t="s">
        <v>943</v>
      </c>
      <c r="B5153" s="4" t="s">
        <v>1249</v>
      </c>
      <c r="C5153" s="4" t="s">
        <v>1250</v>
      </c>
      <c r="D5153" s="4" t="s">
        <v>944</v>
      </c>
      <c r="E5153" s="4" t="s">
        <v>945</v>
      </c>
      <c r="F5153" s="4" t="s">
        <v>98</v>
      </c>
      <c r="G5153" s="4" t="s">
        <v>99</v>
      </c>
      <c r="H5153" s="4" t="s">
        <v>440</v>
      </c>
      <c r="I5153" s="11"/>
      <c r="J5153" s="11"/>
      <c r="K5153" s="11"/>
      <c r="L5153" s="11"/>
      <c r="M5153" s="11"/>
      <c r="N5153" s="10">
        <v>100</v>
      </c>
      <c r="O5153" s="11"/>
      <c r="P5153" s="11"/>
      <c r="Q5153" s="11"/>
      <c r="R5153" s="10">
        <v>374.89</v>
      </c>
      <c r="S5153" s="10">
        <v>-374.89</v>
      </c>
      <c r="T5153" s="11"/>
      <c r="U5153" s="9">
        <v>100</v>
      </c>
    </row>
    <row r="5154" spans="1:21" ht="23.25" thickBot="1" x14ac:dyDescent="0.3">
      <c r="A5154" s="4" t="s">
        <v>943</v>
      </c>
      <c r="B5154" s="4" t="s">
        <v>1249</v>
      </c>
      <c r="C5154" s="4" t="s">
        <v>1250</v>
      </c>
      <c r="D5154" s="4" t="s">
        <v>944</v>
      </c>
      <c r="E5154" s="4" t="s">
        <v>945</v>
      </c>
      <c r="F5154" s="4" t="s">
        <v>102</v>
      </c>
      <c r="G5154" s="4" t="s">
        <v>103</v>
      </c>
      <c r="H5154" s="4" t="s">
        <v>440</v>
      </c>
      <c r="I5154" s="7"/>
      <c r="J5154" s="7"/>
      <c r="K5154" s="8">
        <v>9.49</v>
      </c>
      <c r="L5154" s="7"/>
      <c r="M5154" s="7"/>
      <c r="N5154" s="7"/>
      <c r="O5154" s="7"/>
      <c r="P5154" s="7"/>
      <c r="Q5154" s="7"/>
      <c r="R5154" s="7"/>
      <c r="S5154" s="7"/>
      <c r="T5154" s="7"/>
      <c r="U5154" s="9">
        <v>9.49</v>
      </c>
    </row>
    <row r="5155" spans="1:21" ht="23.25" thickBot="1" x14ac:dyDescent="0.3">
      <c r="A5155" s="4" t="s">
        <v>943</v>
      </c>
      <c r="B5155" s="4" t="s">
        <v>1249</v>
      </c>
      <c r="C5155" s="4" t="s">
        <v>1250</v>
      </c>
      <c r="D5155" s="4" t="s">
        <v>944</v>
      </c>
      <c r="E5155" s="4" t="s">
        <v>945</v>
      </c>
      <c r="F5155" s="4" t="s">
        <v>116</v>
      </c>
      <c r="G5155" s="4" t="s">
        <v>117</v>
      </c>
      <c r="H5155" s="4" t="s">
        <v>440</v>
      </c>
      <c r="I5155" s="11"/>
      <c r="J5155" s="10">
        <v>18.399999999999999</v>
      </c>
      <c r="K5155" s="11"/>
      <c r="L5155" s="10">
        <v>7.4</v>
      </c>
      <c r="M5155" s="11"/>
      <c r="N5155" s="10">
        <v>5.0999999999999996</v>
      </c>
      <c r="O5155" s="11"/>
      <c r="P5155" s="10">
        <v>12</v>
      </c>
      <c r="Q5155" s="11"/>
      <c r="R5155" s="11"/>
      <c r="S5155" s="11"/>
      <c r="T5155" s="11"/>
      <c r="U5155" s="9">
        <v>42.9</v>
      </c>
    </row>
    <row r="5156" spans="1:21" ht="23.25" thickBot="1" x14ac:dyDescent="0.3">
      <c r="A5156" s="4" t="s">
        <v>943</v>
      </c>
      <c r="B5156" s="4" t="s">
        <v>1249</v>
      </c>
      <c r="C5156" s="4" t="s">
        <v>1250</v>
      </c>
      <c r="D5156" s="4" t="s">
        <v>944</v>
      </c>
      <c r="E5156" s="4" t="s">
        <v>945</v>
      </c>
      <c r="F5156" s="4" t="s">
        <v>82</v>
      </c>
      <c r="G5156" s="4" t="s">
        <v>83</v>
      </c>
      <c r="H5156" s="4" t="s">
        <v>440</v>
      </c>
      <c r="I5156" s="7"/>
      <c r="J5156" s="8">
        <v>27</v>
      </c>
      <c r="K5156" s="8">
        <v>23.2</v>
      </c>
      <c r="L5156" s="8">
        <v>17.95</v>
      </c>
      <c r="M5156" s="7"/>
      <c r="N5156" s="7"/>
      <c r="O5156" s="7"/>
      <c r="P5156" s="7"/>
      <c r="Q5156" s="7"/>
      <c r="R5156" s="7"/>
      <c r="S5156" s="8">
        <v>18</v>
      </c>
      <c r="T5156" s="7"/>
      <c r="U5156" s="9">
        <v>86.15</v>
      </c>
    </row>
    <row r="5157" spans="1:21" ht="23.25" thickBot="1" x14ac:dyDescent="0.3">
      <c r="A5157" s="4" t="s">
        <v>943</v>
      </c>
      <c r="B5157" s="4" t="s">
        <v>1249</v>
      </c>
      <c r="C5157" s="4" t="s">
        <v>1250</v>
      </c>
      <c r="D5157" s="4" t="s">
        <v>944</v>
      </c>
      <c r="E5157" s="4" t="s">
        <v>945</v>
      </c>
      <c r="F5157" s="4" t="s">
        <v>239</v>
      </c>
      <c r="G5157" s="4" t="s">
        <v>240</v>
      </c>
      <c r="H5157" s="4" t="s">
        <v>440</v>
      </c>
      <c r="I5157" s="11"/>
      <c r="J5157" s="11"/>
      <c r="K5157" s="11"/>
      <c r="L5157" s="10">
        <v>9</v>
      </c>
      <c r="M5157" s="11"/>
      <c r="N5157" s="11"/>
      <c r="O5157" s="11"/>
      <c r="P5157" s="11"/>
      <c r="Q5157" s="11"/>
      <c r="R5157" s="11"/>
      <c r="S5157" s="11"/>
      <c r="T5157" s="11"/>
      <c r="U5157" s="9">
        <v>9</v>
      </c>
    </row>
    <row r="5158" spans="1:21" ht="23.25" thickBot="1" x14ac:dyDescent="0.3">
      <c r="A5158" s="4" t="s">
        <v>943</v>
      </c>
      <c r="B5158" s="4" t="s">
        <v>1249</v>
      </c>
      <c r="C5158" s="4" t="s">
        <v>1250</v>
      </c>
      <c r="D5158" s="4" t="s">
        <v>944</v>
      </c>
      <c r="E5158" s="4" t="s">
        <v>945</v>
      </c>
      <c r="F5158" s="4" t="s">
        <v>152</v>
      </c>
      <c r="G5158" s="4" t="s">
        <v>153</v>
      </c>
      <c r="H5158" s="4" t="s">
        <v>440</v>
      </c>
      <c r="I5158" s="7"/>
      <c r="J5158" s="7"/>
      <c r="K5158" s="8">
        <v>10830</v>
      </c>
      <c r="L5158" s="7"/>
      <c r="M5158" s="7"/>
      <c r="N5158" s="7"/>
      <c r="O5158" s="7"/>
      <c r="P5158" s="7"/>
      <c r="Q5158" s="7"/>
      <c r="R5158" s="7"/>
      <c r="S5158" s="7"/>
      <c r="T5158" s="8">
        <v>10830</v>
      </c>
      <c r="U5158" s="9">
        <v>21660</v>
      </c>
    </row>
    <row r="5159" spans="1:21" ht="23.25" thickBot="1" x14ac:dyDescent="0.3">
      <c r="A5159" s="4" t="s">
        <v>943</v>
      </c>
      <c r="B5159" s="4" t="s">
        <v>1249</v>
      </c>
      <c r="C5159" s="4" t="s">
        <v>1250</v>
      </c>
      <c r="D5159" s="4" t="s">
        <v>944</v>
      </c>
      <c r="E5159" s="4" t="s">
        <v>945</v>
      </c>
      <c r="F5159" s="4" t="s">
        <v>84</v>
      </c>
      <c r="G5159" s="4" t="s">
        <v>85</v>
      </c>
      <c r="H5159" s="4" t="s">
        <v>440</v>
      </c>
      <c r="I5159" s="10">
        <v>450.2</v>
      </c>
      <c r="J5159" s="10">
        <v>1068.5899999999999</v>
      </c>
      <c r="K5159" s="10">
        <v>2081.11</v>
      </c>
      <c r="L5159" s="10">
        <v>1439.25</v>
      </c>
      <c r="M5159" s="10">
        <v>93.31</v>
      </c>
      <c r="N5159" s="10">
        <v>79.13</v>
      </c>
      <c r="O5159" s="11"/>
      <c r="P5159" s="11"/>
      <c r="Q5159" s="11"/>
      <c r="R5159" s="11"/>
      <c r="S5159" s="10">
        <v>78.53</v>
      </c>
      <c r="T5159" s="11"/>
      <c r="U5159" s="9">
        <v>5290.12</v>
      </c>
    </row>
    <row r="5160" spans="1:21" ht="23.25" thickBot="1" x14ac:dyDescent="0.3">
      <c r="A5160" s="4" t="s">
        <v>943</v>
      </c>
      <c r="B5160" s="4" t="s">
        <v>1249</v>
      </c>
      <c r="C5160" s="4" t="s">
        <v>1250</v>
      </c>
      <c r="D5160" s="4" t="s">
        <v>944</v>
      </c>
      <c r="E5160" s="4" t="s">
        <v>945</v>
      </c>
      <c r="F5160" s="4" t="s">
        <v>162</v>
      </c>
      <c r="G5160" s="4" t="s">
        <v>163</v>
      </c>
      <c r="H5160" s="4" t="s">
        <v>440</v>
      </c>
      <c r="I5160" s="7"/>
      <c r="J5160" s="7"/>
      <c r="K5160" s="8">
        <v>128.29</v>
      </c>
      <c r="L5160" s="7"/>
      <c r="M5160" s="7"/>
      <c r="N5160" s="7"/>
      <c r="O5160" s="7"/>
      <c r="P5160" s="7"/>
      <c r="Q5160" s="13">
        <v>0</v>
      </c>
      <c r="R5160" s="7"/>
      <c r="S5160" s="8">
        <v>254.95</v>
      </c>
      <c r="T5160" s="7"/>
      <c r="U5160" s="9">
        <v>383.24</v>
      </c>
    </row>
    <row r="5161" spans="1:21" ht="23.25" thickBot="1" x14ac:dyDescent="0.3">
      <c r="A5161" s="4" t="s">
        <v>943</v>
      </c>
      <c r="B5161" s="4" t="s">
        <v>1249</v>
      </c>
      <c r="C5161" s="4" t="s">
        <v>1250</v>
      </c>
      <c r="D5161" s="4" t="s">
        <v>944</v>
      </c>
      <c r="E5161" s="4" t="s">
        <v>945</v>
      </c>
      <c r="F5161" s="4" t="s">
        <v>164</v>
      </c>
      <c r="G5161" s="4" t="s">
        <v>165</v>
      </c>
      <c r="H5161" s="4" t="s">
        <v>440</v>
      </c>
      <c r="I5161" s="11"/>
      <c r="J5161" s="10">
        <v>1614.96</v>
      </c>
      <c r="K5161" s="10">
        <v>621.4</v>
      </c>
      <c r="L5161" s="11"/>
      <c r="M5161" s="10">
        <v>975</v>
      </c>
      <c r="N5161" s="10">
        <v>879</v>
      </c>
      <c r="O5161" s="10">
        <v>-879</v>
      </c>
      <c r="P5161" s="11"/>
      <c r="Q5161" s="11"/>
      <c r="R5161" s="11"/>
      <c r="S5161" s="11"/>
      <c r="T5161" s="11"/>
      <c r="U5161" s="9">
        <v>3211.36</v>
      </c>
    </row>
    <row r="5162" spans="1:21" ht="23.25" thickBot="1" x14ac:dyDescent="0.3">
      <c r="A5162" s="4" t="s">
        <v>943</v>
      </c>
      <c r="B5162" s="4" t="s">
        <v>1249</v>
      </c>
      <c r="C5162" s="4" t="s">
        <v>1250</v>
      </c>
      <c r="D5162" s="4" t="s">
        <v>944</v>
      </c>
      <c r="E5162" s="4" t="s">
        <v>945</v>
      </c>
      <c r="F5162" s="4" t="s">
        <v>86</v>
      </c>
      <c r="G5162" s="4" t="s">
        <v>87</v>
      </c>
      <c r="H5162" s="4" t="s">
        <v>440</v>
      </c>
      <c r="I5162" s="8">
        <v>647.86</v>
      </c>
      <c r="J5162" s="7"/>
      <c r="K5162" s="7"/>
      <c r="L5162" s="7"/>
      <c r="M5162" s="7"/>
      <c r="N5162" s="7"/>
      <c r="O5162" s="7"/>
      <c r="P5162" s="7"/>
      <c r="Q5162" s="7"/>
      <c r="R5162" s="7"/>
      <c r="S5162" s="8">
        <v>23.41</v>
      </c>
      <c r="T5162" s="7"/>
      <c r="U5162" s="9">
        <v>671.27</v>
      </c>
    </row>
    <row r="5163" spans="1:21" ht="23.25" thickBot="1" x14ac:dyDescent="0.3">
      <c r="A5163" s="4" t="s">
        <v>943</v>
      </c>
      <c r="B5163" s="4" t="s">
        <v>1249</v>
      </c>
      <c r="C5163" s="4" t="s">
        <v>1250</v>
      </c>
      <c r="D5163" s="4" t="s">
        <v>944</v>
      </c>
      <c r="E5163" s="4" t="s">
        <v>945</v>
      </c>
      <c r="F5163" s="4" t="s">
        <v>166</v>
      </c>
      <c r="G5163" s="4" t="s">
        <v>167</v>
      </c>
      <c r="H5163" s="4" t="s">
        <v>440</v>
      </c>
      <c r="I5163" s="10">
        <v>160.28</v>
      </c>
      <c r="J5163" s="10">
        <v>2606.1999999999998</v>
      </c>
      <c r="K5163" s="10">
        <v>1100</v>
      </c>
      <c r="L5163" s="11"/>
      <c r="M5163" s="11"/>
      <c r="N5163" s="11"/>
      <c r="O5163" s="11"/>
      <c r="P5163" s="11"/>
      <c r="Q5163" s="11"/>
      <c r="R5163" s="11"/>
      <c r="S5163" s="11"/>
      <c r="T5163" s="11"/>
      <c r="U5163" s="9">
        <v>3866.48</v>
      </c>
    </row>
    <row r="5164" spans="1:21" ht="23.25" thickBot="1" x14ac:dyDescent="0.3">
      <c r="A5164" s="4" t="s">
        <v>943</v>
      </c>
      <c r="B5164" s="4" t="s">
        <v>1249</v>
      </c>
      <c r="C5164" s="4" t="s">
        <v>1250</v>
      </c>
      <c r="D5164" s="4" t="s">
        <v>944</v>
      </c>
      <c r="E5164" s="4" t="s">
        <v>945</v>
      </c>
      <c r="F5164" s="4" t="s">
        <v>168</v>
      </c>
      <c r="G5164" s="4" t="s">
        <v>169</v>
      </c>
      <c r="H5164" s="4" t="s">
        <v>440</v>
      </c>
      <c r="I5164" s="8">
        <v>576.26</v>
      </c>
      <c r="J5164" s="7"/>
      <c r="K5164" s="7"/>
      <c r="L5164" s="7"/>
      <c r="M5164" s="7"/>
      <c r="N5164" s="7"/>
      <c r="O5164" s="7"/>
      <c r="P5164" s="7"/>
      <c r="Q5164" s="7"/>
      <c r="R5164" s="7"/>
      <c r="S5164" s="7"/>
      <c r="T5164" s="7"/>
      <c r="U5164" s="9">
        <v>576.26</v>
      </c>
    </row>
    <row r="5165" spans="1:21" ht="23.25" thickBot="1" x14ac:dyDescent="0.3">
      <c r="A5165" s="4" t="s">
        <v>943</v>
      </c>
      <c r="B5165" s="4" t="s">
        <v>1249</v>
      </c>
      <c r="C5165" s="4" t="s">
        <v>1250</v>
      </c>
      <c r="D5165" s="4" t="s">
        <v>946</v>
      </c>
      <c r="E5165" s="4" t="s">
        <v>947</v>
      </c>
      <c r="F5165" s="4" t="s">
        <v>84</v>
      </c>
      <c r="G5165" s="4" t="s">
        <v>85</v>
      </c>
      <c r="H5165" s="4" t="s">
        <v>353</v>
      </c>
      <c r="I5165" s="11"/>
      <c r="J5165" s="10">
        <v>893.49</v>
      </c>
      <c r="K5165" s="10">
        <v>522.34</v>
      </c>
      <c r="L5165" s="11"/>
      <c r="M5165" s="11"/>
      <c r="N5165" s="11"/>
      <c r="O5165" s="11"/>
      <c r="P5165" s="11"/>
      <c r="Q5165" s="11"/>
      <c r="R5165" s="11"/>
      <c r="S5165" s="11"/>
      <c r="T5165" s="11"/>
      <c r="U5165" s="9">
        <v>1415.83</v>
      </c>
    </row>
    <row r="5166" spans="1:21" ht="23.25" thickBot="1" x14ac:dyDescent="0.3">
      <c r="A5166" s="4" t="s">
        <v>943</v>
      </c>
      <c r="B5166" s="4" t="s">
        <v>1251</v>
      </c>
      <c r="C5166" s="4" t="s">
        <v>1252</v>
      </c>
      <c r="D5166" s="4" t="s">
        <v>944</v>
      </c>
      <c r="E5166" s="4" t="s">
        <v>945</v>
      </c>
      <c r="F5166" s="4" t="s">
        <v>128</v>
      </c>
      <c r="G5166" s="4" t="s">
        <v>129</v>
      </c>
      <c r="H5166" s="4" t="s">
        <v>440</v>
      </c>
      <c r="I5166" s="7"/>
      <c r="J5166" s="7"/>
      <c r="K5166" s="7"/>
      <c r="L5166" s="7"/>
      <c r="M5166" s="7"/>
      <c r="N5166" s="7"/>
      <c r="O5166" s="7"/>
      <c r="P5166" s="8">
        <v>275</v>
      </c>
      <c r="Q5166" s="7"/>
      <c r="R5166" s="7"/>
      <c r="S5166" s="7"/>
      <c r="T5166" s="7"/>
      <c r="U5166" s="9">
        <v>275</v>
      </c>
    </row>
    <row r="5167" spans="1:21" ht="23.25" thickBot="1" x14ac:dyDescent="0.3">
      <c r="A5167" s="4" t="s">
        <v>943</v>
      </c>
      <c r="B5167" s="4" t="s">
        <v>1251</v>
      </c>
      <c r="C5167" s="4" t="s">
        <v>1252</v>
      </c>
      <c r="D5167" s="4" t="s">
        <v>944</v>
      </c>
      <c r="E5167" s="4" t="s">
        <v>945</v>
      </c>
      <c r="F5167" s="4" t="s">
        <v>132</v>
      </c>
      <c r="G5167" s="4" t="s">
        <v>133</v>
      </c>
      <c r="H5167" s="4" t="s">
        <v>440</v>
      </c>
      <c r="I5167" s="11"/>
      <c r="J5167" s="11"/>
      <c r="K5167" s="11"/>
      <c r="L5167" s="11"/>
      <c r="M5167" s="11"/>
      <c r="N5167" s="11"/>
      <c r="O5167" s="11"/>
      <c r="P5167" s="10">
        <v>1880.51</v>
      </c>
      <c r="Q5167" s="11"/>
      <c r="R5167" s="11"/>
      <c r="S5167" s="11"/>
      <c r="T5167" s="11"/>
      <c r="U5167" s="9">
        <v>1880.51</v>
      </c>
    </row>
    <row r="5168" spans="1:21" ht="23.25" thickBot="1" x14ac:dyDescent="0.3">
      <c r="A5168" s="4" t="s">
        <v>943</v>
      </c>
      <c r="B5168" s="4" t="s">
        <v>1251</v>
      </c>
      <c r="C5168" s="4" t="s">
        <v>1252</v>
      </c>
      <c r="D5168" s="4" t="s">
        <v>944</v>
      </c>
      <c r="E5168" s="4" t="s">
        <v>945</v>
      </c>
      <c r="F5168" s="4" t="s">
        <v>134</v>
      </c>
      <c r="G5168" s="4" t="s">
        <v>135</v>
      </c>
      <c r="H5168" s="4" t="s">
        <v>440</v>
      </c>
      <c r="I5168" s="7"/>
      <c r="J5168" s="7"/>
      <c r="K5168" s="7"/>
      <c r="L5168" s="7"/>
      <c r="M5168" s="7"/>
      <c r="N5168" s="7"/>
      <c r="O5168" s="7"/>
      <c r="P5168" s="7"/>
      <c r="Q5168" s="8">
        <v>599.88</v>
      </c>
      <c r="R5168" s="7"/>
      <c r="S5168" s="7"/>
      <c r="T5168" s="7"/>
      <c r="U5168" s="9">
        <v>599.88</v>
      </c>
    </row>
    <row r="5169" spans="1:21" ht="23.25" thickBot="1" x14ac:dyDescent="0.3">
      <c r="A5169" s="4" t="s">
        <v>943</v>
      </c>
      <c r="B5169" s="4" t="s">
        <v>1251</v>
      </c>
      <c r="C5169" s="4" t="s">
        <v>1252</v>
      </c>
      <c r="D5169" s="4" t="s">
        <v>944</v>
      </c>
      <c r="E5169" s="4" t="s">
        <v>945</v>
      </c>
      <c r="F5169" s="4" t="s">
        <v>98</v>
      </c>
      <c r="G5169" s="4" t="s">
        <v>99</v>
      </c>
      <c r="H5169" s="4" t="s">
        <v>440</v>
      </c>
      <c r="I5169" s="11"/>
      <c r="J5169" s="11"/>
      <c r="K5169" s="11"/>
      <c r="L5169" s="11"/>
      <c r="M5169" s="11"/>
      <c r="N5169" s="11"/>
      <c r="O5169" s="11"/>
      <c r="P5169" s="11"/>
      <c r="Q5169" s="11"/>
      <c r="R5169" s="10">
        <v>1083.24</v>
      </c>
      <c r="S5169" s="10">
        <v>-1083.24</v>
      </c>
      <c r="T5169" s="10">
        <v>522.79</v>
      </c>
      <c r="U5169" s="9">
        <v>522.79</v>
      </c>
    </row>
    <row r="5170" spans="1:21" ht="23.25" thickBot="1" x14ac:dyDescent="0.3">
      <c r="A5170" s="4" t="s">
        <v>943</v>
      </c>
      <c r="B5170" s="4" t="s">
        <v>1251</v>
      </c>
      <c r="C5170" s="4" t="s">
        <v>1252</v>
      </c>
      <c r="D5170" s="4" t="s">
        <v>944</v>
      </c>
      <c r="E5170" s="4" t="s">
        <v>945</v>
      </c>
      <c r="F5170" s="4" t="s">
        <v>146</v>
      </c>
      <c r="G5170" s="4" t="s">
        <v>147</v>
      </c>
      <c r="H5170" s="4" t="s">
        <v>440</v>
      </c>
      <c r="I5170" s="7"/>
      <c r="J5170" s="8">
        <v>69</v>
      </c>
      <c r="K5170" s="7"/>
      <c r="L5170" s="7"/>
      <c r="M5170" s="7"/>
      <c r="N5170" s="7"/>
      <c r="O5170" s="7"/>
      <c r="P5170" s="7"/>
      <c r="Q5170" s="7"/>
      <c r="R5170" s="7"/>
      <c r="S5170" s="8">
        <v>29.7</v>
      </c>
      <c r="T5170" s="7"/>
      <c r="U5170" s="9">
        <v>98.7</v>
      </c>
    </row>
    <row r="5171" spans="1:21" ht="23.25" thickBot="1" x14ac:dyDescent="0.3">
      <c r="A5171" s="4" t="s">
        <v>943</v>
      </c>
      <c r="B5171" s="4" t="s">
        <v>1251</v>
      </c>
      <c r="C5171" s="4" t="s">
        <v>1252</v>
      </c>
      <c r="D5171" s="4" t="s">
        <v>944</v>
      </c>
      <c r="E5171" s="4" t="s">
        <v>945</v>
      </c>
      <c r="F5171" s="4" t="s">
        <v>102</v>
      </c>
      <c r="G5171" s="4" t="s">
        <v>103</v>
      </c>
      <c r="H5171" s="4" t="s">
        <v>440</v>
      </c>
      <c r="I5171" s="11"/>
      <c r="J5171" s="11"/>
      <c r="K5171" s="11"/>
      <c r="L5171" s="10">
        <v>23.25</v>
      </c>
      <c r="M5171" s="11"/>
      <c r="N5171" s="11"/>
      <c r="O5171" s="10">
        <v>60.35</v>
      </c>
      <c r="P5171" s="11"/>
      <c r="Q5171" s="11"/>
      <c r="R5171" s="11"/>
      <c r="S5171" s="11"/>
      <c r="T5171" s="11"/>
      <c r="U5171" s="9">
        <v>83.6</v>
      </c>
    </row>
    <row r="5172" spans="1:21" ht="23.25" thickBot="1" x14ac:dyDescent="0.3">
      <c r="A5172" s="4" t="s">
        <v>943</v>
      </c>
      <c r="B5172" s="4" t="s">
        <v>1251</v>
      </c>
      <c r="C5172" s="4" t="s">
        <v>1252</v>
      </c>
      <c r="D5172" s="4" t="s">
        <v>944</v>
      </c>
      <c r="E5172" s="4" t="s">
        <v>945</v>
      </c>
      <c r="F5172" s="4" t="s">
        <v>235</v>
      </c>
      <c r="G5172" s="4" t="s">
        <v>236</v>
      </c>
      <c r="H5172" s="4" t="s">
        <v>440</v>
      </c>
      <c r="I5172" s="8">
        <v>57.89</v>
      </c>
      <c r="J5172" s="8">
        <v>72.930000000000007</v>
      </c>
      <c r="K5172" s="8">
        <v>90.09</v>
      </c>
      <c r="L5172" s="8">
        <v>138.06</v>
      </c>
      <c r="M5172" s="8">
        <v>63.35</v>
      </c>
      <c r="N5172" s="8">
        <v>41.16</v>
      </c>
      <c r="O5172" s="8">
        <v>431.23</v>
      </c>
      <c r="P5172" s="8">
        <v>21.23</v>
      </c>
      <c r="Q5172" s="7"/>
      <c r="R5172" s="8">
        <v>96.13</v>
      </c>
      <c r="S5172" s="8">
        <v>47.58</v>
      </c>
      <c r="T5172" s="7"/>
      <c r="U5172" s="9">
        <v>1059.6500000000001</v>
      </c>
    </row>
    <row r="5173" spans="1:21" ht="23.25" thickBot="1" x14ac:dyDescent="0.3">
      <c r="A5173" s="4" t="s">
        <v>943</v>
      </c>
      <c r="B5173" s="4" t="s">
        <v>1251</v>
      </c>
      <c r="C5173" s="4" t="s">
        <v>1252</v>
      </c>
      <c r="D5173" s="4" t="s">
        <v>944</v>
      </c>
      <c r="E5173" s="4" t="s">
        <v>945</v>
      </c>
      <c r="F5173" s="4" t="s">
        <v>116</v>
      </c>
      <c r="G5173" s="4" t="s">
        <v>117</v>
      </c>
      <c r="H5173" s="4" t="s">
        <v>440</v>
      </c>
      <c r="I5173" s="11"/>
      <c r="J5173" s="11"/>
      <c r="K5173" s="11"/>
      <c r="L5173" s="11"/>
      <c r="M5173" s="11"/>
      <c r="N5173" s="11"/>
      <c r="O5173" s="11"/>
      <c r="P5173" s="11"/>
      <c r="Q5173" s="11"/>
      <c r="R5173" s="11"/>
      <c r="S5173" s="10">
        <v>128.75</v>
      </c>
      <c r="T5173" s="11"/>
      <c r="U5173" s="9">
        <v>128.75</v>
      </c>
    </row>
    <row r="5174" spans="1:21" ht="23.25" thickBot="1" x14ac:dyDescent="0.3">
      <c r="A5174" s="4" t="s">
        <v>943</v>
      </c>
      <c r="B5174" s="4" t="s">
        <v>1251</v>
      </c>
      <c r="C5174" s="4" t="s">
        <v>1252</v>
      </c>
      <c r="D5174" s="4" t="s">
        <v>944</v>
      </c>
      <c r="E5174" s="4" t="s">
        <v>945</v>
      </c>
      <c r="F5174" s="4" t="s">
        <v>82</v>
      </c>
      <c r="G5174" s="4" t="s">
        <v>83</v>
      </c>
      <c r="H5174" s="4" t="s">
        <v>440</v>
      </c>
      <c r="I5174" s="7"/>
      <c r="J5174" s="8">
        <v>39.75</v>
      </c>
      <c r="K5174" s="8">
        <v>63.5</v>
      </c>
      <c r="L5174" s="7"/>
      <c r="M5174" s="8">
        <v>10</v>
      </c>
      <c r="N5174" s="7"/>
      <c r="O5174" s="7"/>
      <c r="P5174" s="7"/>
      <c r="Q5174" s="7"/>
      <c r="R5174" s="7"/>
      <c r="S5174" s="7"/>
      <c r="T5174" s="7"/>
      <c r="U5174" s="9">
        <v>113.25</v>
      </c>
    </row>
    <row r="5175" spans="1:21" ht="23.25" thickBot="1" x14ac:dyDescent="0.3">
      <c r="A5175" s="4" t="s">
        <v>943</v>
      </c>
      <c r="B5175" s="4" t="s">
        <v>1251</v>
      </c>
      <c r="C5175" s="4" t="s">
        <v>1252</v>
      </c>
      <c r="D5175" s="4" t="s">
        <v>944</v>
      </c>
      <c r="E5175" s="4" t="s">
        <v>945</v>
      </c>
      <c r="F5175" s="4" t="s">
        <v>84</v>
      </c>
      <c r="G5175" s="4" t="s">
        <v>85</v>
      </c>
      <c r="H5175" s="4" t="s">
        <v>440</v>
      </c>
      <c r="I5175" s="10">
        <v>1747.36</v>
      </c>
      <c r="J5175" s="10">
        <v>748.34</v>
      </c>
      <c r="K5175" s="10">
        <v>325.55</v>
      </c>
      <c r="L5175" s="10">
        <v>21.6</v>
      </c>
      <c r="M5175" s="10">
        <v>296.93</v>
      </c>
      <c r="N5175" s="10">
        <v>187.69</v>
      </c>
      <c r="O5175" s="11"/>
      <c r="P5175" s="10">
        <v>42.98</v>
      </c>
      <c r="Q5175" s="11"/>
      <c r="R5175" s="11"/>
      <c r="S5175" s="11"/>
      <c r="T5175" s="11"/>
      <c r="U5175" s="9">
        <v>3370.45</v>
      </c>
    </row>
    <row r="5176" spans="1:21" ht="23.25" thickBot="1" x14ac:dyDescent="0.3">
      <c r="A5176" s="4" t="s">
        <v>943</v>
      </c>
      <c r="B5176" s="4" t="s">
        <v>1251</v>
      </c>
      <c r="C5176" s="4" t="s">
        <v>1252</v>
      </c>
      <c r="D5176" s="4" t="s">
        <v>944</v>
      </c>
      <c r="E5176" s="4" t="s">
        <v>945</v>
      </c>
      <c r="F5176" s="4" t="s">
        <v>162</v>
      </c>
      <c r="G5176" s="4" t="s">
        <v>163</v>
      </c>
      <c r="H5176" s="4" t="s">
        <v>440</v>
      </c>
      <c r="I5176" s="7"/>
      <c r="J5176" s="7"/>
      <c r="K5176" s="7"/>
      <c r="L5176" s="7"/>
      <c r="M5176" s="7"/>
      <c r="N5176" s="7"/>
      <c r="O5176" s="7"/>
      <c r="P5176" s="7"/>
      <c r="Q5176" s="7"/>
      <c r="R5176" s="7"/>
      <c r="S5176" s="8">
        <v>169</v>
      </c>
      <c r="T5176" s="7"/>
      <c r="U5176" s="9">
        <v>169</v>
      </c>
    </row>
    <row r="5177" spans="1:21" ht="23.25" thickBot="1" x14ac:dyDescent="0.3">
      <c r="A5177" s="4" t="s">
        <v>943</v>
      </c>
      <c r="B5177" s="4" t="s">
        <v>1251</v>
      </c>
      <c r="C5177" s="4" t="s">
        <v>1252</v>
      </c>
      <c r="D5177" s="4" t="s">
        <v>944</v>
      </c>
      <c r="E5177" s="4" t="s">
        <v>945</v>
      </c>
      <c r="F5177" s="4" t="s">
        <v>164</v>
      </c>
      <c r="G5177" s="4" t="s">
        <v>165</v>
      </c>
      <c r="H5177" s="4" t="s">
        <v>440</v>
      </c>
      <c r="I5177" s="10">
        <v>141.78</v>
      </c>
      <c r="J5177" s="11"/>
      <c r="K5177" s="10">
        <v>179.77</v>
      </c>
      <c r="L5177" s="10">
        <v>463.81</v>
      </c>
      <c r="M5177" s="10">
        <v>2698.81</v>
      </c>
      <c r="N5177" s="11"/>
      <c r="O5177" s="10">
        <v>-985</v>
      </c>
      <c r="P5177" s="10">
        <v>368.01</v>
      </c>
      <c r="Q5177" s="11"/>
      <c r="R5177" s="11"/>
      <c r="S5177" s="11"/>
      <c r="T5177" s="11"/>
      <c r="U5177" s="9">
        <v>2867.18</v>
      </c>
    </row>
    <row r="5178" spans="1:21" ht="23.25" thickBot="1" x14ac:dyDescent="0.3">
      <c r="A5178" s="4" t="s">
        <v>943</v>
      </c>
      <c r="B5178" s="4" t="s">
        <v>1251</v>
      </c>
      <c r="C5178" s="4" t="s">
        <v>1252</v>
      </c>
      <c r="D5178" s="4" t="s">
        <v>944</v>
      </c>
      <c r="E5178" s="4" t="s">
        <v>945</v>
      </c>
      <c r="F5178" s="4" t="s">
        <v>86</v>
      </c>
      <c r="G5178" s="4" t="s">
        <v>87</v>
      </c>
      <c r="H5178" s="4" t="s">
        <v>440</v>
      </c>
      <c r="I5178" s="8">
        <v>4971.62</v>
      </c>
      <c r="J5178" s="8">
        <v>574.54999999999995</v>
      </c>
      <c r="K5178" s="8">
        <v>-5695.84</v>
      </c>
      <c r="L5178" s="8">
        <v>443.72</v>
      </c>
      <c r="M5178" s="8">
        <v>234.8</v>
      </c>
      <c r="N5178" s="7"/>
      <c r="O5178" s="7"/>
      <c r="P5178" s="7"/>
      <c r="Q5178" s="7"/>
      <c r="R5178" s="7"/>
      <c r="S5178" s="8">
        <v>19.559999999999999</v>
      </c>
      <c r="T5178" s="7"/>
      <c r="U5178" s="9">
        <v>548.41</v>
      </c>
    </row>
    <row r="5179" spans="1:21" ht="23.25" thickBot="1" x14ac:dyDescent="0.3">
      <c r="A5179" s="4" t="s">
        <v>943</v>
      </c>
      <c r="B5179" s="4" t="s">
        <v>1251</v>
      </c>
      <c r="C5179" s="4" t="s">
        <v>1252</v>
      </c>
      <c r="D5179" s="4" t="s">
        <v>944</v>
      </c>
      <c r="E5179" s="4" t="s">
        <v>945</v>
      </c>
      <c r="F5179" s="4" t="s">
        <v>166</v>
      </c>
      <c r="G5179" s="4" t="s">
        <v>167</v>
      </c>
      <c r="H5179" s="4" t="s">
        <v>440</v>
      </c>
      <c r="I5179" s="11"/>
      <c r="J5179" s="11"/>
      <c r="K5179" s="10">
        <v>220.92</v>
      </c>
      <c r="L5179" s="10">
        <v>466.58</v>
      </c>
      <c r="M5179" s="11"/>
      <c r="N5179" s="11"/>
      <c r="O5179" s="11"/>
      <c r="P5179" s="10">
        <v>59.99</v>
      </c>
      <c r="Q5179" s="10">
        <v>152</v>
      </c>
      <c r="R5179" s="10">
        <v>259.99</v>
      </c>
      <c r="S5179" s="10">
        <v>818.99</v>
      </c>
      <c r="T5179" s="11"/>
      <c r="U5179" s="9">
        <v>1978.47</v>
      </c>
    </row>
    <row r="5180" spans="1:21" ht="23.25" thickBot="1" x14ac:dyDescent="0.3">
      <c r="A5180" s="4" t="s">
        <v>943</v>
      </c>
      <c r="B5180" s="4" t="s">
        <v>1251</v>
      </c>
      <c r="C5180" s="4" t="s">
        <v>1252</v>
      </c>
      <c r="D5180" s="4" t="s">
        <v>944</v>
      </c>
      <c r="E5180" s="4" t="s">
        <v>945</v>
      </c>
      <c r="F5180" s="4" t="s">
        <v>308</v>
      </c>
      <c r="G5180" s="4" t="s">
        <v>309</v>
      </c>
      <c r="H5180" s="4" t="s">
        <v>440</v>
      </c>
      <c r="I5180" s="8">
        <v>100</v>
      </c>
      <c r="J5180" s="8">
        <v>1885.14</v>
      </c>
      <c r="K5180" s="8">
        <v>1260.3800000000001</v>
      </c>
      <c r="L5180" s="7"/>
      <c r="M5180" s="7"/>
      <c r="N5180" s="8">
        <v>23.45</v>
      </c>
      <c r="O5180" s="7"/>
      <c r="P5180" s="7"/>
      <c r="Q5180" s="7"/>
      <c r="R5180" s="7"/>
      <c r="S5180" s="7"/>
      <c r="T5180" s="7"/>
      <c r="U5180" s="9">
        <v>3268.97</v>
      </c>
    </row>
    <row r="5181" spans="1:21" ht="23.25" thickBot="1" x14ac:dyDescent="0.3">
      <c r="A5181" s="4" t="s">
        <v>943</v>
      </c>
      <c r="B5181" s="4" t="s">
        <v>1251</v>
      </c>
      <c r="C5181" s="4" t="s">
        <v>1252</v>
      </c>
      <c r="D5181" s="4" t="s">
        <v>946</v>
      </c>
      <c r="E5181" s="4" t="s">
        <v>947</v>
      </c>
      <c r="F5181" s="4" t="s">
        <v>116</v>
      </c>
      <c r="G5181" s="4" t="s">
        <v>117</v>
      </c>
      <c r="H5181" s="4" t="s">
        <v>353</v>
      </c>
      <c r="I5181" s="11"/>
      <c r="J5181" s="11"/>
      <c r="K5181" s="10">
        <v>78.92</v>
      </c>
      <c r="L5181" s="11"/>
      <c r="M5181" s="11"/>
      <c r="N5181" s="11"/>
      <c r="O5181" s="11"/>
      <c r="P5181" s="11"/>
      <c r="Q5181" s="11"/>
      <c r="R5181" s="11"/>
      <c r="S5181" s="11"/>
      <c r="T5181" s="11"/>
      <c r="U5181" s="9">
        <v>78.92</v>
      </c>
    </row>
    <row r="5182" spans="1:21" ht="23.25" thickBot="1" x14ac:dyDescent="0.3">
      <c r="A5182" s="4" t="s">
        <v>943</v>
      </c>
      <c r="B5182" s="4" t="s">
        <v>1251</v>
      </c>
      <c r="C5182" s="4" t="s">
        <v>1252</v>
      </c>
      <c r="D5182" s="4" t="s">
        <v>946</v>
      </c>
      <c r="E5182" s="4" t="s">
        <v>947</v>
      </c>
      <c r="F5182" s="4" t="s">
        <v>84</v>
      </c>
      <c r="G5182" s="4" t="s">
        <v>85</v>
      </c>
      <c r="H5182" s="4" t="s">
        <v>353</v>
      </c>
      <c r="I5182" s="7"/>
      <c r="J5182" s="7"/>
      <c r="K5182" s="8">
        <v>1913.99</v>
      </c>
      <c r="L5182" s="7"/>
      <c r="M5182" s="8">
        <v>39.979999999999997</v>
      </c>
      <c r="N5182" s="7"/>
      <c r="O5182" s="7"/>
      <c r="P5182" s="7"/>
      <c r="Q5182" s="7"/>
      <c r="R5182" s="7"/>
      <c r="S5182" s="7"/>
      <c r="T5182" s="7"/>
      <c r="U5182" s="9">
        <v>1953.97</v>
      </c>
    </row>
    <row r="5183" spans="1:21" ht="23.25" thickBot="1" x14ac:dyDescent="0.3">
      <c r="A5183" s="4" t="s">
        <v>943</v>
      </c>
      <c r="B5183" s="4" t="s">
        <v>1251</v>
      </c>
      <c r="C5183" s="4" t="s">
        <v>1252</v>
      </c>
      <c r="D5183" s="4" t="s">
        <v>946</v>
      </c>
      <c r="E5183" s="4" t="s">
        <v>947</v>
      </c>
      <c r="F5183" s="4" t="s">
        <v>86</v>
      </c>
      <c r="G5183" s="4" t="s">
        <v>87</v>
      </c>
      <c r="H5183" s="4" t="s">
        <v>353</v>
      </c>
      <c r="I5183" s="11"/>
      <c r="J5183" s="11"/>
      <c r="K5183" s="10">
        <v>6038.02</v>
      </c>
      <c r="L5183" s="11"/>
      <c r="M5183" s="11"/>
      <c r="N5183" s="11"/>
      <c r="O5183" s="11"/>
      <c r="P5183" s="11"/>
      <c r="Q5183" s="11"/>
      <c r="R5183" s="11"/>
      <c r="S5183" s="11"/>
      <c r="T5183" s="11"/>
      <c r="U5183" s="9">
        <v>6038.02</v>
      </c>
    </row>
    <row r="5184" spans="1:21" ht="23.25" thickBot="1" x14ac:dyDescent="0.3">
      <c r="A5184" s="4" t="s">
        <v>943</v>
      </c>
      <c r="B5184" s="4" t="s">
        <v>1251</v>
      </c>
      <c r="C5184" s="4" t="s">
        <v>1252</v>
      </c>
      <c r="D5184" s="4" t="s">
        <v>946</v>
      </c>
      <c r="E5184" s="4" t="s">
        <v>947</v>
      </c>
      <c r="F5184" s="4" t="s">
        <v>308</v>
      </c>
      <c r="G5184" s="4" t="s">
        <v>309</v>
      </c>
      <c r="H5184" s="4" t="s">
        <v>353</v>
      </c>
      <c r="I5184" s="7"/>
      <c r="J5184" s="7"/>
      <c r="K5184" s="8">
        <v>1092.49</v>
      </c>
      <c r="L5184" s="7"/>
      <c r="M5184" s="7"/>
      <c r="N5184" s="7"/>
      <c r="O5184" s="7"/>
      <c r="P5184" s="7"/>
      <c r="Q5184" s="7"/>
      <c r="R5184" s="7"/>
      <c r="S5184" s="7"/>
      <c r="T5184" s="7"/>
      <c r="U5184" s="9">
        <v>1092.49</v>
      </c>
    </row>
    <row r="5185" spans="1:21" ht="23.25" thickBot="1" x14ac:dyDescent="0.3">
      <c r="A5185" s="4" t="s">
        <v>943</v>
      </c>
      <c r="B5185" s="4" t="s">
        <v>1253</v>
      </c>
      <c r="C5185" s="4" t="s">
        <v>1254</v>
      </c>
      <c r="D5185" s="4" t="s">
        <v>944</v>
      </c>
      <c r="E5185" s="4" t="s">
        <v>945</v>
      </c>
      <c r="F5185" s="4" t="s">
        <v>84</v>
      </c>
      <c r="G5185" s="4" t="s">
        <v>85</v>
      </c>
      <c r="H5185" s="4" t="s">
        <v>440</v>
      </c>
      <c r="I5185" s="11"/>
      <c r="J5185" s="11"/>
      <c r="K5185" s="11"/>
      <c r="L5185" s="10">
        <v>155</v>
      </c>
      <c r="M5185" s="11"/>
      <c r="N5185" s="11"/>
      <c r="O5185" s="11"/>
      <c r="P5185" s="11"/>
      <c r="Q5185" s="11"/>
      <c r="R5185" s="11"/>
      <c r="S5185" s="11"/>
      <c r="T5185" s="11"/>
      <c r="U5185" s="9">
        <v>155</v>
      </c>
    </row>
    <row r="5186" spans="1:21" ht="23.25" thickBot="1" x14ac:dyDescent="0.3">
      <c r="A5186" s="4" t="s">
        <v>943</v>
      </c>
      <c r="B5186" s="4" t="s">
        <v>1255</v>
      </c>
      <c r="C5186" s="4" t="s">
        <v>1256</v>
      </c>
      <c r="D5186" s="4" t="s">
        <v>944</v>
      </c>
      <c r="E5186" s="4" t="s">
        <v>945</v>
      </c>
      <c r="F5186" s="4" t="s">
        <v>128</v>
      </c>
      <c r="G5186" s="4" t="s">
        <v>129</v>
      </c>
      <c r="H5186" s="4" t="s">
        <v>440</v>
      </c>
      <c r="I5186" s="8">
        <v>45</v>
      </c>
      <c r="J5186" s="7"/>
      <c r="K5186" s="7"/>
      <c r="L5186" s="7"/>
      <c r="M5186" s="7"/>
      <c r="N5186" s="7"/>
      <c r="O5186" s="7"/>
      <c r="P5186" s="7"/>
      <c r="Q5186" s="8">
        <v>545</v>
      </c>
      <c r="R5186" s="7"/>
      <c r="S5186" s="7"/>
      <c r="T5186" s="7"/>
      <c r="U5186" s="9">
        <v>590</v>
      </c>
    </row>
    <row r="5187" spans="1:21" ht="23.25" thickBot="1" x14ac:dyDescent="0.3">
      <c r="A5187" s="4" t="s">
        <v>943</v>
      </c>
      <c r="B5187" s="4" t="s">
        <v>1255</v>
      </c>
      <c r="C5187" s="4" t="s">
        <v>1256</v>
      </c>
      <c r="D5187" s="4" t="s">
        <v>944</v>
      </c>
      <c r="E5187" s="4" t="s">
        <v>945</v>
      </c>
      <c r="F5187" s="4" t="s">
        <v>134</v>
      </c>
      <c r="G5187" s="4" t="s">
        <v>135</v>
      </c>
      <c r="H5187" s="4" t="s">
        <v>440</v>
      </c>
      <c r="I5187" s="11"/>
      <c r="J5187" s="10">
        <v>4205</v>
      </c>
      <c r="K5187" s="10">
        <v>14469</v>
      </c>
      <c r="L5187" s="10">
        <v>140</v>
      </c>
      <c r="M5187" s="11"/>
      <c r="N5187" s="10">
        <v>45</v>
      </c>
      <c r="O5187" s="11"/>
      <c r="P5187" s="10">
        <v>633.33000000000004</v>
      </c>
      <c r="Q5187" s="11"/>
      <c r="R5187" s="11"/>
      <c r="S5187" s="11"/>
      <c r="T5187" s="11"/>
      <c r="U5187" s="9">
        <v>19492.330000000002</v>
      </c>
    </row>
    <row r="5188" spans="1:21" ht="23.25" thickBot="1" x14ac:dyDescent="0.3">
      <c r="A5188" s="4" t="s">
        <v>943</v>
      </c>
      <c r="B5188" s="4" t="s">
        <v>1255</v>
      </c>
      <c r="C5188" s="4" t="s">
        <v>1256</v>
      </c>
      <c r="D5188" s="4" t="s">
        <v>944</v>
      </c>
      <c r="E5188" s="4" t="s">
        <v>945</v>
      </c>
      <c r="F5188" s="4" t="s">
        <v>146</v>
      </c>
      <c r="G5188" s="4" t="s">
        <v>147</v>
      </c>
      <c r="H5188" s="4" t="s">
        <v>440</v>
      </c>
      <c r="I5188" s="7"/>
      <c r="J5188" s="7"/>
      <c r="K5188" s="7"/>
      <c r="L5188" s="7"/>
      <c r="M5188" s="7"/>
      <c r="N5188" s="7"/>
      <c r="O5188" s="8">
        <v>8.5</v>
      </c>
      <c r="P5188" s="8">
        <v>24.25</v>
      </c>
      <c r="Q5188" s="8">
        <v>7.75</v>
      </c>
      <c r="R5188" s="7"/>
      <c r="S5188" s="7"/>
      <c r="T5188" s="7"/>
      <c r="U5188" s="9">
        <v>40.5</v>
      </c>
    </row>
    <row r="5189" spans="1:21" ht="23.25" thickBot="1" x14ac:dyDescent="0.3">
      <c r="A5189" s="4" t="s">
        <v>943</v>
      </c>
      <c r="B5189" s="4" t="s">
        <v>1255</v>
      </c>
      <c r="C5189" s="4" t="s">
        <v>1256</v>
      </c>
      <c r="D5189" s="4" t="s">
        <v>944</v>
      </c>
      <c r="E5189" s="4" t="s">
        <v>945</v>
      </c>
      <c r="F5189" s="4" t="s">
        <v>102</v>
      </c>
      <c r="G5189" s="4" t="s">
        <v>103</v>
      </c>
      <c r="H5189" s="4" t="s">
        <v>440</v>
      </c>
      <c r="I5189" s="11"/>
      <c r="J5189" s="11"/>
      <c r="K5189" s="11"/>
      <c r="L5189" s="11"/>
      <c r="M5189" s="11"/>
      <c r="N5189" s="11"/>
      <c r="O5189" s="10">
        <v>32.97</v>
      </c>
      <c r="P5189" s="11"/>
      <c r="Q5189" s="11"/>
      <c r="R5189" s="11"/>
      <c r="S5189" s="11"/>
      <c r="T5189" s="11"/>
      <c r="U5189" s="9">
        <v>32.97</v>
      </c>
    </row>
    <row r="5190" spans="1:21" ht="23.25" thickBot="1" x14ac:dyDescent="0.3">
      <c r="A5190" s="4" t="s">
        <v>943</v>
      </c>
      <c r="B5190" s="4" t="s">
        <v>1255</v>
      </c>
      <c r="C5190" s="4" t="s">
        <v>1256</v>
      </c>
      <c r="D5190" s="4" t="s">
        <v>944</v>
      </c>
      <c r="E5190" s="4" t="s">
        <v>945</v>
      </c>
      <c r="F5190" s="4" t="s">
        <v>235</v>
      </c>
      <c r="G5190" s="4" t="s">
        <v>236</v>
      </c>
      <c r="H5190" s="4" t="s">
        <v>440</v>
      </c>
      <c r="I5190" s="8">
        <v>134.97</v>
      </c>
      <c r="J5190" s="8">
        <v>99</v>
      </c>
      <c r="K5190" s="7"/>
      <c r="L5190" s="8">
        <v>241.97</v>
      </c>
      <c r="M5190" s="7"/>
      <c r="N5190" s="7"/>
      <c r="O5190" s="8">
        <v>219.97</v>
      </c>
      <c r="P5190" s="7"/>
      <c r="Q5190" s="8">
        <v>598</v>
      </c>
      <c r="R5190" s="7"/>
      <c r="S5190" s="7"/>
      <c r="T5190" s="7"/>
      <c r="U5190" s="9">
        <v>1293.9100000000001</v>
      </c>
    </row>
    <row r="5191" spans="1:21" ht="23.25" thickBot="1" x14ac:dyDescent="0.3">
      <c r="A5191" s="4" t="s">
        <v>943</v>
      </c>
      <c r="B5191" s="4" t="s">
        <v>1255</v>
      </c>
      <c r="C5191" s="4" t="s">
        <v>1256</v>
      </c>
      <c r="D5191" s="4" t="s">
        <v>944</v>
      </c>
      <c r="E5191" s="4" t="s">
        <v>945</v>
      </c>
      <c r="F5191" s="4" t="s">
        <v>82</v>
      </c>
      <c r="G5191" s="4" t="s">
        <v>83</v>
      </c>
      <c r="H5191" s="4" t="s">
        <v>440</v>
      </c>
      <c r="I5191" s="11"/>
      <c r="J5191" s="11"/>
      <c r="K5191" s="11"/>
      <c r="L5191" s="10">
        <v>24</v>
      </c>
      <c r="M5191" s="11"/>
      <c r="N5191" s="10">
        <v>3.84</v>
      </c>
      <c r="O5191" s="11"/>
      <c r="P5191" s="11"/>
      <c r="Q5191" s="11"/>
      <c r="R5191" s="11"/>
      <c r="S5191" s="11"/>
      <c r="T5191" s="11"/>
      <c r="U5191" s="9">
        <v>27.84</v>
      </c>
    </row>
    <row r="5192" spans="1:21" ht="23.25" thickBot="1" x14ac:dyDescent="0.3">
      <c r="A5192" s="4" t="s">
        <v>943</v>
      </c>
      <c r="B5192" s="4" t="s">
        <v>1255</v>
      </c>
      <c r="C5192" s="4" t="s">
        <v>1256</v>
      </c>
      <c r="D5192" s="4" t="s">
        <v>944</v>
      </c>
      <c r="E5192" s="4" t="s">
        <v>945</v>
      </c>
      <c r="F5192" s="4" t="s">
        <v>152</v>
      </c>
      <c r="G5192" s="4" t="s">
        <v>153</v>
      </c>
      <c r="H5192" s="4" t="s">
        <v>440</v>
      </c>
      <c r="I5192" s="7"/>
      <c r="J5192" s="7"/>
      <c r="K5192" s="7"/>
      <c r="L5192" s="7"/>
      <c r="M5192" s="7"/>
      <c r="N5192" s="8">
        <v>650</v>
      </c>
      <c r="O5192" s="7"/>
      <c r="P5192" s="7"/>
      <c r="Q5192" s="7"/>
      <c r="R5192" s="7"/>
      <c r="S5192" s="7"/>
      <c r="T5192" s="7"/>
      <c r="U5192" s="9">
        <v>650</v>
      </c>
    </row>
    <row r="5193" spans="1:21" ht="23.25" thickBot="1" x14ac:dyDescent="0.3">
      <c r="A5193" s="4" t="s">
        <v>943</v>
      </c>
      <c r="B5193" s="4" t="s">
        <v>1255</v>
      </c>
      <c r="C5193" s="4" t="s">
        <v>1256</v>
      </c>
      <c r="D5193" s="4" t="s">
        <v>944</v>
      </c>
      <c r="E5193" s="4" t="s">
        <v>945</v>
      </c>
      <c r="F5193" s="4" t="s">
        <v>84</v>
      </c>
      <c r="G5193" s="4" t="s">
        <v>85</v>
      </c>
      <c r="H5193" s="4" t="s">
        <v>440</v>
      </c>
      <c r="I5193" s="10">
        <v>303.04000000000002</v>
      </c>
      <c r="J5193" s="10">
        <v>432.21</v>
      </c>
      <c r="K5193" s="10">
        <v>185.03</v>
      </c>
      <c r="L5193" s="10">
        <v>406.02</v>
      </c>
      <c r="M5193" s="10">
        <v>809.35</v>
      </c>
      <c r="N5193" s="10">
        <v>241.25</v>
      </c>
      <c r="O5193" s="11"/>
      <c r="P5193" s="11"/>
      <c r="Q5193" s="11"/>
      <c r="R5193" s="11"/>
      <c r="S5193" s="11"/>
      <c r="T5193" s="11"/>
      <c r="U5193" s="9">
        <v>2376.9</v>
      </c>
    </row>
    <row r="5194" spans="1:21" ht="23.25" thickBot="1" x14ac:dyDescent="0.3">
      <c r="A5194" s="4" t="s">
        <v>943</v>
      </c>
      <c r="B5194" s="4" t="s">
        <v>1255</v>
      </c>
      <c r="C5194" s="4" t="s">
        <v>1256</v>
      </c>
      <c r="D5194" s="4" t="s">
        <v>944</v>
      </c>
      <c r="E5194" s="4" t="s">
        <v>945</v>
      </c>
      <c r="F5194" s="4" t="s">
        <v>164</v>
      </c>
      <c r="G5194" s="4" t="s">
        <v>165</v>
      </c>
      <c r="H5194" s="4" t="s">
        <v>440</v>
      </c>
      <c r="I5194" s="7"/>
      <c r="J5194" s="7"/>
      <c r="K5194" s="7"/>
      <c r="L5194" s="7"/>
      <c r="M5194" s="8">
        <v>656.9</v>
      </c>
      <c r="N5194" s="8">
        <v>1010.18</v>
      </c>
      <c r="O5194" s="7"/>
      <c r="P5194" s="8">
        <v>-1010.18</v>
      </c>
      <c r="Q5194" s="7"/>
      <c r="R5194" s="7"/>
      <c r="S5194" s="7"/>
      <c r="T5194" s="7"/>
      <c r="U5194" s="9">
        <v>656.9</v>
      </c>
    </row>
    <row r="5195" spans="1:21" ht="23.25" thickBot="1" x14ac:dyDescent="0.3">
      <c r="A5195" s="4" t="s">
        <v>943</v>
      </c>
      <c r="B5195" s="4" t="s">
        <v>1255</v>
      </c>
      <c r="C5195" s="4" t="s">
        <v>1256</v>
      </c>
      <c r="D5195" s="4" t="s">
        <v>944</v>
      </c>
      <c r="E5195" s="4" t="s">
        <v>945</v>
      </c>
      <c r="F5195" s="4" t="s">
        <v>86</v>
      </c>
      <c r="G5195" s="4" t="s">
        <v>87</v>
      </c>
      <c r="H5195" s="4" t="s">
        <v>440</v>
      </c>
      <c r="I5195" s="10">
        <v>971.79</v>
      </c>
      <c r="J5195" s="11"/>
      <c r="K5195" s="11"/>
      <c r="L5195" s="11"/>
      <c r="M5195" s="11"/>
      <c r="N5195" s="11"/>
      <c r="O5195" s="11"/>
      <c r="P5195" s="11"/>
      <c r="Q5195" s="11"/>
      <c r="R5195" s="11"/>
      <c r="S5195" s="11"/>
      <c r="T5195" s="11"/>
      <c r="U5195" s="9">
        <v>971.79</v>
      </c>
    </row>
    <row r="5196" spans="1:21" ht="23.25" thickBot="1" x14ac:dyDescent="0.3">
      <c r="A5196" s="4" t="s">
        <v>943</v>
      </c>
      <c r="B5196" s="4" t="s">
        <v>1255</v>
      </c>
      <c r="C5196" s="4" t="s">
        <v>1256</v>
      </c>
      <c r="D5196" s="4" t="s">
        <v>944</v>
      </c>
      <c r="E5196" s="4" t="s">
        <v>945</v>
      </c>
      <c r="F5196" s="4" t="s">
        <v>308</v>
      </c>
      <c r="G5196" s="4" t="s">
        <v>309</v>
      </c>
      <c r="H5196" s="4" t="s">
        <v>440</v>
      </c>
      <c r="I5196" s="7"/>
      <c r="J5196" s="7"/>
      <c r="K5196" s="8">
        <v>617.85</v>
      </c>
      <c r="L5196" s="7"/>
      <c r="M5196" s="7"/>
      <c r="N5196" s="7"/>
      <c r="O5196" s="7"/>
      <c r="P5196" s="7"/>
      <c r="Q5196" s="7"/>
      <c r="R5196" s="7"/>
      <c r="S5196" s="7"/>
      <c r="T5196" s="7"/>
      <c r="U5196" s="9">
        <v>617.85</v>
      </c>
    </row>
    <row r="5197" spans="1:21" ht="23.25" thickBot="1" x14ac:dyDescent="0.3">
      <c r="A5197" s="4" t="s">
        <v>943</v>
      </c>
      <c r="B5197" s="4" t="s">
        <v>1255</v>
      </c>
      <c r="C5197" s="4" t="s">
        <v>1256</v>
      </c>
      <c r="D5197" s="4" t="s">
        <v>946</v>
      </c>
      <c r="E5197" s="4" t="s">
        <v>947</v>
      </c>
      <c r="F5197" s="4" t="s">
        <v>116</v>
      </c>
      <c r="G5197" s="4" t="s">
        <v>117</v>
      </c>
      <c r="H5197" s="4" t="s">
        <v>353</v>
      </c>
      <c r="I5197" s="11"/>
      <c r="J5197" s="11"/>
      <c r="K5197" s="11"/>
      <c r="L5197" s="10">
        <v>45</v>
      </c>
      <c r="M5197" s="11"/>
      <c r="N5197" s="11"/>
      <c r="O5197" s="11"/>
      <c r="P5197" s="11"/>
      <c r="Q5197" s="11"/>
      <c r="R5197" s="11"/>
      <c r="S5197" s="11"/>
      <c r="T5197" s="11"/>
      <c r="U5197" s="9">
        <v>45</v>
      </c>
    </row>
    <row r="5198" spans="1:21" ht="23.25" thickBot="1" x14ac:dyDescent="0.3">
      <c r="A5198" s="4" t="s">
        <v>943</v>
      </c>
      <c r="B5198" s="4" t="s">
        <v>1255</v>
      </c>
      <c r="C5198" s="4" t="s">
        <v>1256</v>
      </c>
      <c r="D5198" s="4" t="s">
        <v>946</v>
      </c>
      <c r="E5198" s="4" t="s">
        <v>947</v>
      </c>
      <c r="F5198" s="4" t="s">
        <v>84</v>
      </c>
      <c r="G5198" s="4" t="s">
        <v>85</v>
      </c>
      <c r="H5198" s="4" t="s">
        <v>353</v>
      </c>
      <c r="I5198" s="8">
        <v>63.11</v>
      </c>
      <c r="J5198" s="8">
        <v>278.12</v>
      </c>
      <c r="K5198" s="7"/>
      <c r="L5198" s="8">
        <v>97.39</v>
      </c>
      <c r="M5198" s="8">
        <v>64.900000000000006</v>
      </c>
      <c r="N5198" s="7"/>
      <c r="O5198" s="7"/>
      <c r="P5198" s="7"/>
      <c r="Q5198" s="7"/>
      <c r="R5198" s="7"/>
      <c r="S5198" s="7"/>
      <c r="T5198" s="7"/>
      <c r="U5198" s="9">
        <v>503.52</v>
      </c>
    </row>
    <row r="5199" spans="1:21" ht="23.25" thickBot="1" x14ac:dyDescent="0.3">
      <c r="A5199" s="4" t="s">
        <v>943</v>
      </c>
      <c r="B5199" s="4" t="s">
        <v>1255</v>
      </c>
      <c r="C5199" s="4" t="s">
        <v>1256</v>
      </c>
      <c r="D5199" s="4" t="s">
        <v>946</v>
      </c>
      <c r="E5199" s="4" t="s">
        <v>947</v>
      </c>
      <c r="F5199" s="4" t="s">
        <v>166</v>
      </c>
      <c r="G5199" s="4" t="s">
        <v>167</v>
      </c>
      <c r="H5199" s="4" t="s">
        <v>353</v>
      </c>
      <c r="I5199" s="10">
        <v>159.19999999999999</v>
      </c>
      <c r="J5199" s="11"/>
      <c r="K5199" s="11"/>
      <c r="L5199" s="11"/>
      <c r="M5199" s="11"/>
      <c r="N5199" s="11"/>
      <c r="O5199" s="11"/>
      <c r="P5199" s="11"/>
      <c r="Q5199" s="11"/>
      <c r="R5199" s="11"/>
      <c r="S5199" s="11"/>
      <c r="T5199" s="11"/>
      <c r="U5199" s="9">
        <v>159.19999999999999</v>
      </c>
    </row>
    <row r="5200" spans="1:21" ht="23.25" thickBot="1" x14ac:dyDescent="0.3">
      <c r="A5200" s="4" t="s">
        <v>943</v>
      </c>
      <c r="B5200" s="4" t="s">
        <v>1257</v>
      </c>
      <c r="C5200" s="4" t="s">
        <v>1258</v>
      </c>
      <c r="D5200" s="4" t="s">
        <v>944</v>
      </c>
      <c r="E5200" s="4" t="s">
        <v>945</v>
      </c>
      <c r="F5200" s="4" t="s">
        <v>132</v>
      </c>
      <c r="G5200" s="4" t="s">
        <v>133</v>
      </c>
      <c r="H5200" s="4" t="s">
        <v>440</v>
      </c>
      <c r="I5200" s="7"/>
      <c r="J5200" s="7"/>
      <c r="K5200" s="8">
        <v>257.87</v>
      </c>
      <c r="L5200" s="8">
        <v>112.29</v>
      </c>
      <c r="M5200" s="7"/>
      <c r="N5200" s="8">
        <v>75.28</v>
      </c>
      <c r="O5200" s="7"/>
      <c r="P5200" s="7"/>
      <c r="Q5200" s="7"/>
      <c r="R5200" s="7"/>
      <c r="S5200" s="7"/>
      <c r="T5200" s="7"/>
      <c r="U5200" s="9">
        <v>445.44</v>
      </c>
    </row>
    <row r="5201" spans="1:21" ht="23.25" thickBot="1" x14ac:dyDescent="0.3">
      <c r="A5201" s="4" t="s">
        <v>943</v>
      </c>
      <c r="B5201" s="4" t="s">
        <v>1257</v>
      </c>
      <c r="C5201" s="4" t="s">
        <v>1258</v>
      </c>
      <c r="D5201" s="4" t="s">
        <v>944</v>
      </c>
      <c r="E5201" s="4" t="s">
        <v>945</v>
      </c>
      <c r="F5201" s="4" t="s">
        <v>98</v>
      </c>
      <c r="G5201" s="4" t="s">
        <v>99</v>
      </c>
      <c r="H5201" s="4" t="s">
        <v>440</v>
      </c>
      <c r="I5201" s="11"/>
      <c r="J5201" s="11"/>
      <c r="K5201" s="11"/>
      <c r="L5201" s="11"/>
      <c r="M5201" s="11"/>
      <c r="N5201" s="11"/>
      <c r="O5201" s="11"/>
      <c r="P5201" s="11"/>
      <c r="Q5201" s="11"/>
      <c r="R5201" s="11"/>
      <c r="S5201" s="11"/>
      <c r="T5201" s="10">
        <v>24.8</v>
      </c>
      <c r="U5201" s="9">
        <v>24.8</v>
      </c>
    </row>
    <row r="5202" spans="1:21" ht="23.25" thickBot="1" x14ac:dyDescent="0.3">
      <c r="A5202" s="4" t="s">
        <v>943</v>
      </c>
      <c r="B5202" s="4" t="s">
        <v>1257</v>
      </c>
      <c r="C5202" s="4" t="s">
        <v>1258</v>
      </c>
      <c r="D5202" s="4" t="s">
        <v>944</v>
      </c>
      <c r="E5202" s="4" t="s">
        <v>945</v>
      </c>
      <c r="F5202" s="4" t="s">
        <v>364</v>
      </c>
      <c r="G5202" s="4" t="s">
        <v>365</v>
      </c>
      <c r="H5202" s="4" t="s">
        <v>440</v>
      </c>
      <c r="I5202" s="7"/>
      <c r="J5202" s="7"/>
      <c r="K5202" s="7"/>
      <c r="L5202" s="7"/>
      <c r="M5202" s="7"/>
      <c r="N5202" s="7"/>
      <c r="O5202" s="7"/>
      <c r="P5202" s="7"/>
      <c r="Q5202" s="7"/>
      <c r="R5202" s="8">
        <v>49.95</v>
      </c>
      <c r="S5202" s="8">
        <v>49.95</v>
      </c>
      <c r="T5202" s="7"/>
      <c r="U5202" s="9">
        <v>99.9</v>
      </c>
    </row>
    <row r="5203" spans="1:21" ht="23.25" thickBot="1" x14ac:dyDescent="0.3">
      <c r="A5203" s="4" t="s">
        <v>943</v>
      </c>
      <c r="B5203" s="4" t="s">
        <v>1257</v>
      </c>
      <c r="C5203" s="4" t="s">
        <v>1258</v>
      </c>
      <c r="D5203" s="4" t="s">
        <v>944</v>
      </c>
      <c r="E5203" s="4" t="s">
        <v>945</v>
      </c>
      <c r="F5203" s="4" t="s">
        <v>146</v>
      </c>
      <c r="G5203" s="4" t="s">
        <v>147</v>
      </c>
      <c r="H5203" s="4" t="s">
        <v>440</v>
      </c>
      <c r="I5203" s="11"/>
      <c r="J5203" s="11"/>
      <c r="K5203" s="11"/>
      <c r="L5203" s="11"/>
      <c r="M5203" s="10">
        <v>14.52</v>
      </c>
      <c r="N5203" s="11"/>
      <c r="O5203" s="11"/>
      <c r="P5203" s="11"/>
      <c r="Q5203" s="11"/>
      <c r="R5203" s="11"/>
      <c r="S5203" s="11"/>
      <c r="T5203" s="11"/>
      <c r="U5203" s="9">
        <v>14.52</v>
      </c>
    </row>
    <row r="5204" spans="1:21" ht="23.25" thickBot="1" x14ac:dyDescent="0.3">
      <c r="A5204" s="4" t="s">
        <v>943</v>
      </c>
      <c r="B5204" s="4" t="s">
        <v>1257</v>
      </c>
      <c r="C5204" s="4" t="s">
        <v>1258</v>
      </c>
      <c r="D5204" s="4" t="s">
        <v>944</v>
      </c>
      <c r="E5204" s="4" t="s">
        <v>945</v>
      </c>
      <c r="F5204" s="4" t="s">
        <v>102</v>
      </c>
      <c r="G5204" s="4" t="s">
        <v>103</v>
      </c>
      <c r="H5204" s="4" t="s">
        <v>440</v>
      </c>
      <c r="I5204" s="7"/>
      <c r="J5204" s="8">
        <v>62.55</v>
      </c>
      <c r="K5204" s="8">
        <v>120.93</v>
      </c>
      <c r="L5204" s="8">
        <v>74.91</v>
      </c>
      <c r="M5204" s="7"/>
      <c r="N5204" s="8">
        <v>30.96</v>
      </c>
      <c r="O5204" s="7"/>
      <c r="P5204" s="7"/>
      <c r="Q5204" s="7"/>
      <c r="R5204" s="7"/>
      <c r="S5204" s="7"/>
      <c r="T5204" s="7"/>
      <c r="U5204" s="9">
        <v>289.35000000000002</v>
      </c>
    </row>
    <row r="5205" spans="1:21" ht="23.25" thickBot="1" x14ac:dyDescent="0.3">
      <c r="A5205" s="4" t="s">
        <v>943</v>
      </c>
      <c r="B5205" s="4" t="s">
        <v>1257</v>
      </c>
      <c r="C5205" s="4" t="s">
        <v>1258</v>
      </c>
      <c r="D5205" s="4" t="s">
        <v>944</v>
      </c>
      <c r="E5205" s="4" t="s">
        <v>945</v>
      </c>
      <c r="F5205" s="4" t="s">
        <v>235</v>
      </c>
      <c r="G5205" s="4" t="s">
        <v>236</v>
      </c>
      <c r="H5205" s="4" t="s">
        <v>440</v>
      </c>
      <c r="I5205" s="11"/>
      <c r="J5205" s="11"/>
      <c r="K5205" s="11"/>
      <c r="L5205" s="10">
        <v>134.97</v>
      </c>
      <c r="M5205" s="11"/>
      <c r="N5205" s="11"/>
      <c r="O5205" s="10">
        <v>134.97</v>
      </c>
      <c r="P5205" s="11"/>
      <c r="Q5205" s="11"/>
      <c r="R5205" s="10">
        <v>149.97</v>
      </c>
      <c r="S5205" s="11"/>
      <c r="T5205" s="11"/>
      <c r="U5205" s="9">
        <v>419.91</v>
      </c>
    </row>
    <row r="5206" spans="1:21" ht="23.25" thickBot="1" x14ac:dyDescent="0.3">
      <c r="A5206" s="4" t="s">
        <v>943</v>
      </c>
      <c r="B5206" s="4" t="s">
        <v>1257</v>
      </c>
      <c r="C5206" s="4" t="s">
        <v>1258</v>
      </c>
      <c r="D5206" s="4" t="s">
        <v>944</v>
      </c>
      <c r="E5206" s="4" t="s">
        <v>945</v>
      </c>
      <c r="F5206" s="4" t="s">
        <v>116</v>
      </c>
      <c r="G5206" s="4" t="s">
        <v>117</v>
      </c>
      <c r="H5206" s="4" t="s">
        <v>440</v>
      </c>
      <c r="I5206" s="8">
        <v>19.440000000000001</v>
      </c>
      <c r="J5206" s="8">
        <v>19.100000000000001</v>
      </c>
      <c r="K5206" s="8">
        <v>22.35</v>
      </c>
      <c r="L5206" s="8">
        <v>9.25</v>
      </c>
      <c r="M5206" s="8">
        <v>5.4</v>
      </c>
      <c r="N5206" s="7"/>
      <c r="O5206" s="7"/>
      <c r="P5206" s="7"/>
      <c r="Q5206" s="7"/>
      <c r="R5206" s="7"/>
      <c r="S5206" s="7"/>
      <c r="T5206" s="7"/>
      <c r="U5206" s="9">
        <v>75.540000000000006</v>
      </c>
    </row>
    <row r="5207" spans="1:21" ht="23.25" thickBot="1" x14ac:dyDescent="0.3">
      <c r="A5207" s="4" t="s">
        <v>943</v>
      </c>
      <c r="B5207" s="4" t="s">
        <v>1257</v>
      </c>
      <c r="C5207" s="4" t="s">
        <v>1258</v>
      </c>
      <c r="D5207" s="4" t="s">
        <v>944</v>
      </c>
      <c r="E5207" s="4" t="s">
        <v>945</v>
      </c>
      <c r="F5207" s="4" t="s">
        <v>82</v>
      </c>
      <c r="G5207" s="4" t="s">
        <v>83</v>
      </c>
      <c r="H5207" s="4" t="s">
        <v>440</v>
      </c>
      <c r="I5207" s="10">
        <v>120.3</v>
      </c>
      <c r="J5207" s="10">
        <v>129</v>
      </c>
      <c r="K5207" s="10">
        <v>97.2</v>
      </c>
      <c r="L5207" s="10">
        <v>51.2</v>
      </c>
      <c r="M5207" s="10">
        <v>88.2</v>
      </c>
      <c r="N5207" s="10">
        <v>21</v>
      </c>
      <c r="O5207" s="11"/>
      <c r="P5207" s="11"/>
      <c r="Q5207" s="11"/>
      <c r="R5207" s="11"/>
      <c r="S5207" s="11"/>
      <c r="T5207" s="11"/>
      <c r="U5207" s="9">
        <v>506.9</v>
      </c>
    </row>
    <row r="5208" spans="1:21" ht="23.25" thickBot="1" x14ac:dyDescent="0.3">
      <c r="A5208" s="4" t="s">
        <v>943</v>
      </c>
      <c r="B5208" s="4" t="s">
        <v>1257</v>
      </c>
      <c r="C5208" s="4" t="s">
        <v>1258</v>
      </c>
      <c r="D5208" s="4" t="s">
        <v>944</v>
      </c>
      <c r="E5208" s="4" t="s">
        <v>945</v>
      </c>
      <c r="F5208" s="4" t="s">
        <v>152</v>
      </c>
      <c r="G5208" s="4" t="s">
        <v>153</v>
      </c>
      <c r="H5208" s="4" t="s">
        <v>440</v>
      </c>
      <c r="I5208" s="7"/>
      <c r="J5208" s="7"/>
      <c r="K5208" s="8">
        <v>12400</v>
      </c>
      <c r="L5208" s="8">
        <v>3185</v>
      </c>
      <c r="M5208" s="7"/>
      <c r="N5208" s="7"/>
      <c r="O5208" s="8">
        <v>25000</v>
      </c>
      <c r="P5208" s="7"/>
      <c r="Q5208" s="8">
        <v>13041.25</v>
      </c>
      <c r="R5208" s="8">
        <v>124125</v>
      </c>
      <c r="S5208" s="8">
        <v>118592.5</v>
      </c>
      <c r="T5208" s="8">
        <v>36553</v>
      </c>
      <c r="U5208" s="9">
        <v>332896.75</v>
      </c>
    </row>
    <row r="5209" spans="1:21" ht="23.25" thickBot="1" x14ac:dyDescent="0.3">
      <c r="A5209" s="4" t="s">
        <v>943</v>
      </c>
      <c r="B5209" s="4" t="s">
        <v>1257</v>
      </c>
      <c r="C5209" s="4" t="s">
        <v>1258</v>
      </c>
      <c r="D5209" s="4" t="s">
        <v>944</v>
      </c>
      <c r="E5209" s="4" t="s">
        <v>945</v>
      </c>
      <c r="F5209" s="4" t="s">
        <v>366</v>
      </c>
      <c r="G5209" s="4" t="s">
        <v>367</v>
      </c>
      <c r="H5209" s="4" t="s">
        <v>440</v>
      </c>
      <c r="I5209" s="10">
        <v>49.95</v>
      </c>
      <c r="J5209" s="10">
        <v>68.94</v>
      </c>
      <c r="K5209" s="10">
        <v>49.95</v>
      </c>
      <c r="L5209" s="10">
        <v>49.95</v>
      </c>
      <c r="M5209" s="10">
        <v>63.93</v>
      </c>
      <c r="N5209" s="10">
        <v>49.95</v>
      </c>
      <c r="O5209" s="11"/>
      <c r="P5209" s="11"/>
      <c r="Q5209" s="10">
        <v>49.95</v>
      </c>
      <c r="R5209" s="11"/>
      <c r="S5209" s="11"/>
      <c r="T5209" s="11"/>
      <c r="U5209" s="9">
        <v>382.62</v>
      </c>
    </row>
    <row r="5210" spans="1:21" ht="23.25" thickBot="1" x14ac:dyDescent="0.3">
      <c r="A5210" s="4" t="s">
        <v>943</v>
      </c>
      <c r="B5210" s="4" t="s">
        <v>1257</v>
      </c>
      <c r="C5210" s="4" t="s">
        <v>1258</v>
      </c>
      <c r="D5210" s="4" t="s">
        <v>944</v>
      </c>
      <c r="E5210" s="4" t="s">
        <v>945</v>
      </c>
      <c r="F5210" s="4" t="s">
        <v>84</v>
      </c>
      <c r="G5210" s="4" t="s">
        <v>85</v>
      </c>
      <c r="H5210" s="4" t="s">
        <v>440</v>
      </c>
      <c r="I5210" s="8">
        <v>192.91</v>
      </c>
      <c r="J5210" s="8">
        <v>214.97</v>
      </c>
      <c r="K5210" s="8">
        <v>544.14</v>
      </c>
      <c r="L5210" s="8">
        <v>204.05</v>
      </c>
      <c r="M5210" s="8">
        <v>273.19</v>
      </c>
      <c r="N5210" s="8">
        <v>312.45</v>
      </c>
      <c r="O5210" s="7"/>
      <c r="P5210" s="7"/>
      <c r="Q5210" s="7"/>
      <c r="R5210" s="7"/>
      <c r="S5210" s="7"/>
      <c r="T5210" s="7"/>
      <c r="U5210" s="9">
        <v>1741.71</v>
      </c>
    </row>
    <row r="5211" spans="1:21" ht="23.25" thickBot="1" x14ac:dyDescent="0.3">
      <c r="A5211" s="4" t="s">
        <v>943</v>
      </c>
      <c r="B5211" s="4" t="s">
        <v>1257</v>
      </c>
      <c r="C5211" s="4" t="s">
        <v>1258</v>
      </c>
      <c r="D5211" s="4" t="s">
        <v>944</v>
      </c>
      <c r="E5211" s="4" t="s">
        <v>945</v>
      </c>
      <c r="F5211" s="4" t="s">
        <v>162</v>
      </c>
      <c r="G5211" s="4" t="s">
        <v>163</v>
      </c>
      <c r="H5211" s="4" t="s">
        <v>440</v>
      </c>
      <c r="I5211" s="11"/>
      <c r="J5211" s="10">
        <v>1188.9100000000001</v>
      </c>
      <c r="K5211" s="11"/>
      <c r="L5211" s="11"/>
      <c r="M5211" s="10">
        <v>17.5</v>
      </c>
      <c r="N5211" s="11"/>
      <c r="O5211" s="14">
        <v>0</v>
      </c>
      <c r="P5211" s="11"/>
      <c r="Q5211" s="11"/>
      <c r="R5211" s="11"/>
      <c r="S5211" s="11"/>
      <c r="T5211" s="11"/>
      <c r="U5211" s="9">
        <v>1206.4100000000001</v>
      </c>
    </row>
    <row r="5212" spans="1:21" ht="23.25" thickBot="1" x14ac:dyDescent="0.3">
      <c r="A5212" s="4" t="s">
        <v>943</v>
      </c>
      <c r="B5212" s="4" t="s">
        <v>1257</v>
      </c>
      <c r="C5212" s="4" t="s">
        <v>1258</v>
      </c>
      <c r="D5212" s="4" t="s">
        <v>944</v>
      </c>
      <c r="E5212" s="4" t="s">
        <v>945</v>
      </c>
      <c r="F5212" s="4" t="s">
        <v>164</v>
      </c>
      <c r="G5212" s="4" t="s">
        <v>165</v>
      </c>
      <c r="H5212" s="4" t="s">
        <v>440</v>
      </c>
      <c r="I5212" s="8">
        <v>3109.51</v>
      </c>
      <c r="J5212" s="8">
        <v>633.64</v>
      </c>
      <c r="K5212" s="7"/>
      <c r="L5212" s="8">
        <v>641.1</v>
      </c>
      <c r="M5212" s="8">
        <v>231</v>
      </c>
      <c r="N5212" s="8">
        <v>-135.32</v>
      </c>
      <c r="O5212" s="7"/>
      <c r="P5212" s="7"/>
      <c r="Q5212" s="7"/>
      <c r="R5212" s="7"/>
      <c r="S5212" s="7"/>
      <c r="T5212" s="7"/>
      <c r="U5212" s="9">
        <v>4479.93</v>
      </c>
    </row>
    <row r="5213" spans="1:21" ht="23.25" thickBot="1" x14ac:dyDescent="0.3">
      <c r="A5213" s="4" t="s">
        <v>943</v>
      </c>
      <c r="B5213" s="4" t="s">
        <v>1257</v>
      </c>
      <c r="C5213" s="4" t="s">
        <v>1258</v>
      </c>
      <c r="D5213" s="4" t="s">
        <v>944</v>
      </c>
      <c r="E5213" s="4" t="s">
        <v>945</v>
      </c>
      <c r="F5213" s="4" t="s">
        <v>86</v>
      </c>
      <c r="G5213" s="4" t="s">
        <v>87</v>
      </c>
      <c r="H5213" s="4" t="s">
        <v>440</v>
      </c>
      <c r="I5213" s="10">
        <v>1623.51</v>
      </c>
      <c r="J5213" s="10">
        <v>3245.36</v>
      </c>
      <c r="K5213" s="10">
        <v>3253.24</v>
      </c>
      <c r="L5213" s="10">
        <v>310</v>
      </c>
      <c r="M5213" s="10">
        <v>3943.3</v>
      </c>
      <c r="N5213" s="10">
        <v>-495</v>
      </c>
      <c r="O5213" s="11"/>
      <c r="P5213" s="11"/>
      <c r="Q5213" s="10">
        <v>-288.89999999999998</v>
      </c>
      <c r="R5213" s="11"/>
      <c r="S5213" s="11"/>
      <c r="T5213" s="11"/>
      <c r="U5213" s="9">
        <v>11591.51</v>
      </c>
    </row>
    <row r="5214" spans="1:21" ht="23.25" thickBot="1" x14ac:dyDescent="0.3">
      <c r="A5214" s="4" t="s">
        <v>943</v>
      </c>
      <c r="B5214" s="4" t="s">
        <v>1257</v>
      </c>
      <c r="C5214" s="4" t="s">
        <v>1258</v>
      </c>
      <c r="D5214" s="4" t="s">
        <v>944</v>
      </c>
      <c r="E5214" s="4" t="s">
        <v>945</v>
      </c>
      <c r="F5214" s="4" t="s">
        <v>166</v>
      </c>
      <c r="G5214" s="4" t="s">
        <v>167</v>
      </c>
      <c r="H5214" s="4" t="s">
        <v>440</v>
      </c>
      <c r="I5214" s="7"/>
      <c r="J5214" s="7"/>
      <c r="K5214" s="7"/>
      <c r="L5214" s="8">
        <v>211.9</v>
      </c>
      <c r="M5214" s="7"/>
      <c r="N5214" s="7"/>
      <c r="O5214" s="7"/>
      <c r="P5214" s="7"/>
      <c r="Q5214" s="7"/>
      <c r="R5214" s="7"/>
      <c r="S5214" s="7"/>
      <c r="T5214" s="7"/>
      <c r="U5214" s="9">
        <v>211.9</v>
      </c>
    </row>
    <row r="5215" spans="1:21" ht="23.25" thickBot="1" x14ac:dyDescent="0.3">
      <c r="A5215" s="4" t="s">
        <v>943</v>
      </c>
      <c r="B5215" s="4" t="s">
        <v>1257</v>
      </c>
      <c r="C5215" s="4" t="s">
        <v>1258</v>
      </c>
      <c r="D5215" s="4" t="s">
        <v>944</v>
      </c>
      <c r="E5215" s="4" t="s">
        <v>945</v>
      </c>
      <c r="F5215" s="4" t="s">
        <v>168</v>
      </c>
      <c r="G5215" s="4" t="s">
        <v>169</v>
      </c>
      <c r="H5215" s="4" t="s">
        <v>440</v>
      </c>
      <c r="I5215" s="11"/>
      <c r="J5215" s="10">
        <v>157.96</v>
      </c>
      <c r="K5215" s="11"/>
      <c r="L5215" s="10">
        <v>317.77999999999997</v>
      </c>
      <c r="M5215" s="11"/>
      <c r="N5215" s="11"/>
      <c r="O5215" s="11"/>
      <c r="P5215" s="11"/>
      <c r="Q5215" s="11"/>
      <c r="R5215" s="11"/>
      <c r="S5215" s="11"/>
      <c r="T5215" s="11"/>
      <c r="U5215" s="9">
        <v>475.74</v>
      </c>
    </row>
    <row r="5216" spans="1:21" ht="23.25" thickBot="1" x14ac:dyDescent="0.3">
      <c r="A5216" s="4" t="s">
        <v>943</v>
      </c>
      <c r="B5216" s="4" t="s">
        <v>1257</v>
      </c>
      <c r="C5216" s="4" t="s">
        <v>1258</v>
      </c>
      <c r="D5216" s="4" t="s">
        <v>946</v>
      </c>
      <c r="E5216" s="4" t="s">
        <v>947</v>
      </c>
      <c r="F5216" s="4" t="s">
        <v>84</v>
      </c>
      <c r="G5216" s="4" t="s">
        <v>85</v>
      </c>
      <c r="H5216" s="4" t="s">
        <v>353</v>
      </c>
      <c r="I5216" s="8">
        <v>38.58</v>
      </c>
      <c r="J5216" s="7"/>
      <c r="K5216" s="7"/>
      <c r="L5216" s="7"/>
      <c r="M5216" s="7"/>
      <c r="N5216" s="7"/>
      <c r="O5216" s="7"/>
      <c r="P5216" s="7"/>
      <c r="Q5216" s="7"/>
      <c r="R5216" s="7"/>
      <c r="S5216" s="7"/>
      <c r="T5216" s="7"/>
      <c r="U5216" s="9">
        <v>38.58</v>
      </c>
    </row>
    <row r="5217" spans="1:21" ht="23.25" thickBot="1" x14ac:dyDescent="0.3">
      <c r="A5217" s="4" t="s">
        <v>943</v>
      </c>
      <c r="B5217" s="4" t="s">
        <v>1257</v>
      </c>
      <c r="C5217" s="4" t="s">
        <v>1258</v>
      </c>
      <c r="D5217" s="4" t="s">
        <v>946</v>
      </c>
      <c r="E5217" s="4" t="s">
        <v>947</v>
      </c>
      <c r="F5217" s="4" t="s">
        <v>168</v>
      </c>
      <c r="G5217" s="4" t="s">
        <v>169</v>
      </c>
      <c r="H5217" s="4" t="s">
        <v>353</v>
      </c>
      <c r="I5217" s="11"/>
      <c r="J5217" s="11"/>
      <c r="K5217" s="11"/>
      <c r="L5217" s="10">
        <v>222.76</v>
      </c>
      <c r="M5217" s="11"/>
      <c r="N5217" s="11"/>
      <c r="O5217" s="11"/>
      <c r="P5217" s="11"/>
      <c r="Q5217" s="11"/>
      <c r="R5217" s="11"/>
      <c r="S5217" s="11"/>
      <c r="T5217" s="11"/>
      <c r="U5217" s="9">
        <v>222.76</v>
      </c>
    </row>
    <row r="5218" spans="1:21" ht="23.25" thickBot="1" x14ac:dyDescent="0.3">
      <c r="A5218" s="4" t="s">
        <v>943</v>
      </c>
      <c r="B5218" s="4" t="s">
        <v>1259</v>
      </c>
      <c r="C5218" s="4" t="s">
        <v>7711</v>
      </c>
      <c r="D5218" s="4" t="s">
        <v>944</v>
      </c>
      <c r="E5218" s="4" t="s">
        <v>945</v>
      </c>
      <c r="F5218" s="4" t="s">
        <v>128</v>
      </c>
      <c r="G5218" s="4" t="s">
        <v>129</v>
      </c>
      <c r="H5218" s="4" t="s">
        <v>440</v>
      </c>
      <c r="I5218" s="7"/>
      <c r="J5218" s="7"/>
      <c r="K5218" s="7"/>
      <c r="L5218" s="7"/>
      <c r="M5218" s="7"/>
      <c r="N5218" s="7"/>
      <c r="O5218" s="7"/>
      <c r="P5218" s="7"/>
      <c r="Q5218" s="7"/>
      <c r="R5218" s="8">
        <v>359</v>
      </c>
      <c r="S5218" s="8">
        <v>400</v>
      </c>
      <c r="T5218" s="7"/>
      <c r="U5218" s="9">
        <v>759</v>
      </c>
    </row>
    <row r="5219" spans="1:21" ht="23.25" thickBot="1" x14ac:dyDescent="0.3">
      <c r="A5219" s="4" t="s">
        <v>943</v>
      </c>
      <c r="B5219" s="4" t="s">
        <v>1259</v>
      </c>
      <c r="C5219" s="4" t="s">
        <v>7711</v>
      </c>
      <c r="D5219" s="4" t="s">
        <v>944</v>
      </c>
      <c r="E5219" s="4" t="s">
        <v>945</v>
      </c>
      <c r="F5219" s="4" t="s">
        <v>134</v>
      </c>
      <c r="G5219" s="4" t="s">
        <v>135</v>
      </c>
      <c r="H5219" s="4" t="s">
        <v>440</v>
      </c>
      <c r="I5219" s="11"/>
      <c r="J5219" s="11"/>
      <c r="K5219" s="11"/>
      <c r="L5219" s="11"/>
      <c r="M5219" s="11"/>
      <c r="N5219" s="11"/>
      <c r="O5219" s="11"/>
      <c r="P5219" s="11"/>
      <c r="Q5219" s="11"/>
      <c r="R5219" s="11"/>
      <c r="S5219" s="10">
        <v>389.97</v>
      </c>
      <c r="T5219" s="11"/>
      <c r="U5219" s="9">
        <v>389.97</v>
      </c>
    </row>
    <row r="5220" spans="1:21" ht="23.25" thickBot="1" x14ac:dyDescent="0.3">
      <c r="A5220" s="4" t="s">
        <v>943</v>
      </c>
      <c r="B5220" s="4" t="s">
        <v>1259</v>
      </c>
      <c r="C5220" s="4" t="s">
        <v>7711</v>
      </c>
      <c r="D5220" s="4" t="s">
        <v>944</v>
      </c>
      <c r="E5220" s="4" t="s">
        <v>945</v>
      </c>
      <c r="F5220" s="4" t="s">
        <v>38</v>
      </c>
      <c r="G5220" s="4" t="s">
        <v>39</v>
      </c>
      <c r="H5220" s="4" t="s">
        <v>440</v>
      </c>
      <c r="I5220" s="8">
        <v>84.38</v>
      </c>
      <c r="J5220" s="7"/>
      <c r="K5220" s="8">
        <v>135</v>
      </c>
      <c r="L5220" s="7"/>
      <c r="M5220" s="8">
        <v>236.25</v>
      </c>
      <c r="N5220" s="7"/>
      <c r="O5220" s="7"/>
      <c r="P5220" s="7"/>
      <c r="Q5220" s="7"/>
      <c r="R5220" s="7"/>
      <c r="S5220" s="7"/>
      <c r="T5220" s="7"/>
      <c r="U5220" s="9">
        <v>455.63</v>
      </c>
    </row>
    <row r="5221" spans="1:21" ht="23.25" thickBot="1" x14ac:dyDescent="0.3">
      <c r="A5221" s="4" t="s">
        <v>943</v>
      </c>
      <c r="B5221" s="4" t="s">
        <v>1259</v>
      </c>
      <c r="C5221" s="4" t="s">
        <v>7711</v>
      </c>
      <c r="D5221" s="4" t="s">
        <v>944</v>
      </c>
      <c r="E5221" s="4" t="s">
        <v>945</v>
      </c>
      <c r="F5221" s="4" t="s">
        <v>98</v>
      </c>
      <c r="G5221" s="4" t="s">
        <v>99</v>
      </c>
      <c r="H5221" s="4" t="s">
        <v>440</v>
      </c>
      <c r="I5221" s="11"/>
      <c r="J5221" s="11"/>
      <c r="K5221" s="11"/>
      <c r="L5221" s="11"/>
      <c r="M5221" s="11"/>
      <c r="N5221" s="11"/>
      <c r="O5221" s="11"/>
      <c r="P5221" s="11"/>
      <c r="Q5221" s="11"/>
      <c r="R5221" s="10">
        <v>389.97</v>
      </c>
      <c r="S5221" s="10">
        <v>-389.97</v>
      </c>
      <c r="T5221" s="10">
        <v>475</v>
      </c>
      <c r="U5221" s="9">
        <v>475</v>
      </c>
    </row>
    <row r="5222" spans="1:21" ht="23.25" thickBot="1" x14ac:dyDescent="0.3">
      <c r="A5222" s="4" t="s">
        <v>943</v>
      </c>
      <c r="B5222" s="4" t="s">
        <v>1259</v>
      </c>
      <c r="C5222" s="4" t="s">
        <v>7711</v>
      </c>
      <c r="D5222" s="4" t="s">
        <v>944</v>
      </c>
      <c r="E5222" s="4" t="s">
        <v>945</v>
      </c>
      <c r="F5222" s="4" t="s">
        <v>146</v>
      </c>
      <c r="G5222" s="4" t="s">
        <v>147</v>
      </c>
      <c r="H5222" s="4" t="s">
        <v>440</v>
      </c>
      <c r="I5222" s="7"/>
      <c r="J5222" s="7"/>
      <c r="K5222" s="8">
        <v>49.29</v>
      </c>
      <c r="L5222" s="7"/>
      <c r="M5222" s="7"/>
      <c r="N5222" s="7"/>
      <c r="O5222" s="7"/>
      <c r="P5222" s="7"/>
      <c r="Q5222" s="7"/>
      <c r="R5222" s="7"/>
      <c r="S5222" s="7"/>
      <c r="T5222" s="7"/>
      <c r="U5222" s="9">
        <v>49.29</v>
      </c>
    </row>
    <row r="5223" spans="1:21" ht="23.25" thickBot="1" x14ac:dyDescent="0.3">
      <c r="A5223" s="4" t="s">
        <v>943</v>
      </c>
      <c r="B5223" s="4" t="s">
        <v>1259</v>
      </c>
      <c r="C5223" s="4" t="s">
        <v>7711</v>
      </c>
      <c r="D5223" s="4" t="s">
        <v>944</v>
      </c>
      <c r="E5223" s="4" t="s">
        <v>945</v>
      </c>
      <c r="F5223" s="4" t="s">
        <v>102</v>
      </c>
      <c r="G5223" s="4" t="s">
        <v>103</v>
      </c>
      <c r="H5223" s="4" t="s">
        <v>440</v>
      </c>
      <c r="I5223" s="11"/>
      <c r="J5223" s="11"/>
      <c r="K5223" s="10">
        <v>24.89</v>
      </c>
      <c r="L5223" s="11"/>
      <c r="M5223" s="11"/>
      <c r="N5223" s="11"/>
      <c r="O5223" s="11"/>
      <c r="P5223" s="11"/>
      <c r="Q5223" s="11"/>
      <c r="R5223" s="11"/>
      <c r="S5223" s="11"/>
      <c r="T5223" s="11"/>
      <c r="U5223" s="9">
        <v>24.89</v>
      </c>
    </row>
    <row r="5224" spans="1:21" ht="23.25" thickBot="1" x14ac:dyDescent="0.3">
      <c r="A5224" s="4" t="s">
        <v>943</v>
      </c>
      <c r="B5224" s="4" t="s">
        <v>1259</v>
      </c>
      <c r="C5224" s="4" t="s">
        <v>7711</v>
      </c>
      <c r="D5224" s="4" t="s">
        <v>944</v>
      </c>
      <c r="E5224" s="4" t="s">
        <v>945</v>
      </c>
      <c r="F5224" s="4" t="s">
        <v>235</v>
      </c>
      <c r="G5224" s="4" t="s">
        <v>236</v>
      </c>
      <c r="H5224" s="4" t="s">
        <v>440</v>
      </c>
      <c r="I5224" s="8">
        <v>134.97</v>
      </c>
      <c r="J5224" s="7"/>
      <c r="K5224" s="7"/>
      <c r="L5224" s="8">
        <v>134.97</v>
      </c>
      <c r="M5224" s="7"/>
      <c r="N5224" s="7"/>
      <c r="O5224" s="8">
        <v>134.97</v>
      </c>
      <c r="P5224" s="7"/>
      <c r="Q5224" s="7"/>
      <c r="R5224" s="7"/>
      <c r="S5224" s="7"/>
      <c r="T5224" s="7"/>
      <c r="U5224" s="9">
        <v>404.91</v>
      </c>
    </row>
    <row r="5225" spans="1:21" ht="23.25" thickBot="1" x14ac:dyDescent="0.3">
      <c r="A5225" s="4" t="s">
        <v>943</v>
      </c>
      <c r="B5225" s="4" t="s">
        <v>1259</v>
      </c>
      <c r="C5225" s="4" t="s">
        <v>7711</v>
      </c>
      <c r="D5225" s="4" t="s">
        <v>944</v>
      </c>
      <c r="E5225" s="4" t="s">
        <v>945</v>
      </c>
      <c r="F5225" s="4" t="s">
        <v>116</v>
      </c>
      <c r="G5225" s="4" t="s">
        <v>117</v>
      </c>
      <c r="H5225" s="4" t="s">
        <v>440</v>
      </c>
      <c r="I5225" s="11"/>
      <c r="J5225" s="11"/>
      <c r="K5225" s="10">
        <v>17.3</v>
      </c>
      <c r="L5225" s="11"/>
      <c r="M5225" s="11"/>
      <c r="N5225" s="11"/>
      <c r="O5225" s="11"/>
      <c r="P5225" s="11"/>
      <c r="Q5225" s="11"/>
      <c r="R5225" s="11"/>
      <c r="S5225" s="11"/>
      <c r="T5225" s="11"/>
      <c r="U5225" s="9">
        <v>17.3</v>
      </c>
    </row>
    <row r="5226" spans="1:21" ht="23.25" thickBot="1" x14ac:dyDescent="0.3">
      <c r="A5226" s="4" t="s">
        <v>943</v>
      </c>
      <c r="B5226" s="4" t="s">
        <v>1259</v>
      </c>
      <c r="C5226" s="4" t="s">
        <v>7711</v>
      </c>
      <c r="D5226" s="4" t="s">
        <v>944</v>
      </c>
      <c r="E5226" s="4" t="s">
        <v>945</v>
      </c>
      <c r="F5226" s="4" t="s">
        <v>82</v>
      </c>
      <c r="G5226" s="4" t="s">
        <v>83</v>
      </c>
      <c r="H5226" s="4" t="s">
        <v>440</v>
      </c>
      <c r="I5226" s="8">
        <v>54</v>
      </c>
      <c r="J5226" s="7"/>
      <c r="K5226" s="8">
        <v>101</v>
      </c>
      <c r="L5226" s="7"/>
      <c r="M5226" s="7"/>
      <c r="N5226" s="7"/>
      <c r="O5226" s="7"/>
      <c r="P5226" s="7"/>
      <c r="Q5226" s="7"/>
      <c r="R5226" s="7"/>
      <c r="S5226" s="7"/>
      <c r="T5226" s="7"/>
      <c r="U5226" s="9">
        <v>155</v>
      </c>
    </row>
    <row r="5227" spans="1:21" ht="23.25" thickBot="1" x14ac:dyDescent="0.3">
      <c r="A5227" s="4" t="s">
        <v>943</v>
      </c>
      <c r="B5227" s="4" t="s">
        <v>1259</v>
      </c>
      <c r="C5227" s="4" t="s">
        <v>7711</v>
      </c>
      <c r="D5227" s="4" t="s">
        <v>944</v>
      </c>
      <c r="E5227" s="4" t="s">
        <v>945</v>
      </c>
      <c r="F5227" s="4" t="s">
        <v>239</v>
      </c>
      <c r="G5227" s="4" t="s">
        <v>240</v>
      </c>
      <c r="H5227" s="4" t="s">
        <v>440</v>
      </c>
      <c r="I5227" s="10">
        <v>9</v>
      </c>
      <c r="J5227" s="10">
        <v>9</v>
      </c>
      <c r="K5227" s="11"/>
      <c r="L5227" s="10">
        <v>27</v>
      </c>
      <c r="M5227" s="10">
        <v>45</v>
      </c>
      <c r="N5227" s="11"/>
      <c r="O5227" s="11"/>
      <c r="P5227" s="11"/>
      <c r="Q5227" s="11"/>
      <c r="R5227" s="11"/>
      <c r="S5227" s="11"/>
      <c r="T5227" s="11"/>
      <c r="U5227" s="9">
        <v>90</v>
      </c>
    </row>
    <row r="5228" spans="1:21" ht="23.25" thickBot="1" x14ac:dyDescent="0.3">
      <c r="A5228" s="4" t="s">
        <v>943</v>
      </c>
      <c r="B5228" s="4" t="s">
        <v>1259</v>
      </c>
      <c r="C5228" s="4" t="s">
        <v>7711</v>
      </c>
      <c r="D5228" s="4" t="s">
        <v>944</v>
      </c>
      <c r="E5228" s="4" t="s">
        <v>945</v>
      </c>
      <c r="F5228" s="4" t="s">
        <v>84</v>
      </c>
      <c r="G5228" s="4" t="s">
        <v>85</v>
      </c>
      <c r="H5228" s="4" t="s">
        <v>440</v>
      </c>
      <c r="I5228" s="8">
        <v>327.5</v>
      </c>
      <c r="J5228" s="8">
        <v>189.02</v>
      </c>
      <c r="K5228" s="8">
        <v>2662.26</v>
      </c>
      <c r="L5228" s="8">
        <v>710.11</v>
      </c>
      <c r="M5228" s="8">
        <v>1322.2</v>
      </c>
      <c r="N5228" s="8">
        <v>426</v>
      </c>
      <c r="O5228" s="7"/>
      <c r="P5228" s="7"/>
      <c r="Q5228" s="7"/>
      <c r="R5228" s="7"/>
      <c r="S5228" s="7"/>
      <c r="T5228" s="7"/>
      <c r="U5228" s="9">
        <v>5637.09</v>
      </c>
    </row>
    <row r="5229" spans="1:21" ht="23.25" thickBot="1" x14ac:dyDescent="0.3">
      <c r="A5229" s="4" t="s">
        <v>943</v>
      </c>
      <c r="B5229" s="4" t="s">
        <v>1259</v>
      </c>
      <c r="C5229" s="4" t="s">
        <v>7711</v>
      </c>
      <c r="D5229" s="4" t="s">
        <v>944</v>
      </c>
      <c r="E5229" s="4" t="s">
        <v>945</v>
      </c>
      <c r="F5229" s="4" t="s">
        <v>164</v>
      </c>
      <c r="G5229" s="4" t="s">
        <v>165</v>
      </c>
      <c r="H5229" s="4" t="s">
        <v>440</v>
      </c>
      <c r="I5229" s="10">
        <v>876.82</v>
      </c>
      <c r="J5229" s="11"/>
      <c r="K5229" s="10">
        <v>224.27</v>
      </c>
      <c r="L5229" s="11"/>
      <c r="M5229" s="10">
        <v>1250</v>
      </c>
      <c r="N5229" s="10">
        <v>1589.9</v>
      </c>
      <c r="O5229" s="10">
        <v>-985</v>
      </c>
      <c r="P5229" s="11"/>
      <c r="Q5229" s="10">
        <v>175.73</v>
      </c>
      <c r="R5229" s="11"/>
      <c r="S5229" s="11"/>
      <c r="T5229" s="10">
        <v>-1250</v>
      </c>
      <c r="U5229" s="9">
        <v>1881.72</v>
      </c>
    </row>
    <row r="5230" spans="1:21" ht="23.25" thickBot="1" x14ac:dyDescent="0.3">
      <c r="A5230" s="4" t="s">
        <v>943</v>
      </c>
      <c r="B5230" s="4" t="s">
        <v>1259</v>
      </c>
      <c r="C5230" s="4" t="s">
        <v>7711</v>
      </c>
      <c r="D5230" s="4" t="s">
        <v>944</v>
      </c>
      <c r="E5230" s="4" t="s">
        <v>945</v>
      </c>
      <c r="F5230" s="4" t="s">
        <v>86</v>
      </c>
      <c r="G5230" s="4" t="s">
        <v>87</v>
      </c>
      <c r="H5230" s="4" t="s">
        <v>440</v>
      </c>
      <c r="I5230" s="8">
        <v>987.31</v>
      </c>
      <c r="J5230" s="8">
        <v>834.16</v>
      </c>
      <c r="K5230" s="8">
        <v>1738.11</v>
      </c>
      <c r="L5230" s="7"/>
      <c r="M5230" s="7"/>
      <c r="N5230" s="7"/>
      <c r="O5230" s="7"/>
      <c r="P5230" s="7"/>
      <c r="Q5230" s="7"/>
      <c r="R5230" s="7"/>
      <c r="S5230" s="7"/>
      <c r="T5230" s="7"/>
      <c r="U5230" s="9">
        <v>3559.58</v>
      </c>
    </row>
    <row r="5231" spans="1:21" ht="23.25" thickBot="1" x14ac:dyDescent="0.3">
      <c r="A5231" s="4" t="s">
        <v>943</v>
      </c>
      <c r="B5231" s="4" t="s">
        <v>1259</v>
      </c>
      <c r="C5231" s="4" t="s">
        <v>7711</v>
      </c>
      <c r="D5231" s="4" t="s">
        <v>944</v>
      </c>
      <c r="E5231" s="4" t="s">
        <v>945</v>
      </c>
      <c r="F5231" s="4" t="s">
        <v>166</v>
      </c>
      <c r="G5231" s="4" t="s">
        <v>167</v>
      </c>
      <c r="H5231" s="4" t="s">
        <v>440</v>
      </c>
      <c r="I5231" s="10">
        <v>104.98</v>
      </c>
      <c r="J5231" s="11"/>
      <c r="K5231" s="11"/>
      <c r="L5231" s="10">
        <v>513.78</v>
      </c>
      <c r="M5231" s="10">
        <v>59.9</v>
      </c>
      <c r="N5231" s="11"/>
      <c r="O5231" s="10">
        <v>161.97999999999999</v>
      </c>
      <c r="P5231" s="11"/>
      <c r="Q5231" s="11"/>
      <c r="R5231" s="11"/>
      <c r="S5231" s="10">
        <v>94.9</v>
      </c>
      <c r="T5231" s="11"/>
      <c r="U5231" s="9">
        <v>935.54</v>
      </c>
    </row>
    <row r="5232" spans="1:21" ht="23.25" thickBot="1" x14ac:dyDescent="0.3">
      <c r="A5232" s="4" t="s">
        <v>943</v>
      </c>
      <c r="B5232" s="4" t="s">
        <v>1259</v>
      </c>
      <c r="C5232" s="4" t="s">
        <v>7711</v>
      </c>
      <c r="D5232" s="4" t="s">
        <v>944</v>
      </c>
      <c r="E5232" s="4" t="s">
        <v>945</v>
      </c>
      <c r="F5232" s="4" t="s">
        <v>168</v>
      </c>
      <c r="G5232" s="4" t="s">
        <v>169</v>
      </c>
      <c r="H5232" s="4" t="s">
        <v>440</v>
      </c>
      <c r="I5232" s="8">
        <v>400</v>
      </c>
      <c r="J5232" s="7"/>
      <c r="K5232" s="7"/>
      <c r="L5232" s="7"/>
      <c r="M5232" s="7"/>
      <c r="N5232" s="7"/>
      <c r="O5232" s="7"/>
      <c r="P5232" s="7"/>
      <c r="Q5232" s="7"/>
      <c r="R5232" s="7"/>
      <c r="S5232" s="7"/>
      <c r="T5232" s="7"/>
      <c r="U5232" s="9">
        <v>400</v>
      </c>
    </row>
    <row r="5233" spans="1:21" ht="23.25" thickBot="1" x14ac:dyDescent="0.3">
      <c r="A5233" s="4" t="s">
        <v>943</v>
      </c>
      <c r="B5233" s="4" t="s">
        <v>1259</v>
      </c>
      <c r="C5233" s="4" t="s">
        <v>7711</v>
      </c>
      <c r="D5233" s="4" t="s">
        <v>946</v>
      </c>
      <c r="E5233" s="4" t="s">
        <v>947</v>
      </c>
      <c r="F5233" s="4" t="s">
        <v>82</v>
      </c>
      <c r="G5233" s="4" t="s">
        <v>83</v>
      </c>
      <c r="H5233" s="4" t="s">
        <v>353</v>
      </c>
      <c r="I5233" s="11"/>
      <c r="J5233" s="11"/>
      <c r="K5233" s="10">
        <v>64.2</v>
      </c>
      <c r="L5233" s="11"/>
      <c r="M5233" s="11"/>
      <c r="N5233" s="11"/>
      <c r="O5233" s="11"/>
      <c r="P5233" s="11"/>
      <c r="Q5233" s="11"/>
      <c r="R5233" s="11"/>
      <c r="S5233" s="11"/>
      <c r="T5233" s="11"/>
      <c r="U5233" s="9">
        <v>64.2</v>
      </c>
    </row>
    <row r="5234" spans="1:21" ht="23.25" thickBot="1" x14ac:dyDescent="0.3">
      <c r="A5234" s="4" t="s">
        <v>943</v>
      </c>
      <c r="B5234" s="4" t="s">
        <v>1259</v>
      </c>
      <c r="C5234" s="4" t="s">
        <v>7711</v>
      </c>
      <c r="D5234" s="4" t="s">
        <v>946</v>
      </c>
      <c r="E5234" s="4" t="s">
        <v>947</v>
      </c>
      <c r="F5234" s="4" t="s">
        <v>84</v>
      </c>
      <c r="G5234" s="4" t="s">
        <v>85</v>
      </c>
      <c r="H5234" s="4" t="s">
        <v>353</v>
      </c>
      <c r="I5234" s="7"/>
      <c r="J5234" s="7"/>
      <c r="K5234" s="8">
        <v>945.5</v>
      </c>
      <c r="L5234" s="7"/>
      <c r="M5234" s="7"/>
      <c r="N5234" s="7"/>
      <c r="O5234" s="7"/>
      <c r="P5234" s="7"/>
      <c r="Q5234" s="7"/>
      <c r="R5234" s="7"/>
      <c r="S5234" s="7"/>
      <c r="T5234" s="7"/>
      <c r="U5234" s="9">
        <v>945.5</v>
      </c>
    </row>
    <row r="5235" spans="1:21" ht="23.25" thickBot="1" x14ac:dyDescent="0.3">
      <c r="A5235" s="4" t="s">
        <v>943</v>
      </c>
      <c r="B5235" s="4" t="s">
        <v>1259</v>
      </c>
      <c r="C5235" s="4" t="s">
        <v>7711</v>
      </c>
      <c r="D5235" s="4" t="s">
        <v>946</v>
      </c>
      <c r="E5235" s="4" t="s">
        <v>947</v>
      </c>
      <c r="F5235" s="4" t="s">
        <v>164</v>
      </c>
      <c r="G5235" s="4" t="s">
        <v>165</v>
      </c>
      <c r="H5235" s="4" t="s">
        <v>353</v>
      </c>
      <c r="I5235" s="11"/>
      <c r="J5235" s="11"/>
      <c r="K5235" s="11"/>
      <c r="L5235" s="11"/>
      <c r="M5235" s="11"/>
      <c r="N5235" s="10">
        <v>249</v>
      </c>
      <c r="O5235" s="10">
        <v>-249</v>
      </c>
      <c r="P5235" s="11"/>
      <c r="Q5235" s="11"/>
      <c r="R5235" s="11"/>
      <c r="S5235" s="11"/>
      <c r="T5235" s="11"/>
      <c r="U5235" s="12">
        <v>0</v>
      </c>
    </row>
    <row r="5236" spans="1:21" ht="23.25" thickBot="1" x14ac:dyDescent="0.3">
      <c r="A5236" s="4" t="s">
        <v>943</v>
      </c>
      <c r="B5236" s="4" t="s">
        <v>1259</v>
      </c>
      <c r="C5236" s="4" t="s">
        <v>7711</v>
      </c>
      <c r="D5236" s="4" t="s">
        <v>946</v>
      </c>
      <c r="E5236" s="4" t="s">
        <v>947</v>
      </c>
      <c r="F5236" s="4" t="s">
        <v>308</v>
      </c>
      <c r="G5236" s="4" t="s">
        <v>309</v>
      </c>
      <c r="H5236" s="4" t="s">
        <v>353</v>
      </c>
      <c r="I5236" s="8">
        <v>199</v>
      </c>
      <c r="J5236" s="7"/>
      <c r="K5236" s="7"/>
      <c r="L5236" s="7"/>
      <c r="M5236" s="7"/>
      <c r="N5236" s="7"/>
      <c r="O5236" s="7"/>
      <c r="P5236" s="7"/>
      <c r="Q5236" s="7"/>
      <c r="R5236" s="7"/>
      <c r="S5236" s="7"/>
      <c r="T5236" s="7"/>
      <c r="U5236" s="9">
        <v>199</v>
      </c>
    </row>
    <row r="5237" spans="1:21" ht="23.25" thickBot="1" x14ac:dyDescent="0.3">
      <c r="A5237" s="4" t="s">
        <v>943</v>
      </c>
      <c r="B5237" s="4" t="s">
        <v>1259</v>
      </c>
      <c r="C5237" s="4" t="s">
        <v>7711</v>
      </c>
      <c r="D5237" s="4" t="s">
        <v>1064</v>
      </c>
      <c r="E5237" s="4" t="s">
        <v>1065</v>
      </c>
      <c r="F5237" s="4" t="s">
        <v>84</v>
      </c>
      <c r="G5237" s="4" t="s">
        <v>85</v>
      </c>
      <c r="H5237" s="4" t="s">
        <v>1066</v>
      </c>
      <c r="I5237" s="11"/>
      <c r="J5237" s="10">
        <v>96.26</v>
      </c>
      <c r="K5237" s="11"/>
      <c r="L5237" s="11"/>
      <c r="M5237" s="11"/>
      <c r="N5237" s="11"/>
      <c r="O5237" s="11"/>
      <c r="P5237" s="11"/>
      <c r="Q5237" s="11"/>
      <c r="R5237" s="11"/>
      <c r="S5237" s="11"/>
      <c r="T5237" s="11"/>
      <c r="U5237" s="9">
        <v>96.26</v>
      </c>
    </row>
    <row r="5238" spans="1:21" ht="23.25" thickBot="1" x14ac:dyDescent="0.3">
      <c r="A5238" s="4" t="s">
        <v>943</v>
      </c>
      <c r="B5238" s="4" t="s">
        <v>1260</v>
      </c>
      <c r="C5238" s="4" t="s">
        <v>1261</v>
      </c>
      <c r="D5238" s="4" t="s">
        <v>944</v>
      </c>
      <c r="E5238" s="4" t="s">
        <v>945</v>
      </c>
      <c r="F5238" s="4" t="s">
        <v>445</v>
      </c>
      <c r="G5238" s="4" t="s">
        <v>446</v>
      </c>
      <c r="H5238" s="4" t="s">
        <v>440</v>
      </c>
      <c r="I5238" s="8">
        <v>98.96</v>
      </c>
      <c r="J5238" s="7"/>
      <c r="K5238" s="7"/>
      <c r="L5238" s="7"/>
      <c r="M5238" s="7"/>
      <c r="N5238" s="7"/>
      <c r="O5238" s="7"/>
      <c r="P5238" s="7"/>
      <c r="Q5238" s="7"/>
      <c r="R5238" s="7"/>
      <c r="S5238" s="7"/>
      <c r="T5238" s="7"/>
      <c r="U5238" s="9">
        <v>98.96</v>
      </c>
    </row>
    <row r="5239" spans="1:21" ht="23.25" thickBot="1" x14ac:dyDescent="0.3">
      <c r="A5239" s="4" t="s">
        <v>943</v>
      </c>
      <c r="B5239" s="4" t="s">
        <v>1260</v>
      </c>
      <c r="C5239" s="4" t="s">
        <v>1261</v>
      </c>
      <c r="D5239" s="4" t="s">
        <v>944</v>
      </c>
      <c r="E5239" s="4" t="s">
        <v>945</v>
      </c>
      <c r="F5239" s="4" t="s">
        <v>84</v>
      </c>
      <c r="G5239" s="4" t="s">
        <v>85</v>
      </c>
      <c r="H5239" s="4" t="s">
        <v>440</v>
      </c>
      <c r="I5239" s="11"/>
      <c r="J5239" s="11"/>
      <c r="K5239" s="10">
        <v>1634.66</v>
      </c>
      <c r="L5239" s="11"/>
      <c r="M5239" s="11"/>
      <c r="N5239" s="11"/>
      <c r="O5239" s="11"/>
      <c r="P5239" s="11"/>
      <c r="Q5239" s="11"/>
      <c r="R5239" s="11"/>
      <c r="S5239" s="11"/>
      <c r="T5239" s="11"/>
      <c r="U5239" s="9">
        <v>1634.66</v>
      </c>
    </row>
    <row r="5240" spans="1:21" ht="23.25" thickBot="1" x14ac:dyDescent="0.3">
      <c r="A5240" s="4" t="s">
        <v>943</v>
      </c>
      <c r="B5240" s="4" t="s">
        <v>1260</v>
      </c>
      <c r="C5240" s="4" t="s">
        <v>1261</v>
      </c>
      <c r="D5240" s="4" t="s">
        <v>944</v>
      </c>
      <c r="E5240" s="4" t="s">
        <v>945</v>
      </c>
      <c r="F5240" s="4" t="s">
        <v>86</v>
      </c>
      <c r="G5240" s="4" t="s">
        <v>87</v>
      </c>
      <c r="H5240" s="4" t="s">
        <v>440</v>
      </c>
      <c r="I5240" s="8">
        <v>647.86</v>
      </c>
      <c r="J5240" s="7"/>
      <c r="K5240" s="7"/>
      <c r="L5240" s="7"/>
      <c r="M5240" s="7"/>
      <c r="N5240" s="7"/>
      <c r="O5240" s="7"/>
      <c r="P5240" s="7"/>
      <c r="Q5240" s="7"/>
      <c r="R5240" s="7"/>
      <c r="S5240" s="7"/>
      <c r="T5240" s="7"/>
      <c r="U5240" s="9">
        <v>647.86</v>
      </c>
    </row>
    <row r="5241" spans="1:21" ht="23.25" thickBot="1" x14ac:dyDescent="0.3">
      <c r="A5241" s="4" t="s">
        <v>943</v>
      </c>
      <c r="B5241" s="4" t="s">
        <v>1260</v>
      </c>
      <c r="C5241" s="4" t="s">
        <v>1261</v>
      </c>
      <c r="D5241" s="4" t="s">
        <v>946</v>
      </c>
      <c r="E5241" s="4" t="s">
        <v>947</v>
      </c>
      <c r="F5241" s="4" t="s">
        <v>84</v>
      </c>
      <c r="G5241" s="4" t="s">
        <v>85</v>
      </c>
      <c r="H5241" s="4" t="s">
        <v>353</v>
      </c>
      <c r="I5241" s="11"/>
      <c r="J5241" s="11"/>
      <c r="K5241" s="10">
        <v>522.34</v>
      </c>
      <c r="L5241" s="11"/>
      <c r="M5241" s="11"/>
      <c r="N5241" s="11"/>
      <c r="O5241" s="11"/>
      <c r="P5241" s="11"/>
      <c r="Q5241" s="11"/>
      <c r="R5241" s="11"/>
      <c r="S5241" s="11"/>
      <c r="T5241" s="11"/>
      <c r="U5241" s="9">
        <v>522.34</v>
      </c>
    </row>
    <row r="5242" spans="1:21" ht="23.25" thickBot="1" x14ac:dyDescent="0.3">
      <c r="A5242" s="4" t="s">
        <v>943</v>
      </c>
      <c r="B5242" s="4" t="s">
        <v>1260</v>
      </c>
      <c r="C5242" s="4" t="s">
        <v>1261</v>
      </c>
      <c r="D5242" s="4" t="s">
        <v>946</v>
      </c>
      <c r="E5242" s="4" t="s">
        <v>947</v>
      </c>
      <c r="F5242" s="4" t="s">
        <v>308</v>
      </c>
      <c r="G5242" s="4" t="s">
        <v>309</v>
      </c>
      <c r="H5242" s="4" t="s">
        <v>353</v>
      </c>
      <c r="I5242" s="8">
        <v>199</v>
      </c>
      <c r="J5242" s="7"/>
      <c r="K5242" s="7"/>
      <c r="L5242" s="7"/>
      <c r="M5242" s="7"/>
      <c r="N5242" s="7"/>
      <c r="O5242" s="7"/>
      <c r="P5242" s="7"/>
      <c r="Q5242" s="7"/>
      <c r="R5242" s="7"/>
      <c r="S5242" s="7"/>
      <c r="T5242" s="7"/>
      <c r="U5242" s="9">
        <v>199</v>
      </c>
    </row>
    <row r="5243" spans="1:21" ht="23.25" thickBot="1" x14ac:dyDescent="0.3">
      <c r="A5243" s="4" t="s">
        <v>943</v>
      </c>
      <c r="B5243" s="4" t="s">
        <v>1262</v>
      </c>
      <c r="C5243" s="4" t="s">
        <v>1263</v>
      </c>
      <c r="D5243" s="4" t="s">
        <v>944</v>
      </c>
      <c r="E5243" s="4" t="s">
        <v>945</v>
      </c>
      <c r="F5243" s="4" t="s">
        <v>132</v>
      </c>
      <c r="G5243" s="4" t="s">
        <v>133</v>
      </c>
      <c r="H5243" s="4" t="s">
        <v>440</v>
      </c>
      <c r="I5243" s="11"/>
      <c r="J5243" s="10">
        <v>179.57</v>
      </c>
      <c r="K5243" s="11"/>
      <c r="L5243" s="11"/>
      <c r="M5243" s="11"/>
      <c r="N5243" s="11"/>
      <c r="O5243" s="11"/>
      <c r="P5243" s="11"/>
      <c r="Q5243" s="11"/>
      <c r="R5243" s="11"/>
      <c r="S5243" s="11"/>
      <c r="T5243" s="11"/>
      <c r="U5243" s="9">
        <v>179.57</v>
      </c>
    </row>
    <row r="5244" spans="1:21" ht="23.25" thickBot="1" x14ac:dyDescent="0.3">
      <c r="A5244" s="4" t="s">
        <v>943</v>
      </c>
      <c r="B5244" s="4" t="s">
        <v>1262</v>
      </c>
      <c r="C5244" s="4" t="s">
        <v>1263</v>
      </c>
      <c r="D5244" s="4" t="s">
        <v>944</v>
      </c>
      <c r="E5244" s="4" t="s">
        <v>945</v>
      </c>
      <c r="F5244" s="4" t="s">
        <v>38</v>
      </c>
      <c r="G5244" s="4" t="s">
        <v>39</v>
      </c>
      <c r="H5244" s="4" t="s">
        <v>440</v>
      </c>
      <c r="I5244" s="8">
        <v>135</v>
      </c>
      <c r="J5244" s="8">
        <v>313.2</v>
      </c>
      <c r="K5244" s="8">
        <v>135</v>
      </c>
      <c r="L5244" s="7"/>
      <c r="M5244" s="8">
        <v>405</v>
      </c>
      <c r="N5244" s="7"/>
      <c r="O5244" s="7"/>
      <c r="P5244" s="7"/>
      <c r="Q5244" s="7"/>
      <c r="R5244" s="7"/>
      <c r="S5244" s="7"/>
      <c r="T5244" s="7"/>
      <c r="U5244" s="9">
        <v>988.2</v>
      </c>
    </row>
    <row r="5245" spans="1:21" ht="23.25" thickBot="1" x14ac:dyDescent="0.3">
      <c r="A5245" s="4" t="s">
        <v>943</v>
      </c>
      <c r="B5245" s="4" t="s">
        <v>1262</v>
      </c>
      <c r="C5245" s="4" t="s">
        <v>1263</v>
      </c>
      <c r="D5245" s="4" t="s">
        <v>944</v>
      </c>
      <c r="E5245" s="4" t="s">
        <v>945</v>
      </c>
      <c r="F5245" s="4" t="s">
        <v>98</v>
      </c>
      <c r="G5245" s="4" t="s">
        <v>99</v>
      </c>
      <c r="H5245" s="4" t="s">
        <v>440</v>
      </c>
      <c r="I5245" s="11"/>
      <c r="J5245" s="11"/>
      <c r="K5245" s="11"/>
      <c r="L5245" s="11"/>
      <c r="M5245" s="11"/>
      <c r="N5245" s="11"/>
      <c r="O5245" s="11"/>
      <c r="P5245" s="11"/>
      <c r="Q5245" s="11"/>
      <c r="R5245" s="10">
        <v>65.98</v>
      </c>
      <c r="S5245" s="10">
        <v>-65.98</v>
      </c>
      <c r="T5245" s="10">
        <v>32.99</v>
      </c>
      <c r="U5245" s="9">
        <v>32.99</v>
      </c>
    </row>
    <row r="5246" spans="1:21" ht="23.25" thickBot="1" x14ac:dyDescent="0.3">
      <c r="A5246" s="4" t="s">
        <v>943</v>
      </c>
      <c r="B5246" s="4" t="s">
        <v>1262</v>
      </c>
      <c r="C5246" s="4" t="s">
        <v>1263</v>
      </c>
      <c r="D5246" s="4" t="s">
        <v>944</v>
      </c>
      <c r="E5246" s="4" t="s">
        <v>945</v>
      </c>
      <c r="F5246" s="4" t="s">
        <v>146</v>
      </c>
      <c r="G5246" s="4" t="s">
        <v>147</v>
      </c>
      <c r="H5246" s="4" t="s">
        <v>440</v>
      </c>
      <c r="I5246" s="7"/>
      <c r="J5246" s="7"/>
      <c r="K5246" s="7"/>
      <c r="L5246" s="7"/>
      <c r="M5246" s="7"/>
      <c r="N5246" s="7"/>
      <c r="O5246" s="8">
        <v>25.48</v>
      </c>
      <c r="P5246" s="7"/>
      <c r="Q5246" s="7"/>
      <c r="R5246" s="7"/>
      <c r="S5246" s="7"/>
      <c r="T5246" s="7"/>
      <c r="U5246" s="9">
        <v>25.48</v>
      </c>
    </row>
    <row r="5247" spans="1:21" ht="23.25" thickBot="1" x14ac:dyDescent="0.3">
      <c r="A5247" s="4" t="s">
        <v>943</v>
      </c>
      <c r="B5247" s="4" t="s">
        <v>1262</v>
      </c>
      <c r="C5247" s="4" t="s">
        <v>1263</v>
      </c>
      <c r="D5247" s="4" t="s">
        <v>944</v>
      </c>
      <c r="E5247" s="4" t="s">
        <v>945</v>
      </c>
      <c r="F5247" s="4" t="s">
        <v>102</v>
      </c>
      <c r="G5247" s="4" t="s">
        <v>103</v>
      </c>
      <c r="H5247" s="4" t="s">
        <v>440</v>
      </c>
      <c r="I5247" s="11"/>
      <c r="J5247" s="11"/>
      <c r="K5247" s="10">
        <v>99.99</v>
      </c>
      <c r="L5247" s="11"/>
      <c r="M5247" s="11"/>
      <c r="N5247" s="10">
        <v>99.99</v>
      </c>
      <c r="O5247" s="11"/>
      <c r="P5247" s="11"/>
      <c r="Q5247" s="10">
        <v>219.99</v>
      </c>
      <c r="R5247" s="11"/>
      <c r="S5247" s="10">
        <v>65.989999999999995</v>
      </c>
      <c r="T5247" s="11"/>
      <c r="U5247" s="9">
        <v>485.96</v>
      </c>
    </row>
    <row r="5248" spans="1:21" ht="23.25" thickBot="1" x14ac:dyDescent="0.3">
      <c r="A5248" s="4" t="s">
        <v>943</v>
      </c>
      <c r="B5248" s="4" t="s">
        <v>1262</v>
      </c>
      <c r="C5248" s="4" t="s">
        <v>1263</v>
      </c>
      <c r="D5248" s="4" t="s">
        <v>944</v>
      </c>
      <c r="E5248" s="4" t="s">
        <v>945</v>
      </c>
      <c r="F5248" s="4" t="s">
        <v>235</v>
      </c>
      <c r="G5248" s="4" t="s">
        <v>236</v>
      </c>
      <c r="H5248" s="4" t="s">
        <v>440</v>
      </c>
      <c r="I5248" s="8">
        <v>32.99</v>
      </c>
      <c r="J5248" s="8">
        <v>32.99</v>
      </c>
      <c r="K5248" s="8">
        <v>32.99</v>
      </c>
      <c r="L5248" s="8">
        <v>32.99</v>
      </c>
      <c r="M5248" s="8">
        <v>32.99</v>
      </c>
      <c r="N5248" s="8">
        <v>32.99</v>
      </c>
      <c r="O5248" s="8">
        <v>32.99</v>
      </c>
      <c r="P5248" s="8">
        <v>32.99</v>
      </c>
      <c r="Q5248" s="7"/>
      <c r="R5248" s="7"/>
      <c r="S5248" s="8">
        <v>65.98</v>
      </c>
      <c r="T5248" s="8">
        <v>32.99</v>
      </c>
      <c r="U5248" s="9">
        <v>362.89</v>
      </c>
    </row>
    <row r="5249" spans="1:21" ht="23.25" thickBot="1" x14ac:dyDescent="0.3">
      <c r="A5249" s="4" t="s">
        <v>943</v>
      </c>
      <c r="B5249" s="4" t="s">
        <v>1262</v>
      </c>
      <c r="C5249" s="4" t="s">
        <v>1263</v>
      </c>
      <c r="D5249" s="4" t="s">
        <v>944</v>
      </c>
      <c r="E5249" s="4" t="s">
        <v>945</v>
      </c>
      <c r="F5249" s="4" t="s">
        <v>82</v>
      </c>
      <c r="G5249" s="4" t="s">
        <v>83</v>
      </c>
      <c r="H5249" s="4" t="s">
        <v>440</v>
      </c>
      <c r="I5249" s="10">
        <v>57.1</v>
      </c>
      <c r="J5249" s="10">
        <v>3</v>
      </c>
      <c r="K5249" s="11"/>
      <c r="L5249" s="10">
        <v>15</v>
      </c>
      <c r="M5249" s="11"/>
      <c r="N5249" s="11"/>
      <c r="O5249" s="11"/>
      <c r="P5249" s="11"/>
      <c r="Q5249" s="11"/>
      <c r="R5249" s="11"/>
      <c r="S5249" s="11"/>
      <c r="T5249" s="11"/>
      <c r="U5249" s="9">
        <v>75.099999999999994</v>
      </c>
    </row>
    <row r="5250" spans="1:21" ht="23.25" thickBot="1" x14ac:dyDescent="0.3">
      <c r="A5250" s="4" t="s">
        <v>943</v>
      </c>
      <c r="B5250" s="4" t="s">
        <v>1262</v>
      </c>
      <c r="C5250" s="4" t="s">
        <v>1263</v>
      </c>
      <c r="D5250" s="4" t="s">
        <v>944</v>
      </c>
      <c r="E5250" s="4" t="s">
        <v>945</v>
      </c>
      <c r="F5250" s="4" t="s">
        <v>239</v>
      </c>
      <c r="G5250" s="4" t="s">
        <v>240</v>
      </c>
      <c r="H5250" s="4" t="s">
        <v>440</v>
      </c>
      <c r="I5250" s="8">
        <v>9</v>
      </c>
      <c r="J5250" s="8">
        <v>18</v>
      </c>
      <c r="K5250" s="8">
        <v>9</v>
      </c>
      <c r="L5250" s="8">
        <v>36</v>
      </c>
      <c r="M5250" s="7"/>
      <c r="N5250" s="7"/>
      <c r="O5250" s="7"/>
      <c r="P5250" s="7"/>
      <c r="Q5250" s="7"/>
      <c r="R5250" s="7"/>
      <c r="S5250" s="7"/>
      <c r="T5250" s="7"/>
      <c r="U5250" s="9">
        <v>72</v>
      </c>
    </row>
    <row r="5251" spans="1:21" ht="23.25" thickBot="1" x14ac:dyDescent="0.3">
      <c r="A5251" s="4" t="s">
        <v>943</v>
      </c>
      <c r="B5251" s="4" t="s">
        <v>1262</v>
      </c>
      <c r="C5251" s="4" t="s">
        <v>1263</v>
      </c>
      <c r="D5251" s="4" t="s">
        <v>944</v>
      </c>
      <c r="E5251" s="4" t="s">
        <v>945</v>
      </c>
      <c r="F5251" s="4" t="s">
        <v>84</v>
      </c>
      <c r="G5251" s="4" t="s">
        <v>85</v>
      </c>
      <c r="H5251" s="4" t="s">
        <v>440</v>
      </c>
      <c r="I5251" s="10">
        <v>386.85</v>
      </c>
      <c r="J5251" s="10">
        <v>1451.1</v>
      </c>
      <c r="K5251" s="10">
        <v>122</v>
      </c>
      <c r="L5251" s="10">
        <v>341.36</v>
      </c>
      <c r="M5251" s="10">
        <v>317.64999999999998</v>
      </c>
      <c r="N5251" s="10">
        <v>341.89</v>
      </c>
      <c r="O5251" s="11"/>
      <c r="P5251" s="11"/>
      <c r="Q5251" s="11"/>
      <c r="R5251" s="11"/>
      <c r="S5251" s="11"/>
      <c r="T5251" s="11"/>
      <c r="U5251" s="9">
        <v>2960.85</v>
      </c>
    </row>
    <row r="5252" spans="1:21" ht="23.25" thickBot="1" x14ac:dyDescent="0.3">
      <c r="A5252" s="4" t="s">
        <v>943</v>
      </c>
      <c r="B5252" s="4" t="s">
        <v>1262</v>
      </c>
      <c r="C5252" s="4" t="s">
        <v>1263</v>
      </c>
      <c r="D5252" s="4" t="s">
        <v>944</v>
      </c>
      <c r="E5252" s="4" t="s">
        <v>945</v>
      </c>
      <c r="F5252" s="4" t="s">
        <v>162</v>
      </c>
      <c r="G5252" s="4" t="s">
        <v>163</v>
      </c>
      <c r="H5252" s="4" t="s">
        <v>440</v>
      </c>
      <c r="I5252" s="8">
        <v>98.22</v>
      </c>
      <c r="J5252" s="8">
        <v>69.22</v>
      </c>
      <c r="K5252" s="7"/>
      <c r="L5252" s="8">
        <v>30.42</v>
      </c>
      <c r="M5252" s="7"/>
      <c r="N5252" s="7"/>
      <c r="O5252" s="7"/>
      <c r="P5252" s="7"/>
      <c r="Q5252" s="7"/>
      <c r="R5252" s="7"/>
      <c r="S5252" s="7"/>
      <c r="T5252" s="7"/>
      <c r="U5252" s="9">
        <v>197.86</v>
      </c>
    </row>
    <row r="5253" spans="1:21" ht="23.25" thickBot="1" x14ac:dyDescent="0.3">
      <c r="A5253" s="4" t="s">
        <v>943</v>
      </c>
      <c r="B5253" s="4" t="s">
        <v>1262</v>
      </c>
      <c r="C5253" s="4" t="s">
        <v>1263</v>
      </c>
      <c r="D5253" s="4" t="s">
        <v>944</v>
      </c>
      <c r="E5253" s="4" t="s">
        <v>945</v>
      </c>
      <c r="F5253" s="4" t="s">
        <v>164</v>
      </c>
      <c r="G5253" s="4" t="s">
        <v>165</v>
      </c>
      <c r="H5253" s="4" t="s">
        <v>440</v>
      </c>
      <c r="I5253" s="10">
        <v>12.91</v>
      </c>
      <c r="J5253" s="10">
        <v>1268.73</v>
      </c>
      <c r="K5253" s="11"/>
      <c r="L5253" s="10">
        <v>335.1</v>
      </c>
      <c r="M5253" s="10">
        <v>763.22</v>
      </c>
      <c r="N5253" s="10">
        <v>772.46</v>
      </c>
      <c r="O5253" s="11"/>
      <c r="P5253" s="11"/>
      <c r="Q5253" s="11"/>
      <c r="R5253" s="11"/>
      <c r="S5253" s="11"/>
      <c r="T5253" s="11"/>
      <c r="U5253" s="9">
        <v>3152.42</v>
      </c>
    </row>
    <row r="5254" spans="1:21" ht="23.25" thickBot="1" x14ac:dyDescent="0.3">
      <c r="A5254" s="4" t="s">
        <v>943</v>
      </c>
      <c r="B5254" s="4" t="s">
        <v>1262</v>
      </c>
      <c r="C5254" s="4" t="s">
        <v>1263</v>
      </c>
      <c r="D5254" s="4" t="s">
        <v>944</v>
      </c>
      <c r="E5254" s="4" t="s">
        <v>945</v>
      </c>
      <c r="F5254" s="4" t="s">
        <v>86</v>
      </c>
      <c r="G5254" s="4" t="s">
        <v>87</v>
      </c>
      <c r="H5254" s="4" t="s">
        <v>440</v>
      </c>
      <c r="I5254" s="8">
        <v>1181.4000000000001</v>
      </c>
      <c r="J5254" s="7"/>
      <c r="K5254" s="7"/>
      <c r="L5254" s="7"/>
      <c r="M5254" s="7"/>
      <c r="N5254" s="7"/>
      <c r="O5254" s="7"/>
      <c r="P5254" s="7"/>
      <c r="Q5254" s="7"/>
      <c r="R5254" s="7"/>
      <c r="S5254" s="7"/>
      <c r="T5254" s="7"/>
      <c r="U5254" s="9">
        <v>1181.4000000000001</v>
      </c>
    </row>
    <row r="5255" spans="1:21" ht="23.25" thickBot="1" x14ac:dyDescent="0.3">
      <c r="A5255" s="4" t="s">
        <v>943</v>
      </c>
      <c r="B5255" s="4" t="s">
        <v>1262</v>
      </c>
      <c r="C5255" s="4" t="s">
        <v>1263</v>
      </c>
      <c r="D5255" s="4" t="s">
        <v>944</v>
      </c>
      <c r="E5255" s="4" t="s">
        <v>945</v>
      </c>
      <c r="F5255" s="4" t="s">
        <v>166</v>
      </c>
      <c r="G5255" s="4" t="s">
        <v>167</v>
      </c>
      <c r="H5255" s="4" t="s">
        <v>440</v>
      </c>
      <c r="I5255" s="11"/>
      <c r="J5255" s="11"/>
      <c r="K5255" s="10">
        <v>1203.82</v>
      </c>
      <c r="L5255" s="10">
        <v>200</v>
      </c>
      <c r="M5255" s="11"/>
      <c r="N5255" s="11"/>
      <c r="O5255" s="11"/>
      <c r="P5255" s="11"/>
      <c r="Q5255" s="11"/>
      <c r="R5255" s="11"/>
      <c r="S5255" s="11"/>
      <c r="T5255" s="11"/>
      <c r="U5255" s="9">
        <v>1403.82</v>
      </c>
    </row>
    <row r="5256" spans="1:21" ht="23.25" thickBot="1" x14ac:dyDescent="0.3">
      <c r="A5256" s="4" t="s">
        <v>943</v>
      </c>
      <c r="B5256" s="4" t="s">
        <v>1262</v>
      </c>
      <c r="C5256" s="4" t="s">
        <v>1263</v>
      </c>
      <c r="D5256" s="4" t="s">
        <v>946</v>
      </c>
      <c r="E5256" s="4" t="s">
        <v>947</v>
      </c>
      <c r="F5256" s="4" t="s">
        <v>116</v>
      </c>
      <c r="G5256" s="4" t="s">
        <v>117</v>
      </c>
      <c r="H5256" s="4" t="s">
        <v>353</v>
      </c>
      <c r="I5256" s="8">
        <v>72</v>
      </c>
      <c r="J5256" s="7"/>
      <c r="K5256" s="7"/>
      <c r="L5256" s="7"/>
      <c r="M5256" s="7"/>
      <c r="N5256" s="7"/>
      <c r="O5256" s="7"/>
      <c r="P5256" s="7"/>
      <c r="Q5256" s="7"/>
      <c r="R5256" s="7"/>
      <c r="S5256" s="7"/>
      <c r="T5256" s="7"/>
      <c r="U5256" s="9">
        <v>72</v>
      </c>
    </row>
    <row r="5257" spans="1:21" ht="23.25" thickBot="1" x14ac:dyDescent="0.3">
      <c r="A5257" s="4" t="s">
        <v>943</v>
      </c>
      <c r="B5257" s="4" t="s">
        <v>1262</v>
      </c>
      <c r="C5257" s="4" t="s">
        <v>1263</v>
      </c>
      <c r="D5257" s="4" t="s">
        <v>946</v>
      </c>
      <c r="E5257" s="4" t="s">
        <v>947</v>
      </c>
      <c r="F5257" s="4" t="s">
        <v>308</v>
      </c>
      <c r="G5257" s="4" t="s">
        <v>309</v>
      </c>
      <c r="H5257" s="4" t="s">
        <v>353</v>
      </c>
      <c r="I5257" s="10">
        <v>199</v>
      </c>
      <c r="J5257" s="11"/>
      <c r="K5257" s="11"/>
      <c r="L5257" s="11"/>
      <c r="M5257" s="11"/>
      <c r="N5257" s="11"/>
      <c r="O5257" s="11"/>
      <c r="P5257" s="11"/>
      <c r="Q5257" s="11"/>
      <c r="R5257" s="11"/>
      <c r="S5257" s="11"/>
      <c r="T5257" s="11"/>
      <c r="U5257" s="9">
        <v>199</v>
      </c>
    </row>
    <row r="5258" spans="1:21" ht="23.25" thickBot="1" x14ac:dyDescent="0.3">
      <c r="A5258" s="4" t="s">
        <v>943</v>
      </c>
      <c r="B5258" s="4" t="s">
        <v>1262</v>
      </c>
      <c r="C5258" s="4" t="s">
        <v>1263</v>
      </c>
      <c r="D5258" s="4" t="s">
        <v>1043</v>
      </c>
      <c r="E5258" s="4" t="s">
        <v>1044</v>
      </c>
      <c r="F5258" s="4" t="s">
        <v>84</v>
      </c>
      <c r="G5258" s="4" t="s">
        <v>85</v>
      </c>
      <c r="H5258" s="4" t="s">
        <v>1045</v>
      </c>
      <c r="I5258" s="7"/>
      <c r="J5258" s="7"/>
      <c r="K5258" s="7"/>
      <c r="L5258" s="7"/>
      <c r="M5258" s="7"/>
      <c r="N5258" s="8">
        <v>34.5</v>
      </c>
      <c r="O5258" s="7"/>
      <c r="P5258" s="7"/>
      <c r="Q5258" s="7"/>
      <c r="R5258" s="7"/>
      <c r="S5258" s="7"/>
      <c r="T5258" s="7"/>
      <c r="U5258" s="9">
        <v>34.5</v>
      </c>
    </row>
    <row r="5259" spans="1:21" ht="23.25" thickBot="1" x14ac:dyDescent="0.3">
      <c r="A5259" s="4" t="s">
        <v>943</v>
      </c>
      <c r="B5259" s="4" t="s">
        <v>1264</v>
      </c>
      <c r="C5259" s="4" t="s">
        <v>1265</v>
      </c>
      <c r="D5259" s="4" t="s">
        <v>944</v>
      </c>
      <c r="E5259" s="4" t="s">
        <v>945</v>
      </c>
      <c r="F5259" s="4" t="s">
        <v>128</v>
      </c>
      <c r="G5259" s="4" t="s">
        <v>129</v>
      </c>
      <c r="H5259" s="4" t="s">
        <v>440</v>
      </c>
      <c r="I5259" s="11"/>
      <c r="J5259" s="11"/>
      <c r="K5259" s="11"/>
      <c r="L5259" s="10">
        <v>250</v>
      </c>
      <c r="M5259" s="11"/>
      <c r="N5259" s="11"/>
      <c r="O5259" s="10">
        <v>-250</v>
      </c>
      <c r="P5259" s="11"/>
      <c r="Q5259" s="11"/>
      <c r="R5259" s="11"/>
      <c r="S5259" s="11"/>
      <c r="T5259" s="10">
        <v>225</v>
      </c>
      <c r="U5259" s="9">
        <v>225</v>
      </c>
    </row>
    <row r="5260" spans="1:21" ht="23.25" thickBot="1" x14ac:dyDescent="0.3">
      <c r="A5260" s="4" t="s">
        <v>943</v>
      </c>
      <c r="B5260" s="4" t="s">
        <v>1264</v>
      </c>
      <c r="C5260" s="4" t="s">
        <v>1265</v>
      </c>
      <c r="D5260" s="4" t="s">
        <v>944</v>
      </c>
      <c r="E5260" s="4" t="s">
        <v>945</v>
      </c>
      <c r="F5260" s="4" t="s">
        <v>132</v>
      </c>
      <c r="G5260" s="4" t="s">
        <v>133</v>
      </c>
      <c r="H5260" s="4" t="s">
        <v>440</v>
      </c>
      <c r="I5260" s="7"/>
      <c r="J5260" s="7"/>
      <c r="K5260" s="8">
        <v>751.68</v>
      </c>
      <c r="L5260" s="8">
        <v>533.02</v>
      </c>
      <c r="M5260" s="7"/>
      <c r="N5260" s="7"/>
      <c r="O5260" s="8">
        <v>450.34</v>
      </c>
      <c r="P5260" s="7"/>
      <c r="Q5260" s="7"/>
      <c r="R5260" s="7"/>
      <c r="S5260" s="7"/>
      <c r="T5260" s="7"/>
      <c r="U5260" s="9">
        <v>1735.04</v>
      </c>
    </row>
    <row r="5261" spans="1:21" ht="23.25" thickBot="1" x14ac:dyDescent="0.3">
      <c r="A5261" s="4" t="s">
        <v>943</v>
      </c>
      <c r="B5261" s="4" t="s">
        <v>1264</v>
      </c>
      <c r="C5261" s="4" t="s">
        <v>1265</v>
      </c>
      <c r="D5261" s="4" t="s">
        <v>944</v>
      </c>
      <c r="E5261" s="4" t="s">
        <v>945</v>
      </c>
      <c r="F5261" s="4" t="s">
        <v>134</v>
      </c>
      <c r="G5261" s="4" t="s">
        <v>135</v>
      </c>
      <c r="H5261" s="4" t="s">
        <v>440</v>
      </c>
      <c r="I5261" s="11"/>
      <c r="J5261" s="11"/>
      <c r="K5261" s="11"/>
      <c r="L5261" s="11"/>
      <c r="M5261" s="11"/>
      <c r="N5261" s="11"/>
      <c r="O5261" s="11"/>
      <c r="P5261" s="11"/>
      <c r="Q5261" s="11"/>
      <c r="R5261" s="11"/>
      <c r="S5261" s="11"/>
      <c r="T5261" s="10">
        <v>500</v>
      </c>
      <c r="U5261" s="9">
        <v>500</v>
      </c>
    </row>
    <row r="5262" spans="1:21" ht="23.25" thickBot="1" x14ac:dyDescent="0.3">
      <c r="A5262" s="4" t="s">
        <v>943</v>
      </c>
      <c r="B5262" s="4" t="s">
        <v>1264</v>
      </c>
      <c r="C5262" s="4" t="s">
        <v>1265</v>
      </c>
      <c r="D5262" s="4" t="s">
        <v>944</v>
      </c>
      <c r="E5262" s="4" t="s">
        <v>945</v>
      </c>
      <c r="F5262" s="4" t="s">
        <v>364</v>
      </c>
      <c r="G5262" s="4" t="s">
        <v>365</v>
      </c>
      <c r="H5262" s="4" t="s">
        <v>440</v>
      </c>
      <c r="I5262" s="7"/>
      <c r="J5262" s="7"/>
      <c r="K5262" s="7"/>
      <c r="L5262" s="7"/>
      <c r="M5262" s="7"/>
      <c r="N5262" s="7"/>
      <c r="O5262" s="7"/>
      <c r="P5262" s="7"/>
      <c r="Q5262" s="7"/>
      <c r="R5262" s="7"/>
      <c r="S5262" s="7"/>
      <c r="T5262" s="8">
        <v>14.99</v>
      </c>
      <c r="U5262" s="9">
        <v>14.99</v>
      </c>
    </row>
    <row r="5263" spans="1:21" ht="23.25" thickBot="1" x14ac:dyDescent="0.3">
      <c r="A5263" s="4" t="s">
        <v>943</v>
      </c>
      <c r="B5263" s="4" t="s">
        <v>1264</v>
      </c>
      <c r="C5263" s="4" t="s">
        <v>1265</v>
      </c>
      <c r="D5263" s="4" t="s">
        <v>944</v>
      </c>
      <c r="E5263" s="4" t="s">
        <v>945</v>
      </c>
      <c r="F5263" s="4" t="s">
        <v>102</v>
      </c>
      <c r="G5263" s="4" t="s">
        <v>103</v>
      </c>
      <c r="H5263" s="4" t="s">
        <v>440</v>
      </c>
      <c r="I5263" s="11"/>
      <c r="J5263" s="10">
        <v>23.85</v>
      </c>
      <c r="K5263" s="11"/>
      <c r="L5263" s="11"/>
      <c r="M5263" s="11"/>
      <c r="N5263" s="10">
        <v>177</v>
      </c>
      <c r="O5263" s="11"/>
      <c r="P5263" s="11"/>
      <c r="Q5263" s="10">
        <v>49.44</v>
      </c>
      <c r="R5263" s="11"/>
      <c r="S5263" s="11"/>
      <c r="T5263" s="11"/>
      <c r="U5263" s="9">
        <v>250.29</v>
      </c>
    </row>
    <row r="5264" spans="1:21" ht="23.25" thickBot="1" x14ac:dyDescent="0.3">
      <c r="A5264" s="4" t="s">
        <v>943</v>
      </c>
      <c r="B5264" s="4" t="s">
        <v>1264</v>
      </c>
      <c r="C5264" s="4" t="s">
        <v>1265</v>
      </c>
      <c r="D5264" s="4" t="s">
        <v>944</v>
      </c>
      <c r="E5264" s="4" t="s">
        <v>945</v>
      </c>
      <c r="F5264" s="4" t="s">
        <v>235</v>
      </c>
      <c r="G5264" s="4" t="s">
        <v>236</v>
      </c>
      <c r="H5264" s="4" t="s">
        <v>440</v>
      </c>
      <c r="I5264" s="7"/>
      <c r="J5264" s="7"/>
      <c r="K5264" s="7"/>
      <c r="L5264" s="7"/>
      <c r="M5264" s="8">
        <v>100</v>
      </c>
      <c r="N5264" s="7"/>
      <c r="O5264" s="8">
        <v>85</v>
      </c>
      <c r="P5264" s="7"/>
      <c r="Q5264" s="7"/>
      <c r="R5264" s="7"/>
      <c r="S5264" s="7"/>
      <c r="T5264" s="7"/>
      <c r="U5264" s="9">
        <v>185</v>
      </c>
    </row>
    <row r="5265" spans="1:21" ht="23.25" thickBot="1" x14ac:dyDescent="0.3">
      <c r="A5265" s="4" t="s">
        <v>943</v>
      </c>
      <c r="B5265" s="4" t="s">
        <v>1264</v>
      </c>
      <c r="C5265" s="4" t="s">
        <v>1265</v>
      </c>
      <c r="D5265" s="4" t="s">
        <v>944</v>
      </c>
      <c r="E5265" s="4" t="s">
        <v>945</v>
      </c>
      <c r="F5265" s="4" t="s">
        <v>116</v>
      </c>
      <c r="G5265" s="4" t="s">
        <v>117</v>
      </c>
      <c r="H5265" s="4" t="s">
        <v>440</v>
      </c>
      <c r="I5265" s="10">
        <v>40.33</v>
      </c>
      <c r="J5265" s="10">
        <v>8</v>
      </c>
      <c r="K5265" s="10">
        <v>24.25</v>
      </c>
      <c r="L5265" s="10">
        <v>4.2</v>
      </c>
      <c r="M5265" s="10">
        <v>12.54</v>
      </c>
      <c r="N5265" s="10">
        <v>25.75</v>
      </c>
      <c r="O5265" s="11"/>
      <c r="P5265" s="11"/>
      <c r="Q5265" s="11"/>
      <c r="R5265" s="10">
        <v>154.4</v>
      </c>
      <c r="S5265" s="11"/>
      <c r="T5265" s="11"/>
      <c r="U5265" s="9">
        <v>269.47000000000003</v>
      </c>
    </row>
    <row r="5266" spans="1:21" ht="23.25" thickBot="1" x14ac:dyDescent="0.3">
      <c r="A5266" s="4" t="s">
        <v>943</v>
      </c>
      <c r="B5266" s="4" t="s">
        <v>1264</v>
      </c>
      <c r="C5266" s="4" t="s">
        <v>1265</v>
      </c>
      <c r="D5266" s="4" t="s">
        <v>944</v>
      </c>
      <c r="E5266" s="4" t="s">
        <v>945</v>
      </c>
      <c r="F5266" s="4" t="s">
        <v>82</v>
      </c>
      <c r="G5266" s="4" t="s">
        <v>83</v>
      </c>
      <c r="H5266" s="4" t="s">
        <v>440</v>
      </c>
      <c r="I5266" s="8">
        <v>30.85</v>
      </c>
      <c r="J5266" s="8">
        <v>38.450000000000003</v>
      </c>
      <c r="K5266" s="8">
        <v>18</v>
      </c>
      <c r="L5266" s="8">
        <v>6.9</v>
      </c>
      <c r="M5266" s="8">
        <v>18.350000000000001</v>
      </c>
      <c r="N5266" s="8">
        <v>8.8000000000000007</v>
      </c>
      <c r="O5266" s="7"/>
      <c r="P5266" s="7"/>
      <c r="Q5266" s="7"/>
      <c r="R5266" s="7"/>
      <c r="S5266" s="8">
        <v>4.2</v>
      </c>
      <c r="T5266" s="7"/>
      <c r="U5266" s="9">
        <v>125.55</v>
      </c>
    </row>
    <row r="5267" spans="1:21" ht="23.25" thickBot="1" x14ac:dyDescent="0.3">
      <c r="A5267" s="4" t="s">
        <v>943</v>
      </c>
      <c r="B5267" s="4" t="s">
        <v>1264</v>
      </c>
      <c r="C5267" s="4" t="s">
        <v>1265</v>
      </c>
      <c r="D5267" s="4" t="s">
        <v>944</v>
      </c>
      <c r="E5267" s="4" t="s">
        <v>945</v>
      </c>
      <c r="F5267" s="4" t="s">
        <v>239</v>
      </c>
      <c r="G5267" s="4" t="s">
        <v>240</v>
      </c>
      <c r="H5267" s="4" t="s">
        <v>440</v>
      </c>
      <c r="I5267" s="11"/>
      <c r="J5267" s="11"/>
      <c r="K5267" s="10">
        <v>29</v>
      </c>
      <c r="L5267" s="11"/>
      <c r="M5267" s="11"/>
      <c r="N5267" s="11"/>
      <c r="O5267" s="11"/>
      <c r="P5267" s="11"/>
      <c r="Q5267" s="11"/>
      <c r="R5267" s="11"/>
      <c r="S5267" s="11"/>
      <c r="T5267" s="11"/>
      <c r="U5267" s="9">
        <v>29</v>
      </c>
    </row>
    <row r="5268" spans="1:21" ht="23.25" thickBot="1" x14ac:dyDescent="0.3">
      <c r="A5268" s="4" t="s">
        <v>943</v>
      </c>
      <c r="B5268" s="4" t="s">
        <v>1264</v>
      </c>
      <c r="C5268" s="4" t="s">
        <v>1265</v>
      </c>
      <c r="D5268" s="4" t="s">
        <v>944</v>
      </c>
      <c r="E5268" s="4" t="s">
        <v>945</v>
      </c>
      <c r="F5268" s="4" t="s">
        <v>152</v>
      </c>
      <c r="G5268" s="4" t="s">
        <v>153</v>
      </c>
      <c r="H5268" s="4" t="s">
        <v>440</v>
      </c>
      <c r="I5268" s="7"/>
      <c r="J5268" s="7"/>
      <c r="K5268" s="7"/>
      <c r="L5268" s="7"/>
      <c r="M5268" s="7"/>
      <c r="N5268" s="7"/>
      <c r="O5268" s="8">
        <v>10500</v>
      </c>
      <c r="P5268" s="8">
        <v>3500</v>
      </c>
      <c r="Q5268" s="8">
        <v>7000</v>
      </c>
      <c r="R5268" s="7"/>
      <c r="S5268" s="7"/>
      <c r="T5268" s="8">
        <v>7000</v>
      </c>
      <c r="U5268" s="9">
        <v>28000</v>
      </c>
    </row>
    <row r="5269" spans="1:21" ht="23.25" thickBot="1" x14ac:dyDescent="0.3">
      <c r="A5269" s="4" t="s">
        <v>943</v>
      </c>
      <c r="B5269" s="4" t="s">
        <v>1264</v>
      </c>
      <c r="C5269" s="4" t="s">
        <v>1265</v>
      </c>
      <c r="D5269" s="4" t="s">
        <v>944</v>
      </c>
      <c r="E5269" s="4" t="s">
        <v>945</v>
      </c>
      <c r="F5269" s="4" t="s">
        <v>366</v>
      </c>
      <c r="G5269" s="4" t="s">
        <v>367</v>
      </c>
      <c r="H5269" s="4" t="s">
        <v>440</v>
      </c>
      <c r="I5269" s="11"/>
      <c r="J5269" s="11"/>
      <c r="K5269" s="11"/>
      <c r="L5269" s="11"/>
      <c r="M5269" s="11"/>
      <c r="N5269" s="11"/>
      <c r="O5269" s="11"/>
      <c r="P5269" s="10">
        <v>14.99</v>
      </c>
      <c r="Q5269" s="10">
        <v>14.99</v>
      </c>
      <c r="R5269" s="10">
        <v>14.99</v>
      </c>
      <c r="S5269" s="10">
        <v>14.99</v>
      </c>
      <c r="T5269" s="11"/>
      <c r="U5269" s="9">
        <v>59.96</v>
      </c>
    </row>
    <row r="5270" spans="1:21" ht="23.25" thickBot="1" x14ac:dyDescent="0.3">
      <c r="A5270" s="4" t="s">
        <v>943</v>
      </c>
      <c r="B5270" s="4" t="s">
        <v>1264</v>
      </c>
      <c r="C5270" s="4" t="s">
        <v>1265</v>
      </c>
      <c r="D5270" s="4" t="s">
        <v>944</v>
      </c>
      <c r="E5270" s="4" t="s">
        <v>945</v>
      </c>
      <c r="F5270" s="4" t="s">
        <v>84</v>
      </c>
      <c r="G5270" s="4" t="s">
        <v>85</v>
      </c>
      <c r="H5270" s="4" t="s">
        <v>440</v>
      </c>
      <c r="I5270" s="8">
        <v>295.89999999999998</v>
      </c>
      <c r="J5270" s="8">
        <v>491.05</v>
      </c>
      <c r="K5270" s="8">
        <v>2587.7399999999998</v>
      </c>
      <c r="L5270" s="8">
        <v>82</v>
      </c>
      <c r="M5270" s="8">
        <v>59.11</v>
      </c>
      <c r="N5270" s="8">
        <v>135.02000000000001</v>
      </c>
      <c r="O5270" s="7"/>
      <c r="P5270" s="7"/>
      <c r="Q5270" s="7"/>
      <c r="R5270" s="8">
        <v>206.3</v>
      </c>
      <c r="S5270" s="7"/>
      <c r="T5270" s="7"/>
      <c r="U5270" s="9">
        <v>3857.12</v>
      </c>
    </row>
    <row r="5271" spans="1:21" ht="23.25" thickBot="1" x14ac:dyDescent="0.3">
      <c r="A5271" s="4" t="s">
        <v>943</v>
      </c>
      <c r="B5271" s="4" t="s">
        <v>1264</v>
      </c>
      <c r="C5271" s="4" t="s">
        <v>1265</v>
      </c>
      <c r="D5271" s="4" t="s">
        <v>944</v>
      </c>
      <c r="E5271" s="4" t="s">
        <v>945</v>
      </c>
      <c r="F5271" s="4" t="s">
        <v>162</v>
      </c>
      <c r="G5271" s="4" t="s">
        <v>163</v>
      </c>
      <c r="H5271" s="4" t="s">
        <v>440</v>
      </c>
      <c r="I5271" s="10">
        <v>27</v>
      </c>
      <c r="J5271" s="10">
        <v>400</v>
      </c>
      <c r="K5271" s="10">
        <v>28.81</v>
      </c>
      <c r="L5271" s="11"/>
      <c r="M5271" s="11"/>
      <c r="N5271" s="11"/>
      <c r="O5271" s="11"/>
      <c r="P5271" s="11"/>
      <c r="Q5271" s="11"/>
      <c r="R5271" s="11"/>
      <c r="S5271" s="11"/>
      <c r="T5271" s="11"/>
      <c r="U5271" s="9">
        <v>455.81</v>
      </c>
    </row>
    <row r="5272" spans="1:21" ht="23.25" thickBot="1" x14ac:dyDescent="0.3">
      <c r="A5272" s="4" t="s">
        <v>943</v>
      </c>
      <c r="B5272" s="4" t="s">
        <v>1264</v>
      </c>
      <c r="C5272" s="4" t="s">
        <v>1265</v>
      </c>
      <c r="D5272" s="4" t="s">
        <v>944</v>
      </c>
      <c r="E5272" s="4" t="s">
        <v>945</v>
      </c>
      <c r="F5272" s="4" t="s">
        <v>86</v>
      </c>
      <c r="G5272" s="4" t="s">
        <v>87</v>
      </c>
      <c r="H5272" s="4" t="s">
        <v>440</v>
      </c>
      <c r="I5272" s="8">
        <v>932.24</v>
      </c>
      <c r="J5272" s="8">
        <v>1075.08</v>
      </c>
      <c r="K5272" s="8">
        <v>700</v>
      </c>
      <c r="L5272" s="8">
        <v>816.28</v>
      </c>
      <c r="M5272" s="8">
        <v>471.55</v>
      </c>
      <c r="N5272" s="7"/>
      <c r="O5272" s="7"/>
      <c r="P5272" s="7"/>
      <c r="Q5272" s="7"/>
      <c r="R5272" s="7"/>
      <c r="S5272" s="7"/>
      <c r="T5272" s="7"/>
      <c r="U5272" s="9">
        <v>3995.15</v>
      </c>
    </row>
    <row r="5273" spans="1:21" ht="23.25" thickBot="1" x14ac:dyDescent="0.3">
      <c r="A5273" s="4" t="s">
        <v>943</v>
      </c>
      <c r="B5273" s="4" t="s">
        <v>1264</v>
      </c>
      <c r="C5273" s="4" t="s">
        <v>1265</v>
      </c>
      <c r="D5273" s="4" t="s">
        <v>944</v>
      </c>
      <c r="E5273" s="4" t="s">
        <v>945</v>
      </c>
      <c r="F5273" s="4" t="s">
        <v>168</v>
      </c>
      <c r="G5273" s="4" t="s">
        <v>169</v>
      </c>
      <c r="H5273" s="4" t="s">
        <v>440</v>
      </c>
      <c r="I5273" s="10">
        <v>35.5</v>
      </c>
      <c r="J5273" s="11"/>
      <c r="K5273" s="11"/>
      <c r="L5273" s="11"/>
      <c r="M5273" s="11"/>
      <c r="N5273" s="10">
        <v>176.9</v>
      </c>
      <c r="O5273" s="11"/>
      <c r="P5273" s="11"/>
      <c r="Q5273" s="11"/>
      <c r="R5273" s="11"/>
      <c r="S5273" s="11"/>
      <c r="T5273" s="11"/>
      <c r="U5273" s="9">
        <v>212.4</v>
      </c>
    </row>
    <row r="5274" spans="1:21" ht="23.25" thickBot="1" x14ac:dyDescent="0.3">
      <c r="A5274" s="4" t="s">
        <v>943</v>
      </c>
      <c r="B5274" s="4" t="s">
        <v>1264</v>
      </c>
      <c r="C5274" s="4" t="s">
        <v>1265</v>
      </c>
      <c r="D5274" s="4" t="s">
        <v>946</v>
      </c>
      <c r="E5274" s="4" t="s">
        <v>947</v>
      </c>
      <c r="F5274" s="4" t="s">
        <v>116</v>
      </c>
      <c r="G5274" s="4" t="s">
        <v>117</v>
      </c>
      <c r="H5274" s="4" t="s">
        <v>353</v>
      </c>
      <c r="I5274" s="7"/>
      <c r="J5274" s="7"/>
      <c r="K5274" s="8">
        <v>51.6</v>
      </c>
      <c r="L5274" s="7"/>
      <c r="M5274" s="7"/>
      <c r="N5274" s="7"/>
      <c r="O5274" s="7"/>
      <c r="P5274" s="7"/>
      <c r="Q5274" s="7"/>
      <c r="R5274" s="7"/>
      <c r="S5274" s="7"/>
      <c r="T5274" s="7"/>
      <c r="U5274" s="9">
        <v>51.6</v>
      </c>
    </row>
    <row r="5275" spans="1:21" ht="23.25" thickBot="1" x14ac:dyDescent="0.3">
      <c r="A5275" s="4" t="s">
        <v>943</v>
      </c>
      <c r="B5275" s="4" t="s">
        <v>1264</v>
      </c>
      <c r="C5275" s="4" t="s">
        <v>1265</v>
      </c>
      <c r="D5275" s="4" t="s">
        <v>946</v>
      </c>
      <c r="E5275" s="4" t="s">
        <v>947</v>
      </c>
      <c r="F5275" s="4" t="s">
        <v>84</v>
      </c>
      <c r="G5275" s="4" t="s">
        <v>85</v>
      </c>
      <c r="H5275" s="4" t="s">
        <v>353</v>
      </c>
      <c r="I5275" s="11"/>
      <c r="J5275" s="10">
        <v>120.39</v>
      </c>
      <c r="K5275" s="10">
        <v>427.8</v>
      </c>
      <c r="L5275" s="11"/>
      <c r="M5275" s="11"/>
      <c r="N5275" s="11"/>
      <c r="O5275" s="11"/>
      <c r="P5275" s="11"/>
      <c r="Q5275" s="11"/>
      <c r="R5275" s="10">
        <v>48.36</v>
      </c>
      <c r="S5275" s="11"/>
      <c r="T5275" s="11"/>
      <c r="U5275" s="9">
        <v>596.54999999999995</v>
      </c>
    </row>
    <row r="5276" spans="1:21" ht="23.25" thickBot="1" x14ac:dyDescent="0.3">
      <c r="A5276" s="4" t="s">
        <v>943</v>
      </c>
      <c r="B5276" s="4" t="s">
        <v>1266</v>
      </c>
      <c r="C5276" s="4" t="s">
        <v>1267</v>
      </c>
      <c r="D5276" s="4" t="s">
        <v>944</v>
      </c>
      <c r="E5276" s="4" t="s">
        <v>945</v>
      </c>
      <c r="F5276" s="4" t="s">
        <v>128</v>
      </c>
      <c r="G5276" s="4" t="s">
        <v>129</v>
      </c>
      <c r="H5276" s="4" t="s">
        <v>440</v>
      </c>
      <c r="I5276" s="8">
        <v>185</v>
      </c>
      <c r="J5276" s="8">
        <v>265</v>
      </c>
      <c r="K5276" s="7"/>
      <c r="L5276" s="7"/>
      <c r="M5276" s="8">
        <v>105</v>
      </c>
      <c r="N5276" s="7"/>
      <c r="O5276" s="7"/>
      <c r="P5276" s="7"/>
      <c r="Q5276" s="7"/>
      <c r="R5276" s="7"/>
      <c r="S5276" s="7"/>
      <c r="T5276" s="8">
        <v>350</v>
      </c>
      <c r="U5276" s="9">
        <v>905</v>
      </c>
    </row>
    <row r="5277" spans="1:21" ht="23.25" thickBot="1" x14ac:dyDescent="0.3">
      <c r="A5277" s="4" t="s">
        <v>943</v>
      </c>
      <c r="B5277" s="4" t="s">
        <v>1266</v>
      </c>
      <c r="C5277" s="4" t="s">
        <v>1267</v>
      </c>
      <c r="D5277" s="4" t="s">
        <v>944</v>
      </c>
      <c r="E5277" s="4" t="s">
        <v>945</v>
      </c>
      <c r="F5277" s="4" t="s">
        <v>134</v>
      </c>
      <c r="G5277" s="4" t="s">
        <v>135</v>
      </c>
      <c r="H5277" s="4" t="s">
        <v>440</v>
      </c>
      <c r="I5277" s="11"/>
      <c r="J5277" s="10">
        <v>525</v>
      </c>
      <c r="K5277" s="11"/>
      <c r="L5277" s="11"/>
      <c r="M5277" s="11"/>
      <c r="N5277" s="11"/>
      <c r="O5277" s="11"/>
      <c r="P5277" s="11"/>
      <c r="Q5277" s="11"/>
      <c r="R5277" s="11"/>
      <c r="S5277" s="10">
        <v>955</v>
      </c>
      <c r="T5277" s="10">
        <v>140</v>
      </c>
      <c r="U5277" s="9">
        <v>1620</v>
      </c>
    </row>
    <row r="5278" spans="1:21" ht="23.25" thickBot="1" x14ac:dyDescent="0.3">
      <c r="A5278" s="4" t="s">
        <v>943</v>
      </c>
      <c r="B5278" s="4" t="s">
        <v>1266</v>
      </c>
      <c r="C5278" s="4" t="s">
        <v>1267</v>
      </c>
      <c r="D5278" s="4" t="s">
        <v>944</v>
      </c>
      <c r="E5278" s="4" t="s">
        <v>945</v>
      </c>
      <c r="F5278" s="4" t="s">
        <v>98</v>
      </c>
      <c r="G5278" s="4" t="s">
        <v>99</v>
      </c>
      <c r="H5278" s="4" t="s">
        <v>440</v>
      </c>
      <c r="I5278" s="7"/>
      <c r="J5278" s="7"/>
      <c r="K5278" s="7"/>
      <c r="L5278" s="7"/>
      <c r="M5278" s="7"/>
      <c r="N5278" s="7"/>
      <c r="O5278" s="7"/>
      <c r="P5278" s="7"/>
      <c r="Q5278" s="7"/>
      <c r="R5278" s="8">
        <v>1164.3499999999999</v>
      </c>
      <c r="S5278" s="8">
        <v>-1132.17</v>
      </c>
      <c r="T5278" s="8">
        <v>-17.68</v>
      </c>
      <c r="U5278" s="9">
        <v>14.5</v>
      </c>
    </row>
    <row r="5279" spans="1:21" ht="23.25" thickBot="1" x14ac:dyDescent="0.3">
      <c r="A5279" s="4" t="s">
        <v>943</v>
      </c>
      <c r="B5279" s="4" t="s">
        <v>1266</v>
      </c>
      <c r="C5279" s="4" t="s">
        <v>1267</v>
      </c>
      <c r="D5279" s="4" t="s">
        <v>944</v>
      </c>
      <c r="E5279" s="4" t="s">
        <v>945</v>
      </c>
      <c r="F5279" s="4" t="s">
        <v>146</v>
      </c>
      <c r="G5279" s="4" t="s">
        <v>147</v>
      </c>
      <c r="H5279" s="4" t="s">
        <v>440</v>
      </c>
      <c r="I5279" s="10">
        <v>17.52</v>
      </c>
      <c r="J5279" s="10">
        <v>36.15</v>
      </c>
      <c r="K5279" s="11"/>
      <c r="L5279" s="11"/>
      <c r="M5279" s="10">
        <v>173.76</v>
      </c>
      <c r="N5279" s="11"/>
      <c r="O5279" s="11"/>
      <c r="P5279" s="11"/>
      <c r="Q5279" s="10">
        <v>7.75</v>
      </c>
      <c r="R5279" s="11"/>
      <c r="S5279" s="10">
        <v>7.5</v>
      </c>
      <c r="T5279" s="10">
        <v>32.18</v>
      </c>
      <c r="U5279" s="9">
        <v>274.86</v>
      </c>
    </row>
    <row r="5280" spans="1:21" ht="23.25" thickBot="1" x14ac:dyDescent="0.3">
      <c r="A5280" s="4" t="s">
        <v>943</v>
      </c>
      <c r="B5280" s="4" t="s">
        <v>1266</v>
      </c>
      <c r="C5280" s="4" t="s">
        <v>1267</v>
      </c>
      <c r="D5280" s="4" t="s">
        <v>944</v>
      </c>
      <c r="E5280" s="4" t="s">
        <v>945</v>
      </c>
      <c r="F5280" s="4" t="s">
        <v>102</v>
      </c>
      <c r="G5280" s="4" t="s">
        <v>103</v>
      </c>
      <c r="H5280" s="4" t="s">
        <v>440</v>
      </c>
      <c r="I5280" s="7"/>
      <c r="J5280" s="7"/>
      <c r="K5280" s="7"/>
      <c r="L5280" s="8">
        <v>101.19</v>
      </c>
      <c r="M5280" s="8">
        <v>12.16</v>
      </c>
      <c r="N5280" s="7"/>
      <c r="O5280" s="7"/>
      <c r="P5280" s="7"/>
      <c r="Q5280" s="7"/>
      <c r="R5280" s="7"/>
      <c r="S5280" s="7"/>
      <c r="T5280" s="7"/>
      <c r="U5280" s="9">
        <v>113.35</v>
      </c>
    </row>
    <row r="5281" spans="1:21" ht="23.25" thickBot="1" x14ac:dyDescent="0.3">
      <c r="A5281" s="4" t="s">
        <v>943</v>
      </c>
      <c r="B5281" s="4" t="s">
        <v>1266</v>
      </c>
      <c r="C5281" s="4" t="s">
        <v>1267</v>
      </c>
      <c r="D5281" s="4" t="s">
        <v>944</v>
      </c>
      <c r="E5281" s="4" t="s">
        <v>945</v>
      </c>
      <c r="F5281" s="4" t="s">
        <v>116</v>
      </c>
      <c r="G5281" s="4" t="s">
        <v>117</v>
      </c>
      <c r="H5281" s="4" t="s">
        <v>440</v>
      </c>
      <c r="I5281" s="11"/>
      <c r="J5281" s="11"/>
      <c r="K5281" s="11"/>
      <c r="L5281" s="11"/>
      <c r="M5281" s="11"/>
      <c r="N5281" s="11"/>
      <c r="O5281" s="11"/>
      <c r="P5281" s="11"/>
      <c r="Q5281" s="11"/>
      <c r="R5281" s="11"/>
      <c r="S5281" s="10">
        <v>10.35</v>
      </c>
      <c r="T5281" s="11"/>
      <c r="U5281" s="9">
        <v>10.35</v>
      </c>
    </row>
    <row r="5282" spans="1:21" ht="23.25" thickBot="1" x14ac:dyDescent="0.3">
      <c r="A5282" s="4" t="s">
        <v>943</v>
      </c>
      <c r="B5282" s="4" t="s">
        <v>1266</v>
      </c>
      <c r="C5282" s="4" t="s">
        <v>1267</v>
      </c>
      <c r="D5282" s="4" t="s">
        <v>944</v>
      </c>
      <c r="E5282" s="4" t="s">
        <v>945</v>
      </c>
      <c r="F5282" s="4" t="s">
        <v>82</v>
      </c>
      <c r="G5282" s="4" t="s">
        <v>83</v>
      </c>
      <c r="H5282" s="4" t="s">
        <v>440</v>
      </c>
      <c r="I5282" s="8">
        <v>12.6</v>
      </c>
      <c r="J5282" s="8">
        <v>77.400000000000006</v>
      </c>
      <c r="K5282" s="8">
        <v>131.05000000000001</v>
      </c>
      <c r="L5282" s="8">
        <v>33.200000000000003</v>
      </c>
      <c r="M5282" s="8">
        <v>21.6</v>
      </c>
      <c r="N5282" s="8">
        <v>10.199999999999999</v>
      </c>
      <c r="O5282" s="7"/>
      <c r="P5282" s="7"/>
      <c r="Q5282" s="7"/>
      <c r="R5282" s="7"/>
      <c r="S5282" s="7"/>
      <c r="T5282" s="7"/>
      <c r="U5282" s="9">
        <v>286.05</v>
      </c>
    </row>
    <row r="5283" spans="1:21" ht="23.25" thickBot="1" x14ac:dyDescent="0.3">
      <c r="A5283" s="4" t="s">
        <v>943</v>
      </c>
      <c r="B5283" s="4" t="s">
        <v>1266</v>
      </c>
      <c r="C5283" s="4" t="s">
        <v>1267</v>
      </c>
      <c r="D5283" s="4" t="s">
        <v>944</v>
      </c>
      <c r="E5283" s="4" t="s">
        <v>945</v>
      </c>
      <c r="F5283" s="4" t="s">
        <v>1121</v>
      </c>
      <c r="G5283" s="4" t="s">
        <v>1122</v>
      </c>
      <c r="H5283" s="4" t="s">
        <v>440</v>
      </c>
      <c r="I5283" s="11"/>
      <c r="J5283" s="11"/>
      <c r="K5283" s="11"/>
      <c r="L5283" s="11"/>
      <c r="M5283" s="11"/>
      <c r="N5283" s="11"/>
      <c r="O5283" s="11"/>
      <c r="P5283" s="11"/>
      <c r="Q5283" s="11"/>
      <c r="R5283" s="11"/>
      <c r="S5283" s="10">
        <v>26915.5</v>
      </c>
      <c r="T5283" s="11"/>
      <c r="U5283" s="9">
        <v>26915.5</v>
      </c>
    </row>
    <row r="5284" spans="1:21" ht="23.25" thickBot="1" x14ac:dyDescent="0.3">
      <c r="A5284" s="4" t="s">
        <v>943</v>
      </c>
      <c r="B5284" s="4" t="s">
        <v>1266</v>
      </c>
      <c r="C5284" s="4" t="s">
        <v>1267</v>
      </c>
      <c r="D5284" s="4" t="s">
        <v>944</v>
      </c>
      <c r="E5284" s="4" t="s">
        <v>945</v>
      </c>
      <c r="F5284" s="4" t="s">
        <v>152</v>
      </c>
      <c r="G5284" s="4" t="s">
        <v>153</v>
      </c>
      <c r="H5284" s="4" t="s">
        <v>440</v>
      </c>
      <c r="I5284" s="7"/>
      <c r="J5284" s="7"/>
      <c r="K5284" s="7"/>
      <c r="L5284" s="7"/>
      <c r="M5284" s="8">
        <v>500</v>
      </c>
      <c r="N5284" s="7"/>
      <c r="O5284" s="8">
        <v>28865</v>
      </c>
      <c r="P5284" s="7"/>
      <c r="Q5284" s="7"/>
      <c r="R5284" s="8">
        <v>3675</v>
      </c>
      <c r="S5284" s="8">
        <v>6675</v>
      </c>
      <c r="T5284" s="8">
        <v>3975</v>
      </c>
      <c r="U5284" s="9">
        <v>43690</v>
      </c>
    </row>
    <row r="5285" spans="1:21" ht="23.25" thickBot="1" x14ac:dyDescent="0.3">
      <c r="A5285" s="4" t="s">
        <v>943</v>
      </c>
      <c r="B5285" s="4" t="s">
        <v>1266</v>
      </c>
      <c r="C5285" s="4" t="s">
        <v>1267</v>
      </c>
      <c r="D5285" s="4" t="s">
        <v>944</v>
      </c>
      <c r="E5285" s="4" t="s">
        <v>945</v>
      </c>
      <c r="F5285" s="4" t="s">
        <v>366</v>
      </c>
      <c r="G5285" s="4" t="s">
        <v>367</v>
      </c>
      <c r="H5285" s="4" t="s">
        <v>440</v>
      </c>
      <c r="I5285" s="10">
        <v>45</v>
      </c>
      <c r="J5285" s="11"/>
      <c r="K5285" s="10">
        <v>29.95</v>
      </c>
      <c r="L5285" s="11"/>
      <c r="M5285" s="10">
        <v>68.8</v>
      </c>
      <c r="N5285" s="10">
        <v>154</v>
      </c>
      <c r="O5285" s="11"/>
      <c r="P5285" s="11"/>
      <c r="Q5285" s="11"/>
      <c r="R5285" s="11"/>
      <c r="S5285" s="10">
        <v>139</v>
      </c>
      <c r="T5285" s="11"/>
      <c r="U5285" s="9">
        <v>436.75</v>
      </c>
    </row>
    <row r="5286" spans="1:21" ht="23.25" thickBot="1" x14ac:dyDescent="0.3">
      <c r="A5286" s="4" t="s">
        <v>943</v>
      </c>
      <c r="B5286" s="4" t="s">
        <v>1266</v>
      </c>
      <c r="C5286" s="4" t="s">
        <v>1267</v>
      </c>
      <c r="D5286" s="4" t="s">
        <v>944</v>
      </c>
      <c r="E5286" s="4" t="s">
        <v>945</v>
      </c>
      <c r="F5286" s="4" t="s">
        <v>84</v>
      </c>
      <c r="G5286" s="4" t="s">
        <v>85</v>
      </c>
      <c r="H5286" s="4" t="s">
        <v>440</v>
      </c>
      <c r="I5286" s="8">
        <v>792.08</v>
      </c>
      <c r="J5286" s="8">
        <v>458.97</v>
      </c>
      <c r="K5286" s="8">
        <v>441.2</v>
      </c>
      <c r="L5286" s="8">
        <v>415.11</v>
      </c>
      <c r="M5286" s="8">
        <v>913.35</v>
      </c>
      <c r="N5286" s="8">
        <v>331.67</v>
      </c>
      <c r="O5286" s="7"/>
      <c r="P5286" s="7"/>
      <c r="Q5286" s="7"/>
      <c r="R5286" s="7"/>
      <c r="S5286" s="7"/>
      <c r="T5286" s="7"/>
      <c r="U5286" s="9">
        <v>3352.38</v>
      </c>
    </row>
    <row r="5287" spans="1:21" ht="23.25" thickBot="1" x14ac:dyDescent="0.3">
      <c r="A5287" s="4" t="s">
        <v>943</v>
      </c>
      <c r="B5287" s="4" t="s">
        <v>1266</v>
      </c>
      <c r="C5287" s="4" t="s">
        <v>1267</v>
      </c>
      <c r="D5287" s="4" t="s">
        <v>944</v>
      </c>
      <c r="E5287" s="4" t="s">
        <v>945</v>
      </c>
      <c r="F5287" s="4" t="s">
        <v>162</v>
      </c>
      <c r="G5287" s="4" t="s">
        <v>163</v>
      </c>
      <c r="H5287" s="4" t="s">
        <v>440</v>
      </c>
      <c r="I5287" s="11"/>
      <c r="J5287" s="11"/>
      <c r="K5287" s="10">
        <v>10.31</v>
      </c>
      <c r="L5287" s="11"/>
      <c r="M5287" s="11"/>
      <c r="N5287" s="11"/>
      <c r="O5287" s="11"/>
      <c r="P5287" s="11"/>
      <c r="Q5287" s="11"/>
      <c r="R5287" s="11"/>
      <c r="S5287" s="11"/>
      <c r="T5287" s="11"/>
      <c r="U5287" s="9">
        <v>10.31</v>
      </c>
    </row>
    <row r="5288" spans="1:21" ht="23.25" thickBot="1" x14ac:dyDescent="0.3">
      <c r="A5288" s="4" t="s">
        <v>943</v>
      </c>
      <c r="B5288" s="4" t="s">
        <v>1266</v>
      </c>
      <c r="C5288" s="4" t="s">
        <v>1267</v>
      </c>
      <c r="D5288" s="4" t="s">
        <v>944</v>
      </c>
      <c r="E5288" s="4" t="s">
        <v>945</v>
      </c>
      <c r="F5288" s="4" t="s">
        <v>164</v>
      </c>
      <c r="G5288" s="4" t="s">
        <v>165</v>
      </c>
      <c r="H5288" s="4" t="s">
        <v>440</v>
      </c>
      <c r="I5288" s="8">
        <v>1723.97</v>
      </c>
      <c r="J5288" s="8">
        <v>1558.72</v>
      </c>
      <c r="K5288" s="8">
        <v>1931.31</v>
      </c>
      <c r="L5288" s="8">
        <v>1807.04</v>
      </c>
      <c r="M5288" s="8">
        <v>3840.03</v>
      </c>
      <c r="N5288" s="8">
        <v>1837.24</v>
      </c>
      <c r="O5288" s="8">
        <v>-1030</v>
      </c>
      <c r="P5288" s="7"/>
      <c r="Q5288" s="8">
        <v>-870</v>
      </c>
      <c r="R5288" s="7"/>
      <c r="S5288" s="7"/>
      <c r="T5288" s="7"/>
      <c r="U5288" s="9">
        <v>10798.31</v>
      </c>
    </row>
    <row r="5289" spans="1:21" ht="23.25" thickBot="1" x14ac:dyDescent="0.3">
      <c r="A5289" s="4" t="s">
        <v>943</v>
      </c>
      <c r="B5289" s="4" t="s">
        <v>1266</v>
      </c>
      <c r="C5289" s="4" t="s">
        <v>1267</v>
      </c>
      <c r="D5289" s="4" t="s">
        <v>944</v>
      </c>
      <c r="E5289" s="4" t="s">
        <v>945</v>
      </c>
      <c r="F5289" s="4" t="s">
        <v>86</v>
      </c>
      <c r="G5289" s="4" t="s">
        <v>87</v>
      </c>
      <c r="H5289" s="4" t="s">
        <v>440</v>
      </c>
      <c r="I5289" s="10">
        <v>2603.08</v>
      </c>
      <c r="J5289" s="14">
        <v>0</v>
      </c>
      <c r="K5289" s="10">
        <v>896.2</v>
      </c>
      <c r="L5289" s="11"/>
      <c r="M5289" s="10">
        <v>510.32</v>
      </c>
      <c r="N5289" s="11"/>
      <c r="O5289" s="11"/>
      <c r="P5289" s="11"/>
      <c r="Q5289" s="11"/>
      <c r="R5289" s="11"/>
      <c r="S5289" s="11"/>
      <c r="T5289" s="11"/>
      <c r="U5289" s="9">
        <v>4009.6</v>
      </c>
    </row>
    <row r="5290" spans="1:21" ht="23.25" thickBot="1" x14ac:dyDescent="0.3">
      <c r="A5290" s="4" t="s">
        <v>943</v>
      </c>
      <c r="B5290" s="4" t="s">
        <v>1266</v>
      </c>
      <c r="C5290" s="4" t="s">
        <v>1267</v>
      </c>
      <c r="D5290" s="4" t="s">
        <v>944</v>
      </c>
      <c r="E5290" s="4" t="s">
        <v>945</v>
      </c>
      <c r="F5290" s="4" t="s">
        <v>166</v>
      </c>
      <c r="G5290" s="4" t="s">
        <v>167</v>
      </c>
      <c r="H5290" s="4" t="s">
        <v>440</v>
      </c>
      <c r="I5290" s="7"/>
      <c r="J5290" s="7"/>
      <c r="K5290" s="8">
        <v>1548.57</v>
      </c>
      <c r="L5290" s="8">
        <v>466.57</v>
      </c>
      <c r="M5290" s="7"/>
      <c r="N5290" s="7"/>
      <c r="O5290" s="7"/>
      <c r="P5290" s="8">
        <v>25</v>
      </c>
      <c r="Q5290" s="7"/>
      <c r="R5290" s="7"/>
      <c r="S5290" s="8">
        <v>60</v>
      </c>
      <c r="T5290" s="8">
        <v>25</v>
      </c>
      <c r="U5290" s="9">
        <v>2125.14</v>
      </c>
    </row>
    <row r="5291" spans="1:21" ht="23.25" thickBot="1" x14ac:dyDescent="0.3">
      <c r="A5291" s="4" t="s">
        <v>943</v>
      </c>
      <c r="B5291" s="4" t="s">
        <v>1266</v>
      </c>
      <c r="C5291" s="4" t="s">
        <v>1267</v>
      </c>
      <c r="D5291" s="4" t="s">
        <v>944</v>
      </c>
      <c r="E5291" s="4" t="s">
        <v>945</v>
      </c>
      <c r="F5291" s="4" t="s">
        <v>168</v>
      </c>
      <c r="G5291" s="4" t="s">
        <v>169</v>
      </c>
      <c r="H5291" s="4" t="s">
        <v>440</v>
      </c>
      <c r="I5291" s="11"/>
      <c r="J5291" s="11"/>
      <c r="K5291" s="11"/>
      <c r="L5291" s="11"/>
      <c r="M5291" s="11"/>
      <c r="N5291" s="11"/>
      <c r="O5291" s="10">
        <v>25</v>
      </c>
      <c r="P5291" s="11"/>
      <c r="Q5291" s="11"/>
      <c r="R5291" s="11"/>
      <c r="S5291" s="11"/>
      <c r="T5291" s="11"/>
      <c r="U5291" s="9">
        <v>25</v>
      </c>
    </row>
    <row r="5292" spans="1:21" ht="23.25" thickBot="1" x14ac:dyDescent="0.3">
      <c r="A5292" s="4" t="s">
        <v>943</v>
      </c>
      <c r="B5292" s="4" t="s">
        <v>1266</v>
      </c>
      <c r="C5292" s="4" t="s">
        <v>1267</v>
      </c>
      <c r="D5292" s="4" t="s">
        <v>946</v>
      </c>
      <c r="E5292" s="4" t="s">
        <v>947</v>
      </c>
      <c r="F5292" s="4" t="s">
        <v>84</v>
      </c>
      <c r="G5292" s="4" t="s">
        <v>85</v>
      </c>
      <c r="H5292" s="4" t="s">
        <v>353</v>
      </c>
      <c r="I5292" s="7"/>
      <c r="J5292" s="7"/>
      <c r="K5292" s="8">
        <v>42.25</v>
      </c>
      <c r="L5292" s="7"/>
      <c r="M5292" s="8">
        <v>277.5</v>
      </c>
      <c r="N5292" s="7"/>
      <c r="O5292" s="7"/>
      <c r="P5292" s="7"/>
      <c r="Q5292" s="7"/>
      <c r="R5292" s="7"/>
      <c r="S5292" s="7"/>
      <c r="T5292" s="7"/>
      <c r="U5292" s="9">
        <v>319.75</v>
      </c>
    </row>
    <row r="5293" spans="1:21" ht="23.25" thickBot="1" x14ac:dyDescent="0.3">
      <c r="A5293" s="4" t="s">
        <v>943</v>
      </c>
      <c r="B5293" s="4" t="s">
        <v>1268</v>
      </c>
      <c r="C5293" s="4" t="s">
        <v>7712</v>
      </c>
      <c r="D5293" s="4" t="s">
        <v>944</v>
      </c>
      <c r="E5293" s="4" t="s">
        <v>945</v>
      </c>
      <c r="F5293" s="4" t="s">
        <v>108</v>
      </c>
      <c r="G5293" s="4" t="s">
        <v>109</v>
      </c>
      <c r="H5293" s="4" t="s">
        <v>440</v>
      </c>
      <c r="I5293" s="10">
        <v>41316.870000000003</v>
      </c>
      <c r="J5293" s="10">
        <v>13711.73</v>
      </c>
      <c r="K5293" s="10">
        <v>12069.89</v>
      </c>
      <c r="L5293" s="10">
        <v>14239.64</v>
      </c>
      <c r="M5293" s="10">
        <v>15755.24</v>
      </c>
      <c r="N5293" s="10">
        <v>14528.12</v>
      </c>
      <c r="O5293" s="10">
        <v>15796.15</v>
      </c>
      <c r="P5293" s="10">
        <v>13729.82</v>
      </c>
      <c r="Q5293" s="10">
        <v>15356.88</v>
      </c>
      <c r="R5293" s="10">
        <v>14418.31</v>
      </c>
      <c r="S5293" s="10">
        <v>12194.13</v>
      </c>
      <c r="T5293" s="10">
        <v>13582.23</v>
      </c>
      <c r="U5293" s="9">
        <v>196699.01</v>
      </c>
    </row>
    <row r="5294" spans="1:21" ht="23.25" thickBot="1" x14ac:dyDescent="0.3">
      <c r="A5294" s="4" t="s">
        <v>943</v>
      </c>
      <c r="B5294" s="4" t="s">
        <v>1268</v>
      </c>
      <c r="C5294" s="4" t="s">
        <v>7712</v>
      </c>
      <c r="D5294" s="4" t="s">
        <v>944</v>
      </c>
      <c r="E5294" s="4" t="s">
        <v>945</v>
      </c>
      <c r="F5294" s="4" t="s">
        <v>112</v>
      </c>
      <c r="G5294" s="4" t="s">
        <v>113</v>
      </c>
      <c r="H5294" s="4" t="s">
        <v>440</v>
      </c>
      <c r="I5294" s="8">
        <v>6451.77</v>
      </c>
      <c r="J5294" s="8">
        <v>2150.6</v>
      </c>
      <c r="K5294" s="8">
        <v>2150.59</v>
      </c>
      <c r="L5294" s="8">
        <v>2150.59</v>
      </c>
      <c r="M5294" s="8">
        <v>2150.6</v>
      </c>
      <c r="N5294" s="8">
        <v>2216.14</v>
      </c>
      <c r="O5294" s="8">
        <v>2216.12</v>
      </c>
      <c r="P5294" s="8">
        <v>2216.11</v>
      </c>
      <c r="Q5294" s="8">
        <v>2216.12</v>
      </c>
      <c r="R5294" s="8">
        <v>2216.12</v>
      </c>
      <c r="S5294" s="8">
        <v>2216.11</v>
      </c>
      <c r="T5294" s="8">
        <v>2216.11</v>
      </c>
      <c r="U5294" s="9">
        <v>30566.98</v>
      </c>
    </row>
    <row r="5295" spans="1:21" ht="23.25" thickBot="1" x14ac:dyDescent="0.3">
      <c r="A5295" s="4" t="s">
        <v>943</v>
      </c>
      <c r="B5295" s="4" t="s">
        <v>1268</v>
      </c>
      <c r="C5295" s="4" t="s">
        <v>7712</v>
      </c>
      <c r="D5295" s="4" t="s">
        <v>944</v>
      </c>
      <c r="E5295" s="4" t="s">
        <v>945</v>
      </c>
      <c r="F5295" s="4" t="s">
        <v>114</v>
      </c>
      <c r="G5295" s="4" t="s">
        <v>115</v>
      </c>
      <c r="H5295" s="4" t="s">
        <v>440</v>
      </c>
      <c r="I5295" s="10">
        <v>23878.63</v>
      </c>
      <c r="J5295" s="10">
        <v>7959.55</v>
      </c>
      <c r="K5295" s="10">
        <v>7959.55</v>
      </c>
      <c r="L5295" s="10">
        <v>7981.6</v>
      </c>
      <c r="M5295" s="10">
        <v>7981.6</v>
      </c>
      <c r="N5295" s="10">
        <v>8224.85</v>
      </c>
      <c r="O5295" s="10">
        <v>8224.86</v>
      </c>
      <c r="P5295" s="10">
        <v>8224.86</v>
      </c>
      <c r="Q5295" s="10">
        <v>8224.86</v>
      </c>
      <c r="R5295" s="10">
        <v>8224.86</v>
      </c>
      <c r="S5295" s="10">
        <v>8224.86</v>
      </c>
      <c r="T5295" s="10">
        <v>8224.83</v>
      </c>
      <c r="U5295" s="9">
        <v>113334.91</v>
      </c>
    </row>
    <row r="5296" spans="1:21" ht="23.25" thickBot="1" x14ac:dyDescent="0.3">
      <c r="A5296" s="4" t="s">
        <v>943</v>
      </c>
      <c r="B5296" s="4" t="s">
        <v>1268</v>
      </c>
      <c r="C5296" s="4" t="s">
        <v>7712</v>
      </c>
      <c r="D5296" s="4" t="s">
        <v>944</v>
      </c>
      <c r="E5296" s="4" t="s">
        <v>945</v>
      </c>
      <c r="F5296" s="4" t="s">
        <v>128</v>
      </c>
      <c r="G5296" s="4" t="s">
        <v>129</v>
      </c>
      <c r="H5296" s="4" t="s">
        <v>440</v>
      </c>
      <c r="I5296" s="7"/>
      <c r="J5296" s="7"/>
      <c r="K5296" s="7"/>
      <c r="L5296" s="7"/>
      <c r="M5296" s="7"/>
      <c r="N5296" s="7"/>
      <c r="O5296" s="7"/>
      <c r="P5296" s="8">
        <v>450</v>
      </c>
      <c r="Q5296" s="7"/>
      <c r="R5296" s="7"/>
      <c r="S5296" s="7"/>
      <c r="T5296" s="7"/>
      <c r="U5296" s="9">
        <v>450</v>
      </c>
    </row>
    <row r="5297" spans="1:21" ht="23.25" thickBot="1" x14ac:dyDescent="0.3">
      <c r="A5297" s="4" t="s">
        <v>943</v>
      </c>
      <c r="B5297" s="4" t="s">
        <v>1268</v>
      </c>
      <c r="C5297" s="4" t="s">
        <v>7712</v>
      </c>
      <c r="D5297" s="4" t="s">
        <v>944</v>
      </c>
      <c r="E5297" s="4" t="s">
        <v>945</v>
      </c>
      <c r="F5297" s="4" t="s">
        <v>134</v>
      </c>
      <c r="G5297" s="4" t="s">
        <v>135</v>
      </c>
      <c r="H5297" s="4" t="s">
        <v>440</v>
      </c>
      <c r="I5297" s="11"/>
      <c r="J5297" s="11"/>
      <c r="K5297" s="10">
        <v>265</v>
      </c>
      <c r="L5297" s="11"/>
      <c r="M5297" s="11"/>
      <c r="N5297" s="11"/>
      <c r="O5297" s="11"/>
      <c r="P5297" s="11"/>
      <c r="Q5297" s="11"/>
      <c r="R5297" s="11"/>
      <c r="S5297" s="11"/>
      <c r="T5297" s="11"/>
      <c r="U5297" s="9">
        <v>265</v>
      </c>
    </row>
    <row r="5298" spans="1:21" ht="23.25" thickBot="1" x14ac:dyDescent="0.3">
      <c r="A5298" s="4" t="s">
        <v>943</v>
      </c>
      <c r="B5298" s="4" t="s">
        <v>1268</v>
      </c>
      <c r="C5298" s="4" t="s">
        <v>7712</v>
      </c>
      <c r="D5298" s="4" t="s">
        <v>944</v>
      </c>
      <c r="E5298" s="4" t="s">
        <v>945</v>
      </c>
      <c r="F5298" s="4" t="s">
        <v>310</v>
      </c>
      <c r="G5298" s="4" t="s">
        <v>311</v>
      </c>
      <c r="H5298" s="4" t="s">
        <v>440</v>
      </c>
      <c r="I5298" s="7"/>
      <c r="J5298" s="7"/>
      <c r="K5298" s="8">
        <v>5684.51</v>
      </c>
      <c r="L5298" s="8">
        <v>5526</v>
      </c>
      <c r="M5298" s="8">
        <v>7501.55</v>
      </c>
      <c r="N5298" s="8">
        <v>6907.5</v>
      </c>
      <c r="O5298" s="8">
        <v>5429.3</v>
      </c>
      <c r="P5298" s="8">
        <v>6921.32</v>
      </c>
      <c r="Q5298" s="8">
        <v>1381.5</v>
      </c>
      <c r="R5298" s="8">
        <v>-1381.5</v>
      </c>
      <c r="S5298" s="7"/>
      <c r="T5298" s="8">
        <v>1215.72</v>
      </c>
      <c r="U5298" s="9">
        <v>39185.9</v>
      </c>
    </row>
    <row r="5299" spans="1:21" ht="23.25" thickBot="1" x14ac:dyDescent="0.3">
      <c r="A5299" s="4" t="s">
        <v>943</v>
      </c>
      <c r="B5299" s="4" t="s">
        <v>1268</v>
      </c>
      <c r="C5299" s="4" t="s">
        <v>7712</v>
      </c>
      <c r="D5299" s="4" t="s">
        <v>944</v>
      </c>
      <c r="E5299" s="4" t="s">
        <v>945</v>
      </c>
      <c r="F5299" s="4" t="s">
        <v>98</v>
      </c>
      <c r="G5299" s="4" t="s">
        <v>99</v>
      </c>
      <c r="H5299" s="4" t="s">
        <v>440</v>
      </c>
      <c r="I5299" s="11"/>
      <c r="J5299" s="11"/>
      <c r="K5299" s="11"/>
      <c r="L5299" s="11"/>
      <c r="M5299" s="11"/>
      <c r="N5299" s="11"/>
      <c r="O5299" s="11"/>
      <c r="P5299" s="11"/>
      <c r="Q5299" s="11"/>
      <c r="R5299" s="10">
        <v>155.37</v>
      </c>
      <c r="S5299" s="10">
        <v>198.23</v>
      </c>
      <c r="T5299" s="10">
        <v>997.91</v>
      </c>
      <c r="U5299" s="9">
        <v>1351.51</v>
      </c>
    </row>
    <row r="5300" spans="1:21" ht="23.25" thickBot="1" x14ac:dyDescent="0.3">
      <c r="A5300" s="4" t="s">
        <v>943</v>
      </c>
      <c r="B5300" s="4" t="s">
        <v>1268</v>
      </c>
      <c r="C5300" s="4" t="s">
        <v>7712</v>
      </c>
      <c r="D5300" s="4" t="s">
        <v>944</v>
      </c>
      <c r="E5300" s="4" t="s">
        <v>945</v>
      </c>
      <c r="F5300" s="4" t="s">
        <v>146</v>
      </c>
      <c r="G5300" s="4" t="s">
        <v>147</v>
      </c>
      <c r="H5300" s="4" t="s">
        <v>440</v>
      </c>
      <c r="I5300" s="8">
        <v>17.09</v>
      </c>
      <c r="J5300" s="8">
        <v>61.54</v>
      </c>
      <c r="K5300" s="8">
        <v>80.61</v>
      </c>
      <c r="L5300" s="8">
        <v>51.96</v>
      </c>
      <c r="M5300" s="7"/>
      <c r="N5300" s="8">
        <v>22.5</v>
      </c>
      <c r="O5300" s="8">
        <v>20.440000000000001</v>
      </c>
      <c r="P5300" s="7"/>
      <c r="Q5300" s="7"/>
      <c r="R5300" s="8">
        <v>399.47</v>
      </c>
      <c r="S5300" s="7"/>
      <c r="T5300" s="8">
        <v>3.6</v>
      </c>
      <c r="U5300" s="9">
        <v>657.21</v>
      </c>
    </row>
    <row r="5301" spans="1:21" ht="23.25" thickBot="1" x14ac:dyDescent="0.3">
      <c r="A5301" s="4" t="s">
        <v>943</v>
      </c>
      <c r="B5301" s="4" t="s">
        <v>1268</v>
      </c>
      <c r="C5301" s="4" t="s">
        <v>7712</v>
      </c>
      <c r="D5301" s="4" t="s">
        <v>944</v>
      </c>
      <c r="E5301" s="4" t="s">
        <v>945</v>
      </c>
      <c r="F5301" s="4" t="s">
        <v>102</v>
      </c>
      <c r="G5301" s="4" t="s">
        <v>103</v>
      </c>
      <c r="H5301" s="4" t="s">
        <v>440</v>
      </c>
      <c r="I5301" s="10">
        <v>236.7</v>
      </c>
      <c r="J5301" s="11"/>
      <c r="K5301" s="10">
        <v>14.44</v>
      </c>
      <c r="L5301" s="11"/>
      <c r="M5301" s="11"/>
      <c r="N5301" s="10">
        <v>112.46</v>
      </c>
      <c r="O5301" s="10">
        <v>315.83999999999997</v>
      </c>
      <c r="P5301" s="11"/>
      <c r="Q5301" s="10">
        <v>142.13</v>
      </c>
      <c r="R5301" s="11"/>
      <c r="S5301" s="11"/>
      <c r="T5301" s="11"/>
      <c r="U5301" s="9">
        <v>821.57</v>
      </c>
    </row>
    <row r="5302" spans="1:21" ht="23.25" thickBot="1" x14ac:dyDescent="0.3">
      <c r="A5302" s="4" t="s">
        <v>943</v>
      </c>
      <c r="B5302" s="4" t="s">
        <v>1268</v>
      </c>
      <c r="C5302" s="4" t="s">
        <v>7712</v>
      </c>
      <c r="D5302" s="4" t="s">
        <v>944</v>
      </c>
      <c r="E5302" s="4" t="s">
        <v>945</v>
      </c>
      <c r="F5302" s="4" t="s">
        <v>235</v>
      </c>
      <c r="G5302" s="4" t="s">
        <v>236</v>
      </c>
      <c r="H5302" s="4" t="s">
        <v>440</v>
      </c>
      <c r="I5302" s="8">
        <v>298.10000000000002</v>
      </c>
      <c r="J5302" s="8">
        <v>295.86</v>
      </c>
      <c r="K5302" s="7"/>
      <c r="L5302" s="7"/>
      <c r="M5302" s="7"/>
      <c r="N5302" s="8">
        <v>114.72</v>
      </c>
      <c r="O5302" s="7"/>
      <c r="P5302" s="7"/>
      <c r="Q5302" s="7"/>
      <c r="R5302" s="7"/>
      <c r="S5302" s="7"/>
      <c r="T5302" s="7"/>
      <c r="U5302" s="9">
        <v>708.68</v>
      </c>
    </row>
    <row r="5303" spans="1:21" ht="23.25" thickBot="1" x14ac:dyDescent="0.3">
      <c r="A5303" s="4" t="s">
        <v>943</v>
      </c>
      <c r="B5303" s="4" t="s">
        <v>1268</v>
      </c>
      <c r="C5303" s="4" t="s">
        <v>7712</v>
      </c>
      <c r="D5303" s="4" t="s">
        <v>944</v>
      </c>
      <c r="E5303" s="4" t="s">
        <v>945</v>
      </c>
      <c r="F5303" s="4" t="s">
        <v>116</v>
      </c>
      <c r="G5303" s="4" t="s">
        <v>117</v>
      </c>
      <c r="H5303" s="4" t="s">
        <v>440</v>
      </c>
      <c r="I5303" s="11"/>
      <c r="J5303" s="11"/>
      <c r="K5303" s="11"/>
      <c r="L5303" s="11"/>
      <c r="M5303" s="11"/>
      <c r="N5303" s="10">
        <v>790</v>
      </c>
      <c r="O5303" s="11"/>
      <c r="P5303" s="11"/>
      <c r="Q5303" s="11"/>
      <c r="R5303" s="11"/>
      <c r="S5303" s="11"/>
      <c r="T5303" s="11"/>
      <c r="U5303" s="9">
        <v>790</v>
      </c>
    </row>
    <row r="5304" spans="1:21" ht="23.25" thickBot="1" x14ac:dyDescent="0.3">
      <c r="A5304" s="4" t="s">
        <v>943</v>
      </c>
      <c r="B5304" s="4" t="s">
        <v>1268</v>
      </c>
      <c r="C5304" s="4" t="s">
        <v>7712</v>
      </c>
      <c r="D5304" s="4" t="s">
        <v>944</v>
      </c>
      <c r="E5304" s="4" t="s">
        <v>945</v>
      </c>
      <c r="F5304" s="4" t="s">
        <v>82</v>
      </c>
      <c r="G5304" s="4" t="s">
        <v>83</v>
      </c>
      <c r="H5304" s="4" t="s">
        <v>440</v>
      </c>
      <c r="I5304" s="8">
        <v>35.07</v>
      </c>
      <c r="J5304" s="8">
        <v>69.760000000000005</v>
      </c>
      <c r="K5304" s="8">
        <v>113.52</v>
      </c>
      <c r="L5304" s="7"/>
      <c r="M5304" s="8">
        <v>46.76</v>
      </c>
      <c r="N5304" s="8">
        <v>58.46</v>
      </c>
      <c r="O5304" s="7"/>
      <c r="P5304" s="7"/>
      <c r="Q5304" s="7"/>
      <c r="R5304" s="7"/>
      <c r="S5304" s="7"/>
      <c r="T5304" s="7"/>
      <c r="U5304" s="9">
        <v>323.57</v>
      </c>
    </row>
    <row r="5305" spans="1:21" ht="23.25" thickBot="1" x14ac:dyDescent="0.3">
      <c r="A5305" s="4" t="s">
        <v>943</v>
      </c>
      <c r="B5305" s="4" t="s">
        <v>1268</v>
      </c>
      <c r="C5305" s="4" t="s">
        <v>7712</v>
      </c>
      <c r="D5305" s="4" t="s">
        <v>944</v>
      </c>
      <c r="E5305" s="4" t="s">
        <v>945</v>
      </c>
      <c r="F5305" s="4" t="s">
        <v>152</v>
      </c>
      <c r="G5305" s="4" t="s">
        <v>153</v>
      </c>
      <c r="H5305" s="4" t="s">
        <v>440</v>
      </c>
      <c r="I5305" s="10">
        <v>4029.8</v>
      </c>
      <c r="J5305" s="10">
        <v>14197.52</v>
      </c>
      <c r="K5305" s="10">
        <v>8888.1200000000008</v>
      </c>
      <c r="L5305" s="11"/>
      <c r="M5305" s="11"/>
      <c r="N5305" s="11"/>
      <c r="O5305" s="10">
        <v>12067.18</v>
      </c>
      <c r="P5305" s="11"/>
      <c r="Q5305" s="10">
        <v>3122.19</v>
      </c>
      <c r="R5305" s="10">
        <v>7927.3</v>
      </c>
      <c r="S5305" s="10">
        <v>5622.71</v>
      </c>
      <c r="T5305" s="10">
        <v>-47676.37</v>
      </c>
      <c r="U5305" s="9">
        <v>8178.45</v>
      </c>
    </row>
    <row r="5306" spans="1:21" ht="23.25" thickBot="1" x14ac:dyDescent="0.3">
      <c r="A5306" s="4" t="s">
        <v>943</v>
      </c>
      <c r="B5306" s="4" t="s">
        <v>1268</v>
      </c>
      <c r="C5306" s="4" t="s">
        <v>7712</v>
      </c>
      <c r="D5306" s="4" t="s">
        <v>944</v>
      </c>
      <c r="E5306" s="4" t="s">
        <v>945</v>
      </c>
      <c r="F5306" s="4" t="s">
        <v>84</v>
      </c>
      <c r="G5306" s="4" t="s">
        <v>85</v>
      </c>
      <c r="H5306" s="4" t="s">
        <v>440</v>
      </c>
      <c r="I5306" s="8">
        <v>1503.15</v>
      </c>
      <c r="J5306" s="8">
        <v>1009.56</v>
      </c>
      <c r="K5306" s="8">
        <v>4393.37</v>
      </c>
      <c r="L5306" s="8">
        <v>1163.21</v>
      </c>
      <c r="M5306" s="8">
        <v>481.68</v>
      </c>
      <c r="N5306" s="8">
        <v>329.33</v>
      </c>
      <c r="O5306" s="7"/>
      <c r="P5306" s="7"/>
      <c r="Q5306" s="7"/>
      <c r="R5306" s="7"/>
      <c r="S5306" s="8">
        <v>138.35</v>
      </c>
      <c r="T5306" s="7"/>
      <c r="U5306" s="9">
        <v>9018.65</v>
      </c>
    </row>
    <row r="5307" spans="1:21" ht="23.25" thickBot="1" x14ac:dyDescent="0.3">
      <c r="A5307" s="4" t="s">
        <v>943</v>
      </c>
      <c r="B5307" s="4" t="s">
        <v>1268</v>
      </c>
      <c r="C5307" s="4" t="s">
        <v>7712</v>
      </c>
      <c r="D5307" s="4" t="s">
        <v>944</v>
      </c>
      <c r="E5307" s="4" t="s">
        <v>945</v>
      </c>
      <c r="F5307" s="4" t="s">
        <v>162</v>
      </c>
      <c r="G5307" s="4" t="s">
        <v>163</v>
      </c>
      <c r="H5307" s="4" t="s">
        <v>440</v>
      </c>
      <c r="I5307" s="10">
        <v>282.88</v>
      </c>
      <c r="J5307" s="10">
        <v>966.88</v>
      </c>
      <c r="K5307" s="10">
        <v>1392.78</v>
      </c>
      <c r="L5307" s="11"/>
      <c r="M5307" s="10">
        <v>649.44000000000005</v>
      </c>
      <c r="N5307" s="10">
        <v>1008.46</v>
      </c>
      <c r="O5307" s="11"/>
      <c r="P5307" s="11"/>
      <c r="Q5307" s="10">
        <v>9.5</v>
      </c>
      <c r="R5307" s="11"/>
      <c r="S5307" s="10">
        <v>571.65</v>
      </c>
      <c r="T5307" s="11"/>
      <c r="U5307" s="9">
        <v>4881.59</v>
      </c>
    </row>
    <row r="5308" spans="1:21" ht="23.25" thickBot="1" x14ac:dyDescent="0.3">
      <c r="A5308" s="4" t="s">
        <v>943</v>
      </c>
      <c r="B5308" s="4" t="s">
        <v>1268</v>
      </c>
      <c r="C5308" s="4" t="s">
        <v>7712</v>
      </c>
      <c r="D5308" s="4" t="s">
        <v>944</v>
      </c>
      <c r="E5308" s="4" t="s">
        <v>945</v>
      </c>
      <c r="F5308" s="4" t="s">
        <v>164</v>
      </c>
      <c r="G5308" s="4" t="s">
        <v>165</v>
      </c>
      <c r="H5308" s="4" t="s">
        <v>440</v>
      </c>
      <c r="I5308" s="7"/>
      <c r="J5308" s="8">
        <v>10</v>
      </c>
      <c r="K5308" s="8">
        <v>30</v>
      </c>
      <c r="L5308" s="7"/>
      <c r="M5308" s="7"/>
      <c r="N5308" s="8">
        <v>125</v>
      </c>
      <c r="O5308" s="7"/>
      <c r="P5308" s="7"/>
      <c r="Q5308" s="7"/>
      <c r="R5308" s="7"/>
      <c r="S5308" s="7"/>
      <c r="T5308" s="7"/>
      <c r="U5308" s="9">
        <v>165</v>
      </c>
    </row>
    <row r="5309" spans="1:21" ht="23.25" thickBot="1" x14ac:dyDescent="0.3">
      <c r="A5309" s="4" t="s">
        <v>943</v>
      </c>
      <c r="B5309" s="4" t="s">
        <v>1268</v>
      </c>
      <c r="C5309" s="4" t="s">
        <v>7712</v>
      </c>
      <c r="D5309" s="4" t="s">
        <v>944</v>
      </c>
      <c r="E5309" s="4" t="s">
        <v>945</v>
      </c>
      <c r="F5309" s="4" t="s">
        <v>86</v>
      </c>
      <c r="G5309" s="4" t="s">
        <v>87</v>
      </c>
      <c r="H5309" s="4" t="s">
        <v>440</v>
      </c>
      <c r="I5309" s="10">
        <v>971.79</v>
      </c>
      <c r="J5309" s="11"/>
      <c r="K5309" s="10">
        <v>3248.6</v>
      </c>
      <c r="L5309" s="11"/>
      <c r="M5309" s="11"/>
      <c r="N5309" s="10">
        <v>2022</v>
      </c>
      <c r="O5309" s="11"/>
      <c r="P5309" s="11"/>
      <c r="Q5309" s="10">
        <v>-564.6</v>
      </c>
      <c r="R5309" s="11"/>
      <c r="S5309" s="10">
        <v>-412.72</v>
      </c>
      <c r="T5309" s="11"/>
      <c r="U5309" s="9">
        <v>5265.07</v>
      </c>
    </row>
    <row r="5310" spans="1:21" ht="23.25" thickBot="1" x14ac:dyDescent="0.3">
      <c r="A5310" s="4" t="s">
        <v>943</v>
      </c>
      <c r="B5310" s="4" t="s">
        <v>1268</v>
      </c>
      <c r="C5310" s="4" t="s">
        <v>7712</v>
      </c>
      <c r="D5310" s="4" t="s">
        <v>944</v>
      </c>
      <c r="E5310" s="4" t="s">
        <v>945</v>
      </c>
      <c r="F5310" s="4" t="s">
        <v>166</v>
      </c>
      <c r="G5310" s="4" t="s">
        <v>167</v>
      </c>
      <c r="H5310" s="4" t="s">
        <v>440</v>
      </c>
      <c r="I5310" s="8">
        <v>255.95</v>
      </c>
      <c r="J5310" s="8">
        <v>92.95</v>
      </c>
      <c r="K5310" s="8">
        <v>1868.55</v>
      </c>
      <c r="L5310" s="7"/>
      <c r="M5310" s="7"/>
      <c r="N5310" s="7"/>
      <c r="O5310" s="7"/>
      <c r="P5310" s="7"/>
      <c r="Q5310" s="8">
        <v>93</v>
      </c>
      <c r="R5310" s="7"/>
      <c r="S5310" s="7"/>
      <c r="T5310" s="7"/>
      <c r="U5310" s="9">
        <v>2310.4499999999998</v>
      </c>
    </row>
    <row r="5311" spans="1:21" ht="23.25" thickBot="1" x14ac:dyDescent="0.3">
      <c r="A5311" s="4" t="s">
        <v>943</v>
      </c>
      <c r="B5311" s="4" t="s">
        <v>1268</v>
      </c>
      <c r="C5311" s="4" t="s">
        <v>7712</v>
      </c>
      <c r="D5311" s="4" t="s">
        <v>944</v>
      </c>
      <c r="E5311" s="4" t="s">
        <v>945</v>
      </c>
      <c r="F5311" s="4" t="s">
        <v>192</v>
      </c>
      <c r="G5311" s="4" t="s">
        <v>193</v>
      </c>
      <c r="H5311" s="4" t="s">
        <v>440</v>
      </c>
      <c r="I5311" s="10">
        <v>-6880.84</v>
      </c>
      <c r="J5311" s="10">
        <v>-10040.19</v>
      </c>
      <c r="K5311" s="10">
        <v>-7731.77</v>
      </c>
      <c r="L5311" s="10">
        <v>-8104.41</v>
      </c>
      <c r="M5311" s="10">
        <v>-6756.83</v>
      </c>
      <c r="N5311" s="10">
        <v>-6084.42</v>
      </c>
      <c r="O5311" s="10">
        <v>-7033.46</v>
      </c>
      <c r="P5311" s="10">
        <v>-5844.18</v>
      </c>
      <c r="Q5311" s="10">
        <v>-6518.9</v>
      </c>
      <c r="R5311" s="10">
        <v>-7866.64</v>
      </c>
      <c r="S5311" s="10">
        <v>-6259.92</v>
      </c>
      <c r="T5311" s="10">
        <v>-8520.92</v>
      </c>
      <c r="U5311" s="9">
        <v>-87642.48</v>
      </c>
    </row>
    <row r="5312" spans="1:21" ht="23.25" thickBot="1" x14ac:dyDescent="0.3">
      <c r="A5312" s="4" t="s">
        <v>943</v>
      </c>
      <c r="B5312" s="4" t="s">
        <v>1268</v>
      </c>
      <c r="C5312" s="4" t="s">
        <v>7712</v>
      </c>
      <c r="D5312" s="4" t="s">
        <v>946</v>
      </c>
      <c r="E5312" s="4" t="s">
        <v>947</v>
      </c>
      <c r="F5312" s="4" t="s">
        <v>166</v>
      </c>
      <c r="G5312" s="4" t="s">
        <v>167</v>
      </c>
      <c r="H5312" s="4" t="s">
        <v>353</v>
      </c>
      <c r="I5312" s="8">
        <v>201</v>
      </c>
      <c r="J5312" s="7"/>
      <c r="K5312" s="7"/>
      <c r="L5312" s="7"/>
      <c r="M5312" s="7"/>
      <c r="N5312" s="7"/>
      <c r="O5312" s="7"/>
      <c r="P5312" s="7"/>
      <c r="Q5312" s="7"/>
      <c r="R5312" s="7"/>
      <c r="S5312" s="7"/>
      <c r="T5312" s="7"/>
      <c r="U5312" s="9">
        <v>201</v>
      </c>
    </row>
    <row r="5313" spans="1:21" ht="23.25" thickBot="1" x14ac:dyDescent="0.3">
      <c r="A5313" s="4" t="s">
        <v>943</v>
      </c>
      <c r="B5313" s="4" t="s">
        <v>1268</v>
      </c>
      <c r="C5313" s="4" t="s">
        <v>7712</v>
      </c>
      <c r="D5313" s="4" t="s">
        <v>946</v>
      </c>
      <c r="E5313" s="4" t="s">
        <v>947</v>
      </c>
      <c r="F5313" s="4" t="s">
        <v>308</v>
      </c>
      <c r="G5313" s="4" t="s">
        <v>309</v>
      </c>
      <c r="H5313" s="4" t="s">
        <v>353</v>
      </c>
      <c r="I5313" s="10">
        <v>201</v>
      </c>
      <c r="J5313" s="11"/>
      <c r="K5313" s="11"/>
      <c r="L5313" s="11"/>
      <c r="M5313" s="11"/>
      <c r="N5313" s="11"/>
      <c r="O5313" s="11"/>
      <c r="P5313" s="11"/>
      <c r="Q5313" s="11"/>
      <c r="R5313" s="11"/>
      <c r="S5313" s="11"/>
      <c r="T5313" s="11"/>
      <c r="U5313" s="9">
        <v>201</v>
      </c>
    </row>
    <row r="5314" spans="1:21" ht="23.25" thickBot="1" x14ac:dyDescent="0.3">
      <c r="A5314" s="4" t="s">
        <v>943</v>
      </c>
      <c r="B5314" s="4" t="s">
        <v>1268</v>
      </c>
      <c r="C5314" s="4" t="s">
        <v>7712</v>
      </c>
      <c r="D5314" s="4" t="s">
        <v>1058</v>
      </c>
      <c r="E5314" s="4" t="s">
        <v>1059</v>
      </c>
      <c r="F5314" s="4" t="s">
        <v>164</v>
      </c>
      <c r="G5314" s="4" t="s">
        <v>165</v>
      </c>
      <c r="H5314" s="4" t="s">
        <v>1060</v>
      </c>
      <c r="I5314" s="7"/>
      <c r="J5314" s="7"/>
      <c r="K5314" s="7"/>
      <c r="L5314" s="7"/>
      <c r="M5314" s="7"/>
      <c r="N5314" s="8">
        <v>470</v>
      </c>
      <c r="O5314" s="7"/>
      <c r="P5314" s="7"/>
      <c r="Q5314" s="7"/>
      <c r="R5314" s="7"/>
      <c r="S5314" s="7"/>
      <c r="T5314" s="7"/>
      <c r="U5314" s="9">
        <v>470</v>
      </c>
    </row>
    <row r="5315" spans="1:21" ht="23.25" thickBot="1" x14ac:dyDescent="0.3">
      <c r="A5315" s="4" t="s">
        <v>943</v>
      </c>
      <c r="B5315" s="4" t="s">
        <v>1269</v>
      </c>
      <c r="C5315" s="4" t="s">
        <v>1270</v>
      </c>
      <c r="D5315" s="4" t="s">
        <v>944</v>
      </c>
      <c r="E5315" s="4" t="s">
        <v>945</v>
      </c>
      <c r="F5315" s="4" t="s">
        <v>132</v>
      </c>
      <c r="G5315" s="4" t="s">
        <v>133</v>
      </c>
      <c r="H5315" s="4" t="s">
        <v>440</v>
      </c>
      <c r="I5315" s="11"/>
      <c r="J5315" s="11"/>
      <c r="K5315" s="10">
        <v>256.58999999999997</v>
      </c>
      <c r="L5315" s="10">
        <v>60.78</v>
      </c>
      <c r="M5315" s="11"/>
      <c r="N5315" s="11"/>
      <c r="O5315" s="10">
        <v>13.52</v>
      </c>
      <c r="P5315" s="11"/>
      <c r="Q5315" s="11"/>
      <c r="R5315" s="11"/>
      <c r="S5315" s="11"/>
      <c r="T5315" s="11"/>
      <c r="U5315" s="9">
        <v>330.89</v>
      </c>
    </row>
    <row r="5316" spans="1:21" ht="23.25" thickBot="1" x14ac:dyDescent="0.3">
      <c r="A5316" s="4" t="s">
        <v>943</v>
      </c>
      <c r="B5316" s="4" t="s">
        <v>1269</v>
      </c>
      <c r="C5316" s="4" t="s">
        <v>1270</v>
      </c>
      <c r="D5316" s="4" t="s">
        <v>944</v>
      </c>
      <c r="E5316" s="4" t="s">
        <v>945</v>
      </c>
      <c r="F5316" s="4" t="s">
        <v>134</v>
      </c>
      <c r="G5316" s="4" t="s">
        <v>135</v>
      </c>
      <c r="H5316" s="4" t="s">
        <v>440</v>
      </c>
      <c r="I5316" s="7"/>
      <c r="J5316" s="7"/>
      <c r="K5316" s="7"/>
      <c r="L5316" s="7"/>
      <c r="M5316" s="7"/>
      <c r="N5316" s="7"/>
      <c r="O5316" s="7"/>
      <c r="P5316" s="7"/>
      <c r="Q5316" s="7"/>
      <c r="R5316" s="7"/>
      <c r="S5316" s="7"/>
      <c r="T5316" s="8">
        <v>116.97</v>
      </c>
      <c r="U5316" s="9">
        <v>116.97</v>
      </c>
    </row>
    <row r="5317" spans="1:21" ht="23.25" thickBot="1" x14ac:dyDescent="0.3">
      <c r="A5317" s="4" t="s">
        <v>943</v>
      </c>
      <c r="B5317" s="4" t="s">
        <v>1269</v>
      </c>
      <c r="C5317" s="4" t="s">
        <v>1270</v>
      </c>
      <c r="D5317" s="4" t="s">
        <v>944</v>
      </c>
      <c r="E5317" s="4" t="s">
        <v>945</v>
      </c>
      <c r="F5317" s="4" t="s">
        <v>364</v>
      </c>
      <c r="G5317" s="4" t="s">
        <v>365</v>
      </c>
      <c r="H5317" s="4" t="s">
        <v>440</v>
      </c>
      <c r="I5317" s="11"/>
      <c r="J5317" s="11"/>
      <c r="K5317" s="11"/>
      <c r="L5317" s="11"/>
      <c r="M5317" s="11"/>
      <c r="N5317" s="11"/>
      <c r="O5317" s="11"/>
      <c r="P5317" s="11"/>
      <c r="Q5317" s="11"/>
      <c r="R5317" s="10">
        <v>49.95</v>
      </c>
      <c r="S5317" s="10">
        <v>99.9</v>
      </c>
      <c r="T5317" s="11"/>
      <c r="U5317" s="9">
        <v>149.85</v>
      </c>
    </row>
    <row r="5318" spans="1:21" ht="23.25" thickBot="1" x14ac:dyDescent="0.3">
      <c r="A5318" s="4" t="s">
        <v>943</v>
      </c>
      <c r="B5318" s="4" t="s">
        <v>1269</v>
      </c>
      <c r="C5318" s="4" t="s">
        <v>1270</v>
      </c>
      <c r="D5318" s="4" t="s">
        <v>944</v>
      </c>
      <c r="E5318" s="4" t="s">
        <v>945</v>
      </c>
      <c r="F5318" s="4" t="s">
        <v>146</v>
      </c>
      <c r="G5318" s="4" t="s">
        <v>147</v>
      </c>
      <c r="H5318" s="4" t="s">
        <v>440</v>
      </c>
      <c r="I5318" s="7"/>
      <c r="J5318" s="8">
        <v>156.86000000000001</v>
      </c>
      <c r="K5318" s="7"/>
      <c r="L5318" s="7"/>
      <c r="M5318" s="7"/>
      <c r="N5318" s="7"/>
      <c r="O5318" s="7"/>
      <c r="P5318" s="7"/>
      <c r="Q5318" s="7"/>
      <c r="R5318" s="7"/>
      <c r="S5318" s="7"/>
      <c r="T5318" s="7"/>
      <c r="U5318" s="9">
        <v>156.86000000000001</v>
      </c>
    </row>
    <row r="5319" spans="1:21" ht="23.25" thickBot="1" x14ac:dyDescent="0.3">
      <c r="A5319" s="4" t="s">
        <v>943</v>
      </c>
      <c r="B5319" s="4" t="s">
        <v>1269</v>
      </c>
      <c r="C5319" s="4" t="s">
        <v>1270</v>
      </c>
      <c r="D5319" s="4" t="s">
        <v>944</v>
      </c>
      <c r="E5319" s="4" t="s">
        <v>945</v>
      </c>
      <c r="F5319" s="4" t="s">
        <v>102</v>
      </c>
      <c r="G5319" s="4" t="s">
        <v>103</v>
      </c>
      <c r="H5319" s="4" t="s">
        <v>440</v>
      </c>
      <c r="I5319" s="11"/>
      <c r="J5319" s="10">
        <v>36.700000000000003</v>
      </c>
      <c r="K5319" s="11"/>
      <c r="L5319" s="11"/>
      <c r="M5319" s="11"/>
      <c r="N5319" s="10">
        <v>316</v>
      </c>
      <c r="O5319" s="11"/>
      <c r="P5319" s="11"/>
      <c r="Q5319" s="11"/>
      <c r="R5319" s="11"/>
      <c r="S5319" s="11"/>
      <c r="T5319" s="11"/>
      <c r="U5319" s="9">
        <v>352.7</v>
      </c>
    </row>
    <row r="5320" spans="1:21" ht="23.25" thickBot="1" x14ac:dyDescent="0.3">
      <c r="A5320" s="4" t="s">
        <v>943</v>
      </c>
      <c r="B5320" s="4" t="s">
        <v>1269</v>
      </c>
      <c r="C5320" s="4" t="s">
        <v>1270</v>
      </c>
      <c r="D5320" s="4" t="s">
        <v>944</v>
      </c>
      <c r="E5320" s="4" t="s">
        <v>945</v>
      </c>
      <c r="F5320" s="4" t="s">
        <v>235</v>
      </c>
      <c r="G5320" s="4" t="s">
        <v>236</v>
      </c>
      <c r="H5320" s="4" t="s">
        <v>440</v>
      </c>
      <c r="I5320" s="7"/>
      <c r="J5320" s="7"/>
      <c r="K5320" s="8">
        <v>116.97</v>
      </c>
      <c r="L5320" s="7"/>
      <c r="M5320" s="8">
        <v>2985</v>
      </c>
      <c r="N5320" s="8">
        <v>116.97</v>
      </c>
      <c r="O5320" s="7"/>
      <c r="P5320" s="7"/>
      <c r="Q5320" s="8">
        <v>116.97</v>
      </c>
      <c r="R5320" s="7"/>
      <c r="S5320" s="7"/>
      <c r="T5320" s="7"/>
      <c r="U5320" s="9">
        <v>3335.91</v>
      </c>
    </row>
    <row r="5321" spans="1:21" ht="23.25" thickBot="1" x14ac:dyDescent="0.3">
      <c r="A5321" s="4" t="s">
        <v>943</v>
      </c>
      <c r="B5321" s="4" t="s">
        <v>1269</v>
      </c>
      <c r="C5321" s="4" t="s">
        <v>1270</v>
      </c>
      <c r="D5321" s="4" t="s">
        <v>944</v>
      </c>
      <c r="E5321" s="4" t="s">
        <v>945</v>
      </c>
      <c r="F5321" s="4" t="s">
        <v>116</v>
      </c>
      <c r="G5321" s="4" t="s">
        <v>117</v>
      </c>
      <c r="H5321" s="4" t="s">
        <v>440</v>
      </c>
      <c r="I5321" s="10">
        <v>11.25</v>
      </c>
      <c r="J5321" s="10">
        <v>9</v>
      </c>
      <c r="K5321" s="10">
        <v>18</v>
      </c>
      <c r="L5321" s="11"/>
      <c r="M5321" s="11"/>
      <c r="N5321" s="11"/>
      <c r="O5321" s="11"/>
      <c r="P5321" s="11"/>
      <c r="Q5321" s="11"/>
      <c r="R5321" s="11"/>
      <c r="S5321" s="11"/>
      <c r="T5321" s="11"/>
      <c r="U5321" s="9">
        <v>38.25</v>
      </c>
    </row>
    <row r="5322" spans="1:21" ht="23.25" thickBot="1" x14ac:dyDescent="0.3">
      <c r="A5322" s="4" t="s">
        <v>943</v>
      </c>
      <c r="B5322" s="4" t="s">
        <v>1269</v>
      </c>
      <c r="C5322" s="4" t="s">
        <v>1270</v>
      </c>
      <c r="D5322" s="4" t="s">
        <v>944</v>
      </c>
      <c r="E5322" s="4" t="s">
        <v>945</v>
      </c>
      <c r="F5322" s="4" t="s">
        <v>82</v>
      </c>
      <c r="G5322" s="4" t="s">
        <v>83</v>
      </c>
      <c r="H5322" s="4" t="s">
        <v>440</v>
      </c>
      <c r="I5322" s="8">
        <v>3.2</v>
      </c>
      <c r="J5322" s="7"/>
      <c r="K5322" s="8">
        <v>2.5</v>
      </c>
      <c r="L5322" s="8">
        <v>2.4</v>
      </c>
      <c r="M5322" s="8">
        <v>5.95</v>
      </c>
      <c r="N5322" s="8">
        <v>15</v>
      </c>
      <c r="O5322" s="7"/>
      <c r="P5322" s="7"/>
      <c r="Q5322" s="7"/>
      <c r="R5322" s="7"/>
      <c r="S5322" s="7"/>
      <c r="T5322" s="7"/>
      <c r="U5322" s="9">
        <v>29.05</v>
      </c>
    </row>
    <row r="5323" spans="1:21" ht="23.25" thickBot="1" x14ac:dyDescent="0.3">
      <c r="A5323" s="4" t="s">
        <v>943</v>
      </c>
      <c r="B5323" s="4" t="s">
        <v>1269</v>
      </c>
      <c r="C5323" s="4" t="s">
        <v>1270</v>
      </c>
      <c r="D5323" s="4" t="s">
        <v>944</v>
      </c>
      <c r="E5323" s="4" t="s">
        <v>945</v>
      </c>
      <c r="F5323" s="4" t="s">
        <v>366</v>
      </c>
      <c r="G5323" s="4" t="s">
        <v>367</v>
      </c>
      <c r="H5323" s="4" t="s">
        <v>440</v>
      </c>
      <c r="I5323" s="10">
        <v>49.95</v>
      </c>
      <c r="J5323" s="10">
        <v>49.95</v>
      </c>
      <c r="K5323" s="10">
        <v>49.95</v>
      </c>
      <c r="L5323" s="10">
        <v>49.95</v>
      </c>
      <c r="M5323" s="10">
        <v>49.95</v>
      </c>
      <c r="N5323" s="10">
        <v>49.95</v>
      </c>
      <c r="O5323" s="10">
        <v>49.95</v>
      </c>
      <c r="P5323" s="11"/>
      <c r="Q5323" s="11"/>
      <c r="R5323" s="11"/>
      <c r="S5323" s="11"/>
      <c r="T5323" s="11"/>
      <c r="U5323" s="9">
        <v>349.65</v>
      </c>
    </row>
    <row r="5324" spans="1:21" ht="23.25" thickBot="1" x14ac:dyDescent="0.3">
      <c r="A5324" s="4" t="s">
        <v>943</v>
      </c>
      <c r="B5324" s="4" t="s">
        <v>1269</v>
      </c>
      <c r="C5324" s="4" t="s">
        <v>1270</v>
      </c>
      <c r="D5324" s="4" t="s">
        <v>944</v>
      </c>
      <c r="E5324" s="4" t="s">
        <v>945</v>
      </c>
      <c r="F5324" s="4" t="s">
        <v>84</v>
      </c>
      <c r="G5324" s="4" t="s">
        <v>85</v>
      </c>
      <c r="H5324" s="4" t="s">
        <v>440</v>
      </c>
      <c r="I5324" s="8">
        <v>208.05</v>
      </c>
      <c r="J5324" s="8">
        <v>1070.9000000000001</v>
      </c>
      <c r="K5324" s="8">
        <v>3166.38</v>
      </c>
      <c r="L5324" s="8">
        <v>52</v>
      </c>
      <c r="M5324" s="8">
        <v>251.8</v>
      </c>
      <c r="N5324" s="8">
        <v>442</v>
      </c>
      <c r="O5324" s="8">
        <v>959.76</v>
      </c>
      <c r="P5324" s="7"/>
      <c r="Q5324" s="7"/>
      <c r="R5324" s="7"/>
      <c r="S5324" s="7"/>
      <c r="T5324" s="7"/>
      <c r="U5324" s="9">
        <v>6150.89</v>
      </c>
    </row>
    <row r="5325" spans="1:21" ht="23.25" thickBot="1" x14ac:dyDescent="0.3">
      <c r="A5325" s="4" t="s">
        <v>943</v>
      </c>
      <c r="B5325" s="4" t="s">
        <v>1269</v>
      </c>
      <c r="C5325" s="4" t="s">
        <v>1270</v>
      </c>
      <c r="D5325" s="4" t="s">
        <v>944</v>
      </c>
      <c r="E5325" s="4" t="s">
        <v>945</v>
      </c>
      <c r="F5325" s="4" t="s">
        <v>86</v>
      </c>
      <c r="G5325" s="4" t="s">
        <v>87</v>
      </c>
      <c r="H5325" s="4" t="s">
        <v>440</v>
      </c>
      <c r="I5325" s="10">
        <v>647.86</v>
      </c>
      <c r="J5325" s="11"/>
      <c r="K5325" s="11"/>
      <c r="L5325" s="11"/>
      <c r="M5325" s="10">
        <v>415.23</v>
      </c>
      <c r="N5325" s="10">
        <v>934.9</v>
      </c>
      <c r="O5325" s="11"/>
      <c r="P5325" s="11"/>
      <c r="Q5325" s="11"/>
      <c r="R5325" s="11"/>
      <c r="S5325" s="11"/>
      <c r="T5325" s="11"/>
      <c r="U5325" s="9">
        <v>1997.99</v>
      </c>
    </row>
    <row r="5326" spans="1:21" ht="23.25" thickBot="1" x14ac:dyDescent="0.3">
      <c r="A5326" s="4" t="s">
        <v>943</v>
      </c>
      <c r="B5326" s="4" t="s">
        <v>1269</v>
      </c>
      <c r="C5326" s="4" t="s">
        <v>1270</v>
      </c>
      <c r="D5326" s="4" t="s">
        <v>944</v>
      </c>
      <c r="E5326" s="4" t="s">
        <v>945</v>
      </c>
      <c r="F5326" s="4" t="s">
        <v>166</v>
      </c>
      <c r="G5326" s="4" t="s">
        <v>167</v>
      </c>
      <c r="H5326" s="4" t="s">
        <v>440</v>
      </c>
      <c r="I5326" s="8">
        <v>312.89999999999998</v>
      </c>
      <c r="J5326" s="7"/>
      <c r="K5326" s="7"/>
      <c r="L5326" s="7"/>
      <c r="M5326" s="7"/>
      <c r="N5326" s="7"/>
      <c r="O5326" s="7"/>
      <c r="P5326" s="7"/>
      <c r="Q5326" s="7"/>
      <c r="R5326" s="7"/>
      <c r="S5326" s="7"/>
      <c r="T5326" s="7"/>
      <c r="U5326" s="9">
        <v>312.89999999999998</v>
      </c>
    </row>
    <row r="5327" spans="1:21" ht="23.25" thickBot="1" x14ac:dyDescent="0.3">
      <c r="A5327" s="4" t="s">
        <v>943</v>
      </c>
      <c r="B5327" s="4" t="s">
        <v>1269</v>
      </c>
      <c r="C5327" s="4" t="s">
        <v>1270</v>
      </c>
      <c r="D5327" s="4" t="s">
        <v>946</v>
      </c>
      <c r="E5327" s="4" t="s">
        <v>947</v>
      </c>
      <c r="F5327" s="4" t="s">
        <v>84</v>
      </c>
      <c r="G5327" s="4" t="s">
        <v>85</v>
      </c>
      <c r="H5327" s="4" t="s">
        <v>353</v>
      </c>
      <c r="I5327" s="11"/>
      <c r="J5327" s="11"/>
      <c r="K5327" s="10">
        <v>569</v>
      </c>
      <c r="L5327" s="11"/>
      <c r="M5327" s="11"/>
      <c r="N5327" s="11"/>
      <c r="O5327" s="11"/>
      <c r="P5327" s="11"/>
      <c r="Q5327" s="11"/>
      <c r="R5327" s="11"/>
      <c r="S5327" s="11"/>
      <c r="T5327" s="11"/>
      <c r="U5327" s="9">
        <v>569</v>
      </c>
    </row>
    <row r="5328" spans="1:21" ht="23.25" thickBot="1" x14ac:dyDescent="0.3">
      <c r="A5328" s="4" t="s">
        <v>943</v>
      </c>
      <c r="B5328" s="4" t="s">
        <v>1269</v>
      </c>
      <c r="C5328" s="4" t="s">
        <v>1270</v>
      </c>
      <c r="D5328" s="4" t="s">
        <v>946</v>
      </c>
      <c r="E5328" s="4" t="s">
        <v>947</v>
      </c>
      <c r="F5328" s="4" t="s">
        <v>308</v>
      </c>
      <c r="G5328" s="4" t="s">
        <v>309</v>
      </c>
      <c r="H5328" s="4" t="s">
        <v>353</v>
      </c>
      <c r="I5328" s="8">
        <v>199</v>
      </c>
      <c r="J5328" s="7"/>
      <c r="K5328" s="7"/>
      <c r="L5328" s="7"/>
      <c r="M5328" s="7"/>
      <c r="N5328" s="7"/>
      <c r="O5328" s="7"/>
      <c r="P5328" s="7"/>
      <c r="Q5328" s="7"/>
      <c r="R5328" s="7"/>
      <c r="S5328" s="7"/>
      <c r="T5328" s="7"/>
      <c r="U5328" s="9">
        <v>199</v>
      </c>
    </row>
    <row r="5329" spans="1:21" ht="23.25" thickBot="1" x14ac:dyDescent="0.3">
      <c r="A5329" s="4" t="s">
        <v>943</v>
      </c>
      <c r="B5329" s="4" t="s">
        <v>545</v>
      </c>
      <c r="C5329" s="4" t="s">
        <v>546</v>
      </c>
      <c r="D5329" s="4" t="s">
        <v>1067</v>
      </c>
      <c r="E5329" s="4" t="s">
        <v>1068</v>
      </c>
      <c r="F5329" s="4" t="s">
        <v>102</v>
      </c>
      <c r="G5329" s="4" t="s">
        <v>103</v>
      </c>
      <c r="H5329" s="4" t="s">
        <v>1069</v>
      </c>
      <c r="I5329" s="11"/>
      <c r="J5329" s="10">
        <v>529.92999999999995</v>
      </c>
      <c r="K5329" s="11"/>
      <c r="L5329" s="11"/>
      <c r="M5329" s="11"/>
      <c r="N5329" s="11"/>
      <c r="O5329" s="11"/>
      <c r="P5329" s="11"/>
      <c r="Q5329" s="11"/>
      <c r="R5329" s="11"/>
      <c r="S5329" s="11"/>
      <c r="T5329" s="11"/>
      <c r="U5329" s="9">
        <v>529.92999999999995</v>
      </c>
    </row>
    <row r="5330" spans="1:21" ht="23.25" thickBot="1" x14ac:dyDescent="0.3">
      <c r="A5330" s="4" t="s">
        <v>943</v>
      </c>
      <c r="B5330" s="4" t="s">
        <v>545</v>
      </c>
      <c r="C5330" s="4" t="s">
        <v>546</v>
      </c>
      <c r="D5330" s="4" t="s">
        <v>944</v>
      </c>
      <c r="E5330" s="4" t="s">
        <v>945</v>
      </c>
      <c r="F5330" s="4" t="s">
        <v>108</v>
      </c>
      <c r="G5330" s="4" t="s">
        <v>109</v>
      </c>
      <c r="H5330" s="4" t="s">
        <v>440</v>
      </c>
      <c r="I5330" s="8">
        <v>-40866.129999999997</v>
      </c>
      <c r="J5330" s="7"/>
      <c r="K5330" s="7"/>
      <c r="L5330" s="7"/>
      <c r="M5330" s="7"/>
      <c r="N5330" s="7"/>
      <c r="O5330" s="7"/>
      <c r="P5330" s="7"/>
      <c r="Q5330" s="7"/>
      <c r="R5330" s="7"/>
      <c r="S5330" s="7"/>
      <c r="T5330" s="7"/>
      <c r="U5330" s="9">
        <v>-40866.129999999997</v>
      </c>
    </row>
    <row r="5331" spans="1:21" ht="23.25" thickBot="1" x14ac:dyDescent="0.3">
      <c r="A5331" s="4" t="s">
        <v>943</v>
      </c>
      <c r="B5331" s="4" t="s">
        <v>545</v>
      </c>
      <c r="C5331" s="4" t="s">
        <v>546</v>
      </c>
      <c r="D5331" s="4" t="s">
        <v>944</v>
      </c>
      <c r="E5331" s="4" t="s">
        <v>945</v>
      </c>
      <c r="F5331" s="4" t="s">
        <v>112</v>
      </c>
      <c r="G5331" s="4" t="s">
        <v>113</v>
      </c>
      <c r="H5331" s="4" t="s">
        <v>440</v>
      </c>
      <c r="I5331" s="10">
        <v>-6444.26</v>
      </c>
      <c r="J5331" s="11"/>
      <c r="K5331" s="11"/>
      <c r="L5331" s="11"/>
      <c r="M5331" s="11"/>
      <c r="N5331" s="11"/>
      <c r="O5331" s="11"/>
      <c r="P5331" s="11"/>
      <c r="Q5331" s="11"/>
      <c r="R5331" s="11"/>
      <c r="S5331" s="11"/>
      <c r="T5331" s="11"/>
      <c r="U5331" s="9">
        <v>-6444.26</v>
      </c>
    </row>
    <row r="5332" spans="1:21" ht="23.25" thickBot="1" x14ac:dyDescent="0.3">
      <c r="A5332" s="4" t="s">
        <v>943</v>
      </c>
      <c r="B5332" s="4" t="s">
        <v>545</v>
      </c>
      <c r="C5332" s="4" t="s">
        <v>546</v>
      </c>
      <c r="D5332" s="4" t="s">
        <v>944</v>
      </c>
      <c r="E5332" s="4" t="s">
        <v>945</v>
      </c>
      <c r="F5332" s="4" t="s">
        <v>114</v>
      </c>
      <c r="G5332" s="4" t="s">
        <v>115</v>
      </c>
      <c r="H5332" s="4" t="s">
        <v>440</v>
      </c>
      <c r="I5332" s="8">
        <v>-23850.69</v>
      </c>
      <c r="J5332" s="7"/>
      <c r="K5332" s="7"/>
      <c r="L5332" s="7"/>
      <c r="M5332" s="7"/>
      <c r="N5332" s="7"/>
      <c r="O5332" s="7"/>
      <c r="P5332" s="7"/>
      <c r="Q5332" s="7"/>
      <c r="R5332" s="7"/>
      <c r="S5332" s="7"/>
      <c r="T5332" s="7"/>
      <c r="U5332" s="9">
        <v>-23850.69</v>
      </c>
    </row>
    <row r="5333" spans="1:21" ht="23.25" thickBot="1" x14ac:dyDescent="0.3">
      <c r="A5333" s="4" t="s">
        <v>943</v>
      </c>
      <c r="B5333" s="4" t="s">
        <v>545</v>
      </c>
      <c r="C5333" s="4" t="s">
        <v>546</v>
      </c>
      <c r="D5333" s="4" t="s">
        <v>944</v>
      </c>
      <c r="E5333" s="4" t="s">
        <v>945</v>
      </c>
      <c r="F5333" s="4" t="s">
        <v>128</v>
      </c>
      <c r="G5333" s="4" t="s">
        <v>129</v>
      </c>
      <c r="H5333" s="4" t="s">
        <v>440</v>
      </c>
      <c r="I5333" s="11"/>
      <c r="J5333" s="11"/>
      <c r="K5333" s="11"/>
      <c r="L5333" s="11"/>
      <c r="M5333" s="11"/>
      <c r="N5333" s="11"/>
      <c r="O5333" s="11"/>
      <c r="P5333" s="10">
        <v>3150</v>
      </c>
      <c r="Q5333" s="11"/>
      <c r="R5333" s="11"/>
      <c r="S5333" s="11"/>
      <c r="T5333" s="11"/>
      <c r="U5333" s="9">
        <v>3150</v>
      </c>
    </row>
    <row r="5334" spans="1:21" ht="23.25" thickBot="1" x14ac:dyDescent="0.3">
      <c r="A5334" s="4" t="s">
        <v>943</v>
      </c>
      <c r="B5334" s="4" t="s">
        <v>545</v>
      </c>
      <c r="C5334" s="4" t="s">
        <v>546</v>
      </c>
      <c r="D5334" s="4" t="s">
        <v>944</v>
      </c>
      <c r="E5334" s="4" t="s">
        <v>945</v>
      </c>
      <c r="F5334" s="4" t="s">
        <v>134</v>
      </c>
      <c r="G5334" s="4" t="s">
        <v>135</v>
      </c>
      <c r="H5334" s="4" t="s">
        <v>440</v>
      </c>
      <c r="I5334" s="7"/>
      <c r="J5334" s="8">
        <v>149</v>
      </c>
      <c r="K5334" s="7"/>
      <c r="L5334" s="7"/>
      <c r="M5334" s="7"/>
      <c r="N5334" s="7"/>
      <c r="O5334" s="7"/>
      <c r="P5334" s="7"/>
      <c r="Q5334" s="7"/>
      <c r="R5334" s="7"/>
      <c r="S5334" s="13">
        <v>0</v>
      </c>
      <c r="T5334" s="7"/>
      <c r="U5334" s="9">
        <v>149</v>
      </c>
    </row>
    <row r="5335" spans="1:21" ht="23.25" thickBot="1" x14ac:dyDescent="0.3">
      <c r="A5335" s="4" t="s">
        <v>943</v>
      </c>
      <c r="B5335" s="4" t="s">
        <v>545</v>
      </c>
      <c r="C5335" s="4" t="s">
        <v>546</v>
      </c>
      <c r="D5335" s="4" t="s">
        <v>944</v>
      </c>
      <c r="E5335" s="4" t="s">
        <v>945</v>
      </c>
      <c r="F5335" s="4" t="s">
        <v>38</v>
      </c>
      <c r="G5335" s="4" t="s">
        <v>39</v>
      </c>
      <c r="H5335" s="4" t="s">
        <v>440</v>
      </c>
      <c r="I5335" s="10">
        <v>726.46</v>
      </c>
      <c r="J5335" s="11"/>
      <c r="K5335" s="10">
        <v>1279.8900000000001</v>
      </c>
      <c r="L5335" s="11"/>
      <c r="M5335" s="10">
        <v>174.41</v>
      </c>
      <c r="N5335" s="11"/>
      <c r="O5335" s="11"/>
      <c r="P5335" s="10">
        <v>728.7</v>
      </c>
      <c r="Q5335" s="10">
        <v>1550.67</v>
      </c>
      <c r="R5335" s="11"/>
      <c r="S5335" s="11"/>
      <c r="T5335" s="10">
        <v>845.12</v>
      </c>
      <c r="U5335" s="9">
        <v>5305.25</v>
      </c>
    </row>
    <row r="5336" spans="1:21" ht="23.25" thickBot="1" x14ac:dyDescent="0.3">
      <c r="A5336" s="4" t="s">
        <v>943</v>
      </c>
      <c r="B5336" s="4" t="s">
        <v>545</v>
      </c>
      <c r="C5336" s="4" t="s">
        <v>546</v>
      </c>
      <c r="D5336" s="4" t="s">
        <v>944</v>
      </c>
      <c r="E5336" s="4" t="s">
        <v>945</v>
      </c>
      <c r="F5336" s="4" t="s">
        <v>98</v>
      </c>
      <c r="G5336" s="4" t="s">
        <v>99</v>
      </c>
      <c r="H5336" s="4" t="s">
        <v>440</v>
      </c>
      <c r="I5336" s="7"/>
      <c r="J5336" s="7"/>
      <c r="K5336" s="7"/>
      <c r="L5336" s="7"/>
      <c r="M5336" s="7"/>
      <c r="N5336" s="7"/>
      <c r="O5336" s="7"/>
      <c r="P5336" s="7"/>
      <c r="Q5336" s="7"/>
      <c r="R5336" s="7"/>
      <c r="S5336" s="7"/>
      <c r="T5336" s="8">
        <v>48.19</v>
      </c>
      <c r="U5336" s="9">
        <v>48.19</v>
      </c>
    </row>
    <row r="5337" spans="1:21" ht="23.25" thickBot="1" x14ac:dyDescent="0.3">
      <c r="A5337" s="4" t="s">
        <v>943</v>
      </c>
      <c r="B5337" s="4" t="s">
        <v>545</v>
      </c>
      <c r="C5337" s="4" t="s">
        <v>546</v>
      </c>
      <c r="D5337" s="4" t="s">
        <v>944</v>
      </c>
      <c r="E5337" s="4" t="s">
        <v>945</v>
      </c>
      <c r="F5337" s="4" t="s">
        <v>146</v>
      </c>
      <c r="G5337" s="4" t="s">
        <v>147</v>
      </c>
      <c r="H5337" s="4" t="s">
        <v>440</v>
      </c>
      <c r="I5337" s="11"/>
      <c r="J5337" s="11"/>
      <c r="K5337" s="11"/>
      <c r="L5337" s="11"/>
      <c r="M5337" s="10">
        <v>141.97999999999999</v>
      </c>
      <c r="N5337" s="11"/>
      <c r="O5337" s="11"/>
      <c r="P5337" s="11"/>
      <c r="Q5337" s="11"/>
      <c r="R5337" s="10">
        <v>23.21</v>
      </c>
      <c r="S5337" s="10">
        <v>60</v>
      </c>
      <c r="T5337" s="10">
        <v>7.75</v>
      </c>
      <c r="U5337" s="9">
        <v>232.94</v>
      </c>
    </row>
    <row r="5338" spans="1:21" ht="23.25" thickBot="1" x14ac:dyDescent="0.3">
      <c r="A5338" s="4" t="s">
        <v>943</v>
      </c>
      <c r="B5338" s="4" t="s">
        <v>545</v>
      </c>
      <c r="C5338" s="4" t="s">
        <v>546</v>
      </c>
      <c r="D5338" s="4" t="s">
        <v>944</v>
      </c>
      <c r="E5338" s="4" t="s">
        <v>945</v>
      </c>
      <c r="F5338" s="4" t="s">
        <v>102</v>
      </c>
      <c r="G5338" s="4" t="s">
        <v>103</v>
      </c>
      <c r="H5338" s="4" t="s">
        <v>440</v>
      </c>
      <c r="I5338" s="8">
        <v>1221.6600000000001</v>
      </c>
      <c r="J5338" s="8">
        <v>1230.94</v>
      </c>
      <c r="K5338" s="8">
        <v>2733.38</v>
      </c>
      <c r="L5338" s="8">
        <v>1844.95</v>
      </c>
      <c r="M5338" s="8">
        <v>448.65</v>
      </c>
      <c r="N5338" s="8">
        <v>810.25</v>
      </c>
      <c r="O5338" s="8">
        <v>2560.85</v>
      </c>
      <c r="P5338" s="8">
        <v>1515.88</v>
      </c>
      <c r="Q5338" s="8">
        <v>1133.8</v>
      </c>
      <c r="R5338" s="8">
        <v>349.93</v>
      </c>
      <c r="S5338" s="8">
        <v>446.27</v>
      </c>
      <c r="T5338" s="7"/>
      <c r="U5338" s="9">
        <v>14296.56</v>
      </c>
    </row>
    <row r="5339" spans="1:21" ht="23.25" thickBot="1" x14ac:dyDescent="0.3">
      <c r="A5339" s="4" t="s">
        <v>943</v>
      </c>
      <c r="B5339" s="4" t="s">
        <v>545</v>
      </c>
      <c r="C5339" s="4" t="s">
        <v>546</v>
      </c>
      <c r="D5339" s="4" t="s">
        <v>944</v>
      </c>
      <c r="E5339" s="4" t="s">
        <v>945</v>
      </c>
      <c r="F5339" s="4" t="s">
        <v>445</v>
      </c>
      <c r="G5339" s="4" t="s">
        <v>446</v>
      </c>
      <c r="H5339" s="4" t="s">
        <v>440</v>
      </c>
      <c r="I5339" s="10">
        <v>12.93</v>
      </c>
      <c r="J5339" s="11"/>
      <c r="K5339" s="11"/>
      <c r="L5339" s="11"/>
      <c r="M5339" s="11"/>
      <c r="N5339" s="11"/>
      <c r="O5339" s="11"/>
      <c r="P5339" s="11"/>
      <c r="Q5339" s="11"/>
      <c r="R5339" s="11"/>
      <c r="S5339" s="11"/>
      <c r="T5339" s="11"/>
      <c r="U5339" s="9">
        <v>12.93</v>
      </c>
    </row>
    <row r="5340" spans="1:21" ht="23.25" thickBot="1" x14ac:dyDescent="0.3">
      <c r="A5340" s="4" t="s">
        <v>943</v>
      </c>
      <c r="B5340" s="4" t="s">
        <v>545</v>
      </c>
      <c r="C5340" s="4" t="s">
        <v>546</v>
      </c>
      <c r="D5340" s="4" t="s">
        <v>944</v>
      </c>
      <c r="E5340" s="4" t="s">
        <v>945</v>
      </c>
      <c r="F5340" s="4" t="s">
        <v>235</v>
      </c>
      <c r="G5340" s="4" t="s">
        <v>236</v>
      </c>
      <c r="H5340" s="4" t="s">
        <v>440</v>
      </c>
      <c r="I5340" s="8">
        <v>36.659999999999997</v>
      </c>
      <c r="J5340" s="8">
        <v>51.7</v>
      </c>
      <c r="K5340" s="8">
        <v>88.85</v>
      </c>
      <c r="L5340" s="8">
        <v>101.92</v>
      </c>
      <c r="M5340" s="8">
        <v>42.12</v>
      </c>
      <c r="N5340" s="8">
        <v>19.93</v>
      </c>
      <c r="O5340" s="8">
        <v>52</v>
      </c>
      <c r="P5340" s="8">
        <v>82.74</v>
      </c>
      <c r="Q5340" s="8">
        <v>41.37</v>
      </c>
      <c r="R5340" s="8">
        <v>90.25</v>
      </c>
      <c r="S5340" s="8">
        <v>48.88</v>
      </c>
      <c r="T5340" s="8">
        <v>36.86</v>
      </c>
      <c r="U5340" s="9">
        <v>693.28</v>
      </c>
    </row>
    <row r="5341" spans="1:21" ht="23.25" thickBot="1" x14ac:dyDescent="0.3">
      <c r="A5341" s="4" t="s">
        <v>943</v>
      </c>
      <c r="B5341" s="4" t="s">
        <v>545</v>
      </c>
      <c r="C5341" s="4" t="s">
        <v>546</v>
      </c>
      <c r="D5341" s="4" t="s">
        <v>944</v>
      </c>
      <c r="E5341" s="4" t="s">
        <v>945</v>
      </c>
      <c r="F5341" s="4" t="s">
        <v>116</v>
      </c>
      <c r="G5341" s="4" t="s">
        <v>117</v>
      </c>
      <c r="H5341" s="4" t="s">
        <v>440</v>
      </c>
      <c r="I5341" s="10">
        <v>39.42</v>
      </c>
      <c r="J5341" s="10">
        <v>405.3</v>
      </c>
      <c r="K5341" s="10">
        <v>273.72000000000003</v>
      </c>
      <c r="L5341" s="10">
        <v>17.97</v>
      </c>
      <c r="M5341" s="10">
        <v>59.15</v>
      </c>
      <c r="N5341" s="11"/>
      <c r="O5341" s="11"/>
      <c r="P5341" s="11"/>
      <c r="Q5341" s="11"/>
      <c r="R5341" s="11"/>
      <c r="S5341" s="11"/>
      <c r="T5341" s="10">
        <v>18.97</v>
      </c>
      <c r="U5341" s="9">
        <v>814.53</v>
      </c>
    </row>
    <row r="5342" spans="1:21" ht="23.25" thickBot="1" x14ac:dyDescent="0.3">
      <c r="A5342" s="4" t="s">
        <v>943</v>
      </c>
      <c r="B5342" s="4" t="s">
        <v>545</v>
      </c>
      <c r="C5342" s="4" t="s">
        <v>546</v>
      </c>
      <c r="D5342" s="4" t="s">
        <v>944</v>
      </c>
      <c r="E5342" s="4" t="s">
        <v>945</v>
      </c>
      <c r="F5342" s="4" t="s">
        <v>82</v>
      </c>
      <c r="G5342" s="4" t="s">
        <v>83</v>
      </c>
      <c r="H5342" s="4" t="s">
        <v>440</v>
      </c>
      <c r="I5342" s="8">
        <v>840</v>
      </c>
      <c r="J5342" s="7"/>
      <c r="K5342" s="8">
        <v>564.04999999999995</v>
      </c>
      <c r="L5342" s="7"/>
      <c r="M5342" s="7"/>
      <c r="N5342" s="7"/>
      <c r="O5342" s="8">
        <v>1.2</v>
      </c>
      <c r="P5342" s="8">
        <v>2.2000000000000002</v>
      </c>
      <c r="Q5342" s="7"/>
      <c r="R5342" s="7"/>
      <c r="S5342" s="7"/>
      <c r="T5342" s="7"/>
      <c r="U5342" s="9">
        <v>1407.45</v>
      </c>
    </row>
    <row r="5343" spans="1:21" ht="23.25" thickBot="1" x14ac:dyDescent="0.3">
      <c r="A5343" s="4" t="s">
        <v>943</v>
      </c>
      <c r="B5343" s="4" t="s">
        <v>545</v>
      </c>
      <c r="C5343" s="4" t="s">
        <v>546</v>
      </c>
      <c r="D5343" s="4" t="s">
        <v>944</v>
      </c>
      <c r="E5343" s="4" t="s">
        <v>945</v>
      </c>
      <c r="F5343" s="4" t="s">
        <v>239</v>
      </c>
      <c r="G5343" s="4" t="s">
        <v>240</v>
      </c>
      <c r="H5343" s="4" t="s">
        <v>440</v>
      </c>
      <c r="I5343" s="10">
        <v>9</v>
      </c>
      <c r="J5343" s="11"/>
      <c r="K5343" s="10">
        <v>9</v>
      </c>
      <c r="L5343" s="11"/>
      <c r="M5343" s="11"/>
      <c r="N5343" s="11"/>
      <c r="O5343" s="11"/>
      <c r="P5343" s="11"/>
      <c r="Q5343" s="11"/>
      <c r="R5343" s="11"/>
      <c r="S5343" s="11"/>
      <c r="T5343" s="11"/>
      <c r="U5343" s="9">
        <v>18</v>
      </c>
    </row>
    <row r="5344" spans="1:21" ht="23.25" thickBot="1" x14ac:dyDescent="0.3">
      <c r="A5344" s="4" t="s">
        <v>943</v>
      </c>
      <c r="B5344" s="4" t="s">
        <v>545</v>
      </c>
      <c r="C5344" s="4" t="s">
        <v>546</v>
      </c>
      <c r="D5344" s="4" t="s">
        <v>944</v>
      </c>
      <c r="E5344" s="4" t="s">
        <v>945</v>
      </c>
      <c r="F5344" s="4" t="s">
        <v>531</v>
      </c>
      <c r="G5344" s="4" t="s">
        <v>532</v>
      </c>
      <c r="H5344" s="4" t="s">
        <v>440</v>
      </c>
      <c r="I5344" s="7"/>
      <c r="J5344" s="7"/>
      <c r="K5344" s="8">
        <v>-250</v>
      </c>
      <c r="L5344" s="7"/>
      <c r="M5344" s="7"/>
      <c r="N5344" s="7"/>
      <c r="O5344" s="7"/>
      <c r="P5344" s="7"/>
      <c r="Q5344" s="7"/>
      <c r="R5344" s="7"/>
      <c r="S5344" s="7"/>
      <c r="T5344" s="7"/>
      <c r="U5344" s="9">
        <v>-250</v>
      </c>
    </row>
    <row r="5345" spans="1:21" ht="23.25" thickBot="1" x14ac:dyDescent="0.3">
      <c r="A5345" s="4" t="s">
        <v>943</v>
      </c>
      <c r="B5345" s="4" t="s">
        <v>545</v>
      </c>
      <c r="C5345" s="4" t="s">
        <v>546</v>
      </c>
      <c r="D5345" s="4" t="s">
        <v>944</v>
      </c>
      <c r="E5345" s="4" t="s">
        <v>945</v>
      </c>
      <c r="F5345" s="4" t="s">
        <v>84</v>
      </c>
      <c r="G5345" s="4" t="s">
        <v>85</v>
      </c>
      <c r="H5345" s="4" t="s">
        <v>440</v>
      </c>
      <c r="I5345" s="10">
        <v>4010.12</v>
      </c>
      <c r="J5345" s="10">
        <v>4340.41</v>
      </c>
      <c r="K5345" s="10">
        <v>5427.02</v>
      </c>
      <c r="L5345" s="10">
        <v>1885.91</v>
      </c>
      <c r="M5345" s="10">
        <v>452.72</v>
      </c>
      <c r="N5345" s="10">
        <v>610.89</v>
      </c>
      <c r="O5345" s="11"/>
      <c r="P5345" s="10">
        <v>15.99</v>
      </c>
      <c r="Q5345" s="10">
        <v>227.98</v>
      </c>
      <c r="R5345" s="11"/>
      <c r="S5345" s="11"/>
      <c r="T5345" s="11"/>
      <c r="U5345" s="9">
        <v>16971.04</v>
      </c>
    </row>
    <row r="5346" spans="1:21" ht="23.25" thickBot="1" x14ac:dyDescent="0.3">
      <c r="A5346" s="4" t="s">
        <v>943</v>
      </c>
      <c r="B5346" s="4" t="s">
        <v>545</v>
      </c>
      <c r="C5346" s="4" t="s">
        <v>546</v>
      </c>
      <c r="D5346" s="4" t="s">
        <v>944</v>
      </c>
      <c r="E5346" s="4" t="s">
        <v>945</v>
      </c>
      <c r="F5346" s="4" t="s">
        <v>162</v>
      </c>
      <c r="G5346" s="4" t="s">
        <v>163</v>
      </c>
      <c r="H5346" s="4" t="s">
        <v>440</v>
      </c>
      <c r="I5346" s="7"/>
      <c r="J5346" s="8">
        <v>-935.62</v>
      </c>
      <c r="K5346" s="8">
        <v>1.8</v>
      </c>
      <c r="L5346" s="7"/>
      <c r="M5346" s="7"/>
      <c r="N5346" s="7"/>
      <c r="O5346" s="7"/>
      <c r="P5346" s="7"/>
      <c r="Q5346" s="7"/>
      <c r="R5346" s="7"/>
      <c r="S5346" s="7"/>
      <c r="T5346" s="7"/>
      <c r="U5346" s="9">
        <v>-933.82</v>
      </c>
    </row>
    <row r="5347" spans="1:21" ht="23.25" thickBot="1" x14ac:dyDescent="0.3">
      <c r="A5347" s="4" t="s">
        <v>943</v>
      </c>
      <c r="B5347" s="4" t="s">
        <v>545</v>
      </c>
      <c r="C5347" s="4" t="s">
        <v>546</v>
      </c>
      <c r="D5347" s="4" t="s">
        <v>944</v>
      </c>
      <c r="E5347" s="4" t="s">
        <v>945</v>
      </c>
      <c r="F5347" s="4" t="s">
        <v>166</v>
      </c>
      <c r="G5347" s="4" t="s">
        <v>167</v>
      </c>
      <c r="H5347" s="4" t="s">
        <v>440</v>
      </c>
      <c r="I5347" s="10">
        <v>70.900000000000006</v>
      </c>
      <c r="J5347" s="11"/>
      <c r="K5347" s="10">
        <v>6197.66</v>
      </c>
      <c r="L5347" s="11"/>
      <c r="M5347" s="11"/>
      <c r="N5347" s="11"/>
      <c r="O5347" s="11"/>
      <c r="P5347" s="10">
        <v>435</v>
      </c>
      <c r="Q5347" s="10">
        <v>102.99</v>
      </c>
      <c r="R5347" s="11"/>
      <c r="S5347" s="11"/>
      <c r="T5347" s="11"/>
      <c r="U5347" s="9">
        <v>6806.55</v>
      </c>
    </row>
    <row r="5348" spans="1:21" ht="23.25" thickBot="1" x14ac:dyDescent="0.3">
      <c r="A5348" s="4" t="s">
        <v>943</v>
      </c>
      <c r="B5348" s="4" t="s">
        <v>545</v>
      </c>
      <c r="C5348" s="4" t="s">
        <v>546</v>
      </c>
      <c r="D5348" s="4" t="s">
        <v>944</v>
      </c>
      <c r="E5348" s="4" t="s">
        <v>945</v>
      </c>
      <c r="F5348" s="4" t="s">
        <v>308</v>
      </c>
      <c r="G5348" s="4" t="s">
        <v>309</v>
      </c>
      <c r="H5348" s="4" t="s">
        <v>440</v>
      </c>
      <c r="I5348" s="7"/>
      <c r="J5348" s="7"/>
      <c r="K5348" s="8">
        <v>329.78</v>
      </c>
      <c r="L5348" s="7"/>
      <c r="M5348" s="7"/>
      <c r="N5348" s="7"/>
      <c r="O5348" s="7"/>
      <c r="P5348" s="7"/>
      <c r="Q5348" s="7"/>
      <c r="R5348" s="7"/>
      <c r="S5348" s="7"/>
      <c r="T5348" s="7"/>
      <c r="U5348" s="9">
        <v>329.78</v>
      </c>
    </row>
    <row r="5349" spans="1:21" ht="23.25" thickBot="1" x14ac:dyDescent="0.3">
      <c r="A5349" s="4" t="s">
        <v>943</v>
      </c>
      <c r="B5349" s="4" t="s">
        <v>545</v>
      </c>
      <c r="C5349" s="4" t="s">
        <v>546</v>
      </c>
      <c r="D5349" s="4" t="s">
        <v>944</v>
      </c>
      <c r="E5349" s="4" t="s">
        <v>945</v>
      </c>
      <c r="F5349" s="4" t="s">
        <v>192</v>
      </c>
      <c r="G5349" s="4" t="s">
        <v>193</v>
      </c>
      <c r="H5349" s="4" t="s">
        <v>440</v>
      </c>
      <c r="I5349" s="10">
        <v>-3647.39</v>
      </c>
      <c r="J5349" s="11"/>
      <c r="K5349" s="11"/>
      <c r="L5349" s="11"/>
      <c r="M5349" s="11"/>
      <c r="N5349" s="11"/>
      <c r="O5349" s="11"/>
      <c r="P5349" s="11"/>
      <c r="Q5349" s="11"/>
      <c r="R5349" s="11"/>
      <c r="S5349" s="11"/>
      <c r="T5349" s="11"/>
      <c r="U5349" s="9">
        <v>-3647.39</v>
      </c>
    </row>
    <row r="5350" spans="1:21" ht="23.25" thickBot="1" x14ac:dyDescent="0.3">
      <c r="A5350" s="4" t="s">
        <v>943</v>
      </c>
      <c r="B5350" s="4" t="s">
        <v>545</v>
      </c>
      <c r="C5350" s="4" t="s">
        <v>546</v>
      </c>
      <c r="D5350" s="4" t="s">
        <v>946</v>
      </c>
      <c r="E5350" s="4" t="s">
        <v>947</v>
      </c>
      <c r="F5350" s="4" t="s">
        <v>98</v>
      </c>
      <c r="G5350" s="4" t="s">
        <v>99</v>
      </c>
      <c r="H5350" s="4" t="s">
        <v>353</v>
      </c>
      <c r="I5350" s="7"/>
      <c r="J5350" s="7"/>
      <c r="K5350" s="7"/>
      <c r="L5350" s="7"/>
      <c r="M5350" s="7"/>
      <c r="N5350" s="7"/>
      <c r="O5350" s="7"/>
      <c r="P5350" s="7"/>
      <c r="Q5350" s="7"/>
      <c r="R5350" s="7"/>
      <c r="S5350" s="7"/>
      <c r="T5350" s="8">
        <v>12.08</v>
      </c>
      <c r="U5350" s="9">
        <v>12.08</v>
      </c>
    </row>
    <row r="5351" spans="1:21" ht="23.25" thickBot="1" x14ac:dyDescent="0.3">
      <c r="A5351" s="4" t="s">
        <v>943</v>
      </c>
      <c r="B5351" s="4" t="s">
        <v>545</v>
      </c>
      <c r="C5351" s="4" t="s">
        <v>546</v>
      </c>
      <c r="D5351" s="4" t="s">
        <v>946</v>
      </c>
      <c r="E5351" s="4" t="s">
        <v>947</v>
      </c>
      <c r="F5351" s="4" t="s">
        <v>116</v>
      </c>
      <c r="G5351" s="4" t="s">
        <v>117</v>
      </c>
      <c r="H5351" s="4" t="s">
        <v>353</v>
      </c>
      <c r="I5351" s="11"/>
      <c r="J5351" s="11"/>
      <c r="K5351" s="11"/>
      <c r="L5351" s="11"/>
      <c r="M5351" s="11"/>
      <c r="N5351" s="11"/>
      <c r="O5351" s="11"/>
      <c r="P5351" s="11"/>
      <c r="Q5351" s="11"/>
      <c r="R5351" s="11"/>
      <c r="S5351" s="11"/>
      <c r="T5351" s="10">
        <v>130.04</v>
      </c>
      <c r="U5351" s="9">
        <v>130.04</v>
      </c>
    </row>
    <row r="5352" spans="1:21" ht="23.25" thickBot="1" x14ac:dyDescent="0.3">
      <c r="A5352" s="4" t="s">
        <v>943</v>
      </c>
      <c r="B5352" s="4" t="s">
        <v>545</v>
      </c>
      <c r="C5352" s="4" t="s">
        <v>546</v>
      </c>
      <c r="D5352" s="4" t="s">
        <v>946</v>
      </c>
      <c r="E5352" s="4" t="s">
        <v>947</v>
      </c>
      <c r="F5352" s="4" t="s">
        <v>531</v>
      </c>
      <c r="G5352" s="4" t="s">
        <v>532</v>
      </c>
      <c r="H5352" s="4" t="s">
        <v>353</v>
      </c>
      <c r="I5352" s="7"/>
      <c r="J5352" s="7"/>
      <c r="K5352" s="8">
        <v>250</v>
      </c>
      <c r="L5352" s="7"/>
      <c r="M5352" s="7"/>
      <c r="N5352" s="7"/>
      <c r="O5352" s="7"/>
      <c r="P5352" s="7"/>
      <c r="Q5352" s="7"/>
      <c r="R5352" s="7"/>
      <c r="S5352" s="7"/>
      <c r="T5352" s="7"/>
      <c r="U5352" s="9">
        <v>250</v>
      </c>
    </row>
    <row r="5353" spans="1:21" ht="23.25" thickBot="1" x14ac:dyDescent="0.3">
      <c r="A5353" s="4" t="s">
        <v>943</v>
      </c>
      <c r="B5353" s="4" t="s">
        <v>545</v>
      </c>
      <c r="C5353" s="4" t="s">
        <v>546</v>
      </c>
      <c r="D5353" s="4" t="s">
        <v>946</v>
      </c>
      <c r="E5353" s="4" t="s">
        <v>947</v>
      </c>
      <c r="F5353" s="4" t="s">
        <v>84</v>
      </c>
      <c r="G5353" s="4" t="s">
        <v>85</v>
      </c>
      <c r="H5353" s="4" t="s">
        <v>353</v>
      </c>
      <c r="I5353" s="11"/>
      <c r="J5353" s="10">
        <v>725.8</v>
      </c>
      <c r="K5353" s="10">
        <v>198.26</v>
      </c>
      <c r="L5353" s="10">
        <v>289.82</v>
      </c>
      <c r="M5353" s="11"/>
      <c r="N5353" s="11"/>
      <c r="O5353" s="11"/>
      <c r="P5353" s="10">
        <v>2448</v>
      </c>
      <c r="Q5353" s="11"/>
      <c r="R5353" s="11"/>
      <c r="S5353" s="11"/>
      <c r="T5353" s="11"/>
      <c r="U5353" s="9">
        <v>3661.88</v>
      </c>
    </row>
    <row r="5354" spans="1:21" ht="23.25" thickBot="1" x14ac:dyDescent="0.3">
      <c r="A5354" s="4" t="s">
        <v>943</v>
      </c>
      <c r="B5354" s="4" t="s">
        <v>1271</v>
      </c>
      <c r="C5354" s="4" t="s">
        <v>1272</v>
      </c>
      <c r="D5354" s="4" t="s">
        <v>944</v>
      </c>
      <c r="E5354" s="4" t="s">
        <v>945</v>
      </c>
      <c r="F5354" s="4" t="s">
        <v>108</v>
      </c>
      <c r="G5354" s="4" t="s">
        <v>109</v>
      </c>
      <c r="H5354" s="4" t="s">
        <v>440</v>
      </c>
      <c r="I5354" s="8">
        <v>49135.55</v>
      </c>
      <c r="J5354" s="8">
        <v>33569.29</v>
      </c>
      <c r="K5354" s="8">
        <v>31939.83</v>
      </c>
      <c r="L5354" s="8">
        <v>37087.160000000003</v>
      </c>
      <c r="M5354" s="8">
        <v>38393.43</v>
      </c>
      <c r="N5354" s="8">
        <v>38381.550000000003</v>
      </c>
      <c r="O5354" s="8">
        <v>41958.6</v>
      </c>
      <c r="P5354" s="8">
        <v>38344.480000000003</v>
      </c>
      <c r="Q5354" s="8">
        <v>39308.379999999997</v>
      </c>
      <c r="R5354" s="8">
        <v>37025.9</v>
      </c>
      <c r="S5354" s="8">
        <v>36757.25</v>
      </c>
      <c r="T5354" s="8">
        <v>36895.15</v>
      </c>
      <c r="U5354" s="9">
        <v>458796.57</v>
      </c>
    </row>
    <row r="5355" spans="1:21" ht="23.25" thickBot="1" x14ac:dyDescent="0.3">
      <c r="A5355" s="4" t="s">
        <v>943</v>
      </c>
      <c r="B5355" s="4" t="s">
        <v>1271</v>
      </c>
      <c r="C5355" s="4" t="s">
        <v>1272</v>
      </c>
      <c r="D5355" s="4" t="s">
        <v>944</v>
      </c>
      <c r="E5355" s="4" t="s">
        <v>945</v>
      </c>
      <c r="F5355" s="4" t="s">
        <v>110</v>
      </c>
      <c r="G5355" s="4" t="s">
        <v>111</v>
      </c>
      <c r="H5355" s="4" t="s">
        <v>440</v>
      </c>
      <c r="I5355" s="10">
        <v>316.33999999999997</v>
      </c>
      <c r="J5355" s="11"/>
      <c r="K5355" s="10">
        <v>790.79</v>
      </c>
      <c r="L5355" s="11"/>
      <c r="M5355" s="11"/>
      <c r="N5355" s="11"/>
      <c r="O5355" s="11"/>
      <c r="P5355" s="11"/>
      <c r="Q5355" s="10">
        <v>62.47</v>
      </c>
      <c r="R5355" s="11"/>
      <c r="S5355" s="11"/>
      <c r="T5355" s="11"/>
      <c r="U5355" s="9">
        <v>1169.5999999999999</v>
      </c>
    </row>
    <row r="5356" spans="1:21" ht="23.25" thickBot="1" x14ac:dyDescent="0.3">
      <c r="A5356" s="4" t="s">
        <v>943</v>
      </c>
      <c r="B5356" s="4" t="s">
        <v>1271</v>
      </c>
      <c r="C5356" s="4" t="s">
        <v>1272</v>
      </c>
      <c r="D5356" s="4" t="s">
        <v>944</v>
      </c>
      <c r="E5356" s="4" t="s">
        <v>945</v>
      </c>
      <c r="F5356" s="4" t="s">
        <v>112</v>
      </c>
      <c r="G5356" s="4" t="s">
        <v>113</v>
      </c>
      <c r="H5356" s="4" t="s">
        <v>440</v>
      </c>
      <c r="I5356" s="8">
        <v>7716.23</v>
      </c>
      <c r="J5356" s="8">
        <v>5573.15</v>
      </c>
      <c r="K5356" s="8">
        <v>5573.19</v>
      </c>
      <c r="L5356" s="8">
        <v>5663.22</v>
      </c>
      <c r="M5356" s="8">
        <v>5663.21</v>
      </c>
      <c r="N5356" s="8">
        <v>5855.75</v>
      </c>
      <c r="O5356" s="8">
        <v>5855.75</v>
      </c>
      <c r="P5356" s="8">
        <v>5855.74</v>
      </c>
      <c r="Q5356" s="8">
        <v>5855.72</v>
      </c>
      <c r="R5356" s="8">
        <v>5855.87</v>
      </c>
      <c r="S5356" s="8">
        <v>5855.75</v>
      </c>
      <c r="T5356" s="8">
        <v>5855.74</v>
      </c>
      <c r="U5356" s="9">
        <v>71179.320000000007</v>
      </c>
    </row>
    <row r="5357" spans="1:21" ht="23.25" thickBot="1" x14ac:dyDescent="0.3">
      <c r="A5357" s="4" t="s">
        <v>943</v>
      </c>
      <c r="B5357" s="4" t="s">
        <v>1271</v>
      </c>
      <c r="C5357" s="4" t="s">
        <v>1272</v>
      </c>
      <c r="D5357" s="4" t="s">
        <v>944</v>
      </c>
      <c r="E5357" s="4" t="s">
        <v>945</v>
      </c>
      <c r="F5357" s="4" t="s">
        <v>114</v>
      </c>
      <c r="G5357" s="4" t="s">
        <v>115</v>
      </c>
      <c r="H5357" s="4" t="s">
        <v>440</v>
      </c>
      <c r="I5357" s="10">
        <v>28558.34</v>
      </c>
      <c r="J5357" s="10">
        <v>20626.689999999999</v>
      </c>
      <c r="K5357" s="10">
        <v>20626.73</v>
      </c>
      <c r="L5357" s="10">
        <v>21018.080000000002</v>
      </c>
      <c r="M5357" s="10">
        <v>21018.080000000002</v>
      </c>
      <c r="N5357" s="10">
        <v>21732.73</v>
      </c>
      <c r="O5357" s="10">
        <v>21732.69</v>
      </c>
      <c r="P5357" s="10">
        <v>21732.75</v>
      </c>
      <c r="Q5357" s="10">
        <v>21732.68</v>
      </c>
      <c r="R5357" s="10">
        <v>21732.75</v>
      </c>
      <c r="S5357" s="10">
        <v>21732.75</v>
      </c>
      <c r="T5357" s="10">
        <v>21732.71</v>
      </c>
      <c r="U5357" s="9">
        <v>263976.98</v>
      </c>
    </row>
    <row r="5358" spans="1:21" ht="23.25" thickBot="1" x14ac:dyDescent="0.3">
      <c r="A5358" s="4" t="s">
        <v>943</v>
      </c>
      <c r="B5358" s="4" t="s">
        <v>1271</v>
      </c>
      <c r="C5358" s="4" t="s">
        <v>1272</v>
      </c>
      <c r="D5358" s="4" t="s">
        <v>944</v>
      </c>
      <c r="E5358" s="4" t="s">
        <v>945</v>
      </c>
      <c r="F5358" s="4" t="s">
        <v>98</v>
      </c>
      <c r="G5358" s="4" t="s">
        <v>99</v>
      </c>
      <c r="H5358" s="4" t="s">
        <v>440</v>
      </c>
      <c r="I5358" s="7"/>
      <c r="J5358" s="7"/>
      <c r="K5358" s="7"/>
      <c r="L5358" s="7"/>
      <c r="M5358" s="7"/>
      <c r="N5358" s="7"/>
      <c r="O5358" s="7"/>
      <c r="P5358" s="7"/>
      <c r="Q5358" s="7"/>
      <c r="R5358" s="8">
        <v>810.21</v>
      </c>
      <c r="S5358" s="8">
        <v>-810.21</v>
      </c>
      <c r="T5358" s="7"/>
      <c r="U5358" s="12">
        <v>0</v>
      </c>
    </row>
    <row r="5359" spans="1:21" ht="23.25" thickBot="1" x14ac:dyDescent="0.3">
      <c r="A5359" s="4" t="s">
        <v>943</v>
      </c>
      <c r="B5359" s="4" t="s">
        <v>1271</v>
      </c>
      <c r="C5359" s="4" t="s">
        <v>1272</v>
      </c>
      <c r="D5359" s="4" t="s">
        <v>944</v>
      </c>
      <c r="E5359" s="4" t="s">
        <v>945</v>
      </c>
      <c r="F5359" s="4" t="s">
        <v>82</v>
      </c>
      <c r="G5359" s="4" t="s">
        <v>83</v>
      </c>
      <c r="H5359" s="4" t="s">
        <v>440</v>
      </c>
      <c r="I5359" s="11"/>
      <c r="J5359" s="11"/>
      <c r="K5359" s="10">
        <v>5.2</v>
      </c>
      <c r="L5359" s="11"/>
      <c r="M5359" s="11"/>
      <c r="N5359" s="11"/>
      <c r="O5359" s="11"/>
      <c r="P5359" s="11"/>
      <c r="Q5359" s="11"/>
      <c r="R5359" s="11"/>
      <c r="S5359" s="11"/>
      <c r="T5359" s="11"/>
      <c r="U5359" s="9">
        <v>5.2</v>
      </c>
    </row>
    <row r="5360" spans="1:21" ht="23.25" thickBot="1" x14ac:dyDescent="0.3">
      <c r="A5360" s="4" t="s">
        <v>943</v>
      </c>
      <c r="B5360" s="4" t="s">
        <v>1271</v>
      </c>
      <c r="C5360" s="4" t="s">
        <v>1272</v>
      </c>
      <c r="D5360" s="4" t="s">
        <v>944</v>
      </c>
      <c r="E5360" s="4" t="s">
        <v>945</v>
      </c>
      <c r="F5360" s="4" t="s">
        <v>84</v>
      </c>
      <c r="G5360" s="4" t="s">
        <v>85</v>
      </c>
      <c r="H5360" s="4" t="s">
        <v>440</v>
      </c>
      <c r="I5360" s="7"/>
      <c r="J5360" s="7"/>
      <c r="K5360" s="8">
        <v>81.75</v>
      </c>
      <c r="L5360" s="7"/>
      <c r="M5360" s="7"/>
      <c r="N5360" s="7"/>
      <c r="O5360" s="7"/>
      <c r="P5360" s="7"/>
      <c r="Q5360" s="7"/>
      <c r="R5360" s="7"/>
      <c r="S5360" s="7"/>
      <c r="T5360" s="7"/>
      <c r="U5360" s="9">
        <v>81.75</v>
      </c>
    </row>
    <row r="5361" spans="1:21" ht="23.25" thickBot="1" x14ac:dyDescent="0.3">
      <c r="A5361" s="4" t="s">
        <v>943</v>
      </c>
      <c r="B5361" s="4" t="s">
        <v>1271</v>
      </c>
      <c r="C5361" s="4" t="s">
        <v>1272</v>
      </c>
      <c r="D5361" s="4" t="s">
        <v>944</v>
      </c>
      <c r="E5361" s="4" t="s">
        <v>945</v>
      </c>
      <c r="F5361" s="4" t="s">
        <v>166</v>
      </c>
      <c r="G5361" s="4" t="s">
        <v>167</v>
      </c>
      <c r="H5361" s="4" t="s">
        <v>440</v>
      </c>
      <c r="I5361" s="11"/>
      <c r="J5361" s="11"/>
      <c r="K5361" s="10">
        <v>20.97</v>
      </c>
      <c r="L5361" s="11"/>
      <c r="M5361" s="11"/>
      <c r="N5361" s="11"/>
      <c r="O5361" s="11"/>
      <c r="P5361" s="11"/>
      <c r="Q5361" s="11"/>
      <c r="R5361" s="11"/>
      <c r="S5361" s="11"/>
      <c r="T5361" s="11"/>
      <c r="U5361" s="9">
        <v>20.97</v>
      </c>
    </row>
    <row r="5362" spans="1:21" ht="23.25" thickBot="1" x14ac:dyDescent="0.3">
      <c r="A5362" s="4" t="s">
        <v>943</v>
      </c>
      <c r="B5362" s="4" t="s">
        <v>1273</v>
      </c>
      <c r="C5362" s="4" t="s">
        <v>1274</v>
      </c>
      <c r="D5362" s="4" t="s">
        <v>944</v>
      </c>
      <c r="E5362" s="4" t="s">
        <v>945</v>
      </c>
      <c r="F5362" s="4" t="s">
        <v>108</v>
      </c>
      <c r="G5362" s="4" t="s">
        <v>109</v>
      </c>
      <c r="H5362" s="4" t="s">
        <v>440</v>
      </c>
      <c r="I5362" s="8">
        <v>246737.51</v>
      </c>
      <c r="J5362" s="8">
        <v>222063.78</v>
      </c>
      <c r="K5362" s="8">
        <v>226176.08</v>
      </c>
      <c r="L5362" s="8">
        <v>260209.71</v>
      </c>
      <c r="M5362" s="8">
        <v>282074.99</v>
      </c>
      <c r="N5362" s="8">
        <v>308077.40999999997</v>
      </c>
      <c r="O5362" s="8">
        <v>296713.76</v>
      </c>
      <c r="P5362" s="8">
        <v>281878.07</v>
      </c>
      <c r="Q5362" s="8">
        <v>296713.73</v>
      </c>
      <c r="R5362" s="8">
        <v>283226.74</v>
      </c>
      <c r="S5362" s="8">
        <v>296713.74</v>
      </c>
      <c r="T5362" s="8">
        <v>283226.76</v>
      </c>
      <c r="U5362" s="9">
        <v>3283812.28</v>
      </c>
    </row>
    <row r="5363" spans="1:21" ht="23.25" thickBot="1" x14ac:dyDescent="0.3">
      <c r="A5363" s="4" t="s">
        <v>943</v>
      </c>
      <c r="B5363" s="4" t="s">
        <v>1273</v>
      </c>
      <c r="C5363" s="4" t="s">
        <v>1274</v>
      </c>
      <c r="D5363" s="4" t="s">
        <v>944</v>
      </c>
      <c r="E5363" s="4" t="s">
        <v>945</v>
      </c>
      <c r="F5363" s="4" t="s">
        <v>110</v>
      </c>
      <c r="G5363" s="4" t="s">
        <v>111</v>
      </c>
      <c r="H5363" s="4" t="s">
        <v>440</v>
      </c>
      <c r="I5363" s="10">
        <v>3055.56</v>
      </c>
      <c r="J5363" s="10">
        <v>3055.56</v>
      </c>
      <c r="K5363" s="10">
        <v>4072.21</v>
      </c>
      <c r="L5363" s="10">
        <v>3055.56</v>
      </c>
      <c r="M5363" s="10">
        <v>3055.56</v>
      </c>
      <c r="N5363" s="10">
        <v>33055.56</v>
      </c>
      <c r="O5363" s="10">
        <v>3055.56</v>
      </c>
      <c r="P5363" s="10">
        <v>3055.56</v>
      </c>
      <c r="Q5363" s="10">
        <v>3055.56</v>
      </c>
      <c r="R5363" s="10">
        <v>3055.56</v>
      </c>
      <c r="S5363" s="10">
        <v>3055.56</v>
      </c>
      <c r="T5363" s="10">
        <v>3055.56</v>
      </c>
      <c r="U5363" s="9">
        <v>67683.37</v>
      </c>
    </row>
    <row r="5364" spans="1:21" ht="23.25" thickBot="1" x14ac:dyDescent="0.3">
      <c r="A5364" s="4" t="s">
        <v>943</v>
      </c>
      <c r="B5364" s="4" t="s">
        <v>1273</v>
      </c>
      <c r="C5364" s="4" t="s">
        <v>1274</v>
      </c>
      <c r="D5364" s="4" t="s">
        <v>944</v>
      </c>
      <c r="E5364" s="4" t="s">
        <v>945</v>
      </c>
      <c r="F5364" s="4" t="s">
        <v>112</v>
      </c>
      <c r="G5364" s="4" t="s">
        <v>113</v>
      </c>
      <c r="H5364" s="4" t="s">
        <v>440</v>
      </c>
      <c r="I5364" s="8">
        <v>9522.2900000000009</v>
      </c>
      <c r="J5364" s="8">
        <v>9522.2800000000007</v>
      </c>
      <c r="K5364" s="8">
        <v>9522.2199999999993</v>
      </c>
      <c r="L5364" s="8">
        <v>10299.959999999999</v>
      </c>
      <c r="M5364" s="8">
        <v>11518.3</v>
      </c>
      <c r="N5364" s="8">
        <v>12037.12</v>
      </c>
      <c r="O5364" s="8">
        <v>11643.36</v>
      </c>
      <c r="P5364" s="8">
        <v>11643.36</v>
      </c>
      <c r="Q5364" s="8">
        <v>11643.39</v>
      </c>
      <c r="R5364" s="8">
        <v>11643.32</v>
      </c>
      <c r="S5364" s="8">
        <v>11643.37</v>
      </c>
      <c r="T5364" s="8">
        <v>11643.37</v>
      </c>
      <c r="U5364" s="9">
        <v>132282.34</v>
      </c>
    </row>
    <row r="5365" spans="1:21" ht="23.25" thickBot="1" x14ac:dyDescent="0.3">
      <c r="A5365" s="4" t="s">
        <v>943</v>
      </c>
      <c r="B5365" s="4" t="s">
        <v>1273</v>
      </c>
      <c r="C5365" s="4" t="s">
        <v>1274</v>
      </c>
      <c r="D5365" s="4" t="s">
        <v>944</v>
      </c>
      <c r="E5365" s="4" t="s">
        <v>945</v>
      </c>
      <c r="F5365" s="4" t="s">
        <v>114</v>
      </c>
      <c r="G5365" s="4" t="s">
        <v>115</v>
      </c>
      <c r="H5365" s="4" t="s">
        <v>440</v>
      </c>
      <c r="I5365" s="10">
        <v>8725.56</v>
      </c>
      <c r="J5365" s="10">
        <v>8725.56</v>
      </c>
      <c r="K5365" s="10">
        <v>8725.5499999999993</v>
      </c>
      <c r="L5365" s="10">
        <v>12221.38</v>
      </c>
      <c r="M5365" s="10">
        <v>19915.560000000001</v>
      </c>
      <c r="N5365" s="10">
        <v>22013.3</v>
      </c>
      <c r="O5365" s="10">
        <v>18540.8</v>
      </c>
      <c r="P5365" s="10">
        <v>18540.8</v>
      </c>
      <c r="Q5365" s="10">
        <v>18540.8</v>
      </c>
      <c r="R5365" s="10">
        <v>18540.78</v>
      </c>
      <c r="S5365" s="10">
        <v>18540.8</v>
      </c>
      <c r="T5365" s="10">
        <v>18540.79</v>
      </c>
      <c r="U5365" s="9">
        <v>191571.68</v>
      </c>
    </row>
    <row r="5366" spans="1:21" ht="23.25" thickBot="1" x14ac:dyDescent="0.3">
      <c r="A5366" s="4" t="s">
        <v>943</v>
      </c>
      <c r="B5366" s="4" t="s">
        <v>1273</v>
      </c>
      <c r="C5366" s="4" t="s">
        <v>1274</v>
      </c>
      <c r="D5366" s="4" t="s">
        <v>944</v>
      </c>
      <c r="E5366" s="4" t="s">
        <v>945</v>
      </c>
      <c r="F5366" s="4" t="s">
        <v>1275</v>
      </c>
      <c r="G5366" s="4" t="s">
        <v>1276</v>
      </c>
      <c r="H5366" s="4" t="s">
        <v>440</v>
      </c>
      <c r="I5366" s="8">
        <v>157276.46</v>
      </c>
      <c r="J5366" s="8">
        <v>157276.42000000001</v>
      </c>
      <c r="K5366" s="8">
        <v>157276.46</v>
      </c>
      <c r="L5366" s="8">
        <v>175831.13</v>
      </c>
      <c r="M5366" s="8">
        <v>168621.5</v>
      </c>
      <c r="N5366" s="8">
        <v>180788.63</v>
      </c>
      <c r="O5366" s="8">
        <v>180788.62</v>
      </c>
      <c r="P5366" s="8">
        <v>180788.61</v>
      </c>
      <c r="Q5366" s="8">
        <v>180788.65</v>
      </c>
      <c r="R5366" s="8">
        <v>180788.65</v>
      </c>
      <c r="S5366" s="8">
        <v>180788.63</v>
      </c>
      <c r="T5366" s="8">
        <v>180788.63</v>
      </c>
      <c r="U5366" s="9">
        <v>2081802.39</v>
      </c>
    </row>
    <row r="5367" spans="1:21" ht="23.25" thickBot="1" x14ac:dyDescent="0.3">
      <c r="A5367" s="4" t="s">
        <v>943</v>
      </c>
      <c r="B5367" s="4" t="s">
        <v>1273</v>
      </c>
      <c r="C5367" s="4" t="s">
        <v>1274</v>
      </c>
      <c r="D5367" s="4" t="s">
        <v>944</v>
      </c>
      <c r="E5367" s="4" t="s">
        <v>945</v>
      </c>
      <c r="F5367" s="4" t="s">
        <v>98</v>
      </c>
      <c r="G5367" s="4" t="s">
        <v>99</v>
      </c>
      <c r="H5367" s="4" t="s">
        <v>440</v>
      </c>
      <c r="I5367" s="11"/>
      <c r="J5367" s="11"/>
      <c r="K5367" s="11"/>
      <c r="L5367" s="11"/>
      <c r="M5367" s="11"/>
      <c r="N5367" s="11"/>
      <c r="O5367" s="11"/>
      <c r="P5367" s="11"/>
      <c r="Q5367" s="11"/>
      <c r="R5367" s="10">
        <v>679.21</v>
      </c>
      <c r="S5367" s="10">
        <v>-54.37</v>
      </c>
      <c r="T5367" s="10">
        <v>-185.68</v>
      </c>
      <c r="U5367" s="9">
        <v>439.16</v>
      </c>
    </row>
    <row r="5368" spans="1:21" ht="23.25" thickBot="1" x14ac:dyDescent="0.3">
      <c r="A5368" s="4" t="s">
        <v>943</v>
      </c>
      <c r="B5368" s="4" t="s">
        <v>1273</v>
      </c>
      <c r="C5368" s="4" t="s">
        <v>1274</v>
      </c>
      <c r="D5368" s="4" t="s">
        <v>944</v>
      </c>
      <c r="E5368" s="4" t="s">
        <v>945</v>
      </c>
      <c r="F5368" s="4" t="s">
        <v>192</v>
      </c>
      <c r="G5368" s="4" t="s">
        <v>193</v>
      </c>
      <c r="H5368" s="4" t="s">
        <v>440</v>
      </c>
      <c r="I5368" s="8">
        <v>-12896.5</v>
      </c>
      <c r="J5368" s="8">
        <v>-1597.24</v>
      </c>
      <c r="K5368" s="8">
        <v>-53061.64</v>
      </c>
      <c r="L5368" s="8">
        <v>-15489.4</v>
      </c>
      <c r="M5368" s="8">
        <v>-39042.120000000003</v>
      </c>
      <c r="N5368" s="8">
        <v>-75854.34</v>
      </c>
      <c r="O5368" s="8">
        <v>-36233.54</v>
      </c>
      <c r="P5368" s="8">
        <v>-43293.31</v>
      </c>
      <c r="Q5368" s="8">
        <v>-44029.87</v>
      </c>
      <c r="R5368" s="8">
        <v>-36909.339999999997</v>
      </c>
      <c r="S5368" s="8">
        <v>-41860.230000000003</v>
      </c>
      <c r="T5368" s="8">
        <v>-31213.55</v>
      </c>
      <c r="U5368" s="9">
        <v>-431481.08</v>
      </c>
    </row>
    <row r="5369" spans="1:21" ht="23.25" thickBot="1" x14ac:dyDescent="0.3">
      <c r="A5369" s="4" t="s">
        <v>943</v>
      </c>
      <c r="B5369" s="4" t="s">
        <v>1277</v>
      </c>
      <c r="C5369" s="4" t="s">
        <v>1278</v>
      </c>
      <c r="D5369" s="4" t="s">
        <v>944</v>
      </c>
      <c r="E5369" s="4" t="s">
        <v>945</v>
      </c>
      <c r="F5369" s="4" t="s">
        <v>108</v>
      </c>
      <c r="G5369" s="4" t="s">
        <v>109</v>
      </c>
      <c r="H5369" s="4" t="s">
        <v>440</v>
      </c>
      <c r="I5369" s="10">
        <v>49375</v>
      </c>
      <c r="J5369" s="10">
        <v>44437.5</v>
      </c>
      <c r="K5369" s="10">
        <v>45260.46</v>
      </c>
      <c r="L5369" s="10">
        <v>22443.19</v>
      </c>
      <c r="M5369" s="11"/>
      <c r="N5369" s="10">
        <v>-11363.64</v>
      </c>
      <c r="O5369" s="11"/>
      <c r="P5369" s="11"/>
      <c r="Q5369" s="11"/>
      <c r="R5369" s="11"/>
      <c r="S5369" s="11"/>
      <c r="T5369" s="11"/>
      <c r="U5369" s="9">
        <v>150152.51</v>
      </c>
    </row>
    <row r="5370" spans="1:21" ht="23.25" thickBot="1" x14ac:dyDescent="0.3">
      <c r="A5370" s="4" t="s">
        <v>943</v>
      </c>
      <c r="B5370" s="4" t="s">
        <v>1277</v>
      </c>
      <c r="C5370" s="4" t="s">
        <v>1278</v>
      </c>
      <c r="D5370" s="4" t="s">
        <v>944</v>
      </c>
      <c r="E5370" s="4" t="s">
        <v>945</v>
      </c>
      <c r="F5370" s="4" t="s">
        <v>110</v>
      </c>
      <c r="G5370" s="4" t="s">
        <v>111</v>
      </c>
      <c r="H5370" s="4" t="s">
        <v>440</v>
      </c>
      <c r="I5370" s="7"/>
      <c r="J5370" s="7"/>
      <c r="K5370" s="8">
        <v>251.34</v>
      </c>
      <c r="L5370" s="7"/>
      <c r="M5370" s="7"/>
      <c r="N5370" s="7"/>
      <c r="O5370" s="7"/>
      <c r="P5370" s="7"/>
      <c r="Q5370" s="7"/>
      <c r="R5370" s="7"/>
      <c r="S5370" s="7"/>
      <c r="T5370" s="7"/>
      <c r="U5370" s="9">
        <v>251.34</v>
      </c>
    </row>
    <row r="5371" spans="1:21" ht="23.25" thickBot="1" x14ac:dyDescent="0.3">
      <c r="A5371" s="4" t="s">
        <v>943</v>
      </c>
      <c r="B5371" s="4" t="s">
        <v>1277</v>
      </c>
      <c r="C5371" s="4" t="s">
        <v>1278</v>
      </c>
      <c r="D5371" s="4" t="s">
        <v>944</v>
      </c>
      <c r="E5371" s="4" t="s">
        <v>945</v>
      </c>
      <c r="F5371" s="4" t="s">
        <v>112</v>
      </c>
      <c r="G5371" s="4" t="s">
        <v>113</v>
      </c>
      <c r="H5371" s="4" t="s">
        <v>440</v>
      </c>
      <c r="I5371" s="10">
        <v>1555.32</v>
      </c>
      <c r="J5371" s="10">
        <v>1555.32</v>
      </c>
      <c r="K5371" s="10">
        <v>1555.33</v>
      </c>
      <c r="L5371" s="10">
        <v>777.66</v>
      </c>
      <c r="M5371" s="11"/>
      <c r="N5371" s="10">
        <v>-393.75</v>
      </c>
      <c r="O5371" s="11"/>
      <c r="P5371" s="11"/>
      <c r="Q5371" s="11"/>
      <c r="R5371" s="11"/>
      <c r="S5371" s="11"/>
      <c r="T5371" s="11"/>
      <c r="U5371" s="9">
        <v>5049.88</v>
      </c>
    </row>
    <row r="5372" spans="1:21" ht="23.25" thickBot="1" x14ac:dyDescent="0.3">
      <c r="A5372" s="4" t="s">
        <v>943</v>
      </c>
      <c r="B5372" s="4" t="s">
        <v>1277</v>
      </c>
      <c r="C5372" s="4" t="s">
        <v>1278</v>
      </c>
      <c r="D5372" s="4" t="s">
        <v>944</v>
      </c>
      <c r="E5372" s="4" t="s">
        <v>945</v>
      </c>
      <c r="F5372" s="4" t="s">
        <v>114</v>
      </c>
      <c r="G5372" s="4" t="s">
        <v>115</v>
      </c>
      <c r="H5372" s="4" t="s">
        <v>440</v>
      </c>
      <c r="I5372" s="8">
        <v>6842.5</v>
      </c>
      <c r="J5372" s="8">
        <v>6842.5</v>
      </c>
      <c r="K5372" s="8">
        <v>6842.53</v>
      </c>
      <c r="L5372" s="8">
        <v>3472.5</v>
      </c>
      <c r="M5372" s="7"/>
      <c r="N5372" s="8">
        <v>-3472.5</v>
      </c>
      <c r="O5372" s="7"/>
      <c r="P5372" s="7"/>
      <c r="Q5372" s="7"/>
      <c r="R5372" s="7"/>
      <c r="S5372" s="7"/>
      <c r="T5372" s="7"/>
      <c r="U5372" s="9">
        <v>20527.53</v>
      </c>
    </row>
    <row r="5373" spans="1:21" ht="23.25" thickBot="1" x14ac:dyDescent="0.3">
      <c r="A5373" s="4" t="s">
        <v>943</v>
      </c>
      <c r="B5373" s="4" t="s">
        <v>1277</v>
      </c>
      <c r="C5373" s="4" t="s">
        <v>1278</v>
      </c>
      <c r="D5373" s="4" t="s">
        <v>944</v>
      </c>
      <c r="E5373" s="4" t="s">
        <v>945</v>
      </c>
      <c r="F5373" s="4" t="s">
        <v>1275</v>
      </c>
      <c r="G5373" s="4" t="s">
        <v>1276</v>
      </c>
      <c r="H5373" s="4" t="s">
        <v>440</v>
      </c>
      <c r="I5373" s="10">
        <v>16662.759999999998</v>
      </c>
      <c r="J5373" s="10">
        <v>16662.759999999998</v>
      </c>
      <c r="K5373" s="10">
        <v>16662.75</v>
      </c>
      <c r="L5373" s="10">
        <v>8845.69</v>
      </c>
      <c r="M5373" s="11"/>
      <c r="N5373" s="11"/>
      <c r="O5373" s="11"/>
      <c r="P5373" s="11"/>
      <c r="Q5373" s="11"/>
      <c r="R5373" s="11"/>
      <c r="S5373" s="11"/>
      <c r="T5373" s="11"/>
      <c r="U5373" s="9">
        <v>58833.96</v>
      </c>
    </row>
    <row r="5374" spans="1:21" ht="23.25" thickBot="1" x14ac:dyDescent="0.3">
      <c r="A5374" s="4" t="s">
        <v>943</v>
      </c>
      <c r="B5374" s="4" t="s">
        <v>1277</v>
      </c>
      <c r="C5374" s="4" t="s">
        <v>1278</v>
      </c>
      <c r="D5374" s="4" t="s">
        <v>944</v>
      </c>
      <c r="E5374" s="4" t="s">
        <v>945</v>
      </c>
      <c r="F5374" s="4" t="s">
        <v>192</v>
      </c>
      <c r="G5374" s="4" t="s">
        <v>193</v>
      </c>
      <c r="H5374" s="4" t="s">
        <v>440</v>
      </c>
      <c r="I5374" s="8">
        <v>-20211.25</v>
      </c>
      <c r="J5374" s="8">
        <v>-24466.25</v>
      </c>
      <c r="K5374" s="8">
        <v>-18083.75</v>
      </c>
      <c r="L5374" s="8">
        <v>-22288.45</v>
      </c>
      <c r="M5374" s="7"/>
      <c r="N5374" s="8">
        <v>21845.85</v>
      </c>
      <c r="O5374" s="7"/>
      <c r="P5374" s="7"/>
      <c r="Q5374" s="7"/>
      <c r="R5374" s="7"/>
      <c r="S5374" s="7"/>
      <c r="T5374" s="7"/>
      <c r="U5374" s="9">
        <v>-63203.85</v>
      </c>
    </row>
    <row r="5375" spans="1:21" ht="23.25" thickBot="1" x14ac:dyDescent="0.3">
      <c r="A5375" s="4" t="s">
        <v>943</v>
      </c>
      <c r="B5375" s="4" t="s">
        <v>1279</v>
      </c>
      <c r="C5375" s="4" t="s">
        <v>1280</v>
      </c>
      <c r="D5375" s="4" t="s">
        <v>944</v>
      </c>
      <c r="E5375" s="4" t="s">
        <v>945</v>
      </c>
      <c r="F5375" s="4" t="s">
        <v>82</v>
      </c>
      <c r="G5375" s="4" t="s">
        <v>83</v>
      </c>
      <c r="H5375" s="4" t="s">
        <v>440</v>
      </c>
      <c r="I5375" s="11"/>
      <c r="J5375" s="10">
        <v>169</v>
      </c>
      <c r="K5375" s="10">
        <v>-169</v>
      </c>
      <c r="L5375" s="11"/>
      <c r="M5375" s="11"/>
      <c r="N5375" s="11"/>
      <c r="O5375" s="11"/>
      <c r="P5375" s="11"/>
      <c r="Q5375" s="11"/>
      <c r="R5375" s="11"/>
      <c r="S5375" s="11"/>
      <c r="T5375" s="11"/>
      <c r="U5375" s="12">
        <v>0</v>
      </c>
    </row>
    <row r="5376" spans="1:21" ht="23.25" thickBot="1" x14ac:dyDescent="0.3">
      <c r="A5376" s="4" t="s">
        <v>943</v>
      </c>
      <c r="B5376" s="4" t="s">
        <v>1281</v>
      </c>
      <c r="C5376" s="4" t="s">
        <v>1282</v>
      </c>
      <c r="D5376" s="4" t="s">
        <v>944</v>
      </c>
      <c r="E5376" s="4" t="s">
        <v>945</v>
      </c>
      <c r="F5376" s="4" t="s">
        <v>134</v>
      </c>
      <c r="G5376" s="4" t="s">
        <v>135</v>
      </c>
      <c r="H5376" s="4" t="s">
        <v>440</v>
      </c>
      <c r="I5376" s="8">
        <v>101774.75</v>
      </c>
      <c r="J5376" s="7"/>
      <c r="K5376" s="7"/>
      <c r="L5376" s="8">
        <v>100616.25</v>
      </c>
      <c r="M5376" s="7"/>
      <c r="N5376" s="7"/>
      <c r="O5376" s="8">
        <v>100616.25</v>
      </c>
      <c r="P5376" s="7"/>
      <c r="Q5376" s="8">
        <v>24387.759999999998</v>
      </c>
      <c r="R5376" s="8">
        <v>100616.25</v>
      </c>
      <c r="S5376" s="7"/>
      <c r="T5376" s="7"/>
      <c r="U5376" s="9">
        <v>428011.26</v>
      </c>
    </row>
    <row r="5377" spans="1:21" ht="23.25" thickBot="1" x14ac:dyDescent="0.3">
      <c r="A5377" s="4" t="s">
        <v>943</v>
      </c>
      <c r="B5377" s="4" t="s">
        <v>1281</v>
      </c>
      <c r="C5377" s="4" t="s">
        <v>1282</v>
      </c>
      <c r="D5377" s="4" t="s">
        <v>944</v>
      </c>
      <c r="E5377" s="4" t="s">
        <v>945</v>
      </c>
      <c r="F5377" s="4" t="s">
        <v>152</v>
      </c>
      <c r="G5377" s="4" t="s">
        <v>153</v>
      </c>
      <c r="H5377" s="4" t="s">
        <v>440</v>
      </c>
      <c r="I5377" s="10">
        <v>9817.5</v>
      </c>
      <c r="J5377" s="10">
        <v>9817.5</v>
      </c>
      <c r="K5377" s="10">
        <v>9864.0499999999993</v>
      </c>
      <c r="L5377" s="10">
        <v>10826.55</v>
      </c>
      <c r="M5377" s="10">
        <v>10733.45</v>
      </c>
      <c r="N5377" s="10">
        <v>10780</v>
      </c>
      <c r="O5377" s="10">
        <v>10780</v>
      </c>
      <c r="P5377" s="10">
        <v>10780</v>
      </c>
      <c r="Q5377" s="10">
        <v>10780</v>
      </c>
      <c r="R5377" s="10">
        <v>10780</v>
      </c>
      <c r="S5377" s="10">
        <v>10780</v>
      </c>
      <c r="T5377" s="10">
        <v>10780</v>
      </c>
      <c r="U5377" s="9">
        <v>126519.05</v>
      </c>
    </row>
    <row r="5378" spans="1:21" ht="23.25" thickBot="1" x14ac:dyDescent="0.3">
      <c r="A5378" s="4" t="s">
        <v>943</v>
      </c>
      <c r="B5378" s="4" t="s">
        <v>1286</v>
      </c>
      <c r="C5378" s="4" t="s">
        <v>1287</v>
      </c>
      <c r="D5378" s="4" t="s">
        <v>944</v>
      </c>
      <c r="E5378" s="4" t="s">
        <v>945</v>
      </c>
      <c r="F5378" s="4" t="s">
        <v>206</v>
      </c>
      <c r="G5378" s="4" t="s">
        <v>207</v>
      </c>
      <c r="H5378" s="4" t="s">
        <v>440</v>
      </c>
      <c r="I5378" s="8">
        <v>-26656.35</v>
      </c>
      <c r="J5378" s="8">
        <v>-23063.99</v>
      </c>
      <c r="K5378" s="8">
        <v>-68672.34</v>
      </c>
      <c r="L5378" s="8">
        <v>-21489.71</v>
      </c>
      <c r="M5378" s="8">
        <v>-34858.58</v>
      </c>
      <c r="N5378" s="8">
        <v>-42352.19</v>
      </c>
      <c r="O5378" s="8">
        <v>-53390.07</v>
      </c>
      <c r="P5378" s="8">
        <v>-37974.47</v>
      </c>
      <c r="Q5378" s="8">
        <v>-30944.52</v>
      </c>
      <c r="R5378" s="8">
        <v>-24437.9</v>
      </c>
      <c r="S5378" s="8">
        <v>-36460.480000000003</v>
      </c>
      <c r="T5378" s="8">
        <v>-30758.95</v>
      </c>
      <c r="U5378" s="9">
        <v>-431059.55</v>
      </c>
    </row>
    <row r="5379" spans="1:21" ht="23.25" thickBot="1" x14ac:dyDescent="0.3">
      <c r="A5379" s="4" t="s">
        <v>943</v>
      </c>
      <c r="B5379" s="4" t="s">
        <v>1288</v>
      </c>
      <c r="C5379" s="4" t="s">
        <v>1289</v>
      </c>
      <c r="D5379" s="4" t="s">
        <v>1290</v>
      </c>
      <c r="E5379" s="4" t="s">
        <v>1291</v>
      </c>
      <c r="F5379" s="4" t="s">
        <v>126</v>
      </c>
      <c r="G5379" s="4" t="s">
        <v>127</v>
      </c>
      <c r="H5379" s="4" t="s">
        <v>1292</v>
      </c>
      <c r="I5379" s="11"/>
      <c r="J5379" s="11"/>
      <c r="K5379" s="10">
        <v>32658.25</v>
      </c>
      <c r="L5379" s="11"/>
      <c r="M5379" s="11"/>
      <c r="N5379" s="10">
        <v>68655.48</v>
      </c>
      <c r="O5379" s="11"/>
      <c r="P5379" s="11"/>
      <c r="Q5379" s="11"/>
      <c r="R5379" s="11"/>
      <c r="S5379" s="11"/>
      <c r="T5379" s="11"/>
      <c r="U5379" s="9">
        <v>101313.73</v>
      </c>
    </row>
    <row r="5380" spans="1:21" ht="23.25" thickBot="1" x14ac:dyDescent="0.3">
      <c r="A5380" s="4" t="s">
        <v>943</v>
      </c>
      <c r="B5380" s="4" t="s">
        <v>1293</v>
      </c>
      <c r="C5380" s="4" t="s">
        <v>1294</v>
      </c>
      <c r="D5380" s="4" t="s">
        <v>1295</v>
      </c>
      <c r="E5380" s="4" t="s">
        <v>1296</v>
      </c>
      <c r="F5380" s="4" t="s">
        <v>110</v>
      </c>
      <c r="G5380" s="4" t="s">
        <v>111</v>
      </c>
      <c r="H5380" s="4" t="s">
        <v>1297</v>
      </c>
      <c r="I5380" s="7"/>
      <c r="J5380" s="7"/>
      <c r="K5380" s="8">
        <v>1392257.18</v>
      </c>
      <c r="L5380" s="7"/>
      <c r="M5380" s="7"/>
      <c r="N5380" s="8">
        <v>877973</v>
      </c>
      <c r="O5380" s="7"/>
      <c r="P5380" s="7"/>
      <c r="Q5380" s="8">
        <v>-840215.13</v>
      </c>
      <c r="R5380" s="7"/>
      <c r="S5380" s="7"/>
      <c r="T5380" s="8">
        <v>-750068.42</v>
      </c>
      <c r="U5380" s="9">
        <v>679946.63</v>
      </c>
    </row>
    <row r="5381" spans="1:21" ht="23.25" thickBot="1" x14ac:dyDescent="0.3">
      <c r="A5381" s="4" t="s">
        <v>943</v>
      </c>
      <c r="B5381" s="4" t="s">
        <v>1298</v>
      </c>
      <c r="C5381" s="4" t="s">
        <v>1299</v>
      </c>
      <c r="D5381" s="4" t="s">
        <v>1300</v>
      </c>
      <c r="E5381" s="4" t="s">
        <v>1301</v>
      </c>
      <c r="F5381" s="4" t="s">
        <v>108</v>
      </c>
      <c r="G5381" s="4" t="s">
        <v>109</v>
      </c>
      <c r="H5381" s="4" t="s">
        <v>1302</v>
      </c>
      <c r="I5381" s="11"/>
      <c r="J5381" s="11"/>
      <c r="K5381" s="11"/>
      <c r="L5381" s="11"/>
      <c r="M5381" s="11"/>
      <c r="N5381" s="10">
        <v>14800</v>
      </c>
      <c r="O5381" s="10">
        <v>100</v>
      </c>
      <c r="P5381" s="10">
        <v>89000</v>
      </c>
      <c r="Q5381" s="10">
        <v>3120</v>
      </c>
      <c r="R5381" s="11"/>
      <c r="S5381" s="11"/>
      <c r="T5381" s="10">
        <v>30000</v>
      </c>
      <c r="U5381" s="9">
        <v>137020</v>
      </c>
    </row>
    <row r="5382" spans="1:21" ht="23.25" thickBot="1" x14ac:dyDescent="0.3">
      <c r="A5382" s="4" t="s">
        <v>943</v>
      </c>
      <c r="B5382" s="4" t="s">
        <v>1298</v>
      </c>
      <c r="C5382" s="4" t="s">
        <v>1299</v>
      </c>
      <c r="D5382" s="4" t="s">
        <v>1300</v>
      </c>
      <c r="E5382" s="4" t="s">
        <v>1301</v>
      </c>
      <c r="F5382" s="4" t="s">
        <v>114</v>
      </c>
      <c r="G5382" s="4" t="s">
        <v>115</v>
      </c>
      <c r="H5382" s="4" t="s">
        <v>1302</v>
      </c>
      <c r="I5382" s="7"/>
      <c r="J5382" s="7"/>
      <c r="K5382" s="7"/>
      <c r="L5382" s="7"/>
      <c r="M5382" s="7"/>
      <c r="N5382" s="8">
        <v>1480</v>
      </c>
      <c r="O5382" s="8">
        <v>10</v>
      </c>
      <c r="P5382" s="8">
        <v>8900</v>
      </c>
      <c r="Q5382" s="8">
        <v>312</v>
      </c>
      <c r="R5382" s="7"/>
      <c r="S5382" s="7"/>
      <c r="T5382" s="8">
        <v>3000</v>
      </c>
      <c r="U5382" s="9">
        <v>13702</v>
      </c>
    </row>
    <row r="5383" spans="1:21" ht="23.25" thickBot="1" x14ac:dyDescent="0.3">
      <c r="A5383" s="4" t="s">
        <v>943</v>
      </c>
      <c r="B5383" s="4" t="s">
        <v>1303</v>
      </c>
      <c r="C5383" s="4" t="s">
        <v>1304</v>
      </c>
      <c r="D5383" s="4" t="s">
        <v>1305</v>
      </c>
      <c r="E5383" s="4" t="s">
        <v>1296</v>
      </c>
      <c r="F5383" s="4" t="s">
        <v>110</v>
      </c>
      <c r="G5383" s="4" t="s">
        <v>111</v>
      </c>
      <c r="H5383" s="4" t="s">
        <v>1306</v>
      </c>
      <c r="I5383" s="11"/>
      <c r="J5383" s="11"/>
      <c r="K5383" s="10">
        <v>-29122</v>
      </c>
      <c r="L5383" s="11"/>
      <c r="M5383" s="11"/>
      <c r="N5383" s="10">
        <v>1745259</v>
      </c>
      <c r="O5383" s="11"/>
      <c r="P5383" s="11"/>
      <c r="Q5383" s="10">
        <v>-113328</v>
      </c>
      <c r="R5383" s="11"/>
      <c r="S5383" s="11"/>
      <c r="T5383" s="10">
        <v>99851</v>
      </c>
      <c r="U5383" s="9">
        <v>1702660</v>
      </c>
    </row>
    <row r="5384" spans="1:21" ht="23.25" thickBot="1" x14ac:dyDescent="0.3">
      <c r="A5384" s="4" t="s">
        <v>943</v>
      </c>
      <c r="B5384" s="4" t="s">
        <v>1307</v>
      </c>
      <c r="C5384" s="4" t="s">
        <v>1308</v>
      </c>
      <c r="D5384" s="4" t="s">
        <v>944</v>
      </c>
      <c r="E5384" s="4" t="s">
        <v>945</v>
      </c>
      <c r="F5384" s="4" t="s">
        <v>152</v>
      </c>
      <c r="G5384" s="4" t="s">
        <v>153</v>
      </c>
      <c r="H5384" s="4" t="s">
        <v>440</v>
      </c>
      <c r="I5384" s="8">
        <v>42980.75</v>
      </c>
      <c r="J5384" s="8">
        <v>65776.649999999994</v>
      </c>
      <c r="K5384" s="8">
        <v>73414.17</v>
      </c>
      <c r="L5384" s="8">
        <v>33863.93</v>
      </c>
      <c r="M5384" s="8">
        <v>1681.2</v>
      </c>
      <c r="N5384" s="8">
        <v>186.8</v>
      </c>
      <c r="O5384" s="7"/>
      <c r="P5384" s="7"/>
      <c r="Q5384" s="7"/>
      <c r="R5384" s="7"/>
      <c r="S5384" s="7"/>
      <c r="T5384" s="7"/>
      <c r="U5384" s="9">
        <v>217903.5</v>
      </c>
    </row>
    <row r="5385" spans="1:21" ht="23.25" thickBot="1" x14ac:dyDescent="0.3">
      <c r="A5385" s="4" t="s">
        <v>943</v>
      </c>
      <c r="B5385" s="4" t="s">
        <v>1307</v>
      </c>
      <c r="C5385" s="4" t="s">
        <v>1308</v>
      </c>
      <c r="D5385" s="4" t="s">
        <v>944</v>
      </c>
      <c r="E5385" s="4" t="s">
        <v>945</v>
      </c>
      <c r="F5385" s="4" t="s">
        <v>86</v>
      </c>
      <c r="G5385" s="4" t="s">
        <v>87</v>
      </c>
      <c r="H5385" s="4" t="s">
        <v>440</v>
      </c>
      <c r="I5385" s="11"/>
      <c r="J5385" s="11"/>
      <c r="K5385" s="11"/>
      <c r="L5385" s="11"/>
      <c r="M5385" s="11"/>
      <c r="N5385" s="11"/>
      <c r="O5385" s="11"/>
      <c r="P5385" s="11"/>
      <c r="Q5385" s="10">
        <v>-47202.84</v>
      </c>
      <c r="R5385" s="11"/>
      <c r="S5385" s="11"/>
      <c r="T5385" s="11"/>
      <c r="U5385" s="9">
        <v>-47202.84</v>
      </c>
    </row>
    <row r="5386" spans="1:21" ht="23.25" thickBot="1" x14ac:dyDescent="0.3">
      <c r="A5386" s="4" t="s">
        <v>943</v>
      </c>
      <c r="B5386" s="4" t="s">
        <v>1307</v>
      </c>
      <c r="C5386" s="4" t="s">
        <v>1308</v>
      </c>
      <c r="D5386" s="4" t="s">
        <v>946</v>
      </c>
      <c r="E5386" s="4" t="s">
        <v>947</v>
      </c>
      <c r="F5386" s="4" t="s">
        <v>254</v>
      </c>
      <c r="G5386" s="4" t="s">
        <v>255</v>
      </c>
      <c r="H5386" s="4" t="s">
        <v>353</v>
      </c>
      <c r="I5386" s="7"/>
      <c r="J5386" s="7"/>
      <c r="K5386" s="7"/>
      <c r="L5386" s="7"/>
      <c r="M5386" s="7"/>
      <c r="N5386" s="8">
        <v>1.83</v>
      </c>
      <c r="O5386" s="7"/>
      <c r="P5386" s="7"/>
      <c r="Q5386" s="8">
        <v>-26373.41</v>
      </c>
      <c r="R5386" s="7"/>
      <c r="S5386" s="7"/>
      <c r="T5386" s="8">
        <v>48.38</v>
      </c>
      <c r="U5386" s="9">
        <v>-26323.200000000001</v>
      </c>
    </row>
    <row r="5387" spans="1:21" ht="23.25" thickBot="1" x14ac:dyDescent="0.3">
      <c r="A5387" s="4" t="s">
        <v>943</v>
      </c>
      <c r="B5387" s="4" t="s">
        <v>1307</v>
      </c>
      <c r="C5387" s="4" t="s">
        <v>1308</v>
      </c>
      <c r="D5387" s="4" t="s">
        <v>946</v>
      </c>
      <c r="E5387" s="4" t="s">
        <v>947</v>
      </c>
      <c r="F5387" s="4" t="s">
        <v>769</v>
      </c>
      <c r="G5387" s="4" t="s">
        <v>770</v>
      </c>
      <c r="H5387" s="4" t="s">
        <v>353</v>
      </c>
      <c r="I5387" s="11"/>
      <c r="J5387" s="11"/>
      <c r="K5387" s="10">
        <v>-71917.679999999993</v>
      </c>
      <c r="L5387" s="11"/>
      <c r="M5387" s="11"/>
      <c r="N5387" s="11"/>
      <c r="O5387" s="11"/>
      <c r="P5387" s="11"/>
      <c r="Q5387" s="11"/>
      <c r="R5387" s="11"/>
      <c r="S5387" s="11"/>
      <c r="T5387" s="11"/>
      <c r="U5387" s="9">
        <v>-71917.679999999993</v>
      </c>
    </row>
    <row r="5388" spans="1:21" ht="23.25" thickBot="1" x14ac:dyDescent="0.3">
      <c r="A5388" s="4" t="s">
        <v>943</v>
      </c>
      <c r="B5388" s="4" t="s">
        <v>1307</v>
      </c>
      <c r="C5388" s="4" t="s">
        <v>1308</v>
      </c>
      <c r="D5388" s="4" t="s">
        <v>946</v>
      </c>
      <c r="E5388" s="4" t="s">
        <v>947</v>
      </c>
      <c r="F5388" s="4" t="s">
        <v>72</v>
      </c>
      <c r="G5388" s="4" t="s">
        <v>73</v>
      </c>
      <c r="H5388" s="4" t="s">
        <v>353</v>
      </c>
      <c r="I5388" s="8">
        <v>3804.75</v>
      </c>
      <c r="J5388" s="8">
        <v>3804.75</v>
      </c>
      <c r="K5388" s="8">
        <v>3804.75</v>
      </c>
      <c r="L5388" s="8">
        <v>3804.75</v>
      </c>
      <c r="M5388" s="8">
        <v>3804.75</v>
      </c>
      <c r="N5388" s="8">
        <v>3804.75</v>
      </c>
      <c r="O5388" s="8">
        <v>3804.75</v>
      </c>
      <c r="P5388" s="8">
        <v>3804.75</v>
      </c>
      <c r="Q5388" s="8">
        <v>3804.75</v>
      </c>
      <c r="R5388" s="8">
        <v>3804.75</v>
      </c>
      <c r="S5388" s="8">
        <v>3804.75</v>
      </c>
      <c r="T5388" s="8">
        <v>3804.75</v>
      </c>
      <c r="U5388" s="9">
        <v>45657</v>
      </c>
    </row>
    <row r="5389" spans="1:21" ht="23.25" thickBot="1" x14ac:dyDescent="0.3">
      <c r="A5389" s="4" t="s">
        <v>943</v>
      </c>
      <c r="B5389" s="4" t="s">
        <v>7653</v>
      </c>
      <c r="C5389" s="4" t="s">
        <v>7654</v>
      </c>
      <c r="D5389" s="4" t="s">
        <v>944</v>
      </c>
      <c r="E5389" s="4" t="s">
        <v>945</v>
      </c>
      <c r="F5389" s="4" t="s">
        <v>132</v>
      </c>
      <c r="G5389" s="4" t="s">
        <v>133</v>
      </c>
      <c r="H5389" s="4" t="s">
        <v>440</v>
      </c>
      <c r="I5389" s="11"/>
      <c r="J5389" s="11"/>
      <c r="K5389" s="11"/>
      <c r="L5389" s="11"/>
      <c r="M5389" s="11"/>
      <c r="N5389" s="11"/>
      <c r="O5389" s="10">
        <v>49.8</v>
      </c>
      <c r="P5389" s="11"/>
      <c r="Q5389" s="11"/>
      <c r="R5389" s="11"/>
      <c r="S5389" s="11"/>
      <c r="T5389" s="10">
        <v>-44.13</v>
      </c>
      <c r="U5389" s="9">
        <v>5.67</v>
      </c>
    </row>
    <row r="5390" spans="1:21" ht="23.25" thickBot="1" x14ac:dyDescent="0.3">
      <c r="A5390" s="4" t="s">
        <v>943</v>
      </c>
      <c r="B5390" s="4" t="s">
        <v>7653</v>
      </c>
      <c r="C5390" s="4" t="s">
        <v>7654</v>
      </c>
      <c r="D5390" s="4" t="s">
        <v>944</v>
      </c>
      <c r="E5390" s="4" t="s">
        <v>945</v>
      </c>
      <c r="F5390" s="4" t="s">
        <v>537</v>
      </c>
      <c r="G5390" s="4" t="s">
        <v>538</v>
      </c>
      <c r="H5390" s="4" t="s">
        <v>440</v>
      </c>
      <c r="I5390" s="7"/>
      <c r="J5390" s="7"/>
      <c r="K5390" s="7"/>
      <c r="L5390" s="7"/>
      <c r="M5390" s="7"/>
      <c r="N5390" s="7"/>
      <c r="O5390" s="8">
        <v>90.99</v>
      </c>
      <c r="P5390" s="7"/>
      <c r="Q5390" s="7"/>
      <c r="R5390" s="7"/>
      <c r="S5390" s="7"/>
      <c r="T5390" s="7"/>
      <c r="U5390" s="9">
        <v>90.99</v>
      </c>
    </row>
    <row r="5391" spans="1:21" ht="23.25" thickBot="1" x14ac:dyDescent="0.3">
      <c r="A5391" s="4" t="s">
        <v>943</v>
      </c>
      <c r="B5391" s="4" t="s">
        <v>7653</v>
      </c>
      <c r="C5391" s="4" t="s">
        <v>7654</v>
      </c>
      <c r="D5391" s="4" t="s">
        <v>944</v>
      </c>
      <c r="E5391" s="4" t="s">
        <v>945</v>
      </c>
      <c r="F5391" s="4" t="s">
        <v>102</v>
      </c>
      <c r="G5391" s="4" t="s">
        <v>103</v>
      </c>
      <c r="H5391" s="4" t="s">
        <v>440</v>
      </c>
      <c r="I5391" s="11"/>
      <c r="J5391" s="11"/>
      <c r="K5391" s="11"/>
      <c r="L5391" s="11"/>
      <c r="M5391" s="11"/>
      <c r="N5391" s="11"/>
      <c r="O5391" s="10">
        <v>357.19</v>
      </c>
      <c r="P5391" s="10">
        <v>287.95999999999998</v>
      </c>
      <c r="Q5391" s="10">
        <v>142.57</v>
      </c>
      <c r="R5391" s="10">
        <v>94.85</v>
      </c>
      <c r="S5391" s="10">
        <v>246.42</v>
      </c>
      <c r="T5391" s="10">
        <v>-1000.52</v>
      </c>
      <c r="U5391" s="9">
        <v>128.47</v>
      </c>
    </row>
    <row r="5392" spans="1:21" ht="23.25" thickBot="1" x14ac:dyDescent="0.3">
      <c r="A5392" s="4" t="s">
        <v>943</v>
      </c>
      <c r="B5392" s="4" t="s">
        <v>7653</v>
      </c>
      <c r="C5392" s="4" t="s">
        <v>7654</v>
      </c>
      <c r="D5392" s="4" t="s">
        <v>944</v>
      </c>
      <c r="E5392" s="4" t="s">
        <v>945</v>
      </c>
      <c r="F5392" s="4" t="s">
        <v>1121</v>
      </c>
      <c r="G5392" s="4" t="s">
        <v>1122</v>
      </c>
      <c r="H5392" s="4" t="s">
        <v>440</v>
      </c>
      <c r="I5392" s="7"/>
      <c r="J5392" s="7"/>
      <c r="K5392" s="7"/>
      <c r="L5392" s="7"/>
      <c r="M5392" s="7"/>
      <c r="N5392" s="7"/>
      <c r="O5392" s="7"/>
      <c r="P5392" s="8">
        <v>2000</v>
      </c>
      <c r="Q5392" s="7"/>
      <c r="R5392" s="7"/>
      <c r="S5392" s="7"/>
      <c r="T5392" s="8">
        <v>-1772.4</v>
      </c>
      <c r="U5392" s="9">
        <v>227.6</v>
      </c>
    </row>
    <row r="5393" spans="1:21" ht="23.25" thickBot="1" x14ac:dyDescent="0.3">
      <c r="A5393" s="4" t="s">
        <v>943</v>
      </c>
      <c r="B5393" s="4" t="s">
        <v>7653</v>
      </c>
      <c r="C5393" s="4" t="s">
        <v>7654</v>
      </c>
      <c r="D5393" s="4" t="s">
        <v>972</v>
      </c>
      <c r="E5393" s="4" t="s">
        <v>973</v>
      </c>
      <c r="F5393" s="4" t="s">
        <v>445</v>
      </c>
      <c r="G5393" s="4" t="s">
        <v>446</v>
      </c>
      <c r="H5393" s="4" t="s">
        <v>974</v>
      </c>
      <c r="I5393" s="11"/>
      <c r="J5393" s="11"/>
      <c r="K5393" s="11"/>
      <c r="L5393" s="11"/>
      <c r="M5393" s="11"/>
      <c r="N5393" s="11"/>
      <c r="O5393" s="11"/>
      <c r="P5393" s="11"/>
      <c r="Q5393" s="11"/>
      <c r="R5393" s="10">
        <v>1075</v>
      </c>
      <c r="S5393" s="11"/>
      <c r="T5393" s="10">
        <v>-952.66</v>
      </c>
      <c r="U5393" s="9">
        <v>122.34</v>
      </c>
    </row>
    <row r="5394" spans="1:21" ht="23.25" thickBot="1" x14ac:dyDescent="0.3">
      <c r="A5394" s="4" t="s">
        <v>943</v>
      </c>
      <c r="B5394" s="4" t="s">
        <v>7653</v>
      </c>
      <c r="C5394" s="4" t="s">
        <v>7654</v>
      </c>
      <c r="D5394" s="4" t="s">
        <v>972</v>
      </c>
      <c r="E5394" s="4" t="s">
        <v>973</v>
      </c>
      <c r="F5394" s="4" t="s">
        <v>152</v>
      </c>
      <c r="G5394" s="4" t="s">
        <v>153</v>
      </c>
      <c r="H5394" s="4" t="s">
        <v>974</v>
      </c>
      <c r="I5394" s="7"/>
      <c r="J5394" s="7"/>
      <c r="K5394" s="7"/>
      <c r="L5394" s="7"/>
      <c r="M5394" s="7"/>
      <c r="N5394" s="7"/>
      <c r="O5394" s="7"/>
      <c r="P5394" s="8">
        <v>20000</v>
      </c>
      <c r="Q5394" s="13">
        <v>0</v>
      </c>
      <c r="R5394" s="7"/>
      <c r="S5394" s="7"/>
      <c r="T5394" s="8">
        <v>-17724</v>
      </c>
      <c r="U5394" s="9">
        <v>2276</v>
      </c>
    </row>
    <row r="5395" spans="1:21" ht="23.25" thickBot="1" x14ac:dyDescent="0.3">
      <c r="A5395" s="4" t="s">
        <v>943</v>
      </c>
      <c r="B5395" s="4" t="s">
        <v>7653</v>
      </c>
      <c r="C5395" s="4" t="s">
        <v>7654</v>
      </c>
      <c r="D5395" s="4" t="s">
        <v>975</v>
      </c>
      <c r="E5395" s="4" t="s">
        <v>976</v>
      </c>
      <c r="F5395" s="4" t="s">
        <v>70</v>
      </c>
      <c r="G5395" s="4" t="s">
        <v>71</v>
      </c>
      <c r="H5395" s="4" t="s">
        <v>977</v>
      </c>
      <c r="I5395" s="11"/>
      <c r="J5395" s="11"/>
      <c r="K5395" s="11"/>
      <c r="L5395" s="11"/>
      <c r="M5395" s="11"/>
      <c r="N5395" s="11"/>
      <c r="O5395" s="11"/>
      <c r="P5395" s="10">
        <v>35923</v>
      </c>
      <c r="Q5395" s="10">
        <v>127087</v>
      </c>
      <c r="R5395" s="11"/>
      <c r="S5395" s="11"/>
      <c r="T5395" s="10">
        <v>-144459.46</v>
      </c>
      <c r="U5395" s="9">
        <v>18550.54</v>
      </c>
    </row>
    <row r="5396" spans="1:21" ht="23.25" thickBot="1" x14ac:dyDescent="0.3">
      <c r="A5396" s="4" t="s">
        <v>943</v>
      </c>
      <c r="B5396" s="4" t="s">
        <v>7653</v>
      </c>
      <c r="C5396" s="4" t="s">
        <v>7654</v>
      </c>
      <c r="D5396" s="4" t="s">
        <v>946</v>
      </c>
      <c r="E5396" s="4" t="s">
        <v>947</v>
      </c>
      <c r="F5396" s="4" t="s">
        <v>76</v>
      </c>
      <c r="G5396" s="4" t="s">
        <v>77</v>
      </c>
      <c r="H5396" s="4" t="s">
        <v>353</v>
      </c>
      <c r="I5396" s="7"/>
      <c r="J5396" s="7"/>
      <c r="K5396" s="7"/>
      <c r="L5396" s="7"/>
      <c r="M5396" s="7"/>
      <c r="N5396" s="8">
        <v>6139.56</v>
      </c>
      <c r="O5396" s="8">
        <v>9647.8799999999992</v>
      </c>
      <c r="P5396" s="8">
        <v>-15787.44</v>
      </c>
      <c r="Q5396" s="7"/>
      <c r="R5396" s="7"/>
      <c r="S5396" s="7"/>
      <c r="T5396" s="7"/>
      <c r="U5396" s="12">
        <v>0</v>
      </c>
    </row>
    <row r="5397" spans="1:21" ht="23.25" thickBot="1" x14ac:dyDescent="0.3">
      <c r="A5397" s="4" t="s">
        <v>943</v>
      </c>
      <c r="B5397" s="4" t="s">
        <v>7653</v>
      </c>
      <c r="C5397" s="4" t="s">
        <v>7654</v>
      </c>
      <c r="D5397" s="4" t="s">
        <v>959</v>
      </c>
      <c r="E5397" s="4" t="s">
        <v>960</v>
      </c>
      <c r="F5397" s="4" t="s">
        <v>312</v>
      </c>
      <c r="G5397" s="4" t="s">
        <v>313</v>
      </c>
      <c r="H5397" s="4" t="s">
        <v>961</v>
      </c>
      <c r="I5397" s="11"/>
      <c r="J5397" s="11"/>
      <c r="K5397" s="11"/>
      <c r="L5397" s="11"/>
      <c r="M5397" s="11"/>
      <c r="N5397" s="11"/>
      <c r="O5397" s="11"/>
      <c r="P5397" s="11"/>
      <c r="Q5397" s="11"/>
      <c r="R5397" s="10">
        <v>50649</v>
      </c>
      <c r="S5397" s="11"/>
      <c r="T5397" s="10">
        <v>-44885.14</v>
      </c>
      <c r="U5397" s="9">
        <v>5763.86</v>
      </c>
    </row>
    <row r="5398" spans="1:21" ht="23.25" thickBot="1" x14ac:dyDescent="0.3">
      <c r="A5398" s="4" t="s">
        <v>943</v>
      </c>
      <c r="B5398" s="4" t="s">
        <v>1309</v>
      </c>
      <c r="C5398" s="4" t="s">
        <v>1310</v>
      </c>
      <c r="D5398" s="4" t="s">
        <v>946</v>
      </c>
      <c r="E5398" s="4" t="s">
        <v>947</v>
      </c>
      <c r="F5398" s="4" t="s">
        <v>108</v>
      </c>
      <c r="G5398" s="4" t="s">
        <v>109</v>
      </c>
      <c r="H5398" s="4" t="s">
        <v>353</v>
      </c>
      <c r="I5398" s="8">
        <v>8433.93</v>
      </c>
      <c r="J5398" s="7"/>
      <c r="K5398" s="7"/>
      <c r="L5398" s="7"/>
      <c r="M5398" s="7"/>
      <c r="N5398" s="7"/>
      <c r="O5398" s="7"/>
      <c r="P5398" s="7"/>
      <c r="Q5398" s="7"/>
      <c r="R5398" s="7"/>
      <c r="S5398" s="7"/>
      <c r="T5398" s="7"/>
      <c r="U5398" s="9">
        <v>8433.93</v>
      </c>
    </row>
    <row r="5399" spans="1:21" ht="23.25" thickBot="1" x14ac:dyDescent="0.3">
      <c r="A5399" s="4" t="s">
        <v>943</v>
      </c>
      <c r="B5399" s="4" t="s">
        <v>1309</v>
      </c>
      <c r="C5399" s="4" t="s">
        <v>1310</v>
      </c>
      <c r="D5399" s="4" t="s">
        <v>946</v>
      </c>
      <c r="E5399" s="4" t="s">
        <v>947</v>
      </c>
      <c r="F5399" s="4" t="s">
        <v>110</v>
      </c>
      <c r="G5399" s="4" t="s">
        <v>111</v>
      </c>
      <c r="H5399" s="4" t="s">
        <v>353</v>
      </c>
      <c r="I5399" s="10">
        <v>1391.6</v>
      </c>
      <c r="J5399" s="10">
        <v>1391.6</v>
      </c>
      <c r="K5399" s="10">
        <v>1391.6</v>
      </c>
      <c r="L5399" s="11"/>
      <c r="M5399" s="11"/>
      <c r="N5399" s="11"/>
      <c r="O5399" s="11"/>
      <c r="P5399" s="11"/>
      <c r="Q5399" s="11"/>
      <c r="R5399" s="11"/>
      <c r="S5399" s="11"/>
      <c r="T5399" s="11"/>
      <c r="U5399" s="9">
        <v>4174.8</v>
      </c>
    </row>
    <row r="5400" spans="1:21" ht="23.25" thickBot="1" x14ac:dyDescent="0.3">
      <c r="A5400" s="4" t="s">
        <v>943</v>
      </c>
      <c r="B5400" s="4" t="s">
        <v>1309</v>
      </c>
      <c r="C5400" s="4" t="s">
        <v>1310</v>
      </c>
      <c r="D5400" s="4" t="s">
        <v>946</v>
      </c>
      <c r="E5400" s="4" t="s">
        <v>947</v>
      </c>
      <c r="F5400" s="4" t="s">
        <v>112</v>
      </c>
      <c r="G5400" s="4" t="s">
        <v>113</v>
      </c>
      <c r="H5400" s="4" t="s">
        <v>353</v>
      </c>
      <c r="I5400" s="8">
        <v>1582.96</v>
      </c>
      <c r="J5400" s="7"/>
      <c r="K5400" s="7"/>
      <c r="L5400" s="7"/>
      <c r="M5400" s="7"/>
      <c r="N5400" s="7"/>
      <c r="O5400" s="7"/>
      <c r="P5400" s="7"/>
      <c r="Q5400" s="7"/>
      <c r="R5400" s="7"/>
      <c r="S5400" s="7"/>
      <c r="T5400" s="7"/>
      <c r="U5400" s="9">
        <v>1582.96</v>
      </c>
    </row>
    <row r="5401" spans="1:21" ht="23.25" thickBot="1" x14ac:dyDescent="0.3">
      <c r="A5401" s="4" t="s">
        <v>943</v>
      </c>
      <c r="B5401" s="4" t="s">
        <v>1309</v>
      </c>
      <c r="C5401" s="4" t="s">
        <v>1310</v>
      </c>
      <c r="D5401" s="4" t="s">
        <v>946</v>
      </c>
      <c r="E5401" s="4" t="s">
        <v>947</v>
      </c>
      <c r="F5401" s="4" t="s">
        <v>114</v>
      </c>
      <c r="G5401" s="4" t="s">
        <v>115</v>
      </c>
      <c r="H5401" s="4" t="s">
        <v>353</v>
      </c>
      <c r="I5401" s="10">
        <v>5997.79</v>
      </c>
      <c r="J5401" s="10">
        <v>139.16</v>
      </c>
      <c r="K5401" s="10">
        <v>139.16</v>
      </c>
      <c r="L5401" s="11"/>
      <c r="M5401" s="11"/>
      <c r="N5401" s="11"/>
      <c r="O5401" s="11"/>
      <c r="P5401" s="11"/>
      <c r="Q5401" s="11"/>
      <c r="R5401" s="11"/>
      <c r="S5401" s="11"/>
      <c r="T5401" s="11"/>
      <c r="U5401" s="9">
        <v>6276.11</v>
      </c>
    </row>
    <row r="5402" spans="1:21" ht="23.25" thickBot="1" x14ac:dyDescent="0.3">
      <c r="A5402" s="4" t="s">
        <v>943</v>
      </c>
      <c r="B5402" s="4" t="s">
        <v>1309</v>
      </c>
      <c r="C5402" s="4" t="s">
        <v>1310</v>
      </c>
      <c r="D5402" s="4" t="s">
        <v>946</v>
      </c>
      <c r="E5402" s="4" t="s">
        <v>947</v>
      </c>
      <c r="F5402" s="4" t="s">
        <v>306</v>
      </c>
      <c r="G5402" s="4" t="s">
        <v>307</v>
      </c>
      <c r="H5402" s="4" t="s">
        <v>353</v>
      </c>
      <c r="I5402" s="8">
        <v>367.5</v>
      </c>
      <c r="J5402" s="7"/>
      <c r="K5402" s="7"/>
      <c r="L5402" s="7"/>
      <c r="M5402" s="7"/>
      <c r="N5402" s="7"/>
      <c r="O5402" s="7"/>
      <c r="P5402" s="7"/>
      <c r="Q5402" s="7"/>
      <c r="R5402" s="7"/>
      <c r="S5402" s="7"/>
      <c r="T5402" s="7"/>
      <c r="U5402" s="9">
        <v>367.5</v>
      </c>
    </row>
    <row r="5403" spans="1:21" ht="23.25" thickBot="1" x14ac:dyDescent="0.3">
      <c r="A5403" s="4" t="s">
        <v>943</v>
      </c>
      <c r="B5403" s="4" t="s">
        <v>1309</v>
      </c>
      <c r="C5403" s="4" t="s">
        <v>1310</v>
      </c>
      <c r="D5403" s="4" t="s">
        <v>959</v>
      </c>
      <c r="E5403" s="4" t="s">
        <v>960</v>
      </c>
      <c r="F5403" s="4" t="s">
        <v>312</v>
      </c>
      <c r="G5403" s="4" t="s">
        <v>313</v>
      </c>
      <c r="H5403" s="4" t="s">
        <v>961</v>
      </c>
      <c r="I5403" s="11"/>
      <c r="J5403" s="11"/>
      <c r="K5403" s="11"/>
      <c r="L5403" s="11"/>
      <c r="M5403" s="11"/>
      <c r="N5403" s="11"/>
      <c r="O5403" s="11"/>
      <c r="P5403" s="11"/>
      <c r="Q5403" s="11"/>
      <c r="R5403" s="14">
        <v>0</v>
      </c>
      <c r="S5403" s="11"/>
      <c r="T5403" s="11"/>
      <c r="U5403" s="12">
        <v>0</v>
      </c>
    </row>
    <row r="5404" spans="1:21" ht="23.25" thickBot="1" x14ac:dyDescent="0.3">
      <c r="A5404" s="4" t="s">
        <v>1311</v>
      </c>
      <c r="B5404" s="4" t="s">
        <v>1286</v>
      </c>
      <c r="C5404" s="4" t="s">
        <v>1287</v>
      </c>
      <c r="D5404" s="4" t="s">
        <v>1312</v>
      </c>
      <c r="E5404" s="4" t="s">
        <v>1313</v>
      </c>
      <c r="F5404" s="4" t="s">
        <v>1314</v>
      </c>
      <c r="G5404" s="4" t="s">
        <v>1315</v>
      </c>
      <c r="H5404" s="4" t="s">
        <v>1316</v>
      </c>
      <c r="I5404" s="8">
        <v>-17020.97</v>
      </c>
      <c r="J5404" s="8">
        <v>-16334.64</v>
      </c>
      <c r="K5404" s="8">
        <v>-7564.3</v>
      </c>
      <c r="L5404" s="8">
        <v>-19774.07</v>
      </c>
      <c r="M5404" s="8">
        <v>-17487.63</v>
      </c>
      <c r="N5404" s="8">
        <v>-19629.95</v>
      </c>
      <c r="O5404" s="8">
        <v>-20838.02</v>
      </c>
      <c r="P5404" s="8">
        <v>-20581.400000000001</v>
      </c>
      <c r="Q5404" s="8">
        <v>-20903.75</v>
      </c>
      <c r="R5404" s="8">
        <v>-25890.25</v>
      </c>
      <c r="S5404" s="8">
        <v>-21158.78</v>
      </c>
      <c r="T5404" s="8">
        <v>-19584.189999999999</v>
      </c>
      <c r="U5404" s="9">
        <v>-226767.95</v>
      </c>
    </row>
    <row r="5405" spans="1:21" ht="23.25" thickBot="1" x14ac:dyDescent="0.3">
      <c r="A5405" s="4" t="s">
        <v>1311</v>
      </c>
      <c r="B5405" s="4" t="s">
        <v>1317</v>
      </c>
      <c r="C5405" s="4" t="s">
        <v>1318</v>
      </c>
      <c r="D5405" s="4" t="s">
        <v>1319</v>
      </c>
      <c r="E5405" s="4" t="s">
        <v>1320</v>
      </c>
      <c r="F5405" s="4" t="s">
        <v>108</v>
      </c>
      <c r="G5405" s="4" t="s">
        <v>109</v>
      </c>
      <c r="H5405" s="4" t="s">
        <v>684</v>
      </c>
      <c r="I5405" s="10">
        <v>-337978</v>
      </c>
      <c r="J5405" s="10">
        <v>-288565</v>
      </c>
      <c r="K5405" s="10">
        <v>-273437</v>
      </c>
      <c r="L5405" s="10">
        <v>-311898</v>
      </c>
      <c r="M5405" s="10">
        <v>-347986</v>
      </c>
      <c r="N5405" s="10">
        <v>-342173</v>
      </c>
      <c r="O5405" s="10">
        <v>-354267</v>
      </c>
      <c r="P5405" s="10">
        <v>-332168</v>
      </c>
      <c r="Q5405" s="10">
        <v>-361033</v>
      </c>
      <c r="R5405" s="10">
        <v>-334362</v>
      </c>
      <c r="S5405" s="10">
        <v>-329246</v>
      </c>
      <c r="T5405" s="10">
        <v>-322340</v>
      </c>
      <c r="U5405" s="9">
        <v>-3935453</v>
      </c>
    </row>
    <row r="5406" spans="1:21" ht="23.25" thickBot="1" x14ac:dyDescent="0.3">
      <c r="A5406" s="4" t="s">
        <v>1311</v>
      </c>
      <c r="B5406" s="4" t="s">
        <v>1317</v>
      </c>
      <c r="C5406" s="4" t="s">
        <v>1318</v>
      </c>
      <c r="D5406" s="4" t="s">
        <v>1319</v>
      </c>
      <c r="E5406" s="4" t="s">
        <v>1320</v>
      </c>
      <c r="F5406" s="4" t="s">
        <v>184</v>
      </c>
      <c r="G5406" s="4" t="s">
        <v>185</v>
      </c>
      <c r="H5406" s="4" t="s">
        <v>684</v>
      </c>
      <c r="I5406" s="8">
        <v>-26136</v>
      </c>
      <c r="J5406" s="8">
        <v>-23376</v>
      </c>
      <c r="K5406" s="8">
        <v>-25775</v>
      </c>
      <c r="L5406" s="8">
        <v>-32889</v>
      </c>
      <c r="M5406" s="8">
        <v>-22035</v>
      </c>
      <c r="N5406" s="8">
        <v>-27517</v>
      </c>
      <c r="O5406" s="8">
        <v>-26318</v>
      </c>
      <c r="P5406" s="8">
        <v>-22811</v>
      </c>
      <c r="Q5406" s="8">
        <v>-31450</v>
      </c>
      <c r="R5406" s="8">
        <v>-22934</v>
      </c>
      <c r="S5406" s="8">
        <v>-19782</v>
      </c>
      <c r="T5406" s="8">
        <v>-23029</v>
      </c>
      <c r="U5406" s="9">
        <v>-304052</v>
      </c>
    </row>
    <row r="5407" spans="1:21" ht="23.25" thickBot="1" x14ac:dyDescent="0.3">
      <c r="A5407" s="4" t="s">
        <v>1311</v>
      </c>
      <c r="B5407" s="4" t="s">
        <v>1317</v>
      </c>
      <c r="C5407" s="4" t="s">
        <v>1318</v>
      </c>
      <c r="D5407" s="4" t="s">
        <v>1319</v>
      </c>
      <c r="E5407" s="4" t="s">
        <v>1320</v>
      </c>
      <c r="F5407" s="4" t="s">
        <v>231</v>
      </c>
      <c r="G5407" s="4" t="s">
        <v>232</v>
      </c>
      <c r="H5407" s="4" t="s">
        <v>684</v>
      </c>
      <c r="I5407" s="10">
        <v>-241</v>
      </c>
      <c r="J5407" s="10">
        <v>-257</v>
      </c>
      <c r="K5407" s="10">
        <v>-257</v>
      </c>
      <c r="L5407" s="10">
        <v>-291</v>
      </c>
      <c r="M5407" s="10">
        <v>-263</v>
      </c>
      <c r="N5407" s="10">
        <v>-295</v>
      </c>
      <c r="O5407" s="10">
        <v>-283</v>
      </c>
      <c r="P5407" s="10">
        <v>-275</v>
      </c>
      <c r="Q5407" s="10">
        <v>-280</v>
      </c>
      <c r="R5407" s="10">
        <v>-288</v>
      </c>
      <c r="S5407" s="10">
        <v>-315</v>
      </c>
      <c r="T5407" s="10">
        <v>-215</v>
      </c>
      <c r="U5407" s="9">
        <v>-3260</v>
      </c>
    </row>
    <row r="5408" spans="1:21" ht="23.25" thickBot="1" x14ac:dyDescent="0.3">
      <c r="A5408" s="4" t="s">
        <v>1311</v>
      </c>
      <c r="B5408" s="4" t="s">
        <v>1317</v>
      </c>
      <c r="C5408" s="4" t="s">
        <v>1318</v>
      </c>
      <c r="D5408" s="4" t="s">
        <v>1319</v>
      </c>
      <c r="E5408" s="4" t="s">
        <v>1320</v>
      </c>
      <c r="F5408" s="4" t="s">
        <v>110</v>
      </c>
      <c r="G5408" s="4" t="s">
        <v>111</v>
      </c>
      <c r="H5408" s="4" t="s">
        <v>684</v>
      </c>
      <c r="I5408" s="8">
        <v>-6628</v>
      </c>
      <c r="J5408" s="8">
        <v>-6392</v>
      </c>
      <c r="K5408" s="8">
        <v>-10621</v>
      </c>
      <c r="L5408" s="8">
        <v>-4703</v>
      </c>
      <c r="M5408" s="8">
        <v>-5429</v>
      </c>
      <c r="N5408" s="8">
        <v>-12479</v>
      </c>
      <c r="O5408" s="8">
        <v>-7147</v>
      </c>
      <c r="P5408" s="8">
        <v>-8400</v>
      </c>
      <c r="Q5408" s="8">
        <v>-8116</v>
      </c>
      <c r="R5408" s="8">
        <v>-3689</v>
      </c>
      <c r="S5408" s="8">
        <v>-6888</v>
      </c>
      <c r="T5408" s="8">
        <v>-6520</v>
      </c>
      <c r="U5408" s="9">
        <v>-87012</v>
      </c>
    </row>
    <row r="5409" spans="1:21" ht="23.25" thickBot="1" x14ac:dyDescent="0.3">
      <c r="A5409" s="4" t="s">
        <v>1311</v>
      </c>
      <c r="B5409" s="4" t="s">
        <v>1317</v>
      </c>
      <c r="C5409" s="4" t="s">
        <v>1318</v>
      </c>
      <c r="D5409" s="4" t="s">
        <v>1319</v>
      </c>
      <c r="E5409" s="4" t="s">
        <v>1320</v>
      </c>
      <c r="F5409" s="4" t="s">
        <v>535</v>
      </c>
      <c r="G5409" s="4" t="s">
        <v>536</v>
      </c>
      <c r="H5409" s="4" t="s">
        <v>684</v>
      </c>
      <c r="I5409" s="11"/>
      <c r="J5409" s="10">
        <v>-346</v>
      </c>
      <c r="K5409" s="10">
        <v>1568</v>
      </c>
      <c r="L5409" s="10">
        <v>-904</v>
      </c>
      <c r="M5409" s="11"/>
      <c r="N5409" s="11"/>
      <c r="O5409" s="11"/>
      <c r="P5409" s="11"/>
      <c r="Q5409" s="11"/>
      <c r="R5409" s="11"/>
      <c r="S5409" s="11"/>
      <c r="T5409" s="11"/>
      <c r="U5409" s="9">
        <v>318</v>
      </c>
    </row>
    <row r="5410" spans="1:21" ht="23.25" thickBot="1" x14ac:dyDescent="0.3">
      <c r="A5410" s="4" t="s">
        <v>1311</v>
      </c>
      <c r="B5410" s="4" t="s">
        <v>1317</v>
      </c>
      <c r="C5410" s="4" t="s">
        <v>1318</v>
      </c>
      <c r="D5410" s="4" t="s">
        <v>1319</v>
      </c>
      <c r="E5410" s="4" t="s">
        <v>1320</v>
      </c>
      <c r="F5410" s="4" t="s">
        <v>112</v>
      </c>
      <c r="G5410" s="4" t="s">
        <v>113</v>
      </c>
      <c r="H5410" s="4" t="s">
        <v>684</v>
      </c>
      <c r="I5410" s="8">
        <v>-46364</v>
      </c>
      <c r="J5410" s="8">
        <v>-46410</v>
      </c>
      <c r="K5410" s="8">
        <v>-45522</v>
      </c>
      <c r="L5410" s="8">
        <v>-47759</v>
      </c>
      <c r="M5410" s="8">
        <v>-46971</v>
      </c>
      <c r="N5410" s="8">
        <v>-46080</v>
      </c>
      <c r="O5410" s="8">
        <v>-46695</v>
      </c>
      <c r="P5410" s="8">
        <v>-47251</v>
      </c>
      <c r="Q5410" s="8">
        <v>-50686</v>
      </c>
      <c r="R5410" s="8">
        <v>-51727</v>
      </c>
      <c r="S5410" s="8">
        <v>-49808</v>
      </c>
      <c r="T5410" s="8">
        <v>-50824</v>
      </c>
      <c r="U5410" s="9">
        <v>-576097</v>
      </c>
    </row>
    <row r="5411" spans="1:21" ht="23.25" thickBot="1" x14ac:dyDescent="0.3">
      <c r="A5411" s="4" t="s">
        <v>1311</v>
      </c>
      <c r="B5411" s="4" t="s">
        <v>1317</v>
      </c>
      <c r="C5411" s="4" t="s">
        <v>1318</v>
      </c>
      <c r="D5411" s="4" t="s">
        <v>1319</v>
      </c>
      <c r="E5411" s="4" t="s">
        <v>1320</v>
      </c>
      <c r="F5411" s="4" t="s">
        <v>114</v>
      </c>
      <c r="G5411" s="4" t="s">
        <v>115</v>
      </c>
      <c r="H5411" s="4" t="s">
        <v>684</v>
      </c>
      <c r="I5411" s="10">
        <v>-194666</v>
      </c>
      <c r="J5411" s="10">
        <v>-194872</v>
      </c>
      <c r="K5411" s="10">
        <v>-191435</v>
      </c>
      <c r="L5411" s="10">
        <v>-201460</v>
      </c>
      <c r="M5411" s="10">
        <v>-196817</v>
      </c>
      <c r="N5411" s="10">
        <v>-195151</v>
      </c>
      <c r="O5411" s="10">
        <v>-197277</v>
      </c>
      <c r="P5411" s="10">
        <v>-199424</v>
      </c>
      <c r="Q5411" s="10">
        <v>-212212</v>
      </c>
      <c r="R5411" s="10">
        <v>-216074</v>
      </c>
      <c r="S5411" s="10">
        <v>-208756</v>
      </c>
      <c r="T5411" s="10">
        <v>-212782</v>
      </c>
      <c r="U5411" s="9">
        <v>-2420926</v>
      </c>
    </row>
    <row r="5412" spans="1:21" ht="23.25" thickBot="1" x14ac:dyDescent="0.3">
      <c r="A5412" s="4" t="s">
        <v>1311</v>
      </c>
      <c r="B5412" s="4" t="s">
        <v>1317</v>
      </c>
      <c r="C5412" s="4" t="s">
        <v>1318</v>
      </c>
      <c r="D5412" s="4" t="s">
        <v>1319</v>
      </c>
      <c r="E5412" s="4" t="s">
        <v>1320</v>
      </c>
      <c r="F5412" s="4" t="s">
        <v>310</v>
      </c>
      <c r="G5412" s="4" t="s">
        <v>311</v>
      </c>
      <c r="H5412" s="4" t="s">
        <v>684</v>
      </c>
      <c r="I5412" s="8">
        <v>-7256</v>
      </c>
      <c r="J5412" s="8">
        <v>-1141</v>
      </c>
      <c r="K5412" s="8">
        <v>-6182</v>
      </c>
      <c r="L5412" s="8">
        <v>-4164</v>
      </c>
      <c r="M5412" s="8">
        <v>-5707</v>
      </c>
      <c r="N5412" s="8">
        <v>-6093</v>
      </c>
      <c r="O5412" s="8">
        <v>-5457</v>
      </c>
      <c r="P5412" s="8">
        <v>-3138</v>
      </c>
      <c r="Q5412" s="8">
        <v>-4824</v>
      </c>
      <c r="R5412" s="8">
        <v>-3685</v>
      </c>
      <c r="S5412" s="8">
        <v>-3600</v>
      </c>
      <c r="T5412" s="8">
        <v>-5545</v>
      </c>
      <c r="U5412" s="9">
        <v>-56792</v>
      </c>
    </row>
    <row r="5413" spans="1:21" ht="23.25" thickBot="1" x14ac:dyDescent="0.3">
      <c r="A5413" s="4" t="s">
        <v>1311</v>
      </c>
      <c r="B5413" s="4" t="s">
        <v>1317</v>
      </c>
      <c r="C5413" s="4" t="s">
        <v>1318</v>
      </c>
      <c r="D5413" s="4" t="s">
        <v>1319</v>
      </c>
      <c r="E5413" s="4" t="s">
        <v>1320</v>
      </c>
      <c r="F5413" s="4" t="s">
        <v>1314</v>
      </c>
      <c r="G5413" s="4" t="s">
        <v>1315</v>
      </c>
      <c r="H5413" s="4" t="s">
        <v>684</v>
      </c>
      <c r="I5413" s="10">
        <v>-603659</v>
      </c>
      <c r="J5413" s="10">
        <v>-608198</v>
      </c>
      <c r="K5413" s="10">
        <v>-694772</v>
      </c>
      <c r="L5413" s="10">
        <v>-611883</v>
      </c>
      <c r="M5413" s="10">
        <v>-661472</v>
      </c>
      <c r="N5413" s="10">
        <v>-760289</v>
      </c>
      <c r="O5413" s="10">
        <v>-718433.3</v>
      </c>
      <c r="P5413" s="10">
        <v>-750876.65</v>
      </c>
      <c r="Q5413" s="10">
        <v>-536184.56000000006</v>
      </c>
      <c r="R5413" s="10">
        <v>-599602.74</v>
      </c>
      <c r="S5413" s="10">
        <v>-523873.65</v>
      </c>
      <c r="T5413" s="10">
        <v>-763974.65</v>
      </c>
      <c r="U5413" s="9">
        <v>-7833218.5499999998</v>
      </c>
    </row>
    <row r="5414" spans="1:21" ht="23.25" thickBot="1" x14ac:dyDescent="0.3">
      <c r="A5414" s="4" t="s">
        <v>1311</v>
      </c>
      <c r="B5414" s="4" t="s">
        <v>1317</v>
      </c>
      <c r="C5414" s="4" t="s">
        <v>1318</v>
      </c>
      <c r="D5414" s="4" t="s">
        <v>1321</v>
      </c>
      <c r="E5414" s="4" t="s">
        <v>1322</v>
      </c>
      <c r="F5414" s="4" t="s">
        <v>1314</v>
      </c>
      <c r="G5414" s="4" t="s">
        <v>1315</v>
      </c>
      <c r="H5414" s="4" t="s">
        <v>1323</v>
      </c>
      <c r="I5414" s="7"/>
      <c r="J5414" s="7"/>
      <c r="K5414" s="8">
        <v>-172984</v>
      </c>
      <c r="L5414" s="7"/>
      <c r="M5414" s="7"/>
      <c r="N5414" s="7"/>
      <c r="O5414" s="7"/>
      <c r="P5414" s="7"/>
      <c r="Q5414" s="8">
        <v>-155867.39000000001</v>
      </c>
      <c r="R5414" s="7"/>
      <c r="S5414" s="7"/>
      <c r="T5414" s="8">
        <v>-62142.400000000001</v>
      </c>
      <c r="U5414" s="9">
        <v>-390993.79</v>
      </c>
    </row>
    <row r="5415" spans="1:21" ht="23.25" thickBot="1" x14ac:dyDescent="0.3">
      <c r="A5415" s="4" t="s">
        <v>1311</v>
      </c>
      <c r="B5415" s="4" t="s">
        <v>1317</v>
      </c>
      <c r="C5415" s="4" t="s">
        <v>1318</v>
      </c>
      <c r="D5415" s="4" t="s">
        <v>1324</v>
      </c>
      <c r="E5415" s="4" t="s">
        <v>1325</v>
      </c>
      <c r="F5415" s="4" t="s">
        <v>108</v>
      </c>
      <c r="G5415" s="4" t="s">
        <v>109</v>
      </c>
      <c r="H5415" s="4" t="s">
        <v>65</v>
      </c>
      <c r="I5415" s="10">
        <v>-4438.6400000000003</v>
      </c>
      <c r="J5415" s="10">
        <v>-4438.6400000000003</v>
      </c>
      <c r="K5415" s="10">
        <v>-4438.6400000000003</v>
      </c>
      <c r="L5415" s="11"/>
      <c r="M5415" s="10">
        <v>-8877.2800000000007</v>
      </c>
      <c r="N5415" s="10">
        <v>-4438.6400000000003</v>
      </c>
      <c r="O5415" s="10">
        <v>-4438.6400000000003</v>
      </c>
      <c r="P5415" s="10">
        <v>-4438.6400000000003</v>
      </c>
      <c r="Q5415" s="10">
        <v>-4438.6400000000003</v>
      </c>
      <c r="R5415" s="10">
        <v>-4438.6400000000003</v>
      </c>
      <c r="S5415" s="10">
        <v>-4438.6400000000003</v>
      </c>
      <c r="T5415" s="10">
        <v>-4438.6400000000003</v>
      </c>
      <c r="U5415" s="9">
        <v>-53263.68</v>
      </c>
    </row>
    <row r="5416" spans="1:21" ht="23.25" thickBot="1" x14ac:dyDescent="0.3">
      <c r="A5416" s="4" t="s">
        <v>1311</v>
      </c>
      <c r="B5416" s="4" t="s">
        <v>1317</v>
      </c>
      <c r="C5416" s="4" t="s">
        <v>1318</v>
      </c>
      <c r="D5416" s="4" t="s">
        <v>1326</v>
      </c>
      <c r="E5416" s="4" t="s">
        <v>1327</v>
      </c>
      <c r="F5416" s="4" t="s">
        <v>712</v>
      </c>
      <c r="G5416" s="4" t="s">
        <v>713</v>
      </c>
      <c r="H5416" s="4" t="s">
        <v>1328</v>
      </c>
      <c r="I5416" s="8">
        <v>-25076</v>
      </c>
      <c r="J5416" s="8">
        <v>-29907</v>
      </c>
      <c r="K5416" s="8">
        <v>-25076</v>
      </c>
      <c r="L5416" s="8">
        <v>-24718</v>
      </c>
      <c r="M5416" s="8">
        <v>-24719</v>
      </c>
      <c r="N5416" s="8">
        <v>-24718</v>
      </c>
      <c r="O5416" s="8">
        <v>-24719</v>
      </c>
      <c r="P5416" s="8">
        <v>-24718</v>
      </c>
      <c r="Q5416" s="8">
        <v>-24718</v>
      </c>
      <c r="R5416" s="8">
        <v>-24719</v>
      </c>
      <c r="S5416" s="8">
        <v>-24718</v>
      </c>
      <c r="T5416" s="8">
        <v>-31918</v>
      </c>
      <c r="U5416" s="9">
        <v>-309724</v>
      </c>
    </row>
    <row r="5417" spans="1:21" ht="23.25" thickBot="1" x14ac:dyDescent="0.3">
      <c r="A5417" s="4" t="s">
        <v>1311</v>
      </c>
      <c r="B5417" s="4" t="s">
        <v>1329</v>
      </c>
      <c r="C5417" s="4" t="s">
        <v>1330</v>
      </c>
      <c r="D5417" s="4" t="s">
        <v>1331</v>
      </c>
      <c r="E5417" s="4" t="s">
        <v>1332</v>
      </c>
      <c r="F5417" s="4" t="s">
        <v>1333</v>
      </c>
      <c r="G5417" s="4" t="s">
        <v>1334</v>
      </c>
      <c r="H5417" s="4" t="s">
        <v>1335</v>
      </c>
      <c r="I5417" s="10">
        <v>-522066.51</v>
      </c>
      <c r="J5417" s="10">
        <v>-513147.54</v>
      </c>
      <c r="K5417" s="10">
        <v>-537719.09</v>
      </c>
      <c r="L5417" s="10">
        <v>-533665.29</v>
      </c>
      <c r="M5417" s="10">
        <v>-502533.86</v>
      </c>
      <c r="N5417" s="10">
        <v>-534870.18000000005</v>
      </c>
      <c r="O5417" s="10">
        <v>-533627.53</v>
      </c>
      <c r="P5417" s="10">
        <v>-525494.22</v>
      </c>
      <c r="Q5417" s="10">
        <v>-529791.6</v>
      </c>
      <c r="R5417" s="10">
        <v>-546976.93999999994</v>
      </c>
      <c r="S5417" s="10">
        <v>-525001.52</v>
      </c>
      <c r="T5417" s="10">
        <v>-542394.75</v>
      </c>
      <c r="U5417" s="9">
        <v>-6347289.0300000003</v>
      </c>
    </row>
    <row r="5418" spans="1:21" ht="23.25" thickBot="1" x14ac:dyDescent="0.3">
      <c r="A5418" s="4" t="s">
        <v>1336</v>
      </c>
      <c r="B5418" s="4" t="s">
        <v>512</v>
      </c>
      <c r="C5418" s="4" t="s">
        <v>513</v>
      </c>
      <c r="D5418" s="4" t="s">
        <v>1338</v>
      </c>
      <c r="E5418" s="4" t="s">
        <v>1339</v>
      </c>
      <c r="F5418" s="4" t="s">
        <v>954</v>
      </c>
      <c r="G5418" s="4" t="s">
        <v>955</v>
      </c>
      <c r="H5418" s="4" t="s">
        <v>1340</v>
      </c>
      <c r="I5418" s="7"/>
      <c r="J5418" s="7"/>
      <c r="K5418" s="7"/>
      <c r="L5418" s="7"/>
      <c r="M5418" s="7"/>
      <c r="N5418" s="7"/>
      <c r="O5418" s="8">
        <v>-1310.49</v>
      </c>
      <c r="P5418" s="7"/>
      <c r="Q5418" s="7"/>
      <c r="R5418" s="7"/>
      <c r="S5418" s="7"/>
      <c r="T5418" s="7"/>
      <c r="U5418" s="9">
        <v>-1310.49</v>
      </c>
    </row>
    <row r="5419" spans="1:21" ht="23.25" thickBot="1" x14ac:dyDescent="0.3">
      <c r="A5419" s="4" t="s">
        <v>1336</v>
      </c>
      <c r="B5419" s="4" t="s">
        <v>1337</v>
      </c>
      <c r="C5419" s="4" t="s">
        <v>955</v>
      </c>
      <c r="D5419" s="4" t="s">
        <v>1338</v>
      </c>
      <c r="E5419" s="4" t="s">
        <v>1339</v>
      </c>
      <c r="F5419" s="4" t="s">
        <v>954</v>
      </c>
      <c r="G5419" s="4" t="s">
        <v>955</v>
      </c>
      <c r="H5419" s="4" t="s">
        <v>1340</v>
      </c>
      <c r="I5419" s="10">
        <v>288287.09999999998</v>
      </c>
      <c r="J5419" s="10">
        <v>301825.86</v>
      </c>
      <c r="K5419" s="10">
        <v>306786.09999999998</v>
      </c>
      <c r="L5419" s="10">
        <v>302225.86</v>
      </c>
      <c r="M5419" s="10">
        <v>301825.86</v>
      </c>
      <c r="N5419" s="10">
        <v>307424.53000000003</v>
      </c>
      <c r="O5419" s="10">
        <v>301825.86</v>
      </c>
      <c r="P5419" s="10">
        <v>302025.86</v>
      </c>
      <c r="Q5419" s="10">
        <v>311477.86</v>
      </c>
      <c r="R5419" s="10">
        <v>303207.86</v>
      </c>
      <c r="S5419" s="10">
        <v>302325.86</v>
      </c>
      <c r="T5419" s="10">
        <v>301825.86</v>
      </c>
      <c r="U5419" s="9">
        <v>3631064.47</v>
      </c>
    </row>
    <row r="5420" spans="1:21" ht="23.25" thickBot="1" x14ac:dyDescent="0.3">
      <c r="A5420" s="4" t="s">
        <v>1336</v>
      </c>
      <c r="B5420" s="4" t="s">
        <v>1307</v>
      </c>
      <c r="C5420" s="4" t="s">
        <v>1308</v>
      </c>
      <c r="D5420" s="4" t="s">
        <v>1338</v>
      </c>
      <c r="E5420" s="4" t="s">
        <v>1339</v>
      </c>
      <c r="F5420" s="4" t="s">
        <v>954</v>
      </c>
      <c r="G5420" s="4" t="s">
        <v>955</v>
      </c>
      <c r="H5420" s="4" t="s">
        <v>1340</v>
      </c>
      <c r="I5420" s="7"/>
      <c r="J5420" s="8">
        <v>-135710</v>
      </c>
      <c r="K5420" s="7"/>
      <c r="L5420" s="7"/>
      <c r="M5420" s="7"/>
      <c r="N5420" s="8">
        <v>-133103</v>
      </c>
      <c r="O5420" s="7"/>
      <c r="P5420" s="7"/>
      <c r="Q5420" s="7"/>
      <c r="R5420" s="7"/>
      <c r="S5420" s="7"/>
      <c r="T5420" s="7"/>
      <c r="U5420" s="9">
        <v>-268813</v>
      </c>
    </row>
    <row r="5421" spans="1:21" ht="23.25" thickBot="1" x14ac:dyDescent="0.3">
      <c r="A5421" s="4" t="s">
        <v>1336</v>
      </c>
      <c r="B5421" s="4" t="s">
        <v>1307</v>
      </c>
      <c r="C5421" s="4" t="s">
        <v>1308</v>
      </c>
      <c r="D5421" s="4" t="s">
        <v>1338</v>
      </c>
      <c r="E5421" s="4" t="s">
        <v>1339</v>
      </c>
      <c r="F5421" s="4" t="s">
        <v>164</v>
      </c>
      <c r="G5421" s="4" t="s">
        <v>165</v>
      </c>
      <c r="H5421" s="4" t="s">
        <v>1340</v>
      </c>
      <c r="I5421" s="11"/>
      <c r="J5421" s="14">
        <v>0</v>
      </c>
      <c r="K5421" s="11"/>
      <c r="L5421" s="11"/>
      <c r="M5421" s="11"/>
      <c r="N5421" s="11"/>
      <c r="O5421" s="11"/>
      <c r="P5421" s="11"/>
      <c r="Q5421" s="11"/>
      <c r="R5421" s="11"/>
      <c r="S5421" s="11"/>
      <c r="T5421" s="11"/>
      <c r="U5421" s="12">
        <v>0</v>
      </c>
    </row>
    <row r="5422" spans="1:21" ht="23.25" thickBot="1" x14ac:dyDescent="0.3">
      <c r="A5422" s="4" t="s">
        <v>1341</v>
      </c>
      <c r="B5422" s="4" t="s">
        <v>512</v>
      </c>
      <c r="C5422" s="4" t="s">
        <v>513</v>
      </c>
      <c r="D5422" s="4" t="s">
        <v>1342</v>
      </c>
      <c r="E5422" s="4" t="s">
        <v>1343</v>
      </c>
      <c r="F5422" s="4" t="s">
        <v>132</v>
      </c>
      <c r="G5422" s="4" t="s">
        <v>133</v>
      </c>
      <c r="H5422" s="4" t="s">
        <v>440</v>
      </c>
      <c r="I5422" s="7"/>
      <c r="J5422" s="7"/>
      <c r="K5422" s="7"/>
      <c r="L5422" s="7"/>
      <c r="M5422" s="8">
        <v>225.27</v>
      </c>
      <c r="N5422" s="7"/>
      <c r="O5422" s="7"/>
      <c r="P5422" s="7"/>
      <c r="Q5422" s="7"/>
      <c r="R5422" s="7"/>
      <c r="S5422" s="7"/>
      <c r="T5422" s="7"/>
      <c r="U5422" s="9">
        <v>225.27</v>
      </c>
    </row>
    <row r="5423" spans="1:21" ht="23.25" thickBot="1" x14ac:dyDescent="0.3">
      <c r="A5423" s="4" t="s">
        <v>1341</v>
      </c>
      <c r="B5423" s="4" t="s">
        <v>512</v>
      </c>
      <c r="C5423" s="4" t="s">
        <v>513</v>
      </c>
      <c r="D5423" s="4" t="s">
        <v>1342</v>
      </c>
      <c r="E5423" s="4" t="s">
        <v>1343</v>
      </c>
      <c r="F5423" s="4" t="s">
        <v>134</v>
      </c>
      <c r="G5423" s="4" t="s">
        <v>135</v>
      </c>
      <c r="H5423" s="4" t="s">
        <v>440</v>
      </c>
      <c r="I5423" s="10">
        <v>4.99</v>
      </c>
      <c r="J5423" s="11"/>
      <c r="K5423" s="11"/>
      <c r="L5423" s="10">
        <v>4.99</v>
      </c>
      <c r="M5423" s="10">
        <v>14.98</v>
      </c>
      <c r="N5423" s="10">
        <v>34.96</v>
      </c>
      <c r="O5423" s="10">
        <v>4.99</v>
      </c>
      <c r="P5423" s="10">
        <v>4.99</v>
      </c>
      <c r="Q5423" s="11"/>
      <c r="R5423" s="11"/>
      <c r="S5423" s="11"/>
      <c r="T5423" s="11"/>
      <c r="U5423" s="9">
        <v>69.900000000000006</v>
      </c>
    </row>
    <row r="5424" spans="1:21" ht="23.25" thickBot="1" x14ac:dyDescent="0.3">
      <c r="A5424" s="4" t="s">
        <v>1341</v>
      </c>
      <c r="B5424" s="4" t="s">
        <v>512</v>
      </c>
      <c r="C5424" s="4" t="s">
        <v>513</v>
      </c>
      <c r="D5424" s="4" t="s">
        <v>1342</v>
      </c>
      <c r="E5424" s="4" t="s">
        <v>1343</v>
      </c>
      <c r="F5424" s="4" t="s">
        <v>146</v>
      </c>
      <c r="G5424" s="4" t="s">
        <v>147</v>
      </c>
      <c r="H5424" s="4" t="s">
        <v>440</v>
      </c>
      <c r="I5424" s="7"/>
      <c r="J5424" s="7"/>
      <c r="K5424" s="7"/>
      <c r="L5424" s="7"/>
      <c r="M5424" s="7"/>
      <c r="N5424" s="7"/>
      <c r="O5424" s="7"/>
      <c r="P5424" s="8">
        <v>13.66</v>
      </c>
      <c r="Q5424" s="7"/>
      <c r="R5424" s="7"/>
      <c r="S5424" s="7"/>
      <c r="T5424" s="7"/>
      <c r="U5424" s="9">
        <v>13.66</v>
      </c>
    </row>
    <row r="5425" spans="1:21" ht="23.25" thickBot="1" x14ac:dyDescent="0.3">
      <c r="A5425" s="4" t="s">
        <v>1341</v>
      </c>
      <c r="B5425" s="4" t="s">
        <v>512</v>
      </c>
      <c r="C5425" s="4" t="s">
        <v>513</v>
      </c>
      <c r="D5425" s="4" t="s">
        <v>1342</v>
      </c>
      <c r="E5425" s="4" t="s">
        <v>1343</v>
      </c>
      <c r="F5425" s="4" t="s">
        <v>102</v>
      </c>
      <c r="G5425" s="4" t="s">
        <v>103</v>
      </c>
      <c r="H5425" s="4" t="s">
        <v>440</v>
      </c>
      <c r="I5425" s="11"/>
      <c r="J5425" s="10">
        <v>9.99</v>
      </c>
      <c r="K5425" s="11"/>
      <c r="L5425" s="11"/>
      <c r="M5425" s="11"/>
      <c r="N5425" s="11"/>
      <c r="O5425" s="11"/>
      <c r="P5425" s="11"/>
      <c r="Q5425" s="11"/>
      <c r="R5425" s="11"/>
      <c r="S5425" s="11"/>
      <c r="T5425" s="11"/>
      <c r="U5425" s="9">
        <v>9.99</v>
      </c>
    </row>
    <row r="5426" spans="1:21" ht="23.25" thickBot="1" x14ac:dyDescent="0.3">
      <c r="A5426" s="4" t="s">
        <v>1341</v>
      </c>
      <c r="B5426" s="4" t="s">
        <v>512</v>
      </c>
      <c r="C5426" s="4" t="s">
        <v>513</v>
      </c>
      <c r="D5426" s="4" t="s">
        <v>1342</v>
      </c>
      <c r="E5426" s="4" t="s">
        <v>1343</v>
      </c>
      <c r="F5426" s="4" t="s">
        <v>312</v>
      </c>
      <c r="G5426" s="4" t="s">
        <v>313</v>
      </c>
      <c r="H5426" s="4" t="s">
        <v>440</v>
      </c>
      <c r="I5426" s="7"/>
      <c r="J5426" s="7"/>
      <c r="K5426" s="7"/>
      <c r="L5426" s="8">
        <v>9.99</v>
      </c>
      <c r="M5426" s="7"/>
      <c r="N5426" s="7"/>
      <c r="O5426" s="7"/>
      <c r="P5426" s="7"/>
      <c r="Q5426" s="7"/>
      <c r="R5426" s="7"/>
      <c r="S5426" s="7"/>
      <c r="T5426" s="7"/>
      <c r="U5426" s="9">
        <v>9.99</v>
      </c>
    </row>
    <row r="5427" spans="1:21" ht="23.25" thickBot="1" x14ac:dyDescent="0.3">
      <c r="A5427" s="4" t="s">
        <v>1341</v>
      </c>
      <c r="B5427" s="4" t="s">
        <v>512</v>
      </c>
      <c r="C5427" s="4" t="s">
        <v>513</v>
      </c>
      <c r="D5427" s="4" t="s">
        <v>1342</v>
      </c>
      <c r="E5427" s="4" t="s">
        <v>1343</v>
      </c>
      <c r="F5427" s="4" t="s">
        <v>84</v>
      </c>
      <c r="G5427" s="4" t="s">
        <v>85</v>
      </c>
      <c r="H5427" s="4" t="s">
        <v>440</v>
      </c>
      <c r="I5427" s="11"/>
      <c r="J5427" s="10">
        <v>4.29</v>
      </c>
      <c r="K5427" s="11"/>
      <c r="L5427" s="11"/>
      <c r="M5427" s="11"/>
      <c r="N5427" s="11"/>
      <c r="O5427" s="11"/>
      <c r="P5427" s="11"/>
      <c r="Q5427" s="11"/>
      <c r="R5427" s="11"/>
      <c r="S5427" s="11"/>
      <c r="T5427" s="11"/>
      <c r="U5427" s="9">
        <v>4.29</v>
      </c>
    </row>
    <row r="5428" spans="1:21" ht="23.25" thickBot="1" x14ac:dyDescent="0.3">
      <c r="A5428" s="4" t="s">
        <v>1341</v>
      </c>
      <c r="B5428" s="4" t="s">
        <v>512</v>
      </c>
      <c r="C5428" s="4" t="s">
        <v>513</v>
      </c>
      <c r="D5428" s="4" t="s">
        <v>1344</v>
      </c>
      <c r="E5428" s="4" t="s">
        <v>1345</v>
      </c>
      <c r="F5428" s="4" t="s">
        <v>954</v>
      </c>
      <c r="G5428" s="4" t="s">
        <v>955</v>
      </c>
      <c r="H5428" s="4" t="s">
        <v>1346</v>
      </c>
      <c r="I5428" s="7"/>
      <c r="J5428" s="8">
        <v>13</v>
      </c>
      <c r="K5428" s="7"/>
      <c r="L5428" s="7"/>
      <c r="M5428" s="7"/>
      <c r="N5428" s="7"/>
      <c r="O5428" s="7"/>
      <c r="P5428" s="7"/>
      <c r="Q5428" s="7"/>
      <c r="R5428" s="7"/>
      <c r="S5428" s="7"/>
      <c r="T5428" s="8">
        <v>7956.8</v>
      </c>
      <c r="U5428" s="9">
        <v>7969.8</v>
      </c>
    </row>
    <row r="5429" spans="1:21" ht="23.25" thickBot="1" x14ac:dyDescent="0.3">
      <c r="A5429" s="4" t="s">
        <v>1341</v>
      </c>
      <c r="B5429" s="4" t="s">
        <v>1347</v>
      </c>
      <c r="C5429" s="4" t="s">
        <v>1348</v>
      </c>
      <c r="D5429" s="4" t="s">
        <v>1349</v>
      </c>
      <c r="E5429" s="4" t="s">
        <v>1350</v>
      </c>
      <c r="F5429" s="4" t="s">
        <v>1351</v>
      </c>
      <c r="G5429" s="4" t="s">
        <v>1352</v>
      </c>
      <c r="H5429" s="4" t="s">
        <v>353</v>
      </c>
      <c r="I5429" s="11"/>
      <c r="J5429" s="11"/>
      <c r="K5429" s="10">
        <v>20266</v>
      </c>
      <c r="L5429" s="11"/>
      <c r="M5429" s="11"/>
      <c r="N5429" s="10">
        <v>-0.83</v>
      </c>
      <c r="O5429" s="11"/>
      <c r="P5429" s="11"/>
      <c r="Q5429" s="11"/>
      <c r="R5429" s="11"/>
      <c r="S5429" s="11"/>
      <c r="T5429" s="11"/>
      <c r="U5429" s="9">
        <v>20265.169999999998</v>
      </c>
    </row>
    <row r="5430" spans="1:21" ht="23.25" thickBot="1" x14ac:dyDescent="0.3">
      <c r="A5430" s="4" t="s">
        <v>1341</v>
      </c>
      <c r="B5430" s="4" t="s">
        <v>1347</v>
      </c>
      <c r="C5430" s="4" t="s">
        <v>1348</v>
      </c>
      <c r="D5430" s="4" t="s">
        <v>1353</v>
      </c>
      <c r="E5430" s="4" t="s">
        <v>1354</v>
      </c>
      <c r="F5430" s="4" t="s">
        <v>1351</v>
      </c>
      <c r="G5430" s="4" t="s">
        <v>1352</v>
      </c>
      <c r="H5430" s="4" t="s">
        <v>1355</v>
      </c>
      <c r="I5430" s="7"/>
      <c r="J5430" s="7"/>
      <c r="K5430" s="8">
        <v>11838.15</v>
      </c>
      <c r="L5430" s="7"/>
      <c r="M5430" s="7"/>
      <c r="N5430" s="8">
        <v>12234.17</v>
      </c>
      <c r="O5430" s="7"/>
      <c r="P5430" s="7"/>
      <c r="Q5430" s="8">
        <v>21997.32</v>
      </c>
      <c r="R5430" s="7"/>
      <c r="S5430" s="7"/>
      <c r="T5430" s="8">
        <v>77676.77</v>
      </c>
      <c r="U5430" s="9">
        <v>123746.41</v>
      </c>
    </row>
    <row r="5431" spans="1:21" ht="23.25" thickBot="1" x14ac:dyDescent="0.3">
      <c r="A5431" s="4" t="s">
        <v>1341</v>
      </c>
      <c r="B5431" s="4" t="s">
        <v>1151</v>
      </c>
      <c r="C5431" s="4" t="s">
        <v>1152</v>
      </c>
      <c r="D5431" s="4" t="s">
        <v>1342</v>
      </c>
      <c r="E5431" s="4" t="s">
        <v>1343</v>
      </c>
      <c r="F5431" s="4" t="s">
        <v>128</v>
      </c>
      <c r="G5431" s="4" t="s">
        <v>129</v>
      </c>
      <c r="H5431" s="4" t="s">
        <v>440</v>
      </c>
      <c r="I5431" s="11"/>
      <c r="J5431" s="11"/>
      <c r="K5431" s="11"/>
      <c r="L5431" s="11"/>
      <c r="M5431" s="10">
        <v>499</v>
      </c>
      <c r="N5431" s="11"/>
      <c r="O5431" s="11"/>
      <c r="P5431" s="11"/>
      <c r="Q5431" s="11"/>
      <c r="R5431" s="11"/>
      <c r="S5431" s="11"/>
      <c r="T5431" s="11"/>
      <c r="U5431" s="9">
        <v>499</v>
      </c>
    </row>
    <row r="5432" spans="1:21" ht="23.25" thickBot="1" x14ac:dyDescent="0.3">
      <c r="A5432" s="4" t="s">
        <v>1341</v>
      </c>
      <c r="B5432" s="4" t="s">
        <v>1151</v>
      </c>
      <c r="C5432" s="4" t="s">
        <v>1152</v>
      </c>
      <c r="D5432" s="4" t="s">
        <v>1342</v>
      </c>
      <c r="E5432" s="4" t="s">
        <v>1343</v>
      </c>
      <c r="F5432" s="4" t="s">
        <v>80</v>
      </c>
      <c r="G5432" s="4" t="s">
        <v>81</v>
      </c>
      <c r="H5432" s="4" t="s">
        <v>440</v>
      </c>
      <c r="I5432" s="8">
        <v>2262</v>
      </c>
      <c r="J5432" s="8">
        <v>2262</v>
      </c>
      <c r="K5432" s="8">
        <v>2262</v>
      </c>
      <c r="L5432" s="8">
        <v>2262</v>
      </c>
      <c r="M5432" s="8">
        <v>2262</v>
      </c>
      <c r="N5432" s="8">
        <v>2262</v>
      </c>
      <c r="O5432" s="8">
        <v>2262</v>
      </c>
      <c r="P5432" s="8">
        <v>2262</v>
      </c>
      <c r="Q5432" s="8">
        <v>2262</v>
      </c>
      <c r="R5432" s="8">
        <v>2262</v>
      </c>
      <c r="S5432" s="8">
        <v>2262</v>
      </c>
      <c r="T5432" s="8">
        <v>2262</v>
      </c>
      <c r="U5432" s="9">
        <v>27144</v>
      </c>
    </row>
    <row r="5433" spans="1:21" ht="23.25" thickBot="1" x14ac:dyDescent="0.3">
      <c r="A5433" s="4" t="s">
        <v>1341</v>
      </c>
      <c r="B5433" s="4" t="s">
        <v>1151</v>
      </c>
      <c r="C5433" s="4" t="s">
        <v>1152</v>
      </c>
      <c r="D5433" s="4" t="s">
        <v>1342</v>
      </c>
      <c r="E5433" s="4" t="s">
        <v>1343</v>
      </c>
      <c r="F5433" s="4" t="s">
        <v>134</v>
      </c>
      <c r="G5433" s="4" t="s">
        <v>135</v>
      </c>
      <c r="H5433" s="4" t="s">
        <v>440</v>
      </c>
      <c r="I5433" s="11"/>
      <c r="J5433" s="11"/>
      <c r="K5433" s="11"/>
      <c r="L5433" s="11"/>
      <c r="M5433" s="11"/>
      <c r="N5433" s="11"/>
      <c r="O5433" s="11"/>
      <c r="P5433" s="11"/>
      <c r="Q5433" s="10">
        <v>4.99</v>
      </c>
      <c r="R5433" s="11"/>
      <c r="S5433" s="11"/>
      <c r="T5433" s="11"/>
      <c r="U5433" s="9">
        <v>4.99</v>
      </c>
    </row>
    <row r="5434" spans="1:21" ht="23.25" thickBot="1" x14ac:dyDescent="0.3">
      <c r="A5434" s="4" t="s">
        <v>1341</v>
      </c>
      <c r="B5434" s="4" t="s">
        <v>1151</v>
      </c>
      <c r="C5434" s="4" t="s">
        <v>1152</v>
      </c>
      <c r="D5434" s="4" t="s">
        <v>1342</v>
      </c>
      <c r="E5434" s="4" t="s">
        <v>1343</v>
      </c>
      <c r="F5434" s="4" t="s">
        <v>98</v>
      </c>
      <c r="G5434" s="4" t="s">
        <v>99</v>
      </c>
      <c r="H5434" s="4" t="s">
        <v>440</v>
      </c>
      <c r="I5434" s="7"/>
      <c r="J5434" s="7"/>
      <c r="K5434" s="7"/>
      <c r="L5434" s="7"/>
      <c r="M5434" s="7"/>
      <c r="N5434" s="7"/>
      <c r="O5434" s="7"/>
      <c r="P5434" s="8">
        <v>-499</v>
      </c>
      <c r="Q5434" s="7"/>
      <c r="R5434" s="7"/>
      <c r="S5434" s="7"/>
      <c r="T5434" s="7"/>
      <c r="U5434" s="9">
        <v>-499</v>
      </c>
    </row>
    <row r="5435" spans="1:21" ht="23.25" thickBot="1" x14ac:dyDescent="0.3">
      <c r="A5435" s="4" t="s">
        <v>1341</v>
      </c>
      <c r="B5435" s="4" t="s">
        <v>1151</v>
      </c>
      <c r="C5435" s="4" t="s">
        <v>1152</v>
      </c>
      <c r="D5435" s="4" t="s">
        <v>1342</v>
      </c>
      <c r="E5435" s="4" t="s">
        <v>1343</v>
      </c>
      <c r="F5435" s="4" t="s">
        <v>102</v>
      </c>
      <c r="G5435" s="4" t="s">
        <v>103</v>
      </c>
      <c r="H5435" s="4" t="s">
        <v>440</v>
      </c>
      <c r="I5435" s="11"/>
      <c r="J5435" s="11"/>
      <c r="K5435" s="10">
        <v>4.99</v>
      </c>
      <c r="L5435" s="11"/>
      <c r="M5435" s="11"/>
      <c r="N5435" s="11"/>
      <c r="O5435" s="11"/>
      <c r="P5435" s="11"/>
      <c r="Q5435" s="11"/>
      <c r="R5435" s="11"/>
      <c r="S5435" s="11"/>
      <c r="T5435" s="11"/>
      <c r="U5435" s="9">
        <v>4.99</v>
      </c>
    </row>
    <row r="5436" spans="1:21" ht="23.25" thickBot="1" x14ac:dyDescent="0.3">
      <c r="A5436" s="4" t="s">
        <v>1341</v>
      </c>
      <c r="B5436" s="4" t="s">
        <v>1151</v>
      </c>
      <c r="C5436" s="4" t="s">
        <v>1152</v>
      </c>
      <c r="D5436" s="4" t="s">
        <v>1342</v>
      </c>
      <c r="E5436" s="4" t="s">
        <v>1343</v>
      </c>
      <c r="F5436" s="4" t="s">
        <v>1121</v>
      </c>
      <c r="G5436" s="4" t="s">
        <v>1122</v>
      </c>
      <c r="H5436" s="4" t="s">
        <v>440</v>
      </c>
      <c r="I5436" s="8">
        <v>159</v>
      </c>
      <c r="J5436" s="8">
        <v>57</v>
      </c>
      <c r="K5436" s="7"/>
      <c r="L5436" s="8">
        <v>216</v>
      </c>
      <c r="M5436" s="7"/>
      <c r="N5436" s="8">
        <v>114</v>
      </c>
      <c r="O5436" s="7"/>
      <c r="P5436" s="7"/>
      <c r="Q5436" s="7"/>
      <c r="R5436" s="7"/>
      <c r="S5436" s="7"/>
      <c r="T5436" s="7"/>
      <c r="U5436" s="9">
        <v>546</v>
      </c>
    </row>
    <row r="5437" spans="1:21" ht="23.25" thickBot="1" x14ac:dyDescent="0.3">
      <c r="A5437" s="4" t="s">
        <v>1341</v>
      </c>
      <c r="B5437" s="4" t="s">
        <v>1151</v>
      </c>
      <c r="C5437" s="4" t="s">
        <v>1152</v>
      </c>
      <c r="D5437" s="4" t="s">
        <v>1342</v>
      </c>
      <c r="E5437" s="4" t="s">
        <v>1343</v>
      </c>
      <c r="F5437" s="4" t="s">
        <v>152</v>
      </c>
      <c r="G5437" s="4" t="s">
        <v>153</v>
      </c>
      <c r="H5437" s="4" t="s">
        <v>440</v>
      </c>
      <c r="I5437" s="11"/>
      <c r="J5437" s="11"/>
      <c r="K5437" s="10">
        <v>9.99</v>
      </c>
      <c r="L5437" s="11"/>
      <c r="M5437" s="11"/>
      <c r="N5437" s="11"/>
      <c r="O5437" s="11"/>
      <c r="P5437" s="11"/>
      <c r="Q5437" s="11"/>
      <c r="R5437" s="11"/>
      <c r="S5437" s="11"/>
      <c r="T5437" s="11"/>
      <c r="U5437" s="9">
        <v>9.99</v>
      </c>
    </row>
    <row r="5438" spans="1:21" ht="23.25" thickBot="1" x14ac:dyDescent="0.3">
      <c r="A5438" s="4" t="s">
        <v>1341</v>
      </c>
      <c r="B5438" s="4" t="s">
        <v>1151</v>
      </c>
      <c r="C5438" s="4" t="s">
        <v>1152</v>
      </c>
      <c r="D5438" s="4" t="s">
        <v>1342</v>
      </c>
      <c r="E5438" s="4" t="s">
        <v>1343</v>
      </c>
      <c r="F5438" s="4" t="s">
        <v>84</v>
      </c>
      <c r="G5438" s="4" t="s">
        <v>85</v>
      </c>
      <c r="H5438" s="4" t="s">
        <v>440</v>
      </c>
      <c r="I5438" s="7"/>
      <c r="J5438" s="7"/>
      <c r="K5438" s="7"/>
      <c r="L5438" s="7"/>
      <c r="M5438" s="7"/>
      <c r="N5438" s="8">
        <v>56.95</v>
      </c>
      <c r="O5438" s="7"/>
      <c r="P5438" s="7"/>
      <c r="Q5438" s="8">
        <v>15.07</v>
      </c>
      <c r="R5438" s="7"/>
      <c r="S5438" s="7"/>
      <c r="T5438" s="7"/>
      <c r="U5438" s="9">
        <v>72.02</v>
      </c>
    </row>
    <row r="5439" spans="1:21" ht="23.25" thickBot="1" x14ac:dyDescent="0.3">
      <c r="A5439" s="4" t="s">
        <v>1341</v>
      </c>
      <c r="B5439" s="4" t="s">
        <v>1307</v>
      </c>
      <c r="C5439" s="4" t="s">
        <v>1308</v>
      </c>
      <c r="D5439" s="4" t="s">
        <v>1349</v>
      </c>
      <c r="E5439" s="4" t="s">
        <v>1350</v>
      </c>
      <c r="F5439" s="4" t="s">
        <v>1351</v>
      </c>
      <c r="G5439" s="4" t="s">
        <v>1352</v>
      </c>
      <c r="H5439" s="4" t="s">
        <v>353</v>
      </c>
      <c r="I5439" s="10">
        <v>16969.439999999999</v>
      </c>
      <c r="J5439" s="10">
        <v>1257.3800000000001</v>
      </c>
      <c r="K5439" s="10">
        <v>3939.52</v>
      </c>
      <c r="L5439" s="10">
        <v>7609.7</v>
      </c>
      <c r="M5439" s="10">
        <v>993.56</v>
      </c>
      <c r="N5439" s="10">
        <v>3592.76</v>
      </c>
      <c r="O5439" s="10">
        <v>2224.94</v>
      </c>
      <c r="P5439" s="10">
        <v>2853.29</v>
      </c>
      <c r="Q5439" s="10">
        <v>5882.31</v>
      </c>
      <c r="R5439" s="10">
        <v>60854.54</v>
      </c>
      <c r="S5439" s="10">
        <v>9429.91</v>
      </c>
      <c r="T5439" s="10">
        <v>8099.32</v>
      </c>
      <c r="U5439" s="9">
        <v>123706.67</v>
      </c>
    </row>
    <row r="5440" spans="1:21" ht="23.25" thickBot="1" x14ac:dyDescent="0.3">
      <c r="A5440" s="4" t="s">
        <v>1341</v>
      </c>
      <c r="B5440" s="4" t="s">
        <v>1307</v>
      </c>
      <c r="C5440" s="4" t="s">
        <v>1308</v>
      </c>
      <c r="D5440" s="4" t="s">
        <v>1356</v>
      </c>
      <c r="E5440" s="4" t="s">
        <v>1357</v>
      </c>
      <c r="F5440" s="4" t="s">
        <v>1351</v>
      </c>
      <c r="G5440" s="4" t="s">
        <v>1352</v>
      </c>
      <c r="H5440" s="4" t="s">
        <v>1358</v>
      </c>
      <c r="I5440" s="7"/>
      <c r="J5440" s="7"/>
      <c r="K5440" s="8">
        <v>-6166.67</v>
      </c>
      <c r="L5440" s="7"/>
      <c r="M5440" s="7"/>
      <c r="N5440" s="8">
        <v>-4760.3599999999997</v>
      </c>
      <c r="O5440" s="7"/>
      <c r="P5440" s="7"/>
      <c r="Q5440" s="8">
        <v>19194.259999999998</v>
      </c>
      <c r="R5440" s="7"/>
      <c r="S5440" s="7"/>
      <c r="T5440" s="8">
        <v>12382.41</v>
      </c>
      <c r="U5440" s="9">
        <v>20649.64</v>
      </c>
    </row>
    <row r="5441" spans="1:21" ht="23.25" thickBot="1" x14ac:dyDescent="0.3">
      <c r="A5441" s="4" t="s">
        <v>1359</v>
      </c>
      <c r="B5441" s="4" t="s">
        <v>334</v>
      </c>
      <c r="C5441" s="4" t="s">
        <v>335</v>
      </c>
      <c r="D5441" s="4" t="s">
        <v>1383</v>
      </c>
      <c r="E5441" s="4" t="s">
        <v>1384</v>
      </c>
      <c r="F5441" s="4" t="s">
        <v>168</v>
      </c>
      <c r="G5441" s="4" t="s">
        <v>169</v>
      </c>
      <c r="H5441" s="4" t="s">
        <v>1135</v>
      </c>
      <c r="I5441" s="11"/>
      <c r="J5441" s="11"/>
      <c r="K5441" s="11"/>
      <c r="L5441" s="11"/>
      <c r="M5441" s="11"/>
      <c r="N5441" s="11"/>
      <c r="O5441" s="11"/>
      <c r="P5441" s="10">
        <v>190</v>
      </c>
      <c r="Q5441" s="11"/>
      <c r="R5441" s="11"/>
      <c r="S5441" s="11"/>
      <c r="T5441" s="11"/>
      <c r="U5441" s="9">
        <v>190</v>
      </c>
    </row>
    <row r="5442" spans="1:21" ht="23.25" thickBot="1" x14ac:dyDescent="0.3">
      <c r="A5442" s="4" t="s">
        <v>1359</v>
      </c>
      <c r="B5442" s="4" t="s">
        <v>267</v>
      </c>
      <c r="C5442" s="4" t="s">
        <v>268</v>
      </c>
      <c r="D5442" s="4" t="s">
        <v>1362</v>
      </c>
      <c r="E5442" s="4" t="s">
        <v>1363</v>
      </c>
      <c r="F5442" s="4" t="s">
        <v>80</v>
      </c>
      <c r="G5442" s="4" t="s">
        <v>81</v>
      </c>
      <c r="H5442" s="4" t="s">
        <v>974</v>
      </c>
      <c r="I5442" s="8">
        <v>754</v>
      </c>
      <c r="J5442" s="8">
        <v>754</v>
      </c>
      <c r="K5442" s="8">
        <v>754</v>
      </c>
      <c r="L5442" s="8">
        <v>754</v>
      </c>
      <c r="M5442" s="8">
        <v>754</v>
      </c>
      <c r="N5442" s="8">
        <v>754</v>
      </c>
      <c r="O5442" s="8">
        <v>754</v>
      </c>
      <c r="P5442" s="8">
        <v>754</v>
      </c>
      <c r="Q5442" s="8">
        <v>754</v>
      </c>
      <c r="R5442" s="8">
        <v>754</v>
      </c>
      <c r="S5442" s="8">
        <v>754</v>
      </c>
      <c r="T5442" s="8">
        <v>754</v>
      </c>
      <c r="U5442" s="9">
        <v>9048</v>
      </c>
    </row>
    <row r="5443" spans="1:21" ht="23.25" thickBot="1" x14ac:dyDescent="0.3">
      <c r="A5443" s="4" t="s">
        <v>1359</v>
      </c>
      <c r="B5443" s="4" t="s">
        <v>970</v>
      </c>
      <c r="C5443" s="4" t="s">
        <v>971</v>
      </c>
      <c r="D5443" s="4" t="s">
        <v>7713</v>
      </c>
      <c r="E5443" s="4" t="s">
        <v>7714</v>
      </c>
      <c r="F5443" s="4" t="s">
        <v>336</v>
      </c>
      <c r="G5443" s="4" t="s">
        <v>337</v>
      </c>
      <c r="H5443" s="4" t="s">
        <v>7715</v>
      </c>
      <c r="I5443" s="11"/>
      <c r="J5443" s="11"/>
      <c r="K5443" s="11"/>
      <c r="L5443" s="11"/>
      <c r="M5443" s="11"/>
      <c r="N5443" s="11"/>
      <c r="O5443" s="11"/>
      <c r="P5443" s="11"/>
      <c r="Q5443" s="11"/>
      <c r="R5443" s="10">
        <v>225</v>
      </c>
      <c r="S5443" s="10">
        <v>-225</v>
      </c>
      <c r="T5443" s="11"/>
      <c r="U5443" s="12">
        <v>0</v>
      </c>
    </row>
    <row r="5444" spans="1:21" ht="23.25" thickBot="1" x14ac:dyDescent="0.3">
      <c r="A5444" s="4" t="s">
        <v>1359</v>
      </c>
      <c r="B5444" s="4" t="s">
        <v>970</v>
      </c>
      <c r="C5444" s="4" t="s">
        <v>971</v>
      </c>
      <c r="D5444" s="4" t="s">
        <v>1385</v>
      </c>
      <c r="E5444" s="4" t="s">
        <v>1386</v>
      </c>
      <c r="F5444" s="4" t="s">
        <v>150</v>
      </c>
      <c r="G5444" s="4" t="s">
        <v>151</v>
      </c>
      <c r="H5444" s="4" t="s">
        <v>1136</v>
      </c>
      <c r="I5444" s="7"/>
      <c r="J5444" s="7"/>
      <c r="K5444" s="7"/>
      <c r="L5444" s="7"/>
      <c r="M5444" s="7"/>
      <c r="N5444" s="7"/>
      <c r="O5444" s="7"/>
      <c r="P5444" s="7"/>
      <c r="Q5444" s="7"/>
      <c r="R5444" s="8">
        <v>247.67</v>
      </c>
      <c r="S5444" s="7"/>
      <c r="T5444" s="7"/>
      <c r="U5444" s="9">
        <v>247.67</v>
      </c>
    </row>
    <row r="5445" spans="1:21" ht="23.25" thickBot="1" x14ac:dyDescent="0.3">
      <c r="A5445" s="4" t="s">
        <v>1359</v>
      </c>
      <c r="B5445" s="4" t="s">
        <v>1032</v>
      </c>
      <c r="C5445" s="4" t="s">
        <v>1033</v>
      </c>
      <c r="D5445" s="4" t="s">
        <v>1364</v>
      </c>
      <c r="E5445" s="4" t="s">
        <v>1365</v>
      </c>
      <c r="F5445" s="4" t="s">
        <v>108</v>
      </c>
      <c r="G5445" s="4" t="s">
        <v>109</v>
      </c>
      <c r="H5445" s="4" t="s">
        <v>440</v>
      </c>
      <c r="I5445" s="10">
        <v>19726.29</v>
      </c>
      <c r="J5445" s="10">
        <v>15510.38</v>
      </c>
      <c r="K5445" s="10">
        <v>16094.59</v>
      </c>
      <c r="L5445" s="10">
        <v>19079.46</v>
      </c>
      <c r="M5445" s="10">
        <v>19988</v>
      </c>
      <c r="N5445" s="10">
        <v>19965.150000000001</v>
      </c>
      <c r="O5445" s="10">
        <v>20737.439999999999</v>
      </c>
      <c r="P5445" s="10">
        <v>18724.48</v>
      </c>
      <c r="Q5445" s="10">
        <v>19820.5</v>
      </c>
      <c r="R5445" s="10">
        <v>19148.009999999998</v>
      </c>
      <c r="S5445" s="10">
        <v>17769.52</v>
      </c>
      <c r="T5445" s="10">
        <v>18556.45</v>
      </c>
      <c r="U5445" s="9">
        <v>225120.27</v>
      </c>
    </row>
    <row r="5446" spans="1:21" ht="23.25" thickBot="1" x14ac:dyDescent="0.3">
      <c r="A5446" s="4" t="s">
        <v>1359</v>
      </c>
      <c r="B5446" s="4" t="s">
        <v>1032</v>
      </c>
      <c r="C5446" s="4" t="s">
        <v>1033</v>
      </c>
      <c r="D5446" s="4" t="s">
        <v>1364</v>
      </c>
      <c r="E5446" s="4" t="s">
        <v>1365</v>
      </c>
      <c r="F5446" s="4" t="s">
        <v>112</v>
      </c>
      <c r="G5446" s="4" t="s">
        <v>113</v>
      </c>
      <c r="H5446" s="4" t="s">
        <v>440</v>
      </c>
      <c r="I5446" s="8">
        <v>2728.34</v>
      </c>
      <c r="J5446" s="8">
        <v>2728.35</v>
      </c>
      <c r="K5446" s="8">
        <v>2728.32</v>
      </c>
      <c r="L5446" s="8">
        <v>2728.34</v>
      </c>
      <c r="M5446" s="8">
        <v>2728.34</v>
      </c>
      <c r="N5446" s="8">
        <v>2830.66</v>
      </c>
      <c r="O5446" s="8">
        <v>2830.66</v>
      </c>
      <c r="P5446" s="8">
        <v>2830.65</v>
      </c>
      <c r="Q5446" s="8">
        <v>2830.65</v>
      </c>
      <c r="R5446" s="8">
        <v>2830.66</v>
      </c>
      <c r="S5446" s="8">
        <v>2830.66</v>
      </c>
      <c r="T5446" s="8">
        <v>2830.65</v>
      </c>
      <c r="U5446" s="9">
        <v>33456.28</v>
      </c>
    </row>
    <row r="5447" spans="1:21" ht="23.25" thickBot="1" x14ac:dyDescent="0.3">
      <c r="A5447" s="4" t="s">
        <v>1359</v>
      </c>
      <c r="B5447" s="4" t="s">
        <v>1032</v>
      </c>
      <c r="C5447" s="4" t="s">
        <v>1033</v>
      </c>
      <c r="D5447" s="4" t="s">
        <v>1364</v>
      </c>
      <c r="E5447" s="4" t="s">
        <v>1365</v>
      </c>
      <c r="F5447" s="4" t="s">
        <v>114</v>
      </c>
      <c r="G5447" s="4" t="s">
        <v>115</v>
      </c>
      <c r="H5447" s="4" t="s">
        <v>440</v>
      </c>
      <c r="I5447" s="10">
        <v>10097.94</v>
      </c>
      <c r="J5447" s="10">
        <v>10097.950000000001</v>
      </c>
      <c r="K5447" s="10">
        <v>10097.92</v>
      </c>
      <c r="L5447" s="10">
        <v>10125.92</v>
      </c>
      <c r="M5447" s="10">
        <v>10125.92</v>
      </c>
      <c r="N5447" s="10">
        <v>10505.58</v>
      </c>
      <c r="O5447" s="10">
        <v>10505.58</v>
      </c>
      <c r="P5447" s="10">
        <v>10505.58</v>
      </c>
      <c r="Q5447" s="10">
        <v>10505.57</v>
      </c>
      <c r="R5447" s="10">
        <v>10505.58</v>
      </c>
      <c r="S5447" s="10">
        <v>10505.58</v>
      </c>
      <c r="T5447" s="10">
        <v>10505.57</v>
      </c>
      <c r="U5447" s="9">
        <v>124084.69</v>
      </c>
    </row>
    <row r="5448" spans="1:21" ht="23.25" thickBot="1" x14ac:dyDescent="0.3">
      <c r="A5448" s="4" t="s">
        <v>1359</v>
      </c>
      <c r="B5448" s="4" t="s">
        <v>1032</v>
      </c>
      <c r="C5448" s="4" t="s">
        <v>1033</v>
      </c>
      <c r="D5448" s="4" t="s">
        <v>1364</v>
      </c>
      <c r="E5448" s="4" t="s">
        <v>1365</v>
      </c>
      <c r="F5448" s="4" t="s">
        <v>152</v>
      </c>
      <c r="G5448" s="4" t="s">
        <v>153</v>
      </c>
      <c r="H5448" s="4" t="s">
        <v>440</v>
      </c>
      <c r="I5448" s="7"/>
      <c r="J5448" s="7"/>
      <c r="K5448" s="7"/>
      <c r="L5448" s="7"/>
      <c r="M5448" s="7"/>
      <c r="N5448" s="7"/>
      <c r="O5448" s="7"/>
      <c r="P5448" s="7"/>
      <c r="Q5448" s="8">
        <v>12995</v>
      </c>
      <c r="R5448" s="7"/>
      <c r="S5448" s="7"/>
      <c r="T5448" s="7"/>
      <c r="U5448" s="9">
        <v>12995</v>
      </c>
    </row>
    <row r="5449" spans="1:21" ht="23.25" thickBot="1" x14ac:dyDescent="0.3">
      <c r="A5449" s="4" t="s">
        <v>1359</v>
      </c>
      <c r="B5449" s="4" t="s">
        <v>1032</v>
      </c>
      <c r="C5449" s="4" t="s">
        <v>1033</v>
      </c>
      <c r="D5449" s="4" t="s">
        <v>1364</v>
      </c>
      <c r="E5449" s="4" t="s">
        <v>1365</v>
      </c>
      <c r="F5449" s="4" t="s">
        <v>164</v>
      </c>
      <c r="G5449" s="4" t="s">
        <v>165</v>
      </c>
      <c r="H5449" s="4" t="s">
        <v>440</v>
      </c>
      <c r="I5449" s="11"/>
      <c r="J5449" s="10">
        <v>274.45999999999998</v>
      </c>
      <c r="K5449" s="11"/>
      <c r="L5449" s="11"/>
      <c r="M5449" s="11"/>
      <c r="N5449" s="11"/>
      <c r="O5449" s="11"/>
      <c r="P5449" s="11"/>
      <c r="Q5449" s="11"/>
      <c r="R5449" s="11"/>
      <c r="S5449" s="11"/>
      <c r="T5449" s="11"/>
      <c r="U5449" s="9">
        <v>274.45999999999998</v>
      </c>
    </row>
    <row r="5450" spans="1:21" ht="23.25" thickBot="1" x14ac:dyDescent="0.3">
      <c r="A5450" s="4" t="s">
        <v>1359</v>
      </c>
      <c r="B5450" s="4" t="s">
        <v>1032</v>
      </c>
      <c r="C5450" s="4" t="s">
        <v>1033</v>
      </c>
      <c r="D5450" s="4" t="s">
        <v>1364</v>
      </c>
      <c r="E5450" s="4" t="s">
        <v>1365</v>
      </c>
      <c r="F5450" s="4" t="s">
        <v>192</v>
      </c>
      <c r="G5450" s="4" t="s">
        <v>193</v>
      </c>
      <c r="H5450" s="4" t="s">
        <v>440</v>
      </c>
      <c r="I5450" s="8">
        <v>-1082.73</v>
      </c>
      <c r="J5450" s="7"/>
      <c r="K5450" s="7"/>
      <c r="L5450" s="7"/>
      <c r="M5450" s="7"/>
      <c r="N5450" s="7"/>
      <c r="O5450" s="7"/>
      <c r="P5450" s="7"/>
      <c r="Q5450" s="7"/>
      <c r="R5450" s="7"/>
      <c r="S5450" s="7"/>
      <c r="T5450" s="7"/>
      <c r="U5450" s="9">
        <v>-1082.73</v>
      </c>
    </row>
    <row r="5451" spans="1:21" ht="23.25" thickBot="1" x14ac:dyDescent="0.3">
      <c r="A5451" s="4" t="s">
        <v>1359</v>
      </c>
      <c r="B5451" s="4" t="s">
        <v>1036</v>
      </c>
      <c r="C5451" s="4" t="s">
        <v>1037</v>
      </c>
      <c r="D5451" s="4" t="s">
        <v>1366</v>
      </c>
      <c r="E5451" s="4" t="s">
        <v>1367</v>
      </c>
      <c r="F5451" s="4" t="s">
        <v>38</v>
      </c>
      <c r="G5451" s="4" t="s">
        <v>39</v>
      </c>
      <c r="H5451" s="4" t="s">
        <v>1040</v>
      </c>
      <c r="I5451" s="10">
        <v>70.2</v>
      </c>
      <c r="J5451" s="10">
        <v>101.1</v>
      </c>
      <c r="K5451" s="10">
        <v>93.3</v>
      </c>
      <c r="L5451" s="11"/>
      <c r="M5451" s="10">
        <v>178</v>
      </c>
      <c r="N5451" s="10">
        <v>237.5</v>
      </c>
      <c r="O5451" s="10">
        <v>54.3</v>
      </c>
      <c r="P5451" s="11"/>
      <c r="Q5451" s="11"/>
      <c r="R5451" s="11"/>
      <c r="S5451" s="11"/>
      <c r="T5451" s="11"/>
      <c r="U5451" s="9">
        <v>734.4</v>
      </c>
    </row>
    <row r="5452" spans="1:21" ht="23.25" thickBot="1" x14ac:dyDescent="0.3">
      <c r="A5452" s="4" t="s">
        <v>1359</v>
      </c>
      <c r="B5452" s="4" t="s">
        <v>1041</v>
      </c>
      <c r="C5452" s="4" t="s">
        <v>1042</v>
      </c>
      <c r="D5452" s="4" t="s">
        <v>1364</v>
      </c>
      <c r="E5452" s="4" t="s">
        <v>1365</v>
      </c>
      <c r="F5452" s="4" t="s">
        <v>108</v>
      </c>
      <c r="G5452" s="4" t="s">
        <v>109</v>
      </c>
      <c r="H5452" s="4" t="s">
        <v>440</v>
      </c>
      <c r="I5452" s="8">
        <v>15296.35</v>
      </c>
      <c r="J5452" s="8">
        <v>14693.62</v>
      </c>
      <c r="K5452" s="8">
        <v>14285.47</v>
      </c>
      <c r="L5452" s="8">
        <v>14532.15</v>
      </c>
      <c r="M5452" s="8">
        <v>15906.68</v>
      </c>
      <c r="N5452" s="8">
        <v>16150.45</v>
      </c>
      <c r="O5452" s="8">
        <v>15339.54</v>
      </c>
      <c r="P5452" s="8">
        <v>16029.82</v>
      </c>
      <c r="Q5452" s="8">
        <v>7451.75</v>
      </c>
      <c r="R5452" s="8">
        <v>7079.16</v>
      </c>
      <c r="S5452" s="8">
        <v>13976.98</v>
      </c>
      <c r="T5452" s="8">
        <v>16176.6</v>
      </c>
      <c r="U5452" s="9">
        <v>166918.57</v>
      </c>
    </row>
    <row r="5453" spans="1:21" ht="23.25" thickBot="1" x14ac:dyDescent="0.3">
      <c r="A5453" s="4" t="s">
        <v>1359</v>
      </c>
      <c r="B5453" s="4" t="s">
        <v>1041</v>
      </c>
      <c r="C5453" s="4" t="s">
        <v>1042</v>
      </c>
      <c r="D5453" s="4" t="s">
        <v>1364</v>
      </c>
      <c r="E5453" s="4" t="s">
        <v>1365</v>
      </c>
      <c r="F5453" s="4" t="s">
        <v>110</v>
      </c>
      <c r="G5453" s="4" t="s">
        <v>111</v>
      </c>
      <c r="H5453" s="4" t="s">
        <v>440</v>
      </c>
      <c r="I5453" s="10">
        <v>555.55999999999995</v>
      </c>
      <c r="J5453" s="10">
        <v>555.55999999999995</v>
      </c>
      <c r="K5453" s="10">
        <v>555.55999999999995</v>
      </c>
      <c r="L5453" s="10">
        <v>555.55999999999995</v>
      </c>
      <c r="M5453" s="10">
        <v>555.55999999999995</v>
      </c>
      <c r="N5453" s="10">
        <v>555.55999999999995</v>
      </c>
      <c r="O5453" s="11"/>
      <c r="P5453" s="11"/>
      <c r="Q5453" s="11"/>
      <c r="R5453" s="11"/>
      <c r="S5453" s="11"/>
      <c r="T5453" s="11"/>
      <c r="U5453" s="9">
        <v>3333.36</v>
      </c>
    </row>
    <row r="5454" spans="1:21" ht="23.25" thickBot="1" x14ac:dyDescent="0.3">
      <c r="A5454" s="4" t="s">
        <v>1359</v>
      </c>
      <c r="B5454" s="4" t="s">
        <v>1041</v>
      </c>
      <c r="C5454" s="4" t="s">
        <v>1042</v>
      </c>
      <c r="D5454" s="4" t="s">
        <v>1364</v>
      </c>
      <c r="E5454" s="4" t="s">
        <v>1365</v>
      </c>
      <c r="F5454" s="4" t="s">
        <v>112</v>
      </c>
      <c r="G5454" s="4" t="s">
        <v>113</v>
      </c>
      <c r="H5454" s="4" t="s">
        <v>440</v>
      </c>
      <c r="I5454" s="8">
        <v>2228.5300000000002</v>
      </c>
      <c r="J5454" s="8">
        <v>2228.52</v>
      </c>
      <c r="K5454" s="8">
        <v>2228.5300000000002</v>
      </c>
      <c r="L5454" s="8">
        <v>2228.5100000000002</v>
      </c>
      <c r="M5454" s="8">
        <v>2228.52</v>
      </c>
      <c r="N5454" s="8">
        <v>2303.2399999999998</v>
      </c>
      <c r="O5454" s="8">
        <v>2303.23</v>
      </c>
      <c r="P5454" s="8">
        <v>2303.2399999999998</v>
      </c>
      <c r="Q5454" s="8">
        <v>1118.8800000000001</v>
      </c>
      <c r="R5454" s="8">
        <v>1118.8900000000001</v>
      </c>
      <c r="S5454" s="8">
        <v>2014.67</v>
      </c>
      <c r="T5454" s="8">
        <v>2313.2600000000002</v>
      </c>
      <c r="U5454" s="9">
        <v>24618.02</v>
      </c>
    </row>
    <row r="5455" spans="1:21" ht="23.25" thickBot="1" x14ac:dyDescent="0.3">
      <c r="A5455" s="4" t="s">
        <v>1359</v>
      </c>
      <c r="B5455" s="4" t="s">
        <v>1041</v>
      </c>
      <c r="C5455" s="4" t="s">
        <v>1042</v>
      </c>
      <c r="D5455" s="4" t="s">
        <v>1364</v>
      </c>
      <c r="E5455" s="4" t="s">
        <v>1365</v>
      </c>
      <c r="F5455" s="4" t="s">
        <v>114</v>
      </c>
      <c r="G5455" s="4" t="s">
        <v>115</v>
      </c>
      <c r="H5455" s="4" t="s">
        <v>440</v>
      </c>
      <c r="I5455" s="10">
        <v>8303.59</v>
      </c>
      <c r="J5455" s="10">
        <v>8303.58</v>
      </c>
      <c r="K5455" s="10">
        <v>8303.58</v>
      </c>
      <c r="L5455" s="10">
        <v>8326.43</v>
      </c>
      <c r="M5455" s="10">
        <v>8326.44</v>
      </c>
      <c r="N5455" s="10">
        <v>8603.68</v>
      </c>
      <c r="O5455" s="10">
        <v>8548.1200000000008</v>
      </c>
      <c r="P5455" s="10">
        <v>8548.1200000000008</v>
      </c>
      <c r="Q5455" s="10">
        <v>4152.55</v>
      </c>
      <c r="R5455" s="10">
        <v>4152.55</v>
      </c>
      <c r="S5455" s="10">
        <v>7477.13</v>
      </c>
      <c r="T5455" s="10">
        <v>8585.32</v>
      </c>
      <c r="U5455" s="9">
        <v>91631.09</v>
      </c>
    </row>
    <row r="5456" spans="1:21" ht="23.25" thickBot="1" x14ac:dyDescent="0.3">
      <c r="A5456" s="4" t="s">
        <v>1359</v>
      </c>
      <c r="B5456" s="4" t="s">
        <v>1041</v>
      </c>
      <c r="C5456" s="4" t="s">
        <v>1042</v>
      </c>
      <c r="D5456" s="4" t="s">
        <v>1364</v>
      </c>
      <c r="E5456" s="4" t="s">
        <v>1365</v>
      </c>
      <c r="F5456" s="4" t="s">
        <v>98</v>
      </c>
      <c r="G5456" s="4" t="s">
        <v>99</v>
      </c>
      <c r="H5456" s="4" t="s">
        <v>440</v>
      </c>
      <c r="I5456" s="7"/>
      <c r="J5456" s="7"/>
      <c r="K5456" s="7"/>
      <c r="L5456" s="7"/>
      <c r="M5456" s="7"/>
      <c r="N5456" s="7"/>
      <c r="O5456" s="7"/>
      <c r="P5456" s="7"/>
      <c r="Q5456" s="7"/>
      <c r="R5456" s="8">
        <v>50</v>
      </c>
      <c r="S5456" s="8">
        <v>50</v>
      </c>
      <c r="T5456" s="13">
        <v>0</v>
      </c>
      <c r="U5456" s="9">
        <v>100</v>
      </c>
    </row>
    <row r="5457" spans="1:21" ht="23.25" thickBot="1" x14ac:dyDescent="0.3">
      <c r="A5457" s="4" t="s">
        <v>1359</v>
      </c>
      <c r="B5457" s="4" t="s">
        <v>1041</v>
      </c>
      <c r="C5457" s="4" t="s">
        <v>1042</v>
      </c>
      <c r="D5457" s="4" t="s">
        <v>1368</v>
      </c>
      <c r="E5457" s="4" t="s">
        <v>1369</v>
      </c>
      <c r="F5457" s="4" t="s">
        <v>152</v>
      </c>
      <c r="G5457" s="4" t="s">
        <v>153</v>
      </c>
      <c r="H5457" s="4" t="s">
        <v>1045</v>
      </c>
      <c r="I5457" s="10">
        <v>900</v>
      </c>
      <c r="J5457" s="11"/>
      <c r="K5457" s="10">
        <v>300</v>
      </c>
      <c r="L5457" s="11"/>
      <c r="M5457" s="11"/>
      <c r="N5457" s="11"/>
      <c r="O5457" s="10">
        <v>400</v>
      </c>
      <c r="P5457" s="10">
        <v>200</v>
      </c>
      <c r="Q5457" s="11"/>
      <c r="R5457" s="10">
        <v>250</v>
      </c>
      <c r="S5457" s="11"/>
      <c r="T5457" s="10">
        <v>150</v>
      </c>
      <c r="U5457" s="9">
        <v>2200</v>
      </c>
    </row>
    <row r="5458" spans="1:21" ht="23.25" thickBot="1" x14ac:dyDescent="0.3">
      <c r="A5458" s="4" t="s">
        <v>1359</v>
      </c>
      <c r="B5458" s="4" t="s">
        <v>1046</v>
      </c>
      <c r="C5458" s="4" t="s">
        <v>713</v>
      </c>
      <c r="D5458" s="4" t="s">
        <v>1360</v>
      </c>
      <c r="E5458" s="4" t="s">
        <v>1361</v>
      </c>
      <c r="F5458" s="4" t="s">
        <v>108</v>
      </c>
      <c r="G5458" s="4" t="s">
        <v>109</v>
      </c>
      <c r="H5458" s="4" t="s">
        <v>1049</v>
      </c>
      <c r="I5458" s="8">
        <v>60202.22</v>
      </c>
      <c r="J5458" s="8">
        <v>49605.55</v>
      </c>
      <c r="K5458" s="8">
        <v>48273.2</v>
      </c>
      <c r="L5458" s="8">
        <v>54185.17</v>
      </c>
      <c r="M5458" s="8">
        <v>49985.2</v>
      </c>
      <c r="N5458" s="8">
        <v>53107.31</v>
      </c>
      <c r="O5458" s="8">
        <v>54846.09</v>
      </c>
      <c r="P5458" s="8">
        <v>-21352.29</v>
      </c>
      <c r="Q5458" s="8">
        <v>39089.35</v>
      </c>
      <c r="R5458" s="8">
        <v>36991.26</v>
      </c>
      <c r="S5458" s="8">
        <v>34272.49</v>
      </c>
      <c r="T5458" s="8">
        <v>35962.51</v>
      </c>
      <c r="U5458" s="9">
        <v>495168.06</v>
      </c>
    </row>
    <row r="5459" spans="1:21" ht="23.25" thickBot="1" x14ac:dyDescent="0.3">
      <c r="A5459" s="4" t="s">
        <v>1359</v>
      </c>
      <c r="B5459" s="4" t="s">
        <v>1046</v>
      </c>
      <c r="C5459" s="4" t="s">
        <v>713</v>
      </c>
      <c r="D5459" s="4" t="s">
        <v>1360</v>
      </c>
      <c r="E5459" s="4" t="s">
        <v>1361</v>
      </c>
      <c r="F5459" s="4" t="s">
        <v>110</v>
      </c>
      <c r="G5459" s="4" t="s">
        <v>111</v>
      </c>
      <c r="H5459" s="4" t="s">
        <v>1049</v>
      </c>
      <c r="I5459" s="10">
        <v>120.64</v>
      </c>
      <c r="J5459" s="11"/>
      <c r="K5459" s="11"/>
      <c r="L5459" s="11"/>
      <c r="M5459" s="11"/>
      <c r="N5459" s="11"/>
      <c r="O5459" s="11"/>
      <c r="P5459" s="11"/>
      <c r="Q5459" s="11"/>
      <c r="R5459" s="11"/>
      <c r="S5459" s="10">
        <v>533.67999999999995</v>
      </c>
      <c r="T5459" s="11"/>
      <c r="U5459" s="9">
        <v>654.32000000000005</v>
      </c>
    </row>
    <row r="5460" spans="1:21" ht="23.25" thickBot="1" x14ac:dyDescent="0.3">
      <c r="A5460" s="4" t="s">
        <v>1359</v>
      </c>
      <c r="B5460" s="4" t="s">
        <v>1046</v>
      </c>
      <c r="C5460" s="4" t="s">
        <v>713</v>
      </c>
      <c r="D5460" s="4" t="s">
        <v>1360</v>
      </c>
      <c r="E5460" s="4" t="s">
        <v>1361</v>
      </c>
      <c r="F5460" s="4" t="s">
        <v>535</v>
      </c>
      <c r="G5460" s="4" t="s">
        <v>536</v>
      </c>
      <c r="H5460" s="4" t="s">
        <v>1049</v>
      </c>
      <c r="I5460" s="8">
        <v>5016.08</v>
      </c>
      <c r="J5460" s="8">
        <v>4389.07</v>
      </c>
      <c r="K5460" s="8">
        <v>4493.57</v>
      </c>
      <c r="L5460" s="8">
        <v>4208.57</v>
      </c>
      <c r="M5460" s="8">
        <v>5016.08</v>
      </c>
      <c r="N5460" s="8">
        <v>1291.6500000000001</v>
      </c>
      <c r="O5460" s="7"/>
      <c r="P5460" s="7"/>
      <c r="Q5460" s="7"/>
      <c r="R5460" s="7"/>
      <c r="S5460" s="7"/>
      <c r="T5460" s="7"/>
      <c r="U5460" s="9">
        <v>24415.02</v>
      </c>
    </row>
    <row r="5461" spans="1:21" ht="23.25" thickBot="1" x14ac:dyDescent="0.3">
      <c r="A5461" s="4" t="s">
        <v>1359</v>
      </c>
      <c r="B5461" s="4" t="s">
        <v>1046</v>
      </c>
      <c r="C5461" s="4" t="s">
        <v>713</v>
      </c>
      <c r="D5461" s="4" t="s">
        <v>1360</v>
      </c>
      <c r="E5461" s="4" t="s">
        <v>1361</v>
      </c>
      <c r="F5461" s="4" t="s">
        <v>112</v>
      </c>
      <c r="G5461" s="4" t="s">
        <v>113</v>
      </c>
      <c r="H5461" s="4" t="s">
        <v>1049</v>
      </c>
      <c r="I5461" s="10">
        <v>9038.76</v>
      </c>
      <c r="J5461" s="10">
        <v>9038.77</v>
      </c>
      <c r="K5461" s="10">
        <v>9069.48</v>
      </c>
      <c r="L5461" s="10">
        <v>9069.49</v>
      </c>
      <c r="M5461" s="10">
        <v>7758.08</v>
      </c>
      <c r="N5461" s="10">
        <v>7491.75</v>
      </c>
      <c r="O5461" s="10">
        <v>7764.23</v>
      </c>
      <c r="P5461" s="10">
        <v>-2844.79</v>
      </c>
      <c r="Q5461" s="10">
        <v>5818.67</v>
      </c>
      <c r="R5461" s="10">
        <v>5818.67</v>
      </c>
      <c r="S5461" s="10">
        <v>5818.65</v>
      </c>
      <c r="T5461" s="10">
        <v>5818.69</v>
      </c>
      <c r="U5461" s="9">
        <v>79660.45</v>
      </c>
    </row>
    <row r="5462" spans="1:21" ht="23.25" thickBot="1" x14ac:dyDescent="0.3">
      <c r="A5462" s="4" t="s">
        <v>1359</v>
      </c>
      <c r="B5462" s="4" t="s">
        <v>1046</v>
      </c>
      <c r="C5462" s="4" t="s">
        <v>713</v>
      </c>
      <c r="D5462" s="4" t="s">
        <v>1360</v>
      </c>
      <c r="E5462" s="4" t="s">
        <v>1361</v>
      </c>
      <c r="F5462" s="4" t="s">
        <v>114</v>
      </c>
      <c r="G5462" s="4" t="s">
        <v>115</v>
      </c>
      <c r="H5462" s="4" t="s">
        <v>1049</v>
      </c>
      <c r="I5462" s="8">
        <v>33453.22</v>
      </c>
      <c r="J5462" s="8">
        <v>33453.24</v>
      </c>
      <c r="K5462" s="8">
        <v>33566.9</v>
      </c>
      <c r="L5462" s="8">
        <v>33659.9</v>
      </c>
      <c r="M5462" s="8">
        <v>28792.79</v>
      </c>
      <c r="N5462" s="8">
        <v>27804.61</v>
      </c>
      <c r="O5462" s="8">
        <v>28815.9</v>
      </c>
      <c r="P5462" s="8">
        <v>-10557.9</v>
      </c>
      <c r="Q5462" s="8">
        <v>21595.07</v>
      </c>
      <c r="R5462" s="8">
        <v>21595.06</v>
      </c>
      <c r="S5462" s="8">
        <v>21595.07</v>
      </c>
      <c r="T5462" s="8">
        <v>21595.07</v>
      </c>
      <c r="U5462" s="9">
        <v>295368.93</v>
      </c>
    </row>
    <row r="5463" spans="1:21" ht="23.25" thickBot="1" x14ac:dyDescent="0.3">
      <c r="A5463" s="4" t="s">
        <v>1359</v>
      </c>
      <c r="B5463" s="4" t="s">
        <v>1046</v>
      </c>
      <c r="C5463" s="4" t="s">
        <v>713</v>
      </c>
      <c r="D5463" s="4" t="s">
        <v>1360</v>
      </c>
      <c r="E5463" s="4" t="s">
        <v>1361</v>
      </c>
      <c r="F5463" s="4" t="s">
        <v>128</v>
      </c>
      <c r="G5463" s="4" t="s">
        <v>129</v>
      </c>
      <c r="H5463" s="4" t="s">
        <v>1049</v>
      </c>
      <c r="I5463" s="11"/>
      <c r="J5463" s="10">
        <v>105</v>
      </c>
      <c r="K5463" s="10">
        <v>1385</v>
      </c>
      <c r="L5463" s="10">
        <v>70</v>
      </c>
      <c r="M5463" s="10">
        <v>180</v>
      </c>
      <c r="N5463" s="11"/>
      <c r="O5463" s="11"/>
      <c r="P5463" s="10">
        <v>1350</v>
      </c>
      <c r="Q5463" s="10">
        <v>-251</v>
      </c>
      <c r="R5463" s="11"/>
      <c r="S5463" s="11"/>
      <c r="T5463" s="11"/>
      <c r="U5463" s="9">
        <v>2839</v>
      </c>
    </row>
    <row r="5464" spans="1:21" ht="23.25" thickBot="1" x14ac:dyDescent="0.3">
      <c r="A5464" s="4" t="s">
        <v>1359</v>
      </c>
      <c r="B5464" s="4" t="s">
        <v>1046</v>
      </c>
      <c r="C5464" s="4" t="s">
        <v>713</v>
      </c>
      <c r="D5464" s="4" t="s">
        <v>1360</v>
      </c>
      <c r="E5464" s="4" t="s">
        <v>1361</v>
      </c>
      <c r="F5464" s="4" t="s">
        <v>132</v>
      </c>
      <c r="G5464" s="4" t="s">
        <v>133</v>
      </c>
      <c r="H5464" s="4" t="s">
        <v>1049</v>
      </c>
      <c r="I5464" s="7"/>
      <c r="J5464" s="8">
        <v>55.68</v>
      </c>
      <c r="K5464" s="7"/>
      <c r="L5464" s="7"/>
      <c r="M5464" s="8">
        <v>18.559999999999999</v>
      </c>
      <c r="N5464" s="8">
        <v>88.16</v>
      </c>
      <c r="O5464" s="7"/>
      <c r="P5464" s="7"/>
      <c r="Q5464" s="7"/>
      <c r="R5464" s="7"/>
      <c r="S5464" s="7"/>
      <c r="T5464" s="8">
        <v>55.2</v>
      </c>
      <c r="U5464" s="9">
        <v>217.6</v>
      </c>
    </row>
    <row r="5465" spans="1:21" ht="23.25" thickBot="1" x14ac:dyDescent="0.3">
      <c r="A5465" s="4" t="s">
        <v>1359</v>
      </c>
      <c r="B5465" s="4" t="s">
        <v>1046</v>
      </c>
      <c r="C5465" s="4" t="s">
        <v>713</v>
      </c>
      <c r="D5465" s="4" t="s">
        <v>1360</v>
      </c>
      <c r="E5465" s="4" t="s">
        <v>1361</v>
      </c>
      <c r="F5465" s="4" t="s">
        <v>134</v>
      </c>
      <c r="G5465" s="4" t="s">
        <v>135</v>
      </c>
      <c r="H5465" s="4" t="s">
        <v>1049</v>
      </c>
      <c r="I5465" s="10">
        <v>284</v>
      </c>
      <c r="J5465" s="10">
        <v>75</v>
      </c>
      <c r="K5465" s="11"/>
      <c r="L5465" s="10">
        <v>300</v>
      </c>
      <c r="M5465" s="11"/>
      <c r="N5465" s="11"/>
      <c r="O5465" s="11"/>
      <c r="P5465" s="11"/>
      <c r="Q5465" s="11"/>
      <c r="R5465" s="11"/>
      <c r="S5465" s="11"/>
      <c r="T5465" s="11"/>
      <c r="U5465" s="9">
        <v>659</v>
      </c>
    </row>
    <row r="5466" spans="1:21" ht="23.25" thickBot="1" x14ac:dyDescent="0.3">
      <c r="A5466" s="4" t="s">
        <v>1359</v>
      </c>
      <c r="B5466" s="4" t="s">
        <v>1046</v>
      </c>
      <c r="C5466" s="4" t="s">
        <v>713</v>
      </c>
      <c r="D5466" s="4" t="s">
        <v>1360</v>
      </c>
      <c r="E5466" s="4" t="s">
        <v>1361</v>
      </c>
      <c r="F5466" s="4" t="s">
        <v>38</v>
      </c>
      <c r="G5466" s="4" t="s">
        <v>39</v>
      </c>
      <c r="H5466" s="4" t="s">
        <v>1049</v>
      </c>
      <c r="I5466" s="8">
        <v>926</v>
      </c>
      <c r="J5466" s="7"/>
      <c r="K5466" s="8">
        <v>1927.85</v>
      </c>
      <c r="L5466" s="7"/>
      <c r="M5466" s="8">
        <v>821.35</v>
      </c>
      <c r="N5466" s="7"/>
      <c r="O5466" s="7"/>
      <c r="P5466" s="8">
        <v>555.72</v>
      </c>
      <c r="Q5466" s="8">
        <v>634.27</v>
      </c>
      <c r="R5466" s="7"/>
      <c r="S5466" s="7"/>
      <c r="T5466" s="8">
        <v>809.21</v>
      </c>
      <c r="U5466" s="9">
        <v>5674.4</v>
      </c>
    </row>
    <row r="5467" spans="1:21" ht="23.25" thickBot="1" x14ac:dyDescent="0.3">
      <c r="A5467" s="4" t="s">
        <v>1359</v>
      </c>
      <c r="B5467" s="4" t="s">
        <v>1046</v>
      </c>
      <c r="C5467" s="4" t="s">
        <v>713</v>
      </c>
      <c r="D5467" s="4" t="s">
        <v>1360</v>
      </c>
      <c r="E5467" s="4" t="s">
        <v>1361</v>
      </c>
      <c r="F5467" s="4" t="s">
        <v>712</v>
      </c>
      <c r="G5467" s="4" t="s">
        <v>713</v>
      </c>
      <c r="H5467" s="4" t="s">
        <v>1049</v>
      </c>
      <c r="I5467" s="10">
        <v>755</v>
      </c>
      <c r="J5467" s="10">
        <v>1370</v>
      </c>
      <c r="K5467" s="10">
        <v>3858</v>
      </c>
      <c r="L5467" s="10">
        <v>4872.16</v>
      </c>
      <c r="M5467" s="10">
        <v>741.52</v>
      </c>
      <c r="N5467" s="10">
        <v>270</v>
      </c>
      <c r="O5467" s="11"/>
      <c r="P5467" s="11"/>
      <c r="Q5467" s="10">
        <v>158.31</v>
      </c>
      <c r="R5467" s="10">
        <v>90</v>
      </c>
      <c r="S5467" s="10">
        <v>-15000</v>
      </c>
      <c r="T5467" s="11"/>
      <c r="U5467" s="9">
        <v>-2885.01</v>
      </c>
    </row>
    <row r="5468" spans="1:21" ht="23.25" thickBot="1" x14ac:dyDescent="0.3">
      <c r="A5468" s="4" t="s">
        <v>1359</v>
      </c>
      <c r="B5468" s="4" t="s">
        <v>1046</v>
      </c>
      <c r="C5468" s="4" t="s">
        <v>713</v>
      </c>
      <c r="D5468" s="4" t="s">
        <v>1360</v>
      </c>
      <c r="E5468" s="4" t="s">
        <v>1361</v>
      </c>
      <c r="F5468" s="4" t="s">
        <v>254</v>
      </c>
      <c r="G5468" s="4" t="s">
        <v>255</v>
      </c>
      <c r="H5468" s="4" t="s">
        <v>1049</v>
      </c>
      <c r="I5468" s="7"/>
      <c r="J5468" s="13">
        <v>0</v>
      </c>
      <c r="K5468" s="7"/>
      <c r="L5468" s="7"/>
      <c r="M5468" s="7"/>
      <c r="N5468" s="7"/>
      <c r="O5468" s="7"/>
      <c r="P5468" s="7"/>
      <c r="Q5468" s="7"/>
      <c r="R5468" s="7"/>
      <c r="S5468" s="7"/>
      <c r="T5468" s="7"/>
      <c r="U5468" s="12">
        <v>0</v>
      </c>
    </row>
    <row r="5469" spans="1:21" ht="23.25" thickBot="1" x14ac:dyDescent="0.3">
      <c r="A5469" s="4" t="s">
        <v>1359</v>
      </c>
      <c r="B5469" s="4" t="s">
        <v>1046</v>
      </c>
      <c r="C5469" s="4" t="s">
        <v>713</v>
      </c>
      <c r="D5469" s="4" t="s">
        <v>1360</v>
      </c>
      <c r="E5469" s="4" t="s">
        <v>1361</v>
      </c>
      <c r="F5469" s="4" t="s">
        <v>98</v>
      </c>
      <c r="G5469" s="4" t="s">
        <v>99</v>
      </c>
      <c r="H5469" s="4" t="s">
        <v>1049</v>
      </c>
      <c r="I5469" s="10">
        <v>399.95</v>
      </c>
      <c r="J5469" s="11"/>
      <c r="K5469" s="11"/>
      <c r="L5469" s="11"/>
      <c r="M5469" s="11"/>
      <c r="N5469" s="11"/>
      <c r="O5469" s="11"/>
      <c r="P5469" s="11"/>
      <c r="Q5469" s="11"/>
      <c r="R5469" s="10">
        <v>340.88</v>
      </c>
      <c r="S5469" s="10">
        <v>739.74</v>
      </c>
      <c r="T5469" s="10">
        <v>-40.619999999999997</v>
      </c>
      <c r="U5469" s="9">
        <v>1439.95</v>
      </c>
    </row>
    <row r="5470" spans="1:21" ht="23.25" thickBot="1" x14ac:dyDescent="0.3">
      <c r="A5470" s="4" t="s">
        <v>1359</v>
      </c>
      <c r="B5470" s="4" t="s">
        <v>1046</v>
      </c>
      <c r="C5470" s="4" t="s">
        <v>713</v>
      </c>
      <c r="D5470" s="4" t="s">
        <v>1360</v>
      </c>
      <c r="E5470" s="4" t="s">
        <v>1361</v>
      </c>
      <c r="F5470" s="4" t="s">
        <v>146</v>
      </c>
      <c r="G5470" s="4" t="s">
        <v>147</v>
      </c>
      <c r="H5470" s="4" t="s">
        <v>1049</v>
      </c>
      <c r="I5470" s="7"/>
      <c r="J5470" s="7"/>
      <c r="K5470" s="7"/>
      <c r="L5470" s="7"/>
      <c r="M5470" s="7"/>
      <c r="N5470" s="8">
        <v>27.52</v>
      </c>
      <c r="O5470" s="8">
        <v>53.81</v>
      </c>
      <c r="P5470" s="7"/>
      <c r="Q5470" s="7"/>
      <c r="R5470" s="8">
        <v>37.28</v>
      </c>
      <c r="S5470" s="8">
        <v>772.91</v>
      </c>
      <c r="T5470" s="8">
        <v>23.3</v>
      </c>
      <c r="U5470" s="9">
        <v>914.82</v>
      </c>
    </row>
    <row r="5471" spans="1:21" ht="23.25" thickBot="1" x14ac:dyDescent="0.3">
      <c r="A5471" s="4" t="s">
        <v>1359</v>
      </c>
      <c r="B5471" s="4" t="s">
        <v>1046</v>
      </c>
      <c r="C5471" s="4" t="s">
        <v>713</v>
      </c>
      <c r="D5471" s="4" t="s">
        <v>1360</v>
      </c>
      <c r="E5471" s="4" t="s">
        <v>1361</v>
      </c>
      <c r="F5471" s="4" t="s">
        <v>102</v>
      </c>
      <c r="G5471" s="4" t="s">
        <v>103</v>
      </c>
      <c r="H5471" s="4" t="s">
        <v>1049</v>
      </c>
      <c r="I5471" s="10">
        <v>983.59</v>
      </c>
      <c r="J5471" s="10">
        <v>1542.56</v>
      </c>
      <c r="K5471" s="10">
        <v>339.81</v>
      </c>
      <c r="L5471" s="10">
        <v>1094.6199999999999</v>
      </c>
      <c r="M5471" s="10">
        <v>444.8</v>
      </c>
      <c r="N5471" s="10">
        <v>195.95</v>
      </c>
      <c r="O5471" s="11"/>
      <c r="P5471" s="10">
        <v>75.400000000000006</v>
      </c>
      <c r="Q5471" s="10">
        <v>12.3</v>
      </c>
      <c r="R5471" s="10">
        <v>29.47</v>
      </c>
      <c r="S5471" s="10">
        <v>120.51</v>
      </c>
      <c r="T5471" s="10">
        <v>59.51</v>
      </c>
      <c r="U5471" s="9">
        <v>4898.5200000000004</v>
      </c>
    </row>
    <row r="5472" spans="1:21" ht="23.25" thickBot="1" x14ac:dyDescent="0.3">
      <c r="A5472" s="4" t="s">
        <v>1359</v>
      </c>
      <c r="B5472" s="4" t="s">
        <v>1046</v>
      </c>
      <c r="C5472" s="4" t="s">
        <v>713</v>
      </c>
      <c r="D5472" s="4" t="s">
        <v>1360</v>
      </c>
      <c r="E5472" s="4" t="s">
        <v>1361</v>
      </c>
      <c r="F5472" s="4" t="s">
        <v>445</v>
      </c>
      <c r="G5472" s="4" t="s">
        <v>446</v>
      </c>
      <c r="H5472" s="4" t="s">
        <v>1049</v>
      </c>
      <c r="I5472" s="8">
        <v>62.96</v>
      </c>
      <c r="J5472" s="7"/>
      <c r="K5472" s="8">
        <v>63.59</v>
      </c>
      <c r="L5472" s="7"/>
      <c r="M5472" s="7"/>
      <c r="N5472" s="7"/>
      <c r="O5472" s="7"/>
      <c r="P5472" s="7"/>
      <c r="Q5472" s="7"/>
      <c r="R5472" s="7"/>
      <c r="S5472" s="7"/>
      <c r="T5472" s="7"/>
      <c r="U5472" s="9">
        <v>126.55</v>
      </c>
    </row>
    <row r="5473" spans="1:21" ht="23.25" thickBot="1" x14ac:dyDescent="0.3">
      <c r="A5473" s="4" t="s">
        <v>1359</v>
      </c>
      <c r="B5473" s="4" t="s">
        <v>1046</v>
      </c>
      <c r="C5473" s="4" t="s">
        <v>713</v>
      </c>
      <c r="D5473" s="4" t="s">
        <v>1360</v>
      </c>
      <c r="E5473" s="4" t="s">
        <v>1361</v>
      </c>
      <c r="F5473" s="4" t="s">
        <v>235</v>
      </c>
      <c r="G5473" s="4" t="s">
        <v>236</v>
      </c>
      <c r="H5473" s="4" t="s">
        <v>1049</v>
      </c>
      <c r="I5473" s="10">
        <v>87.91</v>
      </c>
      <c r="J5473" s="11"/>
      <c r="K5473" s="10">
        <v>17.579999999999998</v>
      </c>
      <c r="L5473" s="10">
        <v>21.32</v>
      </c>
      <c r="M5473" s="11"/>
      <c r="N5473" s="11"/>
      <c r="O5473" s="11"/>
      <c r="P5473" s="11"/>
      <c r="Q5473" s="11"/>
      <c r="R5473" s="11"/>
      <c r="S5473" s="11"/>
      <c r="T5473" s="11"/>
      <c r="U5473" s="9">
        <v>126.81</v>
      </c>
    </row>
    <row r="5474" spans="1:21" ht="23.25" thickBot="1" x14ac:dyDescent="0.3">
      <c r="A5474" s="4" t="s">
        <v>1359</v>
      </c>
      <c r="B5474" s="4" t="s">
        <v>1046</v>
      </c>
      <c r="C5474" s="4" t="s">
        <v>713</v>
      </c>
      <c r="D5474" s="4" t="s">
        <v>1360</v>
      </c>
      <c r="E5474" s="4" t="s">
        <v>1361</v>
      </c>
      <c r="F5474" s="4" t="s">
        <v>954</v>
      </c>
      <c r="G5474" s="4" t="s">
        <v>955</v>
      </c>
      <c r="H5474" s="4" t="s">
        <v>1049</v>
      </c>
      <c r="I5474" s="7"/>
      <c r="J5474" s="8">
        <v>33.33</v>
      </c>
      <c r="K5474" s="7"/>
      <c r="L5474" s="7"/>
      <c r="M5474" s="7"/>
      <c r="N5474" s="7"/>
      <c r="O5474" s="7"/>
      <c r="P5474" s="7"/>
      <c r="Q5474" s="7"/>
      <c r="R5474" s="7"/>
      <c r="S5474" s="7"/>
      <c r="T5474" s="7"/>
      <c r="U5474" s="9">
        <v>33.33</v>
      </c>
    </row>
    <row r="5475" spans="1:21" ht="23.25" thickBot="1" x14ac:dyDescent="0.3">
      <c r="A5475" s="4" t="s">
        <v>1359</v>
      </c>
      <c r="B5475" s="4" t="s">
        <v>1046</v>
      </c>
      <c r="C5475" s="4" t="s">
        <v>713</v>
      </c>
      <c r="D5475" s="4" t="s">
        <v>1360</v>
      </c>
      <c r="E5475" s="4" t="s">
        <v>1361</v>
      </c>
      <c r="F5475" s="4" t="s">
        <v>82</v>
      </c>
      <c r="G5475" s="4" t="s">
        <v>83</v>
      </c>
      <c r="H5475" s="4" t="s">
        <v>1049</v>
      </c>
      <c r="I5475" s="10">
        <v>28</v>
      </c>
      <c r="J5475" s="11"/>
      <c r="K5475" s="10">
        <v>23.1</v>
      </c>
      <c r="L5475" s="11"/>
      <c r="M5475" s="10">
        <v>19</v>
      </c>
      <c r="N5475" s="11"/>
      <c r="O5475" s="11"/>
      <c r="P5475" s="11"/>
      <c r="Q5475" s="11"/>
      <c r="R5475" s="11"/>
      <c r="S5475" s="11"/>
      <c r="T5475" s="11"/>
      <c r="U5475" s="9">
        <v>70.099999999999994</v>
      </c>
    </row>
    <row r="5476" spans="1:21" ht="23.25" thickBot="1" x14ac:dyDescent="0.3">
      <c r="A5476" s="4" t="s">
        <v>1359</v>
      </c>
      <c r="B5476" s="4" t="s">
        <v>1046</v>
      </c>
      <c r="C5476" s="4" t="s">
        <v>713</v>
      </c>
      <c r="D5476" s="4" t="s">
        <v>1360</v>
      </c>
      <c r="E5476" s="4" t="s">
        <v>1361</v>
      </c>
      <c r="F5476" s="4" t="s">
        <v>239</v>
      </c>
      <c r="G5476" s="4" t="s">
        <v>240</v>
      </c>
      <c r="H5476" s="4" t="s">
        <v>1049</v>
      </c>
      <c r="I5476" s="8">
        <v>9</v>
      </c>
      <c r="J5476" s="8">
        <v>18</v>
      </c>
      <c r="K5476" s="7"/>
      <c r="L5476" s="8">
        <v>18</v>
      </c>
      <c r="M5476" s="7"/>
      <c r="N5476" s="7"/>
      <c r="O5476" s="7"/>
      <c r="P5476" s="7"/>
      <c r="Q5476" s="7"/>
      <c r="R5476" s="7"/>
      <c r="S5476" s="7"/>
      <c r="T5476" s="7"/>
      <c r="U5476" s="9">
        <v>45</v>
      </c>
    </row>
    <row r="5477" spans="1:21" ht="23.25" thickBot="1" x14ac:dyDescent="0.3">
      <c r="A5477" s="4" t="s">
        <v>1359</v>
      </c>
      <c r="B5477" s="4" t="s">
        <v>1046</v>
      </c>
      <c r="C5477" s="4" t="s">
        <v>713</v>
      </c>
      <c r="D5477" s="4" t="s">
        <v>1360</v>
      </c>
      <c r="E5477" s="4" t="s">
        <v>1361</v>
      </c>
      <c r="F5477" s="4" t="s">
        <v>152</v>
      </c>
      <c r="G5477" s="4" t="s">
        <v>153</v>
      </c>
      <c r="H5477" s="4" t="s">
        <v>1049</v>
      </c>
      <c r="I5477" s="10">
        <v>6129.86</v>
      </c>
      <c r="J5477" s="10">
        <v>8820.31</v>
      </c>
      <c r="K5477" s="10">
        <v>6960.54</v>
      </c>
      <c r="L5477" s="10">
        <v>6477.42</v>
      </c>
      <c r="M5477" s="10">
        <v>6327.75</v>
      </c>
      <c r="N5477" s="10">
        <v>6293.42</v>
      </c>
      <c r="O5477" s="10">
        <v>6568.03</v>
      </c>
      <c r="P5477" s="10">
        <v>6580.18</v>
      </c>
      <c r="Q5477" s="10">
        <v>6439.67</v>
      </c>
      <c r="R5477" s="10">
        <v>6647.74</v>
      </c>
      <c r="S5477" s="10">
        <v>6180.75</v>
      </c>
      <c r="T5477" s="10">
        <v>14838.26</v>
      </c>
      <c r="U5477" s="9">
        <v>88263.93</v>
      </c>
    </row>
    <row r="5478" spans="1:21" ht="23.25" thickBot="1" x14ac:dyDescent="0.3">
      <c r="A5478" s="4" t="s">
        <v>1359</v>
      </c>
      <c r="B5478" s="4" t="s">
        <v>1046</v>
      </c>
      <c r="C5478" s="4" t="s">
        <v>713</v>
      </c>
      <c r="D5478" s="4" t="s">
        <v>1360</v>
      </c>
      <c r="E5478" s="4" t="s">
        <v>1361</v>
      </c>
      <c r="F5478" s="4" t="s">
        <v>84</v>
      </c>
      <c r="G5478" s="4" t="s">
        <v>85</v>
      </c>
      <c r="H5478" s="4" t="s">
        <v>1049</v>
      </c>
      <c r="I5478" s="8">
        <v>734.76</v>
      </c>
      <c r="J5478" s="8">
        <v>952.81</v>
      </c>
      <c r="K5478" s="8">
        <v>701.33</v>
      </c>
      <c r="L5478" s="8">
        <v>3190.64</v>
      </c>
      <c r="M5478" s="8">
        <v>-489.24</v>
      </c>
      <c r="N5478" s="8">
        <v>30</v>
      </c>
      <c r="O5478" s="7"/>
      <c r="P5478" s="7"/>
      <c r="Q5478" s="7"/>
      <c r="R5478" s="7"/>
      <c r="S5478" s="7"/>
      <c r="T5478" s="7"/>
      <c r="U5478" s="9">
        <v>5120.3</v>
      </c>
    </row>
    <row r="5479" spans="1:21" ht="23.25" thickBot="1" x14ac:dyDescent="0.3">
      <c r="A5479" s="4" t="s">
        <v>1359</v>
      </c>
      <c r="B5479" s="4" t="s">
        <v>1046</v>
      </c>
      <c r="C5479" s="4" t="s">
        <v>713</v>
      </c>
      <c r="D5479" s="4" t="s">
        <v>1360</v>
      </c>
      <c r="E5479" s="4" t="s">
        <v>1361</v>
      </c>
      <c r="F5479" s="4" t="s">
        <v>166</v>
      </c>
      <c r="G5479" s="4" t="s">
        <v>167</v>
      </c>
      <c r="H5479" s="4" t="s">
        <v>1049</v>
      </c>
      <c r="I5479" s="10">
        <v>23088.7</v>
      </c>
      <c r="J5479" s="10">
        <v>31246.75</v>
      </c>
      <c r="K5479" s="10">
        <v>34840.92</v>
      </c>
      <c r="L5479" s="10">
        <v>66043.69</v>
      </c>
      <c r="M5479" s="10">
        <v>20306.349999999999</v>
      </c>
      <c r="N5479" s="10">
        <v>15993.75</v>
      </c>
      <c r="O5479" s="10">
        <v>17050.41</v>
      </c>
      <c r="P5479" s="10">
        <v>18295.169999999998</v>
      </c>
      <c r="Q5479" s="10">
        <v>23492.400000000001</v>
      </c>
      <c r="R5479" s="10">
        <v>18073.27</v>
      </c>
      <c r="S5479" s="10">
        <v>13730.96</v>
      </c>
      <c r="T5479" s="10">
        <v>15821.97</v>
      </c>
      <c r="U5479" s="9">
        <v>297984.34000000003</v>
      </c>
    </row>
    <row r="5480" spans="1:21" ht="23.25" thickBot="1" x14ac:dyDescent="0.3">
      <c r="A5480" s="4" t="s">
        <v>1359</v>
      </c>
      <c r="B5480" s="4" t="s">
        <v>1046</v>
      </c>
      <c r="C5480" s="4" t="s">
        <v>713</v>
      </c>
      <c r="D5480" s="4" t="s">
        <v>1360</v>
      </c>
      <c r="E5480" s="4" t="s">
        <v>1361</v>
      </c>
      <c r="F5480" s="4" t="s">
        <v>168</v>
      </c>
      <c r="G5480" s="4" t="s">
        <v>169</v>
      </c>
      <c r="H5480" s="4" t="s">
        <v>1049</v>
      </c>
      <c r="I5480" s="8">
        <v>162.52000000000001</v>
      </c>
      <c r="J5480" s="7"/>
      <c r="K5480" s="7"/>
      <c r="L5480" s="7"/>
      <c r="M5480" s="7"/>
      <c r="N5480" s="7"/>
      <c r="O5480" s="7"/>
      <c r="P5480" s="7"/>
      <c r="Q5480" s="7"/>
      <c r="R5480" s="7"/>
      <c r="S5480" s="7"/>
      <c r="T5480" s="7"/>
      <c r="U5480" s="9">
        <v>162.52000000000001</v>
      </c>
    </row>
    <row r="5481" spans="1:21" ht="23.25" thickBot="1" x14ac:dyDescent="0.3">
      <c r="A5481" s="4" t="s">
        <v>1359</v>
      </c>
      <c r="B5481" s="4" t="s">
        <v>1046</v>
      </c>
      <c r="C5481" s="4" t="s">
        <v>713</v>
      </c>
      <c r="D5481" s="4" t="s">
        <v>1360</v>
      </c>
      <c r="E5481" s="4" t="s">
        <v>1361</v>
      </c>
      <c r="F5481" s="4" t="s">
        <v>192</v>
      </c>
      <c r="G5481" s="4" t="s">
        <v>193</v>
      </c>
      <c r="H5481" s="4" t="s">
        <v>1049</v>
      </c>
      <c r="I5481" s="10">
        <v>-541.79999999999995</v>
      </c>
      <c r="J5481" s="11"/>
      <c r="K5481" s="11"/>
      <c r="L5481" s="11"/>
      <c r="M5481" s="11"/>
      <c r="N5481" s="11"/>
      <c r="O5481" s="11"/>
      <c r="P5481" s="11"/>
      <c r="Q5481" s="11"/>
      <c r="R5481" s="11"/>
      <c r="S5481" s="11"/>
      <c r="T5481" s="11"/>
      <c r="U5481" s="9">
        <v>-541.79999999999995</v>
      </c>
    </row>
    <row r="5482" spans="1:21" ht="23.25" thickBot="1" x14ac:dyDescent="0.3">
      <c r="A5482" s="4" t="s">
        <v>1359</v>
      </c>
      <c r="B5482" s="4" t="s">
        <v>1370</v>
      </c>
      <c r="C5482" s="4" t="s">
        <v>1371</v>
      </c>
      <c r="D5482" s="4" t="s">
        <v>1372</v>
      </c>
      <c r="E5482" s="4" t="s">
        <v>1373</v>
      </c>
      <c r="F5482" s="4" t="s">
        <v>80</v>
      </c>
      <c r="G5482" s="4" t="s">
        <v>81</v>
      </c>
      <c r="H5482" s="4" t="s">
        <v>1374</v>
      </c>
      <c r="I5482" s="8">
        <v>15483.93</v>
      </c>
      <c r="J5482" s="8">
        <v>15483.93</v>
      </c>
      <c r="K5482" s="8">
        <v>15254.59</v>
      </c>
      <c r="L5482" s="8">
        <v>19150.55</v>
      </c>
      <c r="M5482" s="8">
        <v>16530.11</v>
      </c>
      <c r="N5482" s="8">
        <v>15483.93</v>
      </c>
      <c r="O5482" s="8">
        <v>16056.73</v>
      </c>
      <c r="P5482" s="8">
        <v>15483.81</v>
      </c>
      <c r="Q5482" s="8">
        <v>15483.87</v>
      </c>
      <c r="R5482" s="8">
        <v>15483.87</v>
      </c>
      <c r="S5482" s="8">
        <v>15483.87</v>
      </c>
      <c r="T5482" s="8">
        <v>10057.01</v>
      </c>
      <c r="U5482" s="9">
        <v>185436.2</v>
      </c>
    </row>
    <row r="5483" spans="1:21" ht="23.25" thickBot="1" x14ac:dyDescent="0.3">
      <c r="A5483" s="4" t="s">
        <v>1359</v>
      </c>
      <c r="B5483" s="4" t="s">
        <v>1370</v>
      </c>
      <c r="C5483" s="4" t="s">
        <v>1371</v>
      </c>
      <c r="D5483" s="4" t="s">
        <v>1372</v>
      </c>
      <c r="E5483" s="4" t="s">
        <v>1373</v>
      </c>
      <c r="F5483" s="4" t="s">
        <v>712</v>
      </c>
      <c r="G5483" s="4" t="s">
        <v>713</v>
      </c>
      <c r="H5483" s="4" t="s">
        <v>1374</v>
      </c>
      <c r="I5483" s="11"/>
      <c r="J5483" s="10">
        <v>200</v>
      </c>
      <c r="K5483" s="11"/>
      <c r="L5483" s="10">
        <v>800</v>
      </c>
      <c r="M5483" s="10">
        <v>217.5</v>
      </c>
      <c r="N5483" s="10">
        <v>200</v>
      </c>
      <c r="O5483" s="10">
        <v>425</v>
      </c>
      <c r="P5483" s="10">
        <v>200</v>
      </c>
      <c r="Q5483" s="10">
        <v>200</v>
      </c>
      <c r="R5483" s="10">
        <v>200</v>
      </c>
      <c r="S5483" s="10">
        <v>200</v>
      </c>
      <c r="T5483" s="10">
        <v>200</v>
      </c>
      <c r="U5483" s="9">
        <v>2842.5</v>
      </c>
    </row>
    <row r="5484" spans="1:21" ht="23.25" thickBot="1" x14ac:dyDescent="0.3">
      <c r="A5484" s="4" t="s">
        <v>1359</v>
      </c>
      <c r="B5484" s="4" t="s">
        <v>1370</v>
      </c>
      <c r="C5484" s="4" t="s">
        <v>1371</v>
      </c>
      <c r="D5484" s="4" t="s">
        <v>1375</v>
      </c>
      <c r="E5484" s="4" t="s">
        <v>1376</v>
      </c>
      <c r="F5484" s="4" t="s">
        <v>128</v>
      </c>
      <c r="G5484" s="4" t="s">
        <v>129</v>
      </c>
      <c r="H5484" s="4" t="s">
        <v>1377</v>
      </c>
      <c r="I5484" s="8">
        <v>2061</v>
      </c>
      <c r="J5484" s="7"/>
      <c r="K5484" s="8">
        <v>10316</v>
      </c>
      <c r="L5484" s="8">
        <v>6592</v>
      </c>
      <c r="M5484" s="8">
        <v>3025</v>
      </c>
      <c r="N5484" s="8">
        <v>11972.2</v>
      </c>
      <c r="O5484" s="8">
        <v>5250</v>
      </c>
      <c r="P5484" s="8">
        <v>19860</v>
      </c>
      <c r="Q5484" s="8">
        <v>13871.8</v>
      </c>
      <c r="R5484" s="8">
        <v>15000</v>
      </c>
      <c r="S5484" s="8">
        <v>1931.6</v>
      </c>
      <c r="T5484" s="8">
        <v>25857</v>
      </c>
      <c r="U5484" s="9">
        <v>115736.6</v>
      </c>
    </row>
    <row r="5485" spans="1:21" ht="23.25" thickBot="1" x14ac:dyDescent="0.3">
      <c r="A5485" s="4" t="s">
        <v>1359</v>
      </c>
      <c r="B5485" s="4" t="s">
        <v>727</v>
      </c>
      <c r="C5485" s="4" t="s">
        <v>728</v>
      </c>
      <c r="D5485" s="4" t="s">
        <v>1364</v>
      </c>
      <c r="E5485" s="4" t="s">
        <v>1365</v>
      </c>
      <c r="F5485" s="4" t="s">
        <v>108</v>
      </c>
      <c r="G5485" s="4" t="s">
        <v>109</v>
      </c>
      <c r="H5485" s="4" t="s">
        <v>440</v>
      </c>
      <c r="I5485" s="10">
        <v>19002.669999999998</v>
      </c>
      <c r="J5485" s="10">
        <v>15152.71</v>
      </c>
      <c r="K5485" s="10">
        <v>19622.349999999999</v>
      </c>
      <c r="L5485" s="10">
        <v>21053.38</v>
      </c>
      <c r="M5485" s="10">
        <v>20365.21</v>
      </c>
      <c r="N5485" s="10">
        <v>22834.42</v>
      </c>
      <c r="O5485" s="10">
        <v>21796.49</v>
      </c>
      <c r="P5485" s="10">
        <v>21370.73</v>
      </c>
      <c r="Q5485" s="10">
        <v>21000.68</v>
      </c>
      <c r="R5485" s="10">
        <v>19788.89</v>
      </c>
      <c r="S5485" s="10">
        <v>20867.04</v>
      </c>
      <c r="T5485" s="10">
        <v>18155.080000000002</v>
      </c>
      <c r="U5485" s="9">
        <v>241009.65</v>
      </c>
    </row>
    <row r="5486" spans="1:21" ht="23.25" thickBot="1" x14ac:dyDescent="0.3">
      <c r="A5486" s="4" t="s">
        <v>1359</v>
      </c>
      <c r="B5486" s="4" t="s">
        <v>727</v>
      </c>
      <c r="C5486" s="4" t="s">
        <v>728</v>
      </c>
      <c r="D5486" s="4" t="s">
        <v>1364</v>
      </c>
      <c r="E5486" s="4" t="s">
        <v>1365</v>
      </c>
      <c r="F5486" s="4" t="s">
        <v>112</v>
      </c>
      <c r="G5486" s="4" t="s">
        <v>113</v>
      </c>
      <c r="H5486" s="4" t="s">
        <v>440</v>
      </c>
      <c r="I5486" s="8">
        <v>2864.4</v>
      </c>
      <c r="J5486" s="8">
        <v>2566.73</v>
      </c>
      <c r="K5486" s="8">
        <v>3050.18</v>
      </c>
      <c r="L5486" s="8">
        <v>3050.17</v>
      </c>
      <c r="M5486" s="8">
        <v>3050.18</v>
      </c>
      <c r="N5486" s="8">
        <v>3116.9</v>
      </c>
      <c r="O5486" s="8">
        <v>3116.9</v>
      </c>
      <c r="P5486" s="8">
        <v>3116.9</v>
      </c>
      <c r="Q5486" s="8">
        <v>3116.9</v>
      </c>
      <c r="R5486" s="8">
        <v>3116.92</v>
      </c>
      <c r="S5486" s="8">
        <v>3116.9</v>
      </c>
      <c r="T5486" s="8">
        <v>3116.9</v>
      </c>
      <c r="U5486" s="9">
        <v>36399.980000000003</v>
      </c>
    </row>
    <row r="5487" spans="1:21" ht="23.25" thickBot="1" x14ac:dyDescent="0.3">
      <c r="A5487" s="4" t="s">
        <v>1359</v>
      </c>
      <c r="B5487" s="4" t="s">
        <v>727</v>
      </c>
      <c r="C5487" s="4" t="s">
        <v>728</v>
      </c>
      <c r="D5487" s="4" t="s">
        <v>1364</v>
      </c>
      <c r="E5487" s="4" t="s">
        <v>1365</v>
      </c>
      <c r="F5487" s="4" t="s">
        <v>114</v>
      </c>
      <c r="G5487" s="4" t="s">
        <v>115</v>
      </c>
      <c r="H5487" s="4" t="s">
        <v>440</v>
      </c>
      <c r="I5487" s="10">
        <v>10601.36</v>
      </c>
      <c r="J5487" s="10">
        <v>9499.7099999999991</v>
      </c>
      <c r="K5487" s="10">
        <v>11288.97</v>
      </c>
      <c r="L5487" s="10">
        <v>11320.27</v>
      </c>
      <c r="M5487" s="10">
        <v>11320.28</v>
      </c>
      <c r="N5487" s="10">
        <v>11567.92</v>
      </c>
      <c r="O5487" s="10">
        <v>11567.92</v>
      </c>
      <c r="P5487" s="10">
        <v>11567.92</v>
      </c>
      <c r="Q5487" s="10">
        <v>11567.92</v>
      </c>
      <c r="R5487" s="10">
        <v>11567.92</v>
      </c>
      <c r="S5487" s="10">
        <v>11567.91</v>
      </c>
      <c r="T5487" s="10">
        <v>11567.92</v>
      </c>
      <c r="U5487" s="9">
        <v>135006.01999999999</v>
      </c>
    </row>
    <row r="5488" spans="1:21" ht="23.25" thickBot="1" x14ac:dyDescent="0.3">
      <c r="A5488" s="4" t="s">
        <v>1359</v>
      </c>
      <c r="B5488" s="4" t="s">
        <v>727</v>
      </c>
      <c r="C5488" s="4" t="s">
        <v>728</v>
      </c>
      <c r="D5488" s="4" t="s">
        <v>1364</v>
      </c>
      <c r="E5488" s="4" t="s">
        <v>1365</v>
      </c>
      <c r="F5488" s="4" t="s">
        <v>134</v>
      </c>
      <c r="G5488" s="4" t="s">
        <v>135</v>
      </c>
      <c r="H5488" s="4" t="s">
        <v>440</v>
      </c>
      <c r="I5488" s="7"/>
      <c r="J5488" s="7"/>
      <c r="K5488" s="7"/>
      <c r="L5488" s="7"/>
      <c r="M5488" s="7"/>
      <c r="N5488" s="7"/>
      <c r="O5488" s="7"/>
      <c r="P5488" s="7"/>
      <c r="Q5488" s="7"/>
      <c r="R5488" s="7"/>
      <c r="S5488" s="8">
        <v>254</v>
      </c>
      <c r="T5488" s="7"/>
      <c r="U5488" s="9">
        <v>254</v>
      </c>
    </row>
    <row r="5489" spans="1:21" ht="23.25" thickBot="1" x14ac:dyDescent="0.3">
      <c r="A5489" s="4" t="s">
        <v>1359</v>
      </c>
      <c r="B5489" s="4" t="s">
        <v>727</v>
      </c>
      <c r="C5489" s="4" t="s">
        <v>728</v>
      </c>
      <c r="D5489" s="4" t="s">
        <v>1364</v>
      </c>
      <c r="E5489" s="4" t="s">
        <v>1365</v>
      </c>
      <c r="F5489" s="4" t="s">
        <v>98</v>
      </c>
      <c r="G5489" s="4" t="s">
        <v>99</v>
      </c>
      <c r="H5489" s="4" t="s">
        <v>440</v>
      </c>
      <c r="I5489" s="11"/>
      <c r="J5489" s="11"/>
      <c r="K5489" s="11"/>
      <c r="L5489" s="11"/>
      <c r="M5489" s="11"/>
      <c r="N5489" s="11"/>
      <c r="O5489" s="11"/>
      <c r="P5489" s="11"/>
      <c r="Q5489" s="11"/>
      <c r="R5489" s="10">
        <v>307.33</v>
      </c>
      <c r="S5489" s="10">
        <v>-307.33</v>
      </c>
      <c r="T5489" s="11"/>
      <c r="U5489" s="12">
        <v>0</v>
      </c>
    </row>
    <row r="5490" spans="1:21" ht="23.25" thickBot="1" x14ac:dyDescent="0.3">
      <c r="A5490" s="4" t="s">
        <v>1359</v>
      </c>
      <c r="B5490" s="4" t="s">
        <v>727</v>
      </c>
      <c r="C5490" s="4" t="s">
        <v>728</v>
      </c>
      <c r="D5490" s="4" t="s">
        <v>1364</v>
      </c>
      <c r="E5490" s="4" t="s">
        <v>1365</v>
      </c>
      <c r="F5490" s="4" t="s">
        <v>146</v>
      </c>
      <c r="G5490" s="4" t="s">
        <v>147</v>
      </c>
      <c r="H5490" s="4" t="s">
        <v>440</v>
      </c>
      <c r="I5490" s="7"/>
      <c r="J5490" s="7"/>
      <c r="K5490" s="7"/>
      <c r="L5490" s="7"/>
      <c r="M5490" s="7"/>
      <c r="N5490" s="7"/>
      <c r="O5490" s="7"/>
      <c r="P5490" s="7"/>
      <c r="Q5490" s="7"/>
      <c r="R5490" s="7"/>
      <c r="S5490" s="8">
        <v>7.15</v>
      </c>
      <c r="T5490" s="7"/>
      <c r="U5490" s="9">
        <v>7.15</v>
      </c>
    </row>
    <row r="5491" spans="1:21" ht="23.25" thickBot="1" x14ac:dyDescent="0.3">
      <c r="A5491" s="4" t="s">
        <v>1359</v>
      </c>
      <c r="B5491" s="4" t="s">
        <v>727</v>
      </c>
      <c r="C5491" s="4" t="s">
        <v>728</v>
      </c>
      <c r="D5491" s="4" t="s">
        <v>1364</v>
      </c>
      <c r="E5491" s="4" t="s">
        <v>1365</v>
      </c>
      <c r="F5491" s="4" t="s">
        <v>445</v>
      </c>
      <c r="G5491" s="4" t="s">
        <v>446</v>
      </c>
      <c r="H5491" s="4" t="s">
        <v>440</v>
      </c>
      <c r="I5491" s="11"/>
      <c r="J5491" s="11"/>
      <c r="K5491" s="11"/>
      <c r="L5491" s="11"/>
      <c r="M5491" s="11"/>
      <c r="N5491" s="11"/>
      <c r="O5491" s="11"/>
      <c r="P5491" s="11"/>
      <c r="Q5491" s="11"/>
      <c r="R5491" s="11"/>
      <c r="S5491" s="10">
        <v>46.18</v>
      </c>
      <c r="T5491" s="11"/>
      <c r="U5491" s="9">
        <v>46.18</v>
      </c>
    </row>
    <row r="5492" spans="1:21" ht="23.25" thickBot="1" x14ac:dyDescent="0.3">
      <c r="A5492" s="4" t="s">
        <v>1359</v>
      </c>
      <c r="B5492" s="4" t="s">
        <v>727</v>
      </c>
      <c r="C5492" s="4" t="s">
        <v>728</v>
      </c>
      <c r="D5492" s="4" t="s">
        <v>1364</v>
      </c>
      <c r="E5492" s="4" t="s">
        <v>1365</v>
      </c>
      <c r="F5492" s="4" t="s">
        <v>76</v>
      </c>
      <c r="G5492" s="4" t="s">
        <v>77</v>
      </c>
      <c r="H5492" s="4" t="s">
        <v>440</v>
      </c>
      <c r="I5492" s="8">
        <v>572.64</v>
      </c>
      <c r="J5492" s="8">
        <v>2290.56</v>
      </c>
      <c r="K5492" s="8">
        <v>2290.56</v>
      </c>
      <c r="L5492" s="7"/>
      <c r="M5492" s="7"/>
      <c r="N5492" s="7"/>
      <c r="O5492" s="7"/>
      <c r="P5492" s="7"/>
      <c r="Q5492" s="7"/>
      <c r="R5492" s="7"/>
      <c r="S5492" s="7"/>
      <c r="T5492" s="7"/>
      <c r="U5492" s="9">
        <v>5153.76</v>
      </c>
    </row>
    <row r="5493" spans="1:21" ht="23.25" thickBot="1" x14ac:dyDescent="0.3">
      <c r="A5493" s="4" t="s">
        <v>1359</v>
      </c>
      <c r="B5493" s="4" t="s">
        <v>727</v>
      </c>
      <c r="C5493" s="4" t="s">
        <v>728</v>
      </c>
      <c r="D5493" s="4" t="s">
        <v>1364</v>
      </c>
      <c r="E5493" s="4" t="s">
        <v>1365</v>
      </c>
      <c r="F5493" s="4" t="s">
        <v>192</v>
      </c>
      <c r="G5493" s="4" t="s">
        <v>193</v>
      </c>
      <c r="H5493" s="4" t="s">
        <v>440</v>
      </c>
      <c r="I5493" s="10">
        <v>-442.38</v>
      </c>
      <c r="J5493" s="10">
        <v>-127.38</v>
      </c>
      <c r="K5493" s="10">
        <v>-127.38</v>
      </c>
      <c r="L5493" s="11"/>
      <c r="M5493" s="10">
        <v>-349.64</v>
      </c>
      <c r="N5493" s="10">
        <v>-707.52</v>
      </c>
      <c r="O5493" s="11"/>
      <c r="P5493" s="10">
        <v>-265.8</v>
      </c>
      <c r="Q5493" s="10">
        <v>-321.60000000000002</v>
      </c>
      <c r="R5493" s="10">
        <v>-265.8</v>
      </c>
      <c r="S5493" s="11"/>
      <c r="T5493" s="11"/>
      <c r="U5493" s="9">
        <v>-2607.5</v>
      </c>
    </row>
    <row r="5494" spans="1:21" ht="23.25" thickBot="1" x14ac:dyDescent="0.3">
      <c r="A5494" s="4" t="s">
        <v>1359</v>
      </c>
      <c r="B5494" s="4" t="s">
        <v>1050</v>
      </c>
      <c r="C5494" s="4" t="s">
        <v>1051</v>
      </c>
      <c r="D5494" s="4" t="s">
        <v>1378</v>
      </c>
      <c r="E5494" s="4" t="s">
        <v>1379</v>
      </c>
      <c r="F5494" s="4" t="s">
        <v>128</v>
      </c>
      <c r="G5494" s="4" t="s">
        <v>129</v>
      </c>
      <c r="H5494" s="4" t="s">
        <v>277</v>
      </c>
      <c r="I5494" s="8">
        <v>10050</v>
      </c>
      <c r="J5494" s="7"/>
      <c r="K5494" s="7"/>
      <c r="L5494" s="7"/>
      <c r="M5494" s="7"/>
      <c r="N5494" s="7"/>
      <c r="O5494" s="7"/>
      <c r="P5494" s="7"/>
      <c r="Q5494" s="7"/>
      <c r="R5494" s="7"/>
      <c r="S5494" s="7"/>
      <c r="T5494" s="7"/>
      <c r="U5494" s="9">
        <v>10050</v>
      </c>
    </row>
    <row r="5495" spans="1:21" ht="23.25" thickBot="1" x14ac:dyDescent="0.3">
      <c r="A5495" s="4" t="s">
        <v>1359</v>
      </c>
      <c r="B5495" s="4" t="s">
        <v>924</v>
      </c>
      <c r="C5495" s="4" t="s">
        <v>925</v>
      </c>
      <c r="D5495" s="4" t="s">
        <v>1360</v>
      </c>
      <c r="E5495" s="4" t="s">
        <v>1361</v>
      </c>
      <c r="F5495" s="4" t="s">
        <v>166</v>
      </c>
      <c r="G5495" s="4" t="s">
        <v>167</v>
      </c>
      <c r="H5495" s="4" t="s">
        <v>1049</v>
      </c>
      <c r="I5495" s="11"/>
      <c r="J5495" s="10">
        <v>21.91</v>
      </c>
      <c r="K5495" s="11"/>
      <c r="L5495" s="11"/>
      <c r="M5495" s="11"/>
      <c r="N5495" s="11"/>
      <c r="O5495" s="11"/>
      <c r="P5495" s="11"/>
      <c r="Q5495" s="11"/>
      <c r="R5495" s="11"/>
      <c r="S5495" s="11"/>
      <c r="T5495" s="11"/>
      <c r="U5495" s="9">
        <v>21.91</v>
      </c>
    </row>
    <row r="5496" spans="1:21" ht="23.25" thickBot="1" x14ac:dyDescent="0.3">
      <c r="A5496" s="4" t="s">
        <v>1359</v>
      </c>
      <c r="B5496" s="4" t="s">
        <v>1070</v>
      </c>
      <c r="C5496" s="4" t="s">
        <v>1071</v>
      </c>
      <c r="D5496" s="4" t="s">
        <v>1364</v>
      </c>
      <c r="E5496" s="4" t="s">
        <v>1365</v>
      </c>
      <c r="F5496" s="4" t="s">
        <v>108</v>
      </c>
      <c r="G5496" s="4" t="s">
        <v>109</v>
      </c>
      <c r="H5496" s="4" t="s">
        <v>440</v>
      </c>
      <c r="I5496" s="8">
        <v>5805.56</v>
      </c>
      <c r="J5496" s="8">
        <v>5383.34</v>
      </c>
      <c r="K5496" s="8">
        <v>5488.89</v>
      </c>
      <c r="L5496" s="8">
        <v>4654.04</v>
      </c>
      <c r="M5496" s="8">
        <v>4750.01</v>
      </c>
      <c r="N5496" s="8">
        <v>6249.82</v>
      </c>
      <c r="O5496" s="8">
        <v>5980.69</v>
      </c>
      <c r="P5496" s="8">
        <v>5950.79</v>
      </c>
      <c r="Q5496" s="8">
        <v>6123.2</v>
      </c>
      <c r="R5496" s="8">
        <v>6005.62</v>
      </c>
      <c r="S5496" s="8">
        <v>6578.76</v>
      </c>
      <c r="T5496" s="8">
        <v>6279.73</v>
      </c>
      <c r="U5496" s="9">
        <v>69250.45</v>
      </c>
    </row>
    <row r="5497" spans="1:21" ht="23.25" thickBot="1" x14ac:dyDescent="0.3">
      <c r="A5497" s="4" t="s">
        <v>1359</v>
      </c>
      <c r="B5497" s="4" t="s">
        <v>1070</v>
      </c>
      <c r="C5497" s="4" t="s">
        <v>1071</v>
      </c>
      <c r="D5497" s="4" t="s">
        <v>1364</v>
      </c>
      <c r="E5497" s="4" t="s">
        <v>1365</v>
      </c>
      <c r="F5497" s="4" t="s">
        <v>112</v>
      </c>
      <c r="G5497" s="4" t="s">
        <v>113</v>
      </c>
      <c r="H5497" s="4" t="s">
        <v>440</v>
      </c>
      <c r="I5497" s="10">
        <v>864.5</v>
      </c>
      <c r="J5497" s="10">
        <v>864.51</v>
      </c>
      <c r="K5497" s="10">
        <v>864.51</v>
      </c>
      <c r="L5497" s="10">
        <v>864.52</v>
      </c>
      <c r="M5497" s="10">
        <v>864.53</v>
      </c>
      <c r="N5497" s="10">
        <v>898</v>
      </c>
      <c r="O5497" s="10">
        <v>898</v>
      </c>
      <c r="P5497" s="10">
        <v>898</v>
      </c>
      <c r="Q5497" s="10">
        <v>898.01</v>
      </c>
      <c r="R5497" s="10">
        <v>898</v>
      </c>
      <c r="S5497" s="10">
        <v>898</v>
      </c>
      <c r="T5497" s="10">
        <v>898</v>
      </c>
      <c r="U5497" s="9">
        <v>10608.58</v>
      </c>
    </row>
    <row r="5498" spans="1:21" ht="23.25" thickBot="1" x14ac:dyDescent="0.3">
      <c r="A5498" s="4" t="s">
        <v>1359</v>
      </c>
      <c r="B5498" s="4" t="s">
        <v>1070</v>
      </c>
      <c r="C5498" s="4" t="s">
        <v>1071</v>
      </c>
      <c r="D5498" s="4" t="s">
        <v>1364</v>
      </c>
      <c r="E5498" s="4" t="s">
        <v>1365</v>
      </c>
      <c r="F5498" s="4" t="s">
        <v>114</v>
      </c>
      <c r="G5498" s="4" t="s">
        <v>115</v>
      </c>
      <c r="H5498" s="4" t="s">
        <v>440</v>
      </c>
      <c r="I5498" s="8">
        <v>3199.61</v>
      </c>
      <c r="J5498" s="8">
        <v>3199.6</v>
      </c>
      <c r="K5498" s="8">
        <v>3199.6</v>
      </c>
      <c r="L5498" s="8">
        <v>3208.46</v>
      </c>
      <c r="M5498" s="8">
        <v>3208.44</v>
      </c>
      <c r="N5498" s="8">
        <v>3332.8</v>
      </c>
      <c r="O5498" s="8">
        <v>3332.8</v>
      </c>
      <c r="P5498" s="8">
        <v>3332.8</v>
      </c>
      <c r="Q5498" s="8">
        <v>3332.8</v>
      </c>
      <c r="R5498" s="8">
        <v>3332.8</v>
      </c>
      <c r="S5498" s="8">
        <v>3332.8</v>
      </c>
      <c r="T5498" s="8">
        <v>3332.8</v>
      </c>
      <c r="U5498" s="9">
        <v>39345.31</v>
      </c>
    </row>
    <row r="5499" spans="1:21" ht="23.25" thickBot="1" x14ac:dyDescent="0.3">
      <c r="A5499" s="4" t="s">
        <v>1359</v>
      </c>
      <c r="B5499" s="4" t="s">
        <v>7716</v>
      </c>
      <c r="C5499" s="4" t="s">
        <v>7717</v>
      </c>
      <c r="D5499" s="4" t="s">
        <v>1360</v>
      </c>
      <c r="E5499" s="4" t="s">
        <v>1361</v>
      </c>
      <c r="F5499" s="4" t="s">
        <v>108</v>
      </c>
      <c r="G5499" s="4" t="s">
        <v>109</v>
      </c>
      <c r="H5499" s="4" t="s">
        <v>1049</v>
      </c>
      <c r="I5499" s="11"/>
      <c r="J5499" s="11"/>
      <c r="K5499" s="11"/>
      <c r="L5499" s="11"/>
      <c r="M5499" s="11"/>
      <c r="N5499" s="11"/>
      <c r="O5499" s="10">
        <v>3579.54</v>
      </c>
      <c r="P5499" s="10">
        <v>82428.03</v>
      </c>
      <c r="Q5499" s="10">
        <v>23344.880000000001</v>
      </c>
      <c r="R5499" s="10">
        <v>20270.169999999998</v>
      </c>
      <c r="S5499" s="10">
        <v>22269.25</v>
      </c>
      <c r="T5499" s="10">
        <v>22045.66</v>
      </c>
      <c r="U5499" s="9">
        <v>173937.53</v>
      </c>
    </row>
    <row r="5500" spans="1:21" ht="23.25" thickBot="1" x14ac:dyDescent="0.3">
      <c r="A5500" s="4" t="s">
        <v>1359</v>
      </c>
      <c r="B5500" s="4" t="s">
        <v>7716</v>
      </c>
      <c r="C5500" s="4" t="s">
        <v>7717</v>
      </c>
      <c r="D5500" s="4" t="s">
        <v>1360</v>
      </c>
      <c r="E5500" s="4" t="s">
        <v>1361</v>
      </c>
      <c r="F5500" s="4" t="s">
        <v>112</v>
      </c>
      <c r="G5500" s="4" t="s">
        <v>113</v>
      </c>
      <c r="H5500" s="4" t="s">
        <v>1049</v>
      </c>
      <c r="I5500" s="7"/>
      <c r="J5500" s="7"/>
      <c r="K5500" s="7"/>
      <c r="L5500" s="7"/>
      <c r="M5500" s="7"/>
      <c r="N5500" s="7"/>
      <c r="O5500" s="8">
        <v>488.61</v>
      </c>
      <c r="P5500" s="8">
        <v>12059.88</v>
      </c>
      <c r="Q5500" s="8">
        <v>3396.43</v>
      </c>
      <c r="R5500" s="8">
        <v>3396.45</v>
      </c>
      <c r="S5500" s="8">
        <v>3396.45</v>
      </c>
      <c r="T5500" s="8">
        <v>3396.43</v>
      </c>
      <c r="U5500" s="9">
        <v>26134.25</v>
      </c>
    </row>
    <row r="5501" spans="1:21" ht="23.25" thickBot="1" x14ac:dyDescent="0.3">
      <c r="A5501" s="4" t="s">
        <v>1359</v>
      </c>
      <c r="B5501" s="4" t="s">
        <v>7716</v>
      </c>
      <c r="C5501" s="4" t="s">
        <v>7717</v>
      </c>
      <c r="D5501" s="4" t="s">
        <v>1360</v>
      </c>
      <c r="E5501" s="4" t="s">
        <v>1361</v>
      </c>
      <c r="F5501" s="4" t="s">
        <v>114</v>
      </c>
      <c r="G5501" s="4" t="s">
        <v>115</v>
      </c>
      <c r="H5501" s="4" t="s">
        <v>1049</v>
      </c>
      <c r="I5501" s="11"/>
      <c r="J5501" s="11"/>
      <c r="K5501" s="11"/>
      <c r="L5501" s="11"/>
      <c r="M5501" s="11"/>
      <c r="N5501" s="11"/>
      <c r="O5501" s="10">
        <v>1813.4</v>
      </c>
      <c r="P5501" s="10">
        <v>44758.35</v>
      </c>
      <c r="Q5501" s="10">
        <v>12605.41</v>
      </c>
      <c r="R5501" s="10">
        <v>12605.4</v>
      </c>
      <c r="S5501" s="10">
        <v>12605.41</v>
      </c>
      <c r="T5501" s="10">
        <v>12605.41</v>
      </c>
      <c r="U5501" s="9">
        <v>96993.38</v>
      </c>
    </row>
    <row r="5502" spans="1:21" ht="23.25" thickBot="1" x14ac:dyDescent="0.3">
      <c r="A5502" s="4" t="s">
        <v>1359</v>
      </c>
      <c r="B5502" s="4" t="s">
        <v>7716</v>
      </c>
      <c r="C5502" s="4" t="s">
        <v>7717</v>
      </c>
      <c r="D5502" s="4" t="s">
        <v>1360</v>
      </c>
      <c r="E5502" s="4" t="s">
        <v>1361</v>
      </c>
      <c r="F5502" s="4" t="s">
        <v>128</v>
      </c>
      <c r="G5502" s="4" t="s">
        <v>129</v>
      </c>
      <c r="H5502" s="4" t="s">
        <v>1049</v>
      </c>
      <c r="I5502" s="7"/>
      <c r="J5502" s="7"/>
      <c r="K5502" s="7"/>
      <c r="L5502" s="7"/>
      <c r="M5502" s="7"/>
      <c r="N5502" s="7"/>
      <c r="O5502" s="8">
        <v>1536.75</v>
      </c>
      <c r="P5502" s="7"/>
      <c r="Q5502" s="7"/>
      <c r="R5502" s="7"/>
      <c r="S5502" s="7"/>
      <c r="T5502" s="7"/>
      <c r="U5502" s="9">
        <v>1536.75</v>
      </c>
    </row>
    <row r="5503" spans="1:21" ht="23.25" thickBot="1" x14ac:dyDescent="0.3">
      <c r="A5503" s="4" t="s">
        <v>1359</v>
      </c>
      <c r="B5503" s="4" t="s">
        <v>7716</v>
      </c>
      <c r="C5503" s="4" t="s">
        <v>7717</v>
      </c>
      <c r="D5503" s="4" t="s">
        <v>1360</v>
      </c>
      <c r="E5503" s="4" t="s">
        <v>1361</v>
      </c>
      <c r="F5503" s="4" t="s">
        <v>134</v>
      </c>
      <c r="G5503" s="4" t="s">
        <v>135</v>
      </c>
      <c r="H5503" s="4" t="s">
        <v>1049</v>
      </c>
      <c r="I5503" s="11"/>
      <c r="J5503" s="11"/>
      <c r="K5503" s="11"/>
      <c r="L5503" s="11"/>
      <c r="M5503" s="11"/>
      <c r="N5503" s="11"/>
      <c r="O5503" s="10">
        <v>265</v>
      </c>
      <c r="P5503" s="10">
        <v>265</v>
      </c>
      <c r="Q5503" s="11"/>
      <c r="R5503" s="11"/>
      <c r="S5503" s="11"/>
      <c r="T5503" s="10">
        <v>265</v>
      </c>
      <c r="U5503" s="9">
        <v>795</v>
      </c>
    </row>
    <row r="5504" spans="1:21" ht="23.25" thickBot="1" x14ac:dyDescent="0.3">
      <c r="A5504" s="4" t="s">
        <v>1359</v>
      </c>
      <c r="B5504" s="4" t="s">
        <v>7716</v>
      </c>
      <c r="C5504" s="4" t="s">
        <v>7717</v>
      </c>
      <c r="D5504" s="4" t="s">
        <v>1360</v>
      </c>
      <c r="E5504" s="4" t="s">
        <v>1361</v>
      </c>
      <c r="F5504" s="4" t="s">
        <v>98</v>
      </c>
      <c r="G5504" s="4" t="s">
        <v>99</v>
      </c>
      <c r="H5504" s="4" t="s">
        <v>1049</v>
      </c>
      <c r="I5504" s="7"/>
      <c r="J5504" s="7"/>
      <c r="K5504" s="7"/>
      <c r="L5504" s="7"/>
      <c r="M5504" s="7"/>
      <c r="N5504" s="7"/>
      <c r="O5504" s="7"/>
      <c r="P5504" s="7"/>
      <c r="Q5504" s="7"/>
      <c r="R5504" s="8">
        <v>18773.95</v>
      </c>
      <c r="S5504" s="13">
        <v>0</v>
      </c>
      <c r="T5504" s="8">
        <v>-16500.2</v>
      </c>
      <c r="U5504" s="9">
        <v>2273.75</v>
      </c>
    </row>
    <row r="5505" spans="1:21" ht="23.25" thickBot="1" x14ac:dyDescent="0.3">
      <c r="A5505" s="4" t="s">
        <v>1359</v>
      </c>
      <c r="B5505" s="4" t="s">
        <v>7716</v>
      </c>
      <c r="C5505" s="4" t="s">
        <v>7717</v>
      </c>
      <c r="D5505" s="4" t="s">
        <v>1360</v>
      </c>
      <c r="E5505" s="4" t="s">
        <v>1361</v>
      </c>
      <c r="F5505" s="4" t="s">
        <v>102</v>
      </c>
      <c r="G5505" s="4" t="s">
        <v>103</v>
      </c>
      <c r="H5505" s="4" t="s">
        <v>1049</v>
      </c>
      <c r="I5505" s="11"/>
      <c r="J5505" s="11"/>
      <c r="K5505" s="11"/>
      <c r="L5505" s="11"/>
      <c r="M5505" s="11"/>
      <c r="N5505" s="11"/>
      <c r="O5505" s="11"/>
      <c r="P5505" s="11"/>
      <c r="Q5505" s="10">
        <v>59.99</v>
      </c>
      <c r="R5505" s="11"/>
      <c r="S5505" s="11"/>
      <c r="T5505" s="11"/>
      <c r="U5505" s="9">
        <v>59.99</v>
      </c>
    </row>
    <row r="5506" spans="1:21" ht="23.25" thickBot="1" x14ac:dyDescent="0.3">
      <c r="A5506" s="4" t="s">
        <v>1359</v>
      </c>
      <c r="B5506" s="4" t="s">
        <v>7716</v>
      </c>
      <c r="C5506" s="4" t="s">
        <v>7717</v>
      </c>
      <c r="D5506" s="4" t="s">
        <v>1360</v>
      </c>
      <c r="E5506" s="4" t="s">
        <v>1361</v>
      </c>
      <c r="F5506" s="4" t="s">
        <v>116</v>
      </c>
      <c r="G5506" s="4" t="s">
        <v>117</v>
      </c>
      <c r="H5506" s="4" t="s">
        <v>1049</v>
      </c>
      <c r="I5506" s="7"/>
      <c r="J5506" s="7"/>
      <c r="K5506" s="7"/>
      <c r="L5506" s="7"/>
      <c r="M5506" s="8">
        <v>20.239999999999998</v>
      </c>
      <c r="N5506" s="7"/>
      <c r="O5506" s="7"/>
      <c r="P5506" s="7"/>
      <c r="Q5506" s="7"/>
      <c r="R5506" s="7"/>
      <c r="S5506" s="7"/>
      <c r="T5506" s="7"/>
      <c r="U5506" s="9">
        <v>20.239999999999998</v>
      </c>
    </row>
    <row r="5507" spans="1:21" ht="23.25" thickBot="1" x14ac:dyDescent="0.3">
      <c r="A5507" s="4" t="s">
        <v>1359</v>
      </c>
      <c r="B5507" s="4" t="s">
        <v>7716</v>
      </c>
      <c r="C5507" s="4" t="s">
        <v>7717</v>
      </c>
      <c r="D5507" s="4" t="s">
        <v>1360</v>
      </c>
      <c r="E5507" s="4" t="s">
        <v>1361</v>
      </c>
      <c r="F5507" s="4" t="s">
        <v>82</v>
      </c>
      <c r="G5507" s="4" t="s">
        <v>83</v>
      </c>
      <c r="H5507" s="4" t="s">
        <v>1049</v>
      </c>
      <c r="I5507" s="11"/>
      <c r="J5507" s="11"/>
      <c r="K5507" s="11"/>
      <c r="L5507" s="11"/>
      <c r="M5507" s="10">
        <v>44.8</v>
      </c>
      <c r="N5507" s="11"/>
      <c r="O5507" s="11"/>
      <c r="P5507" s="11"/>
      <c r="Q5507" s="11"/>
      <c r="R5507" s="11"/>
      <c r="S5507" s="11"/>
      <c r="T5507" s="11"/>
      <c r="U5507" s="9">
        <v>44.8</v>
      </c>
    </row>
    <row r="5508" spans="1:21" ht="23.25" thickBot="1" x14ac:dyDescent="0.3">
      <c r="A5508" s="4" t="s">
        <v>1359</v>
      </c>
      <c r="B5508" s="4" t="s">
        <v>7716</v>
      </c>
      <c r="C5508" s="4" t="s">
        <v>7717</v>
      </c>
      <c r="D5508" s="4" t="s">
        <v>1360</v>
      </c>
      <c r="E5508" s="4" t="s">
        <v>1361</v>
      </c>
      <c r="F5508" s="4" t="s">
        <v>152</v>
      </c>
      <c r="G5508" s="4" t="s">
        <v>153</v>
      </c>
      <c r="H5508" s="4" t="s">
        <v>1049</v>
      </c>
      <c r="I5508" s="7"/>
      <c r="J5508" s="7"/>
      <c r="K5508" s="7"/>
      <c r="L5508" s="7"/>
      <c r="M5508" s="7"/>
      <c r="N5508" s="8">
        <v>995</v>
      </c>
      <c r="O5508" s="7"/>
      <c r="P5508" s="7"/>
      <c r="Q5508" s="7"/>
      <c r="R5508" s="7"/>
      <c r="S5508" s="7"/>
      <c r="T5508" s="7"/>
      <c r="U5508" s="9">
        <v>995</v>
      </c>
    </row>
    <row r="5509" spans="1:21" ht="23.25" thickBot="1" x14ac:dyDescent="0.3">
      <c r="A5509" s="4" t="s">
        <v>1359</v>
      </c>
      <c r="B5509" s="4" t="s">
        <v>7716</v>
      </c>
      <c r="C5509" s="4" t="s">
        <v>7717</v>
      </c>
      <c r="D5509" s="4" t="s">
        <v>1360</v>
      </c>
      <c r="E5509" s="4" t="s">
        <v>1361</v>
      </c>
      <c r="F5509" s="4" t="s">
        <v>84</v>
      </c>
      <c r="G5509" s="4" t="s">
        <v>85</v>
      </c>
      <c r="H5509" s="4" t="s">
        <v>1049</v>
      </c>
      <c r="I5509" s="11"/>
      <c r="J5509" s="11"/>
      <c r="K5509" s="11"/>
      <c r="L5509" s="11"/>
      <c r="M5509" s="11"/>
      <c r="N5509" s="10">
        <v>33.450000000000003</v>
      </c>
      <c r="O5509" s="11"/>
      <c r="P5509" s="11"/>
      <c r="Q5509" s="11"/>
      <c r="R5509" s="11"/>
      <c r="S5509" s="11"/>
      <c r="T5509" s="11"/>
      <c r="U5509" s="9">
        <v>33.450000000000003</v>
      </c>
    </row>
    <row r="5510" spans="1:21" ht="23.25" thickBot="1" x14ac:dyDescent="0.3">
      <c r="A5510" s="4" t="s">
        <v>1359</v>
      </c>
      <c r="B5510" s="4" t="s">
        <v>7716</v>
      </c>
      <c r="C5510" s="4" t="s">
        <v>7717</v>
      </c>
      <c r="D5510" s="4" t="s">
        <v>1360</v>
      </c>
      <c r="E5510" s="4" t="s">
        <v>1361</v>
      </c>
      <c r="F5510" s="4" t="s">
        <v>166</v>
      </c>
      <c r="G5510" s="4" t="s">
        <v>167</v>
      </c>
      <c r="H5510" s="4" t="s">
        <v>1049</v>
      </c>
      <c r="I5510" s="7"/>
      <c r="J5510" s="7"/>
      <c r="K5510" s="7"/>
      <c r="L5510" s="7"/>
      <c r="M5510" s="8">
        <v>528.82000000000005</v>
      </c>
      <c r="N5510" s="8">
        <v>189.25</v>
      </c>
      <c r="O5510" s="7"/>
      <c r="P5510" s="8">
        <v>-1249.5</v>
      </c>
      <c r="Q5510" s="8">
        <v>7.95</v>
      </c>
      <c r="R5510" s="7"/>
      <c r="S5510" s="7"/>
      <c r="T5510" s="8">
        <v>19008.95</v>
      </c>
      <c r="U5510" s="9">
        <v>18485.47</v>
      </c>
    </row>
    <row r="5511" spans="1:21" ht="23.25" thickBot="1" x14ac:dyDescent="0.3">
      <c r="A5511" s="4" t="s">
        <v>1359</v>
      </c>
      <c r="B5511" s="4" t="s">
        <v>7716</v>
      </c>
      <c r="C5511" s="4" t="s">
        <v>7717</v>
      </c>
      <c r="D5511" s="4" t="s">
        <v>1360</v>
      </c>
      <c r="E5511" s="4" t="s">
        <v>1361</v>
      </c>
      <c r="F5511" s="4" t="s">
        <v>192</v>
      </c>
      <c r="G5511" s="4" t="s">
        <v>193</v>
      </c>
      <c r="H5511" s="4" t="s">
        <v>1049</v>
      </c>
      <c r="I5511" s="11"/>
      <c r="J5511" s="11"/>
      <c r="K5511" s="11"/>
      <c r="L5511" s="11"/>
      <c r="M5511" s="11"/>
      <c r="N5511" s="11"/>
      <c r="O5511" s="11"/>
      <c r="P5511" s="10">
        <v>-2303.6</v>
      </c>
      <c r="Q5511" s="10">
        <v>-1151.8</v>
      </c>
      <c r="R5511" s="11"/>
      <c r="S5511" s="11"/>
      <c r="T5511" s="11"/>
      <c r="U5511" s="9">
        <v>-3455.4</v>
      </c>
    </row>
    <row r="5512" spans="1:21" ht="23.25" thickBot="1" x14ac:dyDescent="0.3">
      <c r="A5512" s="4" t="s">
        <v>1359</v>
      </c>
      <c r="B5512" s="4" t="s">
        <v>502</v>
      </c>
      <c r="C5512" s="4" t="s">
        <v>503</v>
      </c>
      <c r="D5512" s="4" t="s">
        <v>1383</v>
      </c>
      <c r="E5512" s="4" t="s">
        <v>1384</v>
      </c>
      <c r="F5512" s="4" t="s">
        <v>102</v>
      </c>
      <c r="G5512" s="4" t="s">
        <v>103</v>
      </c>
      <c r="H5512" s="4" t="s">
        <v>1135</v>
      </c>
      <c r="I5512" s="11"/>
      <c r="J5512" s="10">
        <v>54.47</v>
      </c>
      <c r="K5512" s="10">
        <v>20.99</v>
      </c>
      <c r="L5512" s="10">
        <v>52.49</v>
      </c>
      <c r="M5512" s="10">
        <v>41.79</v>
      </c>
      <c r="N5512" s="10">
        <v>228.81</v>
      </c>
      <c r="O5512" s="11"/>
      <c r="P5512" s="11"/>
      <c r="Q5512" s="11"/>
      <c r="R5512" s="11"/>
      <c r="S5512" s="11"/>
      <c r="T5512" s="10">
        <v>56.98</v>
      </c>
      <c r="U5512" s="9">
        <v>455.53</v>
      </c>
    </row>
    <row r="5513" spans="1:21" ht="23.25" thickBot="1" x14ac:dyDescent="0.3">
      <c r="A5513" s="4" t="s">
        <v>1359</v>
      </c>
      <c r="B5513" s="4" t="s">
        <v>502</v>
      </c>
      <c r="C5513" s="4" t="s">
        <v>503</v>
      </c>
      <c r="D5513" s="4" t="s">
        <v>1362</v>
      </c>
      <c r="E5513" s="4" t="s">
        <v>1363</v>
      </c>
      <c r="F5513" s="4" t="s">
        <v>47</v>
      </c>
      <c r="G5513" s="4" t="s">
        <v>48</v>
      </c>
      <c r="H5513" s="4" t="s">
        <v>974</v>
      </c>
      <c r="I5513" s="7"/>
      <c r="J5513" s="7"/>
      <c r="K5513" s="7"/>
      <c r="L5513" s="8">
        <v>86.29</v>
      </c>
      <c r="M5513" s="8">
        <v>24.96</v>
      </c>
      <c r="N5513" s="7"/>
      <c r="O5513" s="7"/>
      <c r="P5513" s="7"/>
      <c r="Q5513" s="7"/>
      <c r="R5513" s="7"/>
      <c r="S5513" s="7"/>
      <c r="T5513" s="7"/>
      <c r="U5513" s="9">
        <v>111.25</v>
      </c>
    </row>
    <row r="5514" spans="1:21" ht="23.25" thickBot="1" x14ac:dyDescent="0.3">
      <c r="A5514" s="4" t="s">
        <v>1359</v>
      </c>
      <c r="B5514" s="4" t="s">
        <v>502</v>
      </c>
      <c r="C5514" s="4" t="s">
        <v>503</v>
      </c>
      <c r="D5514" s="4" t="s">
        <v>1362</v>
      </c>
      <c r="E5514" s="4" t="s">
        <v>1363</v>
      </c>
      <c r="F5514" s="4" t="s">
        <v>80</v>
      </c>
      <c r="G5514" s="4" t="s">
        <v>81</v>
      </c>
      <c r="H5514" s="4" t="s">
        <v>974</v>
      </c>
      <c r="I5514" s="10">
        <v>754</v>
      </c>
      <c r="J5514" s="10">
        <v>754</v>
      </c>
      <c r="K5514" s="10">
        <v>754</v>
      </c>
      <c r="L5514" s="10">
        <v>754</v>
      </c>
      <c r="M5514" s="10">
        <v>754</v>
      </c>
      <c r="N5514" s="10">
        <v>754</v>
      </c>
      <c r="O5514" s="10">
        <v>754</v>
      </c>
      <c r="P5514" s="10">
        <v>754</v>
      </c>
      <c r="Q5514" s="10">
        <v>754</v>
      </c>
      <c r="R5514" s="10">
        <v>754</v>
      </c>
      <c r="S5514" s="10">
        <v>754</v>
      </c>
      <c r="T5514" s="10">
        <v>754</v>
      </c>
      <c r="U5514" s="9">
        <v>9048</v>
      </c>
    </row>
    <row r="5515" spans="1:21" ht="23.25" thickBot="1" x14ac:dyDescent="0.3">
      <c r="A5515" s="4" t="s">
        <v>1359</v>
      </c>
      <c r="B5515" s="4" t="s">
        <v>502</v>
      </c>
      <c r="C5515" s="4" t="s">
        <v>503</v>
      </c>
      <c r="D5515" s="4" t="s">
        <v>1362</v>
      </c>
      <c r="E5515" s="4" t="s">
        <v>1363</v>
      </c>
      <c r="F5515" s="4" t="s">
        <v>102</v>
      </c>
      <c r="G5515" s="4" t="s">
        <v>103</v>
      </c>
      <c r="H5515" s="4" t="s">
        <v>974</v>
      </c>
      <c r="I5515" s="8">
        <v>42.46</v>
      </c>
      <c r="J5515" s="8">
        <v>67.09</v>
      </c>
      <c r="K5515" s="8">
        <v>61.25</v>
      </c>
      <c r="L5515" s="8">
        <v>62.05</v>
      </c>
      <c r="M5515" s="8">
        <v>36.81</v>
      </c>
      <c r="N5515" s="7"/>
      <c r="O5515" s="7"/>
      <c r="P5515" s="7"/>
      <c r="Q5515" s="7"/>
      <c r="R5515" s="7"/>
      <c r="S5515" s="7"/>
      <c r="T5515" s="7"/>
      <c r="U5515" s="9">
        <v>269.66000000000003</v>
      </c>
    </row>
    <row r="5516" spans="1:21" ht="23.25" thickBot="1" x14ac:dyDescent="0.3">
      <c r="A5516" s="4" t="s">
        <v>1359</v>
      </c>
      <c r="B5516" s="4" t="s">
        <v>1149</v>
      </c>
      <c r="C5516" s="4" t="s">
        <v>1150</v>
      </c>
      <c r="D5516" s="4" t="s">
        <v>1364</v>
      </c>
      <c r="E5516" s="4" t="s">
        <v>1365</v>
      </c>
      <c r="F5516" s="4" t="s">
        <v>108</v>
      </c>
      <c r="G5516" s="4" t="s">
        <v>109</v>
      </c>
      <c r="H5516" s="4" t="s">
        <v>440</v>
      </c>
      <c r="I5516" s="10">
        <v>6350</v>
      </c>
      <c r="J5516" s="10">
        <v>4473.8599999999997</v>
      </c>
      <c r="K5516" s="10">
        <v>3862.92</v>
      </c>
      <c r="L5516" s="10">
        <v>6061.36</v>
      </c>
      <c r="M5516" s="10">
        <v>6350</v>
      </c>
      <c r="N5516" s="10">
        <v>6585</v>
      </c>
      <c r="O5516" s="10">
        <v>6585</v>
      </c>
      <c r="P5516" s="10">
        <v>6255.75</v>
      </c>
      <c r="Q5516" s="10">
        <v>6585</v>
      </c>
      <c r="R5516" s="10">
        <v>5711.99</v>
      </c>
      <c r="S5516" s="10">
        <v>4609.5</v>
      </c>
      <c r="T5516" s="10">
        <v>5986.36</v>
      </c>
      <c r="U5516" s="9">
        <v>69416.740000000005</v>
      </c>
    </row>
    <row r="5517" spans="1:21" ht="23.25" thickBot="1" x14ac:dyDescent="0.3">
      <c r="A5517" s="4" t="s">
        <v>1359</v>
      </c>
      <c r="B5517" s="4" t="s">
        <v>1149</v>
      </c>
      <c r="C5517" s="4" t="s">
        <v>1150</v>
      </c>
      <c r="D5517" s="4" t="s">
        <v>1364</v>
      </c>
      <c r="E5517" s="4" t="s">
        <v>1365</v>
      </c>
      <c r="F5517" s="4" t="s">
        <v>112</v>
      </c>
      <c r="G5517" s="4" t="s">
        <v>113</v>
      </c>
      <c r="H5517" s="4" t="s">
        <v>440</v>
      </c>
      <c r="I5517" s="8">
        <v>866.78</v>
      </c>
      <c r="J5517" s="8">
        <v>866.79</v>
      </c>
      <c r="K5517" s="8">
        <v>866.8</v>
      </c>
      <c r="L5517" s="8">
        <v>866.78</v>
      </c>
      <c r="M5517" s="8">
        <v>866.78</v>
      </c>
      <c r="N5517" s="8">
        <v>898.86</v>
      </c>
      <c r="O5517" s="8">
        <v>898.86</v>
      </c>
      <c r="P5517" s="8">
        <v>898.86</v>
      </c>
      <c r="Q5517" s="8">
        <v>898.86</v>
      </c>
      <c r="R5517" s="8">
        <v>898.87</v>
      </c>
      <c r="S5517" s="8">
        <v>898.84</v>
      </c>
      <c r="T5517" s="8">
        <v>898.87</v>
      </c>
      <c r="U5517" s="9">
        <v>10625.95</v>
      </c>
    </row>
    <row r="5518" spans="1:21" ht="23.25" thickBot="1" x14ac:dyDescent="0.3">
      <c r="A5518" s="4" t="s">
        <v>1359</v>
      </c>
      <c r="B5518" s="4" t="s">
        <v>1149</v>
      </c>
      <c r="C5518" s="4" t="s">
        <v>1150</v>
      </c>
      <c r="D5518" s="4" t="s">
        <v>1364</v>
      </c>
      <c r="E5518" s="4" t="s">
        <v>1365</v>
      </c>
      <c r="F5518" s="4" t="s">
        <v>114</v>
      </c>
      <c r="G5518" s="4" t="s">
        <v>115</v>
      </c>
      <c r="H5518" s="4" t="s">
        <v>440</v>
      </c>
      <c r="I5518" s="10">
        <v>3208.02</v>
      </c>
      <c r="J5518" s="10">
        <v>3208.02</v>
      </c>
      <c r="K5518" s="10">
        <v>3208.04</v>
      </c>
      <c r="L5518" s="10">
        <v>3216.92</v>
      </c>
      <c r="M5518" s="10">
        <v>3216.92</v>
      </c>
      <c r="N5518" s="10">
        <v>3335.96</v>
      </c>
      <c r="O5518" s="10">
        <v>3335.96</v>
      </c>
      <c r="P5518" s="10">
        <v>3335.96</v>
      </c>
      <c r="Q5518" s="10">
        <v>3335.96</v>
      </c>
      <c r="R5518" s="10">
        <v>3335.95</v>
      </c>
      <c r="S5518" s="10">
        <v>3335.97</v>
      </c>
      <c r="T5518" s="10">
        <v>3335.95</v>
      </c>
      <c r="U5518" s="9">
        <v>39409.629999999997</v>
      </c>
    </row>
    <row r="5519" spans="1:21" ht="23.25" thickBot="1" x14ac:dyDescent="0.3">
      <c r="A5519" s="4" t="s">
        <v>1359</v>
      </c>
      <c r="B5519" s="4" t="s">
        <v>1149</v>
      </c>
      <c r="C5519" s="4" t="s">
        <v>1150</v>
      </c>
      <c r="D5519" s="4" t="s">
        <v>1364</v>
      </c>
      <c r="E5519" s="4" t="s">
        <v>1365</v>
      </c>
      <c r="F5519" s="4" t="s">
        <v>192</v>
      </c>
      <c r="G5519" s="4" t="s">
        <v>193</v>
      </c>
      <c r="H5519" s="4" t="s">
        <v>440</v>
      </c>
      <c r="I5519" s="7"/>
      <c r="J5519" s="7"/>
      <c r="K5519" s="7"/>
      <c r="L5519" s="7"/>
      <c r="M5519" s="7"/>
      <c r="N5519" s="7"/>
      <c r="O5519" s="7"/>
      <c r="P5519" s="7"/>
      <c r="Q5519" s="7"/>
      <c r="R5519" s="8">
        <v>-4688.6400000000003</v>
      </c>
      <c r="S5519" s="8">
        <v>-7293.44</v>
      </c>
      <c r="T5519" s="8">
        <v>-10940.16</v>
      </c>
      <c r="U5519" s="9">
        <v>-22922.240000000002</v>
      </c>
    </row>
    <row r="5520" spans="1:21" ht="23.25" thickBot="1" x14ac:dyDescent="0.3">
      <c r="A5520" s="4" t="s">
        <v>1359</v>
      </c>
      <c r="B5520" s="4" t="s">
        <v>889</v>
      </c>
      <c r="C5520" s="4" t="s">
        <v>890</v>
      </c>
      <c r="D5520" s="4" t="s">
        <v>1387</v>
      </c>
      <c r="E5520" s="4" t="s">
        <v>1388</v>
      </c>
      <c r="F5520" s="4" t="s">
        <v>38</v>
      </c>
      <c r="G5520" s="4" t="s">
        <v>39</v>
      </c>
      <c r="H5520" s="4" t="s">
        <v>1389</v>
      </c>
      <c r="I5520" s="10">
        <v>862.65</v>
      </c>
      <c r="J5520" s="11"/>
      <c r="K5520" s="11"/>
      <c r="L5520" s="11"/>
      <c r="M5520" s="11"/>
      <c r="N5520" s="11"/>
      <c r="O5520" s="11"/>
      <c r="P5520" s="11"/>
      <c r="Q5520" s="11"/>
      <c r="R5520" s="11"/>
      <c r="S5520" s="11"/>
      <c r="T5520" s="11"/>
      <c r="U5520" s="9">
        <v>862.65</v>
      </c>
    </row>
    <row r="5521" spans="1:21" ht="23.25" thickBot="1" x14ac:dyDescent="0.3">
      <c r="A5521" s="4" t="s">
        <v>1359</v>
      </c>
      <c r="B5521" s="4" t="s">
        <v>889</v>
      </c>
      <c r="C5521" s="4" t="s">
        <v>890</v>
      </c>
      <c r="D5521" s="4" t="s">
        <v>1387</v>
      </c>
      <c r="E5521" s="4" t="s">
        <v>1388</v>
      </c>
      <c r="F5521" s="4" t="s">
        <v>166</v>
      </c>
      <c r="G5521" s="4" t="s">
        <v>167</v>
      </c>
      <c r="H5521" s="4" t="s">
        <v>1389</v>
      </c>
      <c r="I5521" s="7"/>
      <c r="J5521" s="8">
        <v>1312.21</v>
      </c>
      <c r="K5521" s="7"/>
      <c r="L5521" s="7"/>
      <c r="M5521" s="7"/>
      <c r="N5521" s="7"/>
      <c r="O5521" s="7"/>
      <c r="P5521" s="7"/>
      <c r="Q5521" s="7"/>
      <c r="R5521" s="7"/>
      <c r="S5521" s="7"/>
      <c r="T5521" s="7"/>
      <c r="U5521" s="9">
        <v>1312.21</v>
      </c>
    </row>
    <row r="5522" spans="1:21" ht="23.25" thickBot="1" x14ac:dyDescent="0.3">
      <c r="A5522" s="4" t="s">
        <v>1359</v>
      </c>
      <c r="B5522" s="4" t="s">
        <v>889</v>
      </c>
      <c r="C5522" s="4" t="s">
        <v>890</v>
      </c>
      <c r="D5522" s="4" t="s">
        <v>1387</v>
      </c>
      <c r="E5522" s="4" t="s">
        <v>1388</v>
      </c>
      <c r="F5522" s="4" t="s">
        <v>168</v>
      </c>
      <c r="G5522" s="4" t="s">
        <v>169</v>
      </c>
      <c r="H5522" s="4" t="s">
        <v>1389</v>
      </c>
      <c r="I5522" s="10">
        <v>25242.26</v>
      </c>
      <c r="J5522" s="10">
        <v>412.98</v>
      </c>
      <c r="K5522" s="11"/>
      <c r="L5522" s="11"/>
      <c r="M5522" s="11"/>
      <c r="N5522" s="10">
        <v>914.22</v>
      </c>
      <c r="O5522" s="11"/>
      <c r="P5522" s="11"/>
      <c r="Q5522" s="11"/>
      <c r="R5522" s="11"/>
      <c r="S5522" s="11"/>
      <c r="T5522" s="11"/>
      <c r="U5522" s="9">
        <v>26569.46</v>
      </c>
    </row>
    <row r="5523" spans="1:21" ht="23.25" thickBot="1" x14ac:dyDescent="0.3">
      <c r="A5523" s="4" t="s">
        <v>1359</v>
      </c>
      <c r="B5523" s="4" t="s">
        <v>1390</v>
      </c>
      <c r="C5523" s="4" t="s">
        <v>1391</v>
      </c>
      <c r="D5523" s="4" t="s">
        <v>1392</v>
      </c>
      <c r="E5523" s="4" t="s">
        <v>1393</v>
      </c>
      <c r="F5523" s="4" t="s">
        <v>802</v>
      </c>
      <c r="G5523" s="4" t="s">
        <v>803</v>
      </c>
      <c r="H5523" s="4" t="s">
        <v>1394</v>
      </c>
      <c r="I5523" s="8">
        <v>173481</v>
      </c>
      <c r="J5523" s="8">
        <v>294705</v>
      </c>
      <c r="K5523" s="8">
        <v>404094</v>
      </c>
      <c r="L5523" s="8">
        <v>405345</v>
      </c>
      <c r="M5523" s="8">
        <v>330347</v>
      </c>
      <c r="N5523" s="8">
        <v>293533</v>
      </c>
      <c r="O5523" s="8">
        <v>221336</v>
      </c>
      <c r="P5523" s="8">
        <v>147343</v>
      </c>
      <c r="Q5523" s="8">
        <v>101976</v>
      </c>
      <c r="R5523" s="8">
        <v>81397</v>
      </c>
      <c r="S5523" s="8">
        <v>80934</v>
      </c>
      <c r="T5523" s="8">
        <v>85460</v>
      </c>
      <c r="U5523" s="9">
        <v>2619951</v>
      </c>
    </row>
    <row r="5524" spans="1:21" ht="23.25" thickBot="1" x14ac:dyDescent="0.3">
      <c r="A5524" s="4" t="s">
        <v>1359</v>
      </c>
      <c r="B5524" s="4" t="s">
        <v>1390</v>
      </c>
      <c r="C5524" s="4" t="s">
        <v>1391</v>
      </c>
      <c r="D5524" s="4" t="s">
        <v>1395</v>
      </c>
      <c r="E5524" s="4" t="s">
        <v>1396</v>
      </c>
      <c r="F5524" s="4" t="s">
        <v>802</v>
      </c>
      <c r="G5524" s="4" t="s">
        <v>803</v>
      </c>
      <c r="H5524" s="4" t="s">
        <v>1397</v>
      </c>
      <c r="I5524" s="10">
        <v>298705</v>
      </c>
      <c r="J5524" s="10">
        <v>507431</v>
      </c>
      <c r="K5524" s="10">
        <v>695781</v>
      </c>
      <c r="L5524" s="10">
        <v>697934</v>
      </c>
      <c r="M5524" s="10">
        <v>568802</v>
      </c>
      <c r="N5524" s="10">
        <v>505413</v>
      </c>
      <c r="O5524" s="10">
        <v>381103</v>
      </c>
      <c r="P5524" s="10">
        <v>253699</v>
      </c>
      <c r="Q5524" s="10">
        <v>175586</v>
      </c>
      <c r="R5524" s="10">
        <v>140152</v>
      </c>
      <c r="S5524" s="10">
        <v>139355</v>
      </c>
      <c r="T5524" s="10">
        <v>147148</v>
      </c>
      <c r="U5524" s="9">
        <v>4511109</v>
      </c>
    </row>
    <row r="5525" spans="1:21" ht="23.25" thickBot="1" x14ac:dyDescent="0.3">
      <c r="A5525" s="4" t="s">
        <v>1359</v>
      </c>
      <c r="B5525" s="4" t="s">
        <v>1398</v>
      </c>
      <c r="C5525" s="4" t="s">
        <v>1399</v>
      </c>
      <c r="D5525" s="4" t="s">
        <v>1380</v>
      </c>
      <c r="E5525" s="4" t="s">
        <v>1381</v>
      </c>
      <c r="F5525" s="4" t="s">
        <v>712</v>
      </c>
      <c r="G5525" s="4" t="s">
        <v>713</v>
      </c>
      <c r="H5525" s="4" t="s">
        <v>1382</v>
      </c>
      <c r="I5525" s="8">
        <v>852749.99</v>
      </c>
      <c r="J5525" s="8">
        <v>1122009.1100000001</v>
      </c>
      <c r="K5525" s="8">
        <v>852749.99</v>
      </c>
      <c r="L5525" s="8">
        <v>933083.33</v>
      </c>
      <c r="M5525" s="8">
        <v>933083.33</v>
      </c>
      <c r="N5525" s="8">
        <v>933083.33</v>
      </c>
      <c r="O5525" s="8">
        <v>933083.33</v>
      </c>
      <c r="P5525" s="8">
        <v>933083.33</v>
      </c>
      <c r="Q5525" s="8">
        <v>933083.33</v>
      </c>
      <c r="R5525" s="8">
        <v>933083.33</v>
      </c>
      <c r="S5525" s="8">
        <v>933083.33</v>
      </c>
      <c r="T5525" s="8">
        <v>1385333.33</v>
      </c>
      <c r="U5525" s="9">
        <v>11677509.060000001</v>
      </c>
    </row>
    <row r="5526" spans="1:21" ht="23.25" thickBot="1" x14ac:dyDescent="0.3">
      <c r="A5526" s="4" t="s">
        <v>1359</v>
      </c>
      <c r="B5526" s="4" t="s">
        <v>1400</v>
      </c>
      <c r="C5526" s="4" t="s">
        <v>1401</v>
      </c>
      <c r="D5526" s="4" t="s">
        <v>1402</v>
      </c>
      <c r="E5526" s="4" t="s">
        <v>1403</v>
      </c>
      <c r="F5526" s="4" t="s">
        <v>112</v>
      </c>
      <c r="G5526" s="4" t="s">
        <v>113</v>
      </c>
      <c r="H5526" s="4" t="s">
        <v>1404</v>
      </c>
      <c r="I5526" s="11"/>
      <c r="J5526" s="11"/>
      <c r="K5526" s="10">
        <v>30246.27</v>
      </c>
      <c r="L5526" s="11"/>
      <c r="M5526" s="11"/>
      <c r="N5526" s="11"/>
      <c r="O5526" s="11"/>
      <c r="P5526" s="11"/>
      <c r="Q5526" s="11"/>
      <c r="R5526" s="11"/>
      <c r="S5526" s="11"/>
      <c r="T5526" s="11"/>
      <c r="U5526" s="9">
        <v>30246.27</v>
      </c>
    </row>
    <row r="5527" spans="1:21" ht="23.25" thickBot="1" x14ac:dyDescent="0.3">
      <c r="A5527" s="4" t="s">
        <v>1359</v>
      </c>
      <c r="B5527" s="4" t="s">
        <v>1400</v>
      </c>
      <c r="C5527" s="4" t="s">
        <v>1401</v>
      </c>
      <c r="D5527" s="4" t="s">
        <v>1402</v>
      </c>
      <c r="E5527" s="4" t="s">
        <v>1403</v>
      </c>
      <c r="F5527" s="4" t="s">
        <v>712</v>
      </c>
      <c r="G5527" s="4" t="s">
        <v>713</v>
      </c>
      <c r="H5527" s="4" t="s">
        <v>1404</v>
      </c>
      <c r="I5527" s="7"/>
      <c r="J5527" s="7"/>
      <c r="K5527" s="8">
        <v>373889.02</v>
      </c>
      <c r="L5527" s="7"/>
      <c r="M5527" s="7"/>
      <c r="N5527" s="7"/>
      <c r="O5527" s="7"/>
      <c r="P5527" s="7"/>
      <c r="Q5527" s="8">
        <v>133704.17000000001</v>
      </c>
      <c r="R5527" s="7"/>
      <c r="S5527" s="7"/>
      <c r="T5527" s="8">
        <v>16134.87</v>
      </c>
      <c r="U5527" s="9">
        <v>523728.06</v>
      </c>
    </row>
    <row r="5528" spans="1:21" ht="23.25" thickBot="1" x14ac:dyDescent="0.3">
      <c r="A5528" s="4" t="s">
        <v>1359</v>
      </c>
      <c r="B5528" s="4" t="s">
        <v>1405</v>
      </c>
      <c r="C5528" s="4" t="s">
        <v>1406</v>
      </c>
      <c r="D5528" s="4" t="s">
        <v>1407</v>
      </c>
      <c r="E5528" s="4" t="s">
        <v>1408</v>
      </c>
      <c r="F5528" s="4" t="s">
        <v>712</v>
      </c>
      <c r="G5528" s="4" t="s">
        <v>713</v>
      </c>
      <c r="H5528" s="4" t="s">
        <v>1409</v>
      </c>
      <c r="I5528" s="10">
        <v>87083.34</v>
      </c>
      <c r="J5528" s="10">
        <v>58926.26</v>
      </c>
      <c r="K5528" s="10">
        <v>87083.34</v>
      </c>
      <c r="L5528" s="10">
        <v>82833.33</v>
      </c>
      <c r="M5528" s="10">
        <v>82833.33</v>
      </c>
      <c r="N5528" s="10">
        <v>82833.33</v>
      </c>
      <c r="O5528" s="10">
        <v>82833.33</v>
      </c>
      <c r="P5528" s="10">
        <v>82833.33</v>
      </c>
      <c r="Q5528" s="10">
        <v>82833.33</v>
      </c>
      <c r="R5528" s="10">
        <v>82833.33</v>
      </c>
      <c r="S5528" s="10">
        <v>82833.33</v>
      </c>
      <c r="T5528" s="10">
        <v>117333.33</v>
      </c>
      <c r="U5528" s="9">
        <v>1013092.91</v>
      </c>
    </row>
    <row r="5529" spans="1:21" ht="23.25" thickBot="1" x14ac:dyDescent="0.3">
      <c r="A5529" s="4" t="s">
        <v>1359</v>
      </c>
      <c r="B5529" s="4" t="s">
        <v>1410</v>
      </c>
      <c r="C5529" s="4" t="s">
        <v>1411</v>
      </c>
      <c r="D5529" s="4" t="s">
        <v>1412</v>
      </c>
      <c r="E5529" s="4" t="s">
        <v>1413</v>
      </c>
      <c r="F5529" s="4" t="s">
        <v>712</v>
      </c>
      <c r="G5529" s="4" t="s">
        <v>713</v>
      </c>
      <c r="H5529" s="4" t="s">
        <v>1414</v>
      </c>
      <c r="I5529" s="8">
        <v>98620</v>
      </c>
      <c r="J5529" s="8">
        <v>98030</v>
      </c>
      <c r="K5529" s="8">
        <v>102231</v>
      </c>
      <c r="L5529" s="8">
        <v>132553</v>
      </c>
      <c r="M5529" s="8">
        <v>115199</v>
      </c>
      <c r="N5529" s="8">
        <v>723215.81</v>
      </c>
      <c r="O5529" s="8">
        <v>113903</v>
      </c>
      <c r="P5529" s="8">
        <v>113898</v>
      </c>
      <c r="Q5529" s="8">
        <v>113673</v>
      </c>
      <c r="R5529" s="8">
        <v>101708.5</v>
      </c>
      <c r="S5529" s="8">
        <v>107513</v>
      </c>
      <c r="T5529" s="8">
        <v>74167</v>
      </c>
      <c r="U5529" s="9">
        <v>1894711.31</v>
      </c>
    </row>
    <row r="5530" spans="1:21" ht="23.25" thickBot="1" x14ac:dyDescent="0.3">
      <c r="A5530" s="4" t="s">
        <v>1359</v>
      </c>
      <c r="B5530" s="4" t="s">
        <v>1415</v>
      </c>
      <c r="C5530" s="4" t="s">
        <v>1416</v>
      </c>
      <c r="D5530" s="4" t="s">
        <v>1417</v>
      </c>
      <c r="E5530" s="4" t="s">
        <v>1418</v>
      </c>
      <c r="F5530" s="4" t="s">
        <v>712</v>
      </c>
      <c r="G5530" s="4" t="s">
        <v>713</v>
      </c>
      <c r="H5530" s="4" t="s">
        <v>1419</v>
      </c>
      <c r="I5530" s="10">
        <v>25583.33</v>
      </c>
      <c r="J5530" s="10">
        <v>32452.37</v>
      </c>
      <c r="K5530" s="10">
        <v>25583.33</v>
      </c>
      <c r="L5530" s="10">
        <v>3500</v>
      </c>
      <c r="M5530" s="10">
        <v>3500</v>
      </c>
      <c r="N5530" s="10">
        <v>3500</v>
      </c>
      <c r="O5530" s="10">
        <v>3500</v>
      </c>
      <c r="P5530" s="10">
        <v>3500</v>
      </c>
      <c r="Q5530" s="10">
        <v>3500</v>
      </c>
      <c r="R5530" s="10">
        <v>3500</v>
      </c>
      <c r="S5530" s="10">
        <v>3500</v>
      </c>
      <c r="T5530" s="10">
        <v>9500</v>
      </c>
      <c r="U5530" s="9">
        <v>121119.03</v>
      </c>
    </row>
    <row r="5531" spans="1:21" ht="23.25" thickBot="1" x14ac:dyDescent="0.3">
      <c r="A5531" s="4" t="s">
        <v>1359</v>
      </c>
      <c r="B5531" s="4" t="s">
        <v>1415</v>
      </c>
      <c r="C5531" s="4" t="s">
        <v>1416</v>
      </c>
      <c r="D5531" s="4" t="s">
        <v>1420</v>
      </c>
      <c r="E5531" s="4" t="s">
        <v>1421</v>
      </c>
      <c r="F5531" s="4" t="s">
        <v>712</v>
      </c>
      <c r="G5531" s="4" t="s">
        <v>713</v>
      </c>
      <c r="H5531" s="4" t="s">
        <v>1328</v>
      </c>
      <c r="I5531" s="8">
        <v>167174.75</v>
      </c>
      <c r="J5531" s="8">
        <v>199379.75</v>
      </c>
      <c r="K5531" s="8">
        <v>167174.75</v>
      </c>
      <c r="L5531" s="8">
        <v>164789.24</v>
      </c>
      <c r="M5531" s="8">
        <v>164789.24</v>
      </c>
      <c r="N5531" s="8">
        <v>164789.24</v>
      </c>
      <c r="O5531" s="8">
        <v>164789.24</v>
      </c>
      <c r="P5531" s="8">
        <v>164789.24</v>
      </c>
      <c r="Q5531" s="8">
        <v>164789.24</v>
      </c>
      <c r="R5531" s="8">
        <v>164789.24</v>
      </c>
      <c r="S5531" s="8">
        <v>164789.24</v>
      </c>
      <c r="T5531" s="8">
        <v>212789.24</v>
      </c>
      <c r="U5531" s="9">
        <v>2064832.41</v>
      </c>
    </row>
    <row r="5532" spans="1:21" ht="23.25" thickBot="1" x14ac:dyDescent="0.3">
      <c r="A5532" s="4" t="s">
        <v>1359</v>
      </c>
      <c r="B5532" s="4" t="s">
        <v>7653</v>
      </c>
      <c r="C5532" s="4" t="s">
        <v>7654</v>
      </c>
      <c r="D5532" s="4" t="s">
        <v>1360</v>
      </c>
      <c r="E5532" s="4" t="s">
        <v>1361</v>
      </c>
      <c r="F5532" s="4" t="s">
        <v>102</v>
      </c>
      <c r="G5532" s="4" t="s">
        <v>103</v>
      </c>
      <c r="H5532" s="4" t="s">
        <v>1049</v>
      </c>
      <c r="I5532" s="11"/>
      <c r="J5532" s="11"/>
      <c r="K5532" s="11"/>
      <c r="L5532" s="11"/>
      <c r="M5532" s="11"/>
      <c r="N5532" s="11"/>
      <c r="O5532" s="11"/>
      <c r="P5532" s="11"/>
      <c r="Q5532" s="11"/>
      <c r="R5532" s="10">
        <v>593.75</v>
      </c>
      <c r="S5532" s="11"/>
      <c r="T5532" s="10">
        <v>-526.17999999999995</v>
      </c>
      <c r="U5532" s="9">
        <v>67.569999999999993</v>
      </c>
    </row>
    <row r="5533" spans="1:21" ht="23.25" thickBot="1" x14ac:dyDescent="0.3">
      <c r="A5533" s="4" t="s">
        <v>1359</v>
      </c>
      <c r="B5533" s="4" t="s">
        <v>7653</v>
      </c>
      <c r="C5533" s="4" t="s">
        <v>7654</v>
      </c>
      <c r="D5533" s="4" t="s">
        <v>7718</v>
      </c>
      <c r="E5533" s="4" t="s">
        <v>7719</v>
      </c>
      <c r="F5533" s="4" t="s">
        <v>152</v>
      </c>
      <c r="G5533" s="4" t="s">
        <v>153</v>
      </c>
      <c r="H5533" s="4" t="s">
        <v>7720</v>
      </c>
      <c r="I5533" s="7"/>
      <c r="J5533" s="7"/>
      <c r="K5533" s="7"/>
      <c r="L5533" s="7"/>
      <c r="M5533" s="7"/>
      <c r="N5533" s="7"/>
      <c r="O5533" s="7"/>
      <c r="P5533" s="7"/>
      <c r="Q5533" s="7"/>
      <c r="R5533" s="7"/>
      <c r="S5533" s="7"/>
      <c r="T5533" s="8">
        <v>610.99</v>
      </c>
      <c r="U5533" s="9">
        <v>610.99</v>
      </c>
    </row>
    <row r="5534" spans="1:21" ht="23.25" thickBot="1" x14ac:dyDescent="0.3">
      <c r="A5534" s="4" t="s">
        <v>1422</v>
      </c>
      <c r="B5534" s="4" t="s">
        <v>241</v>
      </c>
      <c r="C5534" s="4" t="s">
        <v>242</v>
      </c>
      <c r="D5534" s="4" t="s">
        <v>1444</v>
      </c>
      <c r="E5534" s="4" t="s">
        <v>1445</v>
      </c>
      <c r="F5534" s="4" t="s">
        <v>254</v>
      </c>
      <c r="G5534" s="4" t="s">
        <v>255</v>
      </c>
      <c r="H5534" s="4" t="s">
        <v>1446</v>
      </c>
      <c r="I5534" s="11"/>
      <c r="J5534" s="11"/>
      <c r="K5534" s="11"/>
      <c r="L5534" s="11"/>
      <c r="M5534" s="11"/>
      <c r="N5534" s="10">
        <v>28.98</v>
      </c>
      <c r="O5534" s="11"/>
      <c r="P5534" s="11"/>
      <c r="Q5534" s="11"/>
      <c r="R5534" s="11"/>
      <c r="S5534" s="11"/>
      <c r="T5534" s="11"/>
      <c r="U5534" s="9">
        <v>28.98</v>
      </c>
    </row>
    <row r="5535" spans="1:21" ht="23.25" thickBot="1" x14ac:dyDescent="0.3">
      <c r="A5535" s="4" t="s">
        <v>1422</v>
      </c>
      <c r="B5535" s="4" t="s">
        <v>1423</v>
      </c>
      <c r="C5535" s="4" t="s">
        <v>1424</v>
      </c>
      <c r="D5535" s="4" t="s">
        <v>1425</v>
      </c>
      <c r="E5535" s="4" t="s">
        <v>1426</v>
      </c>
      <c r="F5535" s="4" t="s">
        <v>1430</v>
      </c>
      <c r="G5535" s="4" t="s">
        <v>1431</v>
      </c>
      <c r="H5535" s="4" t="s">
        <v>1323</v>
      </c>
      <c r="I5535" s="7"/>
      <c r="J5535" s="7"/>
      <c r="K5535" s="8">
        <v>335000</v>
      </c>
      <c r="L5535" s="7"/>
      <c r="M5535" s="7"/>
      <c r="N5535" s="7"/>
      <c r="O5535" s="7"/>
      <c r="P5535" s="7"/>
      <c r="Q5535" s="7"/>
      <c r="R5535" s="7"/>
      <c r="S5535" s="7"/>
      <c r="T5535" s="7"/>
      <c r="U5535" s="9">
        <v>335000</v>
      </c>
    </row>
    <row r="5536" spans="1:21" ht="23.25" thickBot="1" x14ac:dyDescent="0.3">
      <c r="A5536" s="4" t="s">
        <v>1422</v>
      </c>
      <c r="B5536" s="4" t="s">
        <v>1423</v>
      </c>
      <c r="C5536" s="4" t="s">
        <v>1424</v>
      </c>
      <c r="D5536" s="4" t="s">
        <v>1427</v>
      </c>
      <c r="E5536" s="4" t="s">
        <v>1428</v>
      </c>
      <c r="F5536" s="4" t="s">
        <v>70</v>
      </c>
      <c r="G5536" s="4" t="s">
        <v>71</v>
      </c>
      <c r="H5536" s="4" t="s">
        <v>1429</v>
      </c>
      <c r="I5536" s="11"/>
      <c r="J5536" s="11"/>
      <c r="K5536" s="11"/>
      <c r="L5536" s="11"/>
      <c r="M5536" s="11"/>
      <c r="N5536" s="11"/>
      <c r="O5536" s="11"/>
      <c r="P5536" s="11"/>
      <c r="Q5536" s="11"/>
      <c r="R5536" s="11"/>
      <c r="S5536" s="11"/>
      <c r="T5536" s="10">
        <v>4225</v>
      </c>
      <c r="U5536" s="9">
        <v>4225</v>
      </c>
    </row>
    <row r="5537" spans="1:21" ht="23.25" thickBot="1" x14ac:dyDescent="0.3">
      <c r="A5537" s="4" t="s">
        <v>1422</v>
      </c>
      <c r="B5537" s="4" t="s">
        <v>1423</v>
      </c>
      <c r="C5537" s="4" t="s">
        <v>1424</v>
      </c>
      <c r="D5537" s="4" t="s">
        <v>1427</v>
      </c>
      <c r="E5537" s="4" t="s">
        <v>1428</v>
      </c>
      <c r="F5537" s="4" t="s">
        <v>47</v>
      </c>
      <c r="G5537" s="4" t="s">
        <v>48</v>
      </c>
      <c r="H5537" s="4" t="s">
        <v>1429</v>
      </c>
      <c r="I5537" s="7"/>
      <c r="J5537" s="7"/>
      <c r="K5537" s="7"/>
      <c r="L5537" s="7"/>
      <c r="M5537" s="7"/>
      <c r="N5537" s="7"/>
      <c r="O5537" s="7"/>
      <c r="P5537" s="7"/>
      <c r="Q5537" s="7"/>
      <c r="R5537" s="8">
        <v>366.31</v>
      </c>
      <c r="S5537" s="8">
        <v>132.66999999999999</v>
      </c>
      <c r="T5537" s="7"/>
      <c r="U5537" s="9">
        <v>498.98</v>
      </c>
    </row>
    <row r="5538" spans="1:21" ht="23.25" thickBot="1" x14ac:dyDescent="0.3">
      <c r="A5538" s="4" t="s">
        <v>1422</v>
      </c>
      <c r="B5538" s="4" t="s">
        <v>1423</v>
      </c>
      <c r="C5538" s="4" t="s">
        <v>1424</v>
      </c>
      <c r="D5538" s="4" t="s">
        <v>1427</v>
      </c>
      <c r="E5538" s="4" t="s">
        <v>1428</v>
      </c>
      <c r="F5538" s="4" t="s">
        <v>98</v>
      </c>
      <c r="G5538" s="4" t="s">
        <v>99</v>
      </c>
      <c r="H5538" s="4" t="s">
        <v>1429</v>
      </c>
      <c r="I5538" s="11"/>
      <c r="J5538" s="11"/>
      <c r="K5538" s="11"/>
      <c r="L5538" s="11"/>
      <c r="M5538" s="11"/>
      <c r="N5538" s="11"/>
      <c r="O5538" s="11"/>
      <c r="P5538" s="11"/>
      <c r="Q5538" s="11"/>
      <c r="R5538" s="10">
        <v>1112.45</v>
      </c>
      <c r="S5538" s="11"/>
      <c r="T5538" s="11"/>
      <c r="U5538" s="9">
        <v>1112.45</v>
      </c>
    </row>
    <row r="5539" spans="1:21" ht="23.25" thickBot="1" x14ac:dyDescent="0.3">
      <c r="A5539" s="4" t="s">
        <v>1422</v>
      </c>
      <c r="B5539" s="4" t="s">
        <v>1423</v>
      </c>
      <c r="C5539" s="4" t="s">
        <v>1424</v>
      </c>
      <c r="D5539" s="4" t="s">
        <v>1427</v>
      </c>
      <c r="E5539" s="4" t="s">
        <v>1428</v>
      </c>
      <c r="F5539" s="4" t="s">
        <v>1430</v>
      </c>
      <c r="G5539" s="4" t="s">
        <v>1431</v>
      </c>
      <c r="H5539" s="4" t="s">
        <v>1429</v>
      </c>
      <c r="I5539" s="7"/>
      <c r="J5539" s="7"/>
      <c r="K5539" s="8">
        <v>300000</v>
      </c>
      <c r="L5539" s="7"/>
      <c r="M5539" s="8">
        <v>68999.990000000005</v>
      </c>
      <c r="N5539" s="8">
        <v>56000.01</v>
      </c>
      <c r="O5539" s="13">
        <v>0</v>
      </c>
      <c r="P5539" s="8">
        <v>-4534.96</v>
      </c>
      <c r="Q5539" s="7"/>
      <c r="R5539" s="7"/>
      <c r="S5539" s="7"/>
      <c r="T5539" s="7"/>
      <c r="U5539" s="9">
        <v>420465.04</v>
      </c>
    </row>
    <row r="5540" spans="1:21" ht="23.25" thickBot="1" x14ac:dyDescent="0.3">
      <c r="A5540" s="4" t="s">
        <v>1422</v>
      </c>
      <c r="B5540" s="4" t="s">
        <v>1423</v>
      </c>
      <c r="C5540" s="4" t="s">
        <v>1424</v>
      </c>
      <c r="D5540" s="4" t="s">
        <v>1427</v>
      </c>
      <c r="E5540" s="4" t="s">
        <v>1428</v>
      </c>
      <c r="F5540" s="4" t="s">
        <v>42</v>
      </c>
      <c r="G5540" s="4" t="s">
        <v>43</v>
      </c>
      <c r="H5540" s="4" t="s">
        <v>1429</v>
      </c>
      <c r="I5540" s="11"/>
      <c r="J5540" s="11"/>
      <c r="K5540" s="11"/>
      <c r="L5540" s="11"/>
      <c r="M5540" s="11"/>
      <c r="N5540" s="11"/>
      <c r="O5540" s="11"/>
      <c r="P5540" s="11"/>
      <c r="Q5540" s="11"/>
      <c r="R5540" s="11"/>
      <c r="S5540" s="11"/>
      <c r="T5540" s="10">
        <v>550.41</v>
      </c>
      <c r="U5540" s="9">
        <v>550.41</v>
      </c>
    </row>
    <row r="5541" spans="1:21" ht="23.25" thickBot="1" x14ac:dyDescent="0.3">
      <c r="A5541" s="4" t="s">
        <v>1422</v>
      </c>
      <c r="B5541" s="4" t="s">
        <v>1119</v>
      </c>
      <c r="C5541" s="4" t="s">
        <v>1120</v>
      </c>
      <c r="D5541" s="4" t="s">
        <v>1432</v>
      </c>
      <c r="E5541" s="4" t="s">
        <v>1433</v>
      </c>
      <c r="F5541" s="4" t="s">
        <v>239</v>
      </c>
      <c r="G5541" s="4" t="s">
        <v>240</v>
      </c>
      <c r="H5541" s="4" t="s">
        <v>353</v>
      </c>
      <c r="I5541" s="8">
        <v>10.95</v>
      </c>
      <c r="J5541" s="7"/>
      <c r="K5541" s="7"/>
      <c r="L5541" s="7"/>
      <c r="M5541" s="7"/>
      <c r="N5541" s="7"/>
      <c r="O5541" s="7"/>
      <c r="P5541" s="7"/>
      <c r="Q5541" s="7"/>
      <c r="R5541" s="7"/>
      <c r="S5541" s="7"/>
      <c r="T5541" s="7"/>
      <c r="U5541" s="9">
        <v>10.95</v>
      </c>
    </row>
    <row r="5542" spans="1:21" ht="23.25" thickBot="1" x14ac:dyDescent="0.3">
      <c r="A5542" s="4" t="s">
        <v>1422</v>
      </c>
      <c r="B5542" s="4" t="s">
        <v>1119</v>
      </c>
      <c r="C5542" s="4" t="s">
        <v>1120</v>
      </c>
      <c r="D5542" s="4" t="s">
        <v>1432</v>
      </c>
      <c r="E5542" s="4" t="s">
        <v>1433</v>
      </c>
      <c r="F5542" s="4" t="s">
        <v>84</v>
      </c>
      <c r="G5542" s="4" t="s">
        <v>85</v>
      </c>
      <c r="H5542" s="4" t="s">
        <v>353</v>
      </c>
      <c r="I5542" s="10">
        <v>7075</v>
      </c>
      <c r="J5542" s="11"/>
      <c r="K5542" s="10">
        <v>497</v>
      </c>
      <c r="L5542" s="11"/>
      <c r="M5542" s="11"/>
      <c r="N5542" s="11"/>
      <c r="O5542" s="11"/>
      <c r="P5542" s="11"/>
      <c r="Q5542" s="11"/>
      <c r="R5542" s="11"/>
      <c r="S5542" s="11"/>
      <c r="T5542" s="11"/>
      <c r="U5542" s="9">
        <v>7572</v>
      </c>
    </row>
    <row r="5543" spans="1:21" ht="23.25" thickBot="1" x14ac:dyDescent="0.3">
      <c r="A5543" s="4" t="s">
        <v>1422</v>
      </c>
      <c r="B5543" s="4" t="s">
        <v>1119</v>
      </c>
      <c r="C5543" s="4" t="s">
        <v>1120</v>
      </c>
      <c r="D5543" s="4" t="s">
        <v>1432</v>
      </c>
      <c r="E5543" s="4" t="s">
        <v>1433</v>
      </c>
      <c r="F5543" s="4" t="s">
        <v>308</v>
      </c>
      <c r="G5543" s="4" t="s">
        <v>309</v>
      </c>
      <c r="H5543" s="4" t="s">
        <v>353</v>
      </c>
      <c r="I5543" s="8">
        <v>949.65</v>
      </c>
      <c r="J5543" s="7"/>
      <c r="K5543" s="7"/>
      <c r="L5543" s="7"/>
      <c r="M5543" s="7"/>
      <c r="N5543" s="7"/>
      <c r="O5543" s="7"/>
      <c r="P5543" s="7"/>
      <c r="Q5543" s="7"/>
      <c r="R5543" s="7"/>
      <c r="S5543" s="7"/>
      <c r="T5543" s="7"/>
      <c r="U5543" s="9">
        <v>949.65</v>
      </c>
    </row>
    <row r="5544" spans="1:21" ht="23.25" thickBot="1" x14ac:dyDescent="0.3">
      <c r="A5544" s="4" t="s">
        <v>1422</v>
      </c>
      <c r="B5544" s="4" t="s">
        <v>1119</v>
      </c>
      <c r="C5544" s="4" t="s">
        <v>1120</v>
      </c>
      <c r="D5544" s="4" t="s">
        <v>1437</v>
      </c>
      <c r="E5544" s="4" t="s">
        <v>1438</v>
      </c>
      <c r="F5544" s="4" t="s">
        <v>128</v>
      </c>
      <c r="G5544" s="4" t="s">
        <v>129</v>
      </c>
      <c r="H5544" s="4" t="s">
        <v>1126</v>
      </c>
      <c r="I5544" s="11"/>
      <c r="J5544" s="11"/>
      <c r="K5544" s="11"/>
      <c r="L5544" s="11"/>
      <c r="M5544" s="11"/>
      <c r="N5544" s="11"/>
      <c r="O5544" s="11"/>
      <c r="P5544" s="11"/>
      <c r="Q5544" s="11"/>
      <c r="R5544" s="11"/>
      <c r="S5544" s="11"/>
      <c r="T5544" s="10">
        <v>795</v>
      </c>
      <c r="U5544" s="9">
        <v>795</v>
      </c>
    </row>
    <row r="5545" spans="1:21" ht="23.25" thickBot="1" x14ac:dyDescent="0.3">
      <c r="A5545" s="4" t="s">
        <v>1422</v>
      </c>
      <c r="B5545" s="4" t="s">
        <v>1119</v>
      </c>
      <c r="C5545" s="4" t="s">
        <v>1120</v>
      </c>
      <c r="D5545" s="4" t="s">
        <v>1437</v>
      </c>
      <c r="E5545" s="4" t="s">
        <v>1438</v>
      </c>
      <c r="F5545" s="4" t="s">
        <v>132</v>
      </c>
      <c r="G5545" s="4" t="s">
        <v>133</v>
      </c>
      <c r="H5545" s="4" t="s">
        <v>1126</v>
      </c>
      <c r="I5545" s="7"/>
      <c r="J5545" s="7"/>
      <c r="K5545" s="8">
        <v>209.56</v>
      </c>
      <c r="L5545" s="7"/>
      <c r="M5545" s="7"/>
      <c r="N5545" s="7"/>
      <c r="O5545" s="7"/>
      <c r="P5545" s="7"/>
      <c r="Q5545" s="7"/>
      <c r="R5545" s="7"/>
      <c r="S5545" s="7"/>
      <c r="T5545" s="7"/>
      <c r="U5545" s="9">
        <v>209.56</v>
      </c>
    </row>
    <row r="5546" spans="1:21" ht="23.25" thickBot="1" x14ac:dyDescent="0.3">
      <c r="A5546" s="4" t="s">
        <v>1422</v>
      </c>
      <c r="B5546" s="4" t="s">
        <v>1119</v>
      </c>
      <c r="C5546" s="4" t="s">
        <v>1120</v>
      </c>
      <c r="D5546" s="4" t="s">
        <v>1437</v>
      </c>
      <c r="E5546" s="4" t="s">
        <v>1438</v>
      </c>
      <c r="F5546" s="4" t="s">
        <v>38</v>
      </c>
      <c r="G5546" s="4" t="s">
        <v>39</v>
      </c>
      <c r="H5546" s="4" t="s">
        <v>1126</v>
      </c>
      <c r="I5546" s="11"/>
      <c r="J5546" s="11"/>
      <c r="K5546" s="10">
        <v>722.26</v>
      </c>
      <c r="L5546" s="11"/>
      <c r="M5546" s="11"/>
      <c r="N5546" s="10">
        <v>469.13</v>
      </c>
      <c r="O5546" s="11"/>
      <c r="P5546" s="11"/>
      <c r="Q5546" s="11"/>
      <c r="R5546" s="11"/>
      <c r="S5546" s="11"/>
      <c r="T5546" s="11"/>
      <c r="U5546" s="9">
        <v>1191.3900000000001</v>
      </c>
    </row>
    <row r="5547" spans="1:21" ht="23.25" thickBot="1" x14ac:dyDescent="0.3">
      <c r="A5547" s="4" t="s">
        <v>1422</v>
      </c>
      <c r="B5547" s="4" t="s">
        <v>1119</v>
      </c>
      <c r="C5547" s="4" t="s">
        <v>1120</v>
      </c>
      <c r="D5547" s="4" t="s">
        <v>1437</v>
      </c>
      <c r="E5547" s="4" t="s">
        <v>1438</v>
      </c>
      <c r="F5547" s="4" t="s">
        <v>254</v>
      </c>
      <c r="G5547" s="4" t="s">
        <v>255</v>
      </c>
      <c r="H5547" s="4" t="s">
        <v>1126</v>
      </c>
      <c r="I5547" s="7"/>
      <c r="J5547" s="7"/>
      <c r="K5547" s="7"/>
      <c r="L5547" s="7"/>
      <c r="M5547" s="7"/>
      <c r="N5547" s="8">
        <v>138</v>
      </c>
      <c r="O5547" s="7"/>
      <c r="P5547" s="7"/>
      <c r="Q5547" s="7"/>
      <c r="R5547" s="7"/>
      <c r="S5547" s="7"/>
      <c r="T5547" s="7"/>
      <c r="U5547" s="9">
        <v>138</v>
      </c>
    </row>
    <row r="5548" spans="1:21" ht="23.25" thickBot="1" x14ac:dyDescent="0.3">
      <c r="A5548" s="4" t="s">
        <v>1422</v>
      </c>
      <c r="B5548" s="4" t="s">
        <v>1119</v>
      </c>
      <c r="C5548" s="4" t="s">
        <v>1120</v>
      </c>
      <c r="D5548" s="4" t="s">
        <v>1437</v>
      </c>
      <c r="E5548" s="4" t="s">
        <v>1438</v>
      </c>
      <c r="F5548" s="4" t="s">
        <v>98</v>
      </c>
      <c r="G5548" s="4" t="s">
        <v>99</v>
      </c>
      <c r="H5548" s="4" t="s">
        <v>1126</v>
      </c>
      <c r="I5548" s="11"/>
      <c r="J5548" s="11"/>
      <c r="K5548" s="11"/>
      <c r="L5548" s="11"/>
      <c r="M5548" s="11"/>
      <c r="N5548" s="11"/>
      <c r="O5548" s="11"/>
      <c r="P5548" s="11"/>
      <c r="Q5548" s="11"/>
      <c r="R5548" s="11"/>
      <c r="S5548" s="11"/>
      <c r="T5548" s="10">
        <v>12.66</v>
      </c>
      <c r="U5548" s="9">
        <v>12.66</v>
      </c>
    </row>
    <row r="5549" spans="1:21" ht="23.25" thickBot="1" x14ac:dyDescent="0.3">
      <c r="A5549" s="4" t="s">
        <v>1422</v>
      </c>
      <c r="B5549" s="4" t="s">
        <v>1119</v>
      </c>
      <c r="C5549" s="4" t="s">
        <v>1120</v>
      </c>
      <c r="D5549" s="4" t="s">
        <v>1437</v>
      </c>
      <c r="E5549" s="4" t="s">
        <v>1438</v>
      </c>
      <c r="F5549" s="4" t="s">
        <v>364</v>
      </c>
      <c r="G5549" s="4" t="s">
        <v>365</v>
      </c>
      <c r="H5549" s="4" t="s">
        <v>1126</v>
      </c>
      <c r="I5549" s="8">
        <v>620</v>
      </c>
      <c r="J5549" s="7"/>
      <c r="K5549" s="7"/>
      <c r="L5549" s="7"/>
      <c r="M5549" s="7"/>
      <c r="N5549" s="7"/>
      <c r="O5549" s="7"/>
      <c r="P5549" s="7"/>
      <c r="Q5549" s="7"/>
      <c r="R5549" s="7"/>
      <c r="S5549" s="7"/>
      <c r="T5549" s="7"/>
      <c r="U5549" s="9">
        <v>620</v>
      </c>
    </row>
    <row r="5550" spans="1:21" ht="23.25" thickBot="1" x14ac:dyDescent="0.3">
      <c r="A5550" s="4" t="s">
        <v>1422</v>
      </c>
      <c r="B5550" s="4" t="s">
        <v>1119</v>
      </c>
      <c r="C5550" s="4" t="s">
        <v>1120</v>
      </c>
      <c r="D5550" s="4" t="s">
        <v>1437</v>
      </c>
      <c r="E5550" s="4" t="s">
        <v>1438</v>
      </c>
      <c r="F5550" s="4" t="s">
        <v>146</v>
      </c>
      <c r="G5550" s="4" t="s">
        <v>147</v>
      </c>
      <c r="H5550" s="4" t="s">
        <v>1126</v>
      </c>
      <c r="I5550" s="11"/>
      <c r="J5550" s="11"/>
      <c r="K5550" s="11"/>
      <c r="L5550" s="10">
        <v>42.82</v>
      </c>
      <c r="M5550" s="10">
        <v>115.31</v>
      </c>
      <c r="N5550" s="10">
        <v>457.01</v>
      </c>
      <c r="O5550" s="10">
        <v>121.9</v>
      </c>
      <c r="P5550" s="11"/>
      <c r="Q5550" s="11"/>
      <c r="R5550" s="10">
        <v>145.1</v>
      </c>
      <c r="S5550" s="10">
        <v>62.97</v>
      </c>
      <c r="T5550" s="11"/>
      <c r="U5550" s="9">
        <v>945.11</v>
      </c>
    </row>
    <row r="5551" spans="1:21" ht="23.25" thickBot="1" x14ac:dyDescent="0.3">
      <c r="A5551" s="4" t="s">
        <v>1422</v>
      </c>
      <c r="B5551" s="4" t="s">
        <v>1119</v>
      </c>
      <c r="C5551" s="4" t="s">
        <v>1120</v>
      </c>
      <c r="D5551" s="4" t="s">
        <v>1437</v>
      </c>
      <c r="E5551" s="4" t="s">
        <v>1438</v>
      </c>
      <c r="F5551" s="4" t="s">
        <v>102</v>
      </c>
      <c r="G5551" s="4" t="s">
        <v>103</v>
      </c>
      <c r="H5551" s="4" t="s">
        <v>1126</v>
      </c>
      <c r="I5551" s="8">
        <v>-533.75</v>
      </c>
      <c r="J5551" s="8">
        <v>748.34</v>
      </c>
      <c r="K5551" s="8">
        <v>51.55</v>
      </c>
      <c r="L5551" s="7"/>
      <c r="M5551" s="7"/>
      <c r="N5551" s="7"/>
      <c r="O5551" s="8">
        <v>90.83</v>
      </c>
      <c r="P5551" s="7"/>
      <c r="Q5551" s="7"/>
      <c r="R5551" s="7"/>
      <c r="S5551" s="7"/>
      <c r="T5551" s="7"/>
      <c r="U5551" s="9">
        <v>356.97</v>
      </c>
    </row>
    <row r="5552" spans="1:21" ht="23.25" thickBot="1" x14ac:dyDescent="0.3">
      <c r="A5552" s="4" t="s">
        <v>1422</v>
      </c>
      <c r="B5552" s="4" t="s">
        <v>1119</v>
      </c>
      <c r="C5552" s="4" t="s">
        <v>1120</v>
      </c>
      <c r="D5552" s="4" t="s">
        <v>1437</v>
      </c>
      <c r="E5552" s="4" t="s">
        <v>1438</v>
      </c>
      <c r="F5552" s="4" t="s">
        <v>235</v>
      </c>
      <c r="G5552" s="4" t="s">
        <v>236</v>
      </c>
      <c r="H5552" s="4" t="s">
        <v>1126</v>
      </c>
      <c r="I5552" s="10">
        <v>244</v>
      </c>
      <c r="J5552" s="11"/>
      <c r="K5552" s="11"/>
      <c r="L5552" s="11"/>
      <c r="M5552" s="11"/>
      <c r="N5552" s="11"/>
      <c r="O5552" s="11"/>
      <c r="P5552" s="11"/>
      <c r="Q5552" s="11"/>
      <c r="R5552" s="11"/>
      <c r="S5552" s="11"/>
      <c r="T5552" s="11"/>
      <c r="U5552" s="9">
        <v>244</v>
      </c>
    </row>
    <row r="5553" spans="1:21" ht="23.25" thickBot="1" x14ac:dyDescent="0.3">
      <c r="A5553" s="4" t="s">
        <v>1422</v>
      </c>
      <c r="B5553" s="4" t="s">
        <v>1119</v>
      </c>
      <c r="C5553" s="4" t="s">
        <v>1120</v>
      </c>
      <c r="D5553" s="4" t="s">
        <v>1437</v>
      </c>
      <c r="E5553" s="4" t="s">
        <v>1438</v>
      </c>
      <c r="F5553" s="4" t="s">
        <v>116</v>
      </c>
      <c r="G5553" s="4" t="s">
        <v>117</v>
      </c>
      <c r="H5553" s="4" t="s">
        <v>1126</v>
      </c>
      <c r="I5553" s="7"/>
      <c r="J5553" s="8">
        <v>135.91999999999999</v>
      </c>
      <c r="K5553" s="7"/>
      <c r="L5553" s="7"/>
      <c r="M5553" s="7"/>
      <c r="N5553" s="7"/>
      <c r="O5553" s="7"/>
      <c r="P5553" s="7"/>
      <c r="Q5553" s="7"/>
      <c r="R5553" s="7"/>
      <c r="S5553" s="7"/>
      <c r="T5553" s="7"/>
      <c r="U5553" s="9">
        <v>135.91999999999999</v>
      </c>
    </row>
    <row r="5554" spans="1:21" ht="23.25" thickBot="1" x14ac:dyDescent="0.3">
      <c r="A5554" s="4" t="s">
        <v>1422</v>
      </c>
      <c r="B5554" s="4" t="s">
        <v>1119</v>
      </c>
      <c r="C5554" s="4" t="s">
        <v>1120</v>
      </c>
      <c r="D5554" s="4" t="s">
        <v>1437</v>
      </c>
      <c r="E5554" s="4" t="s">
        <v>1438</v>
      </c>
      <c r="F5554" s="4" t="s">
        <v>82</v>
      </c>
      <c r="G5554" s="4" t="s">
        <v>83</v>
      </c>
      <c r="H5554" s="4" t="s">
        <v>1126</v>
      </c>
      <c r="I5554" s="10">
        <v>315</v>
      </c>
      <c r="J5554" s="10">
        <v>315</v>
      </c>
      <c r="K5554" s="10">
        <v>315</v>
      </c>
      <c r="L5554" s="10">
        <v>315</v>
      </c>
      <c r="M5554" s="10">
        <v>192.5</v>
      </c>
      <c r="N5554" s="11"/>
      <c r="O5554" s="11"/>
      <c r="P5554" s="11"/>
      <c r="Q5554" s="11"/>
      <c r="R5554" s="11"/>
      <c r="S5554" s="11"/>
      <c r="T5554" s="11"/>
      <c r="U5554" s="9">
        <v>1452.5</v>
      </c>
    </row>
    <row r="5555" spans="1:21" ht="23.25" thickBot="1" x14ac:dyDescent="0.3">
      <c r="A5555" s="4" t="s">
        <v>1422</v>
      </c>
      <c r="B5555" s="4" t="s">
        <v>1119</v>
      </c>
      <c r="C5555" s="4" t="s">
        <v>1120</v>
      </c>
      <c r="D5555" s="4" t="s">
        <v>1437</v>
      </c>
      <c r="E5555" s="4" t="s">
        <v>1438</v>
      </c>
      <c r="F5555" s="4" t="s">
        <v>239</v>
      </c>
      <c r="G5555" s="4" t="s">
        <v>240</v>
      </c>
      <c r="H5555" s="4" t="s">
        <v>1126</v>
      </c>
      <c r="I5555" s="7"/>
      <c r="J5555" s="8">
        <v>9</v>
      </c>
      <c r="K5555" s="8">
        <v>57.69</v>
      </c>
      <c r="L5555" s="7"/>
      <c r="M5555" s="7"/>
      <c r="N5555" s="8">
        <v>86.4</v>
      </c>
      <c r="O5555" s="7"/>
      <c r="P5555" s="7"/>
      <c r="Q5555" s="7"/>
      <c r="R5555" s="7"/>
      <c r="S5555" s="7"/>
      <c r="T5555" s="7"/>
      <c r="U5555" s="9">
        <v>153.09</v>
      </c>
    </row>
    <row r="5556" spans="1:21" ht="23.25" thickBot="1" x14ac:dyDescent="0.3">
      <c r="A5556" s="4" t="s">
        <v>1422</v>
      </c>
      <c r="B5556" s="4" t="s">
        <v>1119</v>
      </c>
      <c r="C5556" s="4" t="s">
        <v>1120</v>
      </c>
      <c r="D5556" s="4" t="s">
        <v>1437</v>
      </c>
      <c r="E5556" s="4" t="s">
        <v>1438</v>
      </c>
      <c r="F5556" s="4" t="s">
        <v>152</v>
      </c>
      <c r="G5556" s="4" t="s">
        <v>153</v>
      </c>
      <c r="H5556" s="4" t="s">
        <v>1126</v>
      </c>
      <c r="I5556" s="10">
        <v>16945.13</v>
      </c>
      <c r="J5556" s="10">
        <v>6908.75</v>
      </c>
      <c r="K5556" s="10">
        <v>2151.25</v>
      </c>
      <c r="L5556" s="10">
        <v>26043.75</v>
      </c>
      <c r="M5556" s="11"/>
      <c r="N5556" s="10">
        <v>52864.43</v>
      </c>
      <c r="O5556" s="10">
        <v>4285</v>
      </c>
      <c r="P5556" s="11"/>
      <c r="Q5556" s="10">
        <v>34574.800000000003</v>
      </c>
      <c r="R5556" s="10">
        <v>27225</v>
      </c>
      <c r="S5556" s="10">
        <v>16183.75</v>
      </c>
      <c r="T5556" s="10">
        <v>12829</v>
      </c>
      <c r="U5556" s="9">
        <v>200010.86</v>
      </c>
    </row>
    <row r="5557" spans="1:21" ht="23.25" thickBot="1" x14ac:dyDescent="0.3">
      <c r="A5557" s="4" t="s">
        <v>1422</v>
      </c>
      <c r="B5557" s="4" t="s">
        <v>1119</v>
      </c>
      <c r="C5557" s="4" t="s">
        <v>1120</v>
      </c>
      <c r="D5557" s="4" t="s">
        <v>1437</v>
      </c>
      <c r="E5557" s="4" t="s">
        <v>1438</v>
      </c>
      <c r="F5557" s="4" t="s">
        <v>1439</v>
      </c>
      <c r="G5557" s="4" t="s">
        <v>1440</v>
      </c>
      <c r="H5557" s="4" t="s">
        <v>1126</v>
      </c>
      <c r="I5557" s="8">
        <v>468675</v>
      </c>
      <c r="J5557" s="7"/>
      <c r="K5557" s="8">
        <v>34650</v>
      </c>
      <c r="L5557" s="8">
        <v>524250</v>
      </c>
      <c r="M5557" s="7"/>
      <c r="N5557" s="7"/>
      <c r="O5557" s="8">
        <v>524250</v>
      </c>
      <c r="P5557" s="7"/>
      <c r="Q5557" s="7"/>
      <c r="R5557" s="8">
        <v>514688</v>
      </c>
      <c r="S5557" s="7"/>
      <c r="T5557" s="7"/>
      <c r="U5557" s="9">
        <v>2066513</v>
      </c>
    </row>
    <row r="5558" spans="1:21" ht="23.25" thickBot="1" x14ac:dyDescent="0.3">
      <c r="A5558" s="4" t="s">
        <v>1422</v>
      </c>
      <c r="B5558" s="4" t="s">
        <v>1119</v>
      </c>
      <c r="C5558" s="4" t="s">
        <v>1120</v>
      </c>
      <c r="D5558" s="4" t="s">
        <v>1437</v>
      </c>
      <c r="E5558" s="4" t="s">
        <v>1438</v>
      </c>
      <c r="F5558" s="4" t="s">
        <v>84</v>
      </c>
      <c r="G5558" s="4" t="s">
        <v>85</v>
      </c>
      <c r="H5558" s="4" t="s">
        <v>1126</v>
      </c>
      <c r="I5558" s="10">
        <v>22959.119999999999</v>
      </c>
      <c r="J5558" s="10">
        <v>190</v>
      </c>
      <c r="K5558" s="10">
        <v>2197.0100000000002</v>
      </c>
      <c r="L5558" s="10">
        <v>660</v>
      </c>
      <c r="M5558" s="11"/>
      <c r="N5558" s="10">
        <v>990.21</v>
      </c>
      <c r="O5558" s="11"/>
      <c r="P5558" s="11"/>
      <c r="Q5558" s="11"/>
      <c r="R5558" s="11"/>
      <c r="S5558" s="10">
        <v>166.21</v>
      </c>
      <c r="T5558" s="10">
        <v>283.32</v>
      </c>
      <c r="U5558" s="9">
        <v>27445.87</v>
      </c>
    </row>
    <row r="5559" spans="1:21" ht="23.25" thickBot="1" x14ac:dyDescent="0.3">
      <c r="A5559" s="4" t="s">
        <v>1422</v>
      </c>
      <c r="B5559" s="4" t="s">
        <v>1119</v>
      </c>
      <c r="C5559" s="4" t="s">
        <v>1120</v>
      </c>
      <c r="D5559" s="4" t="s">
        <v>1437</v>
      </c>
      <c r="E5559" s="4" t="s">
        <v>1438</v>
      </c>
      <c r="F5559" s="4" t="s">
        <v>162</v>
      </c>
      <c r="G5559" s="4" t="s">
        <v>163</v>
      </c>
      <c r="H5559" s="4" t="s">
        <v>1126</v>
      </c>
      <c r="I5559" s="8">
        <v>307.87</v>
      </c>
      <c r="J5559" s="7"/>
      <c r="K5559" s="8">
        <v>1593.48</v>
      </c>
      <c r="L5559" s="7"/>
      <c r="M5559" s="7"/>
      <c r="N5559" s="8">
        <v>87.5</v>
      </c>
      <c r="O5559" s="7"/>
      <c r="P5559" s="7"/>
      <c r="Q5559" s="7"/>
      <c r="R5559" s="7"/>
      <c r="S5559" s="7"/>
      <c r="T5559" s="7"/>
      <c r="U5559" s="9">
        <v>1988.85</v>
      </c>
    </row>
    <row r="5560" spans="1:21" ht="23.25" thickBot="1" x14ac:dyDescent="0.3">
      <c r="A5560" s="4" t="s">
        <v>1422</v>
      </c>
      <c r="B5560" s="4" t="s">
        <v>1119</v>
      </c>
      <c r="C5560" s="4" t="s">
        <v>1120</v>
      </c>
      <c r="D5560" s="4" t="s">
        <v>1437</v>
      </c>
      <c r="E5560" s="4" t="s">
        <v>1438</v>
      </c>
      <c r="F5560" s="4" t="s">
        <v>86</v>
      </c>
      <c r="G5560" s="4" t="s">
        <v>87</v>
      </c>
      <c r="H5560" s="4" t="s">
        <v>1126</v>
      </c>
      <c r="I5560" s="10">
        <v>-40258.9</v>
      </c>
      <c r="J5560" s="10">
        <v>1391.3</v>
      </c>
      <c r="K5560" s="10">
        <v>1132.4100000000001</v>
      </c>
      <c r="L5560" s="10">
        <v>25595.15</v>
      </c>
      <c r="M5560" s="11"/>
      <c r="N5560" s="10">
        <v>4138.92</v>
      </c>
      <c r="O5560" s="11"/>
      <c r="P5560" s="11"/>
      <c r="Q5560" s="11"/>
      <c r="R5560" s="10">
        <v>780.25</v>
      </c>
      <c r="S5560" s="11"/>
      <c r="T5560" s="11"/>
      <c r="U5560" s="9">
        <v>-7220.87</v>
      </c>
    </row>
    <row r="5561" spans="1:21" ht="23.25" thickBot="1" x14ac:dyDescent="0.3">
      <c r="A5561" s="4" t="s">
        <v>1422</v>
      </c>
      <c r="B5561" s="4" t="s">
        <v>1119</v>
      </c>
      <c r="C5561" s="4" t="s">
        <v>1120</v>
      </c>
      <c r="D5561" s="4" t="s">
        <v>1434</v>
      </c>
      <c r="E5561" s="4" t="s">
        <v>1435</v>
      </c>
      <c r="F5561" s="4" t="s">
        <v>152</v>
      </c>
      <c r="G5561" s="4" t="s">
        <v>153</v>
      </c>
      <c r="H5561" s="4" t="s">
        <v>1436</v>
      </c>
      <c r="I5561" s="7"/>
      <c r="J5561" s="8">
        <v>75</v>
      </c>
      <c r="K5561" s="7"/>
      <c r="L5561" s="7"/>
      <c r="M5561" s="7"/>
      <c r="N5561" s="8">
        <v>525</v>
      </c>
      <c r="O5561" s="7"/>
      <c r="P5561" s="8">
        <v>75</v>
      </c>
      <c r="Q5561" s="7"/>
      <c r="R5561" s="7"/>
      <c r="S5561" s="8">
        <v>75</v>
      </c>
      <c r="T5561" s="7"/>
      <c r="U5561" s="9">
        <v>750</v>
      </c>
    </row>
    <row r="5562" spans="1:21" ht="23.25" thickBot="1" x14ac:dyDescent="0.3">
      <c r="A5562" s="4" t="s">
        <v>1422</v>
      </c>
      <c r="B5562" s="4" t="s">
        <v>1127</v>
      </c>
      <c r="C5562" s="4" t="s">
        <v>1128</v>
      </c>
      <c r="D5562" s="4" t="s">
        <v>1441</v>
      </c>
      <c r="E5562" s="4" t="s">
        <v>1442</v>
      </c>
      <c r="F5562" s="4" t="s">
        <v>152</v>
      </c>
      <c r="G5562" s="4" t="s">
        <v>153</v>
      </c>
      <c r="H5562" s="4" t="s">
        <v>1443</v>
      </c>
      <c r="I5562" s="10">
        <v>7500</v>
      </c>
      <c r="J5562" s="11"/>
      <c r="K5562" s="10">
        <v>5000</v>
      </c>
      <c r="L5562" s="11"/>
      <c r="M5562" s="10">
        <v>17000</v>
      </c>
      <c r="N5562" s="11"/>
      <c r="O5562" s="11"/>
      <c r="P5562" s="11"/>
      <c r="Q5562" s="11"/>
      <c r="R5562" s="11"/>
      <c r="S5562" s="11"/>
      <c r="T5562" s="11"/>
      <c r="U5562" s="9">
        <v>29500</v>
      </c>
    </row>
    <row r="5563" spans="1:21" ht="23.25" thickBot="1" x14ac:dyDescent="0.3">
      <c r="A5563" s="4" t="s">
        <v>1422</v>
      </c>
      <c r="B5563" s="4" t="s">
        <v>1127</v>
      </c>
      <c r="C5563" s="4" t="s">
        <v>1128</v>
      </c>
      <c r="D5563" s="4" t="s">
        <v>1434</v>
      </c>
      <c r="E5563" s="4" t="s">
        <v>1435</v>
      </c>
      <c r="F5563" s="4" t="s">
        <v>134</v>
      </c>
      <c r="G5563" s="4" t="s">
        <v>135</v>
      </c>
      <c r="H5563" s="4" t="s">
        <v>1436</v>
      </c>
      <c r="I5563" s="7"/>
      <c r="J5563" s="8">
        <v>625</v>
      </c>
      <c r="K5563" s="7"/>
      <c r="L5563" s="7"/>
      <c r="M5563" s="7"/>
      <c r="N5563" s="7"/>
      <c r="O5563" s="7"/>
      <c r="P5563" s="7"/>
      <c r="Q5563" s="7"/>
      <c r="R5563" s="7"/>
      <c r="S5563" s="7"/>
      <c r="T5563" s="7"/>
      <c r="U5563" s="9">
        <v>625</v>
      </c>
    </row>
    <row r="5564" spans="1:21" ht="23.25" thickBot="1" x14ac:dyDescent="0.3">
      <c r="A5564" s="4" t="s">
        <v>1422</v>
      </c>
      <c r="B5564" s="4" t="s">
        <v>1127</v>
      </c>
      <c r="C5564" s="4" t="s">
        <v>1128</v>
      </c>
      <c r="D5564" s="4" t="s">
        <v>1434</v>
      </c>
      <c r="E5564" s="4" t="s">
        <v>1435</v>
      </c>
      <c r="F5564" s="4" t="s">
        <v>38</v>
      </c>
      <c r="G5564" s="4" t="s">
        <v>39</v>
      </c>
      <c r="H5564" s="4" t="s">
        <v>1436</v>
      </c>
      <c r="I5564" s="10">
        <v>108.11</v>
      </c>
      <c r="J5564" s="11"/>
      <c r="K5564" s="10">
        <v>394.24</v>
      </c>
      <c r="L5564" s="11"/>
      <c r="M5564" s="10">
        <v>776.35</v>
      </c>
      <c r="N5564" s="11"/>
      <c r="O5564" s="11"/>
      <c r="P5564" s="10">
        <v>154.21</v>
      </c>
      <c r="Q5564" s="10">
        <v>233.24</v>
      </c>
      <c r="R5564" s="11"/>
      <c r="S5564" s="11"/>
      <c r="T5564" s="10">
        <v>199.22</v>
      </c>
      <c r="U5564" s="9">
        <v>1865.37</v>
      </c>
    </row>
    <row r="5565" spans="1:21" ht="23.25" thickBot="1" x14ac:dyDescent="0.3">
      <c r="A5565" s="4" t="s">
        <v>1422</v>
      </c>
      <c r="B5565" s="4" t="s">
        <v>1127</v>
      </c>
      <c r="C5565" s="4" t="s">
        <v>1128</v>
      </c>
      <c r="D5565" s="4" t="s">
        <v>1434</v>
      </c>
      <c r="E5565" s="4" t="s">
        <v>1435</v>
      </c>
      <c r="F5565" s="4" t="s">
        <v>146</v>
      </c>
      <c r="G5565" s="4" t="s">
        <v>147</v>
      </c>
      <c r="H5565" s="4" t="s">
        <v>1436</v>
      </c>
      <c r="I5565" s="7"/>
      <c r="J5565" s="7"/>
      <c r="K5565" s="8">
        <v>94.65</v>
      </c>
      <c r="L5565" s="7"/>
      <c r="M5565" s="8">
        <v>68.42</v>
      </c>
      <c r="N5565" s="7"/>
      <c r="O5565" s="7"/>
      <c r="P5565" s="7"/>
      <c r="Q5565" s="7"/>
      <c r="R5565" s="7"/>
      <c r="S5565" s="7"/>
      <c r="T5565" s="7"/>
      <c r="U5565" s="9">
        <v>163.07</v>
      </c>
    </row>
    <row r="5566" spans="1:21" ht="23.25" thickBot="1" x14ac:dyDescent="0.3">
      <c r="A5566" s="4" t="s">
        <v>1422</v>
      </c>
      <c r="B5566" s="4" t="s">
        <v>1127</v>
      </c>
      <c r="C5566" s="4" t="s">
        <v>1128</v>
      </c>
      <c r="D5566" s="4" t="s">
        <v>1434</v>
      </c>
      <c r="E5566" s="4" t="s">
        <v>1435</v>
      </c>
      <c r="F5566" s="4" t="s">
        <v>102</v>
      </c>
      <c r="G5566" s="4" t="s">
        <v>103</v>
      </c>
      <c r="H5566" s="4" t="s">
        <v>1436</v>
      </c>
      <c r="I5566" s="10">
        <v>6.15</v>
      </c>
      <c r="J5566" s="10">
        <v>13.1</v>
      </c>
      <c r="K5566" s="10">
        <v>5.37</v>
      </c>
      <c r="L5566" s="10">
        <v>3.7</v>
      </c>
      <c r="M5566" s="11"/>
      <c r="N5566" s="11"/>
      <c r="O5566" s="11"/>
      <c r="P5566" s="10">
        <v>33.19</v>
      </c>
      <c r="Q5566" s="11"/>
      <c r="R5566" s="11"/>
      <c r="S5566" s="11"/>
      <c r="T5566" s="11"/>
      <c r="U5566" s="9">
        <v>61.51</v>
      </c>
    </row>
    <row r="5567" spans="1:21" ht="23.25" thickBot="1" x14ac:dyDescent="0.3">
      <c r="A5567" s="4" t="s">
        <v>1422</v>
      </c>
      <c r="B5567" s="4" t="s">
        <v>1127</v>
      </c>
      <c r="C5567" s="4" t="s">
        <v>1128</v>
      </c>
      <c r="D5567" s="4" t="s">
        <v>1434</v>
      </c>
      <c r="E5567" s="4" t="s">
        <v>1435</v>
      </c>
      <c r="F5567" s="4" t="s">
        <v>235</v>
      </c>
      <c r="G5567" s="4" t="s">
        <v>236</v>
      </c>
      <c r="H5567" s="4" t="s">
        <v>1436</v>
      </c>
      <c r="I5567" s="8">
        <v>38.99</v>
      </c>
      <c r="J5567" s="8">
        <v>38.99</v>
      </c>
      <c r="K5567" s="8">
        <v>38.99</v>
      </c>
      <c r="L5567" s="7"/>
      <c r="M5567" s="7"/>
      <c r="N5567" s="7"/>
      <c r="O5567" s="7"/>
      <c r="P5567" s="7"/>
      <c r="Q5567" s="7"/>
      <c r="R5567" s="7"/>
      <c r="S5567" s="7"/>
      <c r="T5567" s="7"/>
      <c r="U5567" s="9">
        <v>116.97</v>
      </c>
    </row>
    <row r="5568" spans="1:21" ht="23.25" thickBot="1" x14ac:dyDescent="0.3">
      <c r="A5568" s="4" t="s">
        <v>1422</v>
      </c>
      <c r="B5568" s="4" t="s">
        <v>1127</v>
      </c>
      <c r="C5568" s="4" t="s">
        <v>1128</v>
      </c>
      <c r="D5568" s="4" t="s">
        <v>1434</v>
      </c>
      <c r="E5568" s="4" t="s">
        <v>1435</v>
      </c>
      <c r="F5568" s="4" t="s">
        <v>312</v>
      </c>
      <c r="G5568" s="4" t="s">
        <v>313</v>
      </c>
      <c r="H5568" s="4" t="s">
        <v>1436</v>
      </c>
      <c r="I5568" s="10">
        <v>2212.35</v>
      </c>
      <c r="J5568" s="10">
        <v>2212.35</v>
      </c>
      <c r="K5568" s="10">
        <v>2212.35</v>
      </c>
      <c r="L5568" s="10">
        <v>2212.35</v>
      </c>
      <c r="M5568" s="10">
        <v>2212.35</v>
      </c>
      <c r="N5568" s="10">
        <v>2212.35</v>
      </c>
      <c r="O5568" s="10">
        <v>2212.35</v>
      </c>
      <c r="P5568" s="10">
        <v>2212.35</v>
      </c>
      <c r="Q5568" s="10">
        <v>2212.35</v>
      </c>
      <c r="R5568" s="10">
        <v>2212.35</v>
      </c>
      <c r="S5568" s="10">
        <v>2212.35</v>
      </c>
      <c r="T5568" s="10">
        <v>2212.35</v>
      </c>
      <c r="U5568" s="9">
        <v>26548.2</v>
      </c>
    </row>
    <row r="5569" spans="1:21" ht="23.25" thickBot="1" x14ac:dyDescent="0.3">
      <c r="A5569" s="4" t="s">
        <v>1422</v>
      </c>
      <c r="B5569" s="4" t="s">
        <v>853</v>
      </c>
      <c r="C5569" s="4" t="s">
        <v>854</v>
      </c>
      <c r="D5569" s="4" t="s">
        <v>1444</v>
      </c>
      <c r="E5569" s="4" t="s">
        <v>1445</v>
      </c>
      <c r="F5569" s="4" t="s">
        <v>82</v>
      </c>
      <c r="G5569" s="4" t="s">
        <v>83</v>
      </c>
      <c r="H5569" s="4" t="s">
        <v>1446</v>
      </c>
      <c r="I5569" s="7"/>
      <c r="J5569" s="7"/>
      <c r="K5569" s="7"/>
      <c r="L5569" s="7"/>
      <c r="M5569" s="7"/>
      <c r="N5569" s="8">
        <v>4</v>
      </c>
      <c r="O5569" s="7"/>
      <c r="P5569" s="7"/>
      <c r="Q5569" s="7"/>
      <c r="R5569" s="7"/>
      <c r="S5569" s="7"/>
      <c r="T5569" s="7"/>
      <c r="U5569" s="9">
        <v>4</v>
      </c>
    </row>
    <row r="5570" spans="1:21" ht="23.25" thickBot="1" x14ac:dyDescent="0.3">
      <c r="A5570" s="4" t="s">
        <v>1422</v>
      </c>
      <c r="B5570" s="4" t="s">
        <v>1281</v>
      </c>
      <c r="C5570" s="4" t="s">
        <v>1282</v>
      </c>
      <c r="D5570" s="4" t="s">
        <v>1427</v>
      </c>
      <c r="E5570" s="4" t="s">
        <v>1428</v>
      </c>
      <c r="F5570" s="4" t="s">
        <v>134</v>
      </c>
      <c r="G5570" s="4" t="s">
        <v>135</v>
      </c>
      <c r="H5570" s="4" t="s">
        <v>1429</v>
      </c>
      <c r="I5570" s="10">
        <v>4900</v>
      </c>
      <c r="J5570" s="11"/>
      <c r="K5570" s="11"/>
      <c r="L5570" s="10">
        <v>4900</v>
      </c>
      <c r="M5570" s="11"/>
      <c r="N5570" s="11"/>
      <c r="O5570" s="10">
        <v>4900</v>
      </c>
      <c r="P5570" s="11"/>
      <c r="Q5570" s="11"/>
      <c r="R5570" s="10">
        <v>4900</v>
      </c>
      <c r="S5570" s="11"/>
      <c r="T5570" s="11"/>
      <c r="U5570" s="9">
        <v>19600</v>
      </c>
    </row>
    <row r="5571" spans="1:21" ht="23.25" thickBot="1" x14ac:dyDescent="0.3">
      <c r="A5571" s="4" t="s">
        <v>1422</v>
      </c>
      <c r="B5571" s="4" t="s">
        <v>1317</v>
      </c>
      <c r="C5571" s="4" t="s">
        <v>1318</v>
      </c>
      <c r="D5571" s="4" t="s">
        <v>1425</v>
      </c>
      <c r="E5571" s="4" t="s">
        <v>1426</v>
      </c>
      <c r="F5571" s="4" t="s">
        <v>1314</v>
      </c>
      <c r="G5571" s="4" t="s">
        <v>1315</v>
      </c>
      <c r="H5571" s="4" t="s">
        <v>1323</v>
      </c>
      <c r="I5571" s="7"/>
      <c r="J5571" s="7"/>
      <c r="K5571" s="7"/>
      <c r="L5571" s="7"/>
      <c r="M5571" s="7"/>
      <c r="N5571" s="7"/>
      <c r="O5571" s="7"/>
      <c r="P5571" s="7"/>
      <c r="Q5571" s="7"/>
      <c r="R5571" s="7"/>
      <c r="S5571" s="7"/>
      <c r="T5571" s="8">
        <v>92349.59</v>
      </c>
      <c r="U5571" s="9">
        <v>92349.59</v>
      </c>
    </row>
    <row r="5572" spans="1:21" ht="23.25" thickBot="1" x14ac:dyDescent="0.3">
      <c r="A5572" s="4" t="s">
        <v>1422</v>
      </c>
      <c r="B5572" s="4" t="s">
        <v>7653</v>
      </c>
      <c r="C5572" s="4" t="s">
        <v>7654</v>
      </c>
      <c r="D5572" s="4" t="s">
        <v>7721</v>
      </c>
      <c r="E5572" s="4" t="s">
        <v>7722</v>
      </c>
      <c r="F5572" s="4" t="s">
        <v>122</v>
      </c>
      <c r="G5572" s="4" t="s">
        <v>123</v>
      </c>
      <c r="H5572" s="4" t="s">
        <v>7723</v>
      </c>
      <c r="I5572" s="11"/>
      <c r="J5572" s="11"/>
      <c r="K5572" s="11"/>
      <c r="L5572" s="11"/>
      <c r="M5572" s="11"/>
      <c r="N5572" s="11"/>
      <c r="O5572" s="14">
        <v>0</v>
      </c>
      <c r="P5572" s="14">
        <v>0</v>
      </c>
      <c r="Q5572" s="14">
        <v>0</v>
      </c>
      <c r="R5572" s="14">
        <v>0</v>
      </c>
      <c r="S5572" s="14">
        <v>0</v>
      </c>
      <c r="T5572" s="10">
        <v>-3802.28</v>
      </c>
      <c r="U5572" s="9">
        <v>-3802.28</v>
      </c>
    </row>
    <row r="5573" spans="1:21" ht="23.25" thickBot="1" x14ac:dyDescent="0.3">
      <c r="A5573" s="4" t="s">
        <v>1422</v>
      </c>
      <c r="B5573" s="4" t="s">
        <v>7653</v>
      </c>
      <c r="C5573" s="4" t="s">
        <v>7654</v>
      </c>
      <c r="D5573" s="4" t="s">
        <v>7721</v>
      </c>
      <c r="E5573" s="4" t="s">
        <v>7722</v>
      </c>
      <c r="F5573" s="4" t="s">
        <v>70</v>
      </c>
      <c r="G5573" s="4" t="s">
        <v>71</v>
      </c>
      <c r="H5573" s="4" t="s">
        <v>7723</v>
      </c>
      <c r="I5573" s="7"/>
      <c r="J5573" s="7"/>
      <c r="K5573" s="7"/>
      <c r="L5573" s="7"/>
      <c r="M5573" s="7"/>
      <c r="N5573" s="8">
        <v>3870</v>
      </c>
      <c r="O5573" s="8">
        <v>38044.5</v>
      </c>
      <c r="P5573" s="8">
        <v>91350.21</v>
      </c>
      <c r="Q5573" s="8">
        <v>28082.36</v>
      </c>
      <c r="R5573" s="8">
        <v>399.8</v>
      </c>
      <c r="S5573" s="7"/>
      <c r="T5573" s="8">
        <v>-143340.07999999999</v>
      </c>
      <c r="U5573" s="9">
        <v>18406.79</v>
      </c>
    </row>
    <row r="5574" spans="1:21" ht="23.25" thickBot="1" x14ac:dyDescent="0.3">
      <c r="A5574" s="4" t="s">
        <v>1422</v>
      </c>
      <c r="B5574" s="4" t="s">
        <v>7653</v>
      </c>
      <c r="C5574" s="4" t="s">
        <v>7654</v>
      </c>
      <c r="D5574" s="4" t="s">
        <v>7721</v>
      </c>
      <c r="E5574" s="4" t="s">
        <v>7722</v>
      </c>
      <c r="F5574" s="4" t="s">
        <v>47</v>
      </c>
      <c r="G5574" s="4" t="s">
        <v>48</v>
      </c>
      <c r="H5574" s="4" t="s">
        <v>7723</v>
      </c>
      <c r="I5574" s="11"/>
      <c r="J5574" s="11"/>
      <c r="K5574" s="11"/>
      <c r="L5574" s="11"/>
      <c r="M5574" s="11"/>
      <c r="N5574" s="11"/>
      <c r="O5574" s="11"/>
      <c r="P5574" s="10">
        <v>662.87</v>
      </c>
      <c r="Q5574" s="11"/>
      <c r="R5574" s="11"/>
      <c r="S5574" s="11"/>
      <c r="T5574" s="11"/>
      <c r="U5574" s="9">
        <v>662.87</v>
      </c>
    </row>
    <row r="5575" spans="1:21" ht="23.25" thickBot="1" x14ac:dyDescent="0.3">
      <c r="A5575" s="4" t="s">
        <v>1422</v>
      </c>
      <c r="B5575" s="4" t="s">
        <v>7653</v>
      </c>
      <c r="C5575" s="4" t="s">
        <v>7654</v>
      </c>
      <c r="D5575" s="4" t="s">
        <v>7721</v>
      </c>
      <c r="E5575" s="4" t="s">
        <v>7722</v>
      </c>
      <c r="F5575" s="4" t="s">
        <v>254</v>
      </c>
      <c r="G5575" s="4" t="s">
        <v>255</v>
      </c>
      <c r="H5575" s="4" t="s">
        <v>7723</v>
      </c>
      <c r="I5575" s="7"/>
      <c r="J5575" s="7"/>
      <c r="K5575" s="7"/>
      <c r="L5575" s="7"/>
      <c r="M5575" s="7"/>
      <c r="N5575" s="7"/>
      <c r="O5575" s="7"/>
      <c r="P5575" s="7"/>
      <c r="Q5575" s="7"/>
      <c r="R5575" s="7"/>
      <c r="S5575" s="7"/>
      <c r="T5575" s="8">
        <v>121253.78</v>
      </c>
      <c r="U5575" s="9">
        <v>121253.78</v>
      </c>
    </row>
    <row r="5576" spans="1:21" ht="23.25" thickBot="1" x14ac:dyDescent="0.3">
      <c r="A5576" s="4" t="s">
        <v>1422</v>
      </c>
      <c r="B5576" s="4" t="s">
        <v>7653</v>
      </c>
      <c r="C5576" s="4" t="s">
        <v>7654</v>
      </c>
      <c r="D5576" s="4" t="s">
        <v>7721</v>
      </c>
      <c r="E5576" s="4" t="s">
        <v>7722</v>
      </c>
      <c r="F5576" s="4" t="s">
        <v>98</v>
      </c>
      <c r="G5576" s="4" t="s">
        <v>99</v>
      </c>
      <c r="H5576" s="4" t="s">
        <v>7723</v>
      </c>
      <c r="I5576" s="11"/>
      <c r="J5576" s="11"/>
      <c r="K5576" s="11"/>
      <c r="L5576" s="11"/>
      <c r="M5576" s="11"/>
      <c r="N5576" s="11"/>
      <c r="O5576" s="11"/>
      <c r="P5576" s="11"/>
      <c r="Q5576" s="11"/>
      <c r="R5576" s="10">
        <v>4828.2</v>
      </c>
      <c r="S5576" s="11"/>
      <c r="T5576" s="11"/>
      <c r="U5576" s="9">
        <v>4828.2</v>
      </c>
    </row>
    <row r="5577" spans="1:21" ht="23.25" thickBot="1" x14ac:dyDescent="0.3">
      <c r="A5577" s="4" t="s">
        <v>1422</v>
      </c>
      <c r="B5577" s="4" t="s">
        <v>7653</v>
      </c>
      <c r="C5577" s="4" t="s">
        <v>7654</v>
      </c>
      <c r="D5577" s="4" t="s">
        <v>7721</v>
      </c>
      <c r="E5577" s="4" t="s">
        <v>7722</v>
      </c>
      <c r="F5577" s="4" t="s">
        <v>150</v>
      </c>
      <c r="G5577" s="4" t="s">
        <v>151</v>
      </c>
      <c r="H5577" s="4" t="s">
        <v>7723</v>
      </c>
      <c r="I5577" s="7"/>
      <c r="J5577" s="7"/>
      <c r="K5577" s="7"/>
      <c r="L5577" s="7"/>
      <c r="M5577" s="7"/>
      <c r="N5577" s="7"/>
      <c r="O5577" s="7"/>
      <c r="P5577" s="8">
        <v>4000</v>
      </c>
      <c r="Q5577" s="7"/>
      <c r="R5577" s="7"/>
      <c r="S5577" s="7"/>
      <c r="T5577" s="8">
        <v>-3544.8</v>
      </c>
      <c r="U5577" s="9">
        <v>455.2</v>
      </c>
    </row>
    <row r="5578" spans="1:21" ht="23.25" thickBot="1" x14ac:dyDescent="0.3">
      <c r="A5578" s="4" t="s">
        <v>1422</v>
      </c>
      <c r="B5578" s="4" t="s">
        <v>7653</v>
      </c>
      <c r="C5578" s="4" t="s">
        <v>7654</v>
      </c>
      <c r="D5578" s="4" t="s">
        <v>7721</v>
      </c>
      <c r="E5578" s="4" t="s">
        <v>7722</v>
      </c>
      <c r="F5578" s="4" t="s">
        <v>42</v>
      </c>
      <c r="G5578" s="4" t="s">
        <v>43</v>
      </c>
      <c r="H5578" s="4" t="s">
        <v>7723</v>
      </c>
      <c r="I5578" s="11"/>
      <c r="J5578" s="11"/>
      <c r="K5578" s="11"/>
      <c r="L5578" s="11"/>
      <c r="M5578" s="11"/>
      <c r="N5578" s="10">
        <v>15177.6</v>
      </c>
      <c r="O5578" s="10">
        <v>52430.64</v>
      </c>
      <c r="P5578" s="10">
        <v>42004.15</v>
      </c>
      <c r="Q5578" s="10">
        <v>-65757.11</v>
      </c>
      <c r="R5578" s="11"/>
      <c r="S5578" s="11"/>
      <c r="T5578" s="11"/>
      <c r="U5578" s="9">
        <v>43855.28</v>
      </c>
    </row>
    <row r="5579" spans="1:21" ht="23.25" thickBot="1" x14ac:dyDescent="0.3">
      <c r="A5579" s="4" t="s">
        <v>1422</v>
      </c>
      <c r="B5579" s="4" t="s">
        <v>7653</v>
      </c>
      <c r="C5579" s="4" t="s">
        <v>7654</v>
      </c>
      <c r="D5579" s="4" t="s">
        <v>7721</v>
      </c>
      <c r="E5579" s="4" t="s">
        <v>7722</v>
      </c>
      <c r="F5579" s="4" t="s">
        <v>53</v>
      </c>
      <c r="G5579" s="4" t="s">
        <v>54</v>
      </c>
      <c r="H5579" s="4" t="s">
        <v>7723</v>
      </c>
      <c r="I5579" s="7"/>
      <c r="J5579" s="7"/>
      <c r="K5579" s="7"/>
      <c r="L5579" s="7"/>
      <c r="M5579" s="7"/>
      <c r="N5579" s="7"/>
      <c r="O5579" s="8">
        <v>239.36</v>
      </c>
      <c r="P5579" s="8">
        <v>2180.64</v>
      </c>
      <c r="Q5579" s="8">
        <v>1216.04</v>
      </c>
      <c r="R5579" s="8">
        <v>93.5</v>
      </c>
      <c r="S5579" s="8">
        <v>233.75</v>
      </c>
      <c r="T5579" s="8">
        <v>327.26</v>
      </c>
      <c r="U5579" s="9">
        <v>4290.55</v>
      </c>
    </row>
    <row r="5580" spans="1:21" ht="23.25" thickBot="1" x14ac:dyDescent="0.3">
      <c r="A5580" s="4" t="s">
        <v>1447</v>
      </c>
      <c r="B5580" s="4" t="s">
        <v>821</v>
      </c>
      <c r="C5580" s="4" t="s">
        <v>822</v>
      </c>
      <c r="D5580" s="4" t="s">
        <v>1448</v>
      </c>
      <c r="E5580" s="4" t="s">
        <v>1449</v>
      </c>
      <c r="F5580" s="4" t="s">
        <v>510</v>
      </c>
      <c r="G5580" s="4" t="s">
        <v>511</v>
      </c>
      <c r="H5580" s="4" t="s">
        <v>205</v>
      </c>
      <c r="I5580" s="10">
        <v>2755.2</v>
      </c>
      <c r="J5580" s="10">
        <v>2755.2</v>
      </c>
      <c r="K5580" s="10">
        <v>2755.2</v>
      </c>
      <c r="L5580" s="10">
        <v>2755.2</v>
      </c>
      <c r="M5580" s="10">
        <v>2755.2</v>
      </c>
      <c r="N5580" s="10">
        <v>2755.2</v>
      </c>
      <c r="O5580" s="10">
        <v>2755.2</v>
      </c>
      <c r="P5580" s="10">
        <v>2755.2</v>
      </c>
      <c r="Q5580" s="10">
        <v>2755.2</v>
      </c>
      <c r="R5580" s="10">
        <v>2755.2</v>
      </c>
      <c r="S5580" s="10">
        <v>2755.2</v>
      </c>
      <c r="T5580" s="10">
        <v>2755.2</v>
      </c>
      <c r="U5580" s="9">
        <v>33062.400000000001</v>
      </c>
    </row>
    <row r="5581" spans="1:21" ht="23.25" thickBot="1" x14ac:dyDescent="0.3">
      <c r="A5581" s="4" t="s">
        <v>1447</v>
      </c>
      <c r="B5581" s="4" t="s">
        <v>188</v>
      </c>
      <c r="C5581" s="4" t="s">
        <v>189</v>
      </c>
      <c r="D5581" s="4" t="s">
        <v>1453</v>
      </c>
      <c r="E5581" s="4" t="s">
        <v>1454</v>
      </c>
      <c r="F5581" s="4" t="s">
        <v>1457</v>
      </c>
      <c r="G5581" s="4" t="s">
        <v>1458</v>
      </c>
      <c r="H5581" s="4" t="s">
        <v>507</v>
      </c>
      <c r="I5581" s="7"/>
      <c r="J5581" s="7"/>
      <c r="K5581" s="8">
        <v>827.92</v>
      </c>
      <c r="L5581" s="8">
        <v>829.05</v>
      </c>
      <c r="M5581" s="8">
        <v>828.49</v>
      </c>
      <c r="N5581" s="8">
        <v>828.49</v>
      </c>
      <c r="O5581" s="8">
        <v>10799.01</v>
      </c>
      <c r="P5581" s="8">
        <v>3321.07</v>
      </c>
      <c r="Q5581" s="8">
        <v>3321.07</v>
      </c>
      <c r="R5581" s="8">
        <v>3321.07</v>
      </c>
      <c r="S5581" s="8">
        <v>3321.07</v>
      </c>
      <c r="T5581" s="8">
        <v>3390.48</v>
      </c>
      <c r="U5581" s="9">
        <v>30787.72</v>
      </c>
    </row>
    <row r="5582" spans="1:21" ht="23.25" thickBot="1" x14ac:dyDescent="0.3">
      <c r="A5582" s="4" t="s">
        <v>1447</v>
      </c>
      <c r="B5582" s="4" t="s">
        <v>188</v>
      </c>
      <c r="C5582" s="4" t="s">
        <v>189</v>
      </c>
      <c r="D5582" s="4" t="s">
        <v>1450</v>
      </c>
      <c r="E5582" s="4" t="s">
        <v>1451</v>
      </c>
      <c r="F5582" s="4" t="s">
        <v>510</v>
      </c>
      <c r="G5582" s="4" t="s">
        <v>511</v>
      </c>
      <c r="H5582" s="4" t="s">
        <v>1452</v>
      </c>
      <c r="I5582" s="7"/>
      <c r="J5582" s="7"/>
      <c r="K5582" s="8">
        <v>1540.93</v>
      </c>
      <c r="L5582" s="8">
        <v>1792.22</v>
      </c>
      <c r="M5582" s="8">
        <v>4300.46</v>
      </c>
      <c r="N5582" s="8">
        <v>3046.34</v>
      </c>
      <c r="O5582" s="8">
        <v>3046.34</v>
      </c>
      <c r="P5582" s="8">
        <v>3046.34</v>
      </c>
      <c r="Q5582" s="8">
        <v>3046.34</v>
      </c>
      <c r="R5582" s="8">
        <v>3046.34</v>
      </c>
      <c r="S5582" s="8">
        <v>3046.34</v>
      </c>
      <c r="T5582" s="8">
        <v>3046.34</v>
      </c>
      <c r="U5582" s="9">
        <v>28957.99</v>
      </c>
    </row>
    <row r="5583" spans="1:21" ht="23.25" thickBot="1" x14ac:dyDescent="0.3">
      <c r="A5583" s="4" t="s">
        <v>1447</v>
      </c>
      <c r="B5583" s="4" t="s">
        <v>188</v>
      </c>
      <c r="C5583" s="4" t="s">
        <v>189</v>
      </c>
      <c r="D5583" s="4" t="s">
        <v>7724</v>
      </c>
      <c r="E5583" s="4" t="s">
        <v>7725</v>
      </c>
      <c r="F5583" s="4" t="s">
        <v>510</v>
      </c>
      <c r="G5583" s="4" t="s">
        <v>511</v>
      </c>
      <c r="H5583" s="4" t="s">
        <v>905</v>
      </c>
      <c r="I5583" s="11"/>
      <c r="J5583" s="11"/>
      <c r="K5583" s="11"/>
      <c r="L5583" s="11"/>
      <c r="M5583" s="10">
        <v>19906.66</v>
      </c>
      <c r="N5583" s="10">
        <v>9953.33</v>
      </c>
      <c r="O5583" s="10">
        <v>9953.33</v>
      </c>
      <c r="P5583" s="10">
        <v>9953.33</v>
      </c>
      <c r="Q5583" s="10">
        <v>9953.33</v>
      </c>
      <c r="R5583" s="10">
        <v>9953.33</v>
      </c>
      <c r="S5583" s="10">
        <v>9953.33</v>
      </c>
      <c r="T5583" s="10">
        <v>9953.33</v>
      </c>
      <c r="U5583" s="9">
        <v>89579.97</v>
      </c>
    </row>
    <row r="5584" spans="1:21" ht="23.25" thickBot="1" x14ac:dyDescent="0.3">
      <c r="A5584" s="4" t="s">
        <v>1447</v>
      </c>
      <c r="B5584" s="4" t="s">
        <v>188</v>
      </c>
      <c r="C5584" s="4" t="s">
        <v>189</v>
      </c>
      <c r="D5584" s="4" t="s">
        <v>7724</v>
      </c>
      <c r="E5584" s="4" t="s">
        <v>7725</v>
      </c>
      <c r="F5584" s="4" t="s">
        <v>1455</v>
      </c>
      <c r="G5584" s="4" t="s">
        <v>1456</v>
      </c>
      <c r="H5584" s="4" t="s">
        <v>905</v>
      </c>
      <c r="I5584" s="7"/>
      <c r="J5584" s="7"/>
      <c r="K5584" s="7"/>
      <c r="L5584" s="7"/>
      <c r="M5584" s="7"/>
      <c r="N5584" s="7"/>
      <c r="O5584" s="7"/>
      <c r="P5584" s="7"/>
      <c r="Q5584" s="7"/>
      <c r="R5584" s="8">
        <v>5510.94</v>
      </c>
      <c r="S5584" s="7"/>
      <c r="T5584" s="8">
        <v>3033.48</v>
      </c>
      <c r="U5584" s="9">
        <v>8544.42</v>
      </c>
    </row>
    <row r="5585" spans="1:21" ht="23.25" thickBot="1" x14ac:dyDescent="0.3">
      <c r="A5585" s="4" t="s">
        <v>1447</v>
      </c>
      <c r="B5585" s="4" t="s">
        <v>992</v>
      </c>
      <c r="C5585" s="4" t="s">
        <v>993</v>
      </c>
      <c r="D5585" s="4" t="s">
        <v>1453</v>
      </c>
      <c r="E5585" s="4" t="s">
        <v>1454</v>
      </c>
      <c r="F5585" s="4" t="s">
        <v>1455</v>
      </c>
      <c r="G5585" s="4" t="s">
        <v>1456</v>
      </c>
      <c r="H5585" s="4" t="s">
        <v>507</v>
      </c>
      <c r="I5585" s="11"/>
      <c r="J5585" s="11"/>
      <c r="K5585" s="11"/>
      <c r="L5585" s="11"/>
      <c r="M5585" s="11"/>
      <c r="N5585" s="11"/>
      <c r="O5585" s="11"/>
      <c r="P5585" s="11"/>
      <c r="Q5585" s="10">
        <v>90966</v>
      </c>
      <c r="R5585" s="10">
        <v>220918</v>
      </c>
      <c r="S5585" s="10">
        <v>155942</v>
      </c>
      <c r="T5585" s="10">
        <v>-178253</v>
      </c>
      <c r="U5585" s="9">
        <v>289573</v>
      </c>
    </row>
    <row r="5586" spans="1:21" ht="23.25" thickBot="1" x14ac:dyDescent="0.3">
      <c r="A5586" s="4" t="s">
        <v>1447</v>
      </c>
      <c r="B5586" s="4" t="s">
        <v>992</v>
      </c>
      <c r="C5586" s="4" t="s">
        <v>993</v>
      </c>
      <c r="D5586" s="4" t="s">
        <v>7726</v>
      </c>
      <c r="E5586" s="4" t="s">
        <v>7727</v>
      </c>
      <c r="F5586" s="4" t="s">
        <v>510</v>
      </c>
      <c r="G5586" s="4" t="s">
        <v>511</v>
      </c>
      <c r="H5586" s="4" t="s">
        <v>680</v>
      </c>
      <c r="I5586" s="7"/>
      <c r="J5586" s="7"/>
      <c r="K5586" s="7"/>
      <c r="L5586" s="7"/>
      <c r="M5586" s="7"/>
      <c r="N5586" s="13">
        <v>0</v>
      </c>
      <c r="O5586" s="13">
        <v>0</v>
      </c>
      <c r="P5586" s="8">
        <v>-534093.21</v>
      </c>
      <c r="Q5586" s="13">
        <v>0</v>
      </c>
      <c r="R5586" s="13">
        <v>0</v>
      </c>
      <c r="S5586" s="8">
        <v>21450.76</v>
      </c>
      <c r="T5586" s="8">
        <v>482879.85</v>
      </c>
      <c r="U5586" s="9">
        <v>-29762.6</v>
      </c>
    </row>
    <row r="5587" spans="1:21" ht="23.25" thickBot="1" x14ac:dyDescent="0.3">
      <c r="A5587" s="4" t="s">
        <v>1447</v>
      </c>
      <c r="B5587" s="4" t="s">
        <v>384</v>
      </c>
      <c r="C5587" s="4" t="s">
        <v>385</v>
      </c>
      <c r="D5587" s="4" t="s">
        <v>1453</v>
      </c>
      <c r="E5587" s="4" t="s">
        <v>1454</v>
      </c>
      <c r="F5587" s="4" t="s">
        <v>510</v>
      </c>
      <c r="G5587" s="4" t="s">
        <v>511</v>
      </c>
      <c r="H5587" s="4" t="s">
        <v>507</v>
      </c>
      <c r="I5587" s="10">
        <v>376633.9</v>
      </c>
      <c r="J5587" s="10">
        <v>376633.9</v>
      </c>
      <c r="K5587" s="10">
        <v>376633.9</v>
      </c>
      <c r="L5587" s="10">
        <v>376633.9</v>
      </c>
      <c r="M5587" s="10">
        <v>376633.9</v>
      </c>
      <c r="N5587" s="10">
        <v>376633.9</v>
      </c>
      <c r="O5587" s="10">
        <v>376633.9</v>
      </c>
      <c r="P5587" s="10">
        <v>244505.53</v>
      </c>
      <c r="Q5587" s="11"/>
      <c r="R5587" s="11"/>
      <c r="S5587" s="11"/>
      <c r="T5587" s="11"/>
      <c r="U5587" s="9">
        <v>2880942.83</v>
      </c>
    </row>
    <row r="5588" spans="1:21" ht="23.25" thickBot="1" x14ac:dyDescent="0.3">
      <c r="A5588" s="4" t="s">
        <v>1447</v>
      </c>
      <c r="B5588" s="4" t="s">
        <v>384</v>
      </c>
      <c r="C5588" s="4" t="s">
        <v>385</v>
      </c>
      <c r="D5588" s="4" t="s">
        <v>1453</v>
      </c>
      <c r="E5588" s="4" t="s">
        <v>1454</v>
      </c>
      <c r="F5588" s="4" t="s">
        <v>1455</v>
      </c>
      <c r="G5588" s="4" t="s">
        <v>1456</v>
      </c>
      <c r="H5588" s="4" t="s">
        <v>507</v>
      </c>
      <c r="I5588" s="8">
        <v>8663.8799999999992</v>
      </c>
      <c r="J5588" s="8">
        <v>8542.23</v>
      </c>
      <c r="K5588" s="8">
        <v>8500.24</v>
      </c>
      <c r="L5588" s="8">
        <v>4050.46</v>
      </c>
      <c r="M5588" s="8">
        <v>4015.18</v>
      </c>
      <c r="N5588" s="8">
        <v>4143.3500000000004</v>
      </c>
      <c r="O5588" s="8">
        <v>26273.1</v>
      </c>
      <c r="P5588" s="8">
        <v>3786.95</v>
      </c>
      <c r="Q5588" s="8">
        <v>2226.3000000000002</v>
      </c>
      <c r="R5588" s="8">
        <v>988.15</v>
      </c>
      <c r="S5588" s="7"/>
      <c r="T5588" s="8">
        <v>1976.3</v>
      </c>
      <c r="U5588" s="9">
        <v>73166.14</v>
      </c>
    </row>
    <row r="5589" spans="1:21" ht="23.25" thickBot="1" x14ac:dyDescent="0.3">
      <c r="A5589" s="4" t="s">
        <v>1447</v>
      </c>
      <c r="B5589" s="4" t="s">
        <v>384</v>
      </c>
      <c r="C5589" s="4" t="s">
        <v>385</v>
      </c>
      <c r="D5589" s="4" t="s">
        <v>1453</v>
      </c>
      <c r="E5589" s="4" t="s">
        <v>1454</v>
      </c>
      <c r="F5589" s="4" t="s">
        <v>1457</v>
      </c>
      <c r="G5589" s="4" t="s">
        <v>1458</v>
      </c>
      <c r="H5589" s="4" t="s">
        <v>507</v>
      </c>
      <c r="I5589" s="10">
        <v>3686.53</v>
      </c>
      <c r="J5589" s="10">
        <v>3686.53</v>
      </c>
      <c r="K5589" s="10">
        <v>3686.53</v>
      </c>
      <c r="L5589" s="10">
        <v>3686.53</v>
      </c>
      <c r="M5589" s="10">
        <v>3686.53</v>
      </c>
      <c r="N5589" s="10">
        <v>124963.44</v>
      </c>
      <c r="O5589" s="10">
        <v>126736.41</v>
      </c>
      <c r="P5589" s="10">
        <v>127705.07</v>
      </c>
      <c r="Q5589" s="10">
        <v>125407.07</v>
      </c>
      <c r="R5589" s="10">
        <v>125408.18</v>
      </c>
      <c r="S5589" s="10">
        <v>126925.87</v>
      </c>
      <c r="T5589" s="10">
        <v>126603.27</v>
      </c>
      <c r="U5589" s="9">
        <v>902181.96</v>
      </c>
    </row>
    <row r="5590" spans="1:21" ht="23.25" thickBot="1" x14ac:dyDescent="0.3">
      <c r="A5590" s="4" t="s">
        <v>1447</v>
      </c>
      <c r="B5590" s="4" t="s">
        <v>384</v>
      </c>
      <c r="C5590" s="4" t="s">
        <v>385</v>
      </c>
      <c r="D5590" s="4" t="s">
        <v>7726</v>
      </c>
      <c r="E5590" s="4" t="s">
        <v>7727</v>
      </c>
      <c r="F5590" s="4" t="s">
        <v>510</v>
      </c>
      <c r="G5590" s="4" t="s">
        <v>511</v>
      </c>
      <c r="H5590" s="4" t="s">
        <v>680</v>
      </c>
      <c r="I5590" s="7"/>
      <c r="J5590" s="7"/>
      <c r="K5590" s="7"/>
      <c r="L5590" s="7"/>
      <c r="M5590" s="7"/>
      <c r="N5590" s="7"/>
      <c r="O5590" s="7"/>
      <c r="P5590" s="8">
        <v>534093.21</v>
      </c>
      <c r="Q5590" s="7"/>
      <c r="R5590" s="7"/>
      <c r="S5590" s="7"/>
      <c r="T5590" s="7"/>
      <c r="U5590" s="9">
        <v>534093.21</v>
      </c>
    </row>
    <row r="5591" spans="1:21" ht="23.25" thickBot="1" x14ac:dyDescent="0.3">
      <c r="A5591" s="4" t="s">
        <v>1447</v>
      </c>
      <c r="B5591" s="4" t="s">
        <v>1004</v>
      </c>
      <c r="C5591" s="4" t="s">
        <v>1005</v>
      </c>
      <c r="D5591" s="4" t="s">
        <v>1453</v>
      </c>
      <c r="E5591" s="4" t="s">
        <v>1454</v>
      </c>
      <c r="F5591" s="4" t="s">
        <v>510</v>
      </c>
      <c r="G5591" s="4" t="s">
        <v>511</v>
      </c>
      <c r="H5591" s="4" t="s">
        <v>507</v>
      </c>
      <c r="I5591" s="11"/>
      <c r="J5591" s="11"/>
      <c r="K5591" s="11"/>
      <c r="L5591" s="11"/>
      <c r="M5591" s="11"/>
      <c r="N5591" s="11"/>
      <c r="O5591" s="10">
        <v>2785.45</v>
      </c>
      <c r="P5591" s="10">
        <v>2785.45</v>
      </c>
      <c r="Q5591" s="10">
        <v>2785.45</v>
      </c>
      <c r="R5591" s="10">
        <v>2785.45</v>
      </c>
      <c r="S5591" s="10">
        <v>2785.45</v>
      </c>
      <c r="T5591" s="10">
        <v>2785.45</v>
      </c>
      <c r="U5591" s="9">
        <v>16712.7</v>
      </c>
    </row>
    <row r="5592" spans="1:21" ht="23.25" thickBot="1" x14ac:dyDescent="0.3">
      <c r="A5592" s="4" t="s">
        <v>1459</v>
      </c>
      <c r="B5592" s="4" t="s">
        <v>89</v>
      </c>
      <c r="C5592" s="4" t="s">
        <v>90</v>
      </c>
      <c r="D5592" s="4" t="s">
        <v>1460</v>
      </c>
      <c r="E5592" s="4" t="s">
        <v>1461</v>
      </c>
      <c r="F5592" s="4" t="s">
        <v>70</v>
      </c>
      <c r="G5592" s="4" t="s">
        <v>71</v>
      </c>
      <c r="H5592" s="4" t="s">
        <v>686</v>
      </c>
      <c r="I5592" s="8">
        <v>851.2</v>
      </c>
      <c r="J5592" s="8">
        <v>224.64</v>
      </c>
      <c r="K5592" s="8">
        <v>-75.069999999999993</v>
      </c>
      <c r="L5592" s="8">
        <v>2295.11</v>
      </c>
      <c r="M5592" s="8">
        <v>2695.65</v>
      </c>
      <c r="N5592" s="8">
        <v>2994.12</v>
      </c>
      <c r="O5592" s="8">
        <v>915.74</v>
      </c>
      <c r="P5592" s="8">
        <v>2130.11</v>
      </c>
      <c r="Q5592" s="8">
        <v>4061.55</v>
      </c>
      <c r="R5592" s="7"/>
      <c r="S5592" s="8">
        <v>1256</v>
      </c>
      <c r="T5592" s="8">
        <v>64.39</v>
      </c>
      <c r="U5592" s="9">
        <v>17413.439999999999</v>
      </c>
    </row>
    <row r="5593" spans="1:21" ht="23.25" thickBot="1" x14ac:dyDescent="0.3">
      <c r="A5593" s="4" t="s">
        <v>1459</v>
      </c>
      <c r="B5593" s="4" t="s">
        <v>89</v>
      </c>
      <c r="C5593" s="4" t="s">
        <v>90</v>
      </c>
      <c r="D5593" s="4" t="s">
        <v>1460</v>
      </c>
      <c r="E5593" s="4" t="s">
        <v>1461</v>
      </c>
      <c r="F5593" s="4" t="s">
        <v>47</v>
      </c>
      <c r="G5593" s="4" t="s">
        <v>48</v>
      </c>
      <c r="H5593" s="4" t="s">
        <v>686</v>
      </c>
      <c r="I5593" s="10">
        <v>46.01</v>
      </c>
      <c r="J5593" s="11"/>
      <c r="K5593" s="11"/>
      <c r="L5593" s="11"/>
      <c r="M5593" s="11"/>
      <c r="N5593" s="11"/>
      <c r="O5593" s="11"/>
      <c r="P5593" s="11"/>
      <c r="Q5593" s="10">
        <v>310.18</v>
      </c>
      <c r="R5593" s="11"/>
      <c r="S5593" s="10">
        <v>415.17</v>
      </c>
      <c r="T5593" s="10">
        <v>45.24</v>
      </c>
      <c r="U5593" s="9">
        <v>816.6</v>
      </c>
    </row>
    <row r="5594" spans="1:21" ht="23.25" thickBot="1" x14ac:dyDescent="0.3">
      <c r="A5594" s="4" t="s">
        <v>1459</v>
      </c>
      <c r="B5594" s="4" t="s">
        <v>89</v>
      </c>
      <c r="C5594" s="4" t="s">
        <v>90</v>
      </c>
      <c r="D5594" s="4" t="s">
        <v>1460</v>
      </c>
      <c r="E5594" s="4" t="s">
        <v>1461</v>
      </c>
      <c r="F5594" s="4" t="s">
        <v>94</v>
      </c>
      <c r="G5594" s="4" t="s">
        <v>95</v>
      </c>
      <c r="H5594" s="4" t="s">
        <v>686</v>
      </c>
      <c r="I5594" s="8">
        <v>281.02999999999997</v>
      </c>
      <c r="J5594" s="8">
        <v>394.98</v>
      </c>
      <c r="K5594" s="8">
        <v>560.14</v>
      </c>
      <c r="L5594" s="8">
        <v>655.08000000000004</v>
      </c>
      <c r="M5594" s="8">
        <v>889.74</v>
      </c>
      <c r="N5594" s="8">
        <v>797.95</v>
      </c>
      <c r="O5594" s="8">
        <v>618.30999999999995</v>
      </c>
      <c r="P5594" s="8">
        <v>703.63</v>
      </c>
      <c r="Q5594" s="8">
        <v>993.25</v>
      </c>
      <c r="R5594" s="8">
        <v>1105.1099999999999</v>
      </c>
      <c r="S5594" s="8">
        <v>587.75</v>
      </c>
      <c r="T5594" s="8">
        <v>2286.25</v>
      </c>
      <c r="U5594" s="9">
        <v>9873.2199999999993</v>
      </c>
    </row>
    <row r="5595" spans="1:21" ht="23.25" thickBot="1" x14ac:dyDescent="0.3">
      <c r="A5595" s="4" t="s">
        <v>1459</v>
      </c>
      <c r="B5595" s="4" t="s">
        <v>89</v>
      </c>
      <c r="C5595" s="4" t="s">
        <v>90</v>
      </c>
      <c r="D5595" s="4" t="s">
        <v>1460</v>
      </c>
      <c r="E5595" s="4" t="s">
        <v>1461</v>
      </c>
      <c r="F5595" s="4" t="s">
        <v>38</v>
      </c>
      <c r="G5595" s="4" t="s">
        <v>39</v>
      </c>
      <c r="H5595" s="4" t="s">
        <v>686</v>
      </c>
      <c r="I5595" s="10">
        <v>237.93</v>
      </c>
      <c r="J5595" s="10">
        <v>1312.5</v>
      </c>
      <c r="K5595" s="11"/>
      <c r="L5595" s="11"/>
      <c r="M5595" s="11"/>
      <c r="N5595" s="11"/>
      <c r="O5595" s="10">
        <v>866</v>
      </c>
      <c r="P5595" s="10">
        <v>5550</v>
      </c>
      <c r="Q5595" s="11"/>
      <c r="R5595" s="11"/>
      <c r="S5595" s="11"/>
      <c r="T5595" s="11"/>
      <c r="U5595" s="9">
        <v>7966.43</v>
      </c>
    </row>
    <row r="5596" spans="1:21" ht="23.25" thickBot="1" x14ac:dyDescent="0.3">
      <c r="A5596" s="4" t="s">
        <v>1459</v>
      </c>
      <c r="B5596" s="4" t="s">
        <v>89</v>
      </c>
      <c r="C5596" s="4" t="s">
        <v>90</v>
      </c>
      <c r="D5596" s="4" t="s">
        <v>1460</v>
      </c>
      <c r="E5596" s="4" t="s">
        <v>1461</v>
      </c>
      <c r="F5596" s="4" t="s">
        <v>98</v>
      </c>
      <c r="G5596" s="4" t="s">
        <v>99</v>
      </c>
      <c r="H5596" s="4" t="s">
        <v>686</v>
      </c>
      <c r="I5596" s="7"/>
      <c r="J5596" s="7"/>
      <c r="K5596" s="7"/>
      <c r="L5596" s="7"/>
      <c r="M5596" s="7"/>
      <c r="N5596" s="7"/>
      <c r="O5596" s="7"/>
      <c r="P5596" s="7"/>
      <c r="Q5596" s="7"/>
      <c r="R5596" s="8">
        <v>47.03</v>
      </c>
      <c r="S5596" s="8">
        <v>-47.03</v>
      </c>
      <c r="T5596" s="8">
        <v>2279.86</v>
      </c>
      <c r="U5596" s="9">
        <v>2279.86</v>
      </c>
    </row>
    <row r="5597" spans="1:21" ht="23.25" thickBot="1" x14ac:dyDescent="0.3">
      <c r="A5597" s="4" t="s">
        <v>1459</v>
      </c>
      <c r="B5597" s="4" t="s">
        <v>89</v>
      </c>
      <c r="C5597" s="4" t="s">
        <v>90</v>
      </c>
      <c r="D5597" s="4" t="s">
        <v>1460</v>
      </c>
      <c r="E5597" s="4" t="s">
        <v>1461</v>
      </c>
      <c r="F5597" s="4" t="s">
        <v>154</v>
      </c>
      <c r="G5597" s="4" t="s">
        <v>155</v>
      </c>
      <c r="H5597" s="4" t="s">
        <v>686</v>
      </c>
      <c r="I5597" s="11"/>
      <c r="J5597" s="11"/>
      <c r="K5597" s="11"/>
      <c r="L5597" s="11"/>
      <c r="M5597" s="11"/>
      <c r="N5597" s="11"/>
      <c r="O5597" s="11"/>
      <c r="P5597" s="11"/>
      <c r="Q5597" s="11"/>
      <c r="R5597" s="11"/>
      <c r="S5597" s="10">
        <v>1256</v>
      </c>
      <c r="T5597" s="11"/>
      <c r="U5597" s="9">
        <v>1256</v>
      </c>
    </row>
    <row r="5598" spans="1:21" ht="23.25" thickBot="1" x14ac:dyDescent="0.3">
      <c r="A5598" s="4" t="s">
        <v>1459</v>
      </c>
      <c r="B5598" s="4" t="s">
        <v>89</v>
      </c>
      <c r="C5598" s="4" t="s">
        <v>90</v>
      </c>
      <c r="D5598" s="4" t="s">
        <v>1460</v>
      </c>
      <c r="E5598" s="4" t="s">
        <v>1461</v>
      </c>
      <c r="F5598" s="4" t="s">
        <v>51</v>
      </c>
      <c r="G5598" s="4" t="s">
        <v>52</v>
      </c>
      <c r="H5598" s="4" t="s">
        <v>686</v>
      </c>
      <c r="I5598" s="8">
        <v>-791.36</v>
      </c>
      <c r="J5598" s="8">
        <v>545.88</v>
      </c>
      <c r="K5598" s="8">
        <v>93.87</v>
      </c>
      <c r="L5598" s="7"/>
      <c r="M5598" s="7"/>
      <c r="N5598" s="8">
        <v>102.6</v>
      </c>
      <c r="O5598" s="7"/>
      <c r="P5598" s="7"/>
      <c r="Q5598" s="8">
        <v>156.94</v>
      </c>
      <c r="R5598" s="7"/>
      <c r="S5598" s="7"/>
      <c r="T5598" s="7"/>
      <c r="U5598" s="9">
        <v>107.93</v>
      </c>
    </row>
    <row r="5599" spans="1:21" ht="23.25" thickBot="1" x14ac:dyDescent="0.3">
      <c r="A5599" s="4" t="s">
        <v>1459</v>
      </c>
      <c r="B5599" s="4" t="s">
        <v>89</v>
      </c>
      <c r="C5599" s="4" t="s">
        <v>90</v>
      </c>
      <c r="D5599" s="4" t="s">
        <v>1460</v>
      </c>
      <c r="E5599" s="4" t="s">
        <v>1461</v>
      </c>
      <c r="F5599" s="4" t="s">
        <v>42</v>
      </c>
      <c r="G5599" s="4" t="s">
        <v>43</v>
      </c>
      <c r="H5599" s="4" t="s">
        <v>686</v>
      </c>
      <c r="I5599" s="10">
        <v>6052.19</v>
      </c>
      <c r="J5599" s="10">
        <v>6733.82</v>
      </c>
      <c r="K5599" s="10">
        <v>9021.24</v>
      </c>
      <c r="L5599" s="10">
        <v>12311.37</v>
      </c>
      <c r="M5599" s="10">
        <v>14288.82</v>
      </c>
      <c r="N5599" s="10">
        <v>13376.85</v>
      </c>
      <c r="O5599" s="10">
        <v>11450.04</v>
      </c>
      <c r="P5599" s="10">
        <v>11611.77</v>
      </c>
      <c r="Q5599" s="10">
        <v>16581.7</v>
      </c>
      <c r="R5599" s="10">
        <v>19616.68</v>
      </c>
      <c r="S5599" s="10">
        <v>9342.4500000000007</v>
      </c>
      <c r="T5599" s="10">
        <v>10138.43</v>
      </c>
      <c r="U5599" s="9">
        <v>140525.35999999999</v>
      </c>
    </row>
    <row r="5600" spans="1:21" ht="23.25" thickBot="1" x14ac:dyDescent="0.3">
      <c r="A5600" s="4" t="s">
        <v>1459</v>
      </c>
      <c r="B5600" s="4" t="s">
        <v>89</v>
      </c>
      <c r="C5600" s="4" t="s">
        <v>90</v>
      </c>
      <c r="D5600" s="4" t="s">
        <v>1460</v>
      </c>
      <c r="E5600" s="4" t="s">
        <v>1461</v>
      </c>
      <c r="F5600" s="4" t="s">
        <v>53</v>
      </c>
      <c r="G5600" s="4" t="s">
        <v>54</v>
      </c>
      <c r="H5600" s="4" t="s">
        <v>686</v>
      </c>
      <c r="I5600" s="8">
        <v>482.28</v>
      </c>
      <c r="J5600" s="8">
        <v>792.27</v>
      </c>
      <c r="K5600" s="8">
        <v>2332.15</v>
      </c>
      <c r="L5600" s="8">
        <v>1076.03</v>
      </c>
      <c r="M5600" s="8">
        <v>1923.51</v>
      </c>
      <c r="N5600" s="8">
        <v>2827.56</v>
      </c>
      <c r="O5600" s="8">
        <v>1185.97</v>
      </c>
      <c r="P5600" s="8">
        <v>2767.61</v>
      </c>
      <c r="Q5600" s="8">
        <v>3559.57</v>
      </c>
      <c r="R5600" s="8">
        <v>2967.61</v>
      </c>
      <c r="S5600" s="8">
        <v>1605.77</v>
      </c>
      <c r="T5600" s="8">
        <v>1981.62</v>
      </c>
      <c r="U5600" s="9">
        <v>23501.95</v>
      </c>
    </row>
    <row r="5601" spans="1:21" ht="23.25" thickBot="1" x14ac:dyDescent="0.3">
      <c r="A5601" s="4" t="s">
        <v>1459</v>
      </c>
      <c r="B5601" s="4" t="s">
        <v>89</v>
      </c>
      <c r="C5601" s="4" t="s">
        <v>90</v>
      </c>
      <c r="D5601" s="4" t="s">
        <v>1460</v>
      </c>
      <c r="E5601" s="4" t="s">
        <v>1461</v>
      </c>
      <c r="F5601" s="4" t="s">
        <v>172</v>
      </c>
      <c r="G5601" s="4" t="s">
        <v>173</v>
      </c>
      <c r="H5601" s="4" t="s">
        <v>686</v>
      </c>
      <c r="I5601" s="10">
        <v>-45</v>
      </c>
      <c r="J5601" s="10">
        <v>22.5</v>
      </c>
      <c r="K5601" s="10">
        <v>45</v>
      </c>
      <c r="L5601" s="11"/>
      <c r="M5601" s="10">
        <v>90</v>
      </c>
      <c r="N5601" s="10">
        <v>90</v>
      </c>
      <c r="O5601" s="10">
        <v>45</v>
      </c>
      <c r="P5601" s="10">
        <v>22.5</v>
      </c>
      <c r="Q5601" s="10">
        <v>67.5</v>
      </c>
      <c r="R5601" s="10">
        <v>22.5</v>
      </c>
      <c r="S5601" s="10">
        <v>90</v>
      </c>
      <c r="T5601" s="10">
        <v>22.5</v>
      </c>
      <c r="U5601" s="9">
        <v>472.5</v>
      </c>
    </row>
    <row r="5602" spans="1:21" ht="23.25" thickBot="1" x14ac:dyDescent="0.3">
      <c r="A5602" s="4" t="s">
        <v>1459</v>
      </c>
      <c r="B5602" s="4" t="s">
        <v>89</v>
      </c>
      <c r="C5602" s="4" t="s">
        <v>90</v>
      </c>
      <c r="D5602" s="4" t="s">
        <v>1464</v>
      </c>
      <c r="E5602" s="4" t="s">
        <v>1465</v>
      </c>
      <c r="F5602" s="4" t="s">
        <v>47</v>
      </c>
      <c r="G5602" s="4" t="s">
        <v>48</v>
      </c>
      <c r="H5602" s="4" t="s">
        <v>440</v>
      </c>
      <c r="I5602" s="7"/>
      <c r="J5602" s="7"/>
      <c r="K5602" s="7"/>
      <c r="L5602" s="8">
        <v>110.61</v>
      </c>
      <c r="M5602" s="8">
        <v>181.69</v>
      </c>
      <c r="N5602" s="7"/>
      <c r="O5602" s="7"/>
      <c r="P5602" s="7"/>
      <c r="Q5602" s="7"/>
      <c r="R5602" s="7"/>
      <c r="S5602" s="7"/>
      <c r="T5602" s="7"/>
      <c r="U5602" s="9">
        <v>292.3</v>
      </c>
    </row>
    <row r="5603" spans="1:21" ht="23.25" thickBot="1" x14ac:dyDescent="0.3">
      <c r="A5603" s="4" t="s">
        <v>1459</v>
      </c>
      <c r="B5603" s="4" t="s">
        <v>89</v>
      </c>
      <c r="C5603" s="4" t="s">
        <v>90</v>
      </c>
      <c r="D5603" s="4" t="s">
        <v>1466</v>
      </c>
      <c r="E5603" s="4" t="s">
        <v>1467</v>
      </c>
      <c r="F5603" s="4" t="s">
        <v>47</v>
      </c>
      <c r="G5603" s="4" t="s">
        <v>48</v>
      </c>
      <c r="H5603" s="4" t="s">
        <v>485</v>
      </c>
      <c r="I5603" s="10">
        <v>36.19</v>
      </c>
      <c r="J5603" s="11"/>
      <c r="K5603" s="11"/>
      <c r="L5603" s="11"/>
      <c r="M5603" s="11"/>
      <c r="N5603" s="11"/>
      <c r="O5603" s="11"/>
      <c r="P5603" s="11"/>
      <c r="Q5603" s="11"/>
      <c r="R5603" s="11"/>
      <c r="S5603" s="11"/>
      <c r="T5603" s="11"/>
      <c r="U5603" s="9">
        <v>36.19</v>
      </c>
    </row>
    <row r="5604" spans="1:21" ht="23.25" thickBot="1" x14ac:dyDescent="0.3">
      <c r="A5604" s="4" t="s">
        <v>1459</v>
      </c>
      <c r="B5604" s="4" t="s">
        <v>89</v>
      </c>
      <c r="C5604" s="4" t="s">
        <v>90</v>
      </c>
      <c r="D5604" s="4" t="s">
        <v>1466</v>
      </c>
      <c r="E5604" s="4" t="s">
        <v>1467</v>
      </c>
      <c r="F5604" s="4" t="s">
        <v>94</v>
      </c>
      <c r="G5604" s="4" t="s">
        <v>95</v>
      </c>
      <c r="H5604" s="4" t="s">
        <v>485</v>
      </c>
      <c r="I5604" s="8">
        <v>40.76</v>
      </c>
      <c r="J5604" s="8">
        <v>20.05</v>
      </c>
      <c r="K5604" s="7"/>
      <c r="L5604" s="8">
        <v>92.53</v>
      </c>
      <c r="M5604" s="8">
        <v>86.05</v>
      </c>
      <c r="N5604" s="8">
        <v>17.25</v>
      </c>
      <c r="O5604" s="7"/>
      <c r="P5604" s="7"/>
      <c r="Q5604" s="8">
        <v>15.39</v>
      </c>
      <c r="R5604" s="8">
        <v>1.59</v>
      </c>
      <c r="S5604" s="8">
        <v>13.8</v>
      </c>
      <c r="T5604" s="7"/>
      <c r="U5604" s="9">
        <v>287.42</v>
      </c>
    </row>
    <row r="5605" spans="1:21" ht="23.25" thickBot="1" x14ac:dyDescent="0.3">
      <c r="A5605" s="4" t="s">
        <v>1459</v>
      </c>
      <c r="B5605" s="4" t="s">
        <v>89</v>
      </c>
      <c r="C5605" s="4" t="s">
        <v>90</v>
      </c>
      <c r="D5605" s="4" t="s">
        <v>1466</v>
      </c>
      <c r="E5605" s="4" t="s">
        <v>1467</v>
      </c>
      <c r="F5605" s="4" t="s">
        <v>42</v>
      </c>
      <c r="G5605" s="4" t="s">
        <v>43</v>
      </c>
      <c r="H5605" s="4" t="s">
        <v>485</v>
      </c>
      <c r="I5605" s="10">
        <v>832.89</v>
      </c>
      <c r="J5605" s="10">
        <v>409.8</v>
      </c>
      <c r="K5605" s="11"/>
      <c r="L5605" s="10">
        <v>1891.01</v>
      </c>
      <c r="M5605" s="10">
        <v>1599.03</v>
      </c>
      <c r="N5605" s="10">
        <v>352.43</v>
      </c>
      <c r="O5605" s="11"/>
      <c r="P5605" s="11"/>
      <c r="Q5605" s="10">
        <v>314.52</v>
      </c>
      <c r="R5605" s="10">
        <v>32.57</v>
      </c>
      <c r="S5605" s="10">
        <v>282.10000000000002</v>
      </c>
      <c r="T5605" s="11"/>
      <c r="U5605" s="9">
        <v>5714.35</v>
      </c>
    </row>
    <row r="5606" spans="1:21" ht="23.25" thickBot="1" x14ac:dyDescent="0.3">
      <c r="A5606" s="4" t="s">
        <v>1459</v>
      </c>
      <c r="B5606" s="4" t="s">
        <v>89</v>
      </c>
      <c r="C5606" s="4" t="s">
        <v>90</v>
      </c>
      <c r="D5606" s="4" t="s">
        <v>1466</v>
      </c>
      <c r="E5606" s="4" t="s">
        <v>1467</v>
      </c>
      <c r="F5606" s="4" t="s">
        <v>53</v>
      </c>
      <c r="G5606" s="4" t="s">
        <v>54</v>
      </c>
      <c r="H5606" s="4" t="s">
        <v>485</v>
      </c>
      <c r="I5606" s="7"/>
      <c r="J5606" s="7"/>
      <c r="K5606" s="7"/>
      <c r="L5606" s="7"/>
      <c r="M5606" s="8">
        <v>159.35</v>
      </c>
      <c r="N5606" s="7"/>
      <c r="O5606" s="7"/>
      <c r="P5606" s="7"/>
      <c r="Q5606" s="7"/>
      <c r="R5606" s="7"/>
      <c r="S5606" s="7"/>
      <c r="T5606" s="7"/>
      <c r="U5606" s="9">
        <v>159.35</v>
      </c>
    </row>
    <row r="5607" spans="1:21" ht="23.25" thickBot="1" x14ac:dyDescent="0.3">
      <c r="A5607" s="4" t="s">
        <v>1459</v>
      </c>
      <c r="B5607" s="4" t="s">
        <v>89</v>
      </c>
      <c r="C5607" s="4" t="s">
        <v>90</v>
      </c>
      <c r="D5607" s="4" t="s">
        <v>1468</v>
      </c>
      <c r="E5607" s="4" t="s">
        <v>1469</v>
      </c>
      <c r="F5607" s="4" t="s">
        <v>70</v>
      </c>
      <c r="G5607" s="4" t="s">
        <v>71</v>
      </c>
      <c r="H5607" s="4" t="s">
        <v>1470</v>
      </c>
      <c r="I5607" s="11"/>
      <c r="J5607" s="11"/>
      <c r="K5607" s="11"/>
      <c r="L5607" s="11"/>
      <c r="M5607" s="11"/>
      <c r="N5607" s="11"/>
      <c r="O5607" s="11"/>
      <c r="P5607" s="11"/>
      <c r="Q5607" s="10">
        <v>456.89</v>
      </c>
      <c r="R5607" s="11"/>
      <c r="S5607" s="11"/>
      <c r="T5607" s="11"/>
      <c r="U5607" s="9">
        <v>456.89</v>
      </c>
    </row>
    <row r="5608" spans="1:21" ht="23.25" thickBot="1" x14ac:dyDescent="0.3">
      <c r="A5608" s="4" t="s">
        <v>1459</v>
      </c>
      <c r="B5608" s="4" t="s">
        <v>89</v>
      </c>
      <c r="C5608" s="4" t="s">
        <v>90</v>
      </c>
      <c r="D5608" s="4" t="s">
        <v>1468</v>
      </c>
      <c r="E5608" s="4" t="s">
        <v>1469</v>
      </c>
      <c r="F5608" s="4" t="s">
        <v>94</v>
      </c>
      <c r="G5608" s="4" t="s">
        <v>95</v>
      </c>
      <c r="H5608" s="4" t="s">
        <v>1470</v>
      </c>
      <c r="I5608" s="8">
        <v>158.04</v>
      </c>
      <c r="J5608" s="8">
        <v>32.69</v>
      </c>
      <c r="K5608" s="8">
        <v>41.49</v>
      </c>
      <c r="L5608" s="8">
        <v>254.43</v>
      </c>
      <c r="M5608" s="8">
        <v>200.54</v>
      </c>
      <c r="N5608" s="8">
        <v>105.64</v>
      </c>
      <c r="O5608" s="8">
        <v>311.63</v>
      </c>
      <c r="P5608" s="8">
        <v>175.93</v>
      </c>
      <c r="Q5608" s="8">
        <v>505.69</v>
      </c>
      <c r="R5608" s="8">
        <v>182.64</v>
      </c>
      <c r="S5608" s="8">
        <v>164.84</v>
      </c>
      <c r="T5608" s="8">
        <v>180.33</v>
      </c>
      <c r="U5608" s="9">
        <v>2313.89</v>
      </c>
    </row>
    <row r="5609" spans="1:21" ht="23.25" thickBot="1" x14ac:dyDescent="0.3">
      <c r="A5609" s="4" t="s">
        <v>1459</v>
      </c>
      <c r="B5609" s="4" t="s">
        <v>89</v>
      </c>
      <c r="C5609" s="4" t="s">
        <v>90</v>
      </c>
      <c r="D5609" s="4" t="s">
        <v>1468</v>
      </c>
      <c r="E5609" s="4" t="s">
        <v>1469</v>
      </c>
      <c r="F5609" s="4" t="s">
        <v>98</v>
      </c>
      <c r="G5609" s="4" t="s">
        <v>99</v>
      </c>
      <c r="H5609" s="4" t="s">
        <v>1470</v>
      </c>
      <c r="I5609" s="11"/>
      <c r="J5609" s="11"/>
      <c r="K5609" s="11"/>
      <c r="L5609" s="11"/>
      <c r="M5609" s="11"/>
      <c r="N5609" s="11"/>
      <c r="O5609" s="11"/>
      <c r="P5609" s="11"/>
      <c r="Q5609" s="11"/>
      <c r="R5609" s="11"/>
      <c r="S5609" s="11"/>
      <c r="T5609" s="10">
        <v>229.93</v>
      </c>
      <c r="U5609" s="9">
        <v>229.93</v>
      </c>
    </row>
    <row r="5610" spans="1:21" ht="23.25" thickBot="1" x14ac:dyDescent="0.3">
      <c r="A5610" s="4" t="s">
        <v>1459</v>
      </c>
      <c r="B5610" s="4" t="s">
        <v>89</v>
      </c>
      <c r="C5610" s="4" t="s">
        <v>90</v>
      </c>
      <c r="D5610" s="4" t="s">
        <v>1468</v>
      </c>
      <c r="E5610" s="4" t="s">
        <v>1469</v>
      </c>
      <c r="F5610" s="4" t="s">
        <v>51</v>
      </c>
      <c r="G5610" s="4" t="s">
        <v>52</v>
      </c>
      <c r="H5610" s="4" t="s">
        <v>1470</v>
      </c>
      <c r="I5610" s="7"/>
      <c r="J5610" s="7"/>
      <c r="K5610" s="7"/>
      <c r="L5610" s="8">
        <v>718.14</v>
      </c>
      <c r="M5610" s="8">
        <v>205.18</v>
      </c>
      <c r="N5610" s="7"/>
      <c r="O5610" s="8">
        <v>512.96</v>
      </c>
      <c r="P5610" s="7"/>
      <c r="Q5610" s="7"/>
      <c r="R5610" s="7"/>
      <c r="S5610" s="7"/>
      <c r="T5610" s="8">
        <v>313.89999999999998</v>
      </c>
      <c r="U5610" s="9">
        <v>1750.18</v>
      </c>
    </row>
    <row r="5611" spans="1:21" ht="23.25" thickBot="1" x14ac:dyDescent="0.3">
      <c r="A5611" s="4" t="s">
        <v>1459</v>
      </c>
      <c r="B5611" s="4" t="s">
        <v>89</v>
      </c>
      <c r="C5611" s="4" t="s">
        <v>90</v>
      </c>
      <c r="D5611" s="4" t="s">
        <v>1468</v>
      </c>
      <c r="E5611" s="4" t="s">
        <v>1469</v>
      </c>
      <c r="F5611" s="4" t="s">
        <v>42</v>
      </c>
      <c r="G5611" s="4" t="s">
        <v>43</v>
      </c>
      <c r="H5611" s="4" t="s">
        <v>1470</v>
      </c>
      <c r="I5611" s="10">
        <v>2599.1</v>
      </c>
      <c r="J5611" s="10">
        <v>445.56</v>
      </c>
      <c r="K5611" s="10">
        <v>847.88</v>
      </c>
      <c r="L5611" s="10">
        <v>3865.95</v>
      </c>
      <c r="M5611" s="10">
        <v>3623.7</v>
      </c>
      <c r="N5611" s="10">
        <v>2158.8000000000002</v>
      </c>
      <c r="O5611" s="10">
        <v>3932.1</v>
      </c>
      <c r="P5611" s="10">
        <v>2749.14</v>
      </c>
      <c r="Q5611" s="10">
        <v>7469.85</v>
      </c>
      <c r="R5611" s="10">
        <v>2516.17</v>
      </c>
      <c r="S5611" s="10">
        <v>1681.23</v>
      </c>
      <c r="T5611" s="10">
        <v>2476.85</v>
      </c>
      <c r="U5611" s="9">
        <v>34366.33</v>
      </c>
    </row>
    <row r="5612" spans="1:21" ht="23.25" thickBot="1" x14ac:dyDescent="0.3">
      <c r="A5612" s="4" t="s">
        <v>1459</v>
      </c>
      <c r="B5612" s="4" t="s">
        <v>89</v>
      </c>
      <c r="C5612" s="4" t="s">
        <v>90</v>
      </c>
      <c r="D5612" s="4" t="s">
        <v>1468</v>
      </c>
      <c r="E5612" s="4" t="s">
        <v>1469</v>
      </c>
      <c r="F5612" s="4" t="s">
        <v>53</v>
      </c>
      <c r="G5612" s="4" t="s">
        <v>54</v>
      </c>
      <c r="H5612" s="4" t="s">
        <v>1470</v>
      </c>
      <c r="I5612" s="8">
        <v>630.64</v>
      </c>
      <c r="J5612" s="8">
        <v>222.57</v>
      </c>
      <c r="K5612" s="7"/>
      <c r="L5612" s="8">
        <v>615.52</v>
      </c>
      <c r="M5612" s="8">
        <v>269.3</v>
      </c>
      <c r="N5612" s="7"/>
      <c r="O5612" s="8">
        <v>1923.5</v>
      </c>
      <c r="P5612" s="8">
        <v>846.34</v>
      </c>
      <c r="Q5612" s="8">
        <v>2864.52</v>
      </c>
      <c r="R5612" s="8">
        <v>1216.44</v>
      </c>
      <c r="S5612" s="8">
        <v>1687.32</v>
      </c>
      <c r="T5612" s="8">
        <v>894.43</v>
      </c>
      <c r="U5612" s="9">
        <v>11170.58</v>
      </c>
    </row>
    <row r="5613" spans="1:21" ht="23.25" thickBot="1" x14ac:dyDescent="0.3">
      <c r="A5613" s="4" t="s">
        <v>1459</v>
      </c>
      <c r="B5613" s="4" t="s">
        <v>89</v>
      </c>
      <c r="C5613" s="4" t="s">
        <v>90</v>
      </c>
      <c r="D5613" s="4" t="s">
        <v>1468</v>
      </c>
      <c r="E5613" s="4" t="s">
        <v>1469</v>
      </c>
      <c r="F5613" s="4" t="s">
        <v>172</v>
      </c>
      <c r="G5613" s="4" t="s">
        <v>173</v>
      </c>
      <c r="H5613" s="4" t="s">
        <v>1470</v>
      </c>
      <c r="I5613" s="11"/>
      <c r="J5613" s="11"/>
      <c r="K5613" s="11"/>
      <c r="L5613" s="11"/>
      <c r="M5613" s="10">
        <v>45</v>
      </c>
      <c r="N5613" s="11"/>
      <c r="O5613" s="10">
        <v>135</v>
      </c>
      <c r="P5613" s="10">
        <v>45</v>
      </c>
      <c r="Q5613" s="10">
        <v>135</v>
      </c>
      <c r="R5613" s="11"/>
      <c r="S5613" s="10">
        <v>67.5</v>
      </c>
      <c r="T5613" s="11"/>
      <c r="U5613" s="9">
        <v>427.5</v>
      </c>
    </row>
    <row r="5614" spans="1:21" ht="23.25" thickBot="1" x14ac:dyDescent="0.3">
      <c r="A5614" s="4" t="s">
        <v>1459</v>
      </c>
      <c r="B5614" s="4" t="s">
        <v>89</v>
      </c>
      <c r="C5614" s="4" t="s">
        <v>90</v>
      </c>
      <c r="D5614" s="4" t="s">
        <v>1471</v>
      </c>
      <c r="E5614" s="4" t="s">
        <v>1472</v>
      </c>
      <c r="F5614" s="4" t="s">
        <v>70</v>
      </c>
      <c r="G5614" s="4" t="s">
        <v>71</v>
      </c>
      <c r="H5614" s="4" t="s">
        <v>1452</v>
      </c>
      <c r="I5614" s="8">
        <v>142.15</v>
      </c>
      <c r="J5614" s="7"/>
      <c r="K5614" s="8">
        <v>622.02</v>
      </c>
      <c r="L5614" s="7"/>
      <c r="M5614" s="7"/>
      <c r="N5614" s="7"/>
      <c r="O5614" s="7"/>
      <c r="P5614" s="7"/>
      <c r="Q5614" s="8">
        <v>268.31</v>
      </c>
      <c r="R5614" s="7"/>
      <c r="S5614" s="7"/>
      <c r="T5614" s="7"/>
      <c r="U5614" s="9">
        <v>1032.48</v>
      </c>
    </row>
    <row r="5615" spans="1:21" ht="23.25" thickBot="1" x14ac:dyDescent="0.3">
      <c r="A5615" s="4" t="s">
        <v>1459</v>
      </c>
      <c r="B5615" s="4" t="s">
        <v>89</v>
      </c>
      <c r="C5615" s="4" t="s">
        <v>90</v>
      </c>
      <c r="D5615" s="4" t="s">
        <v>1471</v>
      </c>
      <c r="E5615" s="4" t="s">
        <v>1472</v>
      </c>
      <c r="F5615" s="4" t="s">
        <v>94</v>
      </c>
      <c r="G5615" s="4" t="s">
        <v>95</v>
      </c>
      <c r="H5615" s="4" t="s">
        <v>1452</v>
      </c>
      <c r="I5615" s="10">
        <v>69.03</v>
      </c>
      <c r="J5615" s="10">
        <v>67.209999999999994</v>
      </c>
      <c r="K5615" s="10">
        <v>96.75</v>
      </c>
      <c r="L5615" s="10">
        <v>176.75</v>
      </c>
      <c r="M5615" s="10">
        <v>154.56</v>
      </c>
      <c r="N5615" s="10">
        <v>77.3</v>
      </c>
      <c r="O5615" s="10">
        <v>16.97</v>
      </c>
      <c r="P5615" s="10">
        <v>64</v>
      </c>
      <c r="Q5615" s="10">
        <v>489.42</v>
      </c>
      <c r="R5615" s="10">
        <v>149.71</v>
      </c>
      <c r="S5615" s="10">
        <v>337.84</v>
      </c>
      <c r="T5615" s="10">
        <v>161.68</v>
      </c>
      <c r="U5615" s="9">
        <v>1861.22</v>
      </c>
    </row>
    <row r="5616" spans="1:21" ht="23.25" thickBot="1" x14ac:dyDescent="0.3">
      <c r="A5616" s="4" t="s">
        <v>1459</v>
      </c>
      <c r="B5616" s="4" t="s">
        <v>89</v>
      </c>
      <c r="C5616" s="4" t="s">
        <v>90</v>
      </c>
      <c r="D5616" s="4" t="s">
        <v>1471</v>
      </c>
      <c r="E5616" s="4" t="s">
        <v>1472</v>
      </c>
      <c r="F5616" s="4" t="s">
        <v>98</v>
      </c>
      <c r="G5616" s="4" t="s">
        <v>99</v>
      </c>
      <c r="H5616" s="4" t="s">
        <v>1452</v>
      </c>
      <c r="I5616" s="7"/>
      <c r="J5616" s="7"/>
      <c r="K5616" s="7"/>
      <c r="L5616" s="7"/>
      <c r="M5616" s="7"/>
      <c r="N5616" s="7"/>
      <c r="O5616" s="7"/>
      <c r="P5616" s="7"/>
      <c r="Q5616" s="7"/>
      <c r="R5616" s="8">
        <v>122.69</v>
      </c>
      <c r="S5616" s="8">
        <v>-122.69</v>
      </c>
      <c r="T5616" s="7"/>
      <c r="U5616" s="12">
        <v>0</v>
      </c>
    </row>
    <row r="5617" spans="1:21" ht="23.25" thickBot="1" x14ac:dyDescent="0.3">
      <c r="A5617" s="4" t="s">
        <v>1459</v>
      </c>
      <c r="B5617" s="4" t="s">
        <v>89</v>
      </c>
      <c r="C5617" s="4" t="s">
        <v>90</v>
      </c>
      <c r="D5617" s="4" t="s">
        <v>1471</v>
      </c>
      <c r="E5617" s="4" t="s">
        <v>1472</v>
      </c>
      <c r="F5617" s="4" t="s">
        <v>42</v>
      </c>
      <c r="G5617" s="4" t="s">
        <v>43</v>
      </c>
      <c r="H5617" s="4" t="s">
        <v>1452</v>
      </c>
      <c r="I5617" s="10">
        <v>1113.9000000000001</v>
      </c>
      <c r="J5617" s="10">
        <v>891.12</v>
      </c>
      <c r="K5617" s="10">
        <v>1669.3</v>
      </c>
      <c r="L5617" s="10">
        <v>2310.7199999999998</v>
      </c>
      <c r="M5617" s="10">
        <v>1927.5</v>
      </c>
      <c r="N5617" s="10">
        <v>1156.5</v>
      </c>
      <c r="O5617" s="10">
        <v>231.3</v>
      </c>
      <c r="P5617" s="10">
        <v>1026.48</v>
      </c>
      <c r="Q5617" s="10">
        <v>8020.26</v>
      </c>
      <c r="R5617" s="10">
        <v>2419.42</v>
      </c>
      <c r="S5617" s="10">
        <v>2659.27</v>
      </c>
      <c r="T5617" s="10">
        <v>2011.96</v>
      </c>
      <c r="U5617" s="9">
        <v>25437.73</v>
      </c>
    </row>
    <row r="5618" spans="1:21" ht="23.25" thickBot="1" x14ac:dyDescent="0.3">
      <c r="A5618" s="4" t="s">
        <v>1459</v>
      </c>
      <c r="B5618" s="4" t="s">
        <v>89</v>
      </c>
      <c r="C5618" s="4" t="s">
        <v>90</v>
      </c>
      <c r="D5618" s="4" t="s">
        <v>1471</v>
      </c>
      <c r="E5618" s="4" t="s">
        <v>1472</v>
      </c>
      <c r="F5618" s="4" t="s">
        <v>53</v>
      </c>
      <c r="G5618" s="4" t="s">
        <v>54</v>
      </c>
      <c r="H5618" s="4" t="s">
        <v>1452</v>
      </c>
      <c r="I5618" s="8">
        <v>296.77999999999997</v>
      </c>
      <c r="J5618" s="8">
        <v>482.25</v>
      </c>
      <c r="K5618" s="8">
        <v>308.04000000000002</v>
      </c>
      <c r="L5618" s="8">
        <v>1301.3800000000001</v>
      </c>
      <c r="M5618" s="8">
        <v>1231.04</v>
      </c>
      <c r="N5618" s="8">
        <v>423.17</v>
      </c>
      <c r="O5618" s="8">
        <v>115.41</v>
      </c>
      <c r="P5618" s="8">
        <v>281.36</v>
      </c>
      <c r="Q5618" s="8">
        <v>1981.62</v>
      </c>
      <c r="R5618" s="8">
        <v>640.14</v>
      </c>
      <c r="S5618" s="8">
        <v>422.32</v>
      </c>
      <c r="T5618" s="8">
        <v>109.63</v>
      </c>
      <c r="U5618" s="9">
        <v>7593.14</v>
      </c>
    </row>
    <row r="5619" spans="1:21" ht="23.25" thickBot="1" x14ac:dyDescent="0.3">
      <c r="A5619" s="4" t="s">
        <v>1459</v>
      </c>
      <c r="B5619" s="4" t="s">
        <v>89</v>
      </c>
      <c r="C5619" s="4" t="s">
        <v>90</v>
      </c>
      <c r="D5619" s="4" t="s">
        <v>1471</v>
      </c>
      <c r="E5619" s="4" t="s">
        <v>1472</v>
      </c>
      <c r="F5619" s="4" t="s">
        <v>172</v>
      </c>
      <c r="G5619" s="4" t="s">
        <v>173</v>
      </c>
      <c r="H5619" s="4" t="s">
        <v>1452</v>
      </c>
      <c r="I5619" s="11"/>
      <c r="J5619" s="11"/>
      <c r="K5619" s="10">
        <v>22.5</v>
      </c>
      <c r="L5619" s="10">
        <v>90</v>
      </c>
      <c r="M5619" s="10">
        <v>45</v>
      </c>
      <c r="N5619" s="11"/>
      <c r="O5619" s="11"/>
      <c r="P5619" s="11"/>
      <c r="Q5619" s="10">
        <v>90</v>
      </c>
      <c r="R5619" s="11"/>
      <c r="S5619" s="11"/>
      <c r="T5619" s="11"/>
      <c r="U5619" s="9">
        <v>247.5</v>
      </c>
    </row>
    <row r="5620" spans="1:21" ht="23.25" thickBot="1" x14ac:dyDescent="0.3">
      <c r="A5620" s="4" t="s">
        <v>1459</v>
      </c>
      <c r="B5620" s="4" t="s">
        <v>237</v>
      </c>
      <c r="C5620" s="4" t="s">
        <v>238</v>
      </c>
      <c r="D5620" s="4" t="s">
        <v>1475</v>
      </c>
      <c r="E5620" s="4" t="s">
        <v>1476</v>
      </c>
      <c r="F5620" s="4" t="s">
        <v>144</v>
      </c>
      <c r="G5620" s="4" t="s">
        <v>145</v>
      </c>
      <c r="H5620" s="4" t="s">
        <v>1477</v>
      </c>
      <c r="I5620" s="8">
        <v>411.09</v>
      </c>
      <c r="J5620" s="8">
        <v>375.74</v>
      </c>
      <c r="K5620" s="8">
        <v>405.03</v>
      </c>
      <c r="L5620" s="8">
        <v>405.03</v>
      </c>
      <c r="M5620" s="8">
        <v>450.12</v>
      </c>
      <c r="N5620" s="8">
        <v>479.41</v>
      </c>
      <c r="O5620" s="8">
        <v>420.83</v>
      </c>
      <c r="P5620" s="8">
        <v>450.12</v>
      </c>
      <c r="Q5620" s="8">
        <v>420.83</v>
      </c>
      <c r="R5620" s="8">
        <v>420.83</v>
      </c>
      <c r="S5620" s="8">
        <v>450.12</v>
      </c>
      <c r="T5620" s="8">
        <v>450.12</v>
      </c>
      <c r="U5620" s="9">
        <v>5139.2700000000004</v>
      </c>
    </row>
    <row r="5621" spans="1:21" ht="23.25" thickBot="1" x14ac:dyDescent="0.3">
      <c r="A5621" s="4" t="s">
        <v>1459</v>
      </c>
      <c r="B5621" s="4" t="s">
        <v>821</v>
      </c>
      <c r="C5621" s="4" t="s">
        <v>822</v>
      </c>
      <c r="D5621" s="4" t="s">
        <v>1462</v>
      </c>
      <c r="E5621" s="4" t="s">
        <v>1463</v>
      </c>
      <c r="F5621" s="4" t="s">
        <v>108</v>
      </c>
      <c r="G5621" s="4" t="s">
        <v>109</v>
      </c>
      <c r="H5621" s="4" t="s">
        <v>205</v>
      </c>
      <c r="I5621" s="10">
        <v>1558.04</v>
      </c>
      <c r="J5621" s="10">
        <v>1297.94</v>
      </c>
      <c r="K5621" s="10">
        <v>1104.79</v>
      </c>
      <c r="L5621" s="10">
        <v>1403.53</v>
      </c>
      <c r="M5621" s="10">
        <v>1614.7</v>
      </c>
      <c r="N5621" s="10">
        <v>1759.18</v>
      </c>
      <c r="O5621" s="10">
        <v>1759.18</v>
      </c>
      <c r="P5621" s="10">
        <v>1671.22</v>
      </c>
      <c r="Q5621" s="10">
        <v>1759.18</v>
      </c>
      <c r="R5621" s="10">
        <v>1312.73</v>
      </c>
      <c r="S5621" s="10">
        <v>1679.22</v>
      </c>
      <c r="T5621" s="10">
        <v>1519.29</v>
      </c>
      <c r="U5621" s="9">
        <v>18439</v>
      </c>
    </row>
    <row r="5622" spans="1:21" ht="23.25" thickBot="1" x14ac:dyDescent="0.3">
      <c r="A5622" s="4" t="s">
        <v>1459</v>
      </c>
      <c r="B5622" s="4" t="s">
        <v>821</v>
      </c>
      <c r="C5622" s="4" t="s">
        <v>822</v>
      </c>
      <c r="D5622" s="4" t="s">
        <v>1462</v>
      </c>
      <c r="E5622" s="4" t="s">
        <v>1463</v>
      </c>
      <c r="F5622" s="4" t="s">
        <v>112</v>
      </c>
      <c r="G5622" s="4" t="s">
        <v>113</v>
      </c>
      <c r="H5622" s="4" t="s">
        <v>205</v>
      </c>
      <c r="I5622" s="8">
        <v>232</v>
      </c>
      <c r="J5622" s="8">
        <v>232.01</v>
      </c>
      <c r="K5622" s="8">
        <v>232</v>
      </c>
      <c r="L5622" s="8">
        <v>232</v>
      </c>
      <c r="M5622" s="8">
        <v>232</v>
      </c>
      <c r="N5622" s="8">
        <v>240.12</v>
      </c>
      <c r="O5622" s="8">
        <v>240.12</v>
      </c>
      <c r="P5622" s="8">
        <v>240.13</v>
      </c>
      <c r="Q5622" s="8">
        <v>240.12</v>
      </c>
      <c r="R5622" s="8">
        <v>240.13</v>
      </c>
      <c r="S5622" s="8">
        <v>240.12</v>
      </c>
      <c r="T5622" s="8">
        <v>240.12</v>
      </c>
      <c r="U5622" s="9">
        <v>2840.87</v>
      </c>
    </row>
    <row r="5623" spans="1:21" ht="23.25" thickBot="1" x14ac:dyDescent="0.3">
      <c r="A5623" s="4" t="s">
        <v>1459</v>
      </c>
      <c r="B5623" s="4" t="s">
        <v>821</v>
      </c>
      <c r="C5623" s="4" t="s">
        <v>822</v>
      </c>
      <c r="D5623" s="4" t="s">
        <v>1462</v>
      </c>
      <c r="E5623" s="4" t="s">
        <v>1463</v>
      </c>
      <c r="F5623" s="4" t="s">
        <v>114</v>
      </c>
      <c r="G5623" s="4" t="s">
        <v>115</v>
      </c>
      <c r="H5623" s="4" t="s">
        <v>205</v>
      </c>
      <c r="I5623" s="10">
        <v>858.68</v>
      </c>
      <c r="J5623" s="10">
        <v>858.68</v>
      </c>
      <c r="K5623" s="10">
        <v>858.68</v>
      </c>
      <c r="L5623" s="10">
        <v>861.06</v>
      </c>
      <c r="M5623" s="10">
        <v>861.06</v>
      </c>
      <c r="N5623" s="10">
        <v>891.2</v>
      </c>
      <c r="O5623" s="10">
        <v>891.2</v>
      </c>
      <c r="P5623" s="10">
        <v>891.2</v>
      </c>
      <c r="Q5623" s="10">
        <v>891.2</v>
      </c>
      <c r="R5623" s="10">
        <v>891.2</v>
      </c>
      <c r="S5623" s="10">
        <v>891.2</v>
      </c>
      <c r="T5623" s="10">
        <v>891.2</v>
      </c>
      <c r="U5623" s="9">
        <v>10536.56</v>
      </c>
    </row>
    <row r="5624" spans="1:21" ht="23.25" thickBot="1" x14ac:dyDescent="0.3">
      <c r="A5624" s="4" t="s">
        <v>1459</v>
      </c>
      <c r="B5624" s="4" t="s">
        <v>821</v>
      </c>
      <c r="C5624" s="4" t="s">
        <v>822</v>
      </c>
      <c r="D5624" s="4" t="s">
        <v>1462</v>
      </c>
      <c r="E5624" s="4" t="s">
        <v>1463</v>
      </c>
      <c r="F5624" s="4" t="s">
        <v>70</v>
      </c>
      <c r="G5624" s="4" t="s">
        <v>71</v>
      </c>
      <c r="H5624" s="4" t="s">
        <v>205</v>
      </c>
      <c r="I5624" s="8">
        <v>524.98</v>
      </c>
      <c r="J5624" s="8">
        <v>118.76</v>
      </c>
      <c r="K5624" s="8">
        <v>266.92</v>
      </c>
      <c r="L5624" s="8">
        <v>44.36</v>
      </c>
      <c r="M5624" s="8">
        <v>1738.46</v>
      </c>
      <c r="N5624" s="8">
        <v>224.43</v>
      </c>
      <c r="O5624" s="7"/>
      <c r="P5624" s="7"/>
      <c r="Q5624" s="8">
        <v>669</v>
      </c>
      <c r="R5624" s="7"/>
      <c r="S5624" s="7"/>
      <c r="T5624" s="7"/>
      <c r="U5624" s="9">
        <v>3586.91</v>
      </c>
    </row>
    <row r="5625" spans="1:21" ht="23.25" thickBot="1" x14ac:dyDescent="0.3">
      <c r="A5625" s="4" t="s">
        <v>1459</v>
      </c>
      <c r="B5625" s="4" t="s">
        <v>821</v>
      </c>
      <c r="C5625" s="4" t="s">
        <v>822</v>
      </c>
      <c r="D5625" s="4" t="s">
        <v>1462</v>
      </c>
      <c r="E5625" s="4" t="s">
        <v>1463</v>
      </c>
      <c r="F5625" s="4" t="s">
        <v>47</v>
      </c>
      <c r="G5625" s="4" t="s">
        <v>48</v>
      </c>
      <c r="H5625" s="4" t="s">
        <v>205</v>
      </c>
      <c r="I5625" s="11"/>
      <c r="J5625" s="11"/>
      <c r="K5625" s="11"/>
      <c r="L5625" s="10">
        <v>64.599999999999994</v>
      </c>
      <c r="M5625" s="11"/>
      <c r="N5625" s="11"/>
      <c r="O5625" s="11"/>
      <c r="P5625" s="11"/>
      <c r="Q5625" s="11"/>
      <c r="R5625" s="11"/>
      <c r="S5625" s="11"/>
      <c r="T5625" s="11"/>
      <c r="U5625" s="9">
        <v>64.599999999999994</v>
      </c>
    </row>
    <row r="5626" spans="1:21" ht="23.25" thickBot="1" x14ac:dyDescent="0.3">
      <c r="A5626" s="4" t="s">
        <v>1459</v>
      </c>
      <c r="B5626" s="4" t="s">
        <v>821</v>
      </c>
      <c r="C5626" s="4" t="s">
        <v>822</v>
      </c>
      <c r="D5626" s="4" t="s">
        <v>1462</v>
      </c>
      <c r="E5626" s="4" t="s">
        <v>1463</v>
      </c>
      <c r="F5626" s="4" t="s">
        <v>80</v>
      </c>
      <c r="G5626" s="4" t="s">
        <v>81</v>
      </c>
      <c r="H5626" s="4" t="s">
        <v>205</v>
      </c>
      <c r="I5626" s="8">
        <v>6020</v>
      </c>
      <c r="J5626" s="8">
        <v>6020</v>
      </c>
      <c r="K5626" s="8">
        <v>6020</v>
      </c>
      <c r="L5626" s="8">
        <v>6020</v>
      </c>
      <c r="M5626" s="8">
        <v>6020</v>
      </c>
      <c r="N5626" s="8">
        <v>6020</v>
      </c>
      <c r="O5626" s="8">
        <v>6020</v>
      </c>
      <c r="P5626" s="8">
        <v>6020</v>
      </c>
      <c r="Q5626" s="8">
        <v>6020</v>
      </c>
      <c r="R5626" s="8">
        <v>6020</v>
      </c>
      <c r="S5626" s="8">
        <v>6020</v>
      </c>
      <c r="T5626" s="8">
        <v>6020</v>
      </c>
      <c r="U5626" s="9">
        <v>72240</v>
      </c>
    </row>
    <row r="5627" spans="1:21" ht="23.25" thickBot="1" x14ac:dyDescent="0.3">
      <c r="A5627" s="4" t="s">
        <v>1459</v>
      </c>
      <c r="B5627" s="4" t="s">
        <v>821</v>
      </c>
      <c r="C5627" s="4" t="s">
        <v>822</v>
      </c>
      <c r="D5627" s="4" t="s">
        <v>1462</v>
      </c>
      <c r="E5627" s="4" t="s">
        <v>1463</v>
      </c>
      <c r="F5627" s="4" t="s">
        <v>94</v>
      </c>
      <c r="G5627" s="4" t="s">
        <v>95</v>
      </c>
      <c r="H5627" s="4" t="s">
        <v>205</v>
      </c>
      <c r="I5627" s="11"/>
      <c r="J5627" s="11"/>
      <c r="K5627" s="11"/>
      <c r="L5627" s="10">
        <v>1999</v>
      </c>
      <c r="M5627" s="11"/>
      <c r="N5627" s="11"/>
      <c r="O5627" s="11"/>
      <c r="P5627" s="11"/>
      <c r="Q5627" s="11"/>
      <c r="R5627" s="11"/>
      <c r="S5627" s="11"/>
      <c r="T5627" s="11"/>
      <c r="U5627" s="9">
        <v>1999</v>
      </c>
    </row>
    <row r="5628" spans="1:21" ht="23.25" thickBot="1" x14ac:dyDescent="0.3">
      <c r="A5628" s="4" t="s">
        <v>1459</v>
      </c>
      <c r="B5628" s="4" t="s">
        <v>821</v>
      </c>
      <c r="C5628" s="4" t="s">
        <v>822</v>
      </c>
      <c r="D5628" s="4" t="s">
        <v>1462</v>
      </c>
      <c r="E5628" s="4" t="s">
        <v>1463</v>
      </c>
      <c r="F5628" s="4" t="s">
        <v>537</v>
      </c>
      <c r="G5628" s="4" t="s">
        <v>538</v>
      </c>
      <c r="H5628" s="4" t="s">
        <v>205</v>
      </c>
      <c r="I5628" s="7"/>
      <c r="J5628" s="7"/>
      <c r="K5628" s="7"/>
      <c r="L5628" s="7"/>
      <c r="M5628" s="7"/>
      <c r="N5628" s="7"/>
      <c r="O5628" s="7"/>
      <c r="P5628" s="7"/>
      <c r="Q5628" s="7"/>
      <c r="R5628" s="7"/>
      <c r="S5628" s="8">
        <v>2219.5</v>
      </c>
      <c r="T5628" s="7"/>
      <c r="U5628" s="9">
        <v>2219.5</v>
      </c>
    </row>
    <row r="5629" spans="1:21" ht="23.25" thickBot="1" x14ac:dyDescent="0.3">
      <c r="A5629" s="4" t="s">
        <v>1459</v>
      </c>
      <c r="B5629" s="4" t="s">
        <v>821</v>
      </c>
      <c r="C5629" s="4" t="s">
        <v>822</v>
      </c>
      <c r="D5629" s="4" t="s">
        <v>1462</v>
      </c>
      <c r="E5629" s="4" t="s">
        <v>1463</v>
      </c>
      <c r="F5629" s="4" t="s">
        <v>38</v>
      </c>
      <c r="G5629" s="4" t="s">
        <v>39</v>
      </c>
      <c r="H5629" s="4" t="s">
        <v>205</v>
      </c>
      <c r="I5629" s="10">
        <v>652.23</v>
      </c>
      <c r="J5629" s="10">
        <v>1600.8</v>
      </c>
      <c r="K5629" s="10">
        <v>1292.0999999999999</v>
      </c>
      <c r="L5629" s="11"/>
      <c r="M5629" s="10">
        <v>1045.5999999999999</v>
      </c>
      <c r="N5629" s="10">
        <v>1378.3</v>
      </c>
      <c r="O5629" s="10">
        <v>238</v>
      </c>
      <c r="P5629" s="11"/>
      <c r="Q5629" s="10">
        <v>309.39999999999998</v>
      </c>
      <c r="R5629" s="10">
        <v>1963.5</v>
      </c>
      <c r="S5629" s="10">
        <v>916.3</v>
      </c>
      <c r="T5629" s="10">
        <v>392.7</v>
      </c>
      <c r="U5629" s="9">
        <v>9788.93</v>
      </c>
    </row>
    <row r="5630" spans="1:21" ht="23.25" thickBot="1" x14ac:dyDescent="0.3">
      <c r="A5630" s="4" t="s">
        <v>1459</v>
      </c>
      <c r="B5630" s="4" t="s">
        <v>821</v>
      </c>
      <c r="C5630" s="4" t="s">
        <v>822</v>
      </c>
      <c r="D5630" s="4" t="s">
        <v>1462</v>
      </c>
      <c r="E5630" s="4" t="s">
        <v>1463</v>
      </c>
      <c r="F5630" s="4" t="s">
        <v>144</v>
      </c>
      <c r="G5630" s="4" t="s">
        <v>145</v>
      </c>
      <c r="H5630" s="4" t="s">
        <v>205</v>
      </c>
      <c r="I5630" s="8">
        <v>28</v>
      </c>
      <c r="J5630" s="7"/>
      <c r="K5630" s="7"/>
      <c r="L5630" s="7"/>
      <c r="M5630" s="8">
        <v>85</v>
      </c>
      <c r="N5630" s="7"/>
      <c r="O5630" s="7"/>
      <c r="P5630" s="7"/>
      <c r="Q5630" s="7"/>
      <c r="R5630" s="7"/>
      <c r="S5630" s="7"/>
      <c r="T5630" s="7"/>
      <c r="U5630" s="9">
        <v>113</v>
      </c>
    </row>
    <row r="5631" spans="1:21" ht="23.25" thickBot="1" x14ac:dyDescent="0.3">
      <c r="A5631" s="4" t="s">
        <v>1459</v>
      </c>
      <c r="B5631" s="4" t="s">
        <v>821</v>
      </c>
      <c r="C5631" s="4" t="s">
        <v>822</v>
      </c>
      <c r="D5631" s="4" t="s">
        <v>1462</v>
      </c>
      <c r="E5631" s="4" t="s">
        <v>1463</v>
      </c>
      <c r="F5631" s="4" t="s">
        <v>102</v>
      </c>
      <c r="G5631" s="4" t="s">
        <v>103</v>
      </c>
      <c r="H5631" s="4" t="s">
        <v>205</v>
      </c>
      <c r="I5631" s="11"/>
      <c r="J5631" s="11"/>
      <c r="K5631" s="11"/>
      <c r="L5631" s="11"/>
      <c r="M5631" s="10">
        <v>39.99</v>
      </c>
      <c r="N5631" s="11"/>
      <c r="O5631" s="11"/>
      <c r="P5631" s="11"/>
      <c r="Q5631" s="11"/>
      <c r="R5631" s="11"/>
      <c r="S5631" s="11"/>
      <c r="T5631" s="11"/>
      <c r="U5631" s="9">
        <v>39.99</v>
      </c>
    </row>
    <row r="5632" spans="1:21" ht="23.25" thickBot="1" x14ac:dyDescent="0.3">
      <c r="A5632" s="4" t="s">
        <v>1459</v>
      </c>
      <c r="B5632" s="4" t="s">
        <v>821</v>
      </c>
      <c r="C5632" s="4" t="s">
        <v>822</v>
      </c>
      <c r="D5632" s="4" t="s">
        <v>1462</v>
      </c>
      <c r="E5632" s="4" t="s">
        <v>1463</v>
      </c>
      <c r="F5632" s="4" t="s">
        <v>148</v>
      </c>
      <c r="G5632" s="4" t="s">
        <v>149</v>
      </c>
      <c r="H5632" s="4" t="s">
        <v>205</v>
      </c>
      <c r="I5632" s="8">
        <v>35.979999999999997</v>
      </c>
      <c r="J5632" s="8">
        <v>43.8</v>
      </c>
      <c r="K5632" s="8">
        <v>57.87</v>
      </c>
      <c r="L5632" s="8">
        <v>219.99</v>
      </c>
      <c r="M5632" s="8">
        <v>97.98</v>
      </c>
      <c r="N5632" s="8">
        <v>385</v>
      </c>
      <c r="O5632" s="7"/>
      <c r="P5632" s="7"/>
      <c r="Q5632" s="7"/>
      <c r="R5632" s="7"/>
      <c r="S5632" s="7"/>
      <c r="T5632" s="7"/>
      <c r="U5632" s="9">
        <v>840.62</v>
      </c>
    </row>
    <row r="5633" spans="1:21" ht="23.25" thickBot="1" x14ac:dyDescent="0.3">
      <c r="A5633" s="4" t="s">
        <v>1459</v>
      </c>
      <c r="B5633" s="4" t="s">
        <v>821</v>
      </c>
      <c r="C5633" s="4" t="s">
        <v>822</v>
      </c>
      <c r="D5633" s="4" t="s">
        <v>1462</v>
      </c>
      <c r="E5633" s="4" t="s">
        <v>1463</v>
      </c>
      <c r="F5633" s="4" t="s">
        <v>239</v>
      </c>
      <c r="G5633" s="4" t="s">
        <v>240</v>
      </c>
      <c r="H5633" s="4" t="s">
        <v>205</v>
      </c>
      <c r="I5633" s="11"/>
      <c r="J5633" s="10">
        <v>50</v>
      </c>
      <c r="K5633" s="11"/>
      <c r="L5633" s="11"/>
      <c r="M5633" s="11"/>
      <c r="N5633" s="11"/>
      <c r="O5633" s="11"/>
      <c r="P5633" s="11"/>
      <c r="Q5633" s="11"/>
      <c r="R5633" s="11"/>
      <c r="S5633" s="11"/>
      <c r="T5633" s="11"/>
      <c r="U5633" s="9">
        <v>50</v>
      </c>
    </row>
    <row r="5634" spans="1:21" ht="23.25" thickBot="1" x14ac:dyDescent="0.3">
      <c r="A5634" s="4" t="s">
        <v>1459</v>
      </c>
      <c r="B5634" s="4" t="s">
        <v>821</v>
      </c>
      <c r="C5634" s="4" t="s">
        <v>822</v>
      </c>
      <c r="D5634" s="4" t="s">
        <v>1462</v>
      </c>
      <c r="E5634" s="4" t="s">
        <v>1463</v>
      </c>
      <c r="F5634" s="4" t="s">
        <v>150</v>
      </c>
      <c r="G5634" s="4" t="s">
        <v>151</v>
      </c>
      <c r="H5634" s="4" t="s">
        <v>205</v>
      </c>
      <c r="I5634" s="7"/>
      <c r="J5634" s="7"/>
      <c r="K5634" s="7"/>
      <c r="L5634" s="7"/>
      <c r="M5634" s="8">
        <v>377.9</v>
      </c>
      <c r="N5634" s="7"/>
      <c r="O5634" s="7"/>
      <c r="P5634" s="7"/>
      <c r="Q5634" s="7"/>
      <c r="R5634" s="7"/>
      <c r="S5634" s="7"/>
      <c r="T5634" s="7"/>
      <c r="U5634" s="9">
        <v>377.9</v>
      </c>
    </row>
    <row r="5635" spans="1:21" ht="23.25" thickBot="1" x14ac:dyDescent="0.3">
      <c r="A5635" s="4" t="s">
        <v>1459</v>
      </c>
      <c r="B5635" s="4" t="s">
        <v>821</v>
      </c>
      <c r="C5635" s="4" t="s">
        <v>822</v>
      </c>
      <c r="D5635" s="4" t="s">
        <v>1462</v>
      </c>
      <c r="E5635" s="4" t="s">
        <v>1463</v>
      </c>
      <c r="F5635" s="4" t="s">
        <v>336</v>
      </c>
      <c r="G5635" s="4" t="s">
        <v>337</v>
      </c>
      <c r="H5635" s="4" t="s">
        <v>205</v>
      </c>
      <c r="I5635" s="11"/>
      <c r="J5635" s="11"/>
      <c r="K5635" s="11"/>
      <c r="L5635" s="11"/>
      <c r="M5635" s="10">
        <v>182.33</v>
      </c>
      <c r="N5635" s="11"/>
      <c r="O5635" s="11"/>
      <c r="P5635" s="11"/>
      <c r="Q5635" s="11"/>
      <c r="R5635" s="11"/>
      <c r="S5635" s="11"/>
      <c r="T5635" s="11"/>
      <c r="U5635" s="9">
        <v>182.33</v>
      </c>
    </row>
    <row r="5636" spans="1:21" ht="23.25" thickBot="1" x14ac:dyDescent="0.3">
      <c r="A5636" s="4" t="s">
        <v>1459</v>
      </c>
      <c r="B5636" s="4" t="s">
        <v>821</v>
      </c>
      <c r="C5636" s="4" t="s">
        <v>822</v>
      </c>
      <c r="D5636" s="4" t="s">
        <v>1462</v>
      </c>
      <c r="E5636" s="4" t="s">
        <v>1463</v>
      </c>
      <c r="F5636" s="4" t="s">
        <v>84</v>
      </c>
      <c r="G5636" s="4" t="s">
        <v>85</v>
      </c>
      <c r="H5636" s="4" t="s">
        <v>205</v>
      </c>
      <c r="I5636" s="8">
        <v>14.78</v>
      </c>
      <c r="J5636" s="8">
        <v>21.18</v>
      </c>
      <c r="K5636" s="8">
        <v>14.15</v>
      </c>
      <c r="L5636" s="7"/>
      <c r="M5636" s="8">
        <v>49.52</v>
      </c>
      <c r="N5636" s="8">
        <v>26.33</v>
      </c>
      <c r="O5636" s="7"/>
      <c r="P5636" s="7"/>
      <c r="Q5636" s="7"/>
      <c r="R5636" s="7"/>
      <c r="S5636" s="7"/>
      <c r="T5636" s="7"/>
      <c r="U5636" s="9">
        <v>125.96</v>
      </c>
    </row>
    <row r="5637" spans="1:21" ht="23.25" thickBot="1" x14ac:dyDescent="0.3">
      <c r="A5637" s="4" t="s">
        <v>1459</v>
      </c>
      <c r="B5637" s="4" t="s">
        <v>821</v>
      </c>
      <c r="C5637" s="4" t="s">
        <v>822</v>
      </c>
      <c r="D5637" s="4" t="s">
        <v>1462</v>
      </c>
      <c r="E5637" s="4" t="s">
        <v>1463</v>
      </c>
      <c r="F5637" s="4" t="s">
        <v>906</v>
      </c>
      <c r="G5637" s="4" t="s">
        <v>907</v>
      </c>
      <c r="H5637" s="4" t="s">
        <v>205</v>
      </c>
      <c r="I5637" s="11"/>
      <c r="J5637" s="11"/>
      <c r="K5637" s="11"/>
      <c r="L5637" s="11"/>
      <c r="M5637" s="11"/>
      <c r="N5637" s="11"/>
      <c r="O5637" s="10">
        <v>5000</v>
      </c>
      <c r="P5637" s="11"/>
      <c r="Q5637" s="11"/>
      <c r="R5637" s="11"/>
      <c r="S5637" s="11"/>
      <c r="T5637" s="11"/>
      <c r="U5637" s="9">
        <v>5000</v>
      </c>
    </row>
    <row r="5638" spans="1:21" ht="23.25" thickBot="1" x14ac:dyDescent="0.3">
      <c r="A5638" s="4" t="s">
        <v>1459</v>
      </c>
      <c r="B5638" s="4" t="s">
        <v>493</v>
      </c>
      <c r="C5638" s="4" t="s">
        <v>494</v>
      </c>
      <c r="D5638" s="4" t="s">
        <v>1478</v>
      </c>
      <c r="E5638" s="4" t="s">
        <v>1479</v>
      </c>
      <c r="F5638" s="4" t="s">
        <v>128</v>
      </c>
      <c r="G5638" s="4" t="s">
        <v>129</v>
      </c>
      <c r="H5638" s="4" t="s">
        <v>479</v>
      </c>
      <c r="I5638" s="7"/>
      <c r="J5638" s="7"/>
      <c r="K5638" s="7"/>
      <c r="L5638" s="7"/>
      <c r="M5638" s="8">
        <v>1156.5999999999999</v>
      </c>
      <c r="N5638" s="7"/>
      <c r="O5638" s="7"/>
      <c r="P5638" s="7"/>
      <c r="Q5638" s="7"/>
      <c r="R5638" s="7"/>
      <c r="S5638" s="7"/>
      <c r="T5638" s="7"/>
      <c r="U5638" s="9">
        <v>1156.5999999999999</v>
      </c>
    </row>
    <row r="5639" spans="1:21" ht="23.25" thickBot="1" x14ac:dyDescent="0.3">
      <c r="A5639" s="4" t="s">
        <v>1459</v>
      </c>
      <c r="B5639" s="4" t="s">
        <v>493</v>
      </c>
      <c r="C5639" s="4" t="s">
        <v>494</v>
      </c>
      <c r="D5639" s="4" t="s">
        <v>1478</v>
      </c>
      <c r="E5639" s="4" t="s">
        <v>1479</v>
      </c>
      <c r="F5639" s="4" t="s">
        <v>70</v>
      </c>
      <c r="G5639" s="4" t="s">
        <v>71</v>
      </c>
      <c r="H5639" s="4" t="s">
        <v>479</v>
      </c>
      <c r="I5639" s="11"/>
      <c r="J5639" s="11"/>
      <c r="K5639" s="11"/>
      <c r="L5639" s="11"/>
      <c r="M5639" s="10">
        <v>19.989999999999998</v>
      </c>
      <c r="N5639" s="11"/>
      <c r="O5639" s="10">
        <v>35.97</v>
      </c>
      <c r="P5639" s="11"/>
      <c r="Q5639" s="11"/>
      <c r="R5639" s="11"/>
      <c r="S5639" s="11"/>
      <c r="T5639" s="11"/>
      <c r="U5639" s="9">
        <v>55.96</v>
      </c>
    </row>
    <row r="5640" spans="1:21" ht="23.25" thickBot="1" x14ac:dyDescent="0.3">
      <c r="A5640" s="4" t="s">
        <v>1459</v>
      </c>
      <c r="B5640" s="4" t="s">
        <v>493</v>
      </c>
      <c r="C5640" s="4" t="s">
        <v>494</v>
      </c>
      <c r="D5640" s="4" t="s">
        <v>1478</v>
      </c>
      <c r="E5640" s="4" t="s">
        <v>1479</v>
      </c>
      <c r="F5640" s="4" t="s">
        <v>47</v>
      </c>
      <c r="G5640" s="4" t="s">
        <v>48</v>
      </c>
      <c r="H5640" s="4" t="s">
        <v>479</v>
      </c>
      <c r="I5640" s="7"/>
      <c r="J5640" s="7"/>
      <c r="K5640" s="7"/>
      <c r="L5640" s="7"/>
      <c r="M5640" s="7"/>
      <c r="N5640" s="8">
        <v>1.07</v>
      </c>
      <c r="O5640" s="7"/>
      <c r="P5640" s="7"/>
      <c r="Q5640" s="7"/>
      <c r="R5640" s="7"/>
      <c r="S5640" s="7"/>
      <c r="T5640" s="7"/>
      <c r="U5640" s="9">
        <v>1.07</v>
      </c>
    </row>
    <row r="5641" spans="1:21" ht="23.25" thickBot="1" x14ac:dyDescent="0.3">
      <c r="A5641" s="4" t="s">
        <v>1459</v>
      </c>
      <c r="B5641" s="4" t="s">
        <v>493</v>
      </c>
      <c r="C5641" s="4" t="s">
        <v>494</v>
      </c>
      <c r="D5641" s="4" t="s">
        <v>1478</v>
      </c>
      <c r="E5641" s="4" t="s">
        <v>1479</v>
      </c>
      <c r="F5641" s="4" t="s">
        <v>310</v>
      </c>
      <c r="G5641" s="4" t="s">
        <v>311</v>
      </c>
      <c r="H5641" s="4" t="s">
        <v>479</v>
      </c>
      <c r="I5641" s="10">
        <v>634.95000000000005</v>
      </c>
      <c r="J5641" s="11"/>
      <c r="K5641" s="11"/>
      <c r="L5641" s="11"/>
      <c r="M5641" s="11"/>
      <c r="N5641" s="11"/>
      <c r="O5641" s="11"/>
      <c r="P5641" s="11"/>
      <c r="Q5641" s="11"/>
      <c r="R5641" s="11"/>
      <c r="S5641" s="11"/>
      <c r="T5641" s="11"/>
      <c r="U5641" s="9">
        <v>634.95000000000005</v>
      </c>
    </row>
    <row r="5642" spans="1:21" ht="23.25" thickBot="1" x14ac:dyDescent="0.3">
      <c r="A5642" s="4" t="s">
        <v>1459</v>
      </c>
      <c r="B5642" s="4" t="s">
        <v>493</v>
      </c>
      <c r="C5642" s="4" t="s">
        <v>494</v>
      </c>
      <c r="D5642" s="4" t="s">
        <v>1478</v>
      </c>
      <c r="E5642" s="4" t="s">
        <v>1479</v>
      </c>
      <c r="F5642" s="4" t="s">
        <v>38</v>
      </c>
      <c r="G5642" s="4" t="s">
        <v>39</v>
      </c>
      <c r="H5642" s="4" t="s">
        <v>479</v>
      </c>
      <c r="I5642" s="7"/>
      <c r="J5642" s="7"/>
      <c r="K5642" s="7"/>
      <c r="L5642" s="7"/>
      <c r="M5642" s="8">
        <v>24221.5</v>
      </c>
      <c r="N5642" s="7"/>
      <c r="O5642" s="7"/>
      <c r="P5642" s="7"/>
      <c r="Q5642" s="7"/>
      <c r="R5642" s="7"/>
      <c r="S5642" s="7"/>
      <c r="T5642" s="7"/>
      <c r="U5642" s="9">
        <v>24221.5</v>
      </c>
    </row>
    <row r="5643" spans="1:21" ht="23.25" thickBot="1" x14ac:dyDescent="0.3">
      <c r="A5643" s="4" t="s">
        <v>1459</v>
      </c>
      <c r="B5643" s="4" t="s">
        <v>493</v>
      </c>
      <c r="C5643" s="4" t="s">
        <v>494</v>
      </c>
      <c r="D5643" s="4" t="s">
        <v>1464</v>
      </c>
      <c r="E5643" s="4" t="s">
        <v>1465</v>
      </c>
      <c r="F5643" s="4" t="s">
        <v>70</v>
      </c>
      <c r="G5643" s="4" t="s">
        <v>71</v>
      </c>
      <c r="H5643" s="4" t="s">
        <v>440</v>
      </c>
      <c r="I5643" s="11"/>
      <c r="J5643" s="11"/>
      <c r="K5643" s="11"/>
      <c r="L5643" s="11"/>
      <c r="M5643" s="11"/>
      <c r="N5643" s="10">
        <v>2893</v>
      </c>
      <c r="O5643" s="11"/>
      <c r="P5643" s="11"/>
      <c r="Q5643" s="11"/>
      <c r="R5643" s="11"/>
      <c r="S5643" s="11"/>
      <c r="T5643" s="11"/>
      <c r="U5643" s="9">
        <v>2893</v>
      </c>
    </row>
    <row r="5644" spans="1:21" ht="23.25" thickBot="1" x14ac:dyDescent="0.3">
      <c r="A5644" s="4" t="s">
        <v>1459</v>
      </c>
      <c r="B5644" s="4" t="s">
        <v>493</v>
      </c>
      <c r="C5644" s="4" t="s">
        <v>494</v>
      </c>
      <c r="D5644" s="4" t="s">
        <v>1464</v>
      </c>
      <c r="E5644" s="4" t="s">
        <v>1465</v>
      </c>
      <c r="F5644" s="4" t="s">
        <v>164</v>
      </c>
      <c r="G5644" s="4" t="s">
        <v>165</v>
      </c>
      <c r="H5644" s="4" t="s">
        <v>440</v>
      </c>
      <c r="I5644" s="7"/>
      <c r="J5644" s="7"/>
      <c r="K5644" s="7"/>
      <c r="L5644" s="7"/>
      <c r="M5644" s="7"/>
      <c r="N5644" s="8">
        <v>970.9</v>
      </c>
      <c r="O5644" s="7"/>
      <c r="P5644" s="7"/>
      <c r="Q5644" s="7"/>
      <c r="R5644" s="7"/>
      <c r="S5644" s="7"/>
      <c r="T5644" s="7"/>
      <c r="U5644" s="9">
        <v>970.9</v>
      </c>
    </row>
    <row r="5645" spans="1:21" ht="23.25" thickBot="1" x14ac:dyDescent="0.3">
      <c r="A5645" s="4" t="s">
        <v>1459</v>
      </c>
      <c r="B5645" s="4" t="s">
        <v>493</v>
      </c>
      <c r="C5645" s="4" t="s">
        <v>494</v>
      </c>
      <c r="D5645" s="4" t="s">
        <v>1464</v>
      </c>
      <c r="E5645" s="4" t="s">
        <v>1465</v>
      </c>
      <c r="F5645" s="4" t="s">
        <v>76</v>
      </c>
      <c r="G5645" s="4" t="s">
        <v>77</v>
      </c>
      <c r="H5645" s="4" t="s">
        <v>440</v>
      </c>
      <c r="I5645" s="10">
        <v>3757.78</v>
      </c>
      <c r="J5645" s="10">
        <v>2643.19</v>
      </c>
      <c r="K5645" s="10">
        <v>732.46</v>
      </c>
      <c r="L5645" s="10">
        <v>3933.49</v>
      </c>
      <c r="M5645" s="10">
        <v>4156.43</v>
      </c>
      <c r="N5645" s="10">
        <v>5301.48</v>
      </c>
      <c r="O5645" s="10">
        <v>4116.4799999999996</v>
      </c>
      <c r="P5645" s="10">
        <v>3827.04</v>
      </c>
      <c r="Q5645" s="10">
        <v>4245.12</v>
      </c>
      <c r="R5645" s="10">
        <v>4068.24</v>
      </c>
      <c r="S5645" s="10">
        <v>2283.36</v>
      </c>
      <c r="T5645" s="10">
        <v>4187.04</v>
      </c>
      <c r="U5645" s="9">
        <v>43252.11</v>
      </c>
    </row>
    <row r="5646" spans="1:21" ht="23.25" thickBot="1" x14ac:dyDescent="0.3">
      <c r="A5646" s="4" t="s">
        <v>1459</v>
      </c>
      <c r="B5646" s="4" t="s">
        <v>493</v>
      </c>
      <c r="C5646" s="4" t="s">
        <v>494</v>
      </c>
      <c r="D5646" s="4" t="s">
        <v>1464</v>
      </c>
      <c r="E5646" s="4" t="s">
        <v>1465</v>
      </c>
      <c r="F5646" s="4" t="s">
        <v>1480</v>
      </c>
      <c r="G5646" s="4" t="s">
        <v>1481</v>
      </c>
      <c r="H5646" s="4" t="s">
        <v>440</v>
      </c>
      <c r="I5646" s="8">
        <v>159.08000000000001</v>
      </c>
      <c r="J5646" s="13">
        <v>0</v>
      </c>
      <c r="K5646" s="7"/>
      <c r="L5646" s="8">
        <v>127.14</v>
      </c>
      <c r="M5646" s="8">
        <v>1430.33</v>
      </c>
      <c r="N5646" s="8">
        <v>792.07</v>
      </c>
      <c r="O5646" s="8">
        <v>1604.77</v>
      </c>
      <c r="P5646" s="8">
        <v>1396.15</v>
      </c>
      <c r="Q5646" s="8">
        <v>561.66</v>
      </c>
      <c r="R5646" s="8">
        <v>369.1</v>
      </c>
      <c r="S5646" s="8">
        <v>401.19</v>
      </c>
      <c r="T5646" s="8">
        <v>48.14</v>
      </c>
      <c r="U5646" s="9">
        <v>6889.63</v>
      </c>
    </row>
    <row r="5647" spans="1:21" ht="23.25" thickBot="1" x14ac:dyDescent="0.3">
      <c r="A5647" s="4" t="s">
        <v>1459</v>
      </c>
      <c r="B5647" s="4" t="s">
        <v>493</v>
      </c>
      <c r="C5647" s="4" t="s">
        <v>494</v>
      </c>
      <c r="D5647" s="4" t="s">
        <v>1464</v>
      </c>
      <c r="E5647" s="4" t="s">
        <v>1465</v>
      </c>
      <c r="F5647" s="4" t="s">
        <v>42</v>
      </c>
      <c r="G5647" s="4" t="s">
        <v>43</v>
      </c>
      <c r="H5647" s="4" t="s">
        <v>440</v>
      </c>
      <c r="I5647" s="10">
        <v>436.14</v>
      </c>
      <c r="J5647" s="14">
        <v>0</v>
      </c>
      <c r="K5647" s="11"/>
      <c r="L5647" s="11"/>
      <c r="M5647" s="11"/>
      <c r="N5647" s="11"/>
      <c r="O5647" s="11"/>
      <c r="P5647" s="10">
        <v>5115.7700000000004</v>
      </c>
      <c r="Q5647" s="10">
        <v>1053.3599999999999</v>
      </c>
      <c r="R5647" s="10">
        <v>1354.32</v>
      </c>
      <c r="S5647" s="10">
        <v>1605.12</v>
      </c>
      <c r="T5647" s="10">
        <v>1053.3599999999999</v>
      </c>
      <c r="U5647" s="9">
        <v>10618.07</v>
      </c>
    </row>
    <row r="5648" spans="1:21" ht="23.25" thickBot="1" x14ac:dyDescent="0.3">
      <c r="A5648" s="4" t="s">
        <v>1459</v>
      </c>
      <c r="B5648" s="4" t="s">
        <v>493</v>
      </c>
      <c r="C5648" s="4" t="s">
        <v>494</v>
      </c>
      <c r="D5648" s="4" t="s">
        <v>1464</v>
      </c>
      <c r="E5648" s="4" t="s">
        <v>1465</v>
      </c>
      <c r="F5648" s="4" t="s">
        <v>53</v>
      </c>
      <c r="G5648" s="4" t="s">
        <v>54</v>
      </c>
      <c r="H5648" s="4" t="s">
        <v>440</v>
      </c>
      <c r="I5648" s="7"/>
      <c r="J5648" s="7"/>
      <c r="K5648" s="7"/>
      <c r="L5648" s="7"/>
      <c r="M5648" s="8">
        <v>24.55</v>
      </c>
      <c r="N5648" s="8">
        <v>73.64</v>
      </c>
      <c r="O5648" s="7"/>
      <c r="P5648" s="7"/>
      <c r="Q5648" s="7"/>
      <c r="R5648" s="7"/>
      <c r="S5648" s="7"/>
      <c r="T5648" s="7"/>
      <c r="U5648" s="9">
        <v>98.19</v>
      </c>
    </row>
    <row r="5649" spans="1:21" ht="23.25" thickBot="1" x14ac:dyDescent="0.3">
      <c r="A5649" s="4" t="s">
        <v>1459</v>
      </c>
      <c r="B5649" s="4" t="s">
        <v>493</v>
      </c>
      <c r="C5649" s="4" t="s">
        <v>494</v>
      </c>
      <c r="D5649" s="4" t="s">
        <v>1466</v>
      </c>
      <c r="E5649" s="4" t="s">
        <v>1467</v>
      </c>
      <c r="F5649" s="4" t="s">
        <v>42</v>
      </c>
      <c r="G5649" s="4" t="s">
        <v>43</v>
      </c>
      <c r="H5649" s="4" t="s">
        <v>485</v>
      </c>
      <c r="I5649" s="10">
        <v>705.72</v>
      </c>
      <c r="J5649" s="10">
        <v>529.29999999999995</v>
      </c>
      <c r="K5649" s="10">
        <v>689.44</v>
      </c>
      <c r="L5649" s="10">
        <v>1019.32</v>
      </c>
      <c r="M5649" s="10">
        <v>3747.5</v>
      </c>
      <c r="N5649" s="10">
        <v>1971.36</v>
      </c>
      <c r="O5649" s="14">
        <v>0</v>
      </c>
      <c r="P5649" s="10">
        <v>451.88</v>
      </c>
      <c r="Q5649" s="10">
        <v>462.73</v>
      </c>
      <c r="R5649" s="10">
        <v>152.88</v>
      </c>
      <c r="S5649" s="10">
        <v>122.3</v>
      </c>
      <c r="T5649" s="14">
        <v>0</v>
      </c>
      <c r="U5649" s="9">
        <v>9852.43</v>
      </c>
    </row>
    <row r="5650" spans="1:21" ht="23.25" thickBot="1" x14ac:dyDescent="0.3">
      <c r="A5650" s="4" t="s">
        <v>1459</v>
      </c>
      <c r="B5650" s="4" t="s">
        <v>493</v>
      </c>
      <c r="C5650" s="4" t="s">
        <v>494</v>
      </c>
      <c r="D5650" s="4" t="s">
        <v>1466</v>
      </c>
      <c r="E5650" s="4" t="s">
        <v>1467</v>
      </c>
      <c r="F5650" s="4" t="s">
        <v>53</v>
      </c>
      <c r="G5650" s="4" t="s">
        <v>54</v>
      </c>
      <c r="H5650" s="4" t="s">
        <v>485</v>
      </c>
      <c r="I5650" s="7"/>
      <c r="J5650" s="7"/>
      <c r="K5650" s="7"/>
      <c r="L5650" s="7"/>
      <c r="M5650" s="8">
        <v>299.2</v>
      </c>
      <c r="N5650" s="8">
        <v>179.52</v>
      </c>
      <c r="O5650" s="7"/>
      <c r="P5650" s="7"/>
      <c r="Q5650" s="7"/>
      <c r="R5650" s="7"/>
      <c r="S5650" s="7"/>
      <c r="T5650" s="7"/>
      <c r="U5650" s="9">
        <v>478.72</v>
      </c>
    </row>
    <row r="5651" spans="1:21" ht="23.25" thickBot="1" x14ac:dyDescent="0.3">
      <c r="A5651" s="4" t="s">
        <v>1459</v>
      </c>
      <c r="B5651" s="4" t="s">
        <v>678</v>
      </c>
      <c r="C5651" s="4" t="s">
        <v>679</v>
      </c>
      <c r="D5651" s="4" t="s">
        <v>1464</v>
      </c>
      <c r="E5651" s="4" t="s">
        <v>1465</v>
      </c>
      <c r="F5651" s="4" t="s">
        <v>132</v>
      </c>
      <c r="G5651" s="4" t="s">
        <v>133</v>
      </c>
      <c r="H5651" s="4" t="s">
        <v>440</v>
      </c>
      <c r="I5651" s="11"/>
      <c r="J5651" s="10">
        <v>528.96</v>
      </c>
      <c r="K5651" s="11"/>
      <c r="L5651" s="11"/>
      <c r="M5651" s="11"/>
      <c r="N5651" s="11"/>
      <c r="O5651" s="11"/>
      <c r="P5651" s="11"/>
      <c r="Q5651" s="11"/>
      <c r="R5651" s="11"/>
      <c r="S5651" s="11"/>
      <c r="T5651" s="11"/>
      <c r="U5651" s="9">
        <v>528.96</v>
      </c>
    </row>
    <row r="5652" spans="1:21" ht="23.25" thickBot="1" x14ac:dyDescent="0.3">
      <c r="A5652" s="4" t="s">
        <v>1459</v>
      </c>
      <c r="B5652" s="4" t="s">
        <v>678</v>
      </c>
      <c r="C5652" s="4" t="s">
        <v>679</v>
      </c>
      <c r="D5652" s="4" t="s">
        <v>1464</v>
      </c>
      <c r="E5652" s="4" t="s">
        <v>1465</v>
      </c>
      <c r="F5652" s="4" t="s">
        <v>254</v>
      </c>
      <c r="G5652" s="4" t="s">
        <v>255</v>
      </c>
      <c r="H5652" s="4" t="s">
        <v>440</v>
      </c>
      <c r="I5652" s="8">
        <v>37</v>
      </c>
      <c r="J5652" s="8">
        <v>37</v>
      </c>
      <c r="K5652" s="8">
        <v>37</v>
      </c>
      <c r="L5652" s="8">
        <v>37</v>
      </c>
      <c r="M5652" s="8">
        <v>37</v>
      </c>
      <c r="N5652" s="8">
        <v>77</v>
      </c>
      <c r="O5652" s="8">
        <v>37</v>
      </c>
      <c r="P5652" s="8">
        <v>37</v>
      </c>
      <c r="Q5652" s="8">
        <v>37</v>
      </c>
      <c r="R5652" s="7"/>
      <c r="S5652" s="7"/>
      <c r="T5652" s="7"/>
      <c r="U5652" s="9">
        <v>373</v>
      </c>
    </row>
    <row r="5653" spans="1:21" ht="23.25" thickBot="1" x14ac:dyDescent="0.3">
      <c r="A5653" s="4" t="s">
        <v>1459</v>
      </c>
      <c r="B5653" s="4" t="s">
        <v>678</v>
      </c>
      <c r="C5653" s="4" t="s">
        <v>679</v>
      </c>
      <c r="D5653" s="4" t="s">
        <v>1464</v>
      </c>
      <c r="E5653" s="4" t="s">
        <v>1465</v>
      </c>
      <c r="F5653" s="4" t="s">
        <v>82</v>
      </c>
      <c r="G5653" s="4" t="s">
        <v>83</v>
      </c>
      <c r="H5653" s="4" t="s">
        <v>440</v>
      </c>
      <c r="I5653" s="10">
        <v>81.400000000000006</v>
      </c>
      <c r="J5653" s="10">
        <v>98.4</v>
      </c>
      <c r="K5653" s="10">
        <v>90.8</v>
      </c>
      <c r="L5653" s="10">
        <v>55.6</v>
      </c>
      <c r="M5653" s="10">
        <v>43.6</v>
      </c>
      <c r="N5653" s="10">
        <v>21.8</v>
      </c>
      <c r="O5653" s="11"/>
      <c r="P5653" s="11"/>
      <c r="Q5653" s="11"/>
      <c r="R5653" s="11"/>
      <c r="S5653" s="11"/>
      <c r="T5653" s="11"/>
      <c r="U5653" s="9">
        <v>391.6</v>
      </c>
    </row>
    <row r="5654" spans="1:21" ht="23.25" thickBot="1" x14ac:dyDescent="0.3">
      <c r="A5654" s="4" t="s">
        <v>1459</v>
      </c>
      <c r="B5654" s="4" t="s">
        <v>678</v>
      </c>
      <c r="C5654" s="4" t="s">
        <v>679</v>
      </c>
      <c r="D5654" s="4" t="s">
        <v>1464</v>
      </c>
      <c r="E5654" s="4" t="s">
        <v>1465</v>
      </c>
      <c r="F5654" s="4" t="s">
        <v>84</v>
      </c>
      <c r="G5654" s="4" t="s">
        <v>85</v>
      </c>
      <c r="H5654" s="4" t="s">
        <v>440</v>
      </c>
      <c r="I5654" s="8">
        <v>33.93</v>
      </c>
      <c r="J5654" s="7"/>
      <c r="K5654" s="7"/>
      <c r="L5654" s="7"/>
      <c r="M5654" s="7"/>
      <c r="N5654" s="7"/>
      <c r="O5654" s="7"/>
      <c r="P5654" s="7"/>
      <c r="Q5654" s="7"/>
      <c r="R5654" s="7"/>
      <c r="S5654" s="7"/>
      <c r="T5654" s="7"/>
      <c r="U5654" s="9">
        <v>33.93</v>
      </c>
    </row>
    <row r="5655" spans="1:21" ht="23.25" thickBot="1" x14ac:dyDescent="0.3">
      <c r="A5655" s="4" t="s">
        <v>1459</v>
      </c>
      <c r="B5655" s="4" t="s">
        <v>678</v>
      </c>
      <c r="C5655" s="4" t="s">
        <v>679</v>
      </c>
      <c r="D5655" s="4" t="s">
        <v>1464</v>
      </c>
      <c r="E5655" s="4" t="s">
        <v>1465</v>
      </c>
      <c r="F5655" s="4" t="s">
        <v>166</v>
      </c>
      <c r="G5655" s="4" t="s">
        <v>167</v>
      </c>
      <c r="H5655" s="4" t="s">
        <v>440</v>
      </c>
      <c r="I5655" s="11"/>
      <c r="J5655" s="11"/>
      <c r="K5655" s="10">
        <v>200</v>
      </c>
      <c r="L5655" s="11"/>
      <c r="M5655" s="11"/>
      <c r="N5655" s="11"/>
      <c r="O5655" s="11"/>
      <c r="P5655" s="11"/>
      <c r="Q5655" s="11"/>
      <c r="R5655" s="11"/>
      <c r="S5655" s="11"/>
      <c r="T5655" s="11"/>
      <c r="U5655" s="9">
        <v>200</v>
      </c>
    </row>
    <row r="5656" spans="1:21" ht="23.25" thickBot="1" x14ac:dyDescent="0.3">
      <c r="A5656" s="4" t="s">
        <v>1459</v>
      </c>
      <c r="B5656" s="4" t="s">
        <v>188</v>
      </c>
      <c r="C5656" s="4" t="s">
        <v>189</v>
      </c>
      <c r="D5656" s="4" t="s">
        <v>1460</v>
      </c>
      <c r="E5656" s="4" t="s">
        <v>1461</v>
      </c>
      <c r="F5656" s="4" t="s">
        <v>47</v>
      </c>
      <c r="G5656" s="4" t="s">
        <v>48</v>
      </c>
      <c r="H5656" s="4" t="s">
        <v>686</v>
      </c>
      <c r="I5656" s="7"/>
      <c r="J5656" s="7"/>
      <c r="K5656" s="8">
        <v>83.28</v>
      </c>
      <c r="L5656" s="7"/>
      <c r="M5656" s="7"/>
      <c r="N5656" s="7"/>
      <c r="O5656" s="7"/>
      <c r="P5656" s="7"/>
      <c r="Q5656" s="7"/>
      <c r="R5656" s="7"/>
      <c r="S5656" s="7"/>
      <c r="T5656" s="7"/>
      <c r="U5656" s="9">
        <v>83.28</v>
      </c>
    </row>
    <row r="5657" spans="1:21" ht="23.25" thickBot="1" x14ac:dyDescent="0.3">
      <c r="A5657" s="4" t="s">
        <v>1459</v>
      </c>
      <c r="B5657" s="4" t="s">
        <v>188</v>
      </c>
      <c r="C5657" s="4" t="s">
        <v>189</v>
      </c>
      <c r="D5657" s="4" t="s">
        <v>1460</v>
      </c>
      <c r="E5657" s="4" t="s">
        <v>1461</v>
      </c>
      <c r="F5657" s="4" t="s">
        <v>94</v>
      </c>
      <c r="G5657" s="4" t="s">
        <v>95</v>
      </c>
      <c r="H5657" s="4" t="s">
        <v>686</v>
      </c>
      <c r="I5657" s="10">
        <v>11.56</v>
      </c>
      <c r="J5657" s="11"/>
      <c r="K5657" s="10">
        <v>24.09</v>
      </c>
      <c r="L5657" s="11"/>
      <c r="M5657" s="11"/>
      <c r="N5657" s="10">
        <v>36.159999999999997</v>
      </c>
      <c r="O5657" s="11"/>
      <c r="P5657" s="11"/>
      <c r="Q5657" s="11"/>
      <c r="R5657" s="11"/>
      <c r="S5657" s="11"/>
      <c r="T5657" s="10">
        <v>57.41</v>
      </c>
      <c r="U5657" s="9">
        <v>129.22</v>
      </c>
    </row>
    <row r="5658" spans="1:21" ht="23.25" thickBot="1" x14ac:dyDescent="0.3">
      <c r="A5658" s="4" t="s">
        <v>1459</v>
      </c>
      <c r="B5658" s="4" t="s">
        <v>188</v>
      </c>
      <c r="C5658" s="4" t="s">
        <v>189</v>
      </c>
      <c r="D5658" s="4" t="s">
        <v>1460</v>
      </c>
      <c r="E5658" s="4" t="s">
        <v>1461</v>
      </c>
      <c r="F5658" s="4" t="s">
        <v>42</v>
      </c>
      <c r="G5658" s="4" t="s">
        <v>43</v>
      </c>
      <c r="H5658" s="4" t="s">
        <v>686</v>
      </c>
      <c r="I5658" s="8">
        <v>236.16</v>
      </c>
      <c r="J5658" s="7"/>
      <c r="K5658" s="8">
        <v>410.45</v>
      </c>
      <c r="L5658" s="7"/>
      <c r="M5658" s="7"/>
      <c r="N5658" s="8">
        <v>738.9</v>
      </c>
      <c r="O5658" s="7"/>
      <c r="P5658" s="7"/>
      <c r="Q5658" s="7"/>
      <c r="R5658" s="7"/>
      <c r="S5658" s="7"/>
      <c r="T5658" s="8">
        <v>1173.2</v>
      </c>
      <c r="U5658" s="9">
        <v>2558.71</v>
      </c>
    </row>
    <row r="5659" spans="1:21" ht="23.25" thickBot="1" x14ac:dyDescent="0.3">
      <c r="A5659" s="4" t="s">
        <v>1459</v>
      </c>
      <c r="B5659" s="4" t="s">
        <v>188</v>
      </c>
      <c r="C5659" s="4" t="s">
        <v>189</v>
      </c>
      <c r="D5659" s="4" t="s">
        <v>1460</v>
      </c>
      <c r="E5659" s="4" t="s">
        <v>1461</v>
      </c>
      <c r="F5659" s="4" t="s">
        <v>53</v>
      </c>
      <c r="G5659" s="4" t="s">
        <v>54</v>
      </c>
      <c r="H5659" s="4" t="s">
        <v>686</v>
      </c>
      <c r="I5659" s="11"/>
      <c r="J5659" s="11"/>
      <c r="K5659" s="10">
        <v>82.01</v>
      </c>
      <c r="L5659" s="11"/>
      <c r="M5659" s="11"/>
      <c r="N5659" s="11"/>
      <c r="O5659" s="11"/>
      <c r="P5659" s="11"/>
      <c r="Q5659" s="11"/>
      <c r="R5659" s="11"/>
      <c r="S5659" s="11"/>
      <c r="T5659" s="11"/>
      <c r="U5659" s="9">
        <v>82.01</v>
      </c>
    </row>
    <row r="5660" spans="1:21" ht="23.25" thickBot="1" x14ac:dyDescent="0.3">
      <c r="A5660" s="4" t="s">
        <v>1459</v>
      </c>
      <c r="B5660" s="4" t="s">
        <v>188</v>
      </c>
      <c r="C5660" s="4" t="s">
        <v>189</v>
      </c>
      <c r="D5660" s="4" t="s">
        <v>1464</v>
      </c>
      <c r="E5660" s="4" t="s">
        <v>1465</v>
      </c>
      <c r="F5660" s="4" t="s">
        <v>94</v>
      </c>
      <c r="G5660" s="4" t="s">
        <v>95</v>
      </c>
      <c r="H5660" s="4" t="s">
        <v>440</v>
      </c>
      <c r="I5660" s="7"/>
      <c r="J5660" s="7"/>
      <c r="K5660" s="7"/>
      <c r="L5660" s="7"/>
      <c r="M5660" s="7"/>
      <c r="N5660" s="8">
        <v>10.039999999999999</v>
      </c>
      <c r="O5660" s="7"/>
      <c r="P5660" s="7"/>
      <c r="Q5660" s="7"/>
      <c r="R5660" s="8">
        <v>4.0999999999999996</v>
      </c>
      <c r="S5660" s="7"/>
      <c r="T5660" s="7"/>
      <c r="U5660" s="9">
        <v>14.14</v>
      </c>
    </row>
    <row r="5661" spans="1:21" ht="23.25" thickBot="1" x14ac:dyDescent="0.3">
      <c r="A5661" s="4" t="s">
        <v>1459</v>
      </c>
      <c r="B5661" s="4" t="s">
        <v>188</v>
      </c>
      <c r="C5661" s="4" t="s">
        <v>189</v>
      </c>
      <c r="D5661" s="4" t="s">
        <v>1464</v>
      </c>
      <c r="E5661" s="4" t="s">
        <v>1465</v>
      </c>
      <c r="F5661" s="4" t="s">
        <v>42</v>
      </c>
      <c r="G5661" s="4" t="s">
        <v>43</v>
      </c>
      <c r="H5661" s="4" t="s">
        <v>440</v>
      </c>
      <c r="I5661" s="11"/>
      <c r="J5661" s="11"/>
      <c r="K5661" s="11"/>
      <c r="L5661" s="11"/>
      <c r="M5661" s="11"/>
      <c r="N5661" s="10">
        <v>205.25</v>
      </c>
      <c r="O5661" s="11"/>
      <c r="P5661" s="11"/>
      <c r="Q5661" s="11"/>
      <c r="R5661" s="10">
        <v>83.8</v>
      </c>
      <c r="S5661" s="11"/>
      <c r="T5661" s="11"/>
      <c r="U5661" s="9">
        <v>289.05</v>
      </c>
    </row>
    <row r="5662" spans="1:21" ht="23.25" thickBot="1" x14ac:dyDescent="0.3">
      <c r="A5662" s="4" t="s">
        <v>1459</v>
      </c>
      <c r="B5662" s="4" t="s">
        <v>188</v>
      </c>
      <c r="C5662" s="4" t="s">
        <v>189</v>
      </c>
      <c r="D5662" s="4" t="s">
        <v>1468</v>
      </c>
      <c r="E5662" s="4" t="s">
        <v>1469</v>
      </c>
      <c r="F5662" s="4" t="s">
        <v>47</v>
      </c>
      <c r="G5662" s="4" t="s">
        <v>48</v>
      </c>
      <c r="H5662" s="4" t="s">
        <v>1470</v>
      </c>
      <c r="I5662" s="8">
        <v>235.52</v>
      </c>
      <c r="J5662" s="7"/>
      <c r="K5662" s="8">
        <v>98.3</v>
      </c>
      <c r="L5662" s="7"/>
      <c r="M5662" s="8">
        <v>454.22</v>
      </c>
      <c r="N5662" s="7"/>
      <c r="O5662" s="7"/>
      <c r="P5662" s="8">
        <v>198.93</v>
      </c>
      <c r="Q5662" s="8">
        <v>89.88</v>
      </c>
      <c r="R5662" s="8">
        <v>245.79</v>
      </c>
      <c r="S5662" s="7"/>
      <c r="T5662" s="7"/>
      <c r="U5662" s="9">
        <v>1322.64</v>
      </c>
    </row>
    <row r="5663" spans="1:21" ht="23.25" thickBot="1" x14ac:dyDescent="0.3">
      <c r="A5663" s="4" t="s">
        <v>1459</v>
      </c>
      <c r="B5663" s="4" t="s">
        <v>188</v>
      </c>
      <c r="C5663" s="4" t="s">
        <v>189</v>
      </c>
      <c r="D5663" s="4" t="s">
        <v>1468</v>
      </c>
      <c r="E5663" s="4" t="s">
        <v>1469</v>
      </c>
      <c r="F5663" s="4" t="s">
        <v>94</v>
      </c>
      <c r="G5663" s="4" t="s">
        <v>95</v>
      </c>
      <c r="H5663" s="4" t="s">
        <v>1470</v>
      </c>
      <c r="I5663" s="10">
        <v>375.69</v>
      </c>
      <c r="J5663" s="10">
        <v>399.14</v>
      </c>
      <c r="K5663" s="10">
        <v>132.47999999999999</v>
      </c>
      <c r="L5663" s="10">
        <v>469.48</v>
      </c>
      <c r="M5663" s="10">
        <v>443.87</v>
      </c>
      <c r="N5663" s="10">
        <v>164.71</v>
      </c>
      <c r="O5663" s="10">
        <v>771.29</v>
      </c>
      <c r="P5663" s="10">
        <v>205.31</v>
      </c>
      <c r="Q5663" s="10">
        <v>725.47</v>
      </c>
      <c r="R5663" s="10">
        <v>18.45</v>
      </c>
      <c r="S5663" s="10">
        <v>61.51</v>
      </c>
      <c r="T5663" s="10">
        <v>82.01</v>
      </c>
      <c r="U5663" s="9">
        <v>3849.41</v>
      </c>
    </row>
    <row r="5664" spans="1:21" ht="23.25" thickBot="1" x14ac:dyDescent="0.3">
      <c r="A5664" s="4" t="s">
        <v>1459</v>
      </c>
      <c r="B5664" s="4" t="s">
        <v>188</v>
      </c>
      <c r="C5664" s="4" t="s">
        <v>189</v>
      </c>
      <c r="D5664" s="4" t="s">
        <v>1468</v>
      </c>
      <c r="E5664" s="4" t="s">
        <v>1469</v>
      </c>
      <c r="F5664" s="4" t="s">
        <v>38</v>
      </c>
      <c r="G5664" s="4" t="s">
        <v>39</v>
      </c>
      <c r="H5664" s="4" t="s">
        <v>1470</v>
      </c>
      <c r="I5664" s="7"/>
      <c r="J5664" s="7"/>
      <c r="K5664" s="7"/>
      <c r="L5664" s="7"/>
      <c r="M5664" s="7"/>
      <c r="N5664" s="7"/>
      <c r="O5664" s="7"/>
      <c r="P5664" s="8">
        <v>170</v>
      </c>
      <c r="Q5664" s="8">
        <v>85</v>
      </c>
      <c r="R5664" s="7"/>
      <c r="S5664" s="7"/>
      <c r="T5664" s="13">
        <v>0</v>
      </c>
      <c r="U5664" s="9">
        <v>255</v>
      </c>
    </row>
    <row r="5665" spans="1:21" ht="23.25" thickBot="1" x14ac:dyDescent="0.3">
      <c r="A5665" s="4" t="s">
        <v>1459</v>
      </c>
      <c r="B5665" s="4" t="s">
        <v>188</v>
      </c>
      <c r="C5665" s="4" t="s">
        <v>189</v>
      </c>
      <c r="D5665" s="4" t="s">
        <v>1468</v>
      </c>
      <c r="E5665" s="4" t="s">
        <v>1469</v>
      </c>
      <c r="F5665" s="4" t="s">
        <v>510</v>
      </c>
      <c r="G5665" s="4" t="s">
        <v>511</v>
      </c>
      <c r="H5665" s="4" t="s">
        <v>1470</v>
      </c>
      <c r="I5665" s="8">
        <v>2811.48</v>
      </c>
      <c r="J5665" s="8">
        <v>2811.48</v>
      </c>
      <c r="K5665" s="8">
        <v>2811.48</v>
      </c>
      <c r="L5665" s="8">
        <v>2811.48</v>
      </c>
      <c r="M5665" s="8">
        <v>2811.48</v>
      </c>
      <c r="N5665" s="8">
        <v>2811.48</v>
      </c>
      <c r="O5665" s="8">
        <v>2811.48</v>
      </c>
      <c r="P5665" s="8">
        <v>2811.48</v>
      </c>
      <c r="Q5665" s="8">
        <v>2811.48</v>
      </c>
      <c r="R5665" s="8">
        <v>2811.48</v>
      </c>
      <c r="S5665" s="8">
        <v>3160.88</v>
      </c>
      <c r="T5665" s="8">
        <v>2986.18</v>
      </c>
      <c r="U5665" s="9">
        <v>34261.86</v>
      </c>
    </row>
    <row r="5666" spans="1:21" ht="23.25" thickBot="1" x14ac:dyDescent="0.3">
      <c r="A5666" s="4" t="s">
        <v>1459</v>
      </c>
      <c r="B5666" s="4" t="s">
        <v>188</v>
      </c>
      <c r="C5666" s="4" t="s">
        <v>189</v>
      </c>
      <c r="D5666" s="4" t="s">
        <v>1468</v>
      </c>
      <c r="E5666" s="4" t="s">
        <v>1469</v>
      </c>
      <c r="F5666" s="4" t="s">
        <v>146</v>
      </c>
      <c r="G5666" s="4" t="s">
        <v>147</v>
      </c>
      <c r="H5666" s="4" t="s">
        <v>1470</v>
      </c>
      <c r="I5666" s="11"/>
      <c r="J5666" s="11"/>
      <c r="K5666" s="10">
        <v>141.51</v>
      </c>
      <c r="L5666" s="11"/>
      <c r="M5666" s="11"/>
      <c r="N5666" s="11"/>
      <c r="O5666" s="11"/>
      <c r="P5666" s="11"/>
      <c r="Q5666" s="11"/>
      <c r="R5666" s="11"/>
      <c r="S5666" s="11"/>
      <c r="T5666" s="11"/>
      <c r="U5666" s="9">
        <v>141.51</v>
      </c>
    </row>
    <row r="5667" spans="1:21" ht="23.25" thickBot="1" x14ac:dyDescent="0.3">
      <c r="A5667" s="4" t="s">
        <v>1459</v>
      </c>
      <c r="B5667" s="4" t="s">
        <v>188</v>
      </c>
      <c r="C5667" s="4" t="s">
        <v>189</v>
      </c>
      <c r="D5667" s="4" t="s">
        <v>1468</v>
      </c>
      <c r="E5667" s="4" t="s">
        <v>1469</v>
      </c>
      <c r="F5667" s="4" t="s">
        <v>148</v>
      </c>
      <c r="G5667" s="4" t="s">
        <v>149</v>
      </c>
      <c r="H5667" s="4" t="s">
        <v>1470</v>
      </c>
      <c r="I5667" s="8">
        <v>599.98</v>
      </c>
      <c r="J5667" s="7"/>
      <c r="K5667" s="8">
        <v>299.99</v>
      </c>
      <c r="L5667" s="7"/>
      <c r="M5667" s="7"/>
      <c r="N5667" s="7"/>
      <c r="O5667" s="7"/>
      <c r="P5667" s="7"/>
      <c r="Q5667" s="7"/>
      <c r="R5667" s="7"/>
      <c r="S5667" s="7"/>
      <c r="T5667" s="7"/>
      <c r="U5667" s="9">
        <v>899.97</v>
      </c>
    </row>
    <row r="5668" spans="1:21" ht="23.25" thickBot="1" x14ac:dyDescent="0.3">
      <c r="A5668" s="4" t="s">
        <v>1459</v>
      </c>
      <c r="B5668" s="4" t="s">
        <v>188</v>
      </c>
      <c r="C5668" s="4" t="s">
        <v>189</v>
      </c>
      <c r="D5668" s="4" t="s">
        <v>1468</v>
      </c>
      <c r="E5668" s="4" t="s">
        <v>1469</v>
      </c>
      <c r="F5668" s="4" t="s">
        <v>51</v>
      </c>
      <c r="G5668" s="4" t="s">
        <v>52</v>
      </c>
      <c r="H5668" s="4" t="s">
        <v>1470</v>
      </c>
      <c r="I5668" s="10">
        <v>157.31</v>
      </c>
      <c r="J5668" s="14">
        <v>0</v>
      </c>
      <c r="K5668" s="11"/>
      <c r="L5668" s="10">
        <v>136.56</v>
      </c>
      <c r="M5668" s="11"/>
      <c r="N5668" s="11"/>
      <c r="O5668" s="11"/>
      <c r="P5668" s="11"/>
      <c r="Q5668" s="11"/>
      <c r="R5668" s="11"/>
      <c r="S5668" s="11"/>
      <c r="T5668" s="11"/>
      <c r="U5668" s="9">
        <v>293.87</v>
      </c>
    </row>
    <row r="5669" spans="1:21" ht="23.25" thickBot="1" x14ac:dyDescent="0.3">
      <c r="A5669" s="4" t="s">
        <v>1459</v>
      </c>
      <c r="B5669" s="4" t="s">
        <v>188</v>
      </c>
      <c r="C5669" s="4" t="s">
        <v>189</v>
      </c>
      <c r="D5669" s="4" t="s">
        <v>1468</v>
      </c>
      <c r="E5669" s="4" t="s">
        <v>1469</v>
      </c>
      <c r="F5669" s="4" t="s">
        <v>42</v>
      </c>
      <c r="G5669" s="4" t="s">
        <v>43</v>
      </c>
      <c r="H5669" s="4" t="s">
        <v>1470</v>
      </c>
      <c r="I5669" s="8">
        <v>6143.84</v>
      </c>
      <c r="J5669" s="8">
        <v>7350.62</v>
      </c>
      <c r="K5669" s="8">
        <v>2668.89</v>
      </c>
      <c r="L5669" s="8">
        <v>7309</v>
      </c>
      <c r="M5669" s="8">
        <v>8538.4</v>
      </c>
      <c r="N5669" s="8">
        <v>3284</v>
      </c>
      <c r="O5669" s="8">
        <v>15270.6</v>
      </c>
      <c r="P5669" s="8">
        <v>3972.9</v>
      </c>
      <c r="Q5669" s="8">
        <v>11963.8</v>
      </c>
      <c r="R5669" s="8">
        <v>377.1</v>
      </c>
      <c r="S5669" s="8">
        <v>1257</v>
      </c>
      <c r="T5669" s="8">
        <v>1676</v>
      </c>
      <c r="U5669" s="9">
        <v>69812.149999999994</v>
      </c>
    </row>
    <row r="5670" spans="1:21" ht="23.25" thickBot="1" x14ac:dyDescent="0.3">
      <c r="A5670" s="4" t="s">
        <v>1459</v>
      </c>
      <c r="B5670" s="4" t="s">
        <v>188</v>
      </c>
      <c r="C5670" s="4" t="s">
        <v>189</v>
      </c>
      <c r="D5670" s="4" t="s">
        <v>1468</v>
      </c>
      <c r="E5670" s="4" t="s">
        <v>1469</v>
      </c>
      <c r="F5670" s="4" t="s">
        <v>53</v>
      </c>
      <c r="G5670" s="4" t="s">
        <v>54</v>
      </c>
      <c r="H5670" s="4" t="s">
        <v>1470</v>
      </c>
      <c r="I5670" s="10">
        <v>1376.38</v>
      </c>
      <c r="J5670" s="10">
        <v>806.18</v>
      </c>
      <c r="K5670" s="10">
        <v>38.51</v>
      </c>
      <c r="L5670" s="10">
        <v>2148.91</v>
      </c>
      <c r="M5670" s="10">
        <v>532.61</v>
      </c>
      <c r="N5670" s="10">
        <v>81.94</v>
      </c>
      <c r="O5670" s="10">
        <v>491.64</v>
      </c>
      <c r="P5670" s="10">
        <v>222.84</v>
      </c>
      <c r="Q5670" s="10">
        <v>2862.09</v>
      </c>
      <c r="R5670" s="11"/>
      <c r="S5670" s="11"/>
      <c r="T5670" s="11"/>
      <c r="U5670" s="9">
        <v>8561.1</v>
      </c>
    </row>
    <row r="5671" spans="1:21" ht="23.25" thickBot="1" x14ac:dyDescent="0.3">
      <c r="A5671" s="4" t="s">
        <v>1459</v>
      </c>
      <c r="B5671" s="4" t="s">
        <v>188</v>
      </c>
      <c r="C5671" s="4" t="s">
        <v>189</v>
      </c>
      <c r="D5671" s="4" t="s">
        <v>1471</v>
      </c>
      <c r="E5671" s="4" t="s">
        <v>1472</v>
      </c>
      <c r="F5671" s="4" t="s">
        <v>70</v>
      </c>
      <c r="G5671" s="4" t="s">
        <v>71</v>
      </c>
      <c r="H5671" s="4" t="s">
        <v>1452</v>
      </c>
      <c r="I5671" s="8">
        <v>265.16000000000003</v>
      </c>
      <c r="J5671" s="7"/>
      <c r="K5671" s="7"/>
      <c r="L5671" s="7"/>
      <c r="M5671" s="7"/>
      <c r="N5671" s="7"/>
      <c r="O5671" s="7"/>
      <c r="P5671" s="7"/>
      <c r="Q5671" s="7"/>
      <c r="R5671" s="7"/>
      <c r="S5671" s="7"/>
      <c r="T5671" s="7"/>
      <c r="U5671" s="9">
        <v>265.16000000000003</v>
      </c>
    </row>
    <row r="5672" spans="1:21" ht="23.25" thickBot="1" x14ac:dyDescent="0.3">
      <c r="A5672" s="4" t="s">
        <v>1459</v>
      </c>
      <c r="B5672" s="4" t="s">
        <v>188</v>
      </c>
      <c r="C5672" s="4" t="s">
        <v>189</v>
      </c>
      <c r="D5672" s="4" t="s">
        <v>1471</v>
      </c>
      <c r="E5672" s="4" t="s">
        <v>1472</v>
      </c>
      <c r="F5672" s="4" t="s">
        <v>94</v>
      </c>
      <c r="G5672" s="4" t="s">
        <v>95</v>
      </c>
      <c r="H5672" s="4" t="s">
        <v>1452</v>
      </c>
      <c r="I5672" s="10">
        <v>563.57000000000005</v>
      </c>
      <c r="J5672" s="10">
        <v>794.52</v>
      </c>
      <c r="K5672" s="10">
        <v>363.29</v>
      </c>
      <c r="L5672" s="10">
        <v>62.32</v>
      </c>
      <c r="M5672" s="10">
        <v>178.36</v>
      </c>
      <c r="N5672" s="10">
        <v>316.29000000000002</v>
      </c>
      <c r="O5672" s="10">
        <v>102.43</v>
      </c>
      <c r="P5672" s="10">
        <v>160.97999999999999</v>
      </c>
      <c r="Q5672" s="10">
        <v>328.86</v>
      </c>
      <c r="R5672" s="10">
        <v>225.08</v>
      </c>
      <c r="S5672" s="10">
        <v>252.46</v>
      </c>
      <c r="T5672" s="10">
        <v>218.36</v>
      </c>
      <c r="U5672" s="9">
        <v>3566.52</v>
      </c>
    </row>
    <row r="5673" spans="1:21" ht="23.25" thickBot="1" x14ac:dyDescent="0.3">
      <c r="A5673" s="4" t="s">
        <v>1459</v>
      </c>
      <c r="B5673" s="4" t="s">
        <v>188</v>
      </c>
      <c r="C5673" s="4" t="s">
        <v>189</v>
      </c>
      <c r="D5673" s="4" t="s">
        <v>1471</v>
      </c>
      <c r="E5673" s="4" t="s">
        <v>1472</v>
      </c>
      <c r="F5673" s="4" t="s">
        <v>510</v>
      </c>
      <c r="G5673" s="4" t="s">
        <v>511</v>
      </c>
      <c r="H5673" s="4" t="s">
        <v>1452</v>
      </c>
      <c r="I5673" s="10">
        <v>1535.78</v>
      </c>
      <c r="J5673" s="10">
        <v>1535.78</v>
      </c>
      <c r="K5673" s="10">
        <v>1535.78</v>
      </c>
      <c r="L5673" s="10">
        <v>1535.78</v>
      </c>
      <c r="M5673" s="10">
        <v>1535.78</v>
      </c>
      <c r="N5673" s="10">
        <v>1535.78</v>
      </c>
      <c r="O5673" s="10">
        <v>1535.78</v>
      </c>
      <c r="P5673" s="10">
        <v>1535.78</v>
      </c>
      <c r="Q5673" s="10">
        <v>1535.78</v>
      </c>
      <c r="R5673" s="10">
        <v>1535.78</v>
      </c>
      <c r="S5673" s="10">
        <v>1885.18</v>
      </c>
      <c r="T5673" s="10">
        <v>1710.48</v>
      </c>
      <c r="U5673" s="9">
        <v>18953.46</v>
      </c>
    </row>
    <row r="5674" spans="1:21" ht="23.25" thickBot="1" x14ac:dyDescent="0.3">
      <c r="A5674" s="4" t="s">
        <v>1459</v>
      </c>
      <c r="B5674" s="4" t="s">
        <v>188</v>
      </c>
      <c r="C5674" s="4" t="s">
        <v>189</v>
      </c>
      <c r="D5674" s="4" t="s">
        <v>1471</v>
      </c>
      <c r="E5674" s="4" t="s">
        <v>1472</v>
      </c>
      <c r="F5674" s="4" t="s">
        <v>51</v>
      </c>
      <c r="G5674" s="4" t="s">
        <v>52</v>
      </c>
      <c r="H5674" s="4" t="s">
        <v>1452</v>
      </c>
      <c r="I5674" s="8">
        <v>314.61</v>
      </c>
      <c r="J5674" s="13">
        <v>0</v>
      </c>
      <c r="K5674" s="7"/>
      <c r="L5674" s="7"/>
      <c r="M5674" s="7"/>
      <c r="N5674" s="7"/>
      <c r="O5674" s="7"/>
      <c r="P5674" s="7"/>
      <c r="Q5674" s="7"/>
      <c r="R5674" s="7"/>
      <c r="S5674" s="7"/>
      <c r="T5674" s="7"/>
      <c r="U5674" s="9">
        <v>314.61</v>
      </c>
    </row>
    <row r="5675" spans="1:21" ht="23.25" thickBot="1" x14ac:dyDescent="0.3">
      <c r="A5675" s="4" t="s">
        <v>1459</v>
      </c>
      <c r="B5675" s="4" t="s">
        <v>188</v>
      </c>
      <c r="C5675" s="4" t="s">
        <v>189</v>
      </c>
      <c r="D5675" s="4" t="s">
        <v>1471</v>
      </c>
      <c r="E5675" s="4" t="s">
        <v>1472</v>
      </c>
      <c r="F5675" s="4" t="s">
        <v>42</v>
      </c>
      <c r="G5675" s="4" t="s">
        <v>43</v>
      </c>
      <c r="H5675" s="4" t="s">
        <v>1452</v>
      </c>
      <c r="I5675" s="10">
        <v>9826.4</v>
      </c>
      <c r="J5675" s="10">
        <v>14653.52</v>
      </c>
      <c r="K5675" s="10">
        <v>6693.6</v>
      </c>
      <c r="L5675" s="10">
        <v>1273.6400000000001</v>
      </c>
      <c r="M5675" s="10">
        <v>3606.6</v>
      </c>
      <c r="N5675" s="10">
        <v>5933.3</v>
      </c>
      <c r="O5675" s="10">
        <v>1970.4</v>
      </c>
      <c r="P5675" s="10">
        <v>3166.9</v>
      </c>
      <c r="Q5675" s="10">
        <v>6720.59</v>
      </c>
      <c r="R5675" s="10">
        <v>4599.74</v>
      </c>
      <c r="S5675" s="10">
        <v>5159.41</v>
      </c>
      <c r="T5675" s="10">
        <v>4127.96</v>
      </c>
      <c r="U5675" s="9">
        <v>67732.06</v>
      </c>
    </row>
    <row r="5676" spans="1:21" ht="23.25" thickBot="1" x14ac:dyDescent="0.3">
      <c r="A5676" s="4" t="s">
        <v>1459</v>
      </c>
      <c r="B5676" s="4" t="s">
        <v>188</v>
      </c>
      <c r="C5676" s="4" t="s">
        <v>189</v>
      </c>
      <c r="D5676" s="4" t="s">
        <v>1471</v>
      </c>
      <c r="E5676" s="4" t="s">
        <v>1472</v>
      </c>
      <c r="F5676" s="4" t="s">
        <v>53</v>
      </c>
      <c r="G5676" s="4" t="s">
        <v>54</v>
      </c>
      <c r="H5676" s="4" t="s">
        <v>1452</v>
      </c>
      <c r="I5676" s="8">
        <v>1376.39</v>
      </c>
      <c r="J5676" s="8">
        <v>1583.35</v>
      </c>
      <c r="K5676" s="8">
        <v>730.6</v>
      </c>
      <c r="L5676" s="7"/>
      <c r="M5676" s="8">
        <v>38.47</v>
      </c>
      <c r="N5676" s="8">
        <v>530.6</v>
      </c>
      <c r="O5676" s="8">
        <v>122.91</v>
      </c>
      <c r="P5676" s="8">
        <v>122.91</v>
      </c>
      <c r="Q5676" s="7"/>
      <c r="R5676" s="7"/>
      <c r="S5676" s="7"/>
      <c r="T5676" s="8">
        <v>334.52</v>
      </c>
      <c r="U5676" s="9">
        <v>4839.75</v>
      </c>
    </row>
    <row r="5677" spans="1:21" ht="23.25" thickBot="1" x14ac:dyDescent="0.3">
      <c r="A5677" s="4" t="s">
        <v>1459</v>
      </c>
      <c r="B5677" s="4" t="s">
        <v>188</v>
      </c>
      <c r="C5677" s="4" t="s">
        <v>189</v>
      </c>
      <c r="D5677" s="4" t="s">
        <v>1482</v>
      </c>
      <c r="E5677" s="4" t="s">
        <v>1483</v>
      </c>
      <c r="F5677" s="4" t="s">
        <v>47</v>
      </c>
      <c r="G5677" s="4" t="s">
        <v>48</v>
      </c>
      <c r="H5677" s="4" t="s">
        <v>781</v>
      </c>
      <c r="I5677" s="10">
        <v>111.5</v>
      </c>
      <c r="J5677" s="10">
        <v>460.96</v>
      </c>
      <c r="K5677" s="11"/>
      <c r="L5677" s="10">
        <v>142.63999999999999</v>
      </c>
      <c r="M5677" s="10">
        <v>332.7</v>
      </c>
      <c r="N5677" s="11"/>
      <c r="O5677" s="10">
        <v>168.47</v>
      </c>
      <c r="P5677" s="10">
        <v>81.5</v>
      </c>
      <c r="Q5677" s="10">
        <v>204.5</v>
      </c>
      <c r="R5677" s="10">
        <v>215.26</v>
      </c>
      <c r="S5677" s="10">
        <v>20.89</v>
      </c>
      <c r="T5677" s="10">
        <v>178.46</v>
      </c>
      <c r="U5677" s="9">
        <v>1916.88</v>
      </c>
    </row>
    <row r="5678" spans="1:21" ht="23.25" thickBot="1" x14ac:dyDescent="0.3">
      <c r="A5678" s="4" t="s">
        <v>1459</v>
      </c>
      <c r="B5678" s="4" t="s">
        <v>188</v>
      </c>
      <c r="C5678" s="4" t="s">
        <v>189</v>
      </c>
      <c r="D5678" s="4" t="s">
        <v>1482</v>
      </c>
      <c r="E5678" s="4" t="s">
        <v>1483</v>
      </c>
      <c r="F5678" s="4" t="s">
        <v>94</v>
      </c>
      <c r="G5678" s="4" t="s">
        <v>95</v>
      </c>
      <c r="H5678" s="4" t="s">
        <v>781</v>
      </c>
      <c r="I5678" s="8">
        <v>972.54</v>
      </c>
      <c r="J5678" s="8">
        <v>942.27</v>
      </c>
      <c r="K5678" s="8">
        <v>1200.72</v>
      </c>
      <c r="L5678" s="8">
        <v>1927.8</v>
      </c>
      <c r="M5678" s="8">
        <v>-135.55000000000001</v>
      </c>
      <c r="N5678" s="8">
        <v>1254.7</v>
      </c>
      <c r="O5678" s="8">
        <v>501.36</v>
      </c>
      <c r="P5678" s="8">
        <v>423.4</v>
      </c>
      <c r="Q5678" s="8">
        <v>908.29</v>
      </c>
      <c r="R5678" s="8">
        <v>426.94</v>
      </c>
      <c r="S5678" s="8">
        <v>847.91</v>
      </c>
      <c r="T5678" s="8">
        <v>1060.95</v>
      </c>
      <c r="U5678" s="9">
        <v>10331.33</v>
      </c>
    </row>
    <row r="5679" spans="1:21" ht="23.25" thickBot="1" x14ac:dyDescent="0.3">
      <c r="A5679" s="4" t="s">
        <v>1459</v>
      </c>
      <c r="B5679" s="4" t="s">
        <v>188</v>
      </c>
      <c r="C5679" s="4" t="s">
        <v>189</v>
      </c>
      <c r="D5679" s="4" t="s">
        <v>1482</v>
      </c>
      <c r="E5679" s="4" t="s">
        <v>1483</v>
      </c>
      <c r="F5679" s="4" t="s">
        <v>146</v>
      </c>
      <c r="G5679" s="4" t="s">
        <v>147</v>
      </c>
      <c r="H5679" s="4" t="s">
        <v>781</v>
      </c>
      <c r="I5679" s="10">
        <v>13.55</v>
      </c>
      <c r="J5679" s="11"/>
      <c r="K5679" s="11"/>
      <c r="L5679" s="11"/>
      <c r="M5679" s="11"/>
      <c r="N5679" s="11"/>
      <c r="O5679" s="11"/>
      <c r="P5679" s="11"/>
      <c r="Q5679" s="11"/>
      <c r="R5679" s="11"/>
      <c r="S5679" s="11"/>
      <c r="T5679" s="11"/>
      <c r="U5679" s="9">
        <v>13.55</v>
      </c>
    </row>
    <row r="5680" spans="1:21" ht="23.25" thickBot="1" x14ac:dyDescent="0.3">
      <c r="A5680" s="4" t="s">
        <v>1459</v>
      </c>
      <c r="B5680" s="4" t="s">
        <v>188</v>
      </c>
      <c r="C5680" s="4" t="s">
        <v>189</v>
      </c>
      <c r="D5680" s="4" t="s">
        <v>1482</v>
      </c>
      <c r="E5680" s="4" t="s">
        <v>1483</v>
      </c>
      <c r="F5680" s="4" t="s">
        <v>51</v>
      </c>
      <c r="G5680" s="4" t="s">
        <v>52</v>
      </c>
      <c r="H5680" s="4" t="s">
        <v>781</v>
      </c>
      <c r="I5680" s="8">
        <v>104.87</v>
      </c>
      <c r="J5680" s="8">
        <v>209.74</v>
      </c>
      <c r="K5680" s="7"/>
      <c r="L5680" s="7"/>
      <c r="M5680" s="7"/>
      <c r="N5680" s="8">
        <v>54.63</v>
      </c>
      <c r="O5680" s="7"/>
      <c r="P5680" s="7"/>
      <c r="Q5680" s="7"/>
      <c r="R5680" s="7"/>
      <c r="S5680" s="8">
        <v>111.5</v>
      </c>
      <c r="T5680" s="7"/>
      <c r="U5680" s="9">
        <v>480.74</v>
      </c>
    </row>
    <row r="5681" spans="1:21" ht="23.25" thickBot="1" x14ac:dyDescent="0.3">
      <c r="A5681" s="4" t="s">
        <v>1459</v>
      </c>
      <c r="B5681" s="4" t="s">
        <v>188</v>
      </c>
      <c r="C5681" s="4" t="s">
        <v>189</v>
      </c>
      <c r="D5681" s="4" t="s">
        <v>1482</v>
      </c>
      <c r="E5681" s="4" t="s">
        <v>1483</v>
      </c>
      <c r="F5681" s="4" t="s">
        <v>42</v>
      </c>
      <c r="G5681" s="4" t="s">
        <v>43</v>
      </c>
      <c r="H5681" s="4" t="s">
        <v>781</v>
      </c>
      <c r="I5681" s="10">
        <v>18671.36</v>
      </c>
      <c r="J5681" s="10">
        <v>18660.099999999999</v>
      </c>
      <c r="K5681" s="10">
        <v>24340.47</v>
      </c>
      <c r="L5681" s="10">
        <v>38700.35</v>
      </c>
      <c r="M5681" s="10">
        <v>-3261.9</v>
      </c>
      <c r="N5681" s="10">
        <v>24470</v>
      </c>
      <c r="O5681" s="10">
        <v>9959.1</v>
      </c>
      <c r="P5681" s="10">
        <v>8652.6</v>
      </c>
      <c r="Q5681" s="10">
        <v>18143.78</v>
      </c>
      <c r="R5681" s="10">
        <v>8725</v>
      </c>
      <c r="S5681" s="10">
        <v>16803.52</v>
      </c>
      <c r="T5681" s="10">
        <v>21263.56</v>
      </c>
      <c r="U5681" s="9">
        <v>205127.94</v>
      </c>
    </row>
    <row r="5682" spans="1:21" ht="23.25" thickBot="1" x14ac:dyDescent="0.3">
      <c r="A5682" s="4" t="s">
        <v>1459</v>
      </c>
      <c r="B5682" s="4" t="s">
        <v>188</v>
      </c>
      <c r="C5682" s="4" t="s">
        <v>189</v>
      </c>
      <c r="D5682" s="4" t="s">
        <v>1482</v>
      </c>
      <c r="E5682" s="4" t="s">
        <v>1483</v>
      </c>
      <c r="F5682" s="4" t="s">
        <v>53</v>
      </c>
      <c r="G5682" s="4" t="s">
        <v>54</v>
      </c>
      <c r="H5682" s="4" t="s">
        <v>781</v>
      </c>
      <c r="I5682" s="8">
        <v>1098.8800000000001</v>
      </c>
      <c r="J5682" s="8">
        <v>386.57</v>
      </c>
      <c r="K5682" s="8">
        <v>197.53</v>
      </c>
      <c r="L5682" s="8">
        <v>696.49</v>
      </c>
      <c r="M5682" s="8">
        <v>491.64</v>
      </c>
      <c r="N5682" s="8">
        <v>1116.68</v>
      </c>
      <c r="O5682" s="8">
        <v>286.79000000000002</v>
      </c>
      <c r="P5682" s="13">
        <v>0</v>
      </c>
      <c r="Q5682" s="8">
        <v>418.15</v>
      </c>
      <c r="R5682" s="7"/>
      <c r="S5682" s="8">
        <v>413</v>
      </c>
      <c r="T5682" s="8">
        <v>418.15</v>
      </c>
      <c r="U5682" s="9">
        <v>5523.88</v>
      </c>
    </row>
    <row r="5683" spans="1:21" ht="23.25" thickBot="1" x14ac:dyDescent="0.3">
      <c r="A5683" s="4" t="s">
        <v>1459</v>
      </c>
      <c r="B5683" s="4" t="s">
        <v>188</v>
      </c>
      <c r="C5683" s="4" t="s">
        <v>189</v>
      </c>
      <c r="D5683" s="4" t="s">
        <v>1484</v>
      </c>
      <c r="E5683" s="4" t="s">
        <v>1485</v>
      </c>
      <c r="F5683" s="4" t="s">
        <v>144</v>
      </c>
      <c r="G5683" s="4" t="s">
        <v>145</v>
      </c>
      <c r="H5683" s="4" t="s">
        <v>784</v>
      </c>
      <c r="I5683" s="11"/>
      <c r="J5683" s="11"/>
      <c r="K5683" s="11"/>
      <c r="L5683" s="11"/>
      <c r="M5683" s="10">
        <v>138.99</v>
      </c>
      <c r="N5683" s="11"/>
      <c r="O5683" s="10">
        <v>138.99</v>
      </c>
      <c r="P5683" s="10">
        <v>138.99</v>
      </c>
      <c r="Q5683" s="11"/>
      <c r="R5683" s="11"/>
      <c r="S5683" s="11"/>
      <c r="T5683" s="11"/>
      <c r="U5683" s="9">
        <v>416.97</v>
      </c>
    </row>
    <row r="5684" spans="1:21" ht="23.25" thickBot="1" x14ac:dyDescent="0.3">
      <c r="A5684" s="4" t="s">
        <v>1459</v>
      </c>
      <c r="B5684" s="4" t="s">
        <v>188</v>
      </c>
      <c r="C5684" s="4" t="s">
        <v>189</v>
      </c>
      <c r="D5684" s="4" t="s">
        <v>1484</v>
      </c>
      <c r="E5684" s="4" t="s">
        <v>1485</v>
      </c>
      <c r="F5684" s="4" t="s">
        <v>364</v>
      </c>
      <c r="G5684" s="4" t="s">
        <v>365</v>
      </c>
      <c r="H5684" s="4" t="s">
        <v>784</v>
      </c>
      <c r="I5684" s="8">
        <v>2798.75</v>
      </c>
      <c r="J5684" s="8">
        <v>2547.42</v>
      </c>
      <c r="K5684" s="8">
        <v>3616.18</v>
      </c>
      <c r="L5684" s="8">
        <v>2508.2800000000002</v>
      </c>
      <c r="M5684" s="8">
        <v>2149.44</v>
      </c>
      <c r="N5684" s="8">
        <v>2354.3200000000002</v>
      </c>
      <c r="O5684" s="8">
        <v>2383.33</v>
      </c>
      <c r="P5684" s="8">
        <v>2149.44</v>
      </c>
      <c r="Q5684" s="8">
        <v>2675.64</v>
      </c>
      <c r="R5684" s="8">
        <v>1692.94</v>
      </c>
      <c r="S5684" s="8">
        <v>1899.36</v>
      </c>
      <c r="T5684" s="8">
        <v>4051.78</v>
      </c>
      <c r="U5684" s="9">
        <v>30826.880000000001</v>
      </c>
    </row>
    <row r="5685" spans="1:21" ht="23.25" thickBot="1" x14ac:dyDescent="0.3">
      <c r="A5685" s="4" t="s">
        <v>1459</v>
      </c>
      <c r="B5685" s="4" t="s">
        <v>334</v>
      </c>
      <c r="C5685" s="4" t="s">
        <v>335</v>
      </c>
      <c r="D5685" s="4" t="s">
        <v>1460</v>
      </c>
      <c r="E5685" s="4" t="s">
        <v>1461</v>
      </c>
      <c r="F5685" s="4" t="s">
        <v>94</v>
      </c>
      <c r="G5685" s="4" t="s">
        <v>95</v>
      </c>
      <c r="H5685" s="4" t="s">
        <v>686</v>
      </c>
      <c r="I5685" s="11"/>
      <c r="J5685" s="11"/>
      <c r="K5685" s="11"/>
      <c r="L5685" s="11"/>
      <c r="M5685" s="11"/>
      <c r="N5685" s="10">
        <v>1.66</v>
      </c>
      <c r="O5685" s="11"/>
      <c r="P5685" s="11"/>
      <c r="Q5685" s="11"/>
      <c r="R5685" s="11"/>
      <c r="S5685" s="11"/>
      <c r="T5685" s="11"/>
      <c r="U5685" s="9">
        <v>1.66</v>
      </c>
    </row>
    <row r="5686" spans="1:21" ht="23.25" thickBot="1" x14ac:dyDescent="0.3">
      <c r="A5686" s="4" t="s">
        <v>1459</v>
      </c>
      <c r="B5686" s="4" t="s">
        <v>334</v>
      </c>
      <c r="C5686" s="4" t="s">
        <v>335</v>
      </c>
      <c r="D5686" s="4" t="s">
        <v>1460</v>
      </c>
      <c r="E5686" s="4" t="s">
        <v>1461</v>
      </c>
      <c r="F5686" s="4" t="s">
        <v>42</v>
      </c>
      <c r="G5686" s="4" t="s">
        <v>43</v>
      </c>
      <c r="H5686" s="4" t="s">
        <v>686</v>
      </c>
      <c r="I5686" s="7"/>
      <c r="J5686" s="7"/>
      <c r="K5686" s="7"/>
      <c r="L5686" s="7"/>
      <c r="M5686" s="7"/>
      <c r="N5686" s="8">
        <v>34</v>
      </c>
      <c r="O5686" s="7"/>
      <c r="P5686" s="7"/>
      <c r="Q5686" s="7"/>
      <c r="R5686" s="7"/>
      <c r="S5686" s="7"/>
      <c r="T5686" s="7"/>
      <c r="U5686" s="9">
        <v>34</v>
      </c>
    </row>
    <row r="5687" spans="1:21" ht="23.25" thickBot="1" x14ac:dyDescent="0.3">
      <c r="A5687" s="4" t="s">
        <v>1459</v>
      </c>
      <c r="B5687" s="4" t="s">
        <v>334</v>
      </c>
      <c r="C5687" s="4" t="s">
        <v>335</v>
      </c>
      <c r="D5687" s="4" t="s">
        <v>1473</v>
      </c>
      <c r="E5687" s="4" t="s">
        <v>1474</v>
      </c>
      <c r="F5687" s="4" t="s">
        <v>47</v>
      </c>
      <c r="G5687" s="4" t="s">
        <v>48</v>
      </c>
      <c r="H5687" s="4" t="s">
        <v>1069</v>
      </c>
      <c r="I5687" s="11"/>
      <c r="J5687" s="10">
        <v>63.73</v>
      </c>
      <c r="K5687" s="11"/>
      <c r="L5687" s="11"/>
      <c r="M5687" s="11"/>
      <c r="N5687" s="11"/>
      <c r="O5687" s="11"/>
      <c r="P5687" s="11"/>
      <c r="Q5687" s="11"/>
      <c r="R5687" s="11"/>
      <c r="S5687" s="11"/>
      <c r="T5687" s="11"/>
      <c r="U5687" s="9">
        <v>63.73</v>
      </c>
    </row>
    <row r="5688" spans="1:21" ht="23.25" thickBot="1" x14ac:dyDescent="0.3">
      <c r="A5688" s="4" t="s">
        <v>1459</v>
      </c>
      <c r="B5688" s="4" t="s">
        <v>267</v>
      </c>
      <c r="C5688" s="4" t="s">
        <v>268</v>
      </c>
      <c r="D5688" s="4" t="s">
        <v>1466</v>
      </c>
      <c r="E5688" s="4" t="s">
        <v>1467</v>
      </c>
      <c r="F5688" s="4" t="s">
        <v>94</v>
      </c>
      <c r="G5688" s="4" t="s">
        <v>95</v>
      </c>
      <c r="H5688" s="4" t="s">
        <v>485</v>
      </c>
      <c r="I5688" s="7"/>
      <c r="J5688" s="7"/>
      <c r="K5688" s="7"/>
      <c r="L5688" s="7"/>
      <c r="M5688" s="7"/>
      <c r="N5688" s="7"/>
      <c r="O5688" s="8">
        <v>9.43</v>
      </c>
      <c r="P5688" s="7"/>
      <c r="Q5688" s="7"/>
      <c r="R5688" s="7"/>
      <c r="S5688" s="7"/>
      <c r="T5688" s="7"/>
      <c r="U5688" s="9">
        <v>9.43</v>
      </c>
    </row>
    <row r="5689" spans="1:21" ht="23.25" thickBot="1" x14ac:dyDescent="0.3">
      <c r="A5689" s="4" t="s">
        <v>1459</v>
      </c>
      <c r="B5689" s="4" t="s">
        <v>267</v>
      </c>
      <c r="C5689" s="4" t="s">
        <v>268</v>
      </c>
      <c r="D5689" s="4" t="s">
        <v>1466</v>
      </c>
      <c r="E5689" s="4" t="s">
        <v>1467</v>
      </c>
      <c r="F5689" s="4" t="s">
        <v>42</v>
      </c>
      <c r="G5689" s="4" t="s">
        <v>43</v>
      </c>
      <c r="H5689" s="4" t="s">
        <v>485</v>
      </c>
      <c r="I5689" s="11"/>
      <c r="J5689" s="11"/>
      <c r="K5689" s="11"/>
      <c r="L5689" s="11"/>
      <c r="M5689" s="11"/>
      <c r="N5689" s="11"/>
      <c r="O5689" s="10">
        <v>192.75</v>
      </c>
      <c r="P5689" s="11"/>
      <c r="Q5689" s="11"/>
      <c r="R5689" s="11"/>
      <c r="S5689" s="11"/>
      <c r="T5689" s="11"/>
      <c r="U5689" s="9">
        <v>192.75</v>
      </c>
    </row>
    <row r="5690" spans="1:21" ht="23.25" thickBot="1" x14ac:dyDescent="0.3">
      <c r="A5690" s="4" t="s">
        <v>1459</v>
      </c>
      <c r="B5690" s="4" t="s">
        <v>267</v>
      </c>
      <c r="C5690" s="4" t="s">
        <v>268</v>
      </c>
      <c r="D5690" s="4" t="s">
        <v>1468</v>
      </c>
      <c r="E5690" s="4" t="s">
        <v>1469</v>
      </c>
      <c r="F5690" s="4" t="s">
        <v>94</v>
      </c>
      <c r="G5690" s="4" t="s">
        <v>95</v>
      </c>
      <c r="H5690" s="4" t="s">
        <v>1470</v>
      </c>
      <c r="I5690" s="7"/>
      <c r="J5690" s="7"/>
      <c r="K5690" s="7"/>
      <c r="L5690" s="7"/>
      <c r="M5690" s="7"/>
      <c r="N5690" s="7"/>
      <c r="O5690" s="8">
        <v>19.96</v>
      </c>
      <c r="P5690" s="7"/>
      <c r="Q5690" s="7"/>
      <c r="R5690" s="8">
        <v>33.92</v>
      </c>
      <c r="S5690" s="7"/>
      <c r="T5690" s="7"/>
      <c r="U5690" s="9">
        <v>53.88</v>
      </c>
    </row>
    <row r="5691" spans="1:21" ht="23.25" thickBot="1" x14ac:dyDescent="0.3">
      <c r="A5691" s="4" t="s">
        <v>1459</v>
      </c>
      <c r="B5691" s="4" t="s">
        <v>267</v>
      </c>
      <c r="C5691" s="4" t="s">
        <v>268</v>
      </c>
      <c r="D5691" s="4" t="s">
        <v>1468</v>
      </c>
      <c r="E5691" s="4" t="s">
        <v>1469</v>
      </c>
      <c r="F5691" s="4" t="s">
        <v>42</v>
      </c>
      <c r="G5691" s="4" t="s">
        <v>43</v>
      </c>
      <c r="H5691" s="4" t="s">
        <v>1470</v>
      </c>
      <c r="I5691" s="11"/>
      <c r="J5691" s="11"/>
      <c r="K5691" s="11"/>
      <c r="L5691" s="11"/>
      <c r="M5691" s="11"/>
      <c r="N5691" s="11"/>
      <c r="O5691" s="10">
        <v>408</v>
      </c>
      <c r="P5691" s="11"/>
      <c r="Q5691" s="11"/>
      <c r="R5691" s="10">
        <v>554.88</v>
      </c>
      <c r="S5691" s="11"/>
      <c r="T5691" s="11"/>
      <c r="U5691" s="9">
        <v>962.88</v>
      </c>
    </row>
    <row r="5692" spans="1:21" ht="23.25" thickBot="1" x14ac:dyDescent="0.3">
      <c r="A5692" s="4" t="s">
        <v>1459</v>
      </c>
      <c r="B5692" s="4" t="s">
        <v>267</v>
      </c>
      <c r="C5692" s="4" t="s">
        <v>268</v>
      </c>
      <c r="D5692" s="4" t="s">
        <v>1468</v>
      </c>
      <c r="E5692" s="4" t="s">
        <v>1469</v>
      </c>
      <c r="F5692" s="4" t="s">
        <v>53</v>
      </c>
      <c r="G5692" s="4" t="s">
        <v>54</v>
      </c>
      <c r="H5692" s="4" t="s">
        <v>1470</v>
      </c>
      <c r="I5692" s="7"/>
      <c r="J5692" s="7"/>
      <c r="K5692" s="7"/>
      <c r="L5692" s="7"/>
      <c r="M5692" s="7"/>
      <c r="N5692" s="7"/>
      <c r="O5692" s="7"/>
      <c r="P5692" s="7"/>
      <c r="Q5692" s="7"/>
      <c r="R5692" s="8">
        <v>138.44</v>
      </c>
      <c r="S5692" s="7"/>
      <c r="T5692" s="7"/>
      <c r="U5692" s="9">
        <v>138.44</v>
      </c>
    </row>
    <row r="5693" spans="1:21" ht="23.25" thickBot="1" x14ac:dyDescent="0.3">
      <c r="A5693" s="4" t="s">
        <v>1459</v>
      </c>
      <c r="B5693" s="4" t="s">
        <v>267</v>
      </c>
      <c r="C5693" s="4" t="s">
        <v>268</v>
      </c>
      <c r="D5693" s="4" t="s">
        <v>1486</v>
      </c>
      <c r="E5693" s="4" t="s">
        <v>1487</v>
      </c>
      <c r="F5693" s="4" t="s">
        <v>102</v>
      </c>
      <c r="G5693" s="4" t="s">
        <v>103</v>
      </c>
      <c r="H5693" s="4" t="s">
        <v>1488</v>
      </c>
      <c r="I5693" s="10">
        <v>83.59</v>
      </c>
      <c r="J5693" s="11"/>
      <c r="K5693" s="11"/>
      <c r="L5693" s="11"/>
      <c r="M5693" s="11"/>
      <c r="N5693" s="11"/>
      <c r="O5693" s="11"/>
      <c r="P5693" s="11"/>
      <c r="Q5693" s="11"/>
      <c r="R5693" s="11"/>
      <c r="S5693" s="11"/>
      <c r="T5693" s="11"/>
      <c r="U5693" s="9">
        <v>83.59</v>
      </c>
    </row>
    <row r="5694" spans="1:21" ht="23.25" thickBot="1" x14ac:dyDescent="0.3">
      <c r="A5694" s="4" t="s">
        <v>1459</v>
      </c>
      <c r="B5694" s="4" t="s">
        <v>354</v>
      </c>
      <c r="C5694" s="4" t="s">
        <v>355</v>
      </c>
      <c r="D5694" s="4" t="s">
        <v>1473</v>
      </c>
      <c r="E5694" s="4" t="s">
        <v>1474</v>
      </c>
      <c r="F5694" s="4" t="s">
        <v>38</v>
      </c>
      <c r="G5694" s="4" t="s">
        <v>39</v>
      </c>
      <c r="H5694" s="4" t="s">
        <v>1069</v>
      </c>
      <c r="I5694" s="7"/>
      <c r="J5694" s="7"/>
      <c r="K5694" s="7"/>
      <c r="L5694" s="7"/>
      <c r="M5694" s="7"/>
      <c r="N5694" s="7"/>
      <c r="O5694" s="7"/>
      <c r="P5694" s="7"/>
      <c r="Q5694" s="8">
        <v>220.52</v>
      </c>
      <c r="R5694" s="7"/>
      <c r="S5694" s="7"/>
      <c r="T5694" s="7"/>
      <c r="U5694" s="9">
        <v>220.52</v>
      </c>
    </row>
    <row r="5695" spans="1:21" ht="23.25" thickBot="1" x14ac:dyDescent="0.3">
      <c r="A5695" s="4" t="s">
        <v>1459</v>
      </c>
      <c r="B5695" s="4" t="s">
        <v>354</v>
      </c>
      <c r="C5695" s="4" t="s">
        <v>355</v>
      </c>
      <c r="D5695" s="4" t="s">
        <v>1464</v>
      </c>
      <c r="E5695" s="4" t="s">
        <v>1465</v>
      </c>
      <c r="F5695" s="4" t="s">
        <v>108</v>
      </c>
      <c r="G5695" s="4" t="s">
        <v>109</v>
      </c>
      <c r="H5695" s="4" t="s">
        <v>440</v>
      </c>
      <c r="I5695" s="10">
        <v>19982.86</v>
      </c>
      <c r="J5695" s="10">
        <v>17593.27</v>
      </c>
      <c r="K5695" s="10">
        <v>15673.21</v>
      </c>
      <c r="L5695" s="10">
        <v>19341.34</v>
      </c>
      <c r="M5695" s="10">
        <v>17700.009999999998</v>
      </c>
      <c r="N5695" s="10">
        <v>19299.439999999999</v>
      </c>
      <c r="O5695" s="10">
        <v>20648.259999999998</v>
      </c>
      <c r="P5695" s="10">
        <v>19312.54</v>
      </c>
      <c r="Q5695" s="10">
        <v>19973.84</v>
      </c>
      <c r="R5695" s="10">
        <v>19985.59</v>
      </c>
      <c r="S5695" s="10">
        <v>19973.86</v>
      </c>
      <c r="T5695" s="10">
        <v>18771.63</v>
      </c>
      <c r="U5695" s="9">
        <v>228255.85</v>
      </c>
    </row>
    <row r="5696" spans="1:21" ht="23.25" thickBot="1" x14ac:dyDescent="0.3">
      <c r="A5696" s="4" t="s">
        <v>1459</v>
      </c>
      <c r="B5696" s="4" t="s">
        <v>354</v>
      </c>
      <c r="C5696" s="4" t="s">
        <v>355</v>
      </c>
      <c r="D5696" s="4" t="s">
        <v>1464</v>
      </c>
      <c r="E5696" s="4" t="s">
        <v>1465</v>
      </c>
      <c r="F5696" s="4" t="s">
        <v>110</v>
      </c>
      <c r="G5696" s="4" t="s">
        <v>111</v>
      </c>
      <c r="H5696" s="4" t="s">
        <v>440</v>
      </c>
      <c r="I5696" s="8">
        <v>3750</v>
      </c>
      <c r="J5696" s="8">
        <v>3750</v>
      </c>
      <c r="K5696" s="8">
        <v>3750</v>
      </c>
      <c r="L5696" s="8">
        <v>3750</v>
      </c>
      <c r="M5696" s="8">
        <v>3750</v>
      </c>
      <c r="N5696" s="8">
        <v>4500</v>
      </c>
      <c r="O5696" s="8">
        <v>4500</v>
      </c>
      <c r="P5696" s="8">
        <v>4500</v>
      </c>
      <c r="Q5696" s="8">
        <v>4500</v>
      </c>
      <c r="R5696" s="8">
        <v>4500</v>
      </c>
      <c r="S5696" s="8">
        <v>4500</v>
      </c>
      <c r="T5696" s="8">
        <v>4500</v>
      </c>
      <c r="U5696" s="9">
        <v>50250</v>
      </c>
    </row>
    <row r="5697" spans="1:21" ht="23.25" thickBot="1" x14ac:dyDescent="0.3">
      <c r="A5697" s="4" t="s">
        <v>1459</v>
      </c>
      <c r="B5697" s="4" t="s">
        <v>354</v>
      </c>
      <c r="C5697" s="4" t="s">
        <v>355</v>
      </c>
      <c r="D5697" s="4" t="s">
        <v>1464</v>
      </c>
      <c r="E5697" s="4" t="s">
        <v>1465</v>
      </c>
      <c r="F5697" s="4" t="s">
        <v>112</v>
      </c>
      <c r="G5697" s="4" t="s">
        <v>113</v>
      </c>
      <c r="H5697" s="4" t="s">
        <v>440</v>
      </c>
      <c r="I5697" s="10">
        <v>2772.05</v>
      </c>
      <c r="J5697" s="10">
        <v>2683.03</v>
      </c>
      <c r="K5697" s="10">
        <v>2691.99</v>
      </c>
      <c r="L5697" s="10">
        <v>2763.15</v>
      </c>
      <c r="M5697" s="10">
        <v>2638.53</v>
      </c>
      <c r="N5697" s="10">
        <v>2772.45</v>
      </c>
      <c r="O5697" s="10">
        <v>2818.48</v>
      </c>
      <c r="P5697" s="10">
        <v>2772.43</v>
      </c>
      <c r="Q5697" s="10">
        <v>2781.66</v>
      </c>
      <c r="R5697" s="10">
        <v>2855.3</v>
      </c>
      <c r="S5697" s="10">
        <v>2726.42</v>
      </c>
      <c r="T5697" s="10">
        <v>2818.46</v>
      </c>
      <c r="U5697" s="9">
        <v>33093.949999999997</v>
      </c>
    </row>
    <row r="5698" spans="1:21" ht="23.25" thickBot="1" x14ac:dyDescent="0.3">
      <c r="A5698" s="4" t="s">
        <v>1459</v>
      </c>
      <c r="B5698" s="4" t="s">
        <v>354</v>
      </c>
      <c r="C5698" s="4" t="s">
        <v>355</v>
      </c>
      <c r="D5698" s="4" t="s">
        <v>1464</v>
      </c>
      <c r="E5698" s="4" t="s">
        <v>1465</v>
      </c>
      <c r="F5698" s="4" t="s">
        <v>114</v>
      </c>
      <c r="G5698" s="4" t="s">
        <v>115</v>
      </c>
      <c r="H5698" s="4" t="s">
        <v>440</v>
      </c>
      <c r="I5698" s="8">
        <v>10635.09</v>
      </c>
      <c r="J5698" s="8">
        <v>10305.59</v>
      </c>
      <c r="K5698" s="8">
        <v>10338.620000000001</v>
      </c>
      <c r="L5698" s="8">
        <v>10630.91</v>
      </c>
      <c r="M5698" s="8">
        <v>10167.81</v>
      </c>
      <c r="N5698" s="8">
        <v>10739.65</v>
      </c>
      <c r="O5698" s="8">
        <v>10910.48</v>
      </c>
      <c r="P5698" s="8">
        <v>10739.72</v>
      </c>
      <c r="Q5698" s="8">
        <v>10773.82</v>
      </c>
      <c r="R5698" s="8">
        <v>11047.14</v>
      </c>
      <c r="S5698" s="8">
        <v>10568.82</v>
      </c>
      <c r="T5698" s="8">
        <v>10910.47</v>
      </c>
      <c r="U5698" s="9">
        <v>127768.12</v>
      </c>
    </row>
    <row r="5699" spans="1:21" ht="23.25" thickBot="1" x14ac:dyDescent="0.3">
      <c r="A5699" s="4" t="s">
        <v>1459</v>
      </c>
      <c r="B5699" s="4" t="s">
        <v>354</v>
      </c>
      <c r="C5699" s="4" t="s">
        <v>355</v>
      </c>
      <c r="D5699" s="4" t="s">
        <v>1464</v>
      </c>
      <c r="E5699" s="4" t="s">
        <v>1465</v>
      </c>
      <c r="F5699" s="4" t="s">
        <v>134</v>
      </c>
      <c r="G5699" s="4" t="s">
        <v>135</v>
      </c>
      <c r="H5699" s="4" t="s">
        <v>440</v>
      </c>
      <c r="I5699" s="11"/>
      <c r="J5699" s="11"/>
      <c r="K5699" s="11"/>
      <c r="L5699" s="11"/>
      <c r="M5699" s="11"/>
      <c r="N5699" s="11"/>
      <c r="O5699" s="10">
        <v>100</v>
      </c>
      <c r="P5699" s="11"/>
      <c r="Q5699" s="11"/>
      <c r="R5699" s="11"/>
      <c r="S5699" s="10">
        <v>240</v>
      </c>
      <c r="T5699" s="11"/>
      <c r="U5699" s="9">
        <v>340</v>
      </c>
    </row>
    <row r="5700" spans="1:21" ht="23.25" thickBot="1" x14ac:dyDescent="0.3">
      <c r="A5700" s="4" t="s">
        <v>1459</v>
      </c>
      <c r="B5700" s="4" t="s">
        <v>354</v>
      </c>
      <c r="C5700" s="4" t="s">
        <v>355</v>
      </c>
      <c r="D5700" s="4" t="s">
        <v>1464</v>
      </c>
      <c r="E5700" s="4" t="s">
        <v>1465</v>
      </c>
      <c r="F5700" s="4" t="s">
        <v>38</v>
      </c>
      <c r="G5700" s="4" t="s">
        <v>39</v>
      </c>
      <c r="H5700" s="4" t="s">
        <v>440</v>
      </c>
      <c r="I5700" s="7"/>
      <c r="J5700" s="7"/>
      <c r="K5700" s="8">
        <v>105.84</v>
      </c>
      <c r="L5700" s="7"/>
      <c r="M5700" s="8">
        <v>105.84</v>
      </c>
      <c r="N5700" s="7"/>
      <c r="O5700" s="7"/>
      <c r="P5700" s="7"/>
      <c r="Q5700" s="7"/>
      <c r="R5700" s="7"/>
      <c r="S5700" s="7"/>
      <c r="T5700" s="7"/>
      <c r="U5700" s="9">
        <v>211.68</v>
      </c>
    </row>
    <row r="5701" spans="1:21" ht="23.25" thickBot="1" x14ac:dyDescent="0.3">
      <c r="A5701" s="4" t="s">
        <v>1459</v>
      </c>
      <c r="B5701" s="4" t="s">
        <v>354</v>
      </c>
      <c r="C5701" s="4" t="s">
        <v>355</v>
      </c>
      <c r="D5701" s="4" t="s">
        <v>1464</v>
      </c>
      <c r="E5701" s="4" t="s">
        <v>1465</v>
      </c>
      <c r="F5701" s="4" t="s">
        <v>98</v>
      </c>
      <c r="G5701" s="4" t="s">
        <v>99</v>
      </c>
      <c r="H5701" s="4" t="s">
        <v>440</v>
      </c>
      <c r="I5701" s="11"/>
      <c r="J5701" s="11"/>
      <c r="K5701" s="11"/>
      <c r="L5701" s="11"/>
      <c r="M5701" s="11"/>
      <c r="N5701" s="11"/>
      <c r="O5701" s="11"/>
      <c r="P5701" s="11"/>
      <c r="Q5701" s="11"/>
      <c r="R5701" s="10">
        <v>266.27999999999997</v>
      </c>
      <c r="S5701" s="10">
        <v>-266.27999999999997</v>
      </c>
      <c r="T5701" s="11"/>
      <c r="U5701" s="12">
        <v>0</v>
      </c>
    </row>
    <row r="5702" spans="1:21" ht="23.25" thickBot="1" x14ac:dyDescent="0.3">
      <c r="A5702" s="4" t="s">
        <v>1459</v>
      </c>
      <c r="B5702" s="4" t="s">
        <v>354</v>
      </c>
      <c r="C5702" s="4" t="s">
        <v>355</v>
      </c>
      <c r="D5702" s="4" t="s">
        <v>1464</v>
      </c>
      <c r="E5702" s="4" t="s">
        <v>1465</v>
      </c>
      <c r="F5702" s="4" t="s">
        <v>102</v>
      </c>
      <c r="G5702" s="4" t="s">
        <v>103</v>
      </c>
      <c r="H5702" s="4" t="s">
        <v>440</v>
      </c>
      <c r="I5702" s="8">
        <v>73.83</v>
      </c>
      <c r="J5702" s="8">
        <v>65.239999999999995</v>
      </c>
      <c r="K5702" s="8">
        <v>44.38</v>
      </c>
      <c r="L5702" s="7"/>
      <c r="M5702" s="8">
        <v>407.22</v>
      </c>
      <c r="N5702" s="8">
        <v>122.31</v>
      </c>
      <c r="O5702" s="8">
        <v>177.11</v>
      </c>
      <c r="P5702" s="8">
        <v>142.85</v>
      </c>
      <c r="Q5702" s="7"/>
      <c r="R5702" s="8">
        <v>51.27</v>
      </c>
      <c r="S5702" s="8">
        <v>61.81</v>
      </c>
      <c r="T5702" s="8">
        <v>19.489999999999998</v>
      </c>
      <c r="U5702" s="9">
        <v>1165.51</v>
      </c>
    </row>
    <row r="5703" spans="1:21" ht="23.25" thickBot="1" x14ac:dyDescent="0.3">
      <c r="A5703" s="4" t="s">
        <v>1459</v>
      </c>
      <c r="B5703" s="4" t="s">
        <v>354</v>
      </c>
      <c r="C5703" s="4" t="s">
        <v>355</v>
      </c>
      <c r="D5703" s="4" t="s">
        <v>1464</v>
      </c>
      <c r="E5703" s="4" t="s">
        <v>1465</v>
      </c>
      <c r="F5703" s="4" t="s">
        <v>116</v>
      </c>
      <c r="G5703" s="4" t="s">
        <v>117</v>
      </c>
      <c r="H5703" s="4" t="s">
        <v>440</v>
      </c>
      <c r="I5703" s="10">
        <v>74</v>
      </c>
      <c r="J5703" s="10">
        <v>20.350000000000001</v>
      </c>
      <c r="K5703" s="11"/>
      <c r="L5703" s="11"/>
      <c r="M5703" s="11"/>
      <c r="N5703" s="10">
        <v>18.95</v>
      </c>
      <c r="O5703" s="11"/>
      <c r="P5703" s="11"/>
      <c r="Q5703" s="11"/>
      <c r="R5703" s="11"/>
      <c r="S5703" s="11"/>
      <c r="T5703" s="11"/>
      <c r="U5703" s="9">
        <v>113.3</v>
      </c>
    </row>
    <row r="5704" spans="1:21" ht="23.25" thickBot="1" x14ac:dyDescent="0.3">
      <c r="A5704" s="4" t="s">
        <v>1459</v>
      </c>
      <c r="B5704" s="4" t="s">
        <v>354</v>
      </c>
      <c r="C5704" s="4" t="s">
        <v>355</v>
      </c>
      <c r="D5704" s="4" t="s">
        <v>1464</v>
      </c>
      <c r="E5704" s="4" t="s">
        <v>1465</v>
      </c>
      <c r="F5704" s="4" t="s">
        <v>82</v>
      </c>
      <c r="G5704" s="4" t="s">
        <v>83</v>
      </c>
      <c r="H5704" s="4" t="s">
        <v>440</v>
      </c>
      <c r="I5704" s="7"/>
      <c r="J5704" s="7"/>
      <c r="K5704" s="8">
        <v>2.2599999999999998</v>
      </c>
      <c r="L5704" s="7"/>
      <c r="M5704" s="7"/>
      <c r="N5704" s="7"/>
      <c r="O5704" s="7"/>
      <c r="P5704" s="7"/>
      <c r="Q5704" s="7"/>
      <c r="R5704" s="7"/>
      <c r="S5704" s="7"/>
      <c r="T5704" s="7"/>
      <c r="U5704" s="9">
        <v>2.2599999999999998</v>
      </c>
    </row>
    <row r="5705" spans="1:21" ht="23.25" thickBot="1" x14ac:dyDescent="0.3">
      <c r="A5705" s="4" t="s">
        <v>1459</v>
      </c>
      <c r="B5705" s="4" t="s">
        <v>354</v>
      </c>
      <c r="C5705" s="4" t="s">
        <v>355</v>
      </c>
      <c r="D5705" s="4" t="s">
        <v>1464</v>
      </c>
      <c r="E5705" s="4" t="s">
        <v>1465</v>
      </c>
      <c r="F5705" s="4" t="s">
        <v>84</v>
      </c>
      <c r="G5705" s="4" t="s">
        <v>85</v>
      </c>
      <c r="H5705" s="4" t="s">
        <v>440</v>
      </c>
      <c r="I5705" s="10">
        <v>189.45</v>
      </c>
      <c r="J5705" s="10">
        <v>94.6</v>
      </c>
      <c r="K5705" s="10">
        <v>319.48</v>
      </c>
      <c r="L5705" s="10">
        <v>98.15</v>
      </c>
      <c r="M5705" s="10">
        <v>26.5</v>
      </c>
      <c r="N5705" s="10">
        <v>86.2</v>
      </c>
      <c r="O5705" s="11"/>
      <c r="P5705" s="11"/>
      <c r="Q5705" s="11"/>
      <c r="R5705" s="11"/>
      <c r="S5705" s="11"/>
      <c r="T5705" s="11"/>
      <c r="U5705" s="9">
        <v>814.38</v>
      </c>
    </row>
    <row r="5706" spans="1:21" ht="23.25" thickBot="1" x14ac:dyDescent="0.3">
      <c r="A5706" s="4" t="s">
        <v>1459</v>
      </c>
      <c r="B5706" s="4" t="s">
        <v>194</v>
      </c>
      <c r="C5706" s="4" t="s">
        <v>195</v>
      </c>
      <c r="D5706" s="4" t="s">
        <v>1473</v>
      </c>
      <c r="E5706" s="4" t="s">
        <v>1474</v>
      </c>
      <c r="F5706" s="4" t="s">
        <v>47</v>
      </c>
      <c r="G5706" s="4" t="s">
        <v>48</v>
      </c>
      <c r="H5706" s="4" t="s">
        <v>1069</v>
      </c>
      <c r="I5706" s="7"/>
      <c r="J5706" s="7"/>
      <c r="K5706" s="7"/>
      <c r="L5706" s="8">
        <v>87.46</v>
      </c>
      <c r="M5706" s="7"/>
      <c r="N5706" s="7"/>
      <c r="O5706" s="7"/>
      <c r="P5706" s="7"/>
      <c r="Q5706" s="7"/>
      <c r="R5706" s="7"/>
      <c r="S5706" s="7"/>
      <c r="T5706" s="7"/>
      <c r="U5706" s="9">
        <v>87.46</v>
      </c>
    </row>
    <row r="5707" spans="1:21" ht="23.25" thickBot="1" x14ac:dyDescent="0.3">
      <c r="A5707" s="4" t="s">
        <v>1459</v>
      </c>
      <c r="B5707" s="4" t="s">
        <v>194</v>
      </c>
      <c r="C5707" s="4" t="s">
        <v>195</v>
      </c>
      <c r="D5707" s="4" t="s">
        <v>1473</v>
      </c>
      <c r="E5707" s="4" t="s">
        <v>1474</v>
      </c>
      <c r="F5707" s="4" t="s">
        <v>38</v>
      </c>
      <c r="G5707" s="4" t="s">
        <v>39</v>
      </c>
      <c r="H5707" s="4" t="s">
        <v>1069</v>
      </c>
      <c r="I5707" s="10">
        <v>775</v>
      </c>
      <c r="J5707" s="11"/>
      <c r="K5707" s="11"/>
      <c r="L5707" s="11"/>
      <c r="M5707" s="11"/>
      <c r="N5707" s="11"/>
      <c r="O5707" s="11"/>
      <c r="P5707" s="11"/>
      <c r="Q5707" s="11"/>
      <c r="R5707" s="11"/>
      <c r="S5707" s="11"/>
      <c r="T5707" s="11"/>
      <c r="U5707" s="9">
        <v>775</v>
      </c>
    </row>
    <row r="5708" spans="1:21" ht="23.25" thickBot="1" x14ac:dyDescent="0.3">
      <c r="A5708" s="4" t="s">
        <v>1459</v>
      </c>
      <c r="B5708" s="4" t="s">
        <v>194</v>
      </c>
      <c r="C5708" s="4" t="s">
        <v>195</v>
      </c>
      <c r="D5708" s="4" t="s">
        <v>1486</v>
      </c>
      <c r="E5708" s="4" t="s">
        <v>1487</v>
      </c>
      <c r="F5708" s="4" t="s">
        <v>80</v>
      </c>
      <c r="G5708" s="4" t="s">
        <v>81</v>
      </c>
      <c r="H5708" s="4" t="s">
        <v>1488</v>
      </c>
      <c r="I5708" s="8">
        <v>750</v>
      </c>
      <c r="J5708" s="8">
        <v>750</v>
      </c>
      <c r="K5708" s="8">
        <v>750</v>
      </c>
      <c r="L5708" s="8">
        <v>750</v>
      </c>
      <c r="M5708" s="8">
        <v>750</v>
      </c>
      <c r="N5708" s="8">
        <v>750</v>
      </c>
      <c r="O5708" s="8">
        <v>750</v>
      </c>
      <c r="P5708" s="8">
        <v>750</v>
      </c>
      <c r="Q5708" s="8">
        <v>750</v>
      </c>
      <c r="R5708" s="8">
        <v>750</v>
      </c>
      <c r="S5708" s="8">
        <v>750</v>
      </c>
      <c r="T5708" s="8">
        <v>750</v>
      </c>
      <c r="U5708" s="9">
        <v>9000</v>
      </c>
    </row>
    <row r="5709" spans="1:21" ht="23.25" thickBot="1" x14ac:dyDescent="0.3">
      <c r="A5709" s="4" t="s">
        <v>1459</v>
      </c>
      <c r="B5709" s="4" t="s">
        <v>992</v>
      </c>
      <c r="C5709" s="4" t="s">
        <v>993</v>
      </c>
      <c r="D5709" s="4" t="s">
        <v>1473</v>
      </c>
      <c r="E5709" s="4" t="s">
        <v>1474</v>
      </c>
      <c r="F5709" s="4" t="s">
        <v>70</v>
      </c>
      <c r="G5709" s="4" t="s">
        <v>71</v>
      </c>
      <c r="H5709" s="4" t="s">
        <v>1069</v>
      </c>
      <c r="I5709" s="11"/>
      <c r="J5709" s="11"/>
      <c r="K5709" s="11"/>
      <c r="L5709" s="11"/>
      <c r="M5709" s="11"/>
      <c r="N5709" s="10">
        <v>6400</v>
      </c>
      <c r="O5709" s="10">
        <v>337.1</v>
      </c>
      <c r="P5709" s="11"/>
      <c r="Q5709" s="11"/>
      <c r="R5709" s="11"/>
      <c r="S5709" s="11"/>
      <c r="T5709" s="11"/>
      <c r="U5709" s="9">
        <v>6737.1</v>
      </c>
    </row>
    <row r="5710" spans="1:21" ht="23.25" thickBot="1" x14ac:dyDescent="0.3">
      <c r="A5710" s="4" t="s">
        <v>1459</v>
      </c>
      <c r="B5710" s="4" t="s">
        <v>992</v>
      </c>
      <c r="C5710" s="4" t="s">
        <v>993</v>
      </c>
      <c r="D5710" s="4" t="s">
        <v>1473</v>
      </c>
      <c r="E5710" s="4" t="s">
        <v>1474</v>
      </c>
      <c r="F5710" s="4" t="s">
        <v>94</v>
      </c>
      <c r="G5710" s="4" t="s">
        <v>95</v>
      </c>
      <c r="H5710" s="4" t="s">
        <v>1069</v>
      </c>
      <c r="I5710" s="7"/>
      <c r="J5710" s="7"/>
      <c r="K5710" s="7"/>
      <c r="L5710" s="7"/>
      <c r="M5710" s="7"/>
      <c r="N5710" s="7"/>
      <c r="O5710" s="7"/>
      <c r="P5710" s="7"/>
      <c r="Q5710" s="8">
        <v>1280</v>
      </c>
      <c r="R5710" s="8">
        <v>47.9</v>
      </c>
      <c r="S5710" s="7"/>
      <c r="T5710" s="7"/>
      <c r="U5710" s="9">
        <v>1327.9</v>
      </c>
    </row>
    <row r="5711" spans="1:21" ht="23.25" thickBot="1" x14ac:dyDescent="0.3">
      <c r="A5711" s="4" t="s">
        <v>1459</v>
      </c>
      <c r="B5711" s="4" t="s">
        <v>992</v>
      </c>
      <c r="C5711" s="4" t="s">
        <v>993</v>
      </c>
      <c r="D5711" s="4" t="s">
        <v>1473</v>
      </c>
      <c r="E5711" s="4" t="s">
        <v>1474</v>
      </c>
      <c r="F5711" s="4" t="s">
        <v>38</v>
      </c>
      <c r="G5711" s="4" t="s">
        <v>39</v>
      </c>
      <c r="H5711" s="4" t="s">
        <v>1069</v>
      </c>
      <c r="I5711" s="11"/>
      <c r="J5711" s="11"/>
      <c r="K5711" s="11"/>
      <c r="L5711" s="11"/>
      <c r="M5711" s="10">
        <v>7901.48</v>
      </c>
      <c r="N5711" s="10">
        <v>214144.59</v>
      </c>
      <c r="O5711" s="10">
        <v>10343.969999999999</v>
      </c>
      <c r="P5711" s="10">
        <v>228952.29</v>
      </c>
      <c r="Q5711" s="10">
        <v>21865.439999999999</v>
      </c>
      <c r="R5711" s="10">
        <v>49359.94</v>
      </c>
      <c r="S5711" s="10">
        <v>8523.66</v>
      </c>
      <c r="T5711" s="10">
        <v>39038.19</v>
      </c>
      <c r="U5711" s="9">
        <v>580129.56000000006</v>
      </c>
    </row>
    <row r="5712" spans="1:21" ht="23.25" thickBot="1" x14ac:dyDescent="0.3">
      <c r="A5712" s="4" t="s">
        <v>1459</v>
      </c>
      <c r="B5712" s="4" t="s">
        <v>992</v>
      </c>
      <c r="C5712" s="4" t="s">
        <v>993</v>
      </c>
      <c r="D5712" s="4" t="s">
        <v>1473</v>
      </c>
      <c r="E5712" s="4" t="s">
        <v>1474</v>
      </c>
      <c r="F5712" s="4" t="s">
        <v>254</v>
      </c>
      <c r="G5712" s="4" t="s">
        <v>255</v>
      </c>
      <c r="H5712" s="4" t="s">
        <v>1069</v>
      </c>
      <c r="I5712" s="7"/>
      <c r="J5712" s="7"/>
      <c r="K5712" s="7"/>
      <c r="L5712" s="7"/>
      <c r="M5712" s="7"/>
      <c r="N5712" s="7"/>
      <c r="O5712" s="7"/>
      <c r="P5712" s="7"/>
      <c r="Q5712" s="8">
        <v>5427.41</v>
      </c>
      <c r="R5712" s="7"/>
      <c r="S5712" s="8">
        <v>1215.52</v>
      </c>
      <c r="T5712" s="8">
        <v>1089</v>
      </c>
      <c r="U5712" s="9">
        <v>7731.93</v>
      </c>
    </row>
    <row r="5713" spans="1:21" ht="23.25" thickBot="1" x14ac:dyDescent="0.3">
      <c r="A5713" s="4" t="s">
        <v>1459</v>
      </c>
      <c r="B5713" s="4" t="s">
        <v>992</v>
      </c>
      <c r="C5713" s="4" t="s">
        <v>993</v>
      </c>
      <c r="D5713" s="4" t="s">
        <v>1473</v>
      </c>
      <c r="E5713" s="4" t="s">
        <v>1474</v>
      </c>
      <c r="F5713" s="4" t="s">
        <v>144</v>
      </c>
      <c r="G5713" s="4" t="s">
        <v>145</v>
      </c>
      <c r="H5713" s="4" t="s">
        <v>1069</v>
      </c>
      <c r="I5713" s="11"/>
      <c r="J5713" s="11"/>
      <c r="K5713" s="11"/>
      <c r="L5713" s="11"/>
      <c r="M5713" s="11"/>
      <c r="N5713" s="10">
        <v>526.98</v>
      </c>
      <c r="O5713" s="10">
        <v>2322.12</v>
      </c>
      <c r="P5713" s="10">
        <v>1609.07</v>
      </c>
      <c r="Q5713" s="10">
        <v>3828.38</v>
      </c>
      <c r="R5713" s="10">
        <v>14572.35</v>
      </c>
      <c r="S5713" s="10">
        <v>16180.15</v>
      </c>
      <c r="T5713" s="10">
        <v>17453.97</v>
      </c>
      <c r="U5713" s="9">
        <v>56493.02</v>
      </c>
    </row>
    <row r="5714" spans="1:21" ht="23.25" thickBot="1" x14ac:dyDescent="0.3">
      <c r="A5714" s="4" t="s">
        <v>1459</v>
      </c>
      <c r="B5714" s="4" t="s">
        <v>992</v>
      </c>
      <c r="C5714" s="4" t="s">
        <v>993</v>
      </c>
      <c r="D5714" s="4" t="s">
        <v>1473</v>
      </c>
      <c r="E5714" s="4" t="s">
        <v>1474</v>
      </c>
      <c r="F5714" s="4" t="s">
        <v>146</v>
      </c>
      <c r="G5714" s="4" t="s">
        <v>147</v>
      </c>
      <c r="H5714" s="4" t="s">
        <v>1069</v>
      </c>
      <c r="I5714" s="7"/>
      <c r="J5714" s="7"/>
      <c r="K5714" s="7"/>
      <c r="L5714" s="7"/>
      <c r="M5714" s="7"/>
      <c r="N5714" s="7"/>
      <c r="O5714" s="7"/>
      <c r="P5714" s="7"/>
      <c r="Q5714" s="7"/>
      <c r="R5714" s="8">
        <v>32.700000000000003</v>
      </c>
      <c r="S5714" s="7"/>
      <c r="T5714" s="7"/>
      <c r="U5714" s="9">
        <v>32.700000000000003</v>
      </c>
    </row>
    <row r="5715" spans="1:21" ht="23.25" thickBot="1" x14ac:dyDescent="0.3">
      <c r="A5715" s="4" t="s">
        <v>1459</v>
      </c>
      <c r="B5715" s="4" t="s">
        <v>992</v>
      </c>
      <c r="C5715" s="4" t="s">
        <v>993</v>
      </c>
      <c r="D5715" s="4" t="s">
        <v>1473</v>
      </c>
      <c r="E5715" s="4" t="s">
        <v>1474</v>
      </c>
      <c r="F5715" s="4" t="s">
        <v>102</v>
      </c>
      <c r="G5715" s="4" t="s">
        <v>103</v>
      </c>
      <c r="H5715" s="4" t="s">
        <v>1069</v>
      </c>
      <c r="I5715" s="11"/>
      <c r="J5715" s="11"/>
      <c r="K5715" s="11"/>
      <c r="L5715" s="11"/>
      <c r="M5715" s="11"/>
      <c r="N5715" s="11"/>
      <c r="O5715" s="10">
        <v>68.930000000000007</v>
      </c>
      <c r="P5715" s="11"/>
      <c r="Q5715" s="11"/>
      <c r="R5715" s="11"/>
      <c r="S5715" s="11"/>
      <c r="T5715" s="11"/>
      <c r="U5715" s="9">
        <v>68.930000000000007</v>
      </c>
    </row>
    <row r="5716" spans="1:21" ht="23.25" thickBot="1" x14ac:dyDescent="0.3">
      <c r="A5716" s="4" t="s">
        <v>1459</v>
      </c>
      <c r="B5716" s="4" t="s">
        <v>992</v>
      </c>
      <c r="C5716" s="4" t="s">
        <v>993</v>
      </c>
      <c r="D5716" s="4" t="s">
        <v>1473</v>
      </c>
      <c r="E5716" s="4" t="s">
        <v>1474</v>
      </c>
      <c r="F5716" s="4" t="s">
        <v>154</v>
      </c>
      <c r="G5716" s="4" t="s">
        <v>155</v>
      </c>
      <c r="H5716" s="4" t="s">
        <v>1069</v>
      </c>
      <c r="I5716" s="7"/>
      <c r="J5716" s="7"/>
      <c r="K5716" s="7"/>
      <c r="L5716" s="7"/>
      <c r="M5716" s="7"/>
      <c r="N5716" s="7"/>
      <c r="O5716" s="8">
        <v>3919</v>
      </c>
      <c r="P5716" s="8">
        <v>235.64</v>
      </c>
      <c r="Q5716" s="8">
        <v>3947.55</v>
      </c>
      <c r="R5716" s="7"/>
      <c r="S5716" s="7"/>
      <c r="T5716" s="7"/>
      <c r="U5716" s="9">
        <v>8102.19</v>
      </c>
    </row>
    <row r="5717" spans="1:21" ht="23.25" thickBot="1" x14ac:dyDescent="0.3">
      <c r="A5717" s="4" t="s">
        <v>1459</v>
      </c>
      <c r="B5717" s="4" t="s">
        <v>992</v>
      </c>
      <c r="C5717" s="4" t="s">
        <v>993</v>
      </c>
      <c r="D5717" s="4" t="s">
        <v>1473</v>
      </c>
      <c r="E5717" s="4" t="s">
        <v>1474</v>
      </c>
      <c r="F5717" s="4" t="s">
        <v>583</v>
      </c>
      <c r="G5717" s="4" t="s">
        <v>584</v>
      </c>
      <c r="H5717" s="4" t="s">
        <v>1069</v>
      </c>
      <c r="I5717" s="11"/>
      <c r="J5717" s="11"/>
      <c r="K5717" s="11"/>
      <c r="L5717" s="11"/>
      <c r="M5717" s="11"/>
      <c r="N5717" s="11"/>
      <c r="O5717" s="11"/>
      <c r="P5717" s="11"/>
      <c r="Q5717" s="11"/>
      <c r="R5717" s="11"/>
      <c r="S5717" s="10">
        <v>797.32</v>
      </c>
      <c r="T5717" s="11"/>
      <c r="U5717" s="9">
        <v>797.32</v>
      </c>
    </row>
    <row r="5718" spans="1:21" ht="23.25" thickBot="1" x14ac:dyDescent="0.3">
      <c r="A5718" s="4" t="s">
        <v>1459</v>
      </c>
      <c r="B5718" s="4" t="s">
        <v>992</v>
      </c>
      <c r="C5718" s="4" t="s">
        <v>993</v>
      </c>
      <c r="D5718" s="4" t="s">
        <v>1497</v>
      </c>
      <c r="E5718" s="4" t="s">
        <v>1498</v>
      </c>
      <c r="F5718" s="4" t="s">
        <v>47</v>
      </c>
      <c r="G5718" s="4" t="s">
        <v>48</v>
      </c>
      <c r="H5718" s="4" t="s">
        <v>1499</v>
      </c>
      <c r="I5718" s="7"/>
      <c r="J5718" s="7"/>
      <c r="K5718" s="7"/>
      <c r="L5718" s="7"/>
      <c r="M5718" s="7"/>
      <c r="N5718" s="7"/>
      <c r="O5718" s="7"/>
      <c r="P5718" s="7"/>
      <c r="Q5718" s="8">
        <v>83.56</v>
      </c>
      <c r="R5718" s="7"/>
      <c r="S5718" s="7"/>
      <c r="T5718" s="7"/>
      <c r="U5718" s="9">
        <v>83.56</v>
      </c>
    </row>
    <row r="5719" spans="1:21" ht="23.25" thickBot="1" x14ac:dyDescent="0.3">
      <c r="A5719" s="4" t="s">
        <v>1459</v>
      </c>
      <c r="B5719" s="4" t="s">
        <v>992</v>
      </c>
      <c r="C5719" s="4" t="s">
        <v>993</v>
      </c>
      <c r="D5719" s="4" t="s">
        <v>1489</v>
      </c>
      <c r="E5719" s="4" t="s">
        <v>1490</v>
      </c>
      <c r="F5719" s="4" t="s">
        <v>38</v>
      </c>
      <c r="G5719" s="4" t="s">
        <v>39</v>
      </c>
      <c r="H5719" s="4" t="s">
        <v>1491</v>
      </c>
      <c r="I5719" s="11"/>
      <c r="J5719" s="11"/>
      <c r="K5719" s="11"/>
      <c r="L5719" s="11"/>
      <c r="M5719" s="11"/>
      <c r="N5719" s="10">
        <v>717</v>
      </c>
      <c r="O5719" s="10">
        <v>-169</v>
      </c>
      <c r="P5719" s="11"/>
      <c r="Q5719" s="11"/>
      <c r="R5719" s="11"/>
      <c r="S5719" s="11"/>
      <c r="T5719" s="11"/>
      <c r="U5719" s="9">
        <v>548</v>
      </c>
    </row>
    <row r="5720" spans="1:21" ht="23.25" thickBot="1" x14ac:dyDescent="0.3">
      <c r="A5720" s="4" t="s">
        <v>1459</v>
      </c>
      <c r="B5720" s="4" t="s">
        <v>992</v>
      </c>
      <c r="C5720" s="4" t="s">
        <v>993</v>
      </c>
      <c r="D5720" s="4" t="s">
        <v>1489</v>
      </c>
      <c r="E5720" s="4" t="s">
        <v>1490</v>
      </c>
      <c r="F5720" s="4" t="s">
        <v>102</v>
      </c>
      <c r="G5720" s="4" t="s">
        <v>103</v>
      </c>
      <c r="H5720" s="4" t="s">
        <v>1491</v>
      </c>
      <c r="I5720" s="7"/>
      <c r="J5720" s="7"/>
      <c r="K5720" s="7"/>
      <c r="L5720" s="7"/>
      <c r="M5720" s="7"/>
      <c r="N5720" s="8">
        <v>956.51</v>
      </c>
      <c r="O5720" s="7"/>
      <c r="P5720" s="7"/>
      <c r="Q5720" s="7"/>
      <c r="R5720" s="7"/>
      <c r="S5720" s="7"/>
      <c r="T5720" s="7"/>
      <c r="U5720" s="9">
        <v>956.51</v>
      </c>
    </row>
    <row r="5721" spans="1:21" ht="23.25" thickBot="1" x14ac:dyDescent="0.3">
      <c r="A5721" s="4" t="s">
        <v>1459</v>
      </c>
      <c r="B5721" s="4" t="s">
        <v>384</v>
      </c>
      <c r="C5721" s="4" t="s">
        <v>385</v>
      </c>
      <c r="D5721" s="4" t="s">
        <v>1462</v>
      </c>
      <c r="E5721" s="4" t="s">
        <v>1463</v>
      </c>
      <c r="F5721" s="4" t="s">
        <v>108</v>
      </c>
      <c r="G5721" s="4" t="s">
        <v>109</v>
      </c>
      <c r="H5721" s="4" t="s">
        <v>205</v>
      </c>
      <c r="I5721" s="10">
        <v>17618.71</v>
      </c>
      <c r="J5721" s="10">
        <v>19494.48</v>
      </c>
      <c r="K5721" s="10">
        <v>18196.98</v>
      </c>
      <c r="L5721" s="10">
        <v>18971.419999999998</v>
      </c>
      <c r="M5721" s="10">
        <v>21343.78</v>
      </c>
      <c r="N5721" s="10">
        <v>22593.5</v>
      </c>
      <c r="O5721" s="10">
        <v>22827.5</v>
      </c>
      <c r="P5721" s="10">
        <v>21686.13</v>
      </c>
      <c r="Q5721" s="10">
        <v>21532.04</v>
      </c>
      <c r="R5721" s="10">
        <v>17274.77</v>
      </c>
      <c r="S5721" s="10">
        <v>18937.55</v>
      </c>
      <c r="T5721" s="10">
        <v>15526.24</v>
      </c>
      <c r="U5721" s="9">
        <v>236003.1</v>
      </c>
    </row>
    <row r="5722" spans="1:21" ht="23.25" thickBot="1" x14ac:dyDescent="0.3">
      <c r="A5722" s="4" t="s">
        <v>1459</v>
      </c>
      <c r="B5722" s="4" t="s">
        <v>384</v>
      </c>
      <c r="C5722" s="4" t="s">
        <v>385</v>
      </c>
      <c r="D5722" s="4" t="s">
        <v>1462</v>
      </c>
      <c r="E5722" s="4" t="s">
        <v>1463</v>
      </c>
      <c r="F5722" s="4" t="s">
        <v>118</v>
      </c>
      <c r="G5722" s="4" t="s">
        <v>119</v>
      </c>
      <c r="H5722" s="4" t="s">
        <v>205</v>
      </c>
      <c r="I5722" s="7"/>
      <c r="J5722" s="8">
        <v>464.88</v>
      </c>
      <c r="K5722" s="8">
        <v>73.260000000000005</v>
      </c>
      <c r="L5722" s="7"/>
      <c r="M5722" s="7"/>
      <c r="N5722" s="8">
        <v>112.84</v>
      </c>
      <c r="O5722" s="7"/>
      <c r="P5722" s="7"/>
      <c r="Q5722" s="7"/>
      <c r="R5722" s="7"/>
      <c r="S5722" s="7"/>
      <c r="T5722" s="7"/>
      <c r="U5722" s="9">
        <v>650.98</v>
      </c>
    </row>
    <row r="5723" spans="1:21" ht="23.25" thickBot="1" x14ac:dyDescent="0.3">
      <c r="A5723" s="4" t="s">
        <v>1459</v>
      </c>
      <c r="B5723" s="4" t="s">
        <v>384</v>
      </c>
      <c r="C5723" s="4" t="s">
        <v>385</v>
      </c>
      <c r="D5723" s="4" t="s">
        <v>1462</v>
      </c>
      <c r="E5723" s="4" t="s">
        <v>1463</v>
      </c>
      <c r="F5723" s="4" t="s">
        <v>120</v>
      </c>
      <c r="G5723" s="4" t="s">
        <v>121</v>
      </c>
      <c r="H5723" s="4" t="s">
        <v>205</v>
      </c>
      <c r="I5723" s="10">
        <v>16970.439999999999</v>
      </c>
      <c r="J5723" s="10">
        <v>13448.16</v>
      </c>
      <c r="K5723" s="10">
        <v>13064.78</v>
      </c>
      <c r="L5723" s="10">
        <v>16648.84</v>
      </c>
      <c r="M5723" s="10">
        <v>8780.9</v>
      </c>
      <c r="N5723" s="10">
        <v>7895.36</v>
      </c>
      <c r="O5723" s="10">
        <v>9202.24</v>
      </c>
      <c r="P5723" s="10">
        <v>8014.84</v>
      </c>
      <c r="Q5723" s="10">
        <v>11638.88</v>
      </c>
      <c r="R5723" s="10">
        <v>10431.36</v>
      </c>
      <c r="S5723" s="10">
        <v>9086.4</v>
      </c>
      <c r="T5723" s="10">
        <v>11241.28</v>
      </c>
      <c r="U5723" s="9">
        <v>136423.48000000001</v>
      </c>
    </row>
    <row r="5724" spans="1:21" ht="23.25" thickBot="1" x14ac:dyDescent="0.3">
      <c r="A5724" s="4" t="s">
        <v>1459</v>
      </c>
      <c r="B5724" s="4" t="s">
        <v>384</v>
      </c>
      <c r="C5724" s="4" t="s">
        <v>385</v>
      </c>
      <c r="D5724" s="4" t="s">
        <v>1462</v>
      </c>
      <c r="E5724" s="4" t="s">
        <v>1463</v>
      </c>
      <c r="F5724" s="4" t="s">
        <v>122</v>
      </c>
      <c r="G5724" s="4" t="s">
        <v>123</v>
      </c>
      <c r="H5724" s="4" t="s">
        <v>205</v>
      </c>
      <c r="I5724" s="8">
        <v>716.85</v>
      </c>
      <c r="J5724" s="8">
        <v>1056.3599999999999</v>
      </c>
      <c r="K5724" s="8">
        <v>1668.58</v>
      </c>
      <c r="L5724" s="8">
        <v>473.69</v>
      </c>
      <c r="M5724" s="8">
        <v>2264.52</v>
      </c>
      <c r="N5724" s="8">
        <v>1290.6500000000001</v>
      </c>
      <c r="O5724" s="8">
        <v>63.48</v>
      </c>
      <c r="P5724" s="8">
        <v>42.32</v>
      </c>
      <c r="Q5724" s="8">
        <v>406.29</v>
      </c>
      <c r="R5724" s="8">
        <v>98.07</v>
      </c>
      <c r="S5724" s="7"/>
      <c r="T5724" s="8">
        <v>896.64</v>
      </c>
      <c r="U5724" s="9">
        <v>8977.4500000000007</v>
      </c>
    </row>
    <row r="5725" spans="1:21" ht="23.25" thickBot="1" x14ac:dyDescent="0.3">
      <c r="A5725" s="4" t="s">
        <v>1459</v>
      </c>
      <c r="B5725" s="4" t="s">
        <v>384</v>
      </c>
      <c r="C5725" s="4" t="s">
        <v>385</v>
      </c>
      <c r="D5725" s="4" t="s">
        <v>1462</v>
      </c>
      <c r="E5725" s="4" t="s">
        <v>1463</v>
      </c>
      <c r="F5725" s="4" t="s">
        <v>110</v>
      </c>
      <c r="G5725" s="4" t="s">
        <v>111</v>
      </c>
      <c r="H5725" s="4" t="s">
        <v>205</v>
      </c>
      <c r="I5725" s="11"/>
      <c r="J5725" s="11"/>
      <c r="K5725" s="11"/>
      <c r="L5725" s="11"/>
      <c r="M5725" s="11"/>
      <c r="N5725" s="11"/>
      <c r="O5725" s="11"/>
      <c r="P5725" s="11"/>
      <c r="Q5725" s="10">
        <v>3560.83</v>
      </c>
      <c r="R5725" s="11"/>
      <c r="S5725" s="10">
        <v>303.22000000000003</v>
      </c>
      <c r="T5725" s="11"/>
      <c r="U5725" s="9">
        <v>3864.05</v>
      </c>
    </row>
    <row r="5726" spans="1:21" ht="23.25" thickBot="1" x14ac:dyDescent="0.3">
      <c r="A5726" s="4" t="s">
        <v>1459</v>
      </c>
      <c r="B5726" s="4" t="s">
        <v>384</v>
      </c>
      <c r="C5726" s="4" t="s">
        <v>385</v>
      </c>
      <c r="D5726" s="4" t="s">
        <v>1462</v>
      </c>
      <c r="E5726" s="4" t="s">
        <v>1463</v>
      </c>
      <c r="F5726" s="4" t="s">
        <v>112</v>
      </c>
      <c r="G5726" s="4" t="s">
        <v>113</v>
      </c>
      <c r="H5726" s="4" t="s">
        <v>205</v>
      </c>
      <c r="I5726" s="8">
        <v>5350.23</v>
      </c>
      <c r="J5726" s="8">
        <v>5023.97</v>
      </c>
      <c r="K5726" s="8">
        <v>5172.2</v>
      </c>
      <c r="L5726" s="8">
        <v>5637.49</v>
      </c>
      <c r="M5726" s="8">
        <v>4206.08</v>
      </c>
      <c r="N5726" s="8">
        <v>4641.83</v>
      </c>
      <c r="O5726" s="8">
        <v>4473.78</v>
      </c>
      <c r="P5726" s="8">
        <v>4310.01</v>
      </c>
      <c r="Q5726" s="8">
        <v>4704.79</v>
      </c>
      <c r="R5726" s="8">
        <v>4777.01</v>
      </c>
      <c r="S5726" s="8">
        <v>4356.3599999999997</v>
      </c>
      <c r="T5726" s="8">
        <v>4858.59</v>
      </c>
      <c r="U5726" s="9">
        <v>57512.34</v>
      </c>
    </row>
    <row r="5727" spans="1:21" ht="23.25" thickBot="1" x14ac:dyDescent="0.3">
      <c r="A5727" s="4" t="s">
        <v>1459</v>
      </c>
      <c r="B5727" s="4" t="s">
        <v>384</v>
      </c>
      <c r="C5727" s="4" t="s">
        <v>385</v>
      </c>
      <c r="D5727" s="4" t="s">
        <v>1462</v>
      </c>
      <c r="E5727" s="4" t="s">
        <v>1463</v>
      </c>
      <c r="F5727" s="4" t="s">
        <v>114</v>
      </c>
      <c r="G5727" s="4" t="s">
        <v>115</v>
      </c>
      <c r="H5727" s="4" t="s">
        <v>205</v>
      </c>
      <c r="I5727" s="10">
        <v>19917.349999999999</v>
      </c>
      <c r="J5727" s="10">
        <v>18839.18</v>
      </c>
      <c r="K5727" s="10">
        <v>19422.990000000002</v>
      </c>
      <c r="L5727" s="10">
        <v>20999.7</v>
      </c>
      <c r="M5727" s="10">
        <v>15972.2</v>
      </c>
      <c r="N5727" s="10">
        <v>17451.650000000001</v>
      </c>
      <c r="O5727" s="10">
        <v>16613.46</v>
      </c>
      <c r="P5727" s="10">
        <v>16002.63</v>
      </c>
      <c r="Q5727" s="10">
        <v>17525.73</v>
      </c>
      <c r="R5727" s="10">
        <v>17744.439999999999</v>
      </c>
      <c r="S5727" s="10">
        <v>16167.63</v>
      </c>
      <c r="T5727" s="10">
        <v>18175.03</v>
      </c>
      <c r="U5727" s="9">
        <v>214831.99</v>
      </c>
    </row>
    <row r="5728" spans="1:21" ht="23.25" thickBot="1" x14ac:dyDescent="0.3">
      <c r="A5728" s="4" t="s">
        <v>1459</v>
      </c>
      <c r="B5728" s="4" t="s">
        <v>384</v>
      </c>
      <c r="C5728" s="4" t="s">
        <v>385</v>
      </c>
      <c r="D5728" s="4" t="s">
        <v>1462</v>
      </c>
      <c r="E5728" s="4" t="s">
        <v>1463</v>
      </c>
      <c r="F5728" s="4" t="s">
        <v>70</v>
      </c>
      <c r="G5728" s="4" t="s">
        <v>71</v>
      </c>
      <c r="H5728" s="4" t="s">
        <v>205</v>
      </c>
      <c r="I5728" s="7"/>
      <c r="J5728" s="7"/>
      <c r="K5728" s="7"/>
      <c r="L5728" s="7"/>
      <c r="M5728" s="7"/>
      <c r="N5728" s="7"/>
      <c r="O5728" s="7"/>
      <c r="P5728" s="7"/>
      <c r="Q5728" s="7"/>
      <c r="R5728" s="8">
        <v>137.19999999999999</v>
      </c>
      <c r="S5728" s="8">
        <v>213.53</v>
      </c>
      <c r="T5728" s="8">
        <v>39.51</v>
      </c>
      <c r="U5728" s="9">
        <v>390.24</v>
      </c>
    </row>
    <row r="5729" spans="1:21" ht="23.25" thickBot="1" x14ac:dyDescent="0.3">
      <c r="A5729" s="4" t="s">
        <v>1459</v>
      </c>
      <c r="B5729" s="4" t="s">
        <v>384</v>
      </c>
      <c r="C5729" s="4" t="s">
        <v>385</v>
      </c>
      <c r="D5729" s="4" t="s">
        <v>1462</v>
      </c>
      <c r="E5729" s="4" t="s">
        <v>1463</v>
      </c>
      <c r="F5729" s="4" t="s">
        <v>47</v>
      </c>
      <c r="G5729" s="4" t="s">
        <v>48</v>
      </c>
      <c r="H5729" s="4" t="s">
        <v>205</v>
      </c>
      <c r="I5729" s="10">
        <v>263.89</v>
      </c>
      <c r="J5729" s="10">
        <v>344.53</v>
      </c>
      <c r="K5729" s="10">
        <v>26.36</v>
      </c>
      <c r="L5729" s="10">
        <v>192.12</v>
      </c>
      <c r="M5729" s="10">
        <v>79.42</v>
      </c>
      <c r="N5729" s="10">
        <v>28.39</v>
      </c>
      <c r="O5729" s="11"/>
      <c r="P5729" s="11"/>
      <c r="Q5729" s="11"/>
      <c r="R5729" s="11"/>
      <c r="S5729" s="11"/>
      <c r="T5729" s="11"/>
      <c r="U5729" s="9">
        <v>934.71</v>
      </c>
    </row>
    <row r="5730" spans="1:21" ht="23.25" thickBot="1" x14ac:dyDescent="0.3">
      <c r="A5730" s="4" t="s">
        <v>1459</v>
      </c>
      <c r="B5730" s="4" t="s">
        <v>384</v>
      </c>
      <c r="C5730" s="4" t="s">
        <v>385</v>
      </c>
      <c r="D5730" s="4" t="s">
        <v>1462</v>
      </c>
      <c r="E5730" s="4" t="s">
        <v>1463</v>
      </c>
      <c r="F5730" s="4" t="s">
        <v>80</v>
      </c>
      <c r="G5730" s="4" t="s">
        <v>81</v>
      </c>
      <c r="H5730" s="4" t="s">
        <v>205</v>
      </c>
      <c r="I5730" s="8">
        <v>1508</v>
      </c>
      <c r="J5730" s="8">
        <v>1508</v>
      </c>
      <c r="K5730" s="8">
        <v>1508</v>
      </c>
      <c r="L5730" s="8">
        <v>1508</v>
      </c>
      <c r="M5730" s="8">
        <v>1508</v>
      </c>
      <c r="N5730" s="8">
        <v>1508</v>
      </c>
      <c r="O5730" s="8">
        <v>1508</v>
      </c>
      <c r="P5730" s="8">
        <v>1508</v>
      </c>
      <c r="Q5730" s="8">
        <v>1508</v>
      </c>
      <c r="R5730" s="8">
        <v>1508</v>
      </c>
      <c r="S5730" s="8">
        <v>1508</v>
      </c>
      <c r="T5730" s="8">
        <v>1508</v>
      </c>
      <c r="U5730" s="9">
        <v>18096</v>
      </c>
    </row>
    <row r="5731" spans="1:21" ht="23.25" thickBot="1" x14ac:dyDescent="0.3">
      <c r="A5731" s="4" t="s">
        <v>1459</v>
      </c>
      <c r="B5731" s="4" t="s">
        <v>384</v>
      </c>
      <c r="C5731" s="4" t="s">
        <v>385</v>
      </c>
      <c r="D5731" s="4" t="s">
        <v>1462</v>
      </c>
      <c r="E5731" s="4" t="s">
        <v>1463</v>
      </c>
      <c r="F5731" s="4" t="s">
        <v>94</v>
      </c>
      <c r="G5731" s="4" t="s">
        <v>95</v>
      </c>
      <c r="H5731" s="4" t="s">
        <v>205</v>
      </c>
      <c r="I5731" s="10">
        <v>1360.22</v>
      </c>
      <c r="J5731" s="10">
        <v>1169.3599999999999</v>
      </c>
      <c r="K5731" s="10">
        <v>1449.06</v>
      </c>
      <c r="L5731" s="10">
        <v>1675.71</v>
      </c>
      <c r="M5731" s="10">
        <v>1080.97</v>
      </c>
      <c r="N5731" s="10">
        <v>910.03</v>
      </c>
      <c r="O5731" s="10">
        <v>906.79</v>
      </c>
      <c r="P5731" s="10">
        <v>848.66</v>
      </c>
      <c r="Q5731" s="10">
        <v>1306.43</v>
      </c>
      <c r="R5731" s="10">
        <v>1055.6300000000001</v>
      </c>
      <c r="S5731" s="10">
        <v>6662.77</v>
      </c>
      <c r="T5731" s="10">
        <v>1187.8800000000001</v>
      </c>
      <c r="U5731" s="9">
        <v>19613.509999999998</v>
      </c>
    </row>
    <row r="5732" spans="1:21" ht="23.25" thickBot="1" x14ac:dyDescent="0.3">
      <c r="A5732" s="4" t="s">
        <v>1459</v>
      </c>
      <c r="B5732" s="4" t="s">
        <v>384</v>
      </c>
      <c r="C5732" s="4" t="s">
        <v>385</v>
      </c>
      <c r="D5732" s="4" t="s">
        <v>1462</v>
      </c>
      <c r="E5732" s="4" t="s">
        <v>1463</v>
      </c>
      <c r="F5732" s="4" t="s">
        <v>134</v>
      </c>
      <c r="G5732" s="4" t="s">
        <v>135</v>
      </c>
      <c r="H5732" s="4" t="s">
        <v>205</v>
      </c>
      <c r="I5732" s="7"/>
      <c r="J5732" s="7"/>
      <c r="K5732" s="7"/>
      <c r="L5732" s="7"/>
      <c r="M5732" s="7"/>
      <c r="N5732" s="7"/>
      <c r="O5732" s="7"/>
      <c r="P5732" s="7"/>
      <c r="Q5732" s="7"/>
      <c r="R5732" s="8">
        <v>12.99</v>
      </c>
      <c r="S5732" s="8">
        <v>12.99</v>
      </c>
      <c r="T5732" s="8">
        <v>12.99</v>
      </c>
      <c r="U5732" s="9">
        <v>38.97</v>
      </c>
    </row>
    <row r="5733" spans="1:21" ht="23.25" thickBot="1" x14ac:dyDescent="0.3">
      <c r="A5733" s="4" t="s">
        <v>1459</v>
      </c>
      <c r="B5733" s="4" t="s">
        <v>384</v>
      </c>
      <c r="C5733" s="4" t="s">
        <v>385</v>
      </c>
      <c r="D5733" s="4" t="s">
        <v>1462</v>
      </c>
      <c r="E5733" s="4" t="s">
        <v>1463</v>
      </c>
      <c r="F5733" s="4" t="s">
        <v>38</v>
      </c>
      <c r="G5733" s="4" t="s">
        <v>39</v>
      </c>
      <c r="H5733" s="4" t="s">
        <v>205</v>
      </c>
      <c r="I5733" s="11"/>
      <c r="J5733" s="11"/>
      <c r="K5733" s="11"/>
      <c r="L5733" s="11"/>
      <c r="M5733" s="10">
        <v>30000</v>
      </c>
      <c r="N5733" s="10">
        <v>-5300</v>
      </c>
      <c r="O5733" s="10">
        <v>20940.41</v>
      </c>
      <c r="P5733" s="10">
        <v>13953.59</v>
      </c>
      <c r="Q5733" s="11"/>
      <c r="R5733" s="11"/>
      <c r="S5733" s="11"/>
      <c r="T5733" s="11"/>
      <c r="U5733" s="9">
        <v>59594</v>
      </c>
    </row>
    <row r="5734" spans="1:21" ht="23.25" thickBot="1" x14ac:dyDescent="0.3">
      <c r="A5734" s="4" t="s">
        <v>1459</v>
      </c>
      <c r="B5734" s="4" t="s">
        <v>384</v>
      </c>
      <c r="C5734" s="4" t="s">
        <v>385</v>
      </c>
      <c r="D5734" s="4" t="s">
        <v>1462</v>
      </c>
      <c r="E5734" s="4" t="s">
        <v>1463</v>
      </c>
      <c r="F5734" s="4" t="s">
        <v>98</v>
      </c>
      <c r="G5734" s="4" t="s">
        <v>99</v>
      </c>
      <c r="H5734" s="4" t="s">
        <v>205</v>
      </c>
      <c r="I5734" s="11"/>
      <c r="J5734" s="11"/>
      <c r="K5734" s="11"/>
      <c r="L5734" s="11"/>
      <c r="M5734" s="11"/>
      <c r="N5734" s="11"/>
      <c r="O5734" s="11"/>
      <c r="P5734" s="11"/>
      <c r="Q5734" s="11"/>
      <c r="R5734" s="10">
        <v>9088.26</v>
      </c>
      <c r="S5734" s="10">
        <v>427.93</v>
      </c>
      <c r="T5734" s="10">
        <v>7483.06</v>
      </c>
      <c r="U5734" s="9">
        <v>16999.25</v>
      </c>
    </row>
    <row r="5735" spans="1:21" ht="23.25" thickBot="1" x14ac:dyDescent="0.3">
      <c r="A5735" s="4" t="s">
        <v>1459</v>
      </c>
      <c r="B5735" s="4" t="s">
        <v>384</v>
      </c>
      <c r="C5735" s="4" t="s">
        <v>385</v>
      </c>
      <c r="D5735" s="4" t="s">
        <v>1462</v>
      </c>
      <c r="E5735" s="4" t="s">
        <v>1463</v>
      </c>
      <c r="F5735" s="4" t="s">
        <v>146</v>
      </c>
      <c r="G5735" s="4" t="s">
        <v>147</v>
      </c>
      <c r="H5735" s="4" t="s">
        <v>205</v>
      </c>
      <c r="I5735" s="7"/>
      <c r="J5735" s="7"/>
      <c r="K5735" s="7"/>
      <c r="L5735" s="7"/>
      <c r="M5735" s="7"/>
      <c r="N5735" s="7"/>
      <c r="O5735" s="7"/>
      <c r="P5735" s="7"/>
      <c r="Q5735" s="7"/>
      <c r="R5735" s="8">
        <v>187.34</v>
      </c>
      <c r="S5735" s="7"/>
      <c r="T5735" s="7"/>
      <c r="U5735" s="9">
        <v>187.34</v>
      </c>
    </row>
    <row r="5736" spans="1:21" ht="23.25" thickBot="1" x14ac:dyDescent="0.3">
      <c r="A5736" s="4" t="s">
        <v>1459</v>
      </c>
      <c r="B5736" s="4" t="s">
        <v>384</v>
      </c>
      <c r="C5736" s="4" t="s">
        <v>385</v>
      </c>
      <c r="D5736" s="4" t="s">
        <v>1462</v>
      </c>
      <c r="E5736" s="4" t="s">
        <v>1463</v>
      </c>
      <c r="F5736" s="4" t="s">
        <v>102</v>
      </c>
      <c r="G5736" s="4" t="s">
        <v>103</v>
      </c>
      <c r="H5736" s="4" t="s">
        <v>205</v>
      </c>
      <c r="I5736" s="10">
        <v>58.67</v>
      </c>
      <c r="J5736" s="10">
        <v>26.2</v>
      </c>
      <c r="K5736" s="10">
        <v>33.75</v>
      </c>
      <c r="L5736" s="10">
        <v>30.45</v>
      </c>
      <c r="M5736" s="11"/>
      <c r="N5736" s="10">
        <v>12.95</v>
      </c>
      <c r="O5736" s="10">
        <v>11.31</v>
      </c>
      <c r="P5736" s="11"/>
      <c r="Q5736" s="11"/>
      <c r="R5736" s="10">
        <v>296.13</v>
      </c>
      <c r="S5736" s="11"/>
      <c r="T5736" s="11"/>
      <c r="U5736" s="9">
        <v>469.46</v>
      </c>
    </row>
    <row r="5737" spans="1:21" ht="23.25" thickBot="1" x14ac:dyDescent="0.3">
      <c r="A5737" s="4" t="s">
        <v>1459</v>
      </c>
      <c r="B5737" s="4" t="s">
        <v>384</v>
      </c>
      <c r="C5737" s="4" t="s">
        <v>385</v>
      </c>
      <c r="D5737" s="4" t="s">
        <v>1462</v>
      </c>
      <c r="E5737" s="4" t="s">
        <v>1463</v>
      </c>
      <c r="F5737" s="4" t="s">
        <v>116</v>
      </c>
      <c r="G5737" s="4" t="s">
        <v>117</v>
      </c>
      <c r="H5737" s="4" t="s">
        <v>205</v>
      </c>
      <c r="I5737" s="7"/>
      <c r="J5737" s="7"/>
      <c r="K5737" s="7"/>
      <c r="L5737" s="7"/>
      <c r="M5737" s="7"/>
      <c r="N5737" s="7"/>
      <c r="O5737" s="7"/>
      <c r="P5737" s="7"/>
      <c r="Q5737" s="7"/>
      <c r="R5737" s="7"/>
      <c r="S5737" s="8">
        <v>58.1</v>
      </c>
      <c r="T5737" s="7"/>
      <c r="U5737" s="9">
        <v>58.1</v>
      </c>
    </row>
    <row r="5738" spans="1:21" ht="23.25" thickBot="1" x14ac:dyDescent="0.3">
      <c r="A5738" s="4" t="s">
        <v>1459</v>
      </c>
      <c r="B5738" s="4" t="s">
        <v>384</v>
      </c>
      <c r="C5738" s="4" t="s">
        <v>385</v>
      </c>
      <c r="D5738" s="4" t="s">
        <v>1462</v>
      </c>
      <c r="E5738" s="4" t="s">
        <v>1463</v>
      </c>
      <c r="F5738" s="4" t="s">
        <v>82</v>
      </c>
      <c r="G5738" s="4" t="s">
        <v>83</v>
      </c>
      <c r="H5738" s="4" t="s">
        <v>205</v>
      </c>
      <c r="I5738" s="11"/>
      <c r="J5738" s="11"/>
      <c r="K5738" s="10">
        <v>5</v>
      </c>
      <c r="L5738" s="11"/>
      <c r="M5738" s="11"/>
      <c r="N5738" s="11"/>
      <c r="O5738" s="11"/>
      <c r="P5738" s="11"/>
      <c r="Q5738" s="11"/>
      <c r="R5738" s="11"/>
      <c r="S5738" s="11"/>
      <c r="T5738" s="11"/>
      <c r="U5738" s="9">
        <v>5</v>
      </c>
    </row>
    <row r="5739" spans="1:21" ht="23.25" thickBot="1" x14ac:dyDescent="0.3">
      <c r="A5739" s="4" t="s">
        <v>1459</v>
      </c>
      <c r="B5739" s="4" t="s">
        <v>384</v>
      </c>
      <c r="C5739" s="4" t="s">
        <v>385</v>
      </c>
      <c r="D5739" s="4" t="s">
        <v>1462</v>
      </c>
      <c r="E5739" s="4" t="s">
        <v>1463</v>
      </c>
      <c r="F5739" s="4" t="s">
        <v>154</v>
      </c>
      <c r="G5739" s="4" t="s">
        <v>155</v>
      </c>
      <c r="H5739" s="4" t="s">
        <v>205</v>
      </c>
      <c r="I5739" s="7"/>
      <c r="J5739" s="7"/>
      <c r="K5739" s="7"/>
      <c r="L5739" s="7"/>
      <c r="M5739" s="7"/>
      <c r="N5739" s="7"/>
      <c r="O5739" s="7"/>
      <c r="P5739" s="7"/>
      <c r="Q5739" s="8">
        <v>759.2</v>
      </c>
      <c r="R5739" s="8">
        <v>1224.23</v>
      </c>
      <c r="S5739" s="8">
        <v>917</v>
      </c>
      <c r="T5739" s="7"/>
      <c r="U5739" s="9">
        <v>2900.43</v>
      </c>
    </row>
    <row r="5740" spans="1:21" ht="23.25" thickBot="1" x14ac:dyDescent="0.3">
      <c r="A5740" s="4" t="s">
        <v>1459</v>
      </c>
      <c r="B5740" s="4" t="s">
        <v>384</v>
      </c>
      <c r="C5740" s="4" t="s">
        <v>385</v>
      </c>
      <c r="D5740" s="4" t="s">
        <v>1462</v>
      </c>
      <c r="E5740" s="4" t="s">
        <v>1463</v>
      </c>
      <c r="F5740" s="4" t="s">
        <v>156</v>
      </c>
      <c r="G5740" s="4" t="s">
        <v>157</v>
      </c>
      <c r="H5740" s="4" t="s">
        <v>205</v>
      </c>
      <c r="I5740" s="11"/>
      <c r="J5740" s="10">
        <v>22.5</v>
      </c>
      <c r="K5740" s="10">
        <v>113.3</v>
      </c>
      <c r="L5740" s="11"/>
      <c r="M5740" s="11"/>
      <c r="N5740" s="11"/>
      <c r="O5740" s="11"/>
      <c r="P5740" s="11"/>
      <c r="Q5740" s="11"/>
      <c r="R5740" s="11"/>
      <c r="S5740" s="11"/>
      <c r="T5740" s="11"/>
      <c r="U5740" s="9">
        <v>135.80000000000001</v>
      </c>
    </row>
    <row r="5741" spans="1:21" ht="23.25" thickBot="1" x14ac:dyDescent="0.3">
      <c r="A5741" s="4" t="s">
        <v>1459</v>
      </c>
      <c r="B5741" s="4" t="s">
        <v>384</v>
      </c>
      <c r="C5741" s="4" t="s">
        <v>385</v>
      </c>
      <c r="D5741" s="4" t="s">
        <v>1462</v>
      </c>
      <c r="E5741" s="4" t="s">
        <v>1463</v>
      </c>
      <c r="F5741" s="4" t="s">
        <v>162</v>
      </c>
      <c r="G5741" s="4" t="s">
        <v>163</v>
      </c>
      <c r="H5741" s="4" t="s">
        <v>205</v>
      </c>
      <c r="I5741" s="7"/>
      <c r="J5741" s="7"/>
      <c r="K5741" s="7"/>
      <c r="L5741" s="7"/>
      <c r="M5741" s="7"/>
      <c r="N5741" s="7"/>
      <c r="O5741" s="7"/>
      <c r="P5741" s="7"/>
      <c r="Q5741" s="7"/>
      <c r="R5741" s="8">
        <v>130.5</v>
      </c>
      <c r="S5741" s="7"/>
      <c r="T5741" s="7"/>
      <c r="U5741" s="9">
        <v>130.5</v>
      </c>
    </row>
    <row r="5742" spans="1:21" ht="23.25" thickBot="1" x14ac:dyDescent="0.3">
      <c r="A5742" s="4" t="s">
        <v>1459</v>
      </c>
      <c r="B5742" s="4" t="s">
        <v>384</v>
      </c>
      <c r="C5742" s="4" t="s">
        <v>385</v>
      </c>
      <c r="D5742" s="4" t="s">
        <v>1462</v>
      </c>
      <c r="E5742" s="4" t="s">
        <v>1463</v>
      </c>
      <c r="F5742" s="4" t="s">
        <v>86</v>
      </c>
      <c r="G5742" s="4" t="s">
        <v>87</v>
      </c>
      <c r="H5742" s="4" t="s">
        <v>205</v>
      </c>
      <c r="I5742" s="11"/>
      <c r="J5742" s="11"/>
      <c r="K5742" s="11"/>
      <c r="L5742" s="11"/>
      <c r="M5742" s="10">
        <v>616.4</v>
      </c>
      <c r="N5742" s="11"/>
      <c r="O5742" s="11"/>
      <c r="P5742" s="11"/>
      <c r="Q5742" s="11"/>
      <c r="R5742" s="10">
        <v>14.75</v>
      </c>
      <c r="S5742" s="11"/>
      <c r="T5742" s="11"/>
      <c r="U5742" s="9">
        <v>631.15</v>
      </c>
    </row>
    <row r="5743" spans="1:21" ht="23.25" thickBot="1" x14ac:dyDescent="0.3">
      <c r="A5743" s="4" t="s">
        <v>1459</v>
      </c>
      <c r="B5743" s="4" t="s">
        <v>384</v>
      </c>
      <c r="C5743" s="4" t="s">
        <v>385</v>
      </c>
      <c r="D5743" s="4" t="s">
        <v>1462</v>
      </c>
      <c r="E5743" s="4" t="s">
        <v>1463</v>
      </c>
      <c r="F5743" s="4" t="s">
        <v>42</v>
      </c>
      <c r="G5743" s="4" t="s">
        <v>43</v>
      </c>
      <c r="H5743" s="4" t="s">
        <v>205</v>
      </c>
      <c r="I5743" s="7"/>
      <c r="J5743" s="7"/>
      <c r="K5743" s="7"/>
      <c r="L5743" s="7"/>
      <c r="M5743" s="7"/>
      <c r="N5743" s="7"/>
      <c r="O5743" s="7"/>
      <c r="P5743" s="8">
        <v>934.61</v>
      </c>
      <c r="Q5743" s="8">
        <v>2482.92</v>
      </c>
      <c r="R5743" s="13">
        <v>0</v>
      </c>
      <c r="S5743" s="7"/>
      <c r="T5743" s="7"/>
      <c r="U5743" s="9">
        <v>3417.53</v>
      </c>
    </row>
    <row r="5744" spans="1:21" ht="23.25" thickBot="1" x14ac:dyDescent="0.3">
      <c r="A5744" s="4" t="s">
        <v>1459</v>
      </c>
      <c r="B5744" s="4" t="s">
        <v>384</v>
      </c>
      <c r="C5744" s="4" t="s">
        <v>385</v>
      </c>
      <c r="D5744" s="4" t="s">
        <v>1462</v>
      </c>
      <c r="E5744" s="4" t="s">
        <v>1463</v>
      </c>
      <c r="F5744" s="4" t="s">
        <v>53</v>
      </c>
      <c r="G5744" s="4" t="s">
        <v>54</v>
      </c>
      <c r="H5744" s="4" t="s">
        <v>205</v>
      </c>
      <c r="I5744" s="11"/>
      <c r="J5744" s="11"/>
      <c r="K5744" s="11"/>
      <c r="L5744" s="11"/>
      <c r="M5744" s="11"/>
      <c r="N5744" s="11"/>
      <c r="O5744" s="11"/>
      <c r="P5744" s="10">
        <v>294.55</v>
      </c>
      <c r="Q5744" s="10">
        <v>125.15</v>
      </c>
      <c r="R5744" s="14">
        <v>0</v>
      </c>
      <c r="S5744" s="11"/>
      <c r="T5744" s="11"/>
      <c r="U5744" s="9">
        <v>419.7</v>
      </c>
    </row>
    <row r="5745" spans="1:21" ht="23.25" thickBot="1" x14ac:dyDescent="0.3">
      <c r="A5745" s="4" t="s">
        <v>1459</v>
      </c>
      <c r="B5745" s="4" t="s">
        <v>384</v>
      </c>
      <c r="C5745" s="4" t="s">
        <v>385</v>
      </c>
      <c r="D5745" s="4" t="s">
        <v>1462</v>
      </c>
      <c r="E5745" s="4" t="s">
        <v>1463</v>
      </c>
      <c r="F5745" s="4" t="s">
        <v>192</v>
      </c>
      <c r="G5745" s="4" t="s">
        <v>193</v>
      </c>
      <c r="H5745" s="4" t="s">
        <v>205</v>
      </c>
      <c r="I5745" s="8">
        <v>-12463.56</v>
      </c>
      <c r="J5745" s="8">
        <v>-15802.56</v>
      </c>
      <c r="K5745" s="8">
        <v>-15237.36</v>
      </c>
      <c r="L5745" s="8">
        <v>-15019.14</v>
      </c>
      <c r="M5745" s="8">
        <v>-8340.08</v>
      </c>
      <c r="N5745" s="7"/>
      <c r="O5745" s="7"/>
      <c r="P5745" s="7"/>
      <c r="Q5745" s="7"/>
      <c r="R5745" s="7"/>
      <c r="S5745" s="7"/>
      <c r="T5745" s="7"/>
      <c r="U5745" s="9">
        <v>-66862.7</v>
      </c>
    </row>
    <row r="5746" spans="1:21" ht="23.25" thickBot="1" x14ac:dyDescent="0.3">
      <c r="A5746" s="4" t="s">
        <v>1459</v>
      </c>
      <c r="B5746" s="4" t="s">
        <v>384</v>
      </c>
      <c r="C5746" s="4" t="s">
        <v>385</v>
      </c>
      <c r="D5746" s="4" t="s">
        <v>1462</v>
      </c>
      <c r="E5746" s="4" t="s">
        <v>1463</v>
      </c>
      <c r="F5746" s="4" t="s">
        <v>176</v>
      </c>
      <c r="G5746" s="4" t="s">
        <v>177</v>
      </c>
      <c r="H5746" s="4" t="s">
        <v>205</v>
      </c>
      <c r="I5746" s="10">
        <v>-7265.8</v>
      </c>
      <c r="J5746" s="10">
        <v>-5808.32</v>
      </c>
      <c r="K5746" s="11"/>
      <c r="L5746" s="11"/>
      <c r="M5746" s="11"/>
      <c r="N5746" s="11"/>
      <c r="O5746" s="11"/>
      <c r="P5746" s="11"/>
      <c r="Q5746" s="11"/>
      <c r="R5746" s="11"/>
      <c r="S5746" s="11"/>
      <c r="T5746" s="11"/>
      <c r="U5746" s="9">
        <v>-13074.12</v>
      </c>
    </row>
    <row r="5747" spans="1:21" ht="23.25" thickBot="1" x14ac:dyDescent="0.3">
      <c r="A5747" s="4" t="s">
        <v>1459</v>
      </c>
      <c r="B5747" s="4" t="s">
        <v>384</v>
      </c>
      <c r="C5747" s="4" t="s">
        <v>385</v>
      </c>
      <c r="D5747" s="4" t="s">
        <v>1462</v>
      </c>
      <c r="E5747" s="4" t="s">
        <v>1463</v>
      </c>
      <c r="F5747" s="4" t="s">
        <v>178</v>
      </c>
      <c r="G5747" s="4" t="s">
        <v>179</v>
      </c>
      <c r="H5747" s="4" t="s">
        <v>205</v>
      </c>
      <c r="I5747" s="8">
        <v>-310.87</v>
      </c>
      <c r="J5747" s="8">
        <v>-233.15</v>
      </c>
      <c r="K5747" s="7"/>
      <c r="L5747" s="7"/>
      <c r="M5747" s="7"/>
      <c r="N5747" s="7"/>
      <c r="O5747" s="7"/>
      <c r="P5747" s="7"/>
      <c r="Q5747" s="7"/>
      <c r="R5747" s="7"/>
      <c r="S5747" s="7"/>
      <c r="T5747" s="7"/>
      <c r="U5747" s="9">
        <v>-544.02</v>
      </c>
    </row>
    <row r="5748" spans="1:21" ht="23.25" thickBot="1" x14ac:dyDescent="0.3">
      <c r="A5748" s="4" t="s">
        <v>1459</v>
      </c>
      <c r="B5748" s="4" t="s">
        <v>384</v>
      </c>
      <c r="C5748" s="4" t="s">
        <v>385</v>
      </c>
      <c r="D5748" s="4" t="s">
        <v>1473</v>
      </c>
      <c r="E5748" s="4" t="s">
        <v>1474</v>
      </c>
      <c r="F5748" s="4" t="s">
        <v>70</v>
      </c>
      <c r="G5748" s="4" t="s">
        <v>71</v>
      </c>
      <c r="H5748" s="4" t="s">
        <v>1069</v>
      </c>
      <c r="I5748" s="10">
        <v>1373.14</v>
      </c>
      <c r="J5748" s="10">
        <v>1564.31</v>
      </c>
      <c r="K5748" s="10">
        <v>676.01</v>
      </c>
      <c r="L5748" s="10">
        <v>1343.89</v>
      </c>
      <c r="M5748" s="10">
        <v>137.34</v>
      </c>
      <c r="N5748" s="11"/>
      <c r="O5748" s="11"/>
      <c r="P5748" s="11"/>
      <c r="Q5748" s="11"/>
      <c r="R5748" s="11"/>
      <c r="S5748" s="11"/>
      <c r="T5748" s="11"/>
      <c r="U5748" s="9">
        <v>5094.6899999999996</v>
      </c>
    </row>
    <row r="5749" spans="1:21" ht="23.25" thickBot="1" x14ac:dyDescent="0.3">
      <c r="A5749" s="4" t="s">
        <v>1459</v>
      </c>
      <c r="B5749" s="4" t="s">
        <v>384</v>
      </c>
      <c r="C5749" s="4" t="s">
        <v>385</v>
      </c>
      <c r="D5749" s="4" t="s">
        <v>1473</v>
      </c>
      <c r="E5749" s="4" t="s">
        <v>1474</v>
      </c>
      <c r="F5749" s="4" t="s">
        <v>47</v>
      </c>
      <c r="G5749" s="4" t="s">
        <v>48</v>
      </c>
      <c r="H5749" s="4" t="s">
        <v>1069</v>
      </c>
      <c r="I5749" s="8">
        <v>34.369999999999997</v>
      </c>
      <c r="J5749" s="7"/>
      <c r="K5749" s="7"/>
      <c r="L5749" s="7"/>
      <c r="M5749" s="7"/>
      <c r="N5749" s="7"/>
      <c r="O5749" s="7"/>
      <c r="P5749" s="7"/>
      <c r="Q5749" s="7"/>
      <c r="R5749" s="7"/>
      <c r="S5749" s="7"/>
      <c r="T5749" s="7"/>
      <c r="U5749" s="9">
        <v>34.369999999999997</v>
      </c>
    </row>
    <row r="5750" spans="1:21" ht="23.25" thickBot="1" x14ac:dyDescent="0.3">
      <c r="A5750" s="4" t="s">
        <v>1459</v>
      </c>
      <c r="B5750" s="4" t="s">
        <v>384</v>
      </c>
      <c r="C5750" s="4" t="s">
        <v>385</v>
      </c>
      <c r="D5750" s="4" t="s">
        <v>1473</v>
      </c>
      <c r="E5750" s="4" t="s">
        <v>1474</v>
      </c>
      <c r="F5750" s="4" t="s">
        <v>38</v>
      </c>
      <c r="G5750" s="4" t="s">
        <v>39</v>
      </c>
      <c r="H5750" s="4" t="s">
        <v>1069</v>
      </c>
      <c r="I5750" s="11"/>
      <c r="J5750" s="11"/>
      <c r="K5750" s="11"/>
      <c r="L5750" s="11"/>
      <c r="M5750" s="11"/>
      <c r="N5750" s="10">
        <v>749</v>
      </c>
      <c r="O5750" s="10">
        <v>36280</v>
      </c>
      <c r="P5750" s="10">
        <v>-35720</v>
      </c>
      <c r="Q5750" s="11"/>
      <c r="R5750" s="11"/>
      <c r="S5750" s="11"/>
      <c r="T5750" s="11"/>
      <c r="U5750" s="9">
        <v>1309</v>
      </c>
    </row>
    <row r="5751" spans="1:21" ht="23.25" thickBot="1" x14ac:dyDescent="0.3">
      <c r="A5751" s="4" t="s">
        <v>1459</v>
      </c>
      <c r="B5751" s="4" t="s">
        <v>384</v>
      </c>
      <c r="C5751" s="4" t="s">
        <v>385</v>
      </c>
      <c r="D5751" s="4" t="s">
        <v>1473</v>
      </c>
      <c r="E5751" s="4" t="s">
        <v>1474</v>
      </c>
      <c r="F5751" s="4" t="s">
        <v>98</v>
      </c>
      <c r="G5751" s="4" t="s">
        <v>99</v>
      </c>
      <c r="H5751" s="4" t="s">
        <v>1069</v>
      </c>
      <c r="I5751" s="7"/>
      <c r="J5751" s="7"/>
      <c r="K5751" s="8">
        <v>60.51</v>
      </c>
      <c r="L5751" s="7"/>
      <c r="M5751" s="8">
        <v>207.13</v>
      </c>
      <c r="N5751" s="8">
        <v>117.84</v>
      </c>
      <c r="O5751" s="7"/>
      <c r="P5751" s="7"/>
      <c r="Q5751" s="7"/>
      <c r="R5751" s="7"/>
      <c r="S5751" s="7"/>
      <c r="T5751" s="7"/>
      <c r="U5751" s="9">
        <v>385.48</v>
      </c>
    </row>
    <row r="5752" spans="1:21" ht="23.25" thickBot="1" x14ac:dyDescent="0.3">
      <c r="A5752" s="4" t="s">
        <v>1459</v>
      </c>
      <c r="B5752" s="4" t="s">
        <v>384</v>
      </c>
      <c r="C5752" s="4" t="s">
        <v>385</v>
      </c>
      <c r="D5752" s="4" t="s">
        <v>1473</v>
      </c>
      <c r="E5752" s="4" t="s">
        <v>1474</v>
      </c>
      <c r="F5752" s="4" t="s">
        <v>144</v>
      </c>
      <c r="G5752" s="4" t="s">
        <v>145</v>
      </c>
      <c r="H5752" s="4" t="s">
        <v>1069</v>
      </c>
      <c r="I5752" s="10">
        <v>61.95</v>
      </c>
      <c r="J5752" s="10">
        <v>62</v>
      </c>
      <c r="K5752" s="10">
        <v>1433.45</v>
      </c>
      <c r="L5752" s="10">
        <v>340.67</v>
      </c>
      <c r="M5752" s="10">
        <v>63.59</v>
      </c>
      <c r="N5752" s="10">
        <v>61.38</v>
      </c>
      <c r="O5752" s="10">
        <v>61.67</v>
      </c>
      <c r="P5752" s="10">
        <v>61.91</v>
      </c>
      <c r="Q5752" s="11"/>
      <c r="R5752" s="10">
        <v>122.01</v>
      </c>
      <c r="S5752" s="10">
        <v>57.59</v>
      </c>
      <c r="T5752" s="10">
        <v>69.17</v>
      </c>
      <c r="U5752" s="9">
        <v>2395.39</v>
      </c>
    </row>
    <row r="5753" spans="1:21" ht="23.25" thickBot="1" x14ac:dyDescent="0.3">
      <c r="A5753" s="4" t="s">
        <v>1459</v>
      </c>
      <c r="B5753" s="4" t="s">
        <v>384</v>
      </c>
      <c r="C5753" s="4" t="s">
        <v>385</v>
      </c>
      <c r="D5753" s="4" t="s">
        <v>1473</v>
      </c>
      <c r="E5753" s="4" t="s">
        <v>1474</v>
      </c>
      <c r="F5753" s="4" t="s">
        <v>102</v>
      </c>
      <c r="G5753" s="4" t="s">
        <v>103</v>
      </c>
      <c r="H5753" s="4" t="s">
        <v>1069</v>
      </c>
      <c r="I5753" s="7"/>
      <c r="J5753" s="7"/>
      <c r="K5753" s="7"/>
      <c r="L5753" s="7"/>
      <c r="M5753" s="7"/>
      <c r="N5753" s="8">
        <v>68.61</v>
      </c>
      <c r="O5753" s="8">
        <v>48.32</v>
      </c>
      <c r="P5753" s="7"/>
      <c r="Q5753" s="7"/>
      <c r="R5753" s="7"/>
      <c r="S5753" s="7"/>
      <c r="T5753" s="7"/>
      <c r="U5753" s="9">
        <v>116.93</v>
      </c>
    </row>
    <row r="5754" spans="1:21" ht="23.25" thickBot="1" x14ac:dyDescent="0.3">
      <c r="A5754" s="4" t="s">
        <v>1459</v>
      </c>
      <c r="B5754" s="4" t="s">
        <v>384</v>
      </c>
      <c r="C5754" s="4" t="s">
        <v>385</v>
      </c>
      <c r="D5754" s="4" t="s">
        <v>1473</v>
      </c>
      <c r="E5754" s="4" t="s">
        <v>1474</v>
      </c>
      <c r="F5754" s="4" t="s">
        <v>154</v>
      </c>
      <c r="G5754" s="4" t="s">
        <v>155</v>
      </c>
      <c r="H5754" s="4" t="s">
        <v>1069</v>
      </c>
      <c r="I5754" s="10">
        <v>1088</v>
      </c>
      <c r="J5754" s="10">
        <v>-808</v>
      </c>
      <c r="K5754" s="11"/>
      <c r="L5754" s="11"/>
      <c r="M5754" s="11"/>
      <c r="N5754" s="11"/>
      <c r="O5754" s="11"/>
      <c r="P5754" s="11"/>
      <c r="Q5754" s="11"/>
      <c r="R5754" s="10">
        <v>214</v>
      </c>
      <c r="S5754" s="11"/>
      <c r="T5754" s="11"/>
      <c r="U5754" s="9">
        <v>494</v>
      </c>
    </row>
    <row r="5755" spans="1:21" ht="23.25" thickBot="1" x14ac:dyDescent="0.3">
      <c r="A5755" s="4" t="s">
        <v>1459</v>
      </c>
      <c r="B5755" s="4" t="s">
        <v>384</v>
      </c>
      <c r="C5755" s="4" t="s">
        <v>385</v>
      </c>
      <c r="D5755" s="4" t="s">
        <v>1473</v>
      </c>
      <c r="E5755" s="4" t="s">
        <v>1474</v>
      </c>
      <c r="F5755" s="4" t="s">
        <v>312</v>
      </c>
      <c r="G5755" s="4" t="s">
        <v>313</v>
      </c>
      <c r="H5755" s="4" t="s">
        <v>1069</v>
      </c>
      <c r="I5755" s="8">
        <v>1620.06</v>
      </c>
      <c r="J5755" s="8">
        <v>1620.06</v>
      </c>
      <c r="K5755" s="8">
        <v>2080</v>
      </c>
      <c r="L5755" s="8">
        <v>1080</v>
      </c>
      <c r="M5755" s="8">
        <v>1080</v>
      </c>
      <c r="N5755" s="8">
        <v>1080</v>
      </c>
      <c r="O5755" s="8">
        <v>1080</v>
      </c>
      <c r="P5755" s="8">
        <v>1080</v>
      </c>
      <c r="Q5755" s="8">
        <v>1080</v>
      </c>
      <c r="R5755" s="8">
        <v>1080</v>
      </c>
      <c r="S5755" s="8">
        <v>1080</v>
      </c>
      <c r="T5755" s="8">
        <v>1080</v>
      </c>
      <c r="U5755" s="9">
        <v>15040.12</v>
      </c>
    </row>
    <row r="5756" spans="1:21" ht="23.25" thickBot="1" x14ac:dyDescent="0.3">
      <c r="A5756" s="4" t="s">
        <v>1459</v>
      </c>
      <c r="B5756" s="4" t="s">
        <v>384</v>
      </c>
      <c r="C5756" s="4" t="s">
        <v>385</v>
      </c>
      <c r="D5756" s="4" t="s">
        <v>1492</v>
      </c>
      <c r="E5756" s="4" t="s">
        <v>1493</v>
      </c>
      <c r="F5756" s="4" t="s">
        <v>38</v>
      </c>
      <c r="G5756" s="4" t="s">
        <v>39</v>
      </c>
      <c r="H5756" s="4" t="s">
        <v>353</v>
      </c>
      <c r="I5756" s="11"/>
      <c r="J5756" s="11"/>
      <c r="K5756" s="11"/>
      <c r="L5756" s="11"/>
      <c r="M5756" s="11"/>
      <c r="N5756" s="11"/>
      <c r="O5756" s="11"/>
      <c r="P5756" s="11"/>
      <c r="Q5756" s="10">
        <v>21350.9</v>
      </c>
      <c r="R5756" s="11"/>
      <c r="S5756" s="11"/>
      <c r="T5756" s="10">
        <v>-21350.9</v>
      </c>
      <c r="U5756" s="12">
        <v>0</v>
      </c>
    </row>
    <row r="5757" spans="1:21" ht="23.25" thickBot="1" x14ac:dyDescent="0.3">
      <c r="A5757" s="4" t="s">
        <v>1459</v>
      </c>
      <c r="B5757" s="4" t="s">
        <v>384</v>
      </c>
      <c r="C5757" s="4" t="s">
        <v>385</v>
      </c>
      <c r="D5757" s="4" t="s">
        <v>1494</v>
      </c>
      <c r="E5757" s="4" t="s">
        <v>1495</v>
      </c>
      <c r="F5757" s="4" t="s">
        <v>116</v>
      </c>
      <c r="G5757" s="4" t="s">
        <v>117</v>
      </c>
      <c r="H5757" s="4" t="s">
        <v>1496</v>
      </c>
      <c r="I5757" s="8">
        <v>8</v>
      </c>
      <c r="J5757" s="7"/>
      <c r="K5757" s="7"/>
      <c r="L5757" s="7"/>
      <c r="M5757" s="7"/>
      <c r="N5757" s="7"/>
      <c r="O5757" s="7"/>
      <c r="P5757" s="7"/>
      <c r="Q5757" s="7"/>
      <c r="R5757" s="7"/>
      <c r="S5757" s="7"/>
      <c r="T5757" s="7"/>
      <c r="U5757" s="9">
        <v>8</v>
      </c>
    </row>
    <row r="5758" spans="1:21" ht="23.25" thickBot="1" x14ac:dyDescent="0.3">
      <c r="A5758" s="4" t="s">
        <v>1459</v>
      </c>
      <c r="B5758" s="4" t="s">
        <v>384</v>
      </c>
      <c r="C5758" s="4" t="s">
        <v>385</v>
      </c>
      <c r="D5758" s="4" t="s">
        <v>1494</v>
      </c>
      <c r="E5758" s="4" t="s">
        <v>1495</v>
      </c>
      <c r="F5758" s="4" t="s">
        <v>104</v>
      </c>
      <c r="G5758" s="4" t="s">
        <v>105</v>
      </c>
      <c r="H5758" s="4" t="s">
        <v>1496</v>
      </c>
      <c r="I5758" s="10">
        <v>-630.75</v>
      </c>
      <c r="J5758" s="11"/>
      <c r="K5758" s="11"/>
      <c r="L5758" s="11"/>
      <c r="M5758" s="11"/>
      <c r="N5758" s="11"/>
      <c r="O5758" s="11"/>
      <c r="P5758" s="11"/>
      <c r="Q5758" s="11"/>
      <c r="R5758" s="11"/>
      <c r="S5758" s="11"/>
      <c r="T5758" s="11"/>
      <c r="U5758" s="9">
        <v>-630.75</v>
      </c>
    </row>
    <row r="5759" spans="1:21" ht="23.25" thickBot="1" x14ac:dyDescent="0.3">
      <c r="A5759" s="4" t="s">
        <v>1459</v>
      </c>
      <c r="B5759" s="4" t="s">
        <v>384</v>
      </c>
      <c r="C5759" s="4" t="s">
        <v>385</v>
      </c>
      <c r="D5759" s="4" t="s">
        <v>1494</v>
      </c>
      <c r="E5759" s="4" t="s">
        <v>1495</v>
      </c>
      <c r="F5759" s="4" t="s">
        <v>239</v>
      </c>
      <c r="G5759" s="4" t="s">
        <v>240</v>
      </c>
      <c r="H5759" s="4" t="s">
        <v>1496</v>
      </c>
      <c r="I5759" s="8">
        <v>238.14</v>
      </c>
      <c r="J5759" s="7"/>
      <c r="K5759" s="7"/>
      <c r="L5759" s="7"/>
      <c r="M5759" s="7"/>
      <c r="N5759" s="7"/>
      <c r="O5759" s="7"/>
      <c r="P5759" s="7"/>
      <c r="Q5759" s="7"/>
      <c r="R5759" s="7"/>
      <c r="S5759" s="7"/>
      <c r="T5759" s="7"/>
      <c r="U5759" s="9">
        <v>238.14</v>
      </c>
    </row>
    <row r="5760" spans="1:21" ht="23.25" thickBot="1" x14ac:dyDescent="0.3">
      <c r="A5760" s="4" t="s">
        <v>1459</v>
      </c>
      <c r="B5760" s="4" t="s">
        <v>384</v>
      </c>
      <c r="C5760" s="4" t="s">
        <v>385</v>
      </c>
      <c r="D5760" s="4" t="s">
        <v>7728</v>
      </c>
      <c r="E5760" s="4" t="s">
        <v>7729</v>
      </c>
      <c r="F5760" s="4" t="s">
        <v>38</v>
      </c>
      <c r="G5760" s="4" t="s">
        <v>39</v>
      </c>
      <c r="H5760" s="4" t="s">
        <v>7730</v>
      </c>
      <c r="I5760" s="11"/>
      <c r="J5760" s="11"/>
      <c r="K5760" s="11"/>
      <c r="L5760" s="11"/>
      <c r="M5760" s="11"/>
      <c r="N5760" s="11"/>
      <c r="O5760" s="11"/>
      <c r="P5760" s="11"/>
      <c r="Q5760" s="10">
        <v>939.45</v>
      </c>
      <c r="R5760" s="11"/>
      <c r="S5760" s="11"/>
      <c r="T5760" s="11"/>
      <c r="U5760" s="9">
        <v>939.45</v>
      </c>
    </row>
    <row r="5761" spans="1:21" ht="23.25" thickBot="1" x14ac:dyDescent="0.3">
      <c r="A5761" s="4" t="s">
        <v>1459</v>
      </c>
      <c r="B5761" s="4" t="s">
        <v>384</v>
      </c>
      <c r="C5761" s="4" t="s">
        <v>385</v>
      </c>
      <c r="D5761" s="4" t="s">
        <v>7728</v>
      </c>
      <c r="E5761" s="4" t="s">
        <v>7729</v>
      </c>
      <c r="F5761" s="4" t="s">
        <v>102</v>
      </c>
      <c r="G5761" s="4" t="s">
        <v>103</v>
      </c>
      <c r="H5761" s="4" t="s">
        <v>7730</v>
      </c>
      <c r="I5761" s="7"/>
      <c r="J5761" s="7"/>
      <c r="K5761" s="7"/>
      <c r="L5761" s="7"/>
      <c r="M5761" s="7"/>
      <c r="N5761" s="7"/>
      <c r="O5761" s="7"/>
      <c r="P5761" s="7"/>
      <c r="Q5761" s="7"/>
      <c r="R5761" s="8">
        <v>232.25</v>
      </c>
      <c r="S5761" s="8">
        <v>65.25</v>
      </c>
      <c r="T5761" s="7"/>
      <c r="U5761" s="9">
        <v>297.5</v>
      </c>
    </row>
    <row r="5762" spans="1:21" ht="23.25" thickBot="1" x14ac:dyDescent="0.3">
      <c r="A5762" s="4" t="s">
        <v>1459</v>
      </c>
      <c r="B5762" s="4" t="s">
        <v>384</v>
      </c>
      <c r="C5762" s="4" t="s">
        <v>385</v>
      </c>
      <c r="D5762" s="4" t="s">
        <v>1497</v>
      </c>
      <c r="E5762" s="4" t="s">
        <v>1498</v>
      </c>
      <c r="F5762" s="4" t="s">
        <v>47</v>
      </c>
      <c r="G5762" s="4" t="s">
        <v>48</v>
      </c>
      <c r="H5762" s="4" t="s">
        <v>1499</v>
      </c>
      <c r="I5762" s="10">
        <v>2755.86</v>
      </c>
      <c r="J5762" s="10">
        <v>861.09</v>
      </c>
      <c r="K5762" s="10">
        <v>-784.39</v>
      </c>
      <c r="L5762" s="10">
        <v>468.15</v>
      </c>
      <c r="M5762" s="10">
        <v>707.42</v>
      </c>
      <c r="N5762" s="10">
        <v>1464.42</v>
      </c>
      <c r="O5762" s="10">
        <v>167.06</v>
      </c>
      <c r="P5762" s="10">
        <v>481.14</v>
      </c>
      <c r="Q5762" s="10">
        <v>663.89</v>
      </c>
      <c r="R5762" s="10">
        <v>127.8</v>
      </c>
      <c r="S5762" s="10">
        <v>310.74</v>
      </c>
      <c r="T5762" s="10">
        <v>316.85000000000002</v>
      </c>
      <c r="U5762" s="9">
        <v>7540.03</v>
      </c>
    </row>
    <row r="5763" spans="1:21" ht="23.25" thickBot="1" x14ac:dyDescent="0.3">
      <c r="A5763" s="4" t="s">
        <v>1459</v>
      </c>
      <c r="B5763" s="4" t="s">
        <v>384</v>
      </c>
      <c r="C5763" s="4" t="s">
        <v>385</v>
      </c>
      <c r="D5763" s="4" t="s">
        <v>1497</v>
      </c>
      <c r="E5763" s="4" t="s">
        <v>1498</v>
      </c>
      <c r="F5763" s="4" t="s">
        <v>144</v>
      </c>
      <c r="G5763" s="4" t="s">
        <v>145</v>
      </c>
      <c r="H5763" s="4" t="s">
        <v>1499</v>
      </c>
      <c r="I5763" s="8">
        <v>1092.04</v>
      </c>
      <c r="J5763" s="8">
        <v>1235.18</v>
      </c>
      <c r="K5763" s="8">
        <v>1069.54</v>
      </c>
      <c r="L5763" s="8">
        <v>1102.79</v>
      </c>
      <c r="M5763" s="8">
        <v>1161.3699999999999</v>
      </c>
      <c r="N5763" s="8">
        <v>1162.5</v>
      </c>
      <c r="O5763" s="8">
        <v>1102.76</v>
      </c>
      <c r="P5763" s="8">
        <v>1130.5999999999999</v>
      </c>
      <c r="Q5763" s="8">
        <v>1153.67</v>
      </c>
      <c r="R5763" s="8">
        <v>1105.68</v>
      </c>
      <c r="S5763" s="8">
        <v>1148.6300000000001</v>
      </c>
      <c r="T5763" s="8">
        <v>1154.06</v>
      </c>
      <c r="U5763" s="9">
        <v>13618.82</v>
      </c>
    </row>
    <row r="5764" spans="1:21" ht="23.25" thickBot="1" x14ac:dyDescent="0.3">
      <c r="A5764" s="4" t="s">
        <v>1459</v>
      </c>
      <c r="B5764" s="4" t="s">
        <v>384</v>
      </c>
      <c r="C5764" s="4" t="s">
        <v>385</v>
      </c>
      <c r="D5764" s="4" t="s">
        <v>1489</v>
      </c>
      <c r="E5764" s="4" t="s">
        <v>1490</v>
      </c>
      <c r="F5764" s="4" t="s">
        <v>128</v>
      </c>
      <c r="G5764" s="4" t="s">
        <v>129</v>
      </c>
      <c r="H5764" s="4" t="s">
        <v>1491</v>
      </c>
      <c r="I5764" s="11"/>
      <c r="J5764" s="11"/>
      <c r="K5764" s="11"/>
      <c r="L5764" s="11"/>
      <c r="M5764" s="10">
        <v>1295</v>
      </c>
      <c r="N5764" s="10">
        <v>-1295</v>
      </c>
      <c r="O5764" s="10">
        <v>3.99</v>
      </c>
      <c r="P5764" s="11"/>
      <c r="Q5764" s="11"/>
      <c r="R5764" s="11"/>
      <c r="S5764" s="11"/>
      <c r="T5764" s="11"/>
      <c r="U5764" s="9">
        <v>3.99</v>
      </c>
    </row>
    <row r="5765" spans="1:21" ht="23.25" thickBot="1" x14ac:dyDescent="0.3">
      <c r="A5765" s="4" t="s">
        <v>1459</v>
      </c>
      <c r="B5765" s="4" t="s">
        <v>384</v>
      </c>
      <c r="C5765" s="4" t="s">
        <v>385</v>
      </c>
      <c r="D5765" s="4" t="s">
        <v>1489</v>
      </c>
      <c r="E5765" s="4" t="s">
        <v>1490</v>
      </c>
      <c r="F5765" s="4" t="s">
        <v>70</v>
      </c>
      <c r="G5765" s="4" t="s">
        <v>71</v>
      </c>
      <c r="H5765" s="4" t="s">
        <v>1491</v>
      </c>
      <c r="I5765" s="8">
        <v>189.98</v>
      </c>
      <c r="J5765" s="8">
        <v>19914.46</v>
      </c>
      <c r="K5765" s="8">
        <v>1324.74</v>
      </c>
      <c r="L5765" s="8">
        <v>191.97</v>
      </c>
      <c r="M5765" s="8">
        <v>13.98</v>
      </c>
      <c r="N5765" s="8">
        <v>1441.54</v>
      </c>
      <c r="O5765" s="8">
        <v>423.64</v>
      </c>
      <c r="P5765" s="8">
        <v>-3.99</v>
      </c>
      <c r="Q5765" s="8">
        <v>324.91000000000003</v>
      </c>
      <c r="R5765" s="7"/>
      <c r="S5765" s="7"/>
      <c r="T5765" s="7"/>
      <c r="U5765" s="9">
        <v>23821.23</v>
      </c>
    </row>
    <row r="5766" spans="1:21" ht="23.25" thickBot="1" x14ac:dyDescent="0.3">
      <c r="A5766" s="4" t="s">
        <v>1459</v>
      </c>
      <c r="B5766" s="4" t="s">
        <v>384</v>
      </c>
      <c r="C5766" s="4" t="s">
        <v>385</v>
      </c>
      <c r="D5766" s="4" t="s">
        <v>1489</v>
      </c>
      <c r="E5766" s="4" t="s">
        <v>1490</v>
      </c>
      <c r="F5766" s="4" t="s">
        <v>47</v>
      </c>
      <c r="G5766" s="4" t="s">
        <v>48</v>
      </c>
      <c r="H5766" s="4" t="s">
        <v>1491</v>
      </c>
      <c r="I5766" s="11"/>
      <c r="J5766" s="10">
        <v>338.43</v>
      </c>
      <c r="K5766" s="11"/>
      <c r="L5766" s="10">
        <v>11.55</v>
      </c>
      <c r="M5766" s="11"/>
      <c r="N5766" s="11"/>
      <c r="O5766" s="10">
        <v>49.24</v>
      </c>
      <c r="P5766" s="11"/>
      <c r="Q5766" s="11"/>
      <c r="R5766" s="10">
        <v>512.61</v>
      </c>
      <c r="S5766" s="11"/>
      <c r="T5766" s="11"/>
      <c r="U5766" s="9">
        <v>911.83</v>
      </c>
    </row>
    <row r="5767" spans="1:21" ht="23.25" thickBot="1" x14ac:dyDescent="0.3">
      <c r="A5767" s="4" t="s">
        <v>1459</v>
      </c>
      <c r="B5767" s="4" t="s">
        <v>384</v>
      </c>
      <c r="C5767" s="4" t="s">
        <v>385</v>
      </c>
      <c r="D5767" s="4" t="s">
        <v>1489</v>
      </c>
      <c r="E5767" s="4" t="s">
        <v>1490</v>
      </c>
      <c r="F5767" s="4" t="s">
        <v>132</v>
      </c>
      <c r="G5767" s="4" t="s">
        <v>133</v>
      </c>
      <c r="H5767" s="4" t="s">
        <v>1491</v>
      </c>
      <c r="I5767" s="7"/>
      <c r="J5767" s="7"/>
      <c r="K5767" s="8">
        <v>222.72</v>
      </c>
      <c r="L5767" s="7"/>
      <c r="M5767" s="7"/>
      <c r="N5767" s="7"/>
      <c r="O5767" s="7"/>
      <c r="P5767" s="7"/>
      <c r="Q5767" s="7"/>
      <c r="R5767" s="7"/>
      <c r="S5767" s="7"/>
      <c r="T5767" s="7"/>
      <c r="U5767" s="9">
        <v>222.72</v>
      </c>
    </row>
    <row r="5768" spans="1:21" ht="23.25" thickBot="1" x14ac:dyDescent="0.3">
      <c r="A5768" s="4" t="s">
        <v>1459</v>
      </c>
      <c r="B5768" s="4" t="s">
        <v>384</v>
      </c>
      <c r="C5768" s="4" t="s">
        <v>385</v>
      </c>
      <c r="D5768" s="4" t="s">
        <v>1489</v>
      </c>
      <c r="E5768" s="4" t="s">
        <v>1490</v>
      </c>
      <c r="F5768" s="4" t="s">
        <v>80</v>
      </c>
      <c r="G5768" s="4" t="s">
        <v>81</v>
      </c>
      <c r="H5768" s="4" t="s">
        <v>1491</v>
      </c>
      <c r="I5768" s="11"/>
      <c r="J5768" s="11"/>
      <c r="K5768" s="11"/>
      <c r="L5768" s="11"/>
      <c r="M5768" s="11"/>
      <c r="N5768" s="10">
        <v>28.3</v>
      </c>
      <c r="O5768" s="11"/>
      <c r="P5768" s="11"/>
      <c r="Q5768" s="11"/>
      <c r="R5768" s="11"/>
      <c r="S5768" s="11"/>
      <c r="T5768" s="11"/>
      <c r="U5768" s="9">
        <v>28.3</v>
      </c>
    </row>
    <row r="5769" spans="1:21" ht="23.25" thickBot="1" x14ac:dyDescent="0.3">
      <c r="A5769" s="4" t="s">
        <v>1459</v>
      </c>
      <c r="B5769" s="4" t="s">
        <v>384</v>
      </c>
      <c r="C5769" s="4" t="s">
        <v>385</v>
      </c>
      <c r="D5769" s="4" t="s">
        <v>1489</v>
      </c>
      <c r="E5769" s="4" t="s">
        <v>1490</v>
      </c>
      <c r="F5769" s="4" t="s">
        <v>94</v>
      </c>
      <c r="G5769" s="4" t="s">
        <v>95</v>
      </c>
      <c r="H5769" s="4" t="s">
        <v>1491</v>
      </c>
      <c r="I5769" s="8">
        <v>254.75</v>
      </c>
      <c r="J5769" s="8">
        <v>254.68</v>
      </c>
      <c r="K5769" s="8">
        <v>1043.73</v>
      </c>
      <c r="L5769" s="8">
        <v>30.98</v>
      </c>
      <c r="M5769" s="8">
        <v>11.96</v>
      </c>
      <c r="N5769" s="7"/>
      <c r="O5769" s="7"/>
      <c r="P5769" s="7"/>
      <c r="Q5769" s="8">
        <v>139</v>
      </c>
      <c r="R5769" s="7"/>
      <c r="S5769" s="7"/>
      <c r="T5769" s="7"/>
      <c r="U5769" s="9">
        <v>1735.1</v>
      </c>
    </row>
    <row r="5770" spans="1:21" ht="23.25" thickBot="1" x14ac:dyDescent="0.3">
      <c r="A5770" s="4" t="s">
        <v>1459</v>
      </c>
      <c r="B5770" s="4" t="s">
        <v>384</v>
      </c>
      <c r="C5770" s="4" t="s">
        <v>385</v>
      </c>
      <c r="D5770" s="4" t="s">
        <v>1489</v>
      </c>
      <c r="E5770" s="4" t="s">
        <v>1490</v>
      </c>
      <c r="F5770" s="4" t="s">
        <v>537</v>
      </c>
      <c r="G5770" s="4" t="s">
        <v>538</v>
      </c>
      <c r="H5770" s="4" t="s">
        <v>1491</v>
      </c>
      <c r="I5770" s="11"/>
      <c r="J5770" s="11"/>
      <c r="K5770" s="10">
        <v>365.88</v>
      </c>
      <c r="L5770" s="11"/>
      <c r="M5770" s="11"/>
      <c r="N5770" s="11"/>
      <c r="O5770" s="11"/>
      <c r="P5770" s="11"/>
      <c r="Q5770" s="11"/>
      <c r="R5770" s="11"/>
      <c r="S5770" s="11"/>
      <c r="T5770" s="11"/>
      <c r="U5770" s="9">
        <v>365.88</v>
      </c>
    </row>
    <row r="5771" spans="1:21" ht="23.25" thickBot="1" x14ac:dyDescent="0.3">
      <c r="A5771" s="4" t="s">
        <v>1459</v>
      </c>
      <c r="B5771" s="4" t="s">
        <v>384</v>
      </c>
      <c r="C5771" s="4" t="s">
        <v>385</v>
      </c>
      <c r="D5771" s="4" t="s">
        <v>1489</v>
      </c>
      <c r="E5771" s="4" t="s">
        <v>1490</v>
      </c>
      <c r="F5771" s="4" t="s">
        <v>134</v>
      </c>
      <c r="G5771" s="4" t="s">
        <v>135</v>
      </c>
      <c r="H5771" s="4" t="s">
        <v>1491</v>
      </c>
      <c r="I5771" s="8">
        <v>137.99</v>
      </c>
      <c r="J5771" s="7"/>
      <c r="K5771" s="8">
        <v>12.99</v>
      </c>
      <c r="L5771" s="7"/>
      <c r="M5771" s="7"/>
      <c r="N5771" s="7"/>
      <c r="O5771" s="8">
        <v>12.99</v>
      </c>
      <c r="P5771" s="8">
        <v>29.97</v>
      </c>
      <c r="Q5771" s="8">
        <v>40.97</v>
      </c>
      <c r="R5771" s="7"/>
      <c r="S5771" s="7"/>
      <c r="T5771" s="7"/>
      <c r="U5771" s="9">
        <v>234.91</v>
      </c>
    </row>
    <row r="5772" spans="1:21" ht="23.25" thickBot="1" x14ac:dyDescent="0.3">
      <c r="A5772" s="4" t="s">
        <v>1459</v>
      </c>
      <c r="B5772" s="4" t="s">
        <v>384</v>
      </c>
      <c r="C5772" s="4" t="s">
        <v>385</v>
      </c>
      <c r="D5772" s="4" t="s">
        <v>1489</v>
      </c>
      <c r="E5772" s="4" t="s">
        <v>1490</v>
      </c>
      <c r="F5772" s="4" t="s">
        <v>38</v>
      </c>
      <c r="G5772" s="4" t="s">
        <v>39</v>
      </c>
      <c r="H5772" s="4" t="s">
        <v>1491</v>
      </c>
      <c r="I5772" s="10">
        <v>9344.85</v>
      </c>
      <c r="J5772" s="10">
        <v>8454.7900000000009</v>
      </c>
      <c r="K5772" s="10">
        <v>7195.09</v>
      </c>
      <c r="L5772" s="10">
        <v>12246.75</v>
      </c>
      <c r="M5772" s="10">
        <v>-271.13</v>
      </c>
      <c r="N5772" s="10">
        <v>3455.02</v>
      </c>
      <c r="O5772" s="10">
        <v>2044.25</v>
      </c>
      <c r="P5772" s="10">
        <v>33523.620000000003</v>
      </c>
      <c r="Q5772" s="10">
        <v>1027.77</v>
      </c>
      <c r="R5772" s="10">
        <v>1578.02</v>
      </c>
      <c r="S5772" s="10">
        <v>212</v>
      </c>
      <c r="T5772" s="11"/>
      <c r="U5772" s="9">
        <v>78811.03</v>
      </c>
    </row>
    <row r="5773" spans="1:21" ht="23.25" thickBot="1" x14ac:dyDescent="0.3">
      <c r="A5773" s="4" t="s">
        <v>1459</v>
      </c>
      <c r="B5773" s="4" t="s">
        <v>384</v>
      </c>
      <c r="C5773" s="4" t="s">
        <v>385</v>
      </c>
      <c r="D5773" s="4" t="s">
        <v>1489</v>
      </c>
      <c r="E5773" s="4" t="s">
        <v>1490</v>
      </c>
      <c r="F5773" s="4" t="s">
        <v>254</v>
      </c>
      <c r="G5773" s="4" t="s">
        <v>255</v>
      </c>
      <c r="H5773" s="4" t="s">
        <v>1491</v>
      </c>
      <c r="I5773" s="11"/>
      <c r="J5773" s="11"/>
      <c r="K5773" s="11"/>
      <c r="L5773" s="11"/>
      <c r="M5773" s="11"/>
      <c r="N5773" s="11"/>
      <c r="O5773" s="11"/>
      <c r="P5773" s="10">
        <v>32.83</v>
      </c>
      <c r="Q5773" s="11"/>
      <c r="R5773" s="11"/>
      <c r="S5773" s="11"/>
      <c r="T5773" s="11"/>
      <c r="U5773" s="9">
        <v>32.83</v>
      </c>
    </row>
    <row r="5774" spans="1:21" ht="23.25" thickBot="1" x14ac:dyDescent="0.3">
      <c r="A5774" s="4" t="s">
        <v>1459</v>
      </c>
      <c r="B5774" s="4" t="s">
        <v>384</v>
      </c>
      <c r="C5774" s="4" t="s">
        <v>385</v>
      </c>
      <c r="D5774" s="4" t="s">
        <v>1489</v>
      </c>
      <c r="E5774" s="4" t="s">
        <v>1490</v>
      </c>
      <c r="F5774" s="4" t="s">
        <v>98</v>
      </c>
      <c r="G5774" s="4" t="s">
        <v>99</v>
      </c>
      <c r="H5774" s="4" t="s">
        <v>1491</v>
      </c>
      <c r="I5774" s="7"/>
      <c r="J5774" s="7"/>
      <c r="K5774" s="7"/>
      <c r="L5774" s="8">
        <v>35.79</v>
      </c>
      <c r="M5774" s="8">
        <v>1667.5</v>
      </c>
      <c r="N5774" s="7"/>
      <c r="O5774" s="7"/>
      <c r="P5774" s="8">
        <v>3103.49</v>
      </c>
      <c r="Q5774" s="7"/>
      <c r="R5774" s="7"/>
      <c r="S5774" s="7"/>
      <c r="T5774" s="7"/>
      <c r="U5774" s="9">
        <v>4806.78</v>
      </c>
    </row>
    <row r="5775" spans="1:21" ht="23.25" thickBot="1" x14ac:dyDescent="0.3">
      <c r="A5775" s="4" t="s">
        <v>1459</v>
      </c>
      <c r="B5775" s="4" t="s">
        <v>384</v>
      </c>
      <c r="C5775" s="4" t="s">
        <v>385</v>
      </c>
      <c r="D5775" s="4" t="s">
        <v>1489</v>
      </c>
      <c r="E5775" s="4" t="s">
        <v>1490</v>
      </c>
      <c r="F5775" s="4" t="s">
        <v>144</v>
      </c>
      <c r="G5775" s="4" t="s">
        <v>145</v>
      </c>
      <c r="H5775" s="4" t="s">
        <v>1491</v>
      </c>
      <c r="I5775" s="10">
        <v>467.7</v>
      </c>
      <c r="J5775" s="10">
        <v>484.73</v>
      </c>
      <c r="K5775" s="10">
        <v>4097.63</v>
      </c>
      <c r="L5775" s="10">
        <v>557.79999999999995</v>
      </c>
      <c r="M5775" s="10">
        <v>808.84</v>
      </c>
      <c r="N5775" s="10">
        <v>4931.2299999999996</v>
      </c>
      <c r="O5775" s="10">
        <v>364.03</v>
      </c>
      <c r="P5775" s="10">
        <v>329.9</v>
      </c>
      <c r="Q5775" s="10">
        <v>5662.9</v>
      </c>
      <c r="R5775" s="10">
        <v>135.16</v>
      </c>
      <c r="S5775" s="10">
        <v>130.61000000000001</v>
      </c>
      <c r="T5775" s="10">
        <v>2694.26</v>
      </c>
      <c r="U5775" s="9">
        <v>20664.79</v>
      </c>
    </row>
    <row r="5776" spans="1:21" ht="23.25" thickBot="1" x14ac:dyDescent="0.3">
      <c r="A5776" s="4" t="s">
        <v>1459</v>
      </c>
      <c r="B5776" s="4" t="s">
        <v>384</v>
      </c>
      <c r="C5776" s="4" t="s">
        <v>385</v>
      </c>
      <c r="D5776" s="4" t="s">
        <v>1489</v>
      </c>
      <c r="E5776" s="4" t="s">
        <v>1490</v>
      </c>
      <c r="F5776" s="4" t="s">
        <v>146</v>
      </c>
      <c r="G5776" s="4" t="s">
        <v>147</v>
      </c>
      <c r="H5776" s="4" t="s">
        <v>1491</v>
      </c>
      <c r="I5776" s="13">
        <v>0</v>
      </c>
      <c r="J5776" s="8">
        <v>10.49</v>
      </c>
      <c r="K5776" s="8">
        <v>6.88</v>
      </c>
      <c r="L5776" s="7"/>
      <c r="M5776" s="7"/>
      <c r="N5776" s="8">
        <v>7.09</v>
      </c>
      <c r="O5776" s="7"/>
      <c r="P5776" s="8">
        <v>19.03</v>
      </c>
      <c r="Q5776" s="8">
        <v>6.79</v>
      </c>
      <c r="R5776" s="7"/>
      <c r="S5776" s="7"/>
      <c r="T5776" s="7"/>
      <c r="U5776" s="9">
        <v>50.28</v>
      </c>
    </row>
    <row r="5777" spans="1:21" ht="23.25" thickBot="1" x14ac:dyDescent="0.3">
      <c r="A5777" s="4" t="s">
        <v>1459</v>
      </c>
      <c r="B5777" s="4" t="s">
        <v>384</v>
      </c>
      <c r="C5777" s="4" t="s">
        <v>385</v>
      </c>
      <c r="D5777" s="4" t="s">
        <v>1489</v>
      </c>
      <c r="E5777" s="4" t="s">
        <v>1490</v>
      </c>
      <c r="F5777" s="4" t="s">
        <v>102</v>
      </c>
      <c r="G5777" s="4" t="s">
        <v>103</v>
      </c>
      <c r="H5777" s="4" t="s">
        <v>1491</v>
      </c>
      <c r="I5777" s="14">
        <v>0</v>
      </c>
      <c r="J5777" s="10">
        <v>6.48</v>
      </c>
      <c r="K5777" s="10">
        <v>306.5</v>
      </c>
      <c r="L5777" s="10">
        <v>101.08</v>
      </c>
      <c r="M5777" s="10">
        <v>-67.290000000000006</v>
      </c>
      <c r="N5777" s="10">
        <v>39.96</v>
      </c>
      <c r="O5777" s="11"/>
      <c r="P5777" s="11"/>
      <c r="Q5777" s="10">
        <v>17.48</v>
      </c>
      <c r="R5777" s="11"/>
      <c r="S5777" s="11"/>
      <c r="T5777" s="11"/>
      <c r="U5777" s="9">
        <v>404.21</v>
      </c>
    </row>
    <row r="5778" spans="1:21" ht="23.25" thickBot="1" x14ac:dyDescent="0.3">
      <c r="A5778" s="4" t="s">
        <v>1459</v>
      </c>
      <c r="B5778" s="4" t="s">
        <v>384</v>
      </c>
      <c r="C5778" s="4" t="s">
        <v>385</v>
      </c>
      <c r="D5778" s="4" t="s">
        <v>1489</v>
      </c>
      <c r="E5778" s="4" t="s">
        <v>1490</v>
      </c>
      <c r="F5778" s="4" t="s">
        <v>235</v>
      </c>
      <c r="G5778" s="4" t="s">
        <v>236</v>
      </c>
      <c r="H5778" s="4" t="s">
        <v>1491</v>
      </c>
      <c r="I5778" s="8">
        <v>36.659999999999997</v>
      </c>
      <c r="J5778" s="8">
        <v>51.7</v>
      </c>
      <c r="K5778" s="8">
        <v>130.81</v>
      </c>
      <c r="L5778" s="8">
        <v>41.93</v>
      </c>
      <c r="M5778" s="8">
        <v>42.12</v>
      </c>
      <c r="N5778" s="8">
        <v>19.93</v>
      </c>
      <c r="O5778" s="7"/>
      <c r="P5778" s="7"/>
      <c r="Q5778" s="8">
        <v>3.99</v>
      </c>
      <c r="R5778" s="7"/>
      <c r="S5778" s="7"/>
      <c r="T5778" s="7"/>
      <c r="U5778" s="9">
        <v>327.14</v>
      </c>
    </row>
    <row r="5779" spans="1:21" ht="23.25" thickBot="1" x14ac:dyDescent="0.3">
      <c r="A5779" s="4" t="s">
        <v>1459</v>
      </c>
      <c r="B5779" s="4" t="s">
        <v>384</v>
      </c>
      <c r="C5779" s="4" t="s">
        <v>385</v>
      </c>
      <c r="D5779" s="4" t="s">
        <v>1489</v>
      </c>
      <c r="E5779" s="4" t="s">
        <v>1490</v>
      </c>
      <c r="F5779" s="4" t="s">
        <v>116</v>
      </c>
      <c r="G5779" s="4" t="s">
        <v>117</v>
      </c>
      <c r="H5779" s="4" t="s">
        <v>1491</v>
      </c>
      <c r="I5779" s="10">
        <v>83.15</v>
      </c>
      <c r="J5779" s="10">
        <v>89.5</v>
      </c>
      <c r="K5779" s="10">
        <v>299.19</v>
      </c>
      <c r="L5779" s="10">
        <v>13.65</v>
      </c>
      <c r="M5779" s="10">
        <v>70.75</v>
      </c>
      <c r="N5779" s="10">
        <v>67.88</v>
      </c>
      <c r="O5779" s="11"/>
      <c r="P5779" s="11"/>
      <c r="Q5779" s="11"/>
      <c r="R5779" s="11"/>
      <c r="S5779" s="11"/>
      <c r="T5779" s="11"/>
      <c r="U5779" s="9">
        <v>624.12</v>
      </c>
    </row>
    <row r="5780" spans="1:21" ht="23.25" thickBot="1" x14ac:dyDescent="0.3">
      <c r="A5780" s="4" t="s">
        <v>1459</v>
      </c>
      <c r="B5780" s="4" t="s">
        <v>384</v>
      </c>
      <c r="C5780" s="4" t="s">
        <v>385</v>
      </c>
      <c r="D5780" s="4" t="s">
        <v>1489</v>
      </c>
      <c r="E5780" s="4" t="s">
        <v>1490</v>
      </c>
      <c r="F5780" s="4" t="s">
        <v>82</v>
      </c>
      <c r="G5780" s="4" t="s">
        <v>83</v>
      </c>
      <c r="H5780" s="4" t="s">
        <v>1491</v>
      </c>
      <c r="I5780" s="8">
        <v>14</v>
      </c>
      <c r="J5780" s="8">
        <v>14.5</v>
      </c>
      <c r="K5780" s="8">
        <v>4</v>
      </c>
      <c r="L5780" s="8">
        <v>22</v>
      </c>
      <c r="M5780" s="8">
        <v>9</v>
      </c>
      <c r="N5780" s="8">
        <v>171.4</v>
      </c>
      <c r="O5780" s="8">
        <v>4</v>
      </c>
      <c r="P5780" s="8">
        <v>25</v>
      </c>
      <c r="Q5780" s="8">
        <v>35</v>
      </c>
      <c r="R5780" s="7"/>
      <c r="S5780" s="7"/>
      <c r="T5780" s="7"/>
      <c r="U5780" s="9">
        <v>298.89999999999998</v>
      </c>
    </row>
    <row r="5781" spans="1:21" ht="23.25" thickBot="1" x14ac:dyDescent="0.3">
      <c r="A5781" s="4" t="s">
        <v>1459</v>
      </c>
      <c r="B5781" s="4" t="s">
        <v>384</v>
      </c>
      <c r="C5781" s="4" t="s">
        <v>385</v>
      </c>
      <c r="D5781" s="4" t="s">
        <v>1489</v>
      </c>
      <c r="E5781" s="4" t="s">
        <v>1490</v>
      </c>
      <c r="F5781" s="4" t="s">
        <v>154</v>
      </c>
      <c r="G5781" s="4" t="s">
        <v>155</v>
      </c>
      <c r="H5781" s="4" t="s">
        <v>1491</v>
      </c>
      <c r="I5781" s="10">
        <v>2616.6799999999998</v>
      </c>
      <c r="J5781" s="11"/>
      <c r="K5781" s="10">
        <v>449.43</v>
      </c>
      <c r="L5781" s="10">
        <v>1140.24</v>
      </c>
      <c r="M5781" s="11"/>
      <c r="N5781" s="10">
        <v>1645.96</v>
      </c>
      <c r="O5781" s="10">
        <v>691.6</v>
      </c>
      <c r="P5781" s="10">
        <v>2723.45</v>
      </c>
      <c r="Q5781" s="10">
        <v>3368</v>
      </c>
      <c r="R5781" s="10">
        <v>1795</v>
      </c>
      <c r="S5781" s="11"/>
      <c r="T5781" s="11"/>
      <c r="U5781" s="9">
        <v>14430.36</v>
      </c>
    </row>
    <row r="5782" spans="1:21" ht="23.25" thickBot="1" x14ac:dyDescent="0.3">
      <c r="A5782" s="4" t="s">
        <v>1459</v>
      </c>
      <c r="B5782" s="4" t="s">
        <v>384</v>
      </c>
      <c r="C5782" s="4" t="s">
        <v>385</v>
      </c>
      <c r="D5782" s="4" t="s">
        <v>1489</v>
      </c>
      <c r="E5782" s="4" t="s">
        <v>1490</v>
      </c>
      <c r="F5782" s="4" t="s">
        <v>312</v>
      </c>
      <c r="G5782" s="4" t="s">
        <v>313</v>
      </c>
      <c r="H5782" s="4" t="s">
        <v>1491</v>
      </c>
      <c r="I5782" s="7"/>
      <c r="J5782" s="7"/>
      <c r="K5782" s="7"/>
      <c r="L5782" s="8">
        <v>540</v>
      </c>
      <c r="M5782" s="7"/>
      <c r="N5782" s="7"/>
      <c r="O5782" s="8">
        <v>14.99</v>
      </c>
      <c r="P5782" s="7"/>
      <c r="Q5782" s="7"/>
      <c r="R5782" s="7"/>
      <c r="S5782" s="7"/>
      <c r="T5782" s="7"/>
      <c r="U5782" s="9">
        <v>554.99</v>
      </c>
    </row>
    <row r="5783" spans="1:21" ht="23.25" thickBot="1" x14ac:dyDescent="0.3">
      <c r="A5783" s="4" t="s">
        <v>1459</v>
      </c>
      <c r="B5783" s="4" t="s">
        <v>384</v>
      </c>
      <c r="C5783" s="4" t="s">
        <v>385</v>
      </c>
      <c r="D5783" s="4" t="s">
        <v>1489</v>
      </c>
      <c r="E5783" s="4" t="s">
        <v>1490</v>
      </c>
      <c r="F5783" s="4" t="s">
        <v>583</v>
      </c>
      <c r="G5783" s="4" t="s">
        <v>584</v>
      </c>
      <c r="H5783" s="4" t="s">
        <v>1491</v>
      </c>
      <c r="I5783" s="11"/>
      <c r="J5783" s="11"/>
      <c r="K5783" s="11"/>
      <c r="L5783" s="11"/>
      <c r="M5783" s="11"/>
      <c r="N5783" s="10">
        <v>87.5</v>
      </c>
      <c r="O5783" s="11"/>
      <c r="P5783" s="11"/>
      <c r="Q5783" s="10">
        <v>220.46</v>
      </c>
      <c r="R5783" s="11"/>
      <c r="S5783" s="11"/>
      <c r="T5783" s="11"/>
      <c r="U5783" s="9">
        <v>307.95999999999998</v>
      </c>
    </row>
    <row r="5784" spans="1:21" ht="23.25" thickBot="1" x14ac:dyDescent="0.3">
      <c r="A5784" s="4" t="s">
        <v>1459</v>
      </c>
      <c r="B5784" s="4" t="s">
        <v>384</v>
      </c>
      <c r="C5784" s="4" t="s">
        <v>385</v>
      </c>
      <c r="D5784" s="4" t="s">
        <v>1489</v>
      </c>
      <c r="E5784" s="4" t="s">
        <v>1490</v>
      </c>
      <c r="F5784" s="4" t="s">
        <v>18</v>
      </c>
      <c r="G5784" s="4" t="s">
        <v>19</v>
      </c>
      <c r="H5784" s="4" t="s">
        <v>1491</v>
      </c>
      <c r="I5784" s="7"/>
      <c r="J5784" s="8">
        <v>12.99</v>
      </c>
      <c r="K5784" s="7"/>
      <c r="L5784" s="8">
        <v>30</v>
      </c>
      <c r="M5784" s="7"/>
      <c r="N5784" s="7"/>
      <c r="O5784" s="7"/>
      <c r="P5784" s="7"/>
      <c r="Q5784" s="7"/>
      <c r="R5784" s="7"/>
      <c r="S5784" s="7"/>
      <c r="T5784" s="7"/>
      <c r="U5784" s="9">
        <v>42.99</v>
      </c>
    </row>
    <row r="5785" spans="1:21" ht="23.25" thickBot="1" x14ac:dyDescent="0.3">
      <c r="A5785" s="4" t="s">
        <v>1459</v>
      </c>
      <c r="B5785" s="4" t="s">
        <v>384</v>
      </c>
      <c r="C5785" s="4" t="s">
        <v>385</v>
      </c>
      <c r="D5785" s="4" t="s">
        <v>1489</v>
      </c>
      <c r="E5785" s="4" t="s">
        <v>1490</v>
      </c>
      <c r="F5785" s="4" t="s">
        <v>160</v>
      </c>
      <c r="G5785" s="4" t="s">
        <v>161</v>
      </c>
      <c r="H5785" s="4" t="s">
        <v>1491</v>
      </c>
      <c r="I5785" s="11"/>
      <c r="J5785" s="11"/>
      <c r="K5785" s="10">
        <v>14.56</v>
      </c>
      <c r="L5785" s="11"/>
      <c r="M5785" s="11"/>
      <c r="N5785" s="11"/>
      <c r="O5785" s="11"/>
      <c r="P5785" s="11"/>
      <c r="Q5785" s="10">
        <v>219.2</v>
      </c>
      <c r="R5785" s="11"/>
      <c r="S5785" s="11"/>
      <c r="T5785" s="11"/>
      <c r="U5785" s="9">
        <v>233.76</v>
      </c>
    </row>
    <row r="5786" spans="1:21" ht="23.25" thickBot="1" x14ac:dyDescent="0.3">
      <c r="A5786" s="4" t="s">
        <v>1459</v>
      </c>
      <c r="B5786" s="4" t="s">
        <v>384</v>
      </c>
      <c r="C5786" s="4" t="s">
        <v>385</v>
      </c>
      <c r="D5786" s="4" t="s">
        <v>1489</v>
      </c>
      <c r="E5786" s="4" t="s">
        <v>1490</v>
      </c>
      <c r="F5786" s="4" t="s">
        <v>84</v>
      </c>
      <c r="G5786" s="4" t="s">
        <v>85</v>
      </c>
      <c r="H5786" s="4" t="s">
        <v>1491</v>
      </c>
      <c r="I5786" s="8">
        <v>138.74</v>
      </c>
      <c r="J5786" s="8">
        <v>393.77</v>
      </c>
      <c r="K5786" s="8">
        <v>598.52</v>
      </c>
      <c r="L5786" s="7"/>
      <c r="M5786" s="8">
        <v>107.59</v>
      </c>
      <c r="N5786" s="8">
        <v>484.82</v>
      </c>
      <c r="O5786" s="7"/>
      <c r="P5786" s="8">
        <v>40</v>
      </c>
      <c r="Q5786" s="8">
        <v>127.01</v>
      </c>
      <c r="R5786" s="7"/>
      <c r="S5786" s="7"/>
      <c r="T5786" s="7"/>
      <c r="U5786" s="9">
        <v>1890.45</v>
      </c>
    </row>
    <row r="5787" spans="1:21" ht="23.25" thickBot="1" x14ac:dyDescent="0.3">
      <c r="A5787" s="4" t="s">
        <v>1459</v>
      </c>
      <c r="B5787" s="4" t="s">
        <v>384</v>
      </c>
      <c r="C5787" s="4" t="s">
        <v>385</v>
      </c>
      <c r="D5787" s="4" t="s">
        <v>1489</v>
      </c>
      <c r="E5787" s="4" t="s">
        <v>1490</v>
      </c>
      <c r="F5787" s="4" t="s">
        <v>162</v>
      </c>
      <c r="G5787" s="4" t="s">
        <v>163</v>
      </c>
      <c r="H5787" s="4" t="s">
        <v>1491</v>
      </c>
      <c r="I5787" s="10">
        <v>143.58000000000001</v>
      </c>
      <c r="J5787" s="11"/>
      <c r="K5787" s="10">
        <v>150.26</v>
      </c>
      <c r="L5787" s="11"/>
      <c r="M5787" s="11"/>
      <c r="N5787" s="11"/>
      <c r="O5787" s="11"/>
      <c r="P5787" s="11"/>
      <c r="Q5787" s="11"/>
      <c r="R5787" s="11"/>
      <c r="S5787" s="11"/>
      <c r="T5787" s="11"/>
      <c r="U5787" s="9">
        <v>293.83999999999997</v>
      </c>
    </row>
    <row r="5788" spans="1:21" ht="23.25" thickBot="1" x14ac:dyDescent="0.3">
      <c r="A5788" s="4" t="s">
        <v>1459</v>
      </c>
      <c r="B5788" s="4" t="s">
        <v>384</v>
      </c>
      <c r="C5788" s="4" t="s">
        <v>385</v>
      </c>
      <c r="D5788" s="4" t="s">
        <v>1489</v>
      </c>
      <c r="E5788" s="4" t="s">
        <v>1490</v>
      </c>
      <c r="F5788" s="4" t="s">
        <v>166</v>
      </c>
      <c r="G5788" s="4" t="s">
        <v>167</v>
      </c>
      <c r="H5788" s="4" t="s">
        <v>1491</v>
      </c>
      <c r="I5788" s="7"/>
      <c r="J5788" s="7"/>
      <c r="K5788" s="8">
        <v>338.37</v>
      </c>
      <c r="L5788" s="13">
        <v>0</v>
      </c>
      <c r="M5788" s="8">
        <v>40</v>
      </c>
      <c r="N5788" s="7"/>
      <c r="O5788" s="7"/>
      <c r="P5788" s="7"/>
      <c r="Q5788" s="8">
        <v>69.97</v>
      </c>
      <c r="R5788" s="7"/>
      <c r="S5788" s="7"/>
      <c r="T5788" s="7"/>
      <c r="U5788" s="9">
        <v>448.34</v>
      </c>
    </row>
    <row r="5789" spans="1:21" ht="23.25" thickBot="1" x14ac:dyDescent="0.3">
      <c r="A5789" s="4" t="s">
        <v>1459</v>
      </c>
      <c r="B5789" s="4" t="s">
        <v>384</v>
      </c>
      <c r="C5789" s="4" t="s">
        <v>385</v>
      </c>
      <c r="D5789" s="4" t="s">
        <v>1489</v>
      </c>
      <c r="E5789" s="4" t="s">
        <v>1490</v>
      </c>
      <c r="F5789" s="4" t="s">
        <v>168</v>
      </c>
      <c r="G5789" s="4" t="s">
        <v>169</v>
      </c>
      <c r="H5789" s="4" t="s">
        <v>1491</v>
      </c>
      <c r="I5789" s="10">
        <v>23.75</v>
      </c>
      <c r="J5789" s="11"/>
      <c r="K5789" s="11"/>
      <c r="L5789" s="11"/>
      <c r="M5789" s="11"/>
      <c r="N5789" s="11"/>
      <c r="O5789" s="11"/>
      <c r="P5789" s="11"/>
      <c r="Q5789" s="11"/>
      <c r="R5789" s="11"/>
      <c r="S5789" s="11"/>
      <c r="T5789" s="11"/>
      <c r="U5789" s="9">
        <v>23.75</v>
      </c>
    </row>
    <row r="5790" spans="1:21" ht="23.25" thickBot="1" x14ac:dyDescent="0.3">
      <c r="A5790" s="4" t="s">
        <v>1459</v>
      </c>
      <c r="B5790" s="4" t="s">
        <v>384</v>
      </c>
      <c r="C5790" s="4" t="s">
        <v>385</v>
      </c>
      <c r="D5790" s="4" t="s">
        <v>1489</v>
      </c>
      <c r="E5790" s="4" t="s">
        <v>1490</v>
      </c>
      <c r="F5790" s="4" t="s">
        <v>308</v>
      </c>
      <c r="G5790" s="4" t="s">
        <v>309</v>
      </c>
      <c r="H5790" s="4" t="s">
        <v>1491</v>
      </c>
      <c r="I5790" s="7"/>
      <c r="J5790" s="7"/>
      <c r="K5790" s="8">
        <v>84.25</v>
      </c>
      <c r="L5790" s="7"/>
      <c r="M5790" s="7"/>
      <c r="N5790" s="7"/>
      <c r="O5790" s="7"/>
      <c r="P5790" s="7"/>
      <c r="Q5790" s="7"/>
      <c r="R5790" s="7"/>
      <c r="S5790" s="7"/>
      <c r="T5790" s="7"/>
      <c r="U5790" s="9">
        <v>84.25</v>
      </c>
    </row>
    <row r="5791" spans="1:21" ht="23.25" thickBot="1" x14ac:dyDescent="0.3">
      <c r="A5791" s="4" t="s">
        <v>1459</v>
      </c>
      <c r="B5791" s="4" t="s">
        <v>384</v>
      </c>
      <c r="C5791" s="4" t="s">
        <v>385</v>
      </c>
      <c r="D5791" s="4" t="s">
        <v>1500</v>
      </c>
      <c r="E5791" s="4" t="s">
        <v>1501</v>
      </c>
      <c r="F5791" s="4" t="s">
        <v>144</v>
      </c>
      <c r="G5791" s="4" t="s">
        <v>145</v>
      </c>
      <c r="H5791" s="4" t="s">
        <v>1502</v>
      </c>
      <c r="I5791" s="11"/>
      <c r="J5791" s="10">
        <v>1635.22</v>
      </c>
      <c r="K5791" s="11"/>
      <c r="L5791" s="11"/>
      <c r="M5791" s="10">
        <v>1743.04</v>
      </c>
      <c r="N5791" s="11"/>
      <c r="O5791" s="11"/>
      <c r="P5791" s="10">
        <v>1563.34</v>
      </c>
      <c r="Q5791" s="11"/>
      <c r="R5791" s="11"/>
      <c r="S5791" s="11"/>
      <c r="T5791" s="11"/>
      <c r="U5791" s="9">
        <v>4941.6000000000004</v>
      </c>
    </row>
    <row r="5792" spans="1:21" ht="23.25" thickBot="1" x14ac:dyDescent="0.3">
      <c r="A5792" s="4" t="s">
        <v>1459</v>
      </c>
      <c r="B5792" s="4" t="s">
        <v>384</v>
      </c>
      <c r="C5792" s="4" t="s">
        <v>385</v>
      </c>
      <c r="D5792" s="4" t="s">
        <v>1500</v>
      </c>
      <c r="E5792" s="4" t="s">
        <v>1501</v>
      </c>
      <c r="F5792" s="4" t="s">
        <v>154</v>
      </c>
      <c r="G5792" s="4" t="s">
        <v>155</v>
      </c>
      <c r="H5792" s="4" t="s">
        <v>1502</v>
      </c>
      <c r="I5792" s="7"/>
      <c r="J5792" s="7"/>
      <c r="K5792" s="7"/>
      <c r="L5792" s="7"/>
      <c r="M5792" s="7"/>
      <c r="N5792" s="7"/>
      <c r="O5792" s="7"/>
      <c r="P5792" s="8">
        <v>696</v>
      </c>
      <c r="Q5792" s="7"/>
      <c r="R5792" s="7"/>
      <c r="S5792" s="7"/>
      <c r="T5792" s="7"/>
      <c r="U5792" s="9">
        <v>696</v>
      </c>
    </row>
    <row r="5793" spans="1:21" ht="23.25" thickBot="1" x14ac:dyDescent="0.3">
      <c r="A5793" s="4" t="s">
        <v>1459</v>
      </c>
      <c r="B5793" s="4" t="s">
        <v>384</v>
      </c>
      <c r="C5793" s="4" t="s">
        <v>385</v>
      </c>
      <c r="D5793" s="4" t="s">
        <v>1503</v>
      </c>
      <c r="E5793" s="4" t="s">
        <v>1504</v>
      </c>
      <c r="F5793" s="4" t="s">
        <v>144</v>
      </c>
      <c r="G5793" s="4" t="s">
        <v>145</v>
      </c>
      <c r="H5793" s="4" t="s">
        <v>1505</v>
      </c>
      <c r="I5793" s="10">
        <v>6630.3</v>
      </c>
      <c r="J5793" s="10">
        <v>399.85</v>
      </c>
      <c r="K5793" s="10">
        <v>3742.84</v>
      </c>
      <c r="L5793" s="10">
        <v>400.84</v>
      </c>
      <c r="M5793" s="10">
        <v>444.32</v>
      </c>
      <c r="N5793" s="10">
        <v>3109.63</v>
      </c>
      <c r="O5793" s="10">
        <v>443.35</v>
      </c>
      <c r="P5793" s="10">
        <v>443.36</v>
      </c>
      <c r="Q5793" s="10">
        <v>3043.53</v>
      </c>
      <c r="R5793" s="10">
        <v>511.28</v>
      </c>
      <c r="S5793" s="10">
        <v>443.66</v>
      </c>
      <c r="T5793" s="10">
        <v>4852.97</v>
      </c>
      <c r="U5793" s="9">
        <v>24465.93</v>
      </c>
    </row>
    <row r="5794" spans="1:21" ht="23.25" thickBot="1" x14ac:dyDescent="0.3">
      <c r="A5794" s="4" t="s">
        <v>1459</v>
      </c>
      <c r="B5794" s="4" t="s">
        <v>384</v>
      </c>
      <c r="C5794" s="4" t="s">
        <v>385</v>
      </c>
      <c r="D5794" s="4" t="s">
        <v>1506</v>
      </c>
      <c r="E5794" s="4" t="s">
        <v>1507</v>
      </c>
      <c r="F5794" s="4" t="s">
        <v>47</v>
      </c>
      <c r="G5794" s="4" t="s">
        <v>48</v>
      </c>
      <c r="H5794" s="4" t="s">
        <v>1508</v>
      </c>
      <c r="I5794" s="7"/>
      <c r="J5794" s="7"/>
      <c r="K5794" s="8">
        <v>217.74</v>
      </c>
      <c r="L5794" s="7"/>
      <c r="M5794" s="7"/>
      <c r="N5794" s="7"/>
      <c r="O5794" s="7"/>
      <c r="P5794" s="7"/>
      <c r="Q5794" s="7"/>
      <c r="R5794" s="7"/>
      <c r="S5794" s="8">
        <v>620.86</v>
      </c>
      <c r="T5794" s="7"/>
      <c r="U5794" s="9">
        <v>838.6</v>
      </c>
    </row>
    <row r="5795" spans="1:21" ht="23.25" thickBot="1" x14ac:dyDescent="0.3">
      <c r="A5795" s="4" t="s">
        <v>1459</v>
      </c>
      <c r="B5795" s="4" t="s">
        <v>384</v>
      </c>
      <c r="C5795" s="4" t="s">
        <v>385</v>
      </c>
      <c r="D5795" s="4" t="s">
        <v>1506</v>
      </c>
      <c r="E5795" s="4" t="s">
        <v>1507</v>
      </c>
      <c r="F5795" s="4" t="s">
        <v>144</v>
      </c>
      <c r="G5795" s="4" t="s">
        <v>145</v>
      </c>
      <c r="H5795" s="4" t="s">
        <v>1508</v>
      </c>
      <c r="I5795" s="10">
        <v>2003.57</v>
      </c>
      <c r="J5795" s="10">
        <v>2562.69</v>
      </c>
      <c r="K5795" s="10">
        <v>642.73</v>
      </c>
      <c r="L5795" s="10">
        <v>2111.85</v>
      </c>
      <c r="M5795" s="10">
        <v>2028.67</v>
      </c>
      <c r="N5795" s="10">
        <v>2110.9299999999998</v>
      </c>
      <c r="O5795" s="10">
        <v>2206.2399999999998</v>
      </c>
      <c r="P5795" s="10">
        <v>1463</v>
      </c>
      <c r="Q5795" s="10">
        <v>2765.68</v>
      </c>
      <c r="R5795" s="10">
        <v>2360.62</v>
      </c>
      <c r="S5795" s="10">
        <v>1940.29</v>
      </c>
      <c r="T5795" s="10">
        <v>2365.16</v>
      </c>
      <c r="U5795" s="9">
        <v>24561.43</v>
      </c>
    </row>
    <row r="5796" spans="1:21" ht="23.25" thickBot="1" x14ac:dyDescent="0.3">
      <c r="A5796" s="4" t="s">
        <v>1459</v>
      </c>
      <c r="B5796" s="4" t="s">
        <v>384</v>
      </c>
      <c r="C5796" s="4" t="s">
        <v>385</v>
      </c>
      <c r="D5796" s="4" t="s">
        <v>1506</v>
      </c>
      <c r="E5796" s="4" t="s">
        <v>1507</v>
      </c>
      <c r="F5796" s="4" t="s">
        <v>154</v>
      </c>
      <c r="G5796" s="4" t="s">
        <v>155</v>
      </c>
      <c r="H5796" s="4" t="s">
        <v>1508</v>
      </c>
      <c r="I5796" s="7"/>
      <c r="J5796" s="7"/>
      <c r="K5796" s="7"/>
      <c r="L5796" s="7"/>
      <c r="M5796" s="7"/>
      <c r="N5796" s="7"/>
      <c r="O5796" s="7"/>
      <c r="P5796" s="7"/>
      <c r="Q5796" s="7"/>
      <c r="R5796" s="8">
        <v>35</v>
      </c>
      <c r="S5796" s="7"/>
      <c r="T5796" s="7"/>
      <c r="U5796" s="9">
        <v>35</v>
      </c>
    </row>
    <row r="5797" spans="1:21" ht="23.25" thickBot="1" x14ac:dyDescent="0.3">
      <c r="A5797" s="4" t="s">
        <v>1459</v>
      </c>
      <c r="B5797" s="4" t="s">
        <v>384</v>
      </c>
      <c r="C5797" s="4" t="s">
        <v>385</v>
      </c>
      <c r="D5797" s="4" t="s">
        <v>1509</v>
      </c>
      <c r="E5797" s="4" t="s">
        <v>1510</v>
      </c>
      <c r="F5797" s="4" t="s">
        <v>144</v>
      </c>
      <c r="G5797" s="4" t="s">
        <v>145</v>
      </c>
      <c r="H5797" s="4" t="s">
        <v>1511</v>
      </c>
      <c r="I5797" s="10">
        <v>4.0999999999999996</v>
      </c>
      <c r="J5797" s="10">
        <v>2.0499999999999998</v>
      </c>
      <c r="K5797" s="11"/>
      <c r="L5797" s="10">
        <v>4.0999999999999996</v>
      </c>
      <c r="M5797" s="10">
        <v>2.0499999999999998</v>
      </c>
      <c r="N5797" s="11"/>
      <c r="O5797" s="10">
        <v>2.0499999999999998</v>
      </c>
      <c r="P5797" s="10">
        <v>2.0499999999999998</v>
      </c>
      <c r="Q5797" s="10">
        <v>4.0999999999999996</v>
      </c>
      <c r="R5797" s="10">
        <v>2.0499999999999998</v>
      </c>
      <c r="S5797" s="11"/>
      <c r="T5797" s="10">
        <v>2.0499999999999998</v>
      </c>
      <c r="U5797" s="9">
        <v>24.6</v>
      </c>
    </row>
    <row r="5798" spans="1:21" ht="23.25" thickBot="1" x14ac:dyDescent="0.3">
      <c r="A5798" s="4" t="s">
        <v>1459</v>
      </c>
      <c r="B5798" s="4" t="s">
        <v>384</v>
      </c>
      <c r="C5798" s="4" t="s">
        <v>385</v>
      </c>
      <c r="D5798" s="4" t="s">
        <v>1468</v>
      </c>
      <c r="E5798" s="4" t="s">
        <v>1469</v>
      </c>
      <c r="F5798" s="4" t="s">
        <v>144</v>
      </c>
      <c r="G5798" s="4" t="s">
        <v>145</v>
      </c>
      <c r="H5798" s="4" t="s">
        <v>1470</v>
      </c>
      <c r="I5798" s="8">
        <v>335.45</v>
      </c>
      <c r="J5798" s="8">
        <v>324.08999999999997</v>
      </c>
      <c r="K5798" s="8">
        <v>361.76</v>
      </c>
      <c r="L5798" s="8">
        <v>525.78</v>
      </c>
      <c r="M5798" s="8">
        <v>346.9</v>
      </c>
      <c r="N5798" s="8">
        <v>436.21</v>
      </c>
      <c r="O5798" s="8">
        <v>230.77</v>
      </c>
      <c r="P5798" s="8">
        <v>402.36</v>
      </c>
      <c r="Q5798" s="8">
        <v>454.52</v>
      </c>
      <c r="R5798" s="8">
        <v>433.5</v>
      </c>
      <c r="S5798" s="8">
        <v>407.94</v>
      </c>
      <c r="T5798" s="8">
        <v>431.03</v>
      </c>
      <c r="U5798" s="9">
        <v>4690.3100000000004</v>
      </c>
    </row>
    <row r="5799" spans="1:21" ht="23.25" thickBot="1" x14ac:dyDescent="0.3">
      <c r="A5799" s="4" t="s">
        <v>1459</v>
      </c>
      <c r="B5799" s="4" t="s">
        <v>384</v>
      </c>
      <c r="C5799" s="4" t="s">
        <v>385</v>
      </c>
      <c r="D5799" s="4" t="s">
        <v>1512</v>
      </c>
      <c r="E5799" s="4" t="s">
        <v>1513</v>
      </c>
      <c r="F5799" s="4" t="s">
        <v>144</v>
      </c>
      <c r="G5799" s="4" t="s">
        <v>145</v>
      </c>
      <c r="H5799" s="4" t="s">
        <v>1514</v>
      </c>
      <c r="I5799" s="10">
        <v>2756.32</v>
      </c>
      <c r="J5799" s="10">
        <v>4820.8999999999996</v>
      </c>
      <c r="K5799" s="10">
        <v>8223.16</v>
      </c>
      <c r="L5799" s="10">
        <v>1877.39</v>
      </c>
      <c r="M5799" s="10">
        <v>11901.86</v>
      </c>
      <c r="N5799" s="10">
        <v>5496.94</v>
      </c>
      <c r="O5799" s="10">
        <v>5650.65</v>
      </c>
      <c r="P5799" s="10">
        <v>5037.32</v>
      </c>
      <c r="Q5799" s="10">
        <v>6055.44</v>
      </c>
      <c r="R5799" s="10">
        <v>5666.95</v>
      </c>
      <c r="S5799" s="10">
        <v>6293.51</v>
      </c>
      <c r="T5799" s="10">
        <v>5804.99</v>
      </c>
      <c r="U5799" s="9">
        <v>69585.429999999993</v>
      </c>
    </row>
    <row r="5800" spans="1:21" ht="23.25" thickBot="1" x14ac:dyDescent="0.3">
      <c r="A5800" s="4" t="s">
        <v>1459</v>
      </c>
      <c r="B5800" s="4" t="s">
        <v>994</v>
      </c>
      <c r="C5800" s="4" t="s">
        <v>995</v>
      </c>
      <c r="D5800" s="4" t="s">
        <v>1473</v>
      </c>
      <c r="E5800" s="4" t="s">
        <v>1474</v>
      </c>
      <c r="F5800" s="4" t="s">
        <v>38</v>
      </c>
      <c r="G5800" s="4" t="s">
        <v>39</v>
      </c>
      <c r="H5800" s="4" t="s">
        <v>1069</v>
      </c>
      <c r="I5800" s="8">
        <v>1508.28</v>
      </c>
      <c r="J5800" s="7"/>
      <c r="K5800" s="8">
        <v>832.57</v>
      </c>
      <c r="L5800" s="8">
        <v>877.57</v>
      </c>
      <c r="M5800" s="8">
        <v>1467.62</v>
      </c>
      <c r="N5800" s="8">
        <v>940.07</v>
      </c>
      <c r="O5800" s="8">
        <v>4634.57</v>
      </c>
      <c r="P5800" s="8">
        <v>3254.96</v>
      </c>
      <c r="Q5800" s="8">
        <v>917.41</v>
      </c>
      <c r="R5800" s="8">
        <v>940.07</v>
      </c>
      <c r="S5800" s="8">
        <v>652.57000000000005</v>
      </c>
      <c r="T5800" s="8">
        <v>652.57000000000005</v>
      </c>
      <c r="U5800" s="9">
        <v>16678.259999999998</v>
      </c>
    </row>
    <row r="5801" spans="1:21" ht="23.25" thickBot="1" x14ac:dyDescent="0.3">
      <c r="A5801" s="4" t="s">
        <v>1459</v>
      </c>
      <c r="B5801" s="4" t="s">
        <v>994</v>
      </c>
      <c r="C5801" s="4" t="s">
        <v>995</v>
      </c>
      <c r="D5801" s="4" t="s">
        <v>1473</v>
      </c>
      <c r="E5801" s="4" t="s">
        <v>1474</v>
      </c>
      <c r="F5801" s="4" t="s">
        <v>144</v>
      </c>
      <c r="G5801" s="4" t="s">
        <v>145</v>
      </c>
      <c r="H5801" s="4" t="s">
        <v>1069</v>
      </c>
      <c r="I5801" s="10">
        <v>2355.96</v>
      </c>
      <c r="J5801" s="10">
        <v>2732.34</v>
      </c>
      <c r="K5801" s="10">
        <v>2290.5700000000002</v>
      </c>
      <c r="L5801" s="10">
        <v>4289.62</v>
      </c>
      <c r="M5801" s="10">
        <v>2602.62</v>
      </c>
      <c r="N5801" s="10">
        <v>668.12</v>
      </c>
      <c r="O5801" s="10">
        <v>2257.41</v>
      </c>
      <c r="P5801" s="10">
        <v>2429.7800000000002</v>
      </c>
      <c r="Q5801" s="10">
        <v>2489.34</v>
      </c>
      <c r="R5801" s="10">
        <v>3925.19</v>
      </c>
      <c r="S5801" s="10">
        <v>1206</v>
      </c>
      <c r="T5801" s="10">
        <v>1718.61</v>
      </c>
      <c r="U5801" s="9">
        <v>28965.56</v>
      </c>
    </row>
    <row r="5802" spans="1:21" ht="23.25" thickBot="1" x14ac:dyDescent="0.3">
      <c r="A5802" s="4" t="s">
        <v>1459</v>
      </c>
      <c r="B5802" s="4" t="s">
        <v>994</v>
      </c>
      <c r="C5802" s="4" t="s">
        <v>995</v>
      </c>
      <c r="D5802" s="4" t="s">
        <v>1473</v>
      </c>
      <c r="E5802" s="4" t="s">
        <v>1474</v>
      </c>
      <c r="F5802" s="4" t="s">
        <v>364</v>
      </c>
      <c r="G5802" s="4" t="s">
        <v>365</v>
      </c>
      <c r="H5802" s="4" t="s">
        <v>1069</v>
      </c>
      <c r="I5802" s="8">
        <v>474.7</v>
      </c>
      <c r="J5802" s="7"/>
      <c r="K5802" s="7"/>
      <c r="L5802" s="7"/>
      <c r="M5802" s="7"/>
      <c r="N5802" s="7"/>
      <c r="O5802" s="7"/>
      <c r="P5802" s="7"/>
      <c r="Q5802" s="7"/>
      <c r="R5802" s="7"/>
      <c r="S5802" s="7"/>
      <c r="T5802" s="7"/>
      <c r="U5802" s="9">
        <v>474.7</v>
      </c>
    </row>
    <row r="5803" spans="1:21" ht="23.25" thickBot="1" x14ac:dyDescent="0.3">
      <c r="A5803" s="4" t="s">
        <v>1459</v>
      </c>
      <c r="B5803" s="4" t="s">
        <v>994</v>
      </c>
      <c r="C5803" s="4" t="s">
        <v>995</v>
      </c>
      <c r="D5803" s="4" t="s">
        <v>1473</v>
      </c>
      <c r="E5803" s="4" t="s">
        <v>1474</v>
      </c>
      <c r="F5803" s="4" t="s">
        <v>239</v>
      </c>
      <c r="G5803" s="4" t="s">
        <v>240</v>
      </c>
      <c r="H5803" s="4" t="s">
        <v>1069</v>
      </c>
      <c r="I5803" s="10">
        <v>1088.81</v>
      </c>
      <c r="J5803" s="11"/>
      <c r="K5803" s="10">
        <v>190.89</v>
      </c>
      <c r="L5803" s="10">
        <v>84.84</v>
      </c>
      <c r="M5803" s="11"/>
      <c r="N5803" s="11"/>
      <c r="O5803" s="10">
        <v>84.84</v>
      </c>
      <c r="P5803" s="11"/>
      <c r="Q5803" s="11"/>
      <c r="R5803" s="10">
        <v>84.84</v>
      </c>
      <c r="S5803" s="10">
        <v>106.05</v>
      </c>
      <c r="T5803" s="11"/>
      <c r="U5803" s="9">
        <v>1640.27</v>
      </c>
    </row>
    <row r="5804" spans="1:21" ht="23.25" thickBot="1" x14ac:dyDescent="0.3">
      <c r="A5804" s="4" t="s">
        <v>1459</v>
      </c>
      <c r="B5804" s="4" t="s">
        <v>994</v>
      </c>
      <c r="C5804" s="4" t="s">
        <v>995</v>
      </c>
      <c r="D5804" s="4" t="s">
        <v>1473</v>
      </c>
      <c r="E5804" s="4" t="s">
        <v>1474</v>
      </c>
      <c r="F5804" s="4" t="s">
        <v>154</v>
      </c>
      <c r="G5804" s="4" t="s">
        <v>155</v>
      </c>
      <c r="H5804" s="4" t="s">
        <v>1069</v>
      </c>
      <c r="I5804" s="7"/>
      <c r="J5804" s="7"/>
      <c r="K5804" s="7"/>
      <c r="L5804" s="7"/>
      <c r="M5804" s="7"/>
      <c r="N5804" s="7"/>
      <c r="O5804" s="8">
        <v>293</v>
      </c>
      <c r="P5804" s="7"/>
      <c r="Q5804" s="7"/>
      <c r="R5804" s="7"/>
      <c r="S5804" s="8">
        <v>378</v>
      </c>
      <c r="T5804" s="8">
        <v>2183.0500000000002</v>
      </c>
      <c r="U5804" s="9">
        <v>2854.05</v>
      </c>
    </row>
    <row r="5805" spans="1:21" ht="23.25" thickBot="1" x14ac:dyDescent="0.3">
      <c r="A5805" s="4" t="s">
        <v>1459</v>
      </c>
      <c r="B5805" s="4" t="s">
        <v>994</v>
      </c>
      <c r="C5805" s="4" t="s">
        <v>995</v>
      </c>
      <c r="D5805" s="4" t="s">
        <v>1473</v>
      </c>
      <c r="E5805" s="4" t="s">
        <v>1474</v>
      </c>
      <c r="F5805" s="4" t="s">
        <v>583</v>
      </c>
      <c r="G5805" s="4" t="s">
        <v>584</v>
      </c>
      <c r="H5805" s="4" t="s">
        <v>1069</v>
      </c>
      <c r="I5805" s="11"/>
      <c r="J5805" s="11"/>
      <c r="K5805" s="11"/>
      <c r="L5805" s="11"/>
      <c r="M5805" s="11"/>
      <c r="N5805" s="11"/>
      <c r="O5805" s="11"/>
      <c r="P5805" s="10">
        <v>391.22</v>
      </c>
      <c r="Q5805" s="11"/>
      <c r="R5805" s="11"/>
      <c r="S5805" s="11"/>
      <c r="T5805" s="11"/>
      <c r="U5805" s="9">
        <v>391.22</v>
      </c>
    </row>
    <row r="5806" spans="1:21" ht="23.25" thickBot="1" x14ac:dyDescent="0.3">
      <c r="A5806" s="4" t="s">
        <v>1459</v>
      </c>
      <c r="B5806" s="4" t="s">
        <v>994</v>
      </c>
      <c r="C5806" s="4" t="s">
        <v>995</v>
      </c>
      <c r="D5806" s="4" t="s">
        <v>1473</v>
      </c>
      <c r="E5806" s="4" t="s">
        <v>1474</v>
      </c>
      <c r="F5806" s="4" t="s">
        <v>18</v>
      </c>
      <c r="G5806" s="4" t="s">
        <v>19</v>
      </c>
      <c r="H5806" s="4" t="s">
        <v>1069</v>
      </c>
      <c r="I5806" s="7"/>
      <c r="J5806" s="7"/>
      <c r="K5806" s="7"/>
      <c r="L5806" s="7"/>
      <c r="M5806" s="7"/>
      <c r="N5806" s="8">
        <v>337</v>
      </c>
      <c r="O5806" s="7"/>
      <c r="P5806" s="7"/>
      <c r="Q5806" s="7"/>
      <c r="R5806" s="7"/>
      <c r="S5806" s="7"/>
      <c r="T5806" s="8">
        <v>125</v>
      </c>
      <c r="U5806" s="9">
        <v>462</v>
      </c>
    </row>
    <row r="5807" spans="1:21" ht="23.25" thickBot="1" x14ac:dyDescent="0.3">
      <c r="A5807" s="4" t="s">
        <v>1459</v>
      </c>
      <c r="B5807" s="4" t="s">
        <v>922</v>
      </c>
      <c r="C5807" s="4" t="s">
        <v>923</v>
      </c>
      <c r="D5807" s="4" t="s">
        <v>1473</v>
      </c>
      <c r="E5807" s="4" t="s">
        <v>1474</v>
      </c>
      <c r="F5807" s="4" t="s">
        <v>70</v>
      </c>
      <c r="G5807" s="4" t="s">
        <v>71</v>
      </c>
      <c r="H5807" s="4" t="s">
        <v>1069</v>
      </c>
      <c r="I5807" s="11"/>
      <c r="J5807" s="11"/>
      <c r="K5807" s="10">
        <v>764</v>
      </c>
      <c r="L5807" s="11"/>
      <c r="M5807" s="11"/>
      <c r="N5807" s="11"/>
      <c r="O5807" s="11"/>
      <c r="P5807" s="11"/>
      <c r="Q5807" s="11"/>
      <c r="R5807" s="11"/>
      <c r="S5807" s="11"/>
      <c r="T5807" s="11"/>
      <c r="U5807" s="9">
        <v>764</v>
      </c>
    </row>
    <row r="5808" spans="1:21" ht="23.25" thickBot="1" x14ac:dyDescent="0.3">
      <c r="A5808" s="4" t="s">
        <v>1459</v>
      </c>
      <c r="B5808" s="4" t="s">
        <v>922</v>
      </c>
      <c r="C5808" s="4" t="s">
        <v>923</v>
      </c>
      <c r="D5808" s="4" t="s">
        <v>1473</v>
      </c>
      <c r="E5808" s="4" t="s">
        <v>1474</v>
      </c>
      <c r="F5808" s="4" t="s">
        <v>537</v>
      </c>
      <c r="G5808" s="4" t="s">
        <v>538</v>
      </c>
      <c r="H5808" s="4" t="s">
        <v>1069</v>
      </c>
      <c r="I5808" s="7"/>
      <c r="J5808" s="7"/>
      <c r="K5808" s="7"/>
      <c r="L5808" s="7"/>
      <c r="M5808" s="7"/>
      <c r="N5808" s="8">
        <v>899.97</v>
      </c>
      <c r="O5808" s="7"/>
      <c r="P5808" s="7"/>
      <c r="Q5808" s="7"/>
      <c r="R5808" s="7"/>
      <c r="S5808" s="7"/>
      <c r="T5808" s="7"/>
      <c r="U5808" s="9">
        <v>899.97</v>
      </c>
    </row>
    <row r="5809" spans="1:21" ht="23.25" thickBot="1" x14ac:dyDescent="0.3">
      <c r="A5809" s="4" t="s">
        <v>1459</v>
      </c>
      <c r="B5809" s="4" t="s">
        <v>922</v>
      </c>
      <c r="C5809" s="4" t="s">
        <v>923</v>
      </c>
      <c r="D5809" s="4" t="s">
        <v>1473</v>
      </c>
      <c r="E5809" s="4" t="s">
        <v>1474</v>
      </c>
      <c r="F5809" s="4" t="s">
        <v>38</v>
      </c>
      <c r="G5809" s="4" t="s">
        <v>39</v>
      </c>
      <c r="H5809" s="4" t="s">
        <v>1069</v>
      </c>
      <c r="I5809" s="10">
        <v>329</v>
      </c>
      <c r="J5809" s="10">
        <v>1753.99</v>
      </c>
      <c r="K5809" s="10">
        <v>1203.33</v>
      </c>
      <c r="L5809" s="10">
        <v>982.66</v>
      </c>
      <c r="M5809" s="10">
        <v>551</v>
      </c>
      <c r="N5809" s="10">
        <v>889.33</v>
      </c>
      <c r="O5809" s="10">
        <v>3086.66</v>
      </c>
      <c r="P5809" s="10">
        <v>760.49</v>
      </c>
      <c r="Q5809" s="10">
        <v>1716.53</v>
      </c>
      <c r="R5809" s="10">
        <v>1210.33</v>
      </c>
      <c r="S5809" s="10">
        <v>225</v>
      </c>
      <c r="T5809" s="10">
        <v>1660.22</v>
      </c>
      <c r="U5809" s="9">
        <v>14368.54</v>
      </c>
    </row>
    <row r="5810" spans="1:21" ht="23.25" thickBot="1" x14ac:dyDescent="0.3">
      <c r="A5810" s="4" t="s">
        <v>1459</v>
      </c>
      <c r="B5810" s="4" t="s">
        <v>922</v>
      </c>
      <c r="C5810" s="4" t="s">
        <v>923</v>
      </c>
      <c r="D5810" s="4" t="s">
        <v>1473</v>
      </c>
      <c r="E5810" s="4" t="s">
        <v>1474</v>
      </c>
      <c r="F5810" s="4" t="s">
        <v>49</v>
      </c>
      <c r="G5810" s="4" t="s">
        <v>50</v>
      </c>
      <c r="H5810" s="4" t="s">
        <v>1069</v>
      </c>
      <c r="I5810" s="7"/>
      <c r="J5810" s="7"/>
      <c r="K5810" s="7"/>
      <c r="L5810" s="7"/>
      <c r="M5810" s="8">
        <v>104</v>
      </c>
      <c r="N5810" s="8">
        <v>104</v>
      </c>
      <c r="O5810" s="8">
        <v>104</v>
      </c>
      <c r="P5810" s="8">
        <v>104</v>
      </c>
      <c r="Q5810" s="7"/>
      <c r="R5810" s="8">
        <v>104</v>
      </c>
      <c r="S5810" s="8">
        <v>104</v>
      </c>
      <c r="T5810" s="8">
        <v>104</v>
      </c>
      <c r="U5810" s="9">
        <v>728</v>
      </c>
    </row>
    <row r="5811" spans="1:21" ht="23.25" thickBot="1" x14ac:dyDescent="0.3">
      <c r="A5811" s="4" t="s">
        <v>1459</v>
      </c>
      <c r="B5811" s="4" t="s">
        <v>922</v>
      </c>
      <c r="C5811" s="4" t="s">
        <v>923</v>
      </c>
      <c r="D5811" s="4" t="s">
        <v>1473</v>
      </c>
      <c r="E5811" s="4" t="s">
        <v>1474</v>
      </c>
      <c r="F5811" s="4" t="s">
        <v>144</v>
      </c>
      <c r="G5811" s="4" t="s">
        <v>145</v>
      </c>
      <c r="H5811" s="4" t="s">
        <v>1069</v>
      </c>
      <c r="I5811" s="8">
        <v>662.86</v>
      </c>
      <c r="J5811" s="8">
        <v>254.05</v>
      </c>
      <c r="K5811" s="8">
        <v>586.55999999999995</v>
      </c>
      <c r="L5811" s="7"/>
      <c r="M5811" s="8">
        <v>479.51</v>
      </c>
      <c r="N5811" s="8">
        <v>254.05</v>
      </c>
      <c r="O5811" s="8">
        <v>480.87</v>
      </c>
      <c r="P5811" s="8">
        <v>298.05</v>
      </c>
      <c r="Q5811" s="8">
        <v>254.05</v>
      </c>
      <c r="R5811" s="8">
        <v>484.98</v>
      </c>
      <c r="S5811" s="8">
        <v>1146.32</v>
      </c>
      <c r="T5811" s="8">
        <v>254.05</v>
      </c>
      <c r="U5811" s="9">
        <v>5155.3500000000004</v>
      </c>
    </row>
    <row r="5812" spans="1:21" ht="23.25" thickBot="1" x14ac:dyDescent="0.3">
      <c r="A5812" s="4" t="s">
        <v>1459</v>
      </c>
      <c r="B5812" s="4" t="s">
        <v>922</v>
      </c>
      <c r="C5812" s="4" t="s">
        <v>923</v>
      </c>
      <c r="D5812" s="4" t="s">
        <v>1473</v>
      </c>
      <c r="E5812" s="4" t="s">
        <v>1474</v>
      </c>
      <c r="F5812" s="4" t="s">
        <v>239</v>
      </c>
      <c r="G5812" s="4" t="s">
        <v>240</v>
      </c>
      <c r="H5812" s="4" t="s">
        <v>1069</v>
      </c>
      <c r="I5812" s="11"/>
      <c r="J5812" s="11"/>
      <c r="K5812" s="10">
        <v>358.56</v>
      </c>
      <c r="L5812" s="10">
        <v>159.36000000000001</v>
      </c>
      <c r="M5812" s="10">
        <v>213.66</v>
      </c>
      <c r="N5812" s="14">
        <v>0</v>
      </c>
      <c r="O5812" s="10">
        <v>205.84</v>
      </c>
      <c r="P5812" s="11"/>
      <c r="Q5812" s="11"/>
      <c r="R5812" s="10">
        <v>173.2</v>
      </c>
      <c r="S5812" s="10">
        <v>204.26</v>
      </c>
      <c r="T5812" s="11"/>
      <c r="U5812" s="9">
        <v>1314.88</v>
      </c>
    </row>
    <row r="5813" spans="1:21" ht="23.25" thickBot="1" x14ac:dyDescent="0.3">
      <c r="A5813" s="4" t="s">
        <v>1459</v>
      </c>
      <c r="B5813" s="4" t="s">
        <v>922</v>
      </c>
      <c r="C5813" s="4" t="s">
        <v>923</v>
      </c>
      <c r="D5813" s="4" t="s">
        <v>1473</v>
      </c>
      <c r="E5813" s="4" t="s">
        <v>1474</v>
      </c>
      <c r="F5813" s="4" t="s">
        <v>154</v>
      </c>
      <c r="G5813" s="4" t="s">
        <v>155</v>
      </c>
      <c r="H5813" s="4" t="s">
        <v>1069</v>
      </c>
      <c r="I5813" s="8">
        <v>185</v>
      </c>
      <c r="J5813" s="8">
        <v>166.65</v>
      </c>
      <c r="K5813" s="7"/>
      <c r="L5813" s="7"/>
      <c r="M5813" s="7"/>
      <c r="N5813" s="7"/>
      <c r="O5813" s="7"/>
      <c r="P5813" s="7"/>
      <c r="Q5813" s="7"/>
      <c r="R5813" s="8">
        <v>244.8</v>
      </c>
      <c r="S5813" s="7"/>
      <c r="T5813" s="7"/>
      <c r="U5813" s="9">
        <v>596.45000000000005</v>
      </c>
    </row>
    <row r="5814" spans="1:21" ht="23.25" thickBot="1" x14ac:dyDescent="0.3">
      <c r="A5814" s="4" t="s">
        <v>1459</v>
      </c>
      <c r="B5814" s="4" t="s">
        <v>922</v>
      </c>
      <c r="C5814" s="4" t="s">
        <v>923</v>
      </c>
      <c r="D5814" s="4" t="s">
        <v>1473</v>
      </c>
      <c r="E5814" s="4" t="s">
        <v>1474</v>
      </c>
      <c r="F5814" s="4" t="s">
        <v>583</v>
      </c>
      <c r="G5814" s="4" t="s">
        <v>584</v>
      </c>
      <c r="H5814" s="4" t="s">
        <v>1069</v>
      </c>
      <c r="I5814" s="11"/>
      <c r="J5814" s="11"/>
      <c r="K5814" s="11"/>
      <c r="L5814" s="11"/>
      <c r="M5814" s="11"/>
      <c r="N5814" s="10">
        <v>40</v>
      </c>
      <c r="O5814" s="11"/>
      <c r="P5814" s="11"/>
      <c r="Q5814" s="11"/>
      <c r="R5814" s="11"/>
      <c r="S5814" s="11"/>
      <c r="T5814" s="11"/>
      <c r="U5814" s="9">
        <v>40</v>
      </c>
    </row>
    <row r="5815" spans="1:21" ht="23.25" thickBot="1" x14ac:dyDescent="0.3">
      <c r="A5815" s="4" t="s">
        <v>1459</v>
      </c>
      <c r="B5815" s="4" t="s">
        <v>386</v>
      </c>
      <c r="C5815" s="4" t="s">
        <v>387</v>
      </c>
      <c r="D5815" s="4" t="s">
        <v>1473</v>
      </c>
      <c r="E5815" s="4" t="s">
        <v>1474</v>
      </c>
      <c r="F5815" s="4" t="s">
        <v>47</v>
      </c>
      <c r="G5815" s="4" t="s">
        <v>48</v>
      </c>
      <c r="H5815" s="4" t="s">
        <v>1069</v>
      </c>
      <c r="I5815" s="7"/>
      <c r="J5815" s="8">
        <v>87.39</v>
      </c>
      <c r="K5815" s="8">
        <v>100.06</v>
      </c>
      <c r="L5815" s="8">
        <v>87.46</v>
      </c>
      <c r="M5815" s="8">
        <v>141.86000000000001</v>
      </c>
      <c r="N5815" s="8">
        <v>141.86000000000001</v>
      </c>
      <c r="O5815" s="7"/>
      <c r="P5815" s="7"/>
      <c r="Q5815" s="7"/>
      <c r="R5815" s="7"/>
      <c r="S5815" s="8">
        <v>87.48</v>
      </c>
      <c r="T5815" s="7"/>
      <c r="U5815" s="9">
        <v>646.11</v>
      </c>
    </row>
    <row r="5816" spans="1:21" ht="23.25" thickBot="1" x14ac:dyDescent="0.3">
      <c r="A5816" s="4" t="s">
        <v>1459</v>
      </c>
      <c r="B5816" s="4" t="s">
        <v>386</v>
      </c>
      <c r="C5816" s="4" t="s">
        <v>387</v>
      </c>
      <c r="D5816" s="4" t="s">
        <v>1473</v>
      </c>
      <c r="E5816" s="4" t="s">
        <v>1474</v>
      </c>
      <c r="F5816" s="4" t="s">
        <v>94</v>
      </c>
      <c r="G5816" s="4" t="s">
        <v>95</v>
      </c>
      <c r="H5816" s="4" t="s">
        <v>1069</v>
      </c>
      <c r="I5816" s="10">
        <v>3303</v>
      </c>
      <c r="J5816" s="11"/>
      <c r="K5816" s="11"/>
      <c r="L5816" s="11"/>
      <c r="M5816" s="11"/>
      <c r="N5816" s="11"/>
      <c r="O5816" s="11"/>
      <c r="P5816" s="11"/>
      <c r="Q5816" s="11"/>
      <c r="R5816" s="11"/>
      <c r="S5816" s="11"/>
      <c r="T5816" s="11"/>
      <c r="U5816" s="9">
        <v>3303</v>
      </c>
    </row>
    <row r="5817" spans="1:21" ht="23.25" thickBot="1" x14ac:dyDescent="0.3">
      <c r="A5817" s="4" t="s">
        <v>1459</v>
      </c>
      <c r="B5817" s="4" t="s">
        <v>386</v>
      </c>
      <c r="C5817" s="4" t="s">
        <v>387</v>
      </c>
      <c r="D5817" s="4" t="s">
        <v>1473</v>
      </c>
      <c r="E5817" s="4" t="s">
        <v>1474</v>
      </c>
      <c r="F5817" s="4" t="s">
        <v>38</v>
      </c>
      <c r="G5817" s="4" t="s">
        <v>39</v>
      </c>
      <c r="H5817" s="4" t="s">
        <v>1069</v>
      </c>
      <c r="I5817" s="8">
        <v>1831.39</v>
      </c>
      <c r="J5817" s="8">
        <v>1060.3900000000001</v>
      </c>
      <c r="K5817" s="8">
        <v>1590.39</v>
      </c>
      <c r="L5817" s="8">
        <v>1439.8</v>
      </c>
      <c r="M5817" s="8">
        <v>1877.8</v>
      </c>
      <c r="N5817" s="8">
        <v>1689.8</v>
      </c>
      <c r="O5817" s="8">
        <v>1564.8</v>
      </c>
      <c r="P5817" s="8">
        <v>1987.77</v>
      </c>
      <c r="Q5817" s="8">
        <v>1496.12</v>
      </c>
      <c r="R5817" s="8">
        <v>1689.8</v>
      </c>
      <c r="S5817" s="8">
        <v>3000.93</v>
      </c>
      <c r="T5817" s="8">
        <v>1214.8</v>
      </c>
      <c r="U5817" s="9">
        <v>20443.79</v>
      </c>
    </row>
    <row r="5818" spans="1:21" ht="23.25" thickBot="1" x14ac:dyDescent="0.3">
      <c r="A5818" s="4" t="s">
        <v>1459</v>
      </c>
      <c r="B5818" s="4" t="s">
        <v>386</v>
      </c>
      <c r="C5818" s="4" t="s">
        <v>387</v>
      </c>
      <c r="D5818" s="4" t="s">
        <v>1473</v>
      </c>
      <c r="E5818" s="4" t="s">
        <v>1474</v>
      </c>
      <c r="F5818" s="4" t="s">
        <v>144</v>
      </c>
      <c r="G5818" s="4" t="s">
        <v>145</v>
      </c>
      <c r="H5818" s="4" t="s">
        <v>1069</v>
      </c>
      <c r="I5818" s="10">
        <v>321</v>
      </c>
      <c r="J5818" s="10">
        <v>611.33000000000004</v>
      </c>
      <c r="K5818" s="10">
        <v>321</v>
      </c>
      <c r="L5818" s="11"/>
      <c r="M5818" s="10">
        <v>1703.28</v>
      </c>
      <c r="N5818" s="11"/>
      <c r="O5818" s="10">
        <v>932.91</v>
      </c>
      <c r="P5818" s="10">
        <v>604.11</v>
      </c>
      <c r="Q5818" s="10">
        <v>321</v>
      </c>
      <c r="R5818" s="10">
        <v>686.86</v>
      </c>
      <c r="S5818" s="11"/>
      <c r="T5818" s="11"/>
      <c r="U5818" s="9">
        <v>5501.49</v>
      </c>
    </row>
    <row r="5819" spans="1:21" ht="23.25" thickBot="1" x14ac:dyDescent="0.3">
      <c r="A5819" s="4" t="s">
        <v>1459</v>
      </c>
      <c r="B5819" s="4" t="s">
        <v>386</v>
      </c>
      <c r="C5819" s="4" t="s">
        <v>387</v>
      </c>
      <c r="D5819" s="4" t="s">
        <v>1473</v>
      </c>
      <c r="E5819" s="4" t="s">
        <v>1474</v>
      </c>
      <c r="F5819" s="4" t="s">
        <v>239</v>
      </c>
      <c r="G5819" s="4" t="s">
        <v>240</v>
      </c>
      <c r="H5819" s="4" t="s">
        <v>1069</v>
      </c>
      <c r="I5819" s="8">
        <v>180.6</v>
      </c>
      <c r="J5819" s="7"/>
      <c r="K5819" s="8">
        <v>178.38</v>
      </c>
      <c r="L5819" s="8">
        <v>99.1</v>
      </c>
      <c r="M5819" s="7"/>
      <c r="N5819" s="8">
        <v>79.28</v>
      </c>
      <c r="O5819" s="8">
        <v>101.32</v>
      </c>
      <c r="P5819" s="7"/>
      <c r="Q5819" s="7"/>
      <c r="R5819" s="8">
        <v>126.65</v>
      </c>
      <c r="S5819" s="8">
        <v>101.32</v>
      </c>
      <c r="T5819" s="7"/>
      <c r="U5819" s="9">
        <v>866.65</v>
      </c>
    </row>
    <row r="5820" spans="1:21" ht="23.25" thickBot="1" x14ac:dyDescent="0.3">
      <c r="A5820" s="4" t="s">
        <v>1459</v>
      </c>
      <c r="B5820" s="4" t="s">
        <v>386</v>
      </c>
      <c r="C5820" s="4" t="s">
        <v>387</v>
      </c>
      <c r="D5820" s="4" t="s">
        <v>1473</v>
      </c>
      <c r="E5820" s="4" t="s">
        <v>1474</v>
      </c>
      <c r="F5820" s="4" t="s">
        <v>154</v>
      </c>
      <c r="G5820" s="4" t="s">
        <v>155</v>
      </c>
      <c r="H5820" s="4" t="s">
        <v>1069</v>
      </c>
      <c r="I5820" s="10">
        <v>680</v>
      </c>
      <c r="J5820" s="10">
        <v>1207.75</v>
      </c>
      <c r="K5820" s="11"/>
      <c r="L5820" s="10">
        <v>3735.14</v>
      </c>
      <c r="M5820" s="11"/>
      <c r="N5820" s="11"/>
      <c r="O5820" s="11"/>
      <c r="P5820" s="11"/>
      <c r="Q5820" s="11"/>
      <c r="R5820" s="10">
        <v>329</v>
      </c>
      <c r="S5820" s="10">
        <v>425</v>
      </c>
      <c r="T5820" s="10">
        <v>548.5</v>
      </c>
      <c r="U5820" s="9">
        <v>6925.39</v>
      </c>
    </row>
    <row r="5821" spans="1:21" ht="23.25" thickBot="1" x14ac:dyDescent="0.3">
      <c r="A5821" s="4" t="s">
        <v>1459</v>
      </c>
      <c r="B5821" s="4" t="s">
        <v>386</v>
      </c>
      <c r="C5821" s="4" t="s">
        <v>387</v>
      </c>
      <c r="D5821" s="4" t="s">
        <v>1473</v>
      </c>
      <c r="E5821" s="4" t="s">
        <v>1474</v>
      </c>
      <c r="F5821" s="4" t="s">
        <v>583</v>
      </c>
      <c r="G5821" s="4" t="s">
        <v>584</v>
      </c>
      <c r="H5821" s="4" t="s">
        <v>1069</v>
      </c>
      <c r="I5821" s="7"/>
      <c r="J5821" s="7"/>
      <c r="K5821" s="7"/>
      <c r="L5821" s="7"/>
      <c r="M5821" s="8">
        <v>445</v>
      </c>
      <c r="N5821" s="7"/>
      <c r="O5821" s="7"/>
      <c r="P5821" s="7"/>
      <c r="Q5821" s="8">
        <v>225</v>
      </c>
      <c r="R5821" s="7"/>
      <c r="S5821" s="7"/>
      <c r="T5821" s="7"/>
      <c r="U5821" s="9">
        <v>670</v>
      </c>
    </row>
    <row r="5822" spans="1:21" ht="23.25" thickBot="1" x14ac:dyDescent="0.3">
      <c r="A5822" s="4" t="s">
        <v>1459</v>
      </c>
      <c r="B5822" s="4" t="s">
        <v>386</v>
      </c>
      <c r="C5822" s="4" t="s">
        <v>387</v>
      </c>
      <c r="D5822" s="4" t="s">
        <v>1473</v>
      </c>
      <c r="E5822" s="4" t="s">
        <v>1474</v>
      </c>
      <c r="F5822" s="4" t="s">
        <v>18</v>
      </c>
      <c r="G5822" s="4" t="s">
        <v>19</v>
      </c>
      <c r="H5822" s="4" t="s">
        <v>1069</v>
      </c>
      <c r="I5822" s="11"/>
      <c r="J5822" s="11"/>
      <c r="K5822" s="10">
        <v>368</v>
      </c>
      <c r="L5822" s="11"/>
      <c r="M5822" s="10">
        <v>35</v>
      </c>
      <c r="N5822" s="11"/>
      <c r="O5822" s="11"/>
      <c r="P5822" s="11"/>
      <c r="Q5822" s="10">
        <v>150</v>
      </c>
      <c r="R5822" s="11"/>
      <c r="S5822" s="11"/>
      <c r="T5822" s="11"/>
      <c r="U5822" s="9">
        <v>553</v>
      </c>
    </row>
    <row r="5823" spans="1:21" ht="23.25" thickBot="1" x14ac:dyDescent="0.3">
      <c r="A5823" s="4" t="s">
        <v>1459</v>
      </c>
      <c r="B5823" s="4" t="s">
        <v>1515</v>
      </c>
      <c r="C5823" s="4" t="s">
        <v>1516</v>
      </c>
      <c r="D5823" s="4" t="s">
        <v>1473</v>
      </c>
      <c r="E5823" s="4" t="s">
        <v>1474</v>
      </c>
      <c r="F5823" s="4" t="s">
        <v>70</v>
      </c>
      <c r="G5823" s="4" t="s">
        <v>71</v>
      </c>
      <c r="H5823" s="4" t="s">
        <v>1069</v>
      </c>
      <c r="I5823" s="7"/>
      <c r="J5823" s="8">
        <v>118.1</v>
      </c>
      <c r="K5823" s="8">
        <v>90</v>
      </c>
      <c r="L5823" s="7"/>
      <c r="M5823" s="7"/>
      <c r="N5823" s="7"/>
      <c r="O5823" s="7"/>
      <c r="P5823" s="7"/>
      <c r="Q5823" s="7"/>
      <c r="R5823" s="7"/>
      <c r="S5823" s="7"/>
      <c r="T5823" s="7"/>
      <c r="U5823" s="9">
        <v>208.1</v>
      </c>
    </row>
    <row r="5824" spans="1:21" ht="23.25" thickBot="1" x14ac:dyDescent="0.3">
      <c r="A5824" s="4" t="s">
        <v>1459</v>
      </c>
      <c r="B5824" s="4" t="s">
        <v>1515</v>
      </c>
      <c r="C5824" s="4" t="s">
        <v>1516</v>
      </c>
      <c r="D5824" s="4" t="s">
        <v>1473</v>
      </c>
      <c r="E5824" s="4" t="s">
        <v>1474</v>
      </c>
      <c r="F5824" s="4" t="s">
        <v>38</v>
      </c>
      <c r="G5824" s="4" t="s">
        <v>39</v>
      </c>
      <c r="H5824" s="4" t="s">
        <v>1069</v>
      </c>
      <c r="I5824" s="10">
        <v>356.21</v>
      </c>
      <c r="J5824" s="10">
        <v>285</v>
      </c>
      <c r="K5824" s="10">
        <v>495</v>
      </c>
      <c r="L5824" s="10">
        <v>107</v>
      </c>
      <c r="M5824" s="10">
        <v>1507</v>
      </c>
      <c r="N5824" s="10">
        <v>2876.01</v>
      </c>
      <c r="O5824" s="10">
        <v>2018.83</v>
      </c>
      <c r="P5824" s="10">
        <v>659.9</v>
      </c>
      <c r="Q5824" s="10">
        <v>851.39</v>
      </c>
      <c r="R5824" s="10">
        <v>514.79999999999995</v>
      </c>
      <c r="S5824" s="10">
        <v>572.25</v>
      </c>
      <c r="T5824" s="10">
        <v>399.9</v>
      </c>
      <c r="U5824" s="9">
        <v>10643.29</v>
      </c>
    </row>
    <row r="5825" spans="1:21" ht="23.25" thickBot="1" x14ac:dyDescent="0.3">
      <c r="A5825" s="4" t="s">
        <v>1459</v>
      </c>
      <c r="B5825" s="4" t="s">
        <v>1515</v>
      </c>
      <c r="C5825" s="4" t="s">
        <v>1516</v>
      </c>
      <c r="D5825" s="4" t="s">
        <v>1473</v>
      </c>
      <c r="E5825" s="4" t="s">
        <v>1474</v>
      </c>
      <c r="F5825" s="4" t="s">
        <v>144</v>
      </c>
      <c r="G5825" s="4" t="s">
        <v>145</v>
      </c>
      <c r="H5825" s="4" t="s">
        <v>1069</v>
      </c>
      <c r="I5825" s="8">
        <v>148.22</v>
      </c>
      <c r="J5825" s="8">
        <v>418.61</v>
      </c>
      <c r="K5825" s="8">
        <v>451.8</v>
      </c>
      <c r="L5825" s="8">
        <v>414.52</v>
      </c>
      <c r="M5825" s="8">
        <v>458.88</v>
      </c>
      <c r="N5825" s="8">
        <v>443.86</v>
      </c>
      <c r="O5825" s="8">
        <v>429</v>
      </c>
      <c r="P5825" s="8">
        <v>408.61</v>
      </c>
      <c r="Q5825" s="8">
        <v>371.32</v>
      </c>
      <c r="R5825" s="8">
        <v>449.52</v>
      </c>
      <c r="S5825" s="8">
        <v>413.09</v>
      </c>
      <c r="T5825" s="8">
        <v>415.52</v>
      </c>
      <c r="U5825" s="9">
        <v>4822.95</v>
      </c>
    </row>
    <row r="5826" spans="1:21" ht="23.25" thickBot="1" x14ac:dyDescent="0.3">
      <c r="A5826" s="4" t="s">
        <v>1459</v>
      </c>
      <c r="B5826" s="4" t="s">
        <v>1515</v>
      </c>
      <c r="C5826" s="4" t="s">
        <v>1516</v>
      </c>
      <c r="D5826" s="4" t="s">
        <v>1473</v>
      </c>
      <c r="E5826" s="4" t="s">
        <v>1474</v>
      </c>
      <c r="F5826" s="4" t="s">
        <v>102</v>
      </c>
      <c r="G5826" s="4" t="s">
        <v>103</v>
      </c>
      <c r="H5826" s="4" t="s">
        <v>1069</v>
      </c>
      <c r="I5826" s="10">
        <v>61.98</v>
      </c>
      <c r="J5826" s="10">
        <v>83.98</v>
      </c>
      <c r="K5826" s="10">
        <v>99.98</v>
      </c>
      <c r="L5826" s="10">
        <v>91.98</v>
      </c>
      <c r="M5826" s="10">
        <v>91.98</v>
      </c>
      <c r="N5826" s="10">
        <v>99.98</v>
      </c>
      <c r="O5826" s="10">
        <v>137.4</v>
      </c>
      <c r="P5826" s="11"/>
      <c r="Q5826" s="10">
        <v>242.45</v>
      </c>
      <c r="R5826" s="11"/>
      <c r="S5826" s="11"/>
      <c r="T5826" s="11"/>
      <c r="U5826" s="9">
        <v>909.73</v>
      </c>
    </row>
    <row r="5827" spans="1:21" ht="23.25" thickBot="1" x14ac:dyDescent="0.3">
      <c r="A5827" s="4" t="s">
        <v>1459</v>
      </c>
      <c r="B5827" s="4" t="s">
        <v>1515</v>
      </c>
      <c r="C5827" s="4" t="s">
        <v>1516</v>
      </c>
      <c r="D5827" s="4" t="s">
        <v>1473</v>
      </c>
      <c r="E5827" s="4" t="s">
        <v>1474</v>
      </c>
      <c r="F5827" s="4" t="s">
        <v>239</v>
      </c>
      <c r="G5827" s="4" t="s">
        <v>240</v>
      </c>
      <c r="H5827" s="4" t="s">
        <v>1069</v>
      </c>
      <c r="I5827" s="8">
        <v>284.83999999999997</v>
      </c>
      <c r="J5827" s="8">
        <v>213.63</v>
      </c>
      <c r="K5827" s="8">
        <v>435.99</v>
      </c>
      <c r="L5827" s="7"/>
      <c r="M5827" s="8">
        <v>185.33</v>
      </c>
      <c r="N5827" s="7"/>
      <c r="O5827" s="7"/>
      <c r="P5827" s="7"/>
      <c r="Q5827" s="8">
        <v>57.45</v>
      </c>
      <c r="R5827" s="7"/>
      <c r="S5827" s="7"/>
      <c r="T5827" s="7"/>
      <c r="U5827" s="9">
        <v>1177.24</v>
      </c>
    </row>
    <row r="5828" spans="1:21" ht="23.25" thickBot="1" x14ac:dyDescent="0.3">
      <c r="A5828" s="4" t="s">
        <v>1459</v>
      </c>
      <c r="B5828" s="4" t="s">
        <v>1515</v>
      </c>
      <c r="C5828" s="4" t="s">
        <v>1516</v>
      </c>
      <c r="D5828" s="4" t="s">
        <v>1473</v>
      </c>
      <c r="E5828" s="4" t="s">
        <v>1474</v>
      </c>
      <c r="F5828" s="4" t="s">
        <v>154</v>
      </c>
      <c r="G5828" s="4" t="s">
        <v>155</v>
      </c>
      <c r="H5828" s="4" t="s">
        <v>1069</v>
      </c>
      <c r="I5828" s="11"/>
      <c r="J5828" s="11"/>
      <c r="K5828" s="10">
        <v>107</v>
      </c>
      <c r="L5828" s="11"/>
      <c r="M5828" s="11"/>
      <c r="N5828" s="11"/>
      <c r="O5828" s="10">
        <v>195</v>
      </c>
      <c r="P5828" s="10">
        <v>297.5</v>
      </c>
      <c r="Q5828" s="11"/>
      <c r="R5828" s="11"/>
      <c r="S5828" s="11"/>
      <c r="T5828" s="11"/>
      <c r="U5828" s="9">
        <v>599.5</v>
      </c>
    </row>
    <row r="5829" spans="1:21" ht="23.25" thickBot="1" x14ac:dyDescent="0.3">
      <c r="A5829" s="4" t="s">
        <v>1459</v>
      </c>
      <c r="B5829" s="4" t="s">
        <v>1515</v>
      </c>
      <c r="C5829" s="4" t="s">
        <v>1516</v>
      </c>
      <c r="D5829" s="4" t="s">
        <v>1464</v>
      </c>
      <c r="E5829" s="4" t="s">
        <v>1465</v>
      </c>
      <c r="F5829" s="4" t="s">
        <v>38</v>
      </c>
      <c r="G5829" s="4" t="s">
        <v>39</v>
      </c>
      <c r="H5829" s="4" t="s">
        <v>440</v>
      </c>
      <c r="I5829" s="7"/>
      <c r="J5829" s="7"/>
      <c r="K5829" s="7"/>
      <c r="L5829" s="7"/>
      <c r="M5829" s="7"/>
      <c r="N5829" s="7"/>
      <c r="O5829" s="7"/>
      <c r="P5829" s="8">
        <v>57.45</v>
      </c>
      <c r="Q5829" s="7"/>
      <c r="R5829" s="7"/>
      <c r="S5829" s="7"/>
      <c r="T5829" s="7"/>
      <c r="U5829" s="9">
        <v>57.45</v>
      </c>
    </row>
    <row r="5830" spans="1:21" ht="23.25" thickBot="1" x14ac:dyDescent="0.3">
      <c r="A5830" s="4" t="s">
        <v>1459</v>
      </c>
      <c r="B5830" s="4" t="s">
        <v>996</v>
      </c>
      <c r="C5830" s="4" t="s">
        <v>997</v>
      </c>
      <c r="D5830" s="4" t="s">
        <v>1473</v>
      </c>
      <c r="E5830" s="4" t="s">
        <v>1474</v>
      </c>
      <c r="F5830" s="4" t="s">
        <v>70</v>
      </c>
      <c r="G5830" s="4" t="s">
        <v>71</v>
      </c>
      <c r="H5830" s="4" t="s">
        <v>1069</v>
      </c>
      <c r="I5830" s="10">
        <v>680</v>
      </c>
      <c r="J5830" s="10">
        <v>2525.4</v>
      </c>
      <c r="K5830" s="10">
        <v>10651.39</v>
      </c>
      <c r="L5830" s="10">
        <v>19.329999999999998</v>
      </c>
      <c r="M5830" s="10">
        <v>450.85</v>
      </c>
      <c r="N5830" s="10">
        <v>552</v>
      </c>
      <c r="O5830" s="10">
        <v>2743.76</v>
      </c>
      <c r="P5830" s="10">
        <v>56.25</v>
      </c>
      <c r="Q5830" s="10">
        <v>1658.3</v>
      </c>
      <c r="R5830" s="11"/>
      <c r="S5830" s="11"/>
      <c r="T5830" s="10">
        <v>7.95</v>
      </c>
      <c r="U5830" s="9">
        <v>19345.23</v>
      </c>
    </row>
    <row r="5831" spans="1:21" ht="23.25" thickBot="1" x14ac:dyDescent="0.3">
      <c r="A5831" s="4" t="s">
        <v>1459</v>
      </c>
      <c r="B5831" s="4" t="s">
        <v>996</v>
      </c>
      <c r="C5831" s="4" t="s">
        <v>997</v>
      </c>
      <c r="D5831" s="4" t="s">
        <v>1473</v>
      </c>
      <c r="E5831" s="4" t="s">
        <v>1474</v>
      </c>
      <c r="F5831" s="4" t="s">
        <v>47</v>
      </c>
      <c r="G5831" s="4" t="s">
        <v>48</v>
      </c>
      <c r="H5831" s="4" t="s">
        <v>1069</v>
      </c>
      <c r="I5831" s="8">
        <v>572.46</v>
      </c>
      <c r="J5831" s="8">
        <v>403.76</v>
      </c>
      <c r="K5831" s="8">
        <v>489.21</v>
      </c>
      <c r="L5831" s="8">
        <v>914.5</v>
      </c>
      <c r="M5831" s="8">
        <v>286.77</v>
      </c>
      <c r="N5831" s="8">
        <v>205.79</v>
      </c>
      <c r="O5831" s="8">
        <v>516.26</v>
      </c>
      <c r="P5831" s="8">
        <v>344.03</v>
      </c>
      <c r="Q5831" s="8">
        <v>1149.73</v>
      </c>
      <c r="R5831" s="8">
        <v>298.16000000000003</v>
      </c>
      <c r="S5831" s="8">
        <v>399.11</v>
      </c>
      <c r="T5831" s="8">
        <v>748.79</v>
      </c>
      <c r="U5831" s="9">
        <v>6328.57</v>
      </c>
    </row>
    <row r="5832" spans="1:21" ht="23.25" thickBot="1" x14ac:dyDescent="0.3">
      <c r="A5832" s="4" t="s">
        <v>1459</v>
      </c>
      <c r="B5832" s="4" t="s">
        <v>996</v>
      </c>
      <c r="C5832" s="4" t="s">
        <v>997</v>
      </c>
      <c r="D5832" s="4" t="s">
        <v>1473</v>
      </c>
      <c r="E5832" s="4" t="s">
        <v>1474</v>
      </c>
      <c r="F5832" s="4" t="s">
        <v>130</v>
      </c>
      <c r="G5832" s="4" t="s">
        <v>131</v>
      </c>
      <c r="H5832" s="4" t="s">
        <v>1069</v>
      </c>
      <c r="I5832" s="11"/>
      <c r="J5832" s="11"/>
      <c r="K5832" s="11"/>
      <c r="L5832" s="11"/>
      <c r="M5832" s="11"/>
      <c r="N5832" s="11"/>
      <c r="O5832" s="11"/>
      <c r="P5832" s="11"/>
      <c r="Q5832" s="10">
        <v>1487.11</v>
      </c>
      <c r="R5832" s="11"/>
      <c r="S5832" s="11"/>
      <c r="T5832" s="11"/>
      <c r="U5832" s="9">
        <v>1487.11</v>
      </c>
    </row>
    <row r="5833" spans="1:21" ht="23.25" thickBot="1" x14ac:dyDescent="0.3">
      <c r="A5833" s="4" t="s">
        <v>1459</v>
      </c>
      <c r="B5833" s="4" t="s">
        <v>996</v>
      </c>
      <c r="C5833" s="4" t="s">
        <v>997</v>
      </c>
      <c r="D5833" s="4" t="s">
        <v>1473</v>
      </c>
      <c r="E5833" s="4" t="s">
        <v>1474</v>
      </c>
      <c r="F5833" s="4" t="s">
        <v>537</v>
      </c>
      <c r="G5833" s="4" t="s">
        <v>538</v>
      </c>
      <c r="H5833" s="4" t="s">
        <v>1069</v>
      </c>
      <c r="I5833" s="7"/>
      <c r="J5833" s="7"/>
      <c r="K5833" s="7"/>
      <c r="L5833" s="7"/>
      <c r="M5833" s="8">
        <v>432.92</v>
      </c>
      <c r="N5833" s="7"/>
      <c r="O5833" s="7"/>
      <c r="P5833" s="7"/>
      <c r="Q5833" s="7"/>
      <c r="R5833" s="7"/>
      <c r="S5833" s="7"/>
      <c r="T5833" s="7"/>
      <c r="U5833" s="9">
        <v>432.92</v>
      </c>
    </row>
    <row r="5834" spans="1:21" ht="23.25" thickBot="1" x14ac:dyDescent="0.3">
      <c r="A5834" s="4" t="s">
        <v>1459</v>
      </c>
      <c r="B5834" s="4" t="s">
        <v>996</v>
      </c>
      <c r="C5834" s="4" t="s">
        <v>997</v>
      </c>
      <c r="D5834" s="4" t="s">
        <v>1473</v>
      </c>
      <c r="E5834" s="4" t="s">
        <v>1474</v>
      </c>
      <c r="F5834" s="4" t="s">
        <v>38</v>
      </c>
      <c r="G5834" s="4" t="s">
        <v>39</v>
      </c>
      <c r="H5834" s="4" t="s">
        <v>1069</v>
      </c>
      <c r="I5834" s="10">
        <v>15436.04</v>
      </c>
      <c r="J5834" s="10">
        <v>3839</v>
      </c>
      <c r="K5834" s="10">
        <v>24996.98</v>
      </c>
      <c r="L5834" s="10">
        <v>10225.09</v>
      </c>
      <c r="M5834" s="10">
        <v>17579.38</v>
      </c>
      <c r="N5834" s="10">
        <v>14515.27</v>
      </c>
      <c r="O5834" s="10">
        <v>19692.349999999999</v>
      </c>
      <c r="P5834" s="10">
        <v>9856.83</v>
      </c>
      <c r="Q5834" s="10">
        <v>13381.74</v>
      </c>
      <c r="R5834" s="10">
        <v>7940.11</v>
      </c>
      <c r="S5834" s="10">
        <v>8289.24</v>
      </c>
      <c r="T5834" s="10">
        <v>19181.23</v>
      </c>
      <c r="U5834" s="9">
        <v>164933.26</v>
      </c>
    </row>
    <row r="5835" spans="1:21" ht="23.25" thickBot="1" x14ac:dyDescent="0.3">
      <c r="A5835" s="4" t="s">
        <v>1459</v>
      </c>
      <c r="B5835" s="4" t="s">
        <v>996</v>
      </c>
      <c r="C5835" s="4" t="s">
        <v>997</v>
      </c>
      <c r="D5835" s="4" t="s">
        <v>1473</v>
      </c>
      <c r="E5835" s="4" t="s">
        <v>1474</v>
      </c>
      <c r="F5835" s="4" t="s">
        <v>144</v>
      </c>
      <c r="G5835" s="4" t="s">
        <v>145</v>
      </c>
      <c r="H5835" s="4" t="s">
        <v>1069</v>
      </c>
      <c r="I5835" s="10">
        <v>24055.27</v>
      </c>
      <c r="J5835" s="10">
        <v>22378.1</v>
      </c>
      <c r="K5835" s="10">
        <v>23614.49</v>
      </c>
      <c r="L5835" s="10">
        <v>27078.79</v>
      </c>
      <c r="M5835" s="10">
        <v>24311.82</v>
      </c>
      <c r="N5835" s="10">
        <v>23731.26</v>
      </c>
      <c r="O5835" s="10">
        <v>25564.83</v>
      </c>
      <c r="P5835" s="10">
        <v>15789.32</v>
      </c>
      <c r="Q5835" s="10">
        <v>41067.29</v>
      </c>
      <c r="R5835" s="10">
        <v>12072.04</v>
      </c>
      <c r="S5835" s="10">
        <v>17269.23</v>
      </c>
      <c r="T5835" s="10">
        <v>11381.75</v>
      </c>
      <c r="U5835" s="9">
        <v>268314.19</v>
      </c>
    </row>
    <row r="5836" spans="1:21" ht="23.25" thickBot="1" x14ac:dyDescent="0.3">
      <c r="A5836" s="4" t="s">
        <v>1459</v>
      </c>
      <c r="B5836" s="4" t="s">
        <v>996</v>
      </c>
      <c r="C5836" s="4" t="s">
        <v>997</v>
      </c>
      <c r="D5836" s="4" t="s">
        <v>1473</v>
      </c>
      <c r="E5836" s="4" t="s">
        <v>1474</v>
      </c>
      <c r="F5836" s="4" t="s">
        <v>102</v>
      </c>
      <c r="G5836" s="4" t="s">
        <v>103</v>
      </c>
      <c r="H5836" s="4" t="s">
        <v>1069</v>
      </c>
      <c r="I5836" s="7"/>
      <c r="J5836" s="8">
        <v>113.97</v>
      </c>
      <c r="K5836" s="7"/>
      <c r="L5836" s="7"/>
      <c r="M5836" s="7"/>
      <c r="N5836" s="7"/>
      <c r="O5836" s="7"/>
      <c r="P5836" s="7"/>
      <c r="Q5836" s="7"/>
      <c r="R5836" s="7"/>
      <c r="S5836" s="7"/>
      <c r="T5836" s="7"/>
      <c r="U5836" s="9">
        <v>113.97</v>
      </c>
    </row>
    <row r="5837" spans="1:21" ht="23.25" thickBot="1" x14ac:dyDescent="0.3">
      <c r="A5837" s="4" t="s">
        <v>1459</v>
      </c>
      <c r="B5837" s="4" t="s">
        <v>996</v>
      </c>
      <c r="C5837" s="4" t="s">
        <v>997</v>
      </c>
      <c r="D5837" s="4" t="s">
        <v>1473</v>
      </c>
      <c r="E5837" s="4" t="s">
        <v>1474</v>
      </c>
      <c r="F5837" s="4" t="s">
        <v>239</v>
      </c>
      <c r="G5837" s="4" t="s">
        <v>240</v>
      </c>
      <c r="H5837" s="4" t="s">
        <v>1069</v>
      </c>
      <c r="I5837" s="10">
        <v>-1614.48</v>
      </c>
      <c r="J5837" s="10">
        <v>2205.2600000000002</v>
      </c>
      <c r="K5837" s="10">
        <v>1850.75</v>
      </c>
      <c r="L5837" s="10">
        <v>-1348.44</v>
      </c>
      <c r="M5837" s="10">
        <v>184.62</v>
      </c>
      <c r="N5837" s="10">
        <v>662.68</v>
      </c>
      <c r="O5837" s="10">
        <v>847.3</v>
      </c>
      <c r="P5837" s="11"/>
      <c r="Q5837" s="11"/>
      <c r="R5837" s="11"/>
      <c r="S5837" s="10">
        <v>45.81</v>
      </c>
      <c r="T5837" s="11"/>
      <c r="U5837" s="9">
        <v>2833.5</v>
      </c>
    </row>
    <row r="5838" spans="1:21" ht="23.25" thickBot="1" x14ac:dyDescent="0.3">
      <c r="A5838" s="4" t="s">
        <v>1459</v>
      </c>
      <c r="B5838" s="4" t="s">
        <v>996</v>
      </c>
      <c r="C5838" s="4" t="s">
        <v>997</v>
      </c>
      <c r="D5838" s="4" t="s">
        <v>1473</v>
      </c>
      <c r="E5838" s="4" t="s">
        <v>1474</v>
      </c>
      <c r="F5838" s="4" t="s">
        <v>152</v>
      </c>
      <c r="G5838" s="4" t="s">
        <v>153</v>
      </c>
      <c r="H5838" s="4" t="s">
        <v>1069</v>
      </c>
      <c r="I5838" s="7"/>
      <c r="J5838" s="7"/>
      <c r="K5838" s="7"/>
      <c r="L5838" s="7"/>
      <c r="M5838" s="7"/>
      <c r="N5838" s="7"/>
      <c r="O5838" s="7"/>
      <c r="P5838" s="7"/>
      <c r="Q5838" s="7"/>
      <c r="R5838" s="7"/>
      <c r="S5838" s="7"/>
      <c r="T5838" s="8">
        <v>3500</v>
      </c>
      <c r="U5838" s="9">
        <v>3500</v>
      </c>
    </row>
    <row r="5839" spans="1:21" ht="23.25" thickBot="1" x14ac:dyDescent="0.3">
      <c r="A5839" s="4" t="s">
        <v>1459</v>
      </c>
      <c r="B5839" s="4" t="s">
        <v>996</v>
      </c>
      <c r="C5839" s="4" t="s">
        <v>997</v>
      </c>
      <c r="D5839" s="4" t="s">
        <v>1473</v>
      </c>
      <c r="E5839" s="4" t="s">
        <v>1474</v>
      </c>
      <c r="F5839" s="4" t="s">
        <v>154</v>
      </c>
      <c r="G5839" s="4" t="s">
        <v>155</v>
      </c>
      <c r="H5839" s="4" t="s">
        <v>1069</v>
      </c>
      <c r="I5839" s="10">
        <v>7317.65</v>
      </c>
      <c r="J5839" s="10">
        <v>1617.46</v>
      </c>
      <c r="K5839" s="10">
        <v>1062.5</v>
      </c>
      <c r="L5839" s="10">
        <v>19.25</v>
      </c>
      <c r="M5839" s="10">
        <v>3912.73</v>
      </c>
      <c r="N5839" s="10">
        <v>5400.85</v>
      </c>
      <c r="O5839" s="10">
        <v>6871.85</v>
      </c>
      <c r="P5839" s="10">
        <v>5517</v>
      </c>
      <c r="Q5839" s="10">
        <v>-4785.8</v>
      </c>
      <c r="R5839" s="10">
        <v>14800.41</v>
      </c>
      <c r="S5839" s="10">
        <v>8662.08</v>
      </c>
      <c r="T5839" s="10">
        <v>16505.73</v>
      </c>
      <c r="U5839" s="9">
        <v>66901.710000000006</v>
      </c>
    </row>
    <row r="5840" spans="1:21" ht="23.25" thickBot="1" x14ac:dyDescent="0.3">
      <c r="A5840" s="4" t="s">
        <v>1459</v>
      </c>
      <c r="B5840" s="4" t="s">
        <v>996</v>
      </c>
      <c r="C5840" s="4" t="s">
        <v>997</v>
      </c>
      <c r="D5840" s="4" t="s">
        <v>1473</v>
      </c>
      <c r="E5840" s="4" t="s">
        <v>1474</v>
      </c>
      <c r="F5840" s="4" t="s">
        <v>312</v>
      </c>
      <c r="G5840" s="4" t="s">
        <v>313</v>
      </c>
      <c r="H5840" s="4" t="s">
        <v>1069</v>
      </c>
      <c r="I5840" s="7"/>
      <c r="J5840" s="7"/>
      <c r="K5840" s="7"/>
      <c r="L5840" s="7"/>
      <c r="M5840" s="7"/>
      <c r="N5840" s="7"/>
      <c r="O5840" s="7"/>
      <c r="P5840" s="8">
        <v>1422</v>
      </c>
      <c r="Q5840" s="7"/>
      <c r="R5840" s="7"/>
      <c r="S5840" s="7"/>
      <c r="T5840" s="7"/>
      <c r="U5840" s="9">
        <v>1422</v>
      </c>
    </row>
    <row r="5841" spans="1:21" ht="23.25" thickBot="1" x14ac:dyDescent="0.3">
      <c r="A5841" s="4" t="s">
        <v>1459</v>
      </c>
      <c r="B5841" s="4" t="s">
        <v>996</v>
      </c>
      <c r="C5841" s="4" t="s">
        <v>997</v>
      </c>
      <c r="D5841" s="4" t="s">
        <v>1473</v>
      </c>
      <c r="E5841" s="4" t="s">
        <v>1474</v>
      </c>
      <c r="F5841" s="4" t="s">
        <v>18</v>
      </c>
      <c r="G5841" s="4" t="s">
        <v>19</v>
      </c>
      <c r="H5841" s="4" t="s">
        <v>1069</v>
      </c>
      <c r="I5841" s="10">
        <v>84</v>
      </c>
      <c r="J5841" s="11"/>
      <c r="K5841" s="11"/>
      <c r="L5841" s="11"/>
      <c r="M5841" s="11"/>
      <c r="N5841" s="11"/>
      <c r="O5841" s="11"/>
      <c r="P5841" s="11"/>
      <c r="Q5841" s="11"/>
      <c r="R5841" s="11"/>
      <c r="S5841" s="11"/>
      <c r="T5841" s="11"/>
      <c r="U5841" s="9">
        <v>84</v>
      </c>
    </row>
    <row r="5842" spans="1:21" ht="23.25" thickBot="1" x14ac:dyDescent="0.3">
      <c r="A5842" s="4" t="s">
        <v>1459</v>
      </c>
      <c r="B5842" s="4" t="s">
        <v>996</v>
      </c>
      <c r="C5842" s="4" t="s">
        <v>997</v>
      </c>
      <c r="D5842" s="4" t="s">
        <v>1473</v>
      </c>
      <c r="E5842" s="4" t="s">
        <v>1474</v>
      </c>
      <c r="F5842" s="4" t="s">
        <v>158</v>
      </c>
      <c r="G5842" s="4" t="s">
        <v>159</v>
      </c>
      <c r="H5842" s="4" t="s">
        <v>1069</v>
      </c>
      <c r="I5842" s="7"/>
      <c r="J5842" s="7"/>
      <c r="K5842" s="7"/>
      <c r="L5842" s="7"/>
      <c r="M5842" s="7"/>
      <c r="N5842" s="7"/>
      <c r="O5842" s="8">
        <v>1321.2</v>
      </c>
      <c r="P5842" s="7"/>
      <c r="Q5842" s="7"/>
      <c r="R5842" s="7"/>
      <c r="S5842" s="7"/>
      <c r="T5842" s="7"/>
      <c r="U5842" s="9">
        <v>1321.2</v>
      </c>
    </row>
    <row r="5843" spans="1:21" ht="23.25" thickBot="1" x14ac:dyDescent="0.3">
      <c r="A5843" s="4" t="s">
        <v>1459</v>
      </c>
      <c r="B5843" s="4" t="s">
        <v>996</v>
      </c>
      <c r="C5843" s="4" t="s">
        <v>997</v>
      </c>
      <c r="D5843" s="4" t="s">
        <v>1473</v>
      </c>
      <c r="E5843" s="4" t="s">
        <v>1474</v>
      </c>
      <c r="F5843" s="4" t="s">
        <v>84</v>
      </c>
      <c r="G5843" s="4" t="s">
        <v>85</v>
      </c>
      <c r="H5843" s="4" t="s">
        <v>1069</v>
      </c>
      <c r="I5843" s="10">
        <v>100.23</v>
      </c>
      <c r="J5843" s="11"/>
      <c r="K5843" s="11"/>
      <c r="L5843" s="10">
        <v>58.86</v>
      </c>
      <c r="M5843" s="11"/>
      <c r="N5843" s="11"/>
      <c r="O5843" s="11"/>
      <c r="P5843" s="10">
        <v>267.05</v>
      </c>
      <c r="Q5843" s="10">
        <v>221.16</v>
      </c>
      <c r="R5843" s="11"/>
      <c r="S5843" s="11"/>
      <c r="T5843" s="11"/>
      <c r="U5843" s="9">
        <v>647.29999999999995</v>
      </c>
    </row>
    <row r="5844" spans="1:21" ht="23.25" thickBot="1" x14ac:dyDescent="0.3">
      <c r="A5844" s="4" t="s">
        <v>1459</v>
      </c>
      <c r="B5844" s="4" t="s">
        <v>996</v>
      </c>
      <c r="C5844" s="4" t="s">
        <v>997</v>
      </c>
      <c r="D5844" s="4" t="s">
        <v>1464</v>
      </c>
      <c r="E5844" s="4" t="s">
        <v>1465</v>
      </c>
      <c r="F5844" s="4" t="s">
        <v>47</v>
      </c>
      <c r="G5844" s="4" t="s">
        <v>48</v>
      </c>
      <c r="H5844" s="4" t="s">
        <v>440</v>
      </c>
      <c r="I5844" s="7"/>
      <c r="J5844" s="7"/>
      <c r="K5844" s="7"/>
      <c r="L5844" s="7"/>
      <c r="M5844" s="8">
        <v>203.37</v>
      </c>
      <c r="N5844" s="7"/>
      <c r="O5844" s="7"/>
      <c r="P5844" s="7"/>
      <c r="Q5844" s="7"/>
      <c r="R5844" s="7"/>
      <c r="S5844" s="7"/>
      <c r="T5844" s="7"/>
      <c r="U5844" s="9">
        <v>203.37</v>
      </c>
    </row>
    <row r="5845" spans="1:21" ht="23.25" thickBot="1" x14ac:dyDescent="0.3">
      <c r="A5845" s="4" t="s">
        <v>1459</v>
      </c>
      <c r="B5845" s="4" t="s">
        <v>996</v>
      </c>
      <c r="C5845" s="4" t="s">
        <v>997</v>
      </c>
      <c r="D5845" s="4" t="s">
        <v>1464</v>
      </c>
      <c r="E5845" s="4" t="s">
        <v>1465</v>
      </c>
      <c r="F5845" s="4" t="s">
        <v>38</v>
      </c>
      <c r="G5845" s="4" t="s">
        <v>39</v>
      </c>
      <c r="H5845" s="4" t="s">
        <v>440</v>
      </c>
      <c r="I5845" s="11"/>
      <c r="J5845" s="11"/>
      <c r="K5845" s="11"/>
      <c r="L5845" s="11"/>
      <c r="M5845" s="11"/>
      <c r="N5845" s="11"/>
      <c r="O5845" s="11"/>
      <c r="P5845" s="11"/>
      <c r="Q5845" s="10">
        <v>863.93</v>
      </c>
      <c r="R5845" s="11"/>
      <c r="S5845" s="11"/>
      <c r="T5845" s="11"/>
      <c r="U5845" s="9">
        <v>863.93</v>
      </c>
    </row>
    <row r="5846" spans="1:21" ht="23.25" thickBot="1" x14ac:dyDescent="0.3">
      <c r="A5846" s="4" t="s">
        <v>1459</v>
      </c>
      <c r="B5846" s="4" t="s">
        <v>996</v>
      </c>
      <c r="C5846" s="4" t="s">
        <v>997</v>
      </c>
      <c r="D5846" s="4" t="s">
        <v>1489</v>
      </c>
      <c r="E5846" s="4" t="s">
        <v>1490</v>
      </c>
      <c r="F5846" s="4" t="s">
        <v>94</v>
      </c>
      <c r="G5846" s="4" t="s">
        <v>95</v>
      </c>
      <c r="H5846" s="4" t="s">
        <v>1491</v>
      </c>
      <c r="I5846" s="7"/>
      <c r="J5846" s="8">
        <v>1439.95</v>
      </c>
      <c r="K5846" s="7"/>
      <c r="L5846" s="7"/>
      <c r="M5846" s="7"/>
      <c r="N5846" s="7"/>
      <c r="O5846" s="7"/>
      <c r="P5846" s="7"/>
      <c r="Q5846" s="7"/>
      <c r="R5846" s="7"/>
      <c r="S5846" s="7"/>
      <c r="T5846" s="7"/>
      <c r="U5846" s="9">
        <v>1439.95</v>
      </c>
    </row>
    <row r="5847" spans="1:21" ht="23.25" thickBot="1" x14ac:dyDescent="0.3">
      <c r="A5847" s="4" t="s">
        <v>1459</v>
      </c>
      <c r="B5847" s="4" t="s">
        <v>998</v>
      </c>
      <c r="C5847" s="4" t="s">
        <v>999</v>
      </c>
      <c r="D5847" s="4" t="s">
        <v>1462</v>
      </c>
      <c r="E5847" s="4" t="s">
        <v>1463</v>
      </c>
      <c r="F5847" s="4" t="s">
        <v>98</v>
      </c>
      <c r="G5847" s="4" t="s">
        <v>99</v>
      </c>
      <c r="H5847" s="4" t="s">
        <v>205</v>
      </c>
      <c r="I5847" s="11"/>
      <c r="J5847" s="11"/>
      <c r="K5847" s="11"/>
      <c r="L5847" s="11"/>
      <c r="M5847" s="11"/>
      <c r="N5847" s="11"/>
      <c r="O5847" s="11"/>
      <c r="P5847" s="11"/>
      <c r="Q5847" s="11"/>
      <c r="R5847" s="11"/>
      <c r="S5847" s="10">
        <v>789.6</v>
      </c>
      <c r="T5847" s="14">
        <v>0</v>
      </c>
      <c r="U5847" s="9">
        <v>789.6</v>
      </c>
    </row>
    <row r="5848" spans="1:21" ht="23.25" thickBot="1" x14ac:dyDescent="0.3">
      <c r="A5848" s="4" t="s">
        <v>1459</v>
      </c>
      <c r="B5848" s="4" t="s">
        <v>998</v>
      </c>
      <c r="C5848" s="4" t="s">
        <v>999</v>
      </c>
      <c r="D5848" s="4" t="s">
        <v>1473</v>
      </c>
      <c r="E5848" s="4" t="s">
        <v>1474</v>
      </c>
      <c r="F5848" s="4" t="s">
        <v>94</v>
      </c>
      <c r="G5848" s="4" t="s">
        <v>95</v>
      </c>
      <c r="H5848" s="4" t="s">
        <v>1069</v>
      </c>
      <c r="I5848" s="7"/>
      <c r="J5848" s="7"/>
      <c r="K5848" s="7"/>
      <c r="L5848" s="7"/>
      <c r="M5848" s="7"/>
      <c r="N5848" s="8">
        <v>911.55</v>
      </c>
      <c r="O5848" s="7"/>
      <c r="P5848" s="7"/>
      <c r="Q5848" s="7"/>
      <c r="R5848" s="7"/>
      <c r="S5848" s="7"/>
      <c r="T5848" s="7"/>
      <c r="U5848" s="9">
        <v>911.55</v>
      </c>
    </row>
    <row r="5849" spans="1:21" ht="23.25" thickBot="1" x14ac:dyDescent="0.3">
      <c r="A5849" s="4" t="s">
        <v>1459</v>
      </c>
      <c r="B5849" s="4" t="s">
        <v>998</v>
      </c>
      <c r="C5849" s="4" t="s">
        <v>999</v>
      </c>
      <c r="D5849" s="4" t="s">
        <v>1473</v>
      </c>
      <c r="E5849" s="4" t="s">
        <v>1474</v>
      </c>
      <c r="F5849" s="4" t="s">
        <v>38</v>
      </c>
      <c r="G5849" s="4" t="s">
        <v>39</v>
      </c>
      <c r="H5849" s="4" t="s">
        <v>1069</v>
      </c>
      <c r="I5849" s="10">
        <v>4729.46</v>
      </c>
      <c r="J5849" s="10">
        <v>1841.27</v>
      </c>
      <c r="K5849" s="10">
        <v>1841.27</v>
      </c>
      <c r="L5849" s="10">
        <v>2563</v>
      </c>
      <c r="M5849" s="10">
        <v>881.53</v>
      </c>
      <c r="N5849" s="10">
        <v>1812.31</v>
      </c>
      <c r="O5849" s="10">
        <v>1727.86</v>
      </c>
      <c r="P5849" s="10">
        <v>-433.73</v>
      </c>
      <c r="Q5849" s="10">
        <v>1055.1300000000001</v>
      </c>
      <c r="R5849" s="10">
        <v>1965.36</v>
      </c>
      <c r="S5849" s="11"/>
      <c r="T5849" s="10">
        <v>1069.76</v>
      </c>
      <c r="U5849" s="9">
        <v>19053.22</v>
      </c>
    </row>
    <row r="5850" spans="1:21" ht="23.25" thickBot="1" x14ac:dyDescent="0.3">
      <c r="A5850" s="4" t="s">
        <v>1459</v>
      </c>
      <c r="B5850" s="4" t="s">
        <v>998</v>
      </c>
      <c r="C5850" s="4" t="s">
        <v>999</v>
      </c>
      <c r="D5850" s="4" t="s">
        <v>1473</v>
      </c>
      <c r="E5850" s="4" t="s">
        <v>1474</v>
      </c>
      <c r="F5850" s="4" t="s">
        <v>144</v>
      </c>
      <c r="G5850" s="4" t="s">
        <v>145</v>
      </c>
      <c r="H5850" s="4" t="s">
        <v>1069</v>
      </c>
      <c r="I5850" s="10">
        <v>1645.18</v>
      </c>
      <c r="J5850" s="10">
        <v>2714.51</v>
      </c>
      <c r="K5850" s="10">
        <v>1950.5</v>
      </c>
      <c r="L5850" s="10">
        <v>602.91999999999996</v>
      </c>
      <c r="M5850" s="10">
        <v>2013.37</v>
      </c>
      <c r="N5850" s="10">
        <v>1942.22</v>
      </c>
      <c r="O5850" s="10">
        <v>1663.34</v>
      </c>
      <c r="P5850" s="10">
        <v>1573.72</v>
      </c>
      <c r="Q5850" s="10">
        <v>811.83</v>
      </c>
      <c r="R5850" s="10">
        <v>2368.64</v>
      </c>
      <c r="S5850" s="10">
        <v>1132.0999999999999</v>
      </c>
      <c r="T5850" s="10">
        <v>2158.88</v>
      </c>
      <c r="U5850" s="9">
        <v>20577.21</v>
      </c>
    </row>
    <row r="5851" spans="1:21" ht="23.25" thickBot="1" x14ac:dyDescent="0.3">
      <c r="A5851" s="4" t="s">
        <v>1459</v>
      </c>
      <c r="B5851" s="4" t="s">
        <v>998</v>
      </c>
      <c r="C5851" s="4" t="s">
        <v>999</v>
      </c>
      <c r="D5851" s="4" t="s">
        <v>1473</v>
      </c>
      <c r="E5851" s="4" t="s">
        <v>1474</v>
      </c>
      <c r="F5851" s="4" t="s">
        <v>102</v>
      </c>
      <c r="G5851" s="4" t="s">
        <v>103</v>
      </c>
      <c r="H5851" s="4" t="s">
        <v>1069</v>
      </c>
      <c r="I5851" s="8">
        <v>257.01</v>
      </c>
      <c r="J5851" s="8">
        <v>40.65</v>
      </c>
      <c r="K5851" s="7"/>
      <c r="L5851" s="8">
        <v>207.35</v>
      </c>
      <c r="M5851" s="7"/>
      <c r="N5851" s="8">
        <v>351.91</v>
      </c>
      <c r="O5851" s="7"/>
      <c r="P5851" s="7"/>
      <c r="Q5851" s="7"/>
      <c r="R5851" s="8">
        <v>175.6</v>
      </c>
      <c r="S5851" s="8">
        <v>276.60000000000002</v>
      </c>
      <c r="T5851" s="8">
        <v>298.88</v>
      </c>
      <c r="U5851" s="9">
        <v>1608</v>
      </c>
    </row>
    <row r="5852" spans="1:21" ht="23.25" thickBot="1" x14ac:dyDescent="0.3">
      <c r="A5852" s="4" t="s">
        <v>1459</v>
      </c>
      <c r="B5852" s="4" t="s">
        <v>998</v>
      </c>
      <c r="C5852" s="4" t="s">
        <v>999</v>
      </c>
      <c r="D5852" s="4" t="s">
        <v>1473</v>
      </c>
      <c r="E5852" s="4" t="s">
        <v>1474</v>
      </c>
      <c r="F5852" s="4" t="s">
        <v>239</v>
      </c>
      <c r="G5852" s="4" t="s">
        <v>240</v>
      </c>
      <c r="H5852" s="4" t="s">
        <v>1069</v>
      </c>
      <c r="I5852" s="10">
        <v>1879.02</v>
      </c>
      <c r="J5852" s="11"/>
      <c r="K5852" s="10">
        <v>382.4</v>
      </c>
      <c r="L5852" s="10">
        <v>239</v>
      </c>
      <c r="M5852" s="10">
        <v>191.2</v>
      </c>
      <c r="N5852" s="14">
        <v>0</v>
      </c>
      <c r="O5852" s="10">
        <v>191.2</v>
      </c>
      <c r="P5852" s="11"/>
      <c r="Q5852" s="11"/>
      <c r="R5852" s="10">
        <v>239</v>
      </c>
      <c r="S5852" s="10">
        <v>191.2</v>
      </c>
      <c r="T5852" s="11"/>
      <c r="U5852" s="9">
        <v>3313.02</v>
      </c>
    </row>
    <row r="5853" spans="1:21" ht="23.25" thickBot="1" x14ac:dyDescent="0.3">
      <c r="A5853" s="4" t="s">
        <v>1459</v>
      </c>
      <c r="B5853" s="4" t="s">
        <v>998</v>
      </c>
      <c r="C5853" s="4" t="s">
        <v>999</v>
      </c>
      <c r="D5853" s="4" t="s">
        <v>1473</v>
      </c>
      <c r="E5853" s="4" t="s">
        <v>1474</v>
      </c>
      <c r="F5853" s="4" t="s">
        <v>154</v>
      </c>
      <c r="G5853" s="4" t="s">
        <v>155</v>
      </c>
      <c r="H5853" s="4" t="s">
        <v>1069</v>
      </c>
      <c r="I5853" s="7"/>
      <c r="J5853" s="7"/>
      <c r="K5853" s="7"/>
      <c r="L5853" s="7"/>
      <c r="M5853" s="7"/>
      <c r="N5853" s="8">
        <v>459.62</v>
      </c>
      <c r="O5853" s="7"/>
      <c r="P5853" s="7"/>
      <c r="Q5853" s="7"/>
      <c r="R5853" s="7"/>
      <c r="S5853" s="7"/>
      <c r="T5853" s="8">
        <v>254.37</v>
      </c>
      <c r="U5853" s="9">
        <v>713.99</v>
      </c>
    </row>
    <row r="5854" spans="1:21" ht="23.25" thickBot="1" x14ac:dyDescent="0.3">
      <c r="A5854" s="4" t="s">
        <v>1459</v>
      </c>
      <c r="B5854" s="4" t="s">
        <v>998</v>
      </c>
      <c r="C5854" s="4" t="s">
        <v>999</v>
      </c>
      <c r="D5854" s="4" t="s">
        <v>1473</v>
      </c>
      <c r="E5854" s="4" t="s">
        <v>1474</v>
      </c>
      <c r="F5854" s="4" t="s">
        <v>583</v>
      </c>
      <c r="G5854" s="4" t="s">
        <v>584</v>
      </c>
      <c r="H5854" s="4" t="s">
        <v>1069</v>
      </c>
      <c r="I5854" s="11"/>
      <c r="J5854" s="10">
        <v>225</v>
      </c>
      <c r="K5854" s="10">
        <v>18.899999999999999</v>
      </c>
      <c r="L5854" s="11"/>
      <c r="M5854" s="11"/>
      <c r="N5854" s="11"/>
      <c r="O5854" s="11"/>
      <c r="P5854" s="11"/>
      <c r="Q5854" s="11"/>
      <c r="R5854" s="11"/>
      <c r="S5854" s="11"/>
      <c r="T5854" s="11"/>
      <c r="U5854" s="9">
        <v>243.9</v>
      </c>
    </row>
    <row r="5855" spans="1:21" ht="23.25" thickBot="1" x14ac:dyDescent="0.3">
      <c r="A5855" s="4" t="s">
        <v>1459</v>
      </c>
      <c r="B5855" s="4" t="s">
        <v>1517</v>
      </c>
      <c r="C5855" s="4" t="s">
        <v>1518</v>
      </c>
      <c r="D5855" s="4" t="s">
        <v>1473</v>
      </c>
      <c r="E5855" s="4" t="s">
        <v>1474</v>
      </c>
      <c r="F5855" s="4" t="s">
        <v>70</v>
      </c>
      <c r="G5855" s="4" t="s">
        <v>71</v>
      </c>
      <c r="H5855" s="4" t="s">
        <v>1069</v>
      </c>
      <c r="I5855" s="8">
        <v>199.89</v>
      </c>
      <c r="J5855" s="7"/>
      <c r="K5855" s="8">
        <v>805.9</v>
      </c>
      <c r="L5855" s="8">
        <v>79.34</v>
      </c>
      <c r="M5855" s="8">
        <v>167.74</v>
      </c>
      <c r="N5855" s="8">
        <v>136.6</v>
      </c>
      <c r="O5855" s="7"/>
      <c r="P5855" s="8">
        <v>143.63999999999999</v>
      </c>
      <c r="Q5855" s="7"/>
      <c r="R5855" s="7"/>
      <c r="S5855" s="7"/>
      <c r="T5855" s="7"/>
      <c r="U5855" s="9">
        <v>1533.11</v>
      </c>
    </row>
    <row r="5856" spans="1:21" ht="23.25" thickBot="1" x14ac:dyDescent="0.3">
      <c r="A5856" s="4" t="s">
        <v>1459</v>
      </c>
      <c r="B5856" s="4" t="s">
        <v>1517</v>
      </c>
      <c r="C5856" s="4" t="s">
        <v>1518</v>
      </c>
      <c r="D5856" s="4" t="s">
        <v>1473</v>
      </c>
      <c r="E5856" s="4" t="s">
        <v>1474</v>
      </c>
      <c r="F5856" s="4" t="s">
        <v>94</v>
      </c>
      <c r="G5856" s="4" t="s">
        <v>95</v>
      </c>
      <c r="H5856" s="4" t="s">
        <v>1069</v>
      </c>
      <c r="I5856" s="11"/>
      <c r="J5856" s="11"/>
      <c r="K5856" s="11"/>
      <c r="L5856" s="11"/>
      <c r="M5856" s="11"/>
      <c r="N5856" s="10">
        <v>327.60000000000002</v>
      </c>
      <c r="O5856" s="11"/>
      <c r="P5856" s="11"/>
      <c r="Q5856" s="11"/>
      <c r="R5856" s="11"/>
      <c r="S5856" s="11"/>
      <c r="T5856" s="11"/>
      <c r="U5856" s="9">
        <v>327.60000000000002</v>
      </c>
    </row>
    <row r="5857" spans="1:21" ht="23.25" thickBot="1" x14ac:dyDescent="0.3">
      <c r="A5857" s="4" t="s">
        <v>1459</v>
      </c>
      <c r="B5857" s="4" t="s">
        <v>1517</v>
      </c>
      <c r="C5857" s="4" t="s">
        <v>1518</v>
      </c>
      <c r="D5857" s="4" t="s">
        <v>1473</v>
      </c>
      <c r="E5857" s="4" t="s">
        <v>1474</v>
      </c>
      <c r="F5857" s="4" t="s">
        <v>38</v>
      </c>
      <c r="G5857" s="4" t="s">
        <v>39</v>
      </c>
      <c r="H5857" s="4" t="s">
        <v>1069</v>
      </c>
      <c r="I5857" s="8">
        <v>3133</v>
      </c>
      <c r="J5857" s="8">
        <v>2968</v>
      </c>
      <c r="K5857" s="8">
        <v>4513</v>
      </c>
      <c r="L5857" s="8">
        <v>2974</v>
      </c>
      <c r="M5857" s="8">
        <v>3360</v>
      </c>
      <c r="N5857" s="8">
        <v>6344.72</v>
      </c>
      <c r="O5857" s="8">
        <v>5257.5</v>
      </c>
      <c r="P5857" s="8">
        <v>5170.24</v>
      </c>
      <c r="Q5857" s="8">
        <v>6932.7</v>
      </c>
      <c r="R5857" s="8">
        <v>5386.88</v>
      </c>
      <c r="S5857" s="8">
        <v>6165.42</v>
      </c>
      <c r="T5857" s="8">
        <v>4573.96</v>
      </c>
      <c r="U5857" s="9">
        <v>56779.42</v>
      </c>
    </row>
    <row r="5858" spans="1:21" ht="23.25" thickBot="1" x14ac:dyDescent="0.3">
      <c r="A5858" s="4" t="s">
        <v>1459</v>
      </c>
      <c r="B5858" s="4" t="s">
        <v>1517</v>
      </c>
      <c r="C5858" s="4" t="s">
        <v>1518</v>
      </c>
      <c r="D5858" s="4" t="s">
        <v>1473</v>
      </c>
      <c r="E5858" s="4" t="s">
        <v>1474</v>
      </c>
      <c r="F5858" s="4" t="s">
        <v>144</v>
      </c>
      <c r="G5858" s="4" t="s">
        <v>145</v>
      </c>
      <c r="H5858" s="4" t="s">
        <v>1069</v>
      </c>
      <c r="I5858" s="10">
        <v>1678.01</v>
      </c>
      <c r="J5858" s="10">
        <v>4148.8599999999997</v>
      </c>
      <c r="K5858" s="10">
        <v>4286.66</v>
      </c>
      <c r="L5858" s="10">
        <v>4412.37</v>
      </c>
      <c r="M5858" s="10">
        <v>4370.24</v>
      </c>
      <c r="N5858" s="10">
        <v>4038.81</v>
      </c>
      <c r="O5858" s="10">
        <v>1699.55</v>
      </c>
      <c r="P5858" s="10">
        <v>4116.3100000000004</v>
      </c>
      <c r="Q5858" s="10">
        <v>6078.4</v>
      </c>
      <c r="R5858" s="10">
        <v>4016.09</v>
      </c>
      <c r="S5858" s="10">
        <v>1848.87</v>
      </c>
      <c r="T5858" s="10">
        <v>4088.03</v>
      </c>
      <c r="U5858" s="9">
        <v>44782.2</v>
      </c>
    </row>
    <row r="5859" spans="1:21" ht="23.25" thickBot="1" x14ac:dyDescent="0.3">
      <c r="A5859" s="4" t="s">
        <v>1459</v>
      </c>
      <c r="B5859" s="4" t="s">
        <v>1517</v>
      </c>
      <c r="C5859" s="4" t="s">
        <v>1518</v>
      </c>
      <c r="D5859" s="4" t="s">
        <v>1473</v>
      </c>
      <c r="E5859" s="4" t="s">
        <v>1474</v>
      </c>
      <c r="F5859" s="4" t="s">
        <v>239</v>
      </c>
      <c r="G5859" s="4" t="s">
        <v>240</v>
      </c>
      <c r="H5859" s="4" t="s">
        <v>1069</v>
      </c>
      <c r="I5859" s="8">
        <v>1151.6400000000001</v>
      </c>
      <c r="J5859" s="7"/>
      <c r="K5859" s="7"/>
      <c r="L5859" s="7"/>
      <c r="M5859" s="8">
        <v>3167.01</v>
      </c>
      <c r="N5859" s="8">
        <v>2303.2800000000002</v>
      </c>
      <c r="O5859" s="8">
        <v>575.82000000000005</v>
      </c>
      <c r="P5859" s="7"/>
      <c r="Q5859" s="7"/>
      <c r="R5859" s="8">
        <v>291.60000000000002</v>
      </c>
      <c r="S5859" s="7"/>
      <c r="T5859" s="8">
        <v>863.73</v>
      </c>
      <c r="U5859" s="9">
        <v>8353.08</v>
      </c>
    </row>
    <row r="5860" spans="1:21" ht="23.25" thickBot="1" x14ac:dyDescent="0.3">
      <c r="A5860" s="4" t="s">
        <v>1459</v>
      </c>
      <c r="B5860" s="4" t="s">
        <v>1517</v>
      </c>
      <c r="C5860" s="4" t="s">
        <v>1518</v>
      </c>
      <c r="D5860" s="4" t="s">
        <v>1473</v>
      </c>
      <c r="E5860" s="4" t="s">
        <v>1474</v>
      </c>
      <c r="F5860" s="4" t="s">
        <v>154</v>
      </c>
      <c r="G5860" s="4" t="s">
        <v>155</v>
      </c>
      <c r="H5860" s="4" t="s">
        <v>1069</v>
      </c>
      <c r="I5860" s="10">
        <v>2434.02</v>
      </c>
      <c r="J5860" s="10">
        <v>846.92</v>
      </c>
      <c r="K5860" s="10">
        <v>75</v>
      </c>
      <c r="L5860" s="10">
        <v>3860.78</v>
      </c>
      <c r="M5860" s="14">
        <v>0</v>
      </c>
      <c r="N5860" s="10">
        <v>2507.3000000000002</v>
      </c>
      <c r="O5860" s="11"/>
      <c r="P5860" s="11"/>
      <c r="Q5860" s="10">
        <v>380</v>
      </c>
      <c r="R5860" s="11"/>
      <c r="S5860" s="11"/>
      <c r="T5860" s="11"/>
      <c r="U5860" s="9">
        <v>10104.02</v>
      </c>
    </row>
    <row r="5861" spans="1:21" ht="23.25" thickBot="1" x14ac:dyDescent="0.3">
      <c r="A5861" s="4" t="s">
        <v>1459</v>
      </c>
      <c r="B5861" s="4" t="s">
        <v>1517</v>
      </c>
      <c r="C5861" s="4" t="s">
        <v>1518</v>
      </c>
      <c r="D5861" s="4" t="s">
        <v>1473</v>
      </c>
      <c r="E5861" s="4" t="s">
        <v>1474</v>
      </c>
      <c r="F5861" s="4" t="s">
        <v>583</v>
      </c>
      <c r="G5861" s="4" t="s">
        <v>584</v>
      </c>
      <c r="H5861" s="4" t="s">
        <v>1069</v>
      </c>
      <c r="I5861" s="7"/>
      <c r="J5861" s="7"/>
      <c r="K5861" s="7"/>
      <c r="L5861" s="7"/>
      <c r="M5861" s="7"/>
      <c r="N5861" s="7"/>
      <c r="O5861" s="7"/>
      <c r="P5861" s="7"/>
      <c r="Q5861" s="7"/>
      <c r="R5861" s="7"/>
      <c r="S5861" s="8">
        <v>498.98</v>
      </c>
      <c r="T5861" s="7"/>
      <c r="U5861" s="9">
        <v>498.98</v>
      </c>
    </row>
    <row r="5862" spans="1:21" ht="23.25" thickBot="1" x14ac:dyDescent="0.3">
      <c r="A5862" s="4" t="s">
        <v>1459</v>
      </c>
      <c r="B5862" s="4" t="s">
        <v>1517</v>
      </c>
      <c r="C5862" s="4" t="s">
        <v>1518</v>
      </c>
      <c r="D5862" s="4" t="s">
        <v>1473</v>
      </c>
      <c r="E5862" s="4" t="s">
        <v>1474</v>
      </c>
      <c r="F5862" s="4" t="s">
        <v>18</v>
      </c>
      <c r="G5862" s="4" t="s">
        <v>19</v>
      </c>
      <c r="H5862" s="4" t="s">
        <v>1069</v>
      </c>
      <c r="I5862" s="11"/>
      <c r="J5862" s="11"/>
      <c r="K5862" s="10">
        <v>512.5</v>
      </c>
      <c r="L5862" s="11"/>
      <c r="M5862" s="11"/>
      <c r="N5862" s="11"/>
      <c r="O5862" s="11"/>
      <c r="P5862" s="11"/>
      <c r="Q5862" s="11"/>
      <c r="R5862" s="11"/>
      <c r="S5862" s="11"/>
      <c r="T5862" s="11"/>
      <c r="U5862" s="9">
        <v>512.5</v>
      </c>
    </row>
    <row r="5863" spans="1:21" ht="23.25" thickBot="1" x14ac:dyDescent="0.3">
      <c r="A5863" s="4" t="s">
        <v>1459</v>
      </c>
      <c r="B5863" s="4" t="s">
        <v>1000</v>
      </c>
      <c r="C5863" s="4" t="s">
        <v>1001</v>
      </c>
      <c r="D5863" s="4" t="s">
        <v>1473</v>
      </c>
      <c r="E5863" s="4" t="s">
        <v>1474</v>
      </c>
      <c r="F5863" s="4" t="s">
        <v>38</v>
      </c>
      <c r="G5863" s="4" t="s">
        <v>39</v>
      </c>
      <c r="H5863" s="4" t="s">
        <v>1069</v>
      </c>
      <c r="I5863" s="8">
        <v>2039.78</v>
      </c>
      <c r="J5863" s="8">
        <v>3238.85</v>
      </c>
      <c r="K5863" s="8">
        <v>6946.28</v>
      </c>
      <c r="L5863" s="8">
        <v>851.89</v>
      </c>
      <c r="M5863" s="8">
        <v>2550.89</v>
      </c>
      <c r="N5863" s="8">
        <v>7527.33</v>
      </c>
      <c r="O5863" s="8">
        <v>1841.89</v>
      </c>
      <c r="P5863" s="8">
        <v>3201.09</v>
      </c>
      <c r="Q5863" s="8">
        <v>1742.44</v>
      </c>
      <c r="R5863" s="8">
        <v>1629.39</v>
      </c>
      <c r="S5863" s="8">
        <v>2004.31</v>
      </c>
      <c r="T5863" s="8">
        <v>1635.89</v>
      </c>
      <c r="U5863" s="9">
        <v>35210.03</v>
      </c>
    </row>
    <row r="5864" spans="1:21" ht="23.25" thickBot="1" x14ac:dyDescent="0.3">
      <c r="A5864" s="4" t="s">
        <v>1459</v>
      </c>
      <c r="B5864" s="4" t="s">
        <v>1000</v>
      </c>
      <c r="C5864" s="4" t="s">
        <v>1001</v>
      </c>
      <c r="D5864" s="4" t="s">
        <v>1473</v>
      </c>
      <c r="E5864" s="4" t="s">
        <v>1474</v>
      </c>
      <c r="F5864" s="4" t="s">
        <v>144</v>
      </c>
      <c r="G5864" s="4" t="s">
        <v>145</v>
      </c>
      <c r="H5864" s="4" t="s">
        <v>1069</v>
      </c>
      <c r="I5864" s="10">
        <v>840.15</v>
      </c>
      <c r="J5864" s="10">
        <v>833.71</v>
      </c>
      <c r="K5864" s="10">
        <v>949.46</v>
      </c>
      <c r="L5864" s="10">
        <v>927.13</v>
      </c>
      <c r="M5864" s="10">
        <v>879.99</v>
      </c>
      <c r="N5864" s="10">
        <v>821.15</v>
      </c>
      <c r="O5864" s="10">
        <v>794.37</v>
      </c>
      <c r="P5864" s="10">
        <v>787.69</v>
      </c>
      <c r="Q5864" s="10">
        <v>747.51</v>
      </c>
      <c r="R5864" s="10">
        <v>760.91</v>
      </c>
      <c r="S5864" s="10">
        <v>847.92</v>
      </c>
      <c r="T5864" s="10">
        <v>847.92</v>
      </c>
      <c r="U5864" s="9">
        <v>10037.91</v>
      </c>
    </row>
    <row r="5865" spans="1:21" ht="23.25" thickBot="1" x14ac:dyDescent="0.3">
      <c r="A5865" s="4" t="s">
        <v>1459</v>
      </c>
      <c r="B5865" s="4" t="s">
        <v>1000</v>
      </c>
      <c r="C5865" s="4" t="s">
        <v>1001</v>
      </c>
      <c r="D5865" s="4" t="s">
        <v>1473</v>
      </c>
      <c r="E5865" s="4" t="s">
        <v>1474</v>
      </c>
      <c r="F5865" s="4" t="s">
        <v>239</v>
      </c>
      <c r="G5865" s="4" t="s">
        <v>240</v>
      </c>
      <c r="H5865" s="4" t="s">
        <v>1069</v>
      </c>
      <c r="I5865" s="7"/>
      <c r="J5865" s="7"/>
      <c r="K5865" s="8">
        <v>387.99</v>
      </c>
      <c r="L5865" s="8">
        <v>172.44</v>
      </c>
      <c r="M5865" s="8">
        <v>134.4</v>
      </c>
      <c r="N5865" s="8">
        <v>81.150000000000006</v>
      </c>
      <c r="O5865" s="8">
        <v>172.44</v>
      </c>
      <c r="P5865" s="7"/>
      <c r="Q5865" s="7"/>
      <c r="R5865" s="8">
        <v>172.44</v>
      </c>
      <c r="S5865" s="8">
        <v>215.55</v>
      </c>
      <c r="T5865" s="7"/>
      <c r="U5865" s="9">
        <v>1336.41</v>
      </c>
    </row>
    <row r="5866" spans="1:21" ht="23.25" thickBot="1" x14ac:dyDescent="0.3">
      <c r="A5866" s="4" t="s">
        <v>1459</v>
      </c>
      <c r="B5866" s="4" t="s">
        <v>1000</v>
      </c>
      <c r="C5866" s="4" t="s">
        <v>1001</v>
      </c>
      <c r="D5866" s="4" t="s">
        <v>1473</v>
      </c>
      <c r="E5866" s="4" t="s">
        <v>1474</v>
      </c>
      <c r="F5866" s="4" t="s">
        <v>154</v>
      </c>
      <c r="G5866" s="4" t="s">
        <v>155</v>
      </c>
      <c r="H5866" s="4" t="s">
        <v>1069</v>
      </c>
      <c r="I5866" s="10">
        <v>2876.94</v>
      </c>
      <c r="J5866" s="10">
        <v>4669.5</v>
      </c>
      <c r="K5866" s="10">
        <v>282.5</v>
      </c>
      <c r="L5866" s="11"/>
      <c r="M5866" s="11"/>
      <c r="N5866" s="10">
        <v>433.5</v>
      </c>
      <c r="O5866" s="11"/>
      <c r="P5866" s="10">
        <v>240</v>
      </c>
      <c r="Q5866" s="10">
        <v>3200</v>
      </c>
      <c r="R5866" s="11"/>
      <c r="S5866" s="10">
        <v>448</v>
      </c>
      <c r="T5866" s="11"/>
      <c r="U5866" s="9">
        <v>12150.44</v>
      </c>
    </row>
    <row r="5867" spans="1:21" ht="23.25" thickBot="1" x14ac:dyDescent="0.3">
      <c r="A5867" s="4" t="s">
        <v>1459</v>
      </c>
      <c r="B5867" s="4" t="s">
        <v>1000</v>
      </c>
      <c r="C5867" s="4" t="s">
        <v>1001</v>
      </c>
      <c r="D5867" s="4" t="s">
        <v>1473</v>
      </c>
      <c r="E5867" s="4" t="s">
        <v>1474</v>
      </c>
      <c r="F5867" s="4" t="s">
        <v>583</v>
      </c>
      <c r="G5867" s="4" t="s">
        <v>584</v>
      </c>
      <c r="H5867" s="4" t="s">
        <v>1069</v>
      </c>
      <c r="I5867" s="7"/>
      <c r="J5867" s="7"/>
      <c r="K5867" s="7"/>
      <c r="L5867" s="7"/>
      <c r="M5867" s="7"/>
      <c r="N5867" s="7"/>
      <c r="O5867" s="7"/>
      <c r="P5867" s="7"/>
      <c r="Q5867" s="7"/>
      <c r="R5867" s="7"/>
      <c r="S5867" s="8">
        <v>450</v>
      </c>
      <c r="T5867" s="7"/>
      <c r="U5867" s="9">
        <v>450</v>
      </c>
    </row>
    <row r="5868" spans="1:21" ht="23.25" thickBot="1" x14ac:dyDescent="0.3">
      <c r="A5868" s="4" t="s">
        <v>1459</v>
      </c>
      <c r="B5868" s="4" t="s">
        <v>1002</v>
      </c>
      <c r="C5868" s="4" t="s">
        <v>1003</v>
      </c>
      <c r="D5868" s="4" t="s">
        <v>1473</v>
      </c>
      <c r="E5868" s="4" t="s">
        <v>1474</v>
      </c>
      <c r="F5868" s="4" t="s">
        <v>70</v>
      </c>
      <c r="G5868" s="4" t="s">
        <v>71</v>
      </c>
      <c r="H5868" s="4" t="s">
        <v>1069</v>
      </c>
      <c r="I5868" s="11"/>
      <c r="J5868" s="11"/>
      <c r="K5868" s="10">
        <v>859.1</v>
      </c>
      <c r="L5868" s="10">
        <v>87.28</v>
      </c>
      <c r="M5868" s="11"/>
      <c r="N5868" s="10">
        <v>87.28</v>
      </c>
      <c r="O5868" s="10">
        <v>177.03</v>
      </c>
      <c r="P5868" s="11"/>
      <c r="Q5868" s="11"/>
      <c r="R5868" s="10">
        <v>87.28</v>
      </c>
      <c r="S5868" s="10">
        <v>87.28</v>
      </c>
      <c r="T5868" s="11"/>
      <c r="U5868" s="9">
        <v>1385.25</v>
      </c>
    </row>
    <row r="5869" spans="1:21" ht="23.25" thickBot="1" x14ac:dyDescent="0.3">
      <c r="A5869" s="4" t="s">
        <v>1459</v>
      </c>
      <c r="B5869" s="4" t="s">
        <v>1002</v>
      </c>
      <c r="C5869" s="4" t="s">
        <v>1003</v>
      </c>
      <c r="D5869" s="4" t="s">
        <v>1473</v>
      </c>
      <c r="E5869" s="4" t="s">
        <v>1474</v>
      </c>
      <c r="F5869" s="4" t="s">
        <v>38</v>
      </c>
      <c r="G5869" s="4" t="s">
        <v>39</v>
      </c>
      <c r="H5869" s="4" t="s">
        <v>1069</v>
      </c>
      <c r="I5869" s="8">
        <v>626</v>
      </c>
      <c r="J5869" s="8">
        <v>2545</v>
      </c>
      <c r="K5869" s="8">
        <v>2035</v>
      </c>
      <c r="L5869" s="7"/>
      <c r="M5869" s="8">
        <v>1208</v>
      </c>
      <c r="N5869" s="8">
        <v>3975</v>
      </c>
      <c r="O5869" s="8">
        <v>565</v>
      </c>
      <c r="P5869" s="8">
        <v>4345.42</v>
      </c>
      <c r="Q5869" s="8">
        <v>595.44000000000005</v>
      </c>
      <c r="R5869" s="8">
        <v>1841.26</v>
      </c>
      <c r="S5869" s="8">
        <v>1760</v>
      </c>
      <c r="T5869" s="8">
        <v>565</v>
      </c>
      <c r="U5869" s="9">
        <v>20061.12</v>
      </c>
    </row>
    <row r="5870" spans="1:21" ht="23.25" thickBot="1" x14ac:dyDescent="0.3">
      <c r="A5870" s="4" t="s">
        <v>1459</v>
      </c>
      <c r="B5870" s="4" t="s">
        <v>1002</v>
      </c>
      <c r="C5870" s="4" t="s">
        <v>1003</v>
      </c>
      <c r="D5870" s="4" t="s">
        <v>1473</v>
      </c>
      <c r="E5870" s="4" t="s">
        <v>1474</v>
      </c>
      <c r="F5870" s="4" t="s">
        <v>144</v>
      </c>
      <c r="G5870" s="4" t="s">
        <v>145</v>
      </c>
      <c r="H5870" s="4" t="s">
        <v>1069</v>
      </c>
      <c r="I5870" s="10">
        <v>1021.64</v>
      </c>
      <c r="J5870" s="10">
        <v>847.4</v>
      </c>
      <c r="K5870" s="10">
        <v>516.41999999999996</v>
      </c>
      <c r="L5870" s="10">
        <v>590.87</v>
      </c>
      <c r="M5870" s="10">
        <v>543.16999999999996</v>
      </c>
      <c r="N5870" s="10">
        <v>516.39</v>
      </c>
      <c r="O5870" s="10">
        <v>527.6</v>
      </c>
      <c r="P5870" s="10">
        <v>542.32000000000005</v>
      </c>
      <c r="Q5870" s="10">
        <v>871.1</v>
      </c>
      <c r="R5870" s="10">
        <v>852.01</v>
      </c>
      <c r="S5870" s="10">
        <v>1020.41</v>
      </c>
      <c r="T5870" s="10">
        <v>1076.29</v>
      </c>
      <c r="U5870" s="9">
        <v>8925.6200000000008</v>
      </c>
    </row>
    <row r="5871" spans="1:21" ht="23.25" thickBot="1" x14ac:dyDescent="0.3">
      <c r="A5871" s="4" t="s">
        <v>1459</v>
      </c>
      <c r="B5871" s="4" t="s">
        <v>1002</v>
      </c>
      <c r="C5871" s="4" t="s">
        <v>1003</v>
      </c>
      <c r="D5871" s="4" t="s">
        <v>1473</v>
      </c>
      <c r="E5871" s="4" t="s">
        <v>1474</v>
      </c>
      <c r="F5871" s="4" t="s">
        <v>239</v>
      </c>
      <c r="G5871" s="4" t="s">
        <v>240</v>
      </c>
      <c r="H5871" s="4" t="s">
        <v>1069</v>
      </c>
      <c r="I5871" s="8">
        <v>624.6</v>
      </c>
      <c r="J5871" s="7"/>
      <c r="K5871" s="8">
        <v>562.54999999999995</v>
      </c>
      <c r="L5871" s="8">
        <v>225.02</v>
      </c>
      <c r="M5871" s="8">
        <v>225.02</v>
      </c>
      <c r="N5871" s="13">
        <v>0</v>
      </c>
      <c r="O5871" s="8">
        <v>187.01</v>
      </c>
      <c r="P5871" s="7"/>
      <c r="Q5871" s="7"/>
      <c r="R5871" s="8">
        <v>309.68</v>
      </c>
      <c r="S5871" s="8">
        <v>309.68</v>
      </c>
      <c r="T5871" s="7"/>
      <c r="U5871" s="9">
        <v>2443.56</v>
      </c>
    </row>
    <row r="5872" spans="1:21" ht="23.25" thickBot="1" x14ac:dyDescent="0.3">
      <c r="A5872" s="4" t="s">
        <v>1459</v>
      </c>
      <c r="B5872" s="4" t="s">
        <v>1002</v>
      </c>
      <c r="C5872" s="4" t="s">
        <v>1003</v>
      </c>
      <c r="D5872" s="4" t="s">
        <v>1473</v>
      </c>
      <c r="E5872" s="4" t="s">
        <v>1474</v>
      </c>
      <c r="F5872" s="4" t="s">
        <v>154</v>
      </c>
      <c r="G5872" s="4" t="s">
        <v>155</v>
      </c>
      <c r="H5872" s="4" t="s">
        <v>1069</v>
      </c>
      <c r="I5872" s="10">
        <v>194</v>
      </c>
      <c r="J5872" s="11"/>
      <c r="K5872" s="11"/>
      <c r="L5872" s="11"/>
      <c r="M5872" s="11"/>
      <c r="N5872" s="11"/>
      <c r="O5872" s="11"/>
      <c r="P5872" s="11"/>
      <c r="Q5872" s="10">
        <v>180</v>
      </c>
      <c r="R5872" s="11"/>
      <c r="S5872" s="11"/>
      <c r="T5872" s="10">
        <v>181.5</v>
      </c>
      <c r="U5872" s="9">
        <v>555.5</v>
      </c>
    </row>
    <row r="5873" spans="1:21" ht="23.25" thickBot="1" x14ac:dyDescent="0.3">
      <c r="A5873" s="4" t="s">
        <v>1459</v>
      </c>
      <c r="B5873" s="4" t="s">
        <v>1004</v>
      </c>
      <c r="C5873" s="4" t="s">
        <v>1005</v>
      </c>
      <c r="D5873" s="4" t="s">
        <v>1473</v>
      </c>
      <c r="E5873" s="4" t="s">
        <v>1474</v>
      </c>
      <c r="F5873" s="4" t="s">
        <v>70</v>
      </c>
      <c r="G5873" s="4" t="s">
        <v>71</v>
      </c>
      <c r="H5873" s="4" t="s">
        <v>1069</v>
      </c>
      <c r="I5873" s="7"/>
      <c r="J5873" s="7"/>
      <c r="K5873" s="7"/>
      <c r="L5873" s="7"/>
      <c r="M5873" s="7"/>
      <c r="N5873" s="7"/>
      <c r="O5873" s="7"/>
      <c r="P5873" s="8">
        <v>30</v>
      </c>
      <c r="Q5873" s="7"/>
      <c r="R5873" s="7"/>
      <c r="S5873" s="7"/>
      <c r="T5873" s="7"/>
      <c r="U5873" s="9">
        <v>30</v>
      </c>
    </row>
    <row r="5874" spans="1:21" ht="23.25" thickBot="1" x14ac:dyDescent="0.3">
      <c r="A5874" s="4" t="s">
        <v>1459</v>
      </c>
      <c r="B5874" s="4" t="s">
        <v>1004</v>
      </c>
      <c r="C5874" s="4" t="s">
        <v>1005</v>
      </c>
      <c r="D5874" s="4" t="s">
        <v>1473</v>
      </c>
      <c r="E5874" s="4" t="s">
        <v>1474</v>
      </c>
      <c r="F5874" s="4" t="s">
        <v>94</v>
      </c>
      <c r="G5874" s="4" t="s">
        <v>95</v>
      </c>
      <c r="H5874" s="4" t="s">
        <v>1069</v>
      </c>
      <c r="I5874" s="11"/>
      <c r="J5874" s="11"/>
      <c r="K5874" s="11"/>
      <c r="L5874" s="11"/>
      <c r="M5874" s="11"/>
      <c r="N5874" s="11"/>
      <c r="O5874" s="11"/>
      <c r="P5874" s="10">
        <v>3210</v>
      </c>
      <c r="Q5874" s="10">
        <v>111.96</v>
      </c>
      <c r="R5874" s="11"/>
      <c r="S5874" s="11"/>
      <c r="T5874" s="11"/>
      <c r="U5874" s="9">
        <v>3321.96</v>
      </c>
    </row>
    <row r="5875" spans="1:21" ht="23.25" thickBot="1" x14ac:dyDescent="0.3">
      <c r="A5875" s="4" t="s">
        <v>1459</v>
      </c>
      <c r="B5875" s="4" t="s">
        <v>1004</v>
      </c>
      <c r="C5875" s="4" t="s">
        <v>1005</v>
      </c>
      <c r="D5875" s="4" t="s">
        <v>1473</v>
      </c>
      <c r="E5875" s="4" t="s">
        <v>1474</v>
      </c>
      <c r="F5875" s="4" t="s">
        <v>537</v>
      </c>
      <c r="G5875" s="4" t="s">
        <v>538</v>
      </c>
      <c r="H5875" s="4" t="s">
        <v>1069</v>
      </c>
      <c r="I5875" s="7"/>
      <c r="J5875" s="7"/>
      <c r="K5875" s="7"/>
      <c r="L5875" s="7"/>
      <c r="M5875" s="7"/>
      <c r="N5875" s="7"/>
      <c r="O5875" s="7"/>
      <c r="P5875" s="7"/>
      <c r="Q5875" s="8">
        <v>1493</v>
      </c>
      <c r="R5875" s="7"/>
      <c r="S5875" s="7"/>
      <c r="T5875" s="7"/>
      <c r="U5875" s="9">
        <v>1493</v>
      </c>
    </row>
    <row r="5876" spans="1:21" ht="23.25" thickBot="1" x14ac:dyDescent="0.3">
      <c r="A5876" s="4" t="s">
        <v>1459</v>
      </c>
      <c r="B5876" s="4" t="s">
        <v>1004</v>
      </c>
      <c r="C5876" s="4" t="s">
        <v>1005</v>
      </c>
      <c r="D5876" s="4" t="s">
        <v>1473</v>
      </c>
      <c r="E5876" s="4" t="s">
        <v>1474</v>
      </c>
      <c r="F5876" s="4" t="s">
        <v>38</v>
      </c>
      <c r="G5876" s="4" t="s">
        <v>39</v>
      </c>
      <c r="H5876" s="4" t="s">
        <v>1069</v>
      </c>
      <c r="I5876" s="10">
        <v>1457.11</v>
      </c>
      <c r="J5876" s="10">
        <v>570.66</v>
      </c>
      <c r="K5876" s="10">
        <v>720.66</v>
      </c>
      <c r="L5876" s="10">
        <v>2423.25</v>
      </c>
      <c r="M5876" s="10">
        <v>7707.57</v>
      </c>
      <c r="N5876" s="10">
        <v>2978.8</v>
      </c>
      <c r="O5876" s="10">
        <v>653.25</v>
      </c>
      <c r="P5876" s="10">
        <v>1018.25</v>
      </c>
      <c r="Q5876" s="10">
        <v>3224.1</v>
      </c>
      <c r="R5876" s="10">
        <v>5316.6</v>
      </c>
      <c r="S5876" s="10">
        <v>1555.84</v>
      </c>
      <c r="T5876" s="10">
        <v>1253.25</v>
      </c>
      <c r="U5876" s="9">
        <v>28879.34</v>
      </c>
    </row>
    <row r="5877" spans="1:21" ht="23.25" thickBot="1" x14ac:dyDescent="0.3">
      <c r="A5877" s="4" t="s">
        <v>1459</v>
      </c>
      <c r="B5877" s="4" t="s">
        <v>1004</v>
      </c>
      <c r="C5877" s="4" t="s">
        <v>1005</v>
      </c>
      <c r="D5877" s="4" t="s">
        <v>1473</v>
      </c>
      <c r="E5877" s="4" t="s">
        <v>1474</v>
      </c>
      <c r="F5877" s="4" t="s">
        <v>144</v>
      </c>
      <c r="G5877" s="4" t="s">
        <v>145</v>
      </c>
      <c r="H5877" s="4" t="s">
        <v>1069</v>
      </c>
      <c r="I5877" s="7"/>
      <c r="J5877" s="7"/>
      <c r="K5877" s="7"/>
      <c r="L5877" s="7"/>
      <c r="M5877" s="7"/>
      <c r="N5877" s="7"/>
      <c r="O5877" s="7"/>
      <c r="P5877" s="7"/>
      <c r="Q5877" s="7"/>
      <c r="R5877" s="8">
        <v>82.37</v>
      </c>
      <c r="S5877" s="8">
        <v>110.6</v>
      </c>
      <c r="T5877" s="8">
        <v>100.01</v>
      </c>
      <c r="U5877" s="9">
        <v>292.98</v>
      </c>
    </row>
    <row r="5878" spans="1:21" ht="23.25" thickBot="1" x14ac:dyDescent="0.3">
      <c r="A5878" s="4" t="s">
        <v>1459</v>
      </c>
      <c r="B5878" s="4" t="s">
        <v>1004</v>
      </c>
      <c r="C5878" s="4" t="s">
        <v>1005</v>
      </c>
      <c r="D5878" s="4" t="s">
        <v>1473</v>
      </c>
      <c r="E5878" s="4" t="s">
        <v>1474</v>
      </c>
      <c r="F5878" s="4" t="s">
        <v>154</v>
      </c>
      <c r="G5878" s="4" t="s">
        <v>155</v>
      </c>
      <c r="H5878" s="4" t="s">
        <v>1069</v>
      </c>
      <c r="I5878" s="10">
        <v>1556.25</v>
      </c>
      <c r="J5878" s="11"/>
      <c r="K5878" s="11"/>
      <c r="L5878" s="11"/>
      <c r="M5878" s="11"/>
      <c r="N5878" s="11"/>
      <c r="O5878" s="11"/>
      <c r="P5878" s="10">
        <v>480</v>
      </c>
      <c r="Q5878" s="11"/>
      <c r="R5878" s="11"/>
      <c r="S5878" s="10">
        <v>352.5</v>
      </c>
      <c r="T5878" s="11"/>
      <c r="U5878" s="9">
        <v>2388.75</v>
      </c>
    </row>
    <row r="5879" spans="1:21" ht="23.25" thickBot="1" x14ac:dyDescent="0.3">
      <c r="A5879" s="4" t="s">
        <v>1459</v>
      </c>
      <c r="B5879" s="4" t="s">
        <v>1004</v>
      </c>
      <c r="C5879" s="4" t="s">
        <v>1005</v>
      </c>
      <c r="D5879" s="4" t="s">
        <v>1473</v>
      </c>
      <c r="E5879" s="4" t="s">
        <v>1474</v>
      </c>
      <c r="F5879" s="4" t="s">
        <v>583</v>
      </c>
      <c r="G5879" s="4" t="s">
        <v>584</v>
      </c>
      <c r="H5879" s="4" t="s">
        <v>1069</v>
      </c>
      <c r="I5879" s="7"/>
      <c r="J5879" s="7"/>
      <c r="K5879" s="7"/>
      <c r="L5879" s="7"/>
      <c r="M5879" s="7"/>
      <c r="N5879" s="7"/>
      <c r="O5879" s="7"/>
      <c r="P5879" s="7"/>
      <c r="Q5879" s="8">
        <v>380.1</v>
      </c>
      <c r="R5879" s="7"/>
      <c r="S5879" s="7"/>
      <c r="T5879" s="7"/>
      <c r="U5879" s="9">
        <v>380.1</v>
      </c>
    </row>
    <row r="5880" spans="1:21" ht="23.25" thickBot="1" x14ac:dyDescent="0.3">
      <c r="A5880" s="4" t="s">
        <v>1459</v>
      </c>
      <c r="B5880" s="4" t="s">
        <v>1006</v>
      </c>
      <c r="C5880" s="4" t="s">
        <v>1007</v>
      </c>
      <c r="D5880" s="4" t="s">
        <v>1462</v>
      </c>
      <c r="E5880" s="4" t="s">
        <v>1463</v>
      </c>
      <c r="F5880" s="4" t="s">
        <v>38</v>
      </c>
      <c r="G5880" s="4" t="s">
        <v>39</v>
      </c>
      <c r="H5880" s="4" t="s">
        <v>205</v>
      </c>
      <c r="I5880" s="11"/>
      <c r="J5880" s="11"/>
      <c r="K5880" s="10">
        <v>270</v>
      </c>
      <c r="L5880" s="11"/>
      <c r="M5880" s="11"/>
      <c r="N5880" s="11"/>
      <c r="O5880" s="11"/>
      <c r="P5880" s="11"/>
      <c r="Q5880" s="11"/>
      <c r="R5880" s="11"/>
      <c r="S5880" s="11"/>
      <c r="T5880" s="11"/>
      <c r="U5880" s="9">
        <v>270</v>
      </c>
    </row>
    <row r="5881" spans="1:21" ht="23.25" thickBot="1" x14ac:dyDescent="0.3">
      <c r="A5881" s="4" t="s">
        <v>1459</v>
      </c>
      <c r="B5881" s="4" t="s">
        <v>1006</v>
      </c>
      <c r="C5881" s="4" t="s">
        <v>1007</v>
      </c>
      <c r="D5881" s="4" t="s">
        <v>1462</v>
      </c>
      <c r="E5881" s="4" t="s">
        <v>1463</v>
      </c>
      <c r="F5881" s="4" t="s">
        <v>98</v>
      </c>
      <c r="G5881" s="4" t="s">
        <v>99</v>
      </c>
      <c r="H5881" s="4" t="s">
        <v>205</v>
      </c>
      <c r="I5881" s="7"/>
      <c r="J5881" s="7"/>
      <c r="K5881" s="7"/>
      <c r="L5881" s="7"/>
      <c r="M5881" s="7"/>
      <c r="N5881" s="7"/>
      <c r="O5881" s="7"/>
      <c r="P5881" s="7"/>
      <c r="Q5881" s="7"/>
      <c r="R5881" s="7"/>
      <c r="S5881" s="8">
        <v>300.5</v>
      </c>
      <c r="T5881" s="13">
        <v>0</v>
      </c>
      <c r="U5881" s="9">
        <v>300.5</v>
      </c>
    </row>
    <row r="5882" spans="1:21" ht="23.25" thickBot="1" x14ac:dyDescent="0.3">
      <c r="A5882" s="4" t="s">
        <v>1459</v>
      </c>
      <c r="B5882" s="4" t="s">
        <v>1006</v>
      </c>
      <c r="C5882" s="4" t="s">
        <v>1007</v>
      </c>
      <c r="D5882" s="4" t="s">
        <v>1473</v>
      </c>
      <c r="E5882" s="4" t="s">
        <v>1474</v>
      </c>
      <c r="F5882" s="4" t="s">
        <v>70</v>
      </c>
      <c r="G5882" s="4" t="s">
        <v>71</v>
      </c>
      <c r="H5882" s="4" t="s">
        <v>1069</v>
      </c>
      <c r="I5882" s="11"/>
      <c r="J5882" s="11"/>
      <c r="K5882" s="10">
        <v>699.43</v>
      </c>
      <c r="L5882" s="10">
        <v>110.52</v>
      </c>
      <c r="M5882" s="14">
        <v>0</v>
      </c>
      <c r="N5882" s="10">
        <v>27.47</v>
      </c>
      <c r="O5882" s="10">
        <v>95.34</v>
      </c>
      <c r="P5882" s="11"/>
      <c r="Q5882" s="11"/>
      <c r="R5882" s="11"/>
      <c r="S5882" s="10">
        <v>95.34</v>
      </c>
      <c r="T5882" s="11"/>
      <c r="U5882" s="9">
        <v>1028.0999999999999</v>
      </c>
    </row>
    <row r="5883" spans="1:21" ht="23.25" thickBot="1" x14ac:dyDescent="0.3">
      <c r="A5883" s="4" t="s">
        <v>1459</v>
      </c>
      <c r="B5883" s="4" t="s">
        <v>1006</v>
      </c>
      <c r="C5883" s="4" t="s">
        <v>1007</v>
      </c>
      <c r="D5883" s="4" t="s">
        <v>1473</v>
      </c>
      <c r="E5883" s="4" t="s">
        <v>1474</v>
      </c>
      <c r="F5883" s="4" t="s">
        <v>47</v>
      </c>
      <c r="G5883" s="4" t="s">
        <v>48</v>
      </c>
      <c r="H5883" s="4" t="s">
        <v>1069</v>
      </c>
      <c r="I5883" s="7"/>
      <c r="J5883" s="7"/>
      <c r="K5883" s="8">
        <v>198.32</v>
      </c>
      <c r="L5883" s="7"/>
      <c r="M5883" s="7"/>
      <c r="N5883" s="7"/>
      <c r="O5883" s="7"/>
      <c r="P5883" s="7"/>
      <c r="Q5883" s="7"/>
      <c r="R5883" s="7"/>
      <c r="S5883" s="7"/>
      <c r="T5883" s="7"/>
      <c r="U5883" s="9">
        <v>198.32</v>
      </c>
    </row>
    <row r="5884" spans="1:21" ht="23.25" thickBot="1" x14ac:dyDescent="0.3">
      <c r="A5884" s="4" t="s">
        <v>1459</v>
      </c>
      <c r="B5884" s="4" t="s">
        <v>1006</v>
      </c>
      <c r="C5884" s="4" t="s">
        <v>1007</v>
      </c>
      <c r="D5884" s="4" t="s">
        <v>1473</v>
      </c>
      <c r="E5884" s="4" t="s">
        <v>1474</v>
      </c>
      <c r="F5884" s="4" t="s">
        <v>537</v>
      </c>
      <c r="G5884" s="4" t="s">
        <v>538</v>
      </c>
      <c r="H5884" s="4" t="s">
        <v>1069</v>
      </c>
      <c r="I5884" s="11"/>
      <c r="J5884" s="11"/>
      <c r="K5884" s="11"/>
      <c r="L5884" s="11"/>
      <c r="M5884" s="11"/>
      <c r="N5884" s="11"/>
      <c r="O5884" s="11"/>
      <c r="P5884" s="11"/>
      <c r="Q5884" s="11"/>
      <c r="R5884" s="10">
        <v>4577.8</v>
      </c>
      <c r="S5884" s="11"/>
      <c r="T5884" s="11"/>
      <c r="U5884" s="9">
        <v>4577.8</v>
      </c>
    </row>
    <row r="5885" spans="1:21" ht="23.25" thickBot="1" x14ac:dyDescent="0.3">
      <c r="A5885" s="4" t="s">
        <v>1459</v>
      </c>
      <c r="B5885" s="4" t="s">
        <v>1006</v>
      </c>
      <c r="C5885" s="4" t="s">
        <v>1007</v>
      </c>
      <c r="D5885" s="4" t="s">
        <v>1473</v>
      </c>
      <c r="E5885" s="4" t="s">
        <v>1474</v>
      </c>
      <c r="F5885" s="4" t="s">
        <v>38</v>
      </c>
      <c r="G5885" s="4" t="s">
        <v>39</v>
      </c>
      <c r="H5885" s="4" t="s">
        <v>1069</v>
      </c>
      <c r="I5885" s="8">
        <v>4191</v>
      </c>
      <c r="J5885" s="8">
        <v>2050</v>
      </c>
      <c r="K5885" s="8">
        <v>1260</v>
      </c>
      <c r="L5885" s="8">
        <v>7977</v>
      </c>
      <c r="M5885" s="8">
        <v>1412</v>
      </c>
      <c r="N5885" s="8">
        <v>1189</v>
      </c>
      <c r="O5885" s="8">
        <v>310</v>
      </c>
      <c r="P5885" s="8">
        <v>3909.1</v>
      </c>
      <c r="Q5885" s="8">
        <v>2217.3000000000002</v>
      </c>
      <c r="R5885" s="8">
        <v>2636.45</v>
      </c>
      <c r="S5885" s="8">
        <v>2350</v>
      </c>
      <c r="T5885" s="8">
        <v>2740</v>
      </c>
      <c r="U5885" s="9">
        <v>32241.85</v>
      </c>
    </row>
    <row r="5886" spans="1:21" ht="23.25" thickBot="1" x14ac:dyDescent="0.3">
      <c r="A5886" s="4" t="s">
        <v>1459</v>
      </c>
      <c r="B5886" s="4" t="s">
        <v>1006</v>
      </c>
      <c r="C5886" s="4" t="s">
        <v>1007</v>
      </c>
      <c r="D5886" s="4" t="s">
        <v>1473</v>
      </c>
      <c r="E5886" s="4" t="s">
        <v>1474</v>
      </c>
      <c r="F5886" s="4" t="s">
        <v>144</v>
      </c>
      <c r="G5886" s="4" t="s">
        <v>145</v>
      </c>
      <c r="H5886" s="4" t="s">
        <v>1069</v>
      </c>
      <c r="I5886" s="10">
        <v>4448.37</v>
      </c>
      <c r="J5886" s="10">
        <v>1413.18</v>
      </c>
      <c r="K5886" s="10">
        <v>1876.28</v>
      </c>
      <c r="L5886" s="10">
        <v>3538.45</v>
      </c>
      <c r="M5886" s="10">
        <v>508.02</v>
      </c>
      <c r="N5886" s="10">
        <v>2215.71</v>
      </c>
      <c r="O5886" s="10">
        <v>2137.4</v>
      </c>
      <c r="P5886" s="10">
        <v>2148.21</v>
      </c>
      <c r="Q5886" s="10">
        <v>2111.19</v>
      </c>
      <c r="R5886" s="10">
        <v>1844.13</v>
      </c>
      <c r="S5886" s="10">
        <v>2257.48</v>
      </c>
      <c r="T5886" s="10">
        <v>2254.44</v>
      </c>
      <c r="U5886" s="9">
        <v>26752.86</v>
      </c>
    </row>
    <row r="5887" spans="1:21" ht="23.25" thickBot="1" x14ac:dyDescent="0.3">
      <c r="A5887" s="4" t="s">
        <v>1459</v>
      </c>
      <c r="B5887" s="4" t="s">
        <v>1006</v>
      </c>
      <c r="C5887" s="4" t="s">
        <v>1007</v>
      </c>
      <c r="D5887" s="4" t="s">
        <v>1473</v>
      </c>
      <c r="E5887" s="4" t="s">
        <v>1474</v>
      </c>
      <c r="F5887" s="4" t="s">
        <v>102</v>
      </c>
      <c r="G5887" s="4" t="s">
        <v>103</v>
      </c>
      <c r="H5887" s="4" t="s">
        <v>1069</v>
      </c>
      <c r="I5887" s="7"/>
      <c r="J5887" s="7"/>
      <c r="K5887" s="8">
        <v>182.75</v>
      </c>
      <c r="L5887" s="7"/>
      <c r="M5887" s="8">
        <v>346.9</v>
      </c>
      <c r="N5887" s="7"/>
      <c r="O5887" s="7"/>
      <c r="P5887" s="8">
        <v>109.1</v>
      </c>
      <c r="Q5887" s="7"/>
      <c r="R5887" s="7"/>
      <c r="S5887" s="7"/>
      <c r="T5887" s="7"/>
      <c r="U5887" s="9">
        <v>638.75</v>
      </c>
    </row>
    <row r="5888" spans="1:21" ht="23.25" thickBot="1" x14ac:dyDescent="0.3">
      <c r="A5888" s="4" t="s">
        <v>1459</v>
      </c>
      <c r="B5888" s="4" t="s">
        <v>1006</v>
      </c>
      <c r="C5888" s="4" t="s">
        <v>1007</v>
      </c>
      <c r="D5888" s="4" t="s">
        <v>1473</v>
      </c>
      <c r="E5888" s="4" t="s">
        <v>1474</v>
      </c>
      <c r="F5888" s="4" t="s">
        <v>239</v>
      </c>
      <c r="G5888" s="4" t="s">
        <v>240</v>
      </c>
      <c r="H5888" s="4" t="s">
        <v>1069</v>
      </c>
      <c r="I5888" s="10">
        <v>284</v>
      </c>
      <c r="J5888" s="11"/>
      <c r="K5888" s="10">
        <v>255.95</v>
      </c>
      <c r="L5888" s="10">
        <v>104.95</v>
      </c>
      <c r="M5888" s="10">
        <v>161.97999999999999</v>
      </c>
      <c r="N5888" s="14">
        <v>0</v>
      </c>
      <c r="O5888" s="10">
        <v>71.959999999999994</v>
      </c>
      <c r="P5888" s="11"/>
      <c r="Q5888" s="11"/>
      <c r="R5888" s="11"/>
      <c r="S5888" s="10">
        <v>71.959999999999994</v>
      </c>
      <c r="T5888" s="11"/>
      <c r="U5888" s="9">
        <v>950.8</v>
      </c>
    </row>
    <row r="5889" spans="1:21" ht="23.25" thickBot="1" x14ac:dyDescent="0.3">
      <c r="A5889" s="4" t="s">
        <v>1459</v>
      </c>
      <c r="B5889" s="4" t="s">
        <v>1006</v>
      </c>
      <c r="C5889" s="4" t="s">
        <v>1007</v>
      </c>
      <c r="D5889" s="4" t="s">
        <v>1473</v>
      </c>
      <c r="E5889" s="4" t="s">
        <v>1474</v>
      </c>
      <c r="F5889" s="4" t="s">
        <v>152</v>
      </c>
      <c r="G5889" s="4" t="s">
        <v>153</v>
      </c>
      <c r="H5889" s="4" t="s">
        <v>1069</v>
      </c>
      <c r="I5889" s="8">
        <v>-329.25</v>
      </c>
      <c r="J5889" s="7"/>
      <c r="K5889" s="7"/>
      <c r="L5889" s="7"/>
      <c r="M5889" s="7"/>
      <c r="N5889" s="7"/>
      <c r="O5889" s="7"/>
      <c r="P5889" s="7"/>
      <c r="Q5889" s="7"/>
      <c r="R5889" s="7"/>
      <c r="S5889" s="7"/>
      <c r="T5889" s="7"/>
      <c r="U5889" s="9">
        <v>-329.25</v>
      </c>
    </row>
    <row r="5890" spans="1:21" ht="23.25" thickBot="1" x14ac:dyDescent="0.3">
      <c r="A5890" s="4" t="s">
        <v>1459</v>
      </c>
      <c r="B5890" s="4" t="s">
        <v>1006</v>
      </c>
      <c r="C5890" s="4" t="s">
        <v>1007</v>
      </c>
      <c r="D5890" s="4" t="s">
        <v>1473</v>
      </c>
      <c r="E5890" s="4" t="s">
        <v>1474</v>
      </c>
      <c r="F5890" s="4" t="s">
        <v>154</v>
      </c>
      <c r="G5890" s="4" t="s">
        <v>155</v>
      </c>
      <c r="H5890" s="4" t="s">
        <v>1069</v>
      </c>
      <c r="I5890" s="10">
        <v>825.49</v>
      </c>
      <c r="J5890" s="10">
        <v>1650.95</v>
      </c>
      <c r="K5890" s="10">
        <v>5291.7</v>
      </c>
      <c r="L5890" s="10">
        <v>460</v>
      </c>
      <c r="M5890" s="10">
        <v>2490</v>
      </c>
      <c r="N5890" s="10">
        <v>1055.48</v>
      </c>
      <c r="O5890" s="11"/>
      <c r="P5890" s="11"/>
      <c r="Q5890" s="11"/>
      <c r="R5890" s="11"/>
      <c r="S5890" s="10">
        <v>215</v>
      </c>
      <c r="T5890" s="11"/>
      <c r="U5890" s="9">
        <v>11988.62</v>
      </c>
    </row>
    <row r="5891" spans="1:21" ht="23.25" thickBot="1" x14ac:dyDescent="0.3">
      <c r="A5891" s="4" t="s">
        <v>1459</v>
      </c>
      <c r="B5891" s="4" t="s">
        <v>1006</v>
      </c>
      <c r="C5891" s="4" t="s">
        <v>1007</v>
      </c>
      <c r="D5891" s="4" t="s">
        <v>1473</v>
      </c>
      <c r="E5891" s="4" t="s">
        <v>1474</v>
      </c>
      <c r="F5891" s="4" t="s">
        <v>583</v>
      </c>
      <c r="G5891" s="4" t="s">
        <v>584</v>
      </c>
      <c r="H5891" s="4" t="s">
        <v>1069</v>
      </c>
      <c r="I5891" s="7"/>
      <c r="J5891" s="7"/>
      <c r="K5891" s="7"/>
      <c r="L5891" s="7"/>
      <c r="M5891" s="7"/>
      <c r="N5891" s="7"/>
      <c r="O5891" s="7"/>
      <c r="P5891" s="8">
        <v>135</v>
      </c>
      <c r="Q5891" s="8">
        <v>135</v>
      </c>
      <c r="R5891" s="7"/>
      <c r="S5891" s="7"/>
      <c r="T5891" s="7"/>
      <c r="U5891" s="9">
        <v>270</v>
      </c>
    </row>
    <row r="5892" spans="1:21" ht="23.25" thickBot="1" x14ac:dyDescent="0.3">
      <c r="A5892" s="4" t="s">
        <v>1459</v>
      </c>
      <c r="B5892" s="4" t="s">
        <v>1006</v>
      </c>
      <c r="C5892" s="4" t="s">
        <v>1007</v>
      </c>
      <c r="D5892" s="4" t="s">
        <v>1473</v>
      </c>
      <c r="E5892" s="4" t="s">
        <v>1474</v>
      </c>
      <c r="F5892" s="4" t="s">
        <v>84</v>
      </c>
      <c r="G5892" s="4" t="s">
        <v>85</v>
      </c>
      <c r="H5892" s="4" t="s">
        <v>1069</v>
      </c>
      <c r="I5892" s="11"/>
      <c r="J5892" s="11"/>
      <c r="K5892" s="10">
        <v>27.5</v>
      </c>
      <c r="L5892" s="11"/>
      <c r="M5892" s="11"/>
      <c r="N5892" s="11"/>
      <c r="O5892" s="11"/>
      <c r="P5892" s="11"/>
      <c r="Q5892" s="11"/>
      <c r="R5892" s="10">
        <v>44.55</v>
      </c>
      <c r="S5892" s="11"/>
      <c r="T5892" s="11"/>
      <c r="U5892" s="9">
        <v>72.05</v>
      </c>
    </row>
    <row r="5893" spans="1:21" ht="23.25" thickBot="1" x14ac:dyDescent="0.3">
      <c r="A5893" s="4" t="s">
        <v>1459</v>
      </c>
      <c r="B5893" s="4" t="s">
        <v>1519</v>
      </c>
      <c r="C5893" s="4" t="s">
        <v>1520</v>
      </c>
      <c r="D5893" s="4" t="s">
        <v>1473</v>
      </c>
      <c r="E5893" s="4" t="s">
        <v>1474</v>
      </c>
      <c r="F5893" s="4" t="s">
        <v>38</v>
      </c>
      <c r="G5893" s="4" t="s">
        <v>39</v>
      </c>
      <c r="H5893" s="4" t="s">
        <v>1069</v>
      </c>
      <c r="I5893" s="7"/>
      <c r="J5893" s="7"/>
      <c r="K5893" s="8">
        <v>4008</v>
      </c>
      <c r="L5893" s="8">
        <v>567</v>
      </c>
      <c r="M5893" s="7"/>
      <c r="N5893" s="8">
        <v>1548</v>
      </c>
      <c r="O5893" s="8">
        <v>1337.45</v>
      </c>
      <c r="P5893" s="8">
        <v>4393.2700000000004</v>
      </c>
      <c r="Q5893" s="8">
        <v>744</v>
      </c>
      <c r="R5893" s="8">
        <v>744</v>
      </c>
      <c r="S5893" s="8">
        <v>3471.63</v>
      </c>
      <c r="T5893" s="7"/>
      <c r="U5893" s="9">
        <v>16813.349999999999</v>
      </c>
    </row>
    <row r="5894" spans="1:21" ht="23.25" thickBot="1" x14ac:dyDescent="0.3">
      <c r="A5894" s="4" t="s">
        <v>1459</v>
      </c>
      <c r="B5894" s="4" t="s">
        <v>1519</v>
      </c>
      <c r="C5894" s="4" t="s">
        <v>1520</v>
      </c>
      <c r="D5894" s="4" t="s">
        <v>1473</v>
      </c>
      <c r="E5894" s="4" t="s">
        <v>1474</v>
      </c>
      <c r="F5894" s="4" t="s">
        <v>154</v>
      </c>
      <c r="G5894" s="4" t="s">
        <v>155</v>
      </c>
      <c r="H5894" s="4" t="s">
        <v>1069</v>
      </c>
      <c r="I5894" s="11"/>
      <c r="J5894" s="11"/>
      <c r="K5894" s="11"/>
      <c r="L5894" s="11"/>
      <c r="M5894" s="10">
        <v>10386.719999999999</v>
      </c>
      <c r="N5894" s="11"/>
      <c r="O5894" s="11"/>
      <c r="P5894" s="11"/>
      <c r="Q5894" s="11"/>
      <c r="R5894" s="11"/>
      <c r="S5894" s="11"/>
      <c r="T5894" s="11"/>
      <c r="U5894" s="9">
        <v>10386.719999999999</v>
      </c>
    </row>
    <row r="5895" spans="1:21" ht="23.25" thickBot="1" x14ac:dyDescent="0.3">
      <c r="A5895" s="4" t="s">
        <v>1459</v>
      </c>
      <c r="B5895" s="4" t="s">
        <v>508</v>
      </c>
      <c r="C5895" s="4" t="s">
        <v>509</v>
      </c>
      <c r="D5895" s="4" t="s">
        <v>1473</v>
      </c>
      <c r="E5895" s="4" t="s">
        <v>1474</v>
      </c>
      <c r="F5895" s="4" t="s">
        <v>70</v>
      </c>
      <c r="G5895" s="4" t="s">
        <v>71</v>
      </c>
      <c r="H5895" s="4" t="s">
        <v>1069</v>
      </c>
      <c r="I5895" s="8">
        <v>293.38</v>
      </c>
      <c r="J5895" s="8">
        <v>1992</v>
      </c>
      <c r="K5895" s="8">
        <v>48.11</v>
      </c>
      <c r="L5895" s="8">
        <v>20</v>
      </c>
      <c r="M5895" s="8">
        <v>18.739999999999998</v>
      </c>
      <c r="N5895" s="13">
        <v>0</v>
      </c>
      <c r="O5895" s="8">
        <v>18.739999999999998</v>
      </c>
      <c r="P5895" s="7"/>
      <c r="Q5895" s="7"/>
      <c r="R5895" s="8">
        <v>9.3699999999999992</v>
      </c>
      <c r="S5895" s="8">
        <v>9.3699999999999992</v>
      </c>
      <c r="T5895" s="7"/>
      <c r="U5895" s="9">
        <v>2409.71</v>
      </c>
    </row>
    <row r="5896" spans="1:21" ht="23.25" thickBot="1" x14ac:dyDescent="0.3">
      <c r="A5896" s="4" t="s">
        <v>1459</v>
      </c>
      <c r="B5896" s="4" t="s">
        <v>508</v>
      </c>
      <c r="C5896" s="4" t="s">
        <v>509</v>
      </c>
      <c r="D5896" s="4" t="s">
        <v>1473</v>
      </c>
      <c r="E5896" s="4" t="s">
        <v>1474</v>
      </c>
      <c r="F5896" s="4" t="s">
        <v>94</v>
      </c>
      <c r="G5896" s="4" t="s">
        <v>95</v>
      </c>
      <c r="H5896" s="4" t="s">
        <v>1069</v>
      </c>
      <c r="I5896" s="11"/>
      <c r="J5896" s="11"/>
      <c r="K5896" s="11"/>
      <c r="L5896" s="11"/>
      <c r="M5896" s="11"/>
      <c r="N5896" s="11"/>
      <c r="O5896" s="11"/>
      <c r="P5896" s="11"/>
      <c r="Q5896" s="10">
        <v>71.88</v>
      </c>
      <c r="R5896" s="11"/>
      <c r="S5896" s="11"/>
      <c r="T5896" s="11"/>
      <c r="U5896" s="9">
        <v>71.88</v>
      </c>
    </row>
    <row r="5897" spans="1:21" ht="23.25" thickBot="1" x14ac:dyDescent="0.3">
      <c r="A5897" s="4" t="s">
        <v>1459</v>
      </c>
      <c r="B5897" s="4" t="s">
        <v>508</v>
      </c>
      <c r="C5897" s="4" t="s">
        <v>509</v>
      </c>
      <c r="D5897" s="4" t="s">
        <v>1473</v>
      </c>
      <c r="E5897" s="4" t="s">
        <v>1474</v>
      </c>
      <c r="F5897" s="4" t="s">
        <v>38</v>
      </c>
      <c r="G5897" s="4" t="s">
        <v>39</v>
      </c>
      <c r="H5897" s="4" t="s">
        <v>1069</v>
      </c>
      <c r="I5897" s="8">
        <v>425</v>
      </c>
      <c r="J5897" s="8">
        <v>1527</v>
      </c>
      <c r="K5897" s="8">
        <v>2223.16</v>
      </c>
      <c r="L5897" s="8">
        <v>850</v>
      </c>
      <c r="M5897" s="8">
        <v>1125</v>
      </c>
      <c r="N5897" s="8">
        <v>556.5</v>
      </c>
      <c r="O5897" s="8">
        <v>425</v>
      </c>
      <c r="P5897" s="8">
        <v>1482.7</v>
      </c>
      <c r="Q5897" s="8">
        <v>1536.82</v>
      </c>
      <c r="R5897" s="8">
        <v>700</v>
      </c>
      <c r="S5897" s="8">
        <v>1966.5</v>
      </c>
      <c r="T5897" s="8">
        <v>700</v>
      </c>
      <c r="U5897" s="9">
        <v>13517.68</v>
      </c>
    </row>
    <row r="5898" spans="1:21" ht="23.25" thickBot="1" x14ac:dyDescent="0.3">
      <c r="A5898" s="4" t="s">
        <v>1459</v>
      </c>
      <c r="B5898" s="4" t="s">
        <v>508</v>
      </c>
      <c r="C5898" s="4" t="s">
        <v>509</v>
      </c>
      <c r="D5898" s="4" t="s">
        <v>1473</v>
      </c>
      <c r="E5898" s="4" t="s">
        <v>1474</v>
      </c>
      <c r="F5898" s="4" t="s">
        <v>144</v>
      </c>
      <c r="G5898" s="4" t="s">
        <v>145</v>
      </c>
      <c r="H5898" s="4" t="s">
        <v>1069</v>
      </c>
      <c r="I5898" s="10">
        <v>1073.42</v>
      </c>
      <c r="J5898" s="10">
        <v>630.76</v>
      </c>
      <c r="K5898" s="10">
        <v>193.79</v>
      </c>
      <c r="L5898" s="10">
        <v>281.70999999999998</v>
      </c>
      <c r="M5898" s="10">
        <v>659.17</v>
      </c>
      <c r="N5898" s="10">
        <v>131.25</v>
      </c>
      <c r="O5898" s="10">
        <v>189.81</v>
      </c>
      <c r="P5898" s="10">
        <v>421.62</v>
      </c>
      <c r="Q5898" s="10">
        <v>408.45</v>
      </c>
      <c r="R5898" s="10">
        <v>486.77</v>
      </c>
      <c r="S5898" s="10">
        <v>367.45</v>
      </c>
      <c r="T5898" s="10">
        <v>450.8</v>
      </c>
      <c r="U5898" s="9">
        <v>5295</v>
      </c>
    </row>
    <row r="5899" spans="1:21" ht="23.25" thickBot="1" x14ac:dyDescent="0.3">
      <c r="A5899" s="4" t="s">
        <v>1459</v>
      </c>
      <c r="B5899" s="4" t="s">
        <v>508</v>
      </c>
      <c r="C5899" s="4" t="s">
        <v>509</v>
      </c>
      <c r="D5899" s="4" t="s">
        <v>1473</v>
      </c>
      <c r="E5899" s="4" t="s">
        <v>1474</v>
      </c>
      <c r="F5899" s="4" t="s">
        <v>102</v>
      </c>
      <c r="G5899" s="4" t="s">
        <v>103</v>
      </c>
      <c r="H5899" s="4" t="s">
        <v>1069</v>
      </c>
      <c r="I5899" s="7"/>
      <c r="J5899" s="7"/>
      <c r="K5899" s="7"/>
      <c r="L5899" s="7"/>
      <c r="M5899" s="7"/>
      <c r="N5899" s="7"/>
      <c r="O5899" s="7"/>
      <c r="P5899" s="7"/>
      <c r="Q5899" s="7"/>
      <c r="R5899" s="7"/>
      <c r="S5899" s="7"/>
      <c r="T5899" s="8">
        <v>36.25</v>
      </c>
      <c r="U5899" s="9">
        <v>36.25</v>
      </c>
    </row>
    <row r="5900" spans="1:21" ht="23.25" thickBot="1" x14ac:dyDescent="0.3">
      <c r="A5900" s="4" t="s">
        <v>1459</v>
      </c>
      <c r="B5900" s="4" t="s">
        <v>508</v>
      </c>
      <c r="C5900" s="4" t="s">
        <v>509</v>
      </c>
      <c r="D5900" s="4" t="s">
        <v>1473</v>
      </c>
      <c r="E5900" s="4" t="s">
        <v>1474</v>
      </c>
      <c r="F5900" s="4" t="s">
        <v>239</v>
      </c>
      <c r="G5900" s="4" t="s">
        <v>240</v>
      </c>
      <c r="H5900" s="4" t="s">
        <v>1069</v>
      </c>
      <c r="I5900" s="11"/>
      <c r="J5900" s="11"/>
      <c r="K5900" s="10">
        <v>436.91</v>
      </c>
      <c r="L5900" s="10">
        <v>169.6</v>
      </c>
      <c r="M5900" s="10">
        <v>54.58</v>
      </c>
      <c r="N5900" s="10">
        <v>116.28</v>
      </c>
      <c r="O5900" s="10">
        <v>170.86</v>
      </c>
      <c r="P5900" s="11"/>
      <c r="Q5900" s="11"/>
      <c r="R5900" s="10">
        <v>145.65</v>
      </c>
      <c r="S5900" s="10">
        <v>145.65</v>
      </c>
      <c r="T5900" s="11"/>
      <c r="U5900" s="9">
        <v>1239.53</v>
      </c>
    </row>
    <row r="5901" spans="1:21" ht="23.25" thickBot="1" x14ac:dyDescent="0.3">
      <c r="A5901" s="4" t="s">
        <v>1459</v>
      </c>
      <c r="B5901" s="4" t="s">
        <v>508</v>
      </c>
      <c r="C5901" s="4" t="s">
        <v>509</v>
      </c>
      <c r="D5901" s="4" t="s">
        <v>1473</v>
      </c>
      <c r="E5901" s="4" t="s">
        <v>1474</v>
      </c>
      <c r="F5901" s="4" t="s">
        <v>154</v>
      </c>
      <c r="G5901" s="4" t="s">
        <v>155</v>
      </c>
      <c r="H5901" s="4" t="s">
        <v>1069</v>
      </c>
      <c r="I5901" s="8">
        <v>1992</v>
      </c>
      <c r="J5901" s="8">
        <v>-1992</v>
      </c>
      <c r="K5901" s="7"/>
      <c r="L5901" s="7"/>
      <c r="M5901" s="7"/>
      <c r="N5901" s="7"/>
      <c r="O5901" s="7"/>
      <c r="P5901" s="7"/>
      <c r="Q5901" s="7"/>
      <c r="R5901" s="7"/>
      <c r="S5901" s="8">
        <v>131.5</v>
      </c>
      <c r="T5901" s="7"/>
      <c r="U5901" s="9">
        <v>131.5</v>
      </c>
    </row>
    <row r="5902" spans="1:21" ht="23.25" thickBot="1" x14ac:dyDescent="0.3">
      <c r="A5902" s="4" t="s">
        <v>1459</v>
      </c>
      <c r="B5902" s="4" t="s">
        <v>1521</v>
      </c>
      <c r="C5902" s="4" t="s">
        <v>1522</v>
      </c>
      <c r="D5902" s="4" t="s">
        <v>1473</v>
      </c>
      <c r="E5902" s="4" t="s">
        <v>1474</v>
      </c>
      <c r="F5902" s="4" t="s">
        <v>70</v>
      </c>
      <c r="G5902" s="4" t="s">
        <v>71</v>
      </c>
      <c r="H5902" s="4" t="s">
        <v>1069</v>
      </c>
      <c r="I5902" s="11"/>
      <c r="J5902" s="11"/>
      <c r="K5902" s="10">
        <v>1750</v>
      </c>
      <c r="L5902" s="11"/>
      <c r="M5902" s="11"/>
      <c r="N5902" s="11"/>
      <c r="O5902" s="11"/>
      <c r="P5902" s="11"/>
      <c r="Q5902" s="11"/>
      <c r="R5902" s="11"/>
      <c r="S5902" s="11"/>
      <c r="T5902" s="11"/>
      <c r="U5902" s="9">
        <v>1750</v>
      </c>
    </row>
    <row r="5903" spans="1:21" ht="23.25" thickBot="1" x14ac:dyDescent="0.3">
      <c r="A5903" s="4" t="s">
        <v>1459</v>
      </c>
      <c r="B5903" s="4" t="s">
        <v>1521</v>
      </c>
      <c r="C5903" s="4" t="s">
        <v>1522</v>
      </c>
      <c r="D5903" s="4" t="s">
        <v>1473</v>
      </c>
      <c r="E5903" s="4" t="s">
        <v>1474</v>
      </c>
      <c r="F5903" s="4" t="s">
        <v>38</v>
      </c>
      <c r="G5903" s="4" t="s">
        <v>39</v>
      </c>
      <c r="H5903" s="4" t="s">
        <v>1069</v>
      </c>
      <c r="I5903" s="8">
        <v>1521</v>
      </c>
      <c r="J5903" s="8">
        <v>11751.18</v>
      </c>
      <c r="K5903" s="8">
        <v>2450</v>
      </c>
      <c r="L5903" s="7"/>
      <c r="M5903" s="8">
        <v>1710</v>
      </c>
      <c r="N5903" s="8">
        <v>3663</v>
      </c>
      <c r="O5903" s="8">
        <v>1550</v>
      </c>
      <c r="P5903" s="8">
        <v>2801.8</v>
      </c>
      <c r="Q5903" s="8">
        <v>2508</v>
      </c>
      <c r="R5903" s="8">
        <v>2508</v>
      </c>
      <c r="S5903" s="8">
        <v>1550</v>
      </c>
      <c r="T5903" s="8">
        <v>1657.87</v>
      </c>
      <c r="U5903" s="9">
        <v>33670.85</v>
      </c>
    </row>
    <row r="5904" spans="1:21" ht="23.25" thickBot="1" x14ac:dyDescent="0.3">
      <c r="A5904" s="4" t="s">
        <v>1459</v>
      </c>
      <c r="B5904" s="4" t="s">
        <v>1521</v>
      </c>
      <c r="C5904" s="4" t="s">
        <v>1522</v>
      </c>
      <c r="D5904" s="4" t="s">
        <v>1473</v>
      </c>
      <c r="E5904" s="4" t="s">
        <v>1474</v>
      </c>
      <c r="F5904" s="4" t="s">
        <v>154</v>
      </c>
      <c r="G5904" s="4" t="s">
        <v>155</v>
      </c>
      <c r="H5904" s="4" t="s">
        <v>1069</v>
      </c>
      <c r="I5904" s="10">
        <v>375</v>
      </c>
      <c r="J5904" s="11"/>
      <c r="K5904" s="11"/>
      <c r="L5904" s="11"/>
      <c r="M5904" s="11"/>
      <c r="N5904" s="11"/>
      <c r="O5904" s="11"/>
      <c r="P5904" s="10">
        <v>2259.1999999999998</v>
      </c>
      <c r="Q5904" s="11"/>
      <c r="R5904" s="11"/>
      <c r="S5904" s="11"/>
      <c r="T5904" s="11"/>
      <c r="U5904" s="9">
        <v>2634.2</v>
      </c>
    </row>
    <row r="5905" spans="1:21" ht="23.25" thickBot="1" x14ac:dyDescent="0.3">
      <c r="A5905" s="4" t="s">
        <v>1459</v>
      </c>
      <c r="B5905" s="4" t="s">
        <v>1523</v>
      </c>
      <c r="C5905" s="4" t="s">
        <v>1524</v>
      </c>
      <c r="D5905" s="4" t="s">
        <v>1473</v>
      </c>
      <c r="E5905" s="4" t="s">
        <v>1474</v>
      </c>
      <c r="F5905" s="4" t="s">
        <v>70</v>
      </c>
      <c r="G5905" s="4" t="s">
        <v>71</v>
      </c>
      <c r="H5905" s="4" t="s">
        <v>1069</v>
      </c>
      <c r="I5905" s="7"/>
      <c r="J5905" s="8">
        <v>1088</v>
      </c>
      <c r="K5905" s="8">
        <v>2201</v>
      </c>
      <c r="L5905" s="7"/>
      <c r="M5905" s="7"/>
      <c r="N5905" s="7"/>
      <c r="O5905" s="7"/>
      <c r="P5905" s="7"/>
      <c r="Q5905" s="7"/>
      <c r="R5905" s="7"/>
      <c r="S5905" s="7"/>
      <c r="T5905" s="7"/>
      <c r="U5905" s="9">
        <v>3289</v>
      </c>
    </row>
    <row r="5906" spans="1:21" ht="23.25" thickBot="1" x14ac:dyDescent="0.3">
      <c r="A5906" s="4" t="s">
        <v>1459</v>
      </c>
      <c r="B5906" s="4" t="s">
        <v>1523</v>
      </c>
      <c r="C5906" s="4" t="s">
        <v>1524</v>
      </c>
      <c r="D5906" s="4" t="s">
        <v>1473</v>
      </c>
      <c r="E5906" s="4" t="s">
        <v>1474</v>
      </c>
      <c r="F5906" s="4" t="s">
        <v>38</v>
      </c>
      <c r="G5906" s="4" t="s">
        <v>39</v>
      </c>
      <c r="H5906" s="4" t="s">
        <v>1069</v>
      </c>
      <c r="I5906" s="10">
        <v>977.54</v>
      </c>
      <c r="J5906" s="10">
        <v>5007.54</v>
      </c>
      <c r="K5906" s="10">
        <v>447.54</v>
      </c>
      <c r="L5906" s="10">
        <v>6372.54</v>
      </c>
      <c r="M5906" s="10">
        <v>8398.6200000000008</v>
      </c>
      <c r="N5906" s="10">
        <v>15952.43</v>
      </c>
      <c r="O5906" s="10">
        <v>672.54</v>
      </c>
      <c r="P5906" s="10">
        <v>987.54</v>
      </c>
      <c r="Q5906" s="10">
        <v>745.08</v>
      </c>
      <c r="R5906" s="10">
        <v>5007.54</v>
      </c>
      <c r="S5906" s="14">
        <v>0</v>
      </c>
      <c r="T5906" s="10">
        <v>781.79</v>
      </c>
      <c r="U5906" s="9">
        <v>45350.7</v>
      </c>
    </row>
    <row r="5907" spans="1:21" ht="23.25" thickBot="1" x14ac:dyDescent="0.3">
      <c r="A5907" s="4" t="s">
        <v>1459</v>
      </c>
      <c r="B5907" s="4" t="s">
        <v>1523</v>
      </c>
      <c r="C5907" s="4" t="s">
        <v>1524</v>
      </c>
      <c r="D5907" s="4" t="s">
        <v>1473</v>
      </c>
      <c r="E5907" s="4" t="s">
        <v>1474</v>
      </c>
      <c r="F5907" s="4" t="s">
        <v>154</v>
      </c>
      <c r="G5907" s="4" t="s">
        <v>155</v>
      </c>
      <c r="H5907" s="4" t="s">
        <v>1069</v>
      </c>
      <c r="I5907" s="8">
        <v>10334.950000000001</v>
      </c>
      <c r="J5907" s="8">
        <v>107</v>
      </c>
      <c r="K5907" s="8">
        <v>485</v>
      </c>
      <c r="L5907" s="8">
        <v>253.03</v>
      </c>
      <c r="M5907" s="7"/>
      <c r="N5907" s="7"/>
      <c r="O5907" s="7"/>
      <c r="P5907" s="7"/>
      <c r="Q5907" s="7"/>
      <c r="R5907" s="7"/>
      <c r="S5907" s="7"/>
      <c r="T5907" s="7"/>
      <c r="U5907" s="9">
        <v>11179.98</v>
      </c>
    </row>
    <row r="5908" spans="1:21" ht="23.25" thickBot="1" x14ac:dyDescent="0.3">
      <c r="A5908" s="4" t="s">
        <v>1459</v>
      </c>
      <c r="B5908" s="4" t="s">
        <v>1523</v>
      </c>
      <c r="C5908" s="4" t="s">
        <v>1524</v>
      </c>
      <c r="D5908" s="4" t="s">
        <v>1473</v>
      </c>
      <c r="E5908" s="4" t="s">
        <v>1474</v>
      </c>
      <c r="F5908" s="4" t="s">
        <v>18</v>
      </c>
      <c r="G5908" s="4" t="s">
        <v>19</v>
      </c>
      <c r="H5908" s="4" t="s">
        <v>1069</v>
      </c>
      <c r="I5908" s="11"/>
      <c r="J5908" s="11"/>
      <c r="K5908" s="10">
        <v>912</v>
      </c>
      <c r="L5908" s="11"/>
      <c r="M5908" s="11"/>
      <c r="N5908" s="11"/>
      <c r="O5908" s="11"/>
      <c r="P5908" s="11"/>
      <c r="Q5908" s="11"/>
      <c r="R5908" s="11"/>
      <c r="S5908" s="11"/>
      <c r="T5908" s="11"/>
      <c r="U5908" s="9">
        <v>912</v>
      </c>
    </row>
    <row r="5909" spans="1:21" ht="23.25" thickBot="1" x14ac:dyDescent="0.3">
      <c r="A5909" s="4" t="s">
        <v>1459</v>
      </c>
      <c r="B5909" s="4" t="s">
        <v>1008</v>
      </c>
      <c r="C5909" s="4" t="s">
        <v>1009</v>
      </c>
      <c r="D5909" s="4" t="s">
        <v>1473</v>
      </c>
      <c r="E5909" s="4" t="s">
        <v>1474</v>
      </c>
      <c r="F5909" s="4" t="s">
        <v>70</v>
      </c>
      <c r="G5909" s="4" t="s">
        <v>71</v>
      </c>
      <c r="H5909" s="4" t="s">
        <v>1069</v>
      </c>
      <c r="I5909" s="8">
        <v>150</v>
      </c>
      <c r="J5909" s="7"/>
      <c r="K5909" s="8">
        <v>808.49</v>
      </c>
      <c r="L5909" s="7"/>
      <c r="M5909" s="8">
        <v>47.97</v>
      </c>
      <c r="N5909" s="8">
        <v>438.06</v>
      </c>
      <c r="O5909" s="8">
        <v>318.10000000000002</v>
      </c>
      <c r="P5909" s="7"/>
      <c r="Q5909" s="8">
        <v>15.77</v>
      </c>
      <c r="R5909" s="7"/>
      <c r="S5909" s="7"/>
      <c r="T5909" s="7"/>
      <c r="U5909" s="9">
        <v>1778.39</v>
      </c>
    </row>
    <row r="5910" spans="1:21" ht="23.25" thickBot="1" x14ac:dyDescent="0.3">
      <c r="A5910" s="4" t="s">
        <v>1459</v>
      </c>
      <c r="B5910" s="4" t="s">
        <v>1008</v>
      </c>
      <c r="C5910" s="4" t="s">
        <v>1009</v>
      </c>
      <c r="D5910" s="4" t="s">
        <v>1473</v>
      </c>
      <c r="E5910" s="4" t="s">
        <v>1474</v>
      </c>
      <c r="F5910" s="4" t="s">
        <v>38</v>
      </c>
      <c r="G5910" s="4" t="s">
        <v>39</v>
      </c>
      <c r="H5910" s="4" t="s">
        <v>1069</v>
      </c>
      <c r="I5910" s="10">
        <v>750</v>
      </c>
      <c r="J5910" s="10">
        <v>750</v>
      </c>
      <c r="K5910" s="10">
        <v>750</v>
      </c>
      <c r="L5910" s="11"/>
      <c r="M5910" s="10">
        <v>750</v>
      </c>
      <c r="N5910" s="10">
        <v>1790</v>
      </c>
      <c r="O5910" s="11"/>
      <c r="P5910" s="10">
        <v>2000</v>
      </c>
      <c r="Q5910" s="10">
        <v>1301</v>
      </c>
      <c r="R5910" s="10">
        <v>750</v>
      </c>
      <c r="S5910" s="10">
        <v>750</v>
      </c>
      <c r="T5910" s="10">
        <v>750</v>
      </c>
      <c r="U5910" s="9">
        <v>10341</v>
      </c>
    </row>
    <row r="5911" spans="1:21" ht="23.25" thickBot="1" x14ac:dyDescent="0.3">
      <c r="A5911" s="4" t="s">
        <v>1459</v>
      </c>
      <c r="B5911" s="4" t="s">
        <v>1008</v>
      </c>
      <c r="C5911" s="4" t="s">
        <v>1009</v>
      </c>
      <c r="D5911" s="4" t="s">
        <v>1473</v>
      </c>
      <c r="E5911" s="4" t="s">
        <v>1474</v>
      </c>
      <c r="F5911" s="4" t="s">
        <v>98</v>
      </c>
      <c r="G5911" s="4" t="s">
        <v>99</v>
      </c>
      <c r="H5911" s="4" t="s">
        <v>1069</v>
      </c>
      <c r="I5911" s="7"/>
      <c r="J5911" s="7"/>
      <c r="K5911" s="7"/>
      <c r="L5911" s="7"/>
      <c r="M5911" s="7"/>
      <c r="N5911" s="7"/>
      <c r="O5911" s="7"/>
      <c r="P5911" s="7"/>
      <c r="Q5911" s="7"/>
      <c r="R5911" s="7"/>
      <c r="S5911" s="8">
        <v>449.48</v>
      </c>
      <c r="T5911" s="8">
        <v>-200.21</v>
      </c>
      <c r="U5911" s="9">
        <v>249.27</v>
      </c>
    </row>
    <row r="5912" spans="1:21" ht="23.25" thickBot="1" x14ac:dyDescent="0.3">
      <c r="A5912" s="4" t="s">
        <v>1459</v>
      </c>
      <c r="B5912" s="4" t="s">
        <v>1008</v>
      </c>
      <c r="C5912" s="4" t="s">
        <v>1009</v>
      </c>
      <c r="D5912" s="4" t="s">
        <v>1473</v>
      </c>
      <c r="E5912" s="4" t="s">
        <v>1474</v>
      </c>
      <c r="F5912" s="4" t="s">
        <v>144</v>
      </c>
      <c r="G5912" s="4" t="s">
        <v>145</v>
      </c>
      <c r="H5912" s="4" t="s">
        <v>1069</v>
      </c>
      <c r="I5912" s="10">
        <v>607.52</v>
      </c>
      <c r="J5912" s="10">
        <v>592.91999999999996</v>
      </c>
      <c r="K5912" s="10">
        <v>999.19</v>
      </c>
      <c r="L5912" s="10">
        <v>584.74</v>
      </c>
      <c r="M5912" s="10">
        <v>152.01</v>
      </c>
      <c r="N5912" s="10">
        <v>598.27</v>
      </c>
      <c r="O5912" s="10">
        <v>582.96</v>
      </c>
      <c r="P5912" s="10">
        <v>578.16999999999996</v>
      </c>
      <c r="Q5912" s="10">
        <v>547.5</v>
      </c>
      <c r="R5912" s="10">
        <v>245.82</v>
      </c>
      <c r="S5912" s="10">
        <v>183.55</v>
      </c>
      <c r="T5912" s="10">
        <v>196.27</v>
      </c>
      <c r="U5912" s="9">
        <v>5868.92</v>
      </c>
    </row>
    <row r="5913" spans="1:21" ht="23.25" thickBot="1" x14ac:dyDescent="0.3">
      <c r="A5913" s="4" t="s">
        <v>1459</v>
      </c>
      <c r="B5913" s="4" t="s">
        <v>1008</v>
      </c>
      <c r="C5913" s="4" t="s">
        <v>1009</v>
      </c>
      <c r="D5913" s="4" t="s">
        <v>1473</v>
      </c>
      <c r="E5913" s="4" t="s">
        <v>1474</v>
      </c>
      <c r="F5913" s="4" t="s">
        <v>102</v>
      </c>
      <c r="G5913" s="4" t="s">
        <v>103</v>
      </c>
      <c r="H5913" s="4" t="s">
        <v>1069</v>
      </c>
      <c r="I5913" s="8">
        <v>154.80000000000001</v>
      </c>
      <c r="J5913" s="8">
        <v>522.36</v>
      </c>
      <c r="K5913" s="8">
        <v>423.29</v>
      </c>
      <c r="L5913" s="8">
        <v>210.78</v>
      </c>
      <c r="M5913" s="7"/>
      <c r="N5913" s="8">
        <v>215.8</v>
      </c>
      <c r="O5913" s="8">
        <v>153</v>
      </c>
      <c r="P5913" s="8">
        <v>294.04000000000002</v>
      </c>
      <c r="Q5913" s="8">
        <v>108.15</v>
      </c>
      <c r="R5913" s="8">
        <v>309.63</v>
      </c>
      <c r="S5913" s="7"/>
      <c r="T5913" s="8">
        <v>425.99</v>
      </c>
      <c r="U5913" s="9">
        <v>2817.84</v>
      </c>
    </row>
    <row r="5914" spans="1:21" ht="23.25" thickBot="1" x14ac:dyDescent="0.3">
      <c r="A5914" s="4" t="s">
        <v>1459</v>
      </c>
      <c r="B5914" s="4" t="s">
        <v>1008</v>
      </c>
      <c r="C5914" s="4" t="s">
        <v>1009</v>
      </c>
      <c r="D5914" s="4" t="s">
        <v>1473</v>
      </c>
      <c r="E5914" s="4" t="s">
        <v>1474</v>
      </c>
      <c r="F5914" s="4" t="s">
        <v>445</v>
      </c>
      <c r="G5914" s="4" t="s">
        <v>446</v>
      </c>
      <c r="H5914" s="4" t="s">
        <v>1069</v>
      </c>
      <c r="I5914" s="11"/>
      <c r="J5914" s="11"/>
      <c r="K5914" s="11"/>
      <c r="L5914" s="11"/>
      <c r="M5914" s="11"/>
      <c r="N5914" s="11"/>
      <c r="O5914" s="11"/>
      <c r="P5914" s="11"/>
      <c r="Q5914" s="11"/>
      <c r="R5914" s="11"/>
      <c r="S5914" s="11"/>
      <c r="T5914" s="10">
        <v>8.5</v>
      </c>
      <c r="U5914" s="9">
        <v>8.5</v>
      </c>
    </row>
    <row r="5915" spans="1:21" ht="23.25" thickBot="1" x14ac:dyDescent="0.3">
      <c r="A5915" s="4" t="s">
        <v>1459</v>
      </c>
      <c r="B5915" s="4" t="s">
        <v>1008</v>
      </c>
      <c r="C5915" s="4" t="s">
        <v>1009</v>
      </c>
      <c r="D5915" s="4" t="s">
        <v>1473</v>
      </c>
      <c r="E5915" s="4" t="s">
        <v>1474</v>
      </c>
      <c r="F5915" s="4" t="s">
        <v>154</v>
      </c>
      <c r="G5915" s="4" t="s">
        <v>155</v>
      </c>
      <c r="H5915" s="4" t="s">
        <v>1069</v>
      </c>
      <c r="I5915" s="7"/>
      <c r="J5915" s="8">
        <v>344.2</v>
      </c>
      <c r="K5915" s="7"/>
      <c r="L5915" s="7"/>
      <c r="M5915" s="7"/>
      <c r="N5915" s="7"/>
      <c r="O5915" s="7"/>
      <c r="P5915" s="7"/>
      <c r="Q5915" s="7"/>
      <c r="R5915" s="8">
        <v>1773.33</v>
      </c>
      <c r="S5915" s="7"/>
      <c r="T5915" s="7"/>
      <c r="U5915" s="9">
        <v>2117.5300000000002</v>
      </c>
    </row>
    <row r="5916" spans="1:21" ht="23.25" thickBot="1" x14ac:dyDescent="0.3">
      <c r="A5916" s="4" t="s">
        <v>1459</v>
      </c>
      <c r="B5916" s="4" t="s">
        <v>1008</v>
      </c>
      <c r="C5916" s="4" t="s">
        <v>1009</v>
      </c>
      <c r="D5916" s="4" t="s">
        <v>1473</v>
      </c>
      <c r="E5916" s="4" t="s">
        <v>1474</v>
      </c>
      <c r="F5916" s="4" t="s">
        <v>258</v>
      </c>
      <c r="G5916" s="4" t="s">
        <v>259</v>
      </c>
      <c r="H5916" s="4" t="s">
        <v>1069</v>
      </c>
      <c r="I5916" s="11"/>
      <c r="J5916" s="11"/>
      <c r="K5916" s="11"/>
      <c r="L5916" s="11"/>
      <c r="M5916" s="11"/>
      <c r="N5916" s="11"/>
      <c r="O5916" s="11"/>
      <c r="P5916" s="11"/>
      <c r="Q5916" s="11"/>
      <c r="R5916" s="11"/>
      <c r="S5916" s="11"/>
      <c r="T5916" s="10">
        <v>14.99</v>
      </c>
      <c r="U5916" s="9">
        <v>14.99</v>
      </c>
    </row>
    <row r="5917" spans="1:21" ht="23.25" thickBot="1" x14ac:dyDescent="0.3">
      <c r="A5917" s="4" t="s">
        <v>1459</v>
      </c>
      <c r="B5917" s="4" t="s">
        <v>1008</v>
      </c>
      <c r="C5917" s="4" t="s">
        <v>1009</v>
      </c>
      <c r="D5917" s="4" t="s">
        <v>1489</v>
      </c>
      <c r="E5917" s="4" t="s">
        <v>1490</v>
      </c>
      <c r="F5917" s="4" t="s">
        <v>70</v>
      </c>
      <c r="G5917" s="4" t="s">
        <v>71</v>
      </c>
      <c r="H5917" s="4" t="s">
        <v>1491</v>
      </c>
      <c r="I5917" s="7"/>
      <c r="J5917" s="7"/>
      <c r="K5917" s="8">
        <v>20.350000000000001</v>
      </c>
      <c r="L5917" s="7"/>
      <c r="M5917" s="7"/>
      <c r="N5917" s="7"/>
      <c r="O5917" s="7"/>
      <c r="P5917" s="7"/>
      <c r="Q5917" s="7"/>
      <c r="R5917" s="7"/>
      <c r="S5917" s="7"/>
      <c r="T5917" s="7"/>
      <c r="U5917" s="9">
        <v>20.350000000000001</v>
      </c>
    </row>
    <row r="5918" spans="1:21" ht="23.25" thickBot="1" x14ac:dyDescent="0.3">
      <c r="A5918" s="4" t="s">
        <v>1459</v>
      </c>
      <c r="B5918" s="4" t="s">
        <v>1008</v>
      </c>
      <c r="C5918" s="4" t="s">
        <v>1009</v>
      </c>
      <c r="D5918" s="4" t="s">
        <v>1506</v>
      </c>
      <c r="E5918" s="4" t="s">
        <v>1507</v>
      </c>
      <c r="F5918" s="4" t="s">
        <v>144</v>
      </c>
      <c r="G5918" s="4" t="s">
        <v>145</v>
      </c>
      <c r="H5918" s="4" t="s">
        <v>1508</v>
      </c>
      <c r="I5918" s="11"/>
      <c r="J5918" s="11"/>
      <c r="K5918" s="11"/>
      <c r="L5918" s="11"/>
      <c r="M5918" s="11"/>
      <c r="N5918" s="11"/>
      <c r="O5918" s="11"/>
      <c r="P5918" s="11"/>
      <c r="Q5918" s="11"/>
      <c r="R5918" s="11"/>
      <c r="S5918" s="10">
        <v>836.51</v>
      </c>
      <c r="T5918" s="11"/>
      <c r="U5918" s="9">
        <v>836.51</v>
      </c>
    </row>
    <row r="5919" spans="1:21" ht="23.25" thickBot="1" x14ac:dyDescent="0.3">
      <c r="A5919" s="4" t="s">
        <v>1459</v>
      </c>
      <c r="B5919" s="4" t="s">
        <v>368</v>
      </c>
      <c r="C5919" s="4" t="s">
        <v>369</v>
      </c>
      <c r="D5919" s="4" t="s">
        <v>1464</v>
      </c>
      <c r="E5919" s="4" t="s">
        <v>1465</v>
      </c>
      <c r="F5919" s="4" t="s">
        <v>130</v>
      </c>
      <c r="G5919" s="4" t="s">
        <v>131</v>
      </c>
      <c r="H5919" s="4" t="s">
        <v>440</v>
      </c>
      <c r="I5919" s="7"/>
      <c r="J5919" s="7"/>
      <c r="K5919" s="7"/>
      <c r="L5919" s="7"/>
      <c r="M5919" s="7"/>
      <c r="N5919" s="7"/>
      <c r="O5919" s="7"/>
      <c r="P5919" s="7"/>
      <c r="Q5919" s="7"/>
      <c r="R5919" s="7"/>
      <c r="S5919" s="7"/>
      <c r="T5919" s="8">
        <v>-23921.16</v>
      </c>
      <c r="U5919" s="9">
        <v>-23921.16</v>
      </c>
    </row>
    <row r="5920" spans="1:21" ht="23.25" thickBot="1" x14ac:dyDescent="0.3">
      <c r="A5920" s="4" t="s">
        <v>1459</v>
      </c>
      <c r="B5920" s="4" t="s">
        <v>368</v>
      </c>
      <c r="C5920" s="4" t="s">
        <v>369</v>
      </c>
      <c r="D5920" s="4" t="s">
        <v>1525</v>
      </c>
      <c r="E5920" s="4" t="s">
        <v>1526</v>
      </c>
      <c r="F5920" s="4" t="s">
        <v>128</v>
      </c>
      <c r="G5920" s="4" t="s">
        <v>129</v>
      </c>
      <c r="H5920" s="4" t="s">
        <v>1527</v>
      </c>
      <c r="I5920" s="11"/>
      <c r="J5920" s="11"/>
      <c r="K5920" s="11"/>
      <c r="L5920" s="11"/>
      <c r="M5920" s="11"/>
      <c r="N5920" s="11"/>
      <c r="O5920" s="11"/>
      <c r="P5920" s="11"/>
      <c r="Q5920" s="10">
        <v>0.9</v>
      </c>
      <c r="R5920" s="11"/>
      <c r="S5920" s="11"/>
      <c r="T5920" s="11"/>
      <c r="U5920" s="9">
        <v>0.9</v>
      </c>
    </row>
    <row r="5921" spans="1:21" ht="23.25" thickBot="1" x14ac:dyDescent="0.3">
      <c r="A5921" s="4" t="s">
        <v>1459</v>
      </c>
      <c r="B5921" s="4" t="s">
        <v>368</v>
      </c>
      <c r="C5921" s="4" t="s">
        <v>369</v>
      </c>
      <c r="D5921" s="4" t="s">
        <v>1525</v>
      </c>
      <c r="E5921" s="4" t="s">
        <v>1526</v>
      </c>
      <c r="F5921" s="4" t="s">
        <v>70</v>
      </c>
      <c r="G5921" s="4" t="s">
        <v>71</v>
      </c>
      <c r="H5921" s="4" t="s">
        <v>1527</v>
      </c>
      <c r="I5921" s="8">
        <v>8.76</v>
      </c>
      <c r="J5921" s="8">
        <v>9.4499999999999993</v>
      </c>
      <c r="K5921" s="8">
        <v>31.18</v>
      </c>
      <c r="L5921" s="8">
        <v>40.71</v>
      </c>
      <c r="M5921" s="8">
        <v>147.91999999999999</v>
      </c>
      <c r="N5921" s="8">
        <v>18.309999999999999</v>
      </c>
      <c r="O5921" s="8">
        <v>233.68</v>
      </c>
      <c r="P5921" s="8">
        <v>165.79</v>
      </c>
      <c r="Q5921" s="8">
        <v>255.07</v>
      </c>
      <c r="R5921" s="8">
        <v>14.31</v>
      </c>
      <c r="S5921" s="8">
        <v>85.54</v>
      </c>
      <c r="T5921" s="8">
        <v>199.99</v>
      </c>
      <c r="U5921" s="9">
        <v>1210.71</v>
      </c>
    </row>
    <row r="5922" spans="1:21" ht="23.25" thickBot="1" x14ac:dyDescent="0.3">
      <c r="A5922" s="4" t="s">
        <v>1459</v>
      </c>
      <c r="B5922" s="4" t="s">
        <v>368</v>
      </c>
      <c r="C5922" s="4" t="s">
        <v>369</v>
      </c>
      <c r="D5922" s="4" t="s">
        <v>1525</v>
      </c>
      <c r="E5922" s="4" t="s">
        <v>1526</v>
      </c>
      <c r="F5922" s="4" t="s">
        <v>47</v>
      </c>
      <c r="G5922" s="4" t="s">
        <v>48</v>
      </c>
      <c r="H5922" s="4" t="s">
        <v>1527</v>
      </c>
      <c r="I5922" s="10">
        <v>178.89</v>
      </c>
      <c r="J5922" s="10">
        <v>64.08</v>
      </c>
      <c r="K5922" s="10">
        <v>27.91</v>
      </c>
      <c r="L5922" s="10">
        <v>90.71</v>
      </c>
      <c r="M5922" s="10">
        <v>67.95</v>
      </c>
      <c r="N5922" s="10">
        <v>97.34</v>
      </c>
      <c r="O5922" s="10">
        <v>-0.64</v>
      </c>
      <c r="P5922" s="10">
        <v>1.49</v>
      </c>
      <c r="Q5922" s="10">
        <v>0.67</v>
      </c>
      <c r="R5922" s="10">
        <v>1.18</v>
      </c>
      <c r="S5922" s="10">
        <v>104.84</v>
      </c>
      <c r="T5922" s="10">
        <v>12.7</v>
      </c>
      <c r="U5922" s="9">
        <v>647.12</v>
      </c>
    </row>
    <row r="5923" spans="1:21" ht="23.25" thickBot="1" x14ac:dyDescent="0.3">
      <c r="A5923" s="4" t="s">
        <v>1459</v>
      </c>
      <c r="B5923" s="4" t="s">
        <v>368</v>
      </c>
      <c r="C5923" s="4" t="s">
        <v>369</v>
      </c>
      <c r="D5923" s="4" t="s">
        <v>1525</v>
      </c>
      <c r="E5923" s="4" t="s">
        <v>1526</v>
      </c>
      <c r="F5923" s="4" t="s">
        <v>130</v>
      </c>
      <c r="G5923" s="4" t="s">
        <v>131</v>
      </c>
      <c r="H5923" s="4" t="s">
        <v>1527</v>
      </c>
      <c r="I5923" s="7"/>
      <c r="J5923" s="7"/>
      <c r="K5923" s="7"/>
      <c r="L5923" s="7"/>
      <c r="M5923" s="7"/>
      <c r="N5923" s="7"/>
      <c r="O5923" s="7"/>
      <c r="P5923" s="7"/>
      <c r="Q5923" s="7"/>
      <c r="R5923" s="7"/>
      <c r="S5923" s="7"/>
      <c r="T5923" s="8">
        <v>3.68</v>
      </c>
      <c r="U5923" s="9">
        <v>3.68</v>
      </c>
    </row>
    <row r="5924" spans="1:21" ht="23.25" thickBot="1" x14ac:dyDescent="0.3">
      <c r="A5924" s="4" t="s">
        <v>1459</v>
      </c>
      <c r="B5924" s="4" t="s">
        <v>368</v>
      </c>
      <c r="C5924" s="4" t="s">
        <v>369</v>
      </c>
      <c r="D5924" s="4" t="s">
        <v>1525</v>
      </c>
      <c r="E5924" s="4" t="s">
        <v>1526</v>
      </c>
      <c r="F5924" s="4" t="s">
        <v>80</v>
      </c>
      <c r="G5924" s="4" t="s">
        <v>81</v>
      </c>
      <c r="H5924" s="4" t="s">
        <v>1527</v>
      </c>
      <c r="I5924" s="10">
        <v>46.58</v>
      </c>
      <c r="J5924" s="10">
        <v>46.58</v>
      </c>
      <c r="K5924" s="10">
        <v>46.58</v>
      </c>
      <c r="L5924" s="10">
        <v>46.58</v>
      </c>
      <c r="M5924" s="10">
        <v>46.58</v>
      </c>
      <c r="N5924" s="10">
        <v>46.58</v>
      </c>
      <c r="O5924" s="10">
        <v>46.58</v>
      </c>
      <c r="P5924" s="10">
        <v>46.58</v>
      </c>
      <c r="Q5924" s="10">
        <v>46.58</v>
      </c>
      <c r="R5924" s="10">
        <v>46.58</v>
      </c>
      <c r="S5924" s="10">
        <v>46.58</v>
      </c>
      <c r="T5924" s="10">
        <v>46.58</v>
      </c>
      <c r="U5924" s="9">
        <v>558.96</v>
      </c>
    </row>
    <row r="5925" spans="1:21" ht="23.25" thickBot="1" x14ac:dyDescent="0.3">
      <c r="A5925" s="4" t="s">
        <v>1459</v>
      </c>
      <c r="B5925" s="4" t="s">
        <v>368</v>
      </c>
      <c r="C5925" s="4" t="s">
        <v>369</v>
      </c>
      <c r="D5925" s="4" t="s">
        <v>1525</v>
      </c>
      <c r="E5925" s="4" t="s">
        <v>1526</v>
      </c>
      <c r="F5925" s="4" t="s">
        <v>94</v>
      </c>
      <c r="G5925" s="4" t="s">
        <v>95</v>
      </c>
      <c r="H5925" s="4" t="s">
        <v>1527</v>
      </c>
      <c r="I5925" s="8">
        <v>51.2</v>
      </c>
      <c r="J5925" s="8">
        <v>40</v>
      </c>
      <c r="K5925" s="8">
        <v>46.94</v>
      </c>
      <c r="L5925" s="8">
        <v>52.81</v>
      </c>
      <c r="M5925" s="8">
        <v>46.3</v>
      </c>
      <c r="N5925" s="8">
        <v>57.93</v>
      </c>
      <c r="O5925" s="8">
        <v>54.81</v>
      </c>
      <c r="P5925" s="8">
        <v>49.64</v>
      </c>
      <c r="Q5925" s="8">
        <v>54.61</v>
      </c>
      <c r="R5925" s="8">
        <v>48.59</v>
      </c>
      <c r="S5925" s="8">
        <v>46.73</v>
      </c>
      <c r="T5925" s="8">
        <v>47.82</v>
      </c>
      <c r="U5925" s="9">
        <v>597.38</v>
      </c>
    </row>
    <row r="5926" spans="1:21" ht="23.25" thickBot="1" x14ac:dyDescent="0.3">
      <c r="A5926" s="4" t="s">
        <v>1459</v>
      </c>
      <c r="B5926" s="4" t="s">
        <v>368</v>
      </c>
      <c r="C5926" s="4" t="s">
        <v>369</v>
      </c>
      <c r="D5926" s="4" t="s">
        <v>1525</v>
      </c>
      <c r="E5926" s="4" t="s">
        <v>1526</v>
      </c>
      <c r="F5926" s="4" t="s">
        <v>310</v>
      </c>
      <c r="G5926" s="4" t="s">
        <v>311</v>
      </c>
      <c r="H5926" s="4" t="s">
        <v>1527</v>
      </c>
      <c r="I5926" s="11"/>
      <c r="J5926" s="11"/>
      <c r="K5926" s="11"/>
      <c r="L5926" s="11"/>
      <c r="M5926" s="11"/>
      <c r="N5926" s="11"/>
      <c r="O5926" s="11"/>
      <c r="P5926" s="10">
        <v>110.78</v>
      </c>
      <c r="Q5926" s="10">
        <v>0.77</v>
      </c>
      <c r="R5926" s="10">
        <v>-28.42</v>
      </c>
      <c r="S5926" s="11"/>
      <c r="T5926" s="11"/>
      <c r="U5926" s="9">
        <v>83.13</v>
      </c>
    </row>
    <row r="5927" spans="1:21" ht="23.25" thickBot="1" x14ac:dyDescent="0.3">
      <c r="A5927" s="4" t="s">
        <v>1459</v>
      </c>
      <c r="B5927" s="4" t="s">
        <v>368</v>
      </c>
      <c r="C5927" s="4" t="s">
        <v>369</v>
      </c>
      <c r="D5927" s="4" t="s">
        <v>1525</v>
      </c>
      <c r="E5927" s="4" t="s">
        <v>1526</v>
      </c>
      <c r="F5927" s="4" t="s">
        <v>38</v>
      </c>
      <c r="G5927" s="4" t="s">
        <v>39</v>
      </c>
      <c r="H5927" s="4" t="s">
        <v>1527</v>
      </c>
      <c r="I5927" s="8">
        <v>9.66</v>
      </c>
      <c r="J5927" s="7"/>
      <c r="K5927" s="7"/>
      <c r="L5927" s="7"/>
      <c r="M5927" s="7"/>
      <c r="N5927" s="8">
        <v>4.25</v>
      </c>
      <c r="O5927" s="7"/>
      <c r="P5927" s="7"/>
      <c r="Q5927" s="7"/>
      <c r="R5927" s="7"/>
      <c r="S5927" s="8">
        <v>40.630000000000003</v>
      </c>
      <c r="T5927" s="7"/>
      <c r="U5927" s="9">
        <v>54.54</v>
      </c>
    </row>
    <row r="5928" spans="1:21" ht="23.25" thickBot="1" x14ac:dyDescent="0.3">
      <c r="A5928" s="4" t="s">
        <v>1459</v>
      </c>
      <c r="B5928" s="4" t="s">
        <v>368</v>
      </c>
      <c r="C5928" s="4" t="s">
        <v>369</v>
      </c>
      <c r="D5928" s="4" t="s">
        <v>1525</v>
      </c>
      <c r="E5928" s="4" t="s">
        <v>1526</v>
      </c>
      <c r="F5928" s="4" t="s">
        <v>98</v>
      </c>
      <c r="G5928" s="4" t="s">
        <v>99</v>
      </c>
      <c r="H5928" s="4" t="s">
        <v>1527</v>
      </c>
      <c r="I5928" s="7"/>
      <c r="J5928" s="7"/>
      <c r="K5928" s="7"/>
      <c r="L5928" s="7"/>
      <c r="M5928" s="7"/>
      <c r="N5928" s="7"/>
      <c r="O5928" s="7"/>
      <c r="P5928" s="7"/>
      <c r="Q5928" s="7"/>
      <c r="R5928" s="8">
        <v>1.9</v>
      </c>
      <c r="S5928" s="8">
        <v>-1.9</v>
      </c>
      <c r="T5928" s="7"/>
      <c r="U5928" s="12">
        <v>0</v>
      </c>
    </row>
    <row r="5929" spans="1:21" ht="23.25" thickBot="1" x14ac:dyDescent="0.3">
      <c r="A5929" s="4" t="s">
        <v>1459</v>
      </c>
      <c r="B5929" s="4" t="s">
        <v>368</v>
      </c>
      <c r="C5929" s="4" t="s">
        <v>369</v>
      </c>
      <c r="D5929" s="4" t="s">
        <v>1525</v>
      </c>
      <c r="E5929" s="4" t="s">
        <v>1526</v>
      </c>
      <c r="F5929" s="4" t="s">
        <v>146</v>
      </c>
      <c r="G5929" s="4" t="s">
        <v>147</v>
      </c>
      <c r="H5929" s="4" t="s">
        <v>1527</v>
      </c>
      <c r="I5929" s="10">
        <v>1.61</v>
      </c>
      <c r="J5929" s="10">
        <v>0.71</v>
      </c>
      <c r="K5929" s="10">
        <v>1.46</v>
      </c>
      <c r="L5929" s="10">
        <v>1.84</v>
      </c>
      <c r="M5929" s="10">
        <v>0.61</v>
      </c>
      <c r="N5929" s="10">
        <v>1.22</v>
      </c>
      <c r="O5929" s="10">
        <v>1.35</v>
      </c>
      <c r="P5929" s="11"/>
      <c r="Q5929" s="11"/>
      <c r="R5929" s="11"/>
      <c r="S5929" s="10">
        <v>0.14000000000000001</v>
      </c>
      <c r="T5929" s="11"/>
      <c r="U5929" s="9">
        <v>8.94</v>
      </c>
    </row>
    <row r="5930" spans="1:21" ht="23.25" thickBot="1" x14ac:dyDescent="0.3">
      <c r="A5930" s="4" t="s">
        <v>1459</v>
      </c>
      <c r="B5930" s="4" t="s">
        <v>368</v>
      </c>
      <c r="C5930" s="4" t="s">
        <v>369</v>
      </c>
      <c r="D5930" s="4" t="s">
        <v>1525</v>
      </c>
      <c r="E5930" s="4" t="s">
        <v>1526</v>
      </c>
      <c r="F5930" s="4" t="s">
        <v>102</v>
      </c>
      <c r="G5930" s="4" t="s">
        <v>103</v>
      </c>
      <c r="H5930" s="4" t="s">
        <v>1527</v>
      </c>
      <c r="I5930" s="7"/>
      <c r="J5930" s="8">
        <v>0.7</v>
      </c>
      <c r="K5930" s="7"/>
      <c r="L5930" s="8">
        <v>1.62</v>
      </c>
      <c r="M5930" s="7"/>
      <c r="N5930" s="8">
        <v>2.92</v>
      </c>
      <c r="O5930" s="8">
        <v>2.99</v>
      </c>
      <c r="P5930" s="8">
        <v>0.35</v>
      </c>
      <c r="Q5930" s="8">
        <v>0.75</v>
      </c>
      <c r="R5930" s="8">
        <v>1.53</v>
      </c>
      <c r="S5930" s="8">
        <v>0.92</v>
      </c>
      <c r="T5930" s="8">
        <v>1.41</v>
      </c>
      <c r="U5930" s="9">
        <v>13.19</v>
      </c>
    </row>
    <row r="5931" spans="1:21" ht="23.25" thickBot="1" x14ac:dyDescent="0.3">
      <c r="A5931" s="4" t="s">
        <v>1459</v>
      </c>
      <c r="B5931" s="4" t="s">
        <v>368</v>
      </c>
      <c r="C5931" s="4" t="s">
        <v>369</v>
      </c>
      <c r="D5931" s="4" t="s">
        <v>1525</v>
      </c>
      <c r="E5931" s="4" t="s">
        <v>1526</v>
      </c>
      <c r="F5931" s="4" t="s">
        <v>116</v>
      </c>
      <c r="G5931" s="4" t="s">
        <v>117</v>
      </c>
      <c r="H5931" s="4" t="s">
        <v>1527</v>
      </c>
      <c r="I5931" s="10">
        <v>0.74</v>
      </c>
      <c r="J5931" s="10">
        <v>1.5</v>
      </c>
      <c r="K5931" s="10">
        <v>3.94</v>
      </c>
      <c r="L5931" s="10">
        <v>3.71</v>
      </c>
      <c r="M5931" s="10">
        <v>1.97</v>
      </c>
      <c r="N5931" s="10">
        <v>1.04</v>
      </c>
      <c r="O5931" s="10">
        <v>0.69</v>
      </c>
      <c r="P5931" s="10">
        <v>0.91</v>
      </c>
      <c r="Q5931" s="10">
        <v>0.26</v>
      </c>
      <c r="R5931" s="10">
        <v>0.86</v>
      </c>
      <c r="S5931" s="10">
        <v>0.35</v>
      </c>
      <c r="T5931" s="11"/>
      <c r="U5931" s="9">
        <v>15.97</v>
      </c>
    </row>
    <row r="5932" spans="1:21" ht="23.25" thickBot="1" x14ac:dyDescent="0.3">
      <c r="A5932" s="4" t="s">
        <v>1459</v>
      </c>
      <c r="B5932" s="4" t="s">
        <v>368</v>
      </c>
      <c r="C5932" s="4" t="s">
        <v>369</v>
      </c>
      <c r="D5932" s="4" t="s">
        <v>1525</v>
      </c>
      <c r="E5932" s="4" t="s">
        <v>1526</v>
      </c>
      <c r="F5932" s="4" t="s">
        <v>148</v>
      </c>
      <c r="G5932" s="4" t="s">
        <v>149</v>
      </c>
      <c r="H5932" s="4" t="s">
        <v>1527</v>
      </c>
      <c r="I5932" s="7"/>
      <c r="J5932" s="7"/>
      <c r="K5932" s="7"/>
      <c r="L5932" s="7"/>
      <c r="M5932" s="7"/>
      <c r="N5932" s="7"/>
      <c r="O5932" s="7"/>
      <c r="P5932" s="7"/>
      <c r="Q5932" s="7"/>
      <c r="R5932" s="7"/>
      <c r="S5932" s="8">
        <v>91.77</v>
      </c>
      <c r="T5932" s="7"/>
      <c r="U5932" s="9">
        <v>91.77</v>
      </c>
    </row>
    <row r="5933" spans="1:21" ht="23.25" thickBot="1" x14ac:dyDescent="0.3">
      <c r="A5933" s="4" t="s">
        <v>1459</v>
      </c>
      <c r="B5933" s="4" t="s">
        <v>368</v>
      </c>
      <c r="C5933" s="4" t="s">
        <v>369</v>
      </c>
      <c r="D5933" s="4" t="s">
        <v>1525</v>
      </c>
      <c r="E5933" s="4" t="s">
        <v>1526</v>
      </c>
      <c r="F5933" s="4" t="s">
        <v>152</v>
      </c>
      <c r="G5933" s="4" t="s">
        <v>153</v>
      </c>
      <c r="H5933" s="4" t="s">
        <v>1527</v>
      </c>
      <c r="I5933" s="11"/>
      <c r="J5933" s="11"/>
      <c r="K5933" s="11"/>
      <c r="L5933" s="11"/>
      <c r="M5933" s="11"/>
      <c r="N5933" s="11"/>
      <c r="O5933" s="11"/>
      <c r="P5933" s="11"/>
      <c r="Q5933" s="10">
        <v>83.08</v>
      </c>
      <c r="R5933" s="10">
        <v>193.8</v>
      </c>
      <c r="S5933" s="10">
        <v>83.08</v>
      </c>
      <c r="T5933" s="10">
        <v>105.25</v>
      </c>
      <c r="U5933" s="9">
        <v>465.21</v>
      </c>
    </row>
    <row r="5934" spans="1:21" ht="23.25" thickBot="1" x14ac:dyDescent="0.3">
      <c r="A5934" s="4" t="s">
        <v>1459</v>
      </c>
      <c r="B5934" s="4" t="s">
        <v>368</v>
      </c>
      <c r="C5934" s="4" t="s">
        <v>369</v>
      </c>
      <c r="D5934" s="4" t="s">
        <v>1525</v>
      </c>
      <c r="E5934" s="4" t="s">
        <v>1526</v>
      </c>
      <c r="F5934" s="4" t="s">
        <v>160</v>
      </c>
      <c r="G5934" s="4" t="s">
        <v>161</v>
      </c>
      <c r="H5934" s="4" t="s">
        <v>1527</v>
      </c>
      <c r="I5934" s="7"/>
      <c r="J5934" s="7"/>
      <c r="K5934" s="7"/>
      <c r="L5934" s="7"/>
      <c r="M5934" s="7"/>
      <c r="N5934" s="7"/>
      <c r="O5934" s="7"/>
      <c r="P5934" s="7"/>
      <c r="Q5934" s="7"/>
      <c r="R5934" s="7"/>
      <c r="S5934" s="8">
        <v>1.9</v>
      </c>
      <c r="T5934" s="7"/>
      <c r="U5934" s="9">
        <v>1.9</v>
      </c>
    </row>
    <row r="5935" spans="1:21" ht="23.25" thickBot="1" x14ac:dyDescent="0.3">
      <c r="A5935" s="4" t="s">
        <v>1459</v>
      </c>
      <c r="B5935" s="4" t="s">
        <v>368</v>
      </c>
      <c r="C5935" s="4" t="s">
        <v>369</v>
      </c>
      <c r="D5935" s="4" t="s">
        <v>1525</v>
      </c>
      <c r="E5935" s="4" t="s">
        <v>1526</v>
      </c>
      <c r="F5935" s="4" t="s">
        <v>84</v>
      </c>
      <c r="G5935" s="4" t="s">
        <v>85</v>
      </c>
      <c r="H5935" s="4" t="s">
        <v>1527</v>
      </c>
      <c r="I5935" s="11"/>
      <c r="J5935" s="11"/>
      <c r="K5935" s="10">
        <v>10.130000000000001</v>
      </c>
      <c r="L5935" s="11"/>
      <c r="M5935" s="10">
        <v>0.51</v>
      </c>
      <c r="N5935" s="10">
        <v>0.84</v>
      </c>
      <c r="O5935" s="11"/>
      <c r="P5935" s="10">
        <v>0.66</v>
      </c>
      <c r="Q5935" s="11"/>
      <c r="R5935" s="10">
        <v>0.85</v>
      </c>
      <c r="S5935" s="11"/>
      <c r="T5935" s="11"/>
      <c r="U5935" s="9">
        <v>12.99</v>
      </c>
    </row>
    <row r="5936" spans="1:21" ht="23.25" thickBot="1" x14ac:dyDescent="0.3">
      <c r="A5936" s="4" t="s">
        <v>1459</v>
      </c>
      <c r="B5936" s="4" t="s">
        <v>368</v>
      </c>
      <c r="C5936" s="4" t="s">
        <v>369</v>
      </c>
      <c r="D5936" s="4" t="s">
        <v>1525</v>
      </c>
      <c r="E5936" s="4" t="s">
        <v>1526</v>
      </c>
      <c r="F5936" s="4" t="s">
        <v>162</v>
      </c>
      <c r="G5936" s="4" t="s">
        <v>163</v>
      </c>
      <c r="H5936" s="4" t="s">
        <v>1527</v>
      </c>
      <c r="I5936" s="7"/>
      <c r="J5936" s="8">
        <v>2.96</v>
      </c>
      <c r="K5936" s="7"/>
      <c r="L5936" s="7"/>
      <c r="M5936" s="7"/>
      <c r="N5936" s="7"/>
      <c r="O5936" s="7"/>
      <c r="P5936" s="7"/>
      <c r="Q5936" s="7"/>
      <c r="R5936" s="7"/>
      <c r="S5936" s="7"/>
      <c r="T5936" s="7"/>
      <c r="U5936" s="9">
        <v>2.96</v>
      </c>
    </row>
    <row r="5937" spans="1:21" ht="23.25" thickBot="1" x14ac:dyDescent="0.3">
      <c r="A5937" s="4" t="s">
        <v>1459</v>
      </c>
      <c r="B5937" s="4" t="s">
        <v>368</v>
      </c>
      <c r="C5937" s="4" t="s">
        <v>369</v>
      </c>
      <c r="D5937" s="4" t="s">
        <v>1525</v>
      </c>
      <c r="E5937" s="4" t="s">
        <v>1526</v>
      </c>
      <c r="F5937" s="4" t="s">
        <v>76</v>
      </c>
      <c r="G5937" s="4" t="s">
        <v>77</v>
      </c>
      <c r="H5937" s="4" t="s">
        <v>1527</v>
      </c>
      <c r="I5937" s="10">
        <v>369.28</v>
      </c>
      <c r="J5937" s="10">
        <v>323.42</v>
      </c>
      <c r="K5937" s="10">
        <v>308.02</v>
      </c>
      <c r="L5937" s="10">
        <v>344.64</v>
      </c>
      <c r="M5937" s="10">
        <v>287.79000000000002</v>
      </c>
      <c r="N5937" s="10">
        <v>354.62</v>
      </c>
      <c r="O5937" s="10">
        <v>373.32</v>
      </c>
      <c r="P5937" s="10">
        <v>327.57</v>
      </c>
      <c r="Q5937" s="10">
        <v>365.63</v>
      </c>
      <c r="R5937" s="10">
        <v>308.23</v>
      </c>
      <c r="S5937" s="10">
        <v>343.4</v>
      </c>
      <c r="T5937" s="10">
        <v>343.08</v>
      </c>
      <c r="U5937" s="9">
        <v>4049</v>
      </c>
    </row>
    <row r="5938" spans="1:21" ht="23.25" thickBot="1" x14ac:dyDescent="0.3">
      <c r="A5938" s="4" t="s">
        <v>1459</v>
      </c>
      <c r="B5938" s="4" t="s">
        <v>368</v>
      </c>
      <c r="C5938" s="4" t="s">
        <v>369</v>
      </c>
      <c r="D5938" s="4" t="s">
        <v>1525</v>
      </c>
      <c r="E5938" s="4" t="s">
        <v>1526</v>
      </c>
      <c r="F5938" s="4" t="s">
        <v>51</v>
      </c>
      <c r="G5938" s="4" t="s">
        <v>52</v>
      </c>
      <c r="H5938" s="4" t="s">
        <v>1527</v>
      </c>
      <c r="I5938" s="7"/>
      <c r="J5938" s="8">
        <v>6.1</v>
      </c>
      <c r="K5938" s="7"/>
      <c r="L5938" s="7"/>
      <c r="M5938" s="7"/>
      <c r="N5938" s="7"/>
      <c r="O5938" s="7"/>
      <c r="P5938" s="7"/>
      <c r="Q5938" s="7"/>
      <c r="R5938" s="7"/>
      <c r="S5938" s="7"/>
      <c r="T5938" s="7"/>
      <c r="U5938" s="9">
        <v>6.1</v>
      </c>
    </row>
    <row r="5939" spans="1:21" ht="23.25" thickBot="1" x14ac:dyDescent="0.3">
      <c r="A5939" s="4" t="s">
        <v>1459</v>
      </c>
      <c r="B5939" s="4" t="s">
        <v>368</v>
      </c>
      <c r="C5939" s="4" t="s">
        <v>369</v>
      </c>
      <c r="D5939" s="4" t="s">
        <v>1525</v>
      </c>
      <c r="E5939" s="4" t="s">
        <v>1526</v>
      </c>
      <c r="F5939" s="4" t="s">
        <v>42</v>
      </c>
      <c r="G5939" s="4" t="s">
        <v>43</v>
      </c>
      <c r="H5939" s="4" t="s">
        <v>1527</v>
      </c>
      <c r="I5939" s="10">
        <v>1038.83</v>
      </c>
      <c r="J5939" s="10">
        <v>796.29</v>
      </c>
      <c r="K5939" s="10">
        <v>916.46</v>
      </c>
      <c r="L5939" s="10">
        <v>1065.4000000000001</v>
      </c>
      <c r="M5939" s="10">
        <v>938.61</v>
      </c>
      <c r="N5939" s="10">
        <v>1165.79</v>
      </c>
      <c r="O5939" s="10">
        <v>1100.2</v>
      </c>
      <c r="P5939" s="10">
        <v>993.03</v>
      </c>
      <c r="Q5939" s="10">
        <v>1093.1199999999999</v>
      </c>
      <c r="R5939" s="10">
        <v>974.44</v>
      </c>
      <c r="S5939" s="10">
        <v>933.88</v>
      </c>
      <c r="T5939" s="10">
        <v>953.89</v>
      </c>
      <c r="U5939" s="9">
        <v>11969.94</v>
      </c>
    </row>
    <row r="5940" spans="1:21" ht="23.25" thickBot="1" x14ac:dyDescent="0.3">
      <c r="A5940" s="4" t="s">
        <v>1459</v>
      </c>
      <c r="B5940" s="4" t="s">
        <v>368</v>
      </c>
      <c r="C5940" s="4" t="s">
        <v>369</v>
      </c>
      <c r="D5940" s="4" t="s">
        <v>1525</v>
      </c>
      <c r="E5940" s="4" t="s">
        <v>1526</v>
      </c>
      <c r="F5940" s="4" t="s">
        <v>53</v>
      </c>
      <c r="G5940" s="4" t="s">
        <v>54</v>
      </c>
      <c r="H5940" s="4" t="s">
        <v>1527</v>
      </c>
      <c r="I5940" s="8">
        <v>7.56</v>
      </c>
      <c r="J5940" s="8">
        <v>15.09</v>
      </c>
      <c r="K5940" s="8">
        <v>43</v>
      </c>
      <c r="L5940" s="8">
        <v>13.93</v>
      </c>
      <c r="M5940" s="8">
        <v>7.59</v>
      </c>
      <c r="N5940" s="8">
        <v>17.899999999999999</v>
      </c>
      <c r="O5940" s="8">
        <v>19.78</v>
      </c>
      <c r="P5940" s="8">
        <v>21.53</v>
      </c>
      <c r="Q5940" s="8">
        <v>22.94</v>
      </c>
      <c r="R5940" s="8">
        <v>18.59</v>
      </c>
      <c r="S5940" s="8">
        <v>21.07</v>
      </c>
      <c r="T5940" s="8">
        <v>23.36</v>
      </c>
      <c r="U5940" s="9">
        <v>232.34</v>
      </c>
    </row>
    <row r="5941" spans="1:21" ht="23.25" thickBot="1" x14ac:dyDescent="0.3">
      <c r="A5941" s="4" t="s">
        <v>1459</v>
      </c>
      <c r="B5941" s="4" t="s">
        <v>368</v>
      </c>
      <c r="C5941" s="4" t="s">
        <v>369</v>
      </c>
      <c r="D5941" s="4" t="s">
        <v>1525</v>
      </c>
      <c r="E5941" s="4" t="s">
        <v>1526</v>
      </c>
      <c r="F5941" s="4" t="s">
        <v>170</v>
      </c>
      <c r="G5941" s="4" t="s">
        <v>171</v>
      </c>
      <c r="H5941" s="4" t="s">
        <v>1527</v>
      </c>
      <c r="I5941" s="11"/>
      <c r="J5941" s="10">
        <v>4.9000000000000004</v>
      </c>
      <c r="K5941" s="10">
        <v>0.4</v>
      </c>
      <c r="L5941" s="10">
        <v>0.71</v>
      </c>
      <c r="M5941" s="11"/>
      <c r="N5941" s="11"/>
      <c r="O5941" s="11"/>
      <c r="P5941" s="11"/>
      <c r="Q5941" s="11"/>
      <c r="R5941" s="11"/>
      <c r="S5941" s="11"/>
      <c r="T5941" s="10">
        <v>2.5499999999999998</v>
      </c>
      <c r="U5941" s="9">
        <v>8.56</v>
      </c>
    </row>
    <row r="5942" spans="1:21" ht="23.25" thickBot="1" x14ac:dyDescent="0.3">
      <c r="A5942" s="4" t="s">
        <v>1459</v>
      </c>
      <c r="B5942" s="4" t="s">
        <v>1119</v>
      </c>
      <c r="C5942" s="4" t="s">
        <v>1120</v>
      </c>
      <c r="D5942" s="4" t="s">
        <v>1473</v>
      </c>
      <c r="E5942" s="4" t="s">
        <v>1474</v>
      </c>
      <c r="F5942" s="4" t="s">
        <v>152</v>
      </c>
      <c r="G5942" s="4" t="s">
        <v>153</v>
      </c>
      <c r="H5942" s="4" t="s">
        <v>1069</v>
      </c>
      <c r="I5942" s="7"/>
      <c r="J5942" s="7"/>
      <c r="K5942" s="7"/>
      <c r="L5942" s="7"/>
      <c r="M5942" s="7"/>
      <c r="N5942" s="13">
        <v>0</v>
      </c>
      <c r="O5942" s="7"/>
      <c r="P5942" s="7"/>
      <c r="Q5942" s="7"/>
      <c r="R5942" s="7"/>
      <c r="S5942" s="7"/>
      <c r="T5942" s="7"/>
      <c r="U5942" s="12">
        <v>0</v>
      </c>
    </row>
    <row r="5943" spans="1:21" ht="23.25" thickBot="1" x14ac:dyDescent="0.3">
      <c r="A5943" s="4" t="s">
        <v>1459</v>
      </c>
      <c r="B5943" s="4" t="s">
        <v>1140</v>
      </c>
      <c r="C5943" s="4" t="s">
        <v>1141</v>
      </c>
      <c r="D5943" s="4" t="s">
        <v>1464</v>
      </c>
      <c r="E5943" s="4" t="s">
        <v>1465</v>
      </c>
      <c r="F5943" s="4" t="s">
        <v>108</v>
      </c>
      <c r="G5943" s="4" t="s">
        <v>109</v>
      </c>
      <c r="H5943" s="4" t="s">
        <v>440</v>
      </c>
      <c r="I5943" s="10">
        <v>30612.63</v>
      </c>
      <c r="J5943" s="10">
        <v>21475.09</v>
      </c>
      <c r="K5943" s="10">
        <v>27278.32</v>
      </c>
      <c r="L5943" s="10">
        <v>30785.29</v>
      </c>
      <c r="M5943" s="10">
        <v>32449.94</v>
      </c>
      <c r="N5943" s="10">
        <v>34358.03</v>
      </c>
      <c r="O5943" s="10">
        <v>35055.339999999997</v>
      </c>
      <c r="P5943" s="10">
        <v>31303.41</v>
      </c>
      <c r="Q5943" s="10">
        <v>31737.91</v>
      </c>
      <c r="R5943" s="10">
        <v>32371.06</v>
      </c>
      <c r="S5943" s="10">
        <v>30510.12</v>
      </c>
      <c r="T5943" s="10">
        <v>30182.560000000001</v>
      </c>
      <c r="U5943" s="9">
        <v>368119.7</v>
      </c>
    </row>
    <row r="5944" spans="1:21" ht="23.25" thickBot="1" x14ac:dyDescent="0.3">
      <c r="A5944" s="4" t="s">
        <v>1459</v>
      </c>
      <c r="B5944" s="4" t="s">
        <v>1140</v>
      </c>
      <c r="C5944" s="4" t="s">
        <v>1141</v>
      </c>
      <c r="D5944" s="4" t="s">
        <v>1464</v>
      </c>
      <c r="E5944" s="4" t="s">
        <v>1465</v>
      </c>
      <c r="F5944" s="4" t="s">
        <v>112</v>
      </c>
      <c r="G5944" s="4" t="s">
        <v>113</v>
      </c>
      <c r="H5944" s="4" t="s">
        <v>440</v>
      </c>
      <c r="I5944" s="8">
        <v>4536.3100000000004</v>
      </c>
      <c r="J5944" s="8">
        <v>4536.34</v>
      </c>
      <c r="K5944" s="8">
        <v>4536.34</v>
      </c>
      <c r="L5944" s="8">
        <v>4536.3100000000004</v>
      </c>
      <c r="M5944" s="8">
        <v>4536.29</v>
      </c>
      <c r="N5944" s="8">
        <v>4737.46</v>
      </c>
      <c r="O5944" s="8">
        <v>4785.04</v>
      </c>
      <c r="P5944" s="8">
        <v>4785.03</v>
      </c>
      <c r="Q5944" s="8">
        <v>4785</v>
      </c>
      <c r="R5944" s="8">
        <v>4785.0200000000004</v>
      </c>
      <c r="S5944" s="8">
        <v>4785.0200000000004</v>
      </c>
      <c r="T5944" s="8">
        <v>4785.0200000000004</v>
      </c>
      <c r="U5944" s="9">
        <v>56129.18</v>
      </c>
    </row>
    <row r="5945" spans="1:21" ht="23.25" thickBot="1" x14ac:dyDescent="0.3">
      <c r="A5945" s="4" t="s">
        <v>1459</v>
      </c>
      <c r="B5945" s="4" t="s">
        <v>1140</v>
      </c>
      <c r="C5945" s="4" t="s">
        <v>1141</v>
      </c>
      <c r="D5945" s="4" t="s">
        <v>1464</v>
      </c>
      <c r="E5945" s="4" t="s">
        <v>1465</v>
      </c>
      <c r="F5945" s="4" t="s">
        <v>114</v>
      </c>
      <c r="G5945" s="4" t="s">
        <v>115</v>
      </c>
      <c r="H5945" s="4" t="s">
        <v>440</v>
      </c>
      <c r="I5945" s="10">
        <v>16789.32</v>
      </c>
      <c r="J5945" s="10">
        <v>16789.36</v>
      </c>
      <c r="K5945" s="10">
        <v>16789.310000000001</v>
      </c>
      <c r="L5945" s="10">
        <v>16835.849999999999</v>
      </c>
      <c r="M5945" s="10">
        <v>16835.849999999999</v>
      </c>
      <c r="N5945" s="10">
        <v>17582.41</v>
      </c>
      <c r="O5945" s="10">
        <v>17759.02</v>
      </c>
      <c r="P5945" s="10">
        <v>17759.04</v>
      </c>
      <c r="Q5945" s="10">
        <v>17759.05</v>
      </c>
      <c r="R5945" s="10">
        <v>17759.03</v>
      </c>
      <c r="S5945" s="10">
        <v>17759.07</v>
      </c>
      <c r="T5945" s="10">
        <v>17759.04</v>
      </c>
      <c r="U5945" s="9">
        <v>208176.35</v>
      </c>
    </row>
    <row r="5946" spans="1:21" ht="23.25" thickBot="1" x14ac:dyDescent="0.3">
      <c r="A5946" s="4" t="s">
        <v>1459</v>
      </c>
      <c r="B5946" s="4" t="s">
        <v>1140</v>
      </c>
      <c r="C5946" s="4" t="s">
        <v>1141</v>
      </c>
      <c r="D5946" s="4" t="s">
        <v>1464</v>
      </c>
      <c r="E5946" s="4" t="s">
        <v>1465</v>
      </c>
      <c r="F5946" s="4" t="s">
        <v>128</v>
      </c>
      <c r="G5946" s="4" t="s">
        <v>129</v>
      </c>
      <c r="H5946" s="4" t="s">
        <v>440</v>
      </c>
      <c r="I5946" s="8">
        <v>562.1</v>
      </c>
      <c r="J5946" s="7"/>
      <c r="K5946" s="7"/>
      <c r="L5946" s="7"/>
      <c r="M5946" s="7"/>
      <c r="N5946" s="7"/>
      <c r="O5946" s="7"/>
      <c r="P5946" s="8">
        <v>610</v>
      </c>
      <c r="Q5946" s="7"/>
      <c r="R5946" s="7"/>
      <c r="S5946" s="8">
        <v>35</v>
      </c>
      <c r="T5946" s="7"/>
      <c r="U5946" s="9">
        <v>1207.0999999999999</v>
      </c>
    </row>
    <row r="5947" spans="1:21" ht="23.25" thickBot="1" x14ac:dyDescent="0.3">
      <c r="A5947" s="4" t="s">
        <v>1459</v>
      </c>
      <c r="B5947" s="4" t="s">
        <v>1140</v>
      </c>
      <c r="C5947" s="4" t="s">
        <v>1141</v>
      </c>
      <c r="D5947" s="4" t="s">
        <v>1464</v>
      </c>
      <c r="E5947" s="4" t="s">
        <v>1465</v>
      </c>
      <c r="F5947" s="4" t="s">
        <v>70</v>
      </c>
      <c r="G5947" s="4" t="s">
        <v>71</v>
      </c>
      <c r="H5947" s="4" t="s">
        <v>440</v>
      </c>
      <c r="I5947" s="10">
        <v>140.47999999999999</v>
      </c>
      <c r="J5947" s="10">
        <v>16029.1</v>
      </c>
      <c r="K5947" s="10">
        <v>452.55</v>
      </c>
      <c r="L5947" s="10">
        <v>168.21</v>
      </c>
      <c r="M5947" s="10">
        <v>21.7</v>
      </c>
      <c r="N5947" s="10">
        <v>778.82</v>
      </c>
      <c r="O5947" s="10">
        <v>5500</v>
      </c>
      <c r="P5947" s="10">
        <v>3.99</v>
      </c>
      <c r="Q5947" s="10">
        <v>1711.15</v>
      </c>
      <c r="R5947" s="10">
        <v>50.93</v>
      </c>
      <c r="S5947" s="10">
        <v>292.01</v>
      </c>
      <c r="T5947" s="11"/>
      <c r="U5947" s="9">
        <v>25148.94</v>
      </c>
    </row>
    <row r="5948" spans="1:21" ht="23.25" thickBot="1" x14ac:dyDescent="0.3">
      <c r="A5948" s="4" t="s">
        <v>1459</v>
      </c>
      <c r="B5948" s="4" t="s">
        <v>1140</v>
      </c>
      <c r="C5948" s="4" t="s">
        <v>1141</v>
      </c>
      <c r="D5948" s="4" t="s">
        <v>1464</v>
      </c>
      <c r="E5948" s="4" t="s">
        <v>1465</v>
      </c>
      <c r="F5948" s="4" t="s">
        <v>80</v>
      </c>
      <c r="G5948" s="4" t="s">
        <v>81</v>
      </c>
      <c r="H5948" s="4" t="s">
        <v>440</v>
      </c>
      <c r="I5948" s="8">
        <v>1004</v>
      </c>
      <c r="J5948" s="8">
        <v>1004</v>
      </c>
      <c r="K5948" s="8">
        <v>1004</v>
      </c>
      <c r="L5948" s="8">
        <v>1004</v>
      </c>
      <c r="M5948" s="8">
        <v>1004</v>
      </c>
      <c r="N5948" s="8">
        <v>1004</v>
      </c>
      <c r="O5948" s="8">
        <v>1004</v>
      </c>
      <c r="P5948" s="8">
        <v>1004</v>
      </c>
      <c r="Q5948" s="8">
        <v>1004</v>
      </c>
      <c r="R5948" s="8">
        <v>1004</v>
      </c>
      <c r="S5948" s="8">
        <v>1004</v>
      </c>
      <c r="T5948" s="8">
        <v>1004</v>
      </c>
      <c r="U5948" s="9">
        <v>12048</v>
      </c>
    </row>
    <row r="5949" spans="1:21" ht="23.25" thickBot="1" x14ac:dyDescent="0.3">
      <c r="A5949" s="4" t="s">
        <v>1459</v>
      </c>
      <c r="B5949" s="4" t="s">
        <v>1140</v>
      </c>
      <c r="C5949" s="4" t="s">
        <v>1141</v>
      </c>
      <c r="D5949" s="4" t="s">
        <v>1464</v>
      </c>
      <c r="E5949" s="4" t="s">
        <v>1465</v>
      </c>
      <c r="F5949" s="4" t="s">
        <v>94</v>
      </c>
      <c r="G5949" s="4" t="s">
        <v>95</v>
      </c>
      <c r="H5949" s="4" t="s">
        <v>440</v>
      </c>
      <c r="I5949" s="11"/>
      <c r="J5949" s="11"/>
      <c r="K5949" s="11"/>
      <c r="L5949" s="11"/>
      <c r="M5949" s="11"/>
      <c r="N5949" s="11"/>
      <c r="O5949" s="11"/>
      <c r="P5949" s="10">
        <v>25</v>
      </c>
      <c r="Q5949" s="11"/>
      <c r="R5949" s="10">
        <v>19.989999999999998</v>
      </c>
      <c r="S5949" s="10">
        <v>13.56</v>
      </c>
      <c r="T5949" s="11"/>
      <c r="U5949" s="9">
        <v>58.55</v>
      </c>
    </row>
    <row r="5950" spans="1:21" ht="23.25" thickBot="1" x14ac:dyDescent="0.3">
      <c r="A5950" s="4" t="s">
        <v>1459</v>
      </c>
      <c r="B5950" s="4" t="s">
        <v>1140</v>
      </c>
      <c r="C5950" s="4" t="s">
        <v>1141</v>
      </c>
      <c r="D5950" s="4" t="s">
        <v>1464</v>
      </c>
      <c r="E5950" s="4" t="s">
        <v>1465</v>
      </c>
      <c r="F5950" s="4" t="s">
        <v>134</v>
      </c>
      <c r="G5950" s="4" t="s">
        <v>135</v>
      </c>
      <c r="H5950" s="4" t="s">
        <v>440</v>
      </c>
      <c r="I5950" s="7"/>
      <c r="J5950" s="8">
        <v>155</v>
      </c>
      <c r="K5950" s="7"/>
      <c r="L5950" s="7"/>
      <c r="M5950" s="7"/>
      <c r="N5950" s="7"/>
      <c r="O5950" s="7"/>
      <c r="P5950" s="7"/>
      <c r="Q5950" s="7"/>
      <c r="R5950" s="7"/>
      <c r="S5950" s="7"/>
      <c r="T5950" s="7"/>
      <c r="U5950" s="9">
        <v>155</v>
      </c>
    </row>
    <row r="5951" spans="1:21" ht="23.25" thickBot="1" x14ac:dyDescent="0.3">
      <c r="A5951" s="4" t="s">
        <v>1459</v>
      </c>
      <c r="B5951" s="4" t="s">
        <v>1140</v>
      </c>
      <c r="C5951" s="4" t="s">
        <v>1141</v>
      </c>
      <c r="D5951" s="4" t="s">
        <v>1464</v>
      </c>
      <c r="E5951" s="4" t="s">
        <v>1465</v>
      </c>
      <c r="F5951" s="4" t="s">
        <v>310</v>
      </c>
      <c r="G5951" s="4" t="s">
        <v>311</v>
      </c>
      <c r="H5951" s="4" t="s">
        <v>440</v>
      </c>
      <c r="I5951" s="11"/>
      <c r="J5951" s="11"/>
      <c r="K5951" s="11"/>
      <c r="L5951" s="11"/>
      <c r="M5951" s="11"/>
      <c r="N5951" s="11"/>
      <c r="O5951" s="11"/>
      <c r="P5951" s="11"/>
      <c r="Q5951" s="11"/>
      <c r="R5951" s="11"/>
      <c r="S5951" s="11"/>
      <c r="T5951" s="10">
        <v>3819.2</v>
      </c>
      <c r="U5951" s="9">
        <v>3819.2</v>
      </c>
    </row>
    <row r="5952" spans="1:21" ht="23.25" thickBot="1" x14ac:dyDescent="0.3">
      <c r="A5952" s="4" t="s">
        <v>1459</v>
      </c>
      <c r="B5952" s="4" t="s">
        <v>1140</v>
      </c>
      <c r="C5952" s="4" t="s">
        <v>1141</v>
      </c>
      <c r="D5952" s="4" t="s">
        <v>1464</v>
      </c>
      <c r="E5952" s="4" t="s">
        <v>1465</v>
      </c>
      <c r="F5952" s="4" t="s">
        <v>38</v>
      </c>
      <c r="G5952" s="4" t="s">
        <v>39</v>
      </c>
      <c r="H5952" s="4" t="s">
        <v>440</v>
      </c>
      <c r="I5952" s="7"/>
      <c r="J5952" s="8">
        <v>1573</v>
      </c>
      <c r="K5952" s="8">
        <v>5470.7</v>
      </c>
      <c r="L5952" s="8">
        <v>216</v>
      </c>
      <c r="M5952" s="8">
        <v>1467.42</v>
      </c>
      <c r="N5952" s="8">
        <v>1578</v>
      </c>
      <c r="O5952" s="8">
        <v>3340.35</v>
      </c>
      <c r="P5952" s="8">
        <v>1462.5</v>
      </c>
      <c r="Q5952" s="8">
        <v>12466.25</v>
      </c>
      <c r="R5952" s="8">
        <v>1420.56</v>
      </c>
      <c r="S5952" s="8">
        <v>1648</v>
      </c>
      <c r="T5952" s="8">
        <v>105.3</v>
      </c>
      <c r="U5952" s="9">
        <v>30748.080000000002</v>
      </c>
    </row>
    <row r="5953" spans="1:21" ht="23.25" thickBot="1" x14ac:dyDescent="0.3">
      <c r="A5953" s="4" t="s">
        <v>1459</v>
      </c>
      <c r="B5953" s="4" t="s">
        <v>1140</v>
      </c>
      <c r="C5953" s="4" t="s">
        <v>1141</v>
      </c>
      <c r="D5953" s="4" t="s">
        <v>1464</v>
      </c>
      <c r="E5953" s="4" t="s">
        <v>1465</v>
      </c>
      <c r="F5953" s="4" t="s">
        <v>98</v>
      </c>
      <c r="G5953" s="4" t="s">
        <v>99</v>
      </c>
      <c r="H5953" s="4" t="s">
        <v>440</v>
      </c>
      <c r="I5953" s="10">
        <v>65.400000000000006</v>
      </c>
      <c r="J5953" s="11"/>
      <c r="K5953" s="10">
        <v>15.55</v>
      </c>
      <c r="L5953" s="11"/>
      <c r="M5953" s="11"/>
      <c r="N5953" s="10">
        <v>46.9</v>
      </c>
      <c r="O5953" s="11"/>
      <c r="P5953" s="10">
        <v>157</v>
      </c>
      <c r="Q5953" s="11"/>
      <c r="R5953" s="10">
        <v>2663.85</v>
      </c>
      <c r="S5953" s="10">
        <v>-1137.57</v>
      </c>
      <c r="T5953" s="10">
        <v>425.2</v>
      </c>
      <c r="U5953" s="9">
        <v>2236.33</v>
      </c>
    </row>
    <row r="5954" spans="1:21" ht="23.25" thickBot="1" x14ac:dyDescent="0.3">
      <c r="A5954" s="4" t="s">
        <v>1459</v>
      </c>
      <c r="B5954" s="4" t="s">
        <v>1140</v>
      </c>
      <c r="C5954" s="4" t="s">
        <v>1141</v>
      </c>
      <c r="D5954" s="4" t="s">
        <v>1464</v>
      </c>
      <c r="E5954" s="4" t="s">
        <v>1465</v>
      </c>
      <c r="F5954" s="4" t="s">
        <v>146</v>
      </c>
      <c r="G5954" s="4" t="s">
        <v>147</v>
      </c>
      <c r="H5954" s="4" t="s">
        <v>440</v>
      </c>
      <c r="I5954" s="7"/>
      <c r="J5954" s="7"/>
      <c r="K5954" s="7"/>
      <c r="L5954" s="7"/>
      <c r="M5954" s="7"/>
      <c r="N5954" s="8">
        <v>16.22</v>
      </c>
      <c r="O5954" s="7"/>
      <c r="P5954" s="7"/>
      <c r="Q5954" s="7"/>
      <c r="R5954" s="7"/>
      <c r="S5954" s="8">
        <v>14.5</v>
      </c>
      <c r="T5954" s="7"/>
      <c r="U5954" s="9">
        <v>30.72</v>
      </c>
    </row>
    <row r="5955" spans="1:21" ht="23.25" thickBot="1" x14ac:dyDescent="0.3">
      <c r="A5955" s="4" t="s">
        <v>1459</v>
      </c>
      <c r="B5955" s="4" t="s">
        <v>1140</v>
      </c>
      <c r="C5955" s="4" t="s">
        <v>1141</v>
      </c>
      <c r="D5955" s="4" t="s">
        <v>1464</v>
      </c>
      <c r="E5955" s="4" t="s">
        <v>1465</v>
      </c>
      <c r="F5955" s="4" t="s">
        <v>102</v>
      </c>
      <c r="G5955" s="4" t="s">
        <v>103</v>
      </c>
      <c r="H5955" s="4" t="s">
        <v>440</v>
      </c>
      <c r="I5955" s="10">
        <v>54.44</v>
      </c>
      <c r="J5955" s="10">
        <v>67.09</v>
      </c>
      <c r="K5955" s="10">
        <v>61.24</v>
      </c>
      <c r="L5955" s="10">
        <v>92.04</v>
      </c>
      <c r="M5955" s="10">
        <v>36.81</v>
      </c>
      <c r="N5955" s="10">
        <v>8.9600000000000009</v>
      </c>
      <c r="O5955" s="11"/>
      <c r="P5955" s="11"/>
      <c r="Q5955" s="10">
        <v>4.2</v>
      </c>
      <c r="R5955" s="11"/>
      <c r="S5955" s="11"/>
      <c r="T5955" s="11"/>
      <c r="U5955" s="9">
        <v>324.77999999999997</v>
      </c>
    </row>
    <row r="5956" spans="1:21" ht="23.25" thickBot="1" x14ac:dyDescent="0.3">
      <c r="A5956" s="4" t="s">
        <v>1459</v>
      </c>
      <c r="B5956" s="4" t="s">
        <v>1140</v>
      </c>
      <c r="C5956" s="4" t="s">
        <v>1141</v>
      </c>
      <c r="D5956" s="4" t="s">
        <v>1464</v>
      </c>
      <c r="E5956" s="4" t="s">
        <v>1465</v>
      </c>
      <c r="F5956" s="4" t="s">
        <v>445</v>
      </c>
      <c r="G5956" s="4" t="s">
        <v>446</v>
      </c>
      <c r="H5956" s="4" t="s">
        <v>440</v>
      </c>
      <c r="I5956" s="7"/>
      <c r="J5956" s="7"/>
      <c r="K5956" s="7"/>
      <c r="L5956" s="7"/>
      <c r="M5956" s="7"/>
      <c r="N5956" s="8">
        <v>16.899999999999999</v>
      </c>
      <c r="O5956" s="7"/>
      <c r="P5956" s="7"/>
      <c r="Q5956" s="7"/>
      <c r="R5956" s="7"/>
      <c r="S5956" s="7"/>
      <c r="T5956" s="7"/>
      <c r="U5956" s="9">
        <v>16.899999999999999</v>
      </c>
    </row>
    <row r="5957" spans="1:21" ht="23.25" thickBot="1" x14ac:dyDescent="0.3">
      <c r="A5957" s="4" t="s">
        <v>1459</v>
      </c>
      <c r="B5957" s="4" t="s">
        <v>1140</v>
      </c>
      <c r="C5957" s="4" t="s">
        <v>1141</v>
      </c>
      <c r="D5957" s="4" t="s">
        <v>1464</v>
      </c>
      <c r="E5957" s="4" t="s">
        <v>1465</v>
      </c>
      <c r="F5957" s="4" t="s">
        <v>235</v>
      </c>
      <c r="G5957" s="4" t="s">
        <v>236</v>
      </c>
      <c r="H5957" s="4" t="s">
        <v>440</v>
      </c>
      <c r="I5957" s="11"/>
      <c r="J5957" s="11"/>
      <c r="K5957" s="11"/>
      <c r="L5957" s="11"/>
      <c r="M5957" s="11"/>
      <c r="N5957" s="11"/>
      <c r="O5957" s="11"/>
      <c r="P5957" s="11"/>
      <c r="Q5957" s="11"/>
      <c r="R5957" s="11"/>
      <c r="S5957" s="10">
        <v>299</v>
      </c>
      <c r="T5957" s="11"/>
      <c r="U5957" s="9">
        <v>299</v>
      </c>
    </row>
    <row r="5958" spans="1:21" ht="23.25" thickBot="1" x14ac:dyDescent="0.3">
      <c r="A5958" s="4" t="s">
        <v>1459</v>
      </c>
      <c r="B5958" s="4" t="s">
        <v>1140</v>
      </c>
      <c r="C5958" s="4" t="s">
        <v>1141</v>
      </c>
      <c r="D5958" s="4" t="s">
        <v>1464</v>
      </c>
      <c r="E5958" s="4" t="s">
        <v>1465</v>
      </c>
      <c r="F5958" s="4" t="s">
        <v>148</v>
      </c>
      <c r="G5958" s="4" t="s">
        <v>149</v>
      </c>
      <c r="H5958" s="4" t="s">
        <v>440</v>
      </c>
      <c r="I5958" s="7"/>
      <c r="J5958" s="7"/>
      <c r="K5958" s="8">
        <v>24</v>
      </c>
      <c r="L5958" s="7"/>
      <c r="M5958" s="7"/>
      <c r="N5958" s="7"/>
      <c r="O5958" s="7"/>
      <c r="P5958" s="7"/>
      <c r="Q5958" s="7"/>
      <c r="R5958" s="7"/>
      <c r="S5958" s="8">
        <v>800</v>
      </c>
      <c r="T5958" s="7"/>
      <c r="U5958" s="9">
        <v>824</v>
      </c>
    </row>
    <row r="5959" spans="1:21" ht="23.25" thickBot="1" x14ac:dyDescent="0.3">
      <c r="A5959" s="4" t="s">
        <v>1459</v>
      </c>
      <c r="B5959" s="4" t="s">
        <v>1140</v>
      </c>
      <c r="C5959" s="4" t="s">
        <v>1141</v>
      </c>
      <c r="D5959" s="4" t="s">
        <v>1464</v>
      </c>
      <c r="E5959" s="4" t="s">
        <v>1465</v>
      </c>
      <c r="F5959" s="4" t="s">
        <v>82</v>
      </c>
      <c r="G5959" s="4" t="s">
        <v>83</v>
      </c>
      <c r="H5959" s="4" t="s">
        <v>440</v>
      </c>
      <c r="I5959" s="11"/>
      <c r="J5959" s="10">
        <v>2.5</v>
      </c>
      <c r="K5959" s="11"/>
      <c r="L5959" s="11"/>
      <c r="M5959" s="11"/>
      <c r="N5959" s="10">
        <v>7.21</v>
      </c>
      <c r="O5959" s="10">
        <v>2</v>
      </c>
      <c r="P5959" s="11"/>
      <c r="Q5959" s="11"/>
      <c r="R5959" s="11"/>
      <c r="S5959" s="10">
        <v>2</v>
      </c>
      <c r="T5959" s="11"/>
      <c r="U5959" s="9">
        <v>13.71</v>
      </c>
    </row>
    <row r="5960" spans="1:21" ht="23.25" thickBot="1" x14ac:dyDescent="0.3">
      <c r="A5960" s="4" t="s">
        <v>1459</v>
      </c>
      <c r="B5960" s="4" t="s">
        <v>1140</v>
      </c>
      <c r="C5960" s="4" t="s">
        <v>1141</v>
      </c>
      <c r="D5960" s="4" t="s">
        <v>1464</v>
      </c>
      <c r="E5960" s="4" t="s">
        <v>1465</v>
      </c>
      <c r="F5960" s="4" t="s">
        <v>152</v>
      </c>
      <c r="G5960" s="4" t="s">
        <v>153</v>
      </c>
      <c r="H5960" s="4" t="s">
        <v>440</v>
      </c>
      <c r="I5960" s="7"/>
      <c r="J5960" s="7"/>
      <c r="K5960" s="7"/>
      <c r="L5960" s="8">
        <v>1463.15</v>
      </c>
      <c r="M5960" s="7"/>
      <c r="N5960" s="7"/>
      <c r="O5960" s="7"/>
      <c r="P5960" s="8">
        <v>332.49</v>
      </c>
      <c r="Q5960" s="7"/>
      <c r="R5960" s="7"/>
      <c r="S5960" s="7"/>
      <c r="T5960" s="7"/>
      <c r="U5960" s="9">
        <v>1795.64</v>
      </c>
    </row>
    <row r="5961" spans="1:21" ht="23.25" thickBot="1" x14ac:dyDescent="0.3">
      <c r="A5961" s="4" t="s">
        <v>1459</v>
      </c>
      <c r="B5961" s="4" t="s">
        <v>1140</v>
      </c>
      <c r="C5961" s="4" t="s">
        <v>1141</v>
      </c>
      <c r="D5961" s="4" t="s">
        <v>1464</v>
      </c>
      <c r="E5961" s="4" t="s">
        <v>1465</v>
      </c>
      <c r="F5961" s="4" t="s">
        <v>18</v>
      </c>
      <c r="G5961" s="4" t="s">
        <v>19</v>
      </c>
      <c r="H5961" s="4" t="s">
        <v>440</v>
      </c>
      <c r="I5961" s="11"/>
      <c r="J5961" s="10">
        <v>39627.800000000003</v>
      </c>
      <c r="K5961" s="10">
        <v>24421.56</v>
      </c>
      <c r="L5961" s="11"/>
      <c r="M5961" s="11"/>
      <c r="N5961" s="10">
        <v>107</v>
      </c>
      <c r="O5961" s="10">
        <v>225.55</v>
      </c>
      <c r="P5961" s="11"/>
      <c r="Q5961" s="11"/>
      <c r="R5961" s="10">
        <v>529.01</v>
      </c>
      <c r="S5961" s="11"/>
      <c r="T5961" s="10">
        <v>55</v>
      </c>
      <c r="U5961" s="9">
        <v>64965.919999999998</v>
      </c>
    </row>
    <row r="5962" spans="1:21" ht="23.25" thickBot="1" x14ac:dyDescent="0.3">
      <c r="A5962" s="4" t="s">
        <v>1459</v>
      </c>
      <c r="B5962" s="4" t="s">
        <v>1140</v>
      </c>
      <c r="C5962" s="4" t="s">
        <v>1141</v>
      </c>
      <c r="D5962" s="4" t="s">
        <v>1464</v>
      </c>
      <c r="E5962" s="4" t="s">
        <v>1465</v>
      </c>
      <c r="F5962" s="4" t="s">
        <v>84</v>
      </c>
      <c r="G5962" s="4" t="s">
        <v>85</v>
      </c>
      <c r="H5962" s="4" t="s">
        <v>440</v>
      </c>
      <c r="I5962" s="8">
        <v>148.9</v>
      </c>
      <c r="J5962" s="8">
        <v>862.26</v>
      </c>
      <c r="K5962" s="8">
        <v>123.19</v>
      </c>
      <c r="L5962" s="7"/>
      <c r="M5962" s="8">
        <v>254.94</v>
      </c>
      <c r="N5962" s="8">
        <v>666.81</v>
      </c>
      <c r="O5962" s="8">
        <v>39.33</v>
      </c>
      <c r="P5962" s="8">
        <v>92.6</v>
      </c>
      <c r="Q5962" s="8">
        <v>55.9</v>
      </c>
      <c r="R5962" s="8">
        <v>68.040000000000006</v>
      </c>
      <c r="S5962" s="8">
        <v>96.47</v>
      </c>
      <c r="T5962" s="7"/>
      <c r="U5962" s="9">
        <v>2408.44</v>
      </c>
    </row>
    <row r="5963" spans="1:21" ht="23.25" thickBot="1" x14ac:dyDescent="0.3">
      <c r="A5963" s="4" t="s">
        <v>1459</v>
      </c>
      <c r="B5963" s="4" t="s">
        <v>1140</v>
      </c>
      <c r="C5963" s="4" t="s">
        <v>1141</v>
      </c>
      <c r="D5963" s="4" t="s">
        <v>1464</v>
      </c>
      <c r="E5963" s="4" t="s">
        <v>1465</v>
      </c>
      <c r="F5963" s="4" t="s">
        <v>164</v>
      </c>
      <c r="G5963" s="4" t="s">
        <v>165</v>
      </c>
      <c r="H5963" s="4" t="s">
        <v>440</v>
      </c>
      <c r="I5963" s="10">
        <v>875.31</v>
      </c>
      <c r="J5963" s="11"/>
      <c r="K5963" s="11"/>
      <c r="L5963" s="11"/>
      <c r="M5963" s="10">
        <v>975</v>
      </c>
      <c r="N5963" s="10">
        <v>569.29999999999995</v>
      </c>
      <c r="O5963" s="11"/>
      <c r="P5963" s="11"/>
      <c r="Q5963" s="11"/>
      <c r="R5963" s="11"/>
      <c r="S5963" s="11"/>
      <c r="T5963" s="11"/>
      <c r="U5963" s="9">
        <v>2419.61</v>
      </c>
    </row>
    <row r="5964" spans="1:21" ht="23.25" thickBot="1" x14ac:dyDescent="0.3">
      <c r="A5964" s="4" t="s">
        <v>1459</v>
      </c>
      <c r="B5964" s="4" t="s">
        <v>1140</v>
      </c>
      <c r="C5964" s="4" t="s">
        <v>1141</v>
      </c>
      <c r="D5964" s="4" t="s">
        <v>1464</v>
      </c>
      <c r="E5964" s="4" t="s">
        <v>1465</v>
      </c>
      <c r="F5964" s="4" t="s">
        <v>86</v>
      </c>
      <c r="G5964" s="4" t="s">
        <v>87</v>
      </c>
      <c r="H5964" s="4" t="s">
        <v>440</v>
      </c>
      <c r="I5964" s="7"/>
      <c r="J5964" s="7"/>
      <c r="K5964" s="7"/>
      <c r="L5964" s="7"/>
      <c r="M5964" s="7"/>
      <c r="N5964" s="8">
        <v>122.43</v>
      </c>
      <c r="O5964" s="7"/>
      <c r="P5964" s="7"/>
      <c r="Q5964" s="7"/>
      <c r="R5964" s="7"/>
      <c r="S5964" s="7"/>
      <c r="T5964" s="7"/>
      <c r="U5964" s="9">
        <v>122.43</v>
      </c>
    </row>
    <row r="5965" spans="1:21" ht="23.25" thickBot="1" x14ac:dyDescent="0.3">
      <c r="A5965" s="4" t="s">
        <v>1459</v>
      </c>
      <c r="B5965" s="4" t="s">
        <v>1140</v>
      </c>
      <c r="C5965" s="4" t="s">
        <v>1141</v>
      </c>
      <c r="D5965" s="4" t="s">
        <v>1464</v>
      </c>
      <c r="E5965" s="4" t="s">
        <v>1465</v>
      </c>
      <c r="F5965" s="4" t="s">
        <v>166</v>
      </c>
      <c r="G5965" s="4" t="s">
        <v>167</v>
      </c>
      <c r="H5965" s="4" t="s">
        <v>440</v>
      </c>
      <c r="I5965" s="10">
        <v>1487.95</v>
      </c>
      <c r="J5965" s="11"/>
      <c r="K5965" s="11"/>
      <c r="L5965" s="11"/>
      <c r="M5965" s="11"/>
      <c r="N5965" s="11"/>
      <c r="O5965" s="11"/>
      <c r="P5965" s="11"/>
      <c r="Q5965" s="11"/>
      <c r="R5965" s="11"/>
      <c r="S5965" s="11"/>
      <c r="T5965" s="11"/>
      <c r="U5965" s="9">
        <v>1487.95</v>
      </c>
    </row>
    <row r="5966" spans="1:21" ht="23.25" thickBot="1" x14ac:dyDescent="0.3">
      <c r="A5966" s="4" t="s">
        <v>1459</v>
      </c>
      <c r="B5966" s="4" t="s">
        <v>1140</v>
      </c>
      <c r="C5966" s="4" t="s">
        <v>1141</v>
      </c>
      <c r="D5966" s="4" t="s">
        <v>1464</v>
      </c>
      <c r="E5966" s="4" t="s">
        <v>1465</v>
      </c>
      <c r="F5966" s="4" t="s">
        <v>192</v>
      </c>
      <c r="G5966" s="4" t="s">
        <v>193</v>
      </c>
      <c r="H5966" s="4" t="s">
        <v>440</v>
      </c>
      <c r="I5966" s="8">
        <v>-699.12</v>
      </c>
      <c r="J5966" s="8">
        <v>-786.51</v>
      </c>
      <c r="K5966" s="7"/>
      <c r="L5966" s="8">
        <v>-1398.56</v>
      </c>
      <c r="M5966" s="8">
        <v>-699.28</v>
      </c>
      <c r="N5966" s="7"/>
      <c r="O5966" s="7"/>
      <c r="P5966" s="7"/>
      <c r="Q5966" s="7"/>
      <c r="R5966" s="7"/>
      <c r="S5966" s="7"/>
      <c r="T5966" s="7"/>
      <c r="U5966" s="9">
        <v>-3583.47</v>
      </c>
    </row>
    <row r="5967" spans="1:21" ht="23.25" thickBot="1" x14ac:dyDescent="0.3">
      <c r="A5967" s="4" t="s">
        <v>1459</v>
      </c>
      <c r="B5967" s="4" t="s">
        <v>1142</v>
      </c>
      <c r="C5967" s="4" t="s">
        <v>1143</v>
      </c>
      <c r="D5967" s="4" t="s">
        <v>1462</v>
      </c>
      <c r="E5967" s="4" t="s">
        <v>1463</v>
      </c>
      <c r="F5967" s="4" t="s">
        <v>94</v>
      </c>
      <c r="G5967" s="4" t="s">
        <v>95</v>
      </c>
      <c r="H5967" s="4" t="s">
        <v>205</v>
      </c>
      <c r="I5967" s="11"/>
      <c r="J5967" s="11"/>
      <c r="K5967" s="11"/>
      <c r="L5967" s="11"/>
      <c r="M5967" s="10">
        <v>97.38</v>
      </c>
      <c r="N5967" s="11"/>
      <c r="O5967" s="11"/>
      <c r="P5967" s="11"/>
      <c r="Q5967" s="11"/>
      <c r="R5967" s="11"/>
      <c r="S5967" s="11"/>
      <c r="T5967" s="11"/>
      <c r="U5967" s="9">
        <v>97.38</v>
      </c>
    </row>
    <row r="5968" spans="1:21" ht="23.25" thickBot="1" x14ac:dyDescent="0.3">
      <c r="A5968" s="4" t="s">
        <v>1459</v>
      </c>
      <c r="B5968" s="4" t="s">
        <v>1142</v>
      </c>
      <c r="C5968" s="4" t="s">
        <v>1143</v>
      </c>
      <c r="D5968" s="4" t="s">
        <v>1462</v>
      </c>
      <c r="E5968" s="4" t="s">
        <v>1463</v>
      </c>
      <c r="F5968" s="4" t="s">
        <v>134</v>
      </c>
      <c r="G5968" s="4" t="s">
        <v>135</v>
      </c>
      <c r="H5968" s="4" t="s">
        <v>205</v>
      </c>
      <c r="I5968" s="8">
        <v>12.99</v>
      </c>
      <c r="J5968" s="8">
        <v>12.99</v>
      </c>
      <c r="K5968" s="8">
        <v>12.99</v>
      </c>
      <c r="L5968" s="8">
        <v>12.99</v>
      </c>
      <c r="M5968" s="8">
        <v>12.99</v>
      </c>
      <c r="N5968" s="7"/>
      <c r="O5968" s="8">
        <v>12.99</v>
      </c>
      <c r="P5968" s="8">
        <v>12.99</v>
      </c>
      <c r="Q5968" s="8">
        <v>12.99</v>
      </c>
      <c r="R5968" s="7"/>
      <c r="S5968" s="7"/>
      <c r="T5968" s="7"/>
      <c r="U5968" s="9">
        <v>103.92</v>
      </c>
    </row>
    <row r="5969" spans="1:21" ht="23.25" thickBot="1" x14ac:dyDescent="0.3">
      <c r="A5969" s="4" t="s">
        <v>1459</v>
      </c>
      <c r="B5969" s="4" t="s">
        <v>1142</v>
      </c>
      <c r="C5969" s="4" t="s">
        <v>1143</v>
      </c>
      <c r="D5969" s="4" t="s">
        <v>1462</v>
      </c>
      <c r="E5969" s="4" t="s">
        <v>1463</v>
      </c>
      <c r="F5969" s="4" t="s">
        <v>254</v>
      </c>
      <c r="G5969" s="4" t="s">
        <v>255</v>
      </c>
      <c r="H5969" s="4" t="s">
        <v>205</v>
      </c>
      <c r="I5969" s="10">
        <v>143.52000000000001</v>
      </c>
      <c r="J5969" s="11"/>
      <c r="K5969" s="10">
        <v>15021.49</v>
      </c>
      <c r="L5969" s="11"/>
      <c r="M5969" s="10">
        <v>203.94</v>
      </c>
      <c r="N5969" s="11"/>
      <c r="O5969" s="11"/>
      <c r="P5969" s="11"/>
      <c r="Q5969" s="11"/>
      <c r="R5969" s="11"/>
      <c r="S5969" s="11"/>
      <c r="T5969" s="11"/>
      <c r="U5969" s="9">
        <v>15368.95</v>
      </c>
    </row>
    <row r="5970" spans="1:21" ht="23.25" thickBot="1" x14ac:dyDescent="0.3">
      <c r="A5970" s="4" t="s">
        <v>1459</v>
      </c>
      <c r="B5970" s="4" t="s">
        <v>1142</v>
      </c>
      <c r="C5970" s="4" t="s">
        <v>1143</v>
      </c>
      <c r="D5970" s="4" t="s">
        <v>1462</v>
      </c>
      <c r="E5970" s="4" t="s">
        <v>1463</v>
      </c>
      <c r="F5970" s="4" t="s">
        <v>98</v>
      </c>
      <c r="G5970" s="4" t="s">
        <v>99</v>
      </c>
      <c r="H5970" s="4" t="s">
        <v>205</v>
      </c>
      <c r="I5970" s="7"/>
      <c r="J5970" s="7"/>
      <c r="K5970" s="7"/>
      <c r="L5970" s="7"/>
      <c r="M5970" s="8">
        <v>31.05</v>
      </c>
      <c r="N5970" s="8">
        <v>606.5</v>
      </c>
      <c r="O5970" s="7"/>
      <c r="P5970" s="7"/>
      <c r="Q5970" s="8">
        <v>73.739999999999995</v>
      </c>
      <c r="R5970" s="7"/>
      <c r="S5970" s="7"/>
      <c r="T5970" s="7"/>
      <c r="U5970" s="9">
        <v>711.29</v>
      </c>
    </row>
    <row r="5971" spans="1:21" ht="23.25" thickBot="1" x14ac:dyDescent="0.3">
      <c r="A5971" s="4" t="s">
        <v>1459</v>
      </c>
      <c r="B5971" s="4" t="s">
        <v>1142</v>
      </c>
      <c r="C5971" s="4" t="s">
        <v>1143</v>
      </c>
      <c r="D5971" s="4" t="s">
        <v>1462</v>
      </c>
      <c r="E5971" s="4" t="s">
        <v>1463</v>
      </c>
      <c r="F5971" s="4" t="s">
        <v>102</v>
      </c>
      <c r="G5971" s="4" t="s">
        <v>103</v>
      </c>
      <c r="H5971" s="4" t="s">
        <v>205</v>
      </c>
      <c r="I5971" s="11"/>
      <c r="J5971" s="11"/>
      <c r="K5971" s="11"/>
      <c r="L5971" s="11"/>
      <c r="M5971" s="10">
        <v>37.979999999999997</v>
      </c>
      <c r="N5971" s="11"/>
      <c r="O5971" s="11"/>
      <c r="P5971" s="11"/>
      <c r="Q5971" s="11"/>
      <c r="R5971" s="11"/>
      <c r="S5971" s="11"/>
      <c r="T5971" s="11"/>
      <c r="U5971" s="9">
        <v>37.979999999999997</v>
      </c>
    </row>
    <row r="5972" spans="1:21" ht="23.25" thickBot="1" x14ac:dyDescent="0.3">
      <c r="A5972" s="4" t="s">
        <v>1459</v>
      </c>
      <c r="B5972" s="4" t="s">
        <v>1142</v>
      </c>
      <c r="C5972" s="4" t="s">
        <v>1143</v>
      </c>
      <c r="D5972" s="4" t="s">
        <v>1462</v>
      </c>
      <c r="E5972" s="4" t="s">
        <v>1463</v>
      </c>
      <c r="F5972" s="4" t="s">
        <v>116</v>
      </c>
      <c r="G5972" s="4" t="s">
        <v>117</v>
      </c>
      <c r="H5972" s="4" t="s">
        <v>205</v>
      </c>
      <c r="I5972" s="8">
        <v>39.9</v>
      </c>
      <c r="J5972" s="7"/>
      <c r="K5972" s="7"/>
      <c r="L5972" s="7"/>
      <c r="M5972" s="7"/>
      <c r="N5972" s="7"/>
      <c r="O5972" s="7"/>
      <c r="P5972" s="7"/>
      <c r="Q5972" s="7"/>
      <c r="R5972" s="7"/>
      <c r="S5972" s="7"/>
      <c r="T5972" s="7"/>
      <c r="U5972" s="9">
        <v>39.9</v>
      </c>
    </row>
    <row r="5973" spans="1:21" ht="23.25" thickBot="1" x14ac:dyDescent="0.3">
      <c r="A5973" s="4" t="s">
        <v>1459</v>
      </c>
      <c r="B5973" s="4" t="s">
        <v>1142</v>
      </c>
      <c r="C5973" s="4" t="s">
        <v>1143</v>
      </c>
      <c r="D5973" s="4" t="s">
        <v>1462</v>
      </c>
      <c r="E5973" s="4" t="s">
        <v>1463</v>
      </c>
      <c r="F5973" s="4" t="s">
        <v>82</v>
      </c>
      <c r="G5973" s="4" t="s">
        <v>83</v>
      </c>
      <c r="H5973" s="4" t="s">
        <v>205</v>
      </c>
      <c r="I5973" s="11"/>
      <c r="J5973" s="11"/>
      <c r="K5973" s="10">
        <v>6</v>
      </c>
      <c r="L5973" s="11"/>
      <c r="M5973" s="11"/>
      <c r="N5973" s="11"/>
      <c r="O5973" s="11"/>
      <c r="P5973" s="11"/>
      <c r="Q5973" s="11"/>
      <c r="R5973" s="11"/>
      <c r="S5973" s="11"/>
      <c r="T5973" s="11"/>
      <c r="U5973" s="9">
        <v>6</v>
      </c>
    </row>
    <row r="5974" spans="1:21" ht="23.25" thickBot="1" x14ac:dyDescent="0.3">
      <c r="A5974" s="4" t="s">
        <v>1459</v>
      </c>
      <c r="B5974" s="4" t="s">
        <v>1142</v>
      </c>
      <c r="C5974" s="4" t="s">
        <v>1143</v>
      </c>
      <c r="D5974" s="4" t="s">
        <v>1462</v>
      </c>
      <c r="E5974" s="4" t="s">
        <v>1463</v>
      </c>
      <c r="F5974" s="4" t="s">
        <v>531</v>
      </c>
      <c r="G5974" s="4" t="s">
        <v>532</v>
      </c>
      <c r="H5974" s="4" t="s">
        <v>205</v>
      </c>
      <c r="I5974" s="7"/>
      <c r="J5974" s="7"/>
      <c r="K5974" s="8">
        <v>-254.09</v>
      </c>
      <c r="L5974" s="7"/>
      <c r="M5974" s="7"/>
      <c r="N5974" s="7"/>
      <c r="O5974" s="7"/>
      <c r="P5974" s="7"/>
      <c r="Q5974" s="7"/>
      <c r="R5974" s="7"/>
      <c r="S5974" s="7"/>
      <c r="T5974" s="7"/>
      <c r="U5974" s="9">
        <v>-254.09</v>
      </c>
    </row>
    <row r="5975" spans="1:21" ht="23.25" thickBot="1" x14ac:dyDescent="0.3">
      <c r="A5975" s="4" t="s">
        <v>1459</v>
      </c>
      <c r="B5975" s="4" t="s">
        <v>1142</v>
      </c>
      <c r="C5975" s="4" t="s">
        <v>1143</v>
      </c>
      <c r="D5975" s="4" t="s">
        <v>1462</v>
      </c>
      <c r="E5975" s="4" t="s">
        <v>1463</v>
      </c>
      <c r="F5975" s="4" t="s">
        <v>84</v>
      </c>
      <c r="G5975" s="4" t="s">
        <v>85</v>
      </c>
      <c r="H5975" s="4" t="s">
        <v>205</v>
      </c>
      <c r="I5975" s="10">
        <v>110</v>
      </c>
      <c r="J5975" s="11"/>
      <c r="K5975" s="10">
        <v>76.650000000000006</v>
      </c>
      <c r="L5975" s="10">
        <v>35.5</v>
      </c>
      <c r="M5975" s="10">
        <v>11.25</v>
      </c>
      <c r="N5975" s="11"/>
      <c r="O5975" s="11"/>
      <c r="P5975" s="11"/>
      <c r="Q5975" s="11"/>
      <c r="R5975" s="11"/>
      <c r="S5975" s="11"/>
      <c r="T5975" s="11"/>
      <c r="U5975" s="9">
        <v>233.4</v>
      </c>
    </row>
    <row r="5976" spans="1:21" ht="23.25" thickBot="1" x14ac:dyDescent="0.3">
      <c r="A5976" s="4" t="s">
        <v>1459</v>
      </c>
      <c r="B5976" s="4" t="s">
        <v>1142</v>
      </c>
      <c r="C5976" s="4" t="s">
        <v>1143</v>
      </c>
      <c r="D5976" s="4" t="s">
        <v>1462</v>
      </c>
      <c r="E5976" s="4" t="s">
        <v>1463</v>
      </c>
      <c r="F5976" s="4" t="s">
        <v>164</v>
      </c>
      <c r="G5976" s="4" t="s">
        <v>165</v>
      </c>
      <c r="H5976" s="4" t="s">
        <v>205</v>
      </c>
      <c r="I5976" s="8">
        <v>384</v>
      </c>
      <c r="J5976" s="8">
        <v>3204.78</v>
      </c>
      <c r="K5976" s="8">
        <v>-200</v>
      </c>
      <c r="L5976" s="7"/>
      <c r="M5976" s="8">
        <v>349</v>
      </c>
      <c r="N5976" s="7"/>
      <c r="O5976" s="8">
        <v>-741.28</v>
      </c>
      <c r="P5976" s="7"/>
      <c r="Q5976" s="8">
        <v>-300</v>
      </c>
      <c r="R5976" s="7"/>
      <c r="S5976" s="7"/>
      <c r="T5976" s="7"/>
      <c r="U5976" s="9">
        <v>2696.5</v>
      </c>
    </row>
    <row r="5977" spans="1:21" ht="23.25" thickBot="1" x14ac:dyDescent="0.3">
      <c r="A5977" s="4" t="s">
        <v>1459</v>
      </c>
      <c r="B5977" s="4" t="s">
        <v>1142</v>
      </c>
      <c r="C5977" s="4" t="s">
        <v>1143</v>
      </c>
      <c r="D5977" s="4" t="s">
        <v>1492</v>
      </c>
      <c r="E5977" s="4" t="s">
        <v>1493</v>
      </c>
      <c r="F5977" s="4" t="s">
        <v>531</v>
      </c>
      <c r="G5977" s="4" t="s">
        <v>532</v>
      </c>
      <c r="H5977" s="4" t="s">
        <v>353</v>
      </c>
      <c r="I5977" s="11"/>
      <c r="J5977" s="11"/>
      <c r="K5977" s="10">
        <v>254.09</v>
      </c>
      <c r="L5977" s="11"/>
      <c r="M5977" s="11"/>
      <c r="N5977" s="11"/>
      <c r="O5977" s="11"/>
      <c r="P5977" s="11"/>
      <c r="Q5977" s="11"/>
      <c r="R5977" s="11"/>
      <c r="S5977" s="11"/>
      <c r="T5977" s="11"/>
      <c r="U5977" s="9">
        <v>254.09</v>
      </c>
    </row>
    <row r="5978" spans="1:21" ht="23.25" thickBot="1" x14ac:dyDescent="0.3">
      <c r="A5978" s="4" t="s">
        <v>1459</v>
      </c>
      <c r="B5978" s="4" t="s">
        <v>1144</v>
      </c>
      <c r="C5978" s="4" t="s">
        <v>1145</v>
      </c>
      <c r="D5978" s="4" t="s">
        <v>1473</v>
      </c>
      <c r="E5978" s="4" t="s">
        <v>1474</v>
      </c>
      <c r="F5978" s="4" t="s">
        <v>583</v>
      </c>
      <c r="G5978" s="4" t="s">
        <v>584</v>
      </c>
      <c r="H5978" s="4" t="s">
        <v>1069</v>
      </c>
      <c r="I5978" s="7"/>
      <c r="J5978" s="7"/>
      <c r="K5978" s="7"/>
      <c r="L5978" s="7"/>
      <c r="M5978" s="7"/>
      <c r="N5978" s="7"/>
      <c r="O5978" s="7"/>
      <c r="P5978" s="7"/>
      <c r="Q5978" s="7"/>
      <c r="R5978" s="8">
        <v>96</v>
      </c>
      <c r="S5978" s="7"/>
      <c r="T5978" s="7"/>
      <c r="U5978" s="9">
        <v>96</v>
      </c>
    </row>
    <row r="5979" spans="1:21" ht="23.25" thickBot="1" x14ac:dyDescent="0.3">
      <c r="A5979" s="4" t="s">
        <v>1459</v>
      </c>
      <c r="B5979" s="4" t="s">
        <v>1230</v>
      </c>
      <c r="C5979" s="4" t="s">
        <v>1231</v>
      </c>
      <c r="D5979" s="4" t="s">
        <v>1464</v>
      </c>
      <c r="E5979" s="4" t="s">
        <v>1465</v>
      </c>
      <c r="F5979" s="4" t="s">
        <v>38</v>
      </c>
      <c r="G5979" s="4" t="s">
        <v>39</v>
      </c>
      <c r="H5979" s="4" t="s">
        <v>440</v>
      </c>
      <c r="I5979" s="11"/>
      <c r="J5979" s="10">
        <v>903.15</v>
      </c>
      <c r="K5979" s="10">
        <v>196.5</v>
      </c>
      <c r="L5979" s="11"/>
      <c r="M5979" s="10">
        <v>635.5</v>
      </c>
      <c r="N5979" s="10">
        <v>672.3</v>
      </c>
      <c r="O5979" s="10">
        <v>556</v>
      </c>
      <c r="P5979" s="10">
        <v>261</v>
      </c>
      <c r="Q5979" s="11"/>
      <c r="R5979" s="11"/>
      <c r="S5979" s="11"/>
      <c r="T5979" s="11"/>
      <c r="U5979" s="9">
        <v>3224.45</v>
      </c>
    </row>
    <row r="5980" spans="1:21" ht="23.25" thickBot="1" x14ac:dyDescent="0.3">
      <c r="A5980" s="4" t="s">
        <v>1459</v>
      </c>
      <c r="B5980" s="4" t="s">
        <v>7653</v>
      </c>
      <c r="C5980" s="4" t="s">
        <v>7654</v>
      </c>
      <c r="D5980" s="4" t="s">
        <v>1473</v>
      </c>
      <c r="E5980" s="4" t="s">
        <v>1474</v>
      </c>
      <c r="F5980" s="4" t="s">
        <v>38</v>
      </c>
      <c r="G5980" s="4" t="s">
        <v>39</v>
      </c>
      <c r="H5980" s="4" t="s">
        <v>1069</v>
      </c>
      <c r="I5980" s="7"/>
      <c r="J5980" s="7"/>
      <c r="K5980" s="7"/>
      <c r="L5980" s="7"/>
      <c r="M5980" s="7"/>
      <c r="N5980" s="8">
        <v>6107.76</v>
      </c>
      <c r="O5980" s="8">
        <v>8785.57</v>
      </c>
      <c r="P5980" s="8">
        <v>4681.16</v>
      </c>
      <c r="Q5980" s="8">
        <v>8343.2800000000007</v>
      </c>
      <c r="R5980" s="8">
        <v>16006.54</v>
      </c>
      <c r="S5980" s="8">
        <v>9821.5300000000007</v>
      </c>
      <c r="T5980" s="8">
        <v>-45663.199999999997</v>
      </c>
      <c r="U5980" s="9">
        <v>8082.64</v>
      </c>
    </row>
    <row r="5981" spans="1:21" ht="23.25" thickBot="1" x14ac:dyDescent="0.3">
      <c r="A5981" s="4" t="s">
        <v>1459</v>
      </c>
      <c r="B5981" s="4" t="s">
        <v>7653</v>
      </c>
      <c r="C5981" s="4" t="s">
        <v>7654</v>
      </c>
      <c r="D5981" s="4" t="s">
        <v>1473</v>
      </c>
      <c r="E5981" s="4" t="s">
        <v>1474</v>
      </c>
      <c r="F5981" s="4" t="s">
        <v>102</v>
      </c>
      <c r="G5981" s="4" t="s">
        <v>103</v>
      </c>
      <c r="H5981" s="4" t="s">
        <v>1069</v>
      </c>
      <c r="I5981" s="11"/>
      <c r="J5981" s="11"/>
      <c r="K5981" s="11"/>
      <c r="L5981" s="11"/>
      <c r="M5981" s="11"/>
      <c r="N5981" s="10">
        <v>25247.53</v>
      </c>
      <c r="O5981" s="10">
        <v>12456.62</v>
      </c>
      <c r="P5981" s="11"/>
      <c r="Q5981" s="11"/>
      <c r="R5981" s="11"/>
      <c r="S5981" s="11"/>
      <c r="T5981" s="10">
        <v>-33413.42</v>
      </c>
      <c r="U5981" s="9">
        <v>4290.7299999999996</v>
      </c>
    </row>
    <row r="5982" spans="1:21" ht="23.25" thickBot="1" x14ac:dyDescent="0.3">
      <c r="A5982" s="4" t="s">
        <v>1459</v>
      </c>
      <c r="B5982" s="4" t="s">
        <v>7653</v>
      </c>
      <c r="C5982" s="4" t="s">
        <v>7654</v>
      </c>
      <c r="D5982" s="4" t="s">
        <v>1473</v>
      </c>
      <c r="E5982" s="4" t="s">
        <v>1474</v>
      </c>
      <c r="F5982" s="4" t="s">
        <v>154</v>
      </c>
      <c r="G5982" s="4" t="s">
        <v>155</v>
      </c>
      <c r="H5982" s="4" t="s">
        <v>1069</v>
      </c>
      <c r="I5982" s="7"/>
      <c r="J5982" s="7"/>
      <c r="K5982" s="7"/>
      <c r="L5982" s="7"/>
      <c r="M5982" s="7"/>
      <c r="N5982" s="7"/>
      <c r="O5982" s="7"/>
      <c r="P5982" s="7"/>
      <c r="Q5982" s="7"/>
      <c r="R5982" s="7"/>
      <c r="S5982" s="8">
        <v>10967.85</v>
      </c>
      <c r="T5982" s="8">
        <v>-9719.7099999999991</v>
      </c>
      <c r="U5982" s="9">
        <v>1248.1400000000001</v>
      </c>
    </row>
    <row r="5983" spans="1:21" ht="23.25" thickBot="1" x14ac:dyDescent="0.3">
      <c r="A5983" s="4" t="s">
        <v>1459</v>
      </c>
      <c r="B5983" s="4" t="s">
        <v>7653</v>
      </c>
      <c r="C5983" s="4" t="s">
        <v>7654</v>
      </c>
      <c r="D5983" s="4" t="s">
        <v>1464</v>
      </c>
      <c r="E5983" s="4" t="s">
        <v>1465</v>
      </c>
      <c r="F5983" s="4" t="s">
        <v>38</v>
      </c>
      <c r="G5983" s="4" t="s">
        <v>39</v>
      </c>
      <c r="H5983" s="4" t="s">
        <v>440</v>
      </c>
      <c r="I5983" s="11"/>
      <c r="J5983" s="11"/>
      <c r="K5983" s="11"/>
      <c r="L5983" s="11"/>
      <c r="M5983" s="11"/>
      <c r="N5983" s="11"/>
      <c r="O5983" s="11"/>
      <c r="P5983" s="11"/>
      <c r="Q5983" s="10">
        <v>710.55</v>
      </c>
      <c r="R5983" s="11"/>
      <c r="S5983" s="11"/>
      <c r="T5983" s="10">
        <v>-569.95000000000005</v>
      </c>
      <c r="U5983" s="9">
        <v>140.6</v>
      </c>
    </row>
    <row r="5984" spans="1:21" ht="23.25" thickBot="1" x14ac:dyDescent="0.3">
      <c r="A5984" s="4" t="s">
        <v>1459</v>
      </c>
      <c r="B5984" s="4" t="s">
        <v>7653</v>
      </c>
      <c r="C5984" s="4" t="s">
        <v>7654</v>
      </c>
      <c r="D5984" s="4" t="s">
        <v>1489</v>
      </c>
      <c r="E5984" s="4" t="s">
        <v>1490</v>
      </c>
      <c r="F5984" s="4" t="s">
        <v>102</v>
      </c>
      <c r="G5984" s="4" t="s">
        <v>103</v>
      </c>
      <c r="H5984" s="4" t="s">
        <v>1491</v>
      </c>
      <c r="I5984" s="7"/>
      <c r="J5984" s="7"/>
      <c r="K5984" s="7"/>
      <c r="L5984" s="7"/>
      <c r="M5984" s="7"/>
      <c r="N5984" s="7"/>
      <c r="O5984" s="13">
        <v>0</v>
      </c>
      <c r="P5984" s="7"/>
      <c r="Q5984" s="7"/>
      <c r="R5984" s="7"/>
      <c r="S5984" s="7"/>
      <c r="T5984" s="8">
        <v>-159.52000000000001</v>
      </c>
      <c r="U5984" s="9">
        <v>-159.52000000000001</v>
      </c>
    </row>
    <row r="5985" spans="1:21" ht="23.25" thickBot="1" x14ac:dyDescent="0.3">
      <c r="A5985" s="4" t="s">
        <v>1459</v>
      </c>
      <c r="B5985" s="4" t="s">
        <v>7653</v>
      </c>
      <c r="C5985" s="4" t="s">
        <v>7654</v>
      </c>
      <c r="D5985" s="4" t="s">
        <v>1489</v>
      </c>
      <c r="E5985" s="4" t="s">
        <v>1490</v>
      </c>
      <c r="F5985" s="4" t="s">
        <v>445</v>
      </c>
      <c r="G5985" s="4" t="s">
        <v>446</v>
      </c>
      <c r="H5985" s="4" t="s">
        <v>1491</v>
      </c>
      <c r="I5985" s="11"/>
      <c r="J5985" s="11"/>
      <c r="K5985" s="11"/>
      <c r="L5985" s="11"/>
      <c r="M5985" s="11"/>
      <c r="N5985" s="11"/>
      <c r="O5985" s="10">
        <v>180</v>
      </c>
      <c r="P5985" s="11"/>
      <c r="Q5985" s="11"/>
      <c r="R5985" s="11"/>
      <c r="S5985" s="11"/>
      <c r="T5985" s="11"/>
      <c r="U5985" s="9">
        <v>180</v>
      </c>
    </row>
    <row r="5986" spans="1:21" x14ac:dyDescent="0.25">
      <c r="U5986" s="135">
        <f>SUM(U6:U5985)</f>
        <v>185261507.61000007</v>
      </c>
    </row>
  </sheetData>
  <autoFilter ref="A5:U7705" xr:uid="{00000000-0009-0000-0000-000001000000}">
    <filterColumn colId="3" showButton="0"/>
  </autoFilter>
  <mergeCells count="1">
    <mergeCell ref="A3:G4"/>
  </mergeCells>
  <pageMargins left="0.75" right="0.75" top="1" bottom="1" header="0.5" footer="0.5"/>
  <pageSetup orientation="portrait" horizontalDpi="0" verticalDpi="0" r:id="rId1"/>
  <headerFooter>
    <oddHeader>&amp;RExh. KTW-3 Walker WP3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6188"/>
  <sheetViews>
    <sheetView showGridLines="0" zoomScaleNormal="100" workbookViewId="0">
      <selection activeCell="X23" sqref="X23"/>
    </sheetView>
  </sheetViews>
  <sheetFormatPr defaultRowHeight="15" x14ac:dyDescent="0.25"/>
  <cols>
    <col min="1" max="1" width="42.5703125" bestFit="1" customWidth="1"/>
    <col min="2" max="2" width="14.42578125" customWidth="1"/>
    <col min="3" max="3" width="9.28515625" bestFit="1" customWidth="1"/>
    <col min="4" max="4" width="9.5703125" bestFit="1" customWidth="1"/>
    <col min="5" max="5" width="14.5703125" bestFit="1" customWidth="1"/>
    <col min="6" max="6" width="18.5703125" customWidth="1"/>
    <col min="7" max="7" width="31.140625" customWidth="1"/>
    <col min="8" max="8" width="9.5703125" bestFit="1" customWidth="1"/>
  </cols>
  <sheetData>
    <row r="1" spans="1:15" ht="15.75" thickBot="1" x14ac:dyDescent="0.3">
      <c r="A1" s="15" t="s">
        <v>7923</v>
      </c>
      <c r="F1" s="140"/>
      <c r="G1" s="134"/>
    </row>
    <row r="2" spans="1:15" ht="15.75" thickBot="1" x14ac:dyDescent="0.3">
      <c r="A2" s="16"/>
      <c r="B2" s="17" t="s">
        <v>1540</v>
      </c>
      <c r="C2" s="18" t="s">
        <v>1541</v>
      </c>
      <c r="E2" s="19"/>
      <c r="F2" s="197" t="s">
        <v>1542</v>
      </c>
      <c r="G2" s="198"/>
      <c r="H2" s="199"/>
    </row>
    <row r="3" spans="1:15" ht="15.75" thickBot="1" x14ac:dyDescent="0.3">
      <c r="A3" s="20"/>
      <c r="B3" s="21"/>
      <c r="C3" s="22"/>
      <c r="E3" s="19"/>
      <c r="F3" s="115" t="s">
        <v>1543</v>
      </c>
      <c r="G3" s="116" t="s">
        <v>1544</v>
      </c>
      <c r="H3" s="23" t="s">
        <v>1545</v>
      </c>
    </row>
    <row r="4" spans="1:15" x14ac:dyDescent="0.25">
      <c r="A4" s="24" t="s">
        <v>1546</v>
      </c>
      <c r="B4" s="25">
        <f>'[1]Primary and Summary'!D105</f>
        <v>0.11529999999999996</v>
      </c>
      <c r="C4" s="25">
        <f>1-B4</f>
        <v>0.88470000000000004</v>
      </c>
      <c r="E4" s="19"/>
      <c r="F4" s="33" t="s">
        <v>1547</v>
      </c>
      <c r="G4" s="34" t="s">
        <v>1548</v>
      </c>
      <c r="H4" s="26">
        <f t="shared" ref="H4:H67" si="0">VLOOKUP(G4,$A$4:$B$31,2,FALSE)</f>
        <v>8.5600000000000009E-2</v>
      </c>
      <c r="J4" s="27"/>
      <c r="K4" s="27"/>
      <c r="M4" s="28"/>
      <c r="N4" s="28"/>
      <c r="O4" s="24"/>
    </row>
    <row r="5" spans="1:15" x14ac:dyDescent="0.25">
      <c r="A5" s="24" t="s">
        <v>1549</v>
      </c>
      <c r="B5" s="25">
        <f>'[1]Primary and Summary'!D106</f>
        <v>0.11639999999999995</v>
      </c>
      <c r="C5" s="25">
        <f t="shared" ref="C5:C28" si="1">1-B5</f>
        <v>0.88360000000000005</v>
      </c>
      <c r="E5" s="19"/>
      <c r="F5" s="29" t="s">
        <v>1550</v>
      </c>
      <c r="G5" s="34" t="s">
        <v>7731</v>
      </c>
      <c r="H5" s="31">
        <f t="shared" si="0"/>
        <v>8.5600000000000009E-2</v>
      </c>
      <c r="J5" s="27"/>
      <c r="K5" s="27"/>
      <c r="M5" s="28"/>
      <c r="N5" s="28"/>
      <c r="O5" s="24"/>
    </row>
    <row r="6" spans="1:15" x14ac:dyDescent="0.25">
      <c r="A6" s="24" t="s">
        <v>1551</v>
      </c>
      <c r="B6" s="25">
        <f>'[1]Primary and Summary'!D107</f>
        <v>0.1048</v>
      </c>
      <c r="C6" s="25">
        <f t="shared" si="1"/>
        <v>0.8952</v>
      </c>
      <c r="E6" s="19"/>
      <c r="F6" s="32" t="s">
        <v>1552</v>
      </c>
      <c r="G6" s="34" t="s">
        <v>7731</v>
      </c>
      <c r="H6" s="31">
        <f t="shared" si="0"/>
        <v>8.5600000000000009E-2</v>
      </c>
      <c r="J6" s="27"/>
      <c r="K6" s="27"/>
      <c r="M6" s="28"/>
      <c r="N6" s="28"/>
      <c r="O6" s="24"/>
    </row>
    <row r="7" spans="1:15" x14ac:dyDescent="0.25">
      <c r="A7" s="24" t="s">
        <v>1553</v>
      </c>
      <c r="B7" s="25">
        <f>'[1]Primary and Summary'!D108</f>
        <v>8.5400000000000031E-2</v>
      </c>
      <c r="C7" s="25">
        <f t="shared" si="1"/>
        <v>0.91459999999999997</v>
      </c>
      <c r="E7" s="19"/>
      <c r="F7" s="29" t="s">
        <v>1554</v>
      </c>
      <c r="G7" s="34" t="s">
        <v>1548</v>
      </c>
      <c r="H7" s="31">
        <f t="shared" si="0"/>
        <v>8.5600000000000009E-2</v>
      </c>
      <c r="J7" s="27"/>
      <c r="K7" s="27"/>
      <c r="M7" s="28"/>
      <c r="N7" s="28"/>
      <c r="O7" s="24"/>
    </row>
    <row r="8" spans="1:15" x14ac:dyDescent="0.25">
      <c r="A8" s="24" t="s">
        <v>1555</v>
      </c>
      <c r="B8" s="25">
        <f>'[1]Primary and Summary'!D109</f>
        <v>0.25180000000000002</v>
      </c>
      <c r="C8" s="25">
        <f t="shared" si="1"/>
        <v>0.74819999999999998</v>
      </c>
      <c r="E8" s="19"/>
      <c r="F8" s="33" t="s">
        <v>1556</v>
      </c>
      <c r="G8" s="34" t="s">
        <v>1553</v>
      </c>
      <c r="H8" s="31">
        <f t="shared" si="0"/>
        <v>8.5400000000000031E-2</v>
      </c>
      <c r="J8" s="27"/>
      <c r="K8" s="27"/>
      <c r="M8" s="28"/>
      <c r="N8" s="28"/>
      <c r="O8" s="24"/>
    </row>
    <row r="9" spans="1:15" x14ac:dyDescent="0.25">
      <c r="A9" s="24" t="s">
        <v>1557</v>
      </c>
      <c r="B9" s="25">
        <f>'[1]Primary and Summary'!D110</f>
        <v>0.10960000000000003</v>
      </c>
      <c r="C9" s="25">
        <f t="shared" si="1"/>
        <v>0.89039999999999997</v>
      </c>
      <c r="E9" s="19"/>
      <c r="F9" s="35" t="s">
        <v>1558</v>
      </c>
      <c r="G9" s="34" t="s">
        <v>1548</v>
      </c>
      <c r="H9" s="31">
        <f t="shared" si="0"/>
        <v>8.5600000000000009E-2</v>
      </c>
      <c r="J9" s="27"/>
      <c r="K9" s="27"/>
      <c r="M9" s="28"/>
      <c r="N9" s="28"/>
      <c r="O9" s="24"/>
    </row>
    <row r="10" spans="1:15" x14ac:dyDescent="0.25">
      <c r="A10" s="24" t="s">
        <v>7944</v>
      </c>
      <c r="B10" s="25">
        <f>'[1]Primary and Summary'!D111</f>
        <v>0.10809999999999997</v>
      </c>
      <c r="C10" s="25">
        <f t="shared" si="1"/>
        <v>0.89190000000000003</v>
      </c>
      <c r="E10" s="19"/>
      <c r="F10" s="33" t="s">
        <v>1560</v>
      </c>
      <c r="G10" s="34" t="s">
        <v>7731</v>
      </c>
      <c r="H10" s="31">
        <f t="shared" si="0"/>
        <v>8.5600000000000009E-2</v>
      </c>
      <c r="J10" s="27"/>
      <c r="K10" s="27"/>
      <c r="M10" s="28"/>
      <c r="N10" s="28"/>
      <c r="O10" s="24"/>
    </row>
    <row r="11" spans="1:15" x14ac:dyDescent="0.25">
      <c r="A11" s="24" t="s">
        <v>7733</v>
      </c>
      <c r="B11" s="25">
        <f>'[1]Primary and Summary'!D112</f>
        <v>0.10299999999999998</v>
      </c>
      <c r="C11" s="25">
        <f t="shared" si="1"/>
        <v>0.89700000000000002</v>
      </c>
      <c r="E11" s="19"/>
      <c r="F11" s="29" t="s">
        <v>1562</v>
      </c>
      <c r="G11" s="34" t="s">
        <v>1548</v>
      </c>
      <c r="H11" s="31">
        <f t="shared" si="0"/>
        <v>8.5600000000000009E-2</v>
      </c>
      <c r="J11" s="27"/>
      <c r="K11" s="27"/>
      <c r="M11" s="28"/>
      <c r="N11" s="28"/>
      <c r="O11" s="24"/>
    </row>
    <row r="12" spans="1:15" x14ac:dyDescent="0.25">
      <c r="A12" s="24" t="s">
        <v>7731</v>
      </c>
      <c r="B12" s="25">
        <f>'[1]Primary and Summary'!D113</f>
        <v>8.5600000000000009E-2</v>
      </c>
      <c r="C12" s="25">
        <f t="shared" si="1"/>
        <v>0.91439999999999999</v>
      </c>
      <c r="E12" s="19"/>
      <c r="F12" s="29" t="s">
        <v>1563</v>
      </c>
      <c r="G12" s="34" t="s">
        <v>7731</v>
      </c>
      <c r="H12" s="31">
        <f t="shared" si="0"/>
        <v>8.5600000000000009E-2</v>
      </c>
      <c r="J12" s="27"/>
      <c r="K12" s="27"/>
      <c r="M12" s="28"/>
      <c r="N12" s="28"/>
      <c r="O12" s="24"/>
    </row>
    <row r="13" spans="1:15" x14ac:dyDescent="0.25">
      <c r="A13" s="24" t="s">
        <v>7732</v>
      </c>
      <c r="B13" s="25">
        <f>'[1]Primary and Summary'!D114</f>
        <v>9.430000000000005E-2</v>
      </c>
      <c r="C13" s="25">
        <f t="shared" si="1"/>
        <v>0.90569999999999995</v>
      </c>
      <c r="E13" s="19"/>
      <c r="F13" s="29" t="s">
        <v>1565</v>
      </c>
      <c r="G13" s="34" t="s">
        <v>1549</v>
      </c>
      <c r="H13" s="31">
        <f t="shared" si="0"/>
        <v>0.11639999999999995</v>
      </c>
      <c r="J13" s="27"/>
      <c r="K13" s="27"/>
      <c r="M13" s="28"/>
      <c r="N13" s="28"/>
      <c r="O13" s="24"/>
    </row>
    <row r="14" spans="1:15" x14ac:dyDescent="0.25">
      <c r="A14" s="148" t="s">
        <v>1569</v>
      </c>
      <c r="B14" s="25">
        <v>0.100274</v>
      </c>
      <c r="C14" s="25">
        <f>1-B14</f>
        <v>0.89972600000000003</v>
      </c>
      <c r="E14" s="19"/>
      <c r="F14" s="29" t="s">
        <v>1566</v>
      </c>
      <c r="G14" s="34" t="s">
        <v>1548</v>
      </c>
      <c r="H14" s="31">
        <f t="shared" si="0"/>
        <v>8.5600000000000009E-2</v>
      </c>
      <c r="J14" s="27"/>
      <c r="K14" s="27"/>
      <c r="M14" s="28"/>
      <c r="N14" s="28"/>
      <c r="O14" s="24"/>
    </row>
    <row r="15" spans="1:15" x14ac:dyDescent="0.25">
      <c r="A15" s="148" t="s">
        <v>1571</v>
      </c>
      <c r="B15" s="25">
        <v>0.11278100000000001</v>
      </c>
      <c r="C15" s="25">
        <f t="shared" si="1"/>
        <v>0.88721899999999998</v>
      </c>
      <c r="E15" s="19"/>
      <c r="F15" s="29" t="s">
        <v>1567</v>
      </c>
      <c r="G15" s="34" t="s">
        <v>1548</v>
      </c>
      <c r="H15" s="31">
        <f t="shared" si="0"/>
        <v>8.5600000000000009E-2</v>
      </c>
      <c r="J15" s="27"/>
      <c r="K15" s="27"/>
      <c r="M15" s="28"/>
      <c r="N15" s="28"/>
      <c r="O15" s="24"/>
    </row>
    <row r="16" spans="1:15" x14ac:dyDescent="0.25">
      <c r="A16" s="152" t="s">
        <v>1573</v>
      </c>
      <c r="B16" s="25">
        <v>0.109888</v>
      </c>
      <c r="C16" s="25">
        <f>1-B16</f>
        <v>0.89011200000000001</v>
      </c>
      <c r="E16" s="19"/>
      <c r="F16" s="29" t="s">
        <v>1568</v>
      </c>
      <c r="G16" s="34" t="s">
        <v>7731</v>
      </c>
      <c r="H16" s="31">
        <f t="shared" si="0"/>
        <v>8.5600000000000009E-2</v>
      </c>
      <c r="J16" s="27"/>
      <c r="K16" s="27"/>
      <c r="M16" s="28"/>
      <c r="N16" s="28"/>
      <c r="O16" s="24"/>
    </row>
    <row r="17" spans="1:15" x14ac:dyDescent="0.25">
      <c r="A17" s="20" t="s">
        <v>1575</v>
      </c>
      <c r="B17" s="25">
        <f>'[1]Primary and Summary'!D118</f>
        <v>0.30000000000000004</v>
      </c>
      <c r="C17" s="25">
        <f t="shared" si="1"/>
        <v>0.7</v>
      </c>
      <c r="D17" s="114"/>
      <c r="E17" s="19"/>
      <c r="F17" s="29" t="s">
        <v>1570</v>
      </c>
      <c r="G17" s="34" t="s">
        <v>1548</v>
      </c>
      <c r="H17" s="31">
        <f t="shared" si="0"/>
        <v>8.5600000000000009E-2</v>
      </c>
      <c r="J17" s="27"/>
      <c r="K17" s="27"/>
      <c r="M17" s="28"/>
      <c r="N17" s="28"/>
      <c r="O17" s="24"/>
    </row>
    <row r="18" spans="1:15" x14ac:dyDescent="0.25">
      <c r="A18" s="20" t="s">
        <v>1577</v>
      </c>
      <c r="B18" s="25">
        <f>'[1]Primary and Summary'!D119</f>
        <v>0.11111111111111116</v>
      </c>
      <c r="C18" s="25">
        <f t="shared" si="1"/>
        <v>0.88888888888888884</v>
      </c>
      <c r="D18" s="114"/>
      <c r="E18" s="19"/>
      <c r="F18" s="33" t="s">
        <v>1572</v>
      </c>
      <c r="G18" s="34" t="s">
        <v>1548</v>
      </c>
      <c r="H18" s="31">
        <f t="shared" si="0"/>
        <v>8.5600000000000009E-2</v>
      </c>
      <c r="J18" s="27"/>
      <c r="K18" s="27"/>
      <c r="M18" s="28"/>
      <c r="N18" s="28"/>
      <c r="O18" s="24"/>
    </row>
    <row r="19" spans="1:15" x14ac:dyDescent="0.25">
      <c r="A19" s="24" t="s">
        <v>1579</v>
      </c>
      <c r="B19" s="25">
        <f>'[1]Primary and Summary'!D120</f>
        <v>1</v>
      </c>
      <c r="C19" s="25">
        <f t="shared" si="1"/>
        <v>0</v>
      </c>
      <c r="D19" s="114"/>
      <c r="E19" s="19"/>
      <c r="F19" s="29" t="s">
        <v>1574</v>
      </c>
      <c r="G19" s="34" t="s">
        <v>1548</v>
      </c>
      <c r="H19" s="31">
        <f t="shared" si="0"/>
        <v>8.5600000000000009E-2</v>
      </c>
      <c r="J19" s="27"/>
      <c r="K19" s="27"/>
      <c r="M19" s="28"/>
      <c r="N19" s="28"/>
      <c r="O19" s="37"/>
    </row>
    <row r="20" spans="1:15" x14ac:dyDescent="0.25">
      <c r="A20" s="24" t="s">
        <v>1581</v>
      </c>
      <c r="B20" s="25">
        <f>'[1]Primary and Summary'!D121</f>
        <v>0</v>
      </c>
      <c r="C20" s="25">
        <f t="shared" si="1"/>
        <v>1</v>
      </c>
      <c r="E20" s="19"/>
      <c r="F20" s="29" t="s">
        <v>1576</v>
      </c>
      <c r="G20" s="34" t="s">
        <v>1548</v>
      </c>
      <c r="H20" s="31">
        <f t="shared" si="0"/>
        <v>8.5600000000000009E-2</v>
      </c>
      <c r="J20" s="27"/>
      <c r="K20" s="27"/>
      <c r="M20" s="28"/>
      <c r="N20" s="28"/>
      <c r="O20" s="20"/>
    </row>
    <row r="21" spans="1:15" x14ac:dyDescent="0.25">
      <c r="A21" s="20" t="s">
        <v>7745</v>
      </c>
      <c r="B21" s="25">
        <f>'[1]Primary and Summary'!D122</f>
        <v>0.11970000000000003</v>
      </c>
      <c r="C21" s="25">
        <f t="shared" si="1"/>
        <v>0.88029999999999997</v>
      </c>
      <c r="E21" s="19"/>
      <c r="F21" s="29" t="s">
        <v>1578</v>
      </c>
      <c r="G21" s="34" t="s">
        <v>1548</v>
      </c>
      <c r="H21" s="31">
        <f t="shared" si="0"/>
        <v>8.5600000000000009E-2</v>
      </c>
      <c r="J21" s="27"/>
      <c r="K21" s="27"/>
      <c r="M21" s="28"/>
      <c r="N21" s="28"/>
      <c r="O21" s="20"/>
    </row>
    <row r="22" spans="1:15" x14ac:dyDescent="0.25">
      <c r="A22" s="20" t="s">
        <v>1590</v>
      </c>
      <c r="B22" s="25">
        <f>'[1]Primary and Summary'!D123</f>
        <v>1.2220987243040216E-2</v>
      </c>
      <c r="C22" s="25">
        <f t="shared" si="1"/>
        <v>0.98777901275695978</v>
      </c>
      <c r="E22" s="19"/>
      <c r="F22" s="29" t="s">
        <v>1580</v>
      </c>
      <c r="G22" s="34" t="s">
        <v>1553</v>
      </c>
      <c r="H22" s="31">
        <f t="shared" si="0"/>
        <v>8.5400000000000031E-2</v>
      </c>
      <c r="J22" s="27"/>
      <c r="K22" s="27"/>
      <c r="M22" s="28"/>
      <c r="N22" s="28"/>
      <c r="O22" s="24"/>
    </row>
    <row r="23" spans="1:15" x14ac:dyDescent="0.25">
      <c r="A23" s="40" t="s">
        <v>1586</v>
      </c>
      <c r="B23" s="25">
        <f>'[1]Primary and Summary'!D124</f>
        <v>0.11556083283663321</v>
      </c>
      <c r="C23" s="25">
        <f t="shared" si="1"/>
        <v>0.88443916716336679</v>
      </c>
      <c r="E23" s="19"/>
      <c r="F23" s="29" t="s">
        <v>1582</v>
      </c>
      <c r="G23" s="34" t="s">
        <v>1548</v>
      </c>
      <c r="H23" s="31">
        <f t="shared" si="0"/>
        <v>8.5600000000000009E-2</v>
      </c>
      <c r="J23" s="27"/>
      <c r="K23" s="27"/>
      <c r="M23" s="28"/>
      <c r="N23" s="28"/>
      <c r="O23" s="24"/>
    </row>
    <row r="24" spans="1:15" x14ac:dyDescent="0.25">
      <c r="A24" s="40" t="s">
        <v>1592</v>
      </c>
      <c r="B24" s="25">
        <f>'[1]Primary and Summary'!D125</f>
        <v>0.14265125464404022</v>
      </c>
      <c r="C24" s="25">
        <f t="shared" si="1"/>
        <v>0.85734874535595984</v>
      </c>
      <c r="E24" s="19"/>
      <c r="F24" s="29" t="s">
        <v>1583</v>
      </c>
      <c r="G24" s="34" t="s">
        <v>7731</v>
      </c>
      <c r="H24" s="31">
        <f t="shared" si="0"/>
        <v>8.5600000000000009E-2</v>
      </c>
      <c r="J24" s="27"/>
      <c r="K24" s="27"/>
      <c r="M24" s="28"/>
      <c r="N24" s="28"/>
      <c r="O24" s="20"/>
    </row>
    <row r="25" spans="1:15" x14ac:dyDescent="0.25">
      <c r="A25" s="40" t="s">
        <v>1584</v>
      </c>
      <c r="B25" s="25">
        <f>'[1]Primary and Summary'!D126</f>
        <v>6.25E-2</v>
      </c>
      <c r="C25" s="25">
        <f t="shared" si="1"/>
        <v>0.9375</v>
      </c>
      <c r="D25" s="38"/>
      <c r="E25" s="19"/>
      <c r="F25" s="32" t="s">
        <v>1585</v>
      </c>
      <c r="G25" s="34" t="s">
        <v>1548</v>
      </c>
      <c r="H25" s="31">
        <f t="shared" si="0"/>
        <v>8.5600000000000009E-2</v>
      </c>
      <c r="J25" s="27"/>
      <c r="K25" s="27"/>
      <c r="M25" s="28"/>
      <c r="N25" s="28"/>
      <c r="O25" s="20"/>
    </row>
    <row r="26" spans="1:15" x14ac:dyDescent="0.25">
      <c r="A26" s="40" t="s">
        <v>7632</v>
      </c>
      <c r="B26" s="25">
        <f>'[1]Primary and Summary'!D127</f>
        <v>3.3200000000000007E-2</v>
      </c>
      <c r="C26" s="25">
        <f t="shared" si="1"/>
        <v>0.96679999999999999</v>
      </c>
      <c r="D26" s="38"/>
      <c r="E26" s="19"/>
      <c r="F26" s="29" t="s">
        <v>1587</v>
      </c>
      <c r="G26" s="34" t="s">
        <v>1548</v>
      </c>
      <c r="H26" s="31">
        <f t="shared" si="0"/>
        <v>8.5600000000000009E-2</v>
      </c>
      <c r="J26" s="27"/>
      <c r="K26" s="27"/>
      <c r="M26" s="28"/>
      <c r="N26" s="28"/>
      <c r="O26" s="41"/>
    </row>
    <row r="27" spans="1:15" x14ac:dyDescent="0.25">
      <c r="A27" s="40" t="s">
        <v>1588</v>
      </c>
      <c r="B27" s="25">
        <f>'[1]Primary and Summary'!D128</f>
        <v>0.13519317243190643</v>
      </c>
      <c r="C27" s="25">
        <f t="shared" si="1"/>
        <v>0.86480682756809357</v>
      </c>
      <c r="D27" s="38"/>
      <c r="E27" s="19"/>
      <c r="F27" s="29" t="s">
        <v>1589</v>
      </c>
      <c r="G27" s="34" t="s">
        <v>1548</v>
      </c>
      <c r="H27" s="31">
        <f t="shared" si="0"/>
        <v>8.5600000000000009E-2</v>
      </c>
      <c r="J27" s="27"/>
      <c r="K27" s="27"/>
      <c r="M27" s="28"/>
      <c r="N27" s="28"/>
      <c r="O27" s="41"/>
    </row>
    <row r="28" spans="1:15" x14ac:dyDescent="0.25">
      <c r="A28" s="40" t="s">
        <v>7945</v>
      </c>
      <c r="B28" s="25">
        <f>'[1]Primary and Summary'!D129</f>
        <v>0.1067206669772393</v>
      </c>
      <c r="C28" s="25">
        <f t="shared" si="1"/>
        <v>0.89327933302276075</v>
      </c>
      <c r="D28" s="38"/>
      <c r="E28" s="19"/>
      <c r="F28" s="29" t="s">
        <v>1591</v>
      </c>
      <c r="G28" s="34" t="s">
        <v>1548</v>
      </c>
      <c r="H28" s="31">
        <f t="shared" si="0"/>
        <v>8.5600000000000009E-2</v>
      </c>
    </row>
    <row r="29" spans="1:15" x14ac:dyDescent="0.25">
      <c r="E29" s="39"/>
      <c r="F29" s="29" t="s">
        <v>1593</v>
      </c>
      <c r="G29" s="34" t="s">
        <v>7731</v>
      </c>
      <c r="H29" s="31">
        <f t="shared" si="0"/>
        <v>8.5600000000000009E-2</v>
      </c>
    </row>
    <row r="30" spans="1:15" x14ac:dyDescent="0.25">
      <c r="E30" s="39"/>
      <c r="F30" s="29" t="s">
        <v>1594</v>
      </c>
      <c r="G30" s="34" t="s">
        <v>1548</v>
      </c>
      <c r="H30" s="31">
        <f t="shared" si="0"/>
        <v>8.5600000000000009E-2</v>
      </c>
    </row>
    <row r="31" spans="1:15" x14ac:dyDescent="0.25">
      <c r="E31" s="39"/>
      <c r="F31" s="29" t="s">
        <v>1595</v>
      </c>
      <c r="G31" s="34" t="s">
        <v>1548</v>
      </c>
      <c r="H31" s="31">
        <f t="shared" si="0"/>
        <v>8.5600000000000009E-2</v>
      </c>
    </row>
    <row r="32" spans="1:15" x14ac:dyDescent="0.25">
      <c r="E32" s="39"/>
      <c r="F32" s="29" t="s">
        <v>1596</v>
      </c>
      <c r="G32" s="34" t="s">
        <v>1548</v>
      </c>
      <c r="H32" s="31">
        <f t="shared" si="0"/>
        <v>8.5600000000000009E-2</v>
      </c>
    </row>
    <row r="33" spans="5:8" x14ac:dyDescent="0.25">
      <c r="E33" s="39"/>
      <c r="F33" s="29" t="s">
        <v>1597</v>
      </c>
      <c r="G33" s="34" t="s">
        <v>1548</v>
      </c>
      <c r="H33" s="31">
        <f t="shared" si="0"/>
        <v>8.5600000000000009E-2</v>
      </c>
    </row>
    <row r="34" spans="5:8" x14ac:dyDescent="0.25">
      <c r="E34" s="39"/>
      <c r="F34" s="29" t="s">
        <v>1598</v>
      </c>
      <c r="G34" s="34" t="s">
        <v>1557</v>
      </c>
      <c r="H34" s="31">
        <f t="shared" si="0"/>
        <v>0.10960000000000003</v>
      </c>
    </row>
    <row r="35" spans="5:8" x14ac:dyDescent="0.25">
      <c r="E35" s="39"/>
      <c r="F35" s="29" t="s">
        <v>1599</v>
      </c>
      <c r="G35" s="34" t="s">
        <v>1600</v>
      </c>
      <c r="H35" s="31">
        <f t="shared" si="0"/>
        <v>0.11529999999999996</v>
      </c>
    </row>
    <row r="36" spans="5:8" x14ac:dyDescent="0.25">
      <c r="E36" s="39"/>
      <c r="F36" s="29" t="s">
        <v>1601</v>
      </c>
      <c r="G36" s="34" t="s">
        <v>1581</v>
      </c>
      <c r="H36" s="31">
        <f t="shared" si="0"/>
        <v>0</v>
      </c>
    </row>
    <row r="37" spans="5:8" x14ac:dyDescent="0.25">
      <c r="E37" s="39"/>
      <c r="F37" s="29" t="s">
        <v>1602</v>
      </c>
      <c r="G37" s="34" t="s">
        <v>1600</v>
      </c>
      <c r="H37" s="31">
        <f t="shared" si="0"/>
        <v>0.11529999999999996</v>
      </c>
    </row>
    <row r="38" spans="5:8" x14ac:dyDescent="0.25">
      <c r="E38" s="39"/>
      <c r="F38" s="29" t="s">
        <v>1603</v>
      </c>
      <c r="G38" s="34" t="s">
        <v>1548</v>
      </c>
      <c r="H38" s="31">
        <f t="shared" si="0"/>
        <v>8.5600000000000009E-2</v>
      </c>
    </row>
    <row r="39" spans="5:8" x14ac:dyDescent="0.25">
      <c r="E39" s="39"/>
      <c r="F39" s="29" t="s">
        <v>1604</v>
      </c>
      <c r="G39" s="34" t="s">
        <v>1548</v>
      </c>
      <c r="H39" s="31">
        <f t="shared" si="0"/>
        <v>8.5600000000000009E-2</v>
      </c>
    </row>
    <row r="40" spans="5:8" x14ac:dyDescent="0.25">
      <c r="E40" s="39"/>
      <c r="F40" s="29" t="s">
        <v>1605</v>
      </c>
      <c r="G40" s="34" t="s">
        <v>1548</v>
      </c>
      <c r="H40" s="31">
        <f t="shared" si="0"/>
        <v>8.5600000000000009E-2</v>
      </c>
    </row>
    <row r="41" spans="5:8" x14ac:dyDescent="0.25">
      <c r="E41" s="39"/>
      <c r="F41" s="29" t="s">
        <v>1606</v>
      </c>
      <c r="G41" s="34" t="s">
        <v>1548</v>
      </c>
      <c r="H41" s="31">
        <f t="shared" si="0"/>
        <v>8.5600000000000009E-2</v>
      </c>
    </row>
    <row r="42" spans="5:8" x14ac:dyDescent="0.25">
      <c r="E42" s="39"/>
      <c r="F42" s="29" t="s">
        <v>1607</v>
      </c>
      <c r="G42" s="34" t="s">
        <v>1548</v>
      </c>
      <c r="H42" s="31">
        <f t="shared" si="0"/>
        <v>8.5600000000000009E-2</v>
      </c>
    </row>
    <row r="43" spans="5:8" x14ac:dyDescent="0.25">
      <c r="E43" s="39"/>
      <c r="F43" s="42" t="s">
        <v>1608</v>
      </c>
      <c r="G43" s="34" t="s">
        <v>1548</v>
      </c>
      <c r="H43" s="31">
        <f t="shared" si="0"/>
        <v>8.5600000000000009E-2</v>
      </c>
    </row>
    <row r="44" spans="5:8" x14ac:dyDescent="0.25">
      <c r="E44" s="39"/>
      <c r="F44" s="29" t="s">
        <v>1609</v>
      </c>
      <c r="G44" s="34" t="s">
        <v>1548</v>
      </c>
      <c r="H44" s="31">
        <f t="shared" si="0"/>
        <v>8.5600000000000009E-2</v>
      </c>
    </row>
    <row r="45" spans="5:8" x14ac:dyDescent="0.25">
      <c r="E45" s="39"/>
      <c r="F45" s="33" t="s">
        <v>1610</v>
      </c>
      <c r="G45" s="34" t="s">
        <v>1548</v>
      </c>
      <c r="H45" s="31">
        <f t="shared" si="0"/>
        <v>8.5600000000000009E-2</v>
      </c>
    </row>
    <row r="46" spans="5:8" x14ac:dyDescent="0.25">
      <c r="E46" s="39"/>
      <c r="F46" s="29" t="s">
        <v>1611</v>
      </c>
      <c r="G46" s="34" t="s">
        <v>1557</v>
      </c>
      <c r="H46" s="31">
        <f t="shared" si="0"/>
        <v>0.10960000000000003</v>
      </c>
    </row>
    <row r="47" spans="5:8" x14ac:dyDescent="0.25">
      <c r="E47" s="39"/>
      <c r="F47" s="33" t="s">
        <v>1612</v>
      </c>
      <c r="G47" s="34" t="s">
        <v>7731</v>
      </c>
      <c r="H47" s="31">
        <f t="shared" si="0"/>
        <v>8.5600000000000009E-2</v>
      </c>
    </row>
    <row r="48" spans="5:8" x14ac:dyDescent="0.25">
      <c r="E48" s="39"/>
      <c r="F48" s="29" t="s">
        <v>1613</v>
      </c>
      <c r="G48" s="34" t="s">
        <v>1548</v>
      </c>
      <c r="H48" s="31">
        <f t="shared" si="0"/>
        <v>8.5600000000000009E-2</v>
      </c>
    </row>
    <row r="49" spans="5:8" x14ac:dyDescent="0.25">
      <c r="E49" s="39"/>
      <c r="F49" s="33" t="s">
        <v>1614</v>
      </c>
      <c r="G49" s="34" t="s">
        <v>1600</v>
      </c>
      <c r="H49" s="31">
        <f t="shared" si="0"/>
        <v>0.11529999999999996</v>
      </c>
    </row>
    <row r="50" spans="5:8" x14ac:dyDescent="0.25">
      <c r="E50" s="39"/>
      <c r="F50" s="29" t="s">
        <v>1615</v>
      </c>
      <c r="G50" s="34" t="s">
        <v>1548</v>
      </c>
      <c r="H50" s="31">
        <f t="shared" si="0"/>
        <v>8.5600000000000009E-2</v>
      </c>
    </row>
    <row r="51" spans="5:8" x14ac:dyDescent="0.25">
      <c r="E51" s="36"/>
      <c r="F51" s="29" t="s">
        <v>1616</v>
      </c>
      <c r="G51" s="34" t="s">
        <v>1548</v>
      </c>
      <c r="H51" s="31">
        <f t="shared" si="0"/>
        <v>8.5600000000000009E-2</v>
      </c>
    </row>
    <row r="52" spans="5:8" x14ac:dyDescent="0.25">
      <c r="E52" s="36"/>
      <c r="F52" s="33" t="s">
        <v>1617</v>
      </c>
      <c r="G52" s="34" t="s">
        <v>1548</v>
      </c>
      <c r="H52" s="31">
        <f t="shared" si="0"/>
        <v>8.5600000000000009E-2</v>
      </c>
    </row>
    <row r="53" spans="5:8" x14ac:dyDescent="0.25">
      <c r="E53" s="36"/>
      <c r="F53" s="29" t="s">
        <v>1618</v>
      </c>
      <c r="G53" s="34" t="s">
        <v>1548</v>
      </c>
      <c r="H53" s="31">
        <f t="shared" si="0"/>
        <v>8.5600000000000009E-2</v>
      </c>
    </row>
    <row r="54" spans="5:8" x14ac:dyDescent="0.25">
      <c r="E54" s="36"/>
      <c r="F54" s="43" t="s">
        <v>1619</v>
      </c>
      <c r="G54" s="34" t="s">
        <v>1548</v>
      </c>
      <c r="H54" s="31">
        <f t="shared" si="0"/>
        <v>8.5600000000000009E-2</v>
      </c>
    </row>
    <row r="55" spans="5:8" x14ac:dyDescent="0.25">
      <c r="E55" s="36"/>
      <c r="F55" s="33" t="s">
        <v>1620</v>
      </c>
      <c r="G55" s="34" t="s">
        <v>7731</v>
      </c>
      <c r="H55" s="31">
        <f t="shared" si="0"/>
        <v>8.5600000000000009E-2</v>
      </c>
    </row>
    <row r="56" spans="5:8" x14ac:dyDescent="0.25">
      <c r="E56" s="36"/>
      <c r="F56" s="43" t="s">
        <v>1621</v>
      </c>
      <c r="G56" s="34" t="s">
        <v>1549</v>
      </c>
      <c r="H56" s="31">
        <f t="shared" si="0"/>
        <v>0.11639999999999995</v>
      </c>
    </row>
    <row r="57" spans="5:8" x14ac:dyDescent="0.25">
      <c r="E57" s="36"/>
      <c r="F57" s="29" t="s">
        <v>1622</v>
      </c>
      <c r="G57" s="34" t="s">
        <v>7731</v>
      </c>
      <c r="H57" s="31">
        <f t="shared" si="0"/>
        <v>8.5600000000000009E-2</v>
      </c>
    </row>
    <row r="58" spans="5:8" x14ac:dyDescent="0.25">
      <c r="E58" s="36"/>
      <c r="F58" s="29" t="s">
        <v>1623</v>
      </c>
      <c r="G58" s="34" t="s">
        <v>1557</v>
      </c>
      <c r="H58" s="31">
        <f t="shared" si="0"/>
        <v>0.10960000000000003</v>
      </c>
    </row>
    <row r="59" spans="5:8" x14ac:dyDescent="0.25">
      <c r="E59" s="36"/>
      <c r="F59" s="33" t="s">
        <v>1624</v>
      </c>
      <c r="G59" s="34" t="s">
        <v>1548</v>
      </c>
      <c r="H59" s="31">
        <f t="shared" si="0"/>
        <v>8.5600000000000009E-2</v>
      </c>
    </row>
    <row r="60" spans="5:8" x14ac:dyDescent="0.25">
      <c r="E60" s="36"/>
      <c r="F60" s="32" t="s">
        <v>1625</v>
      </c>
      <c r="G60" s="34" t="s">
        <v>1559</v>
      </c>
      <c r="H60" s="31">
        <f t="shared" si="0"/>
        <v>0.10809999999999997</v>
      </c>
    </row>
    <row r="61" spans="5:8" x14ac:dyDescent="0.25">
      <c r="E61" s="36"/>
      <c r="F61" s="29" t="s">
        <v>1626</v>
      </c>
      <c r="G61" s="34" t="s">
        <v>1553</v>
      </c>
      <c r="H61" s="31">
        <f t="shared" si="0"/>
        <v>8.5400000000000031E-2</v>
      </c>
    </row>
    <row r="62" spans="5:8" x14ac:dyDescent="0.25">
      <c r="E62" s="36"/>
      <c r="F62" s="29" t="s">
        <v>1627</v>
      </c>
      <c r="G62" s="34" t="s">
        <v>1548</v>
      </c>
      <c r="H62" s="31">
        <f t="shared" si="0"/>
        <v>8.5600000000000009E-2</v>
      </c>
    </row>
    <row r="63" spans="5:8" x14ac:dyDescent="0.25">
      <c r="E63" s="36"/>
      <c r="F63" s="33" t="s">
        <v>1628</v>
      </c>
      <c r="G63" s="34" t="s">
        <v>1548</v>
      </c>
      <c r="H63" s="31">
        <f t="shared" si="0"/>
        <v>8.5600000000000009E-2</v>
      </c>
    </row>
    <row r="64" spans="5:8" x14ac:dyDescent="0.25">
      <c r="E64" s="36"/>
      <c r="F64" s="44" t="s">
        <v>1629</v>
      </c>
      <c r="G64" s="34" t="s">
        <v>1559</v>
      </c>
      <c r="H64" s="31">
        <f t="shared" si="0"/>
        <v>0.10809999999999997</v>
      </c>
    </row>
    <row r="65" spans="5:8" x14ac:dyDescent="0.25">
      <c r="E65" s="36"/>
      <c r="F65" s="29" t="s">
        <v>1630</v>
      </c>
      <c r="G65" s="34" t="s">
        <v>1548</v>
      </c>
      <c r="H65" s="31">
        <f t="shared" si="0"/>
        <v>8.5600000000000009E-2</v>
      </c>
    </row>
    <row r="66" spans="5:8" x14ac:dyDescent="0.25">
      <c r="E66" s="36"/>
      <c r="F66" s="29" t="s">
        <v>1631</v>
      </c>
      <c r="G66" s="34" t="s">
        <v>7731</v>
      </c>
      <c r="H66" s="31">
        <f t="shared" si="0"/>
        <v>8.5600000000000009E-2</v>
      </c>
    </row>
    <row r="67" spans="5:8" x14ac:dyDescent="0.25">
      <c r="E67" s="36"/>
      <c r="F67" s="29" t="s">
        <v>1632</v>
      </c>
      <c r="G67" s="34" t="s">
        <v>1548</v>
      </c>
      <c r="H67" s="31">
        <f t="shared" si="0"/>
        <v>8.5600000000000009E-2</v>
      </c>
    </row>
    <row r="68" spans="5:8" x14ac:dyDescent="0.25">
      <c r="E68" s="36"/>
      <c r="F68" s="29" t="s">
        <v>1633</v>
      </c>
      <c r="G68" s="34" t="s">
        <v>1548</v>
      </c>
      <c r="H68" s="31">
        <f t="shared" ref="H68:H131" si="2">VLOOKUP(G68,$A$4:$B$31,2,FALSE)</f>
        <v>8.5600000000000009E-2</v>
      </c>
    </row>
    <row r="69" spans="5:8" x14ac:dyDescent="0.25">
      <c r="E69" s="36"/>
      <c r="F69" s="29" t="s">
        <v>1634</v>
      </c>
      <c r="G69" s="34" t="s">
        <v>1548</v>
      </c>
      <c r="H69" s="31">
        <f t="shared" si="2"/>
        <v>8.5600000000000009E-2</v>
      </c>
    </row>
    <row r="70" spans="5:8" x14ac:dyDescent="0.25">
      <c r="E70" s="36"/>
      <c r="F70" s="29" t="s">
        <v>1635</v>
      </c>
      <c r="G70" s="34" t="s">
        <v>1548</v>
      </c>
      <c r="H70" s="31">
        <f t="shared" si="2"/>
        <v>8.5600000000000009E-2</v>
      </c>
    </row>
    <row r="71" spans="5:8" x14ac:dyDescent="0.25">
      <c r="E71" s="36"/>
      <c r="F71" s="45" t="s">
        <v>1636</v>
      </c>
      <c r="G71" s="34" t="s">
        <v>7731</v>
      </c>
      <c r="H71" s="31">
        <f t="shared" si="2"/>
        <v>8.5600000000000009E-2</v>
      </c>
    </row>
    <row r="72" spans="5:8" x14ac:dyDescent="0.25">
      <c r="E72" s="36"/>
      <c r="F72" s="29" t="s">
        <v>1637</v>
      </c>
      <c r="G72" s="34" t="s">
        <v>7731</v>
      </c>
      <c r="H72" s="31">
        <f t="shared" si="2"/>
        <v>8.5600000000000009E-2</v>
      </c>
    </row>
    <row r="73" spans="5:8" x14ac:dyDescent="0.25">
      <c r="E73" s="36"/>
      <c r="F73" s="29" t="s">
        <v>1638</v>
      </c>
      <c r="G73" s="34" t="s">
        <v>7731</v>
      </c>
      <c r="H73" s="31">
        <f t="shared" si="2"/>
        <v>8.5600000000000009E-2</v>
      </c>
    </row>
    <row r="74" spans="5:8" x14ac:dyDescent="0.25">
      <c r="E74" s="36"/>
      <c r="F74" s="29" t="s">
        <v>1639</v>
      </c>
      <c r="G74" s="34" t="s">
        <v>1553</v>
      </c>
      <c r="H74" s="31">
        <f t="shared" si="2"/>
        <v>8.5400000000000031E-2</v>
      </c>
    </row>
    <row r="75" spans="5:8" x14ac:dyDescent="0.25">
      <c r="E75" s="36"/>
      <c r="F75" s="29" t="s">
        <v>1640</v>
      </c>
      <c r="G75" s="34" t="s">
        <v>1600</v>
      </c>
      <c r="H75" s="31">
        <f t="shared" si="2"/>
        <v>0.11529999999999996</v>
      </c>
    </row>
    <row r="76" spans="5:8" x14ac:dyDescent="0.25">
      <c r="E76" s="36"/>
      <c r="F76" s="33" t="s">
        <v>1641</v>
      </c>
      <c r="G76" s="34" t="s">
        <v>1548</v>
      </c>
      <c r="H76" s="31">
        <f t="shared" si="2"/>
        <v>8.5600000000000009E-2</v>
      </c>
    </row>
    <row r="77" spans="5:8" x14ac:dyDescent="0.25">
      <c r="E77" s="36"/>
      <c r="F77" s="29" t="s">
        <v>1642</v>
      </c>
      <c r="G77" s="34" t="s">
        <v>1548</v>
      </c>
      <c r="H77" s="31">
        <f t="shared" si="2"/>
        <v>8.5600000000000009E-2</v>
      </c>
    </row>
    <row r="78" spans="5:8" x14ac:dyDescent="0.25">
      <c r="E78" s="36"/>
      <c r="F78" s="33" t="s">
        <v>1643</v>
      </c>
      <c r="G78" s="34" t="s">
        <v>1557</v>
      </c>
      <c r="H78" s="31">
        <f t="shared" si="2"/>
        <v>0.10960000000000003</v>
      </c>
    </row>
    <row r="79" spans="5:8" x14ac:dyDescent="0.25">
      <c r="E79" s="36"/>
      <c r="F79" s="29" t="s">
        <v>1644</v>
      </c>
      <c r="G79" s="34" t="s">
        <v>1557</v>
      </c>
      <c r="H79" s="31">
        <f t="shared" si="2"/>
        <v>0.10960000000000003</v>
      </c>
    </row>
    <row r="80" spans="5:8" x14ac:dyDescent="0.25">
      <c r="E80" s="36"/>
      <c r="F80" s="33" t="s">
        <v>1645</v>
      </c>
      <c r="G80" s="34" t="s">
        <v>1548</v>
      </c>
      <c r="H80" s="31">
        <f t="shared" si="2"/>
        <v>8.5600000000000009E-2</v>
      </c>
    </row>
    <row r="81" spans="5:8" x14ac:dyDescent="0.25">
      <c r="E81" s="36"/>
      <c r="F81" s="29" t="s">
        <v>1646</v>
      </c>
      <c r="G81" s="34" t="s">
        <v>1600</v>
      </c>
      <c r="H81" s="31">
        <f t="shared" si="2"/>
        <v>0.11529999999999996</v>
      </c>
    </row>
    <row r="82" spans="5:8" x14ac:dyDescent="0.25">
      <c r="E82" s="36"/>
      <c r="F82" s="32" t="s">
        <v>1647</v>
      </c>
      <c r="G82" s="34" t="s">
        <v>1557</v>
      </c>
      <c r="H82" s="31">
        <f t="shared" si="2"/>
        <v>0.10960000000000003</v>
      </c>
    </row>
    <row r="83" spans="5:8" x14ac:dyDescent="0.25">
      <c r="E83" s="36"/>
      <c r="F83" s="29" t="s">
        <v>1648</v>
      </c>
      <c r="G83" s="34" t="s">
        <v>7731</v>
      </c>
      <c r="H83" s="31">
        <f t="shared" si="2"/>
        <v>8.5600000000000009E-2</v>
      </c>
    </row>
    <row r="84" spans="5:8" x14ac:dyDescent="0.25">
      <c r="E84" s="36"/>
      <c r="F84" s="29" t="s">
        <v>1649</v>
      </c>
      <c r="G84" s="34" t="s">
        <v>1548</v>
      </c>
      <c r="H84" s="31">
        <f t="shared" si="2"/>
        <v>8.5600000000000009E-2</v>
      </c>
    </row>
    <row r="85" spans="5:8" x14ac:dyDescent="0.25">
      <c r="E85" s="36"/>
      <c r="F85" s="29" t="s">
        <v>1650</v>
      </c>
      <c r="G85" s="34" t="s">
        <v>7731</v>
      </c>
      <c r="H85" s="31">
        <f t="shared" si="2"/>
        <v>8.5600000000000009E-2</v>
      </c>
    </row>
    <row r="86" spans="5:8" x14ac:dyDescent="0.25">
      <c r="E86" s="36"/>
      <c r="F86" s="29" t="s">
        <v>1651</v>
      </c>
      <c r="G86" s="34" t="s">
        <v>1548</v>
      </c>
      <c r="H86" s="31">
        <f t="shared" si="2"/>
        <v>8.5600000000000009E-2</v>
      </c>
    </row>
    <row r="87" spans="5:8" x14ac:dyDescent="0.25">
      <c r="E87" s="36"/>
      <c r="F87" s="32" t="s">
        <v>1652</v>
      </c>
      <c r="G87" s="34" t="s">
        <v>1548</v>
      </c>
      <c r="H87" s="31">
        <f t="shared" si="2"/>
        <v>8.5600000000000009E-2</v>
      </c>
    </row>
    <row r="88" spans="5:8" x14ac:dyDescent="0.25">
      <c r="E88" s="36"/>
      <c r="F88" s="29" t="s">
        <v>1653</v>
      </c>
      <c r="G88" s="34" t="s">
        <v>1548</v>
      </c>
      <c r="H88" s="31">
        <f t="shared" si="2"/>
        <v>8.5600000000000009E-2</v>
      </c>
    </row>
    <row r="89" spans="5:8" x14ac:dyDescent="0.25">
      <c r="E89" s="36"/>
      <c r="F89" s="29" t="s">
        <v>1654</v>
      </c>
      <c r="G89" s="34" t="s">
        <v>7731</v>
      </c>
      <c r="H89" s="31">
        <f t="shared" si="2"/>
        <v>8.5600000000000009E-2</v>
      </c>
    </row>
    <row r="90" spans="5:8" x14ac:dyDescent="0.25">
      <c r="E90" s="36"/>
      <c r="F90" s="33" t="s">
        <v>1655</v>
      </c>
      <c r="G90" s="34" t="s">
        <v>1548</v>
      </c>
      <c r="H90" s="31">
        <f t="shared" si="2"/>
        <v>8.5600000000000009E-2</v>
      </c>
    </row>
    <row r="91" spans="5:8" x14ac:dyDescent="0.25">
      <c r="E91" s="36"/>
      <c r="F91" s="32" t="s">
        <v>1656</v>
      </c>
      <c r="G91" s="34" t="s">
        <v>1600</v>
      </c>
      <c r="H91" s="31">
        <f t="shared" si="2"/>
        <v>0.11529999999999996</v>
      </c>
    </row>
    <row r="92" spans="5:8" x14ac:dyDescent="0.25">
      <c r="E92" s="36"/>
      <c r="F92" s="33" t="s">
        <v>1657</v>
      </c>
      <c r="G92" s="34" t="s">
        <v>7731</v>
      </c>
      <c r="H92" s="31">
        <f t="shared" si="2"/>
        <v>8.5600000000000009E-2</v>
      </c>
    </row>
    <row r="93" spans="5:8" x14ac:dyDescent="0.25">
      <c r="E93" s="36"/>
      <c r="F93" s="29" t="s">
        <v>1658</v>
      </c>
      <c r="G93" s="34" t="s">
        <v>1600</v>
      </c>
      <c r="H93" s="31">
        <f t="shared" si="2"/>
        <v>0.11529999999999996</v>
      </c>
    </row>
    <row r="94" spans="5:8" x14ac:dyDescent="0.25">
      <c r="E94" s="36"/>
      <c r="F94" s="29" t="s">
        <v>1659</v>
      </c>
      <c r="G94" s="34" t="s">
        <v>1600</v>
      </c>
      <c r="H94" s="31">
        <f t="shared" si="2"/>
        <v>0.11529999999999996</v>
      </c>
    </row>
    <row r="95" spans="5:8" x14ac:dyDescent="0.25">
      <c r="E95" s="36"/>
      <c r="F95" s="29" t="s">
        <v>1660</v>
      </c>
      <c r="G95" s="34" t="s">
        <v>7731</v>
      </c>
      <c r="H95" s="31">
        <f t="shared" si="2"/>
        <v>8.5600000000000009E-2</v>
      </c>
    </row>
    <row r="96" spans="5:8" x14ac:dyDescent="0.25">
      <c r="E96" s="36"/>
      <c r="F96" s="29" t="s">
        <v>1661</v>
      </c>
      <c r="G96" s="34" t="s">
        <v>1548</v>
      </c>
      <c r="H96" s="31">
        <f t="shared" si="2"/>
        <v>8.5600000000000009E-2</v>
      </c>
    </row>
    <row r="97" spans="5:8" x14ac:dyDescent="0.25">
      <c r="E97" s="36"/>
      <c r="F97" s="33" t="s">
        <v>1662</v>
      </c>
      <c r="G97" s="34" t="s">
        <v>7731</v>
      </c>
      <c r="H97" s="31">
        <f t="shared" si="2"/>
        <v>8.5600000000000009E-2</v>
      </c>
    </row>
    <row r="98" spans="5:8" x14ac:dyDescent="0.25">
      <c r="E98" s="36"/>
      <c r="F98" s="44" t="s">
        <v>1663</v>
      </c>
      <c r="G98" s="34" t="s">
        <v>1548</v>
      </c>
      <c r="H98" s="31">
        <f t="shared" si="2"/>
        <v>8.5600000000000009E-2</v>
      </c>
    </row>
    <row r="99" spans="5:8" x14ac:dyDescent="0.25">
      <c r="E99" s="36"/>
      <c r="F99" s="29" t="s">
        <v>1664</v>
      </c>
      <c r="G99" s="34" t="s">
        <v>1548</v>
      </c>
      <c r="H99" s="31">
        <f t="shared" si="2"/>
        <v>8.5600000000000009E-2</v>
      </c>
    </row>
    <row r="100" spans="5:8" x14ac:dyDescent="0.25">
      <c r="E100" s="36"/>
      <c r="F100" s="29" t="s">
        <v>1665</v>
      </c>
      <c r="G100" s="34" t="s">
        <v>1548</v>
      </c>
      <c r="H100" s="31">
        <f t="shared" si="2"/>
        <v>8.5600000000000009E-2</v>
      </c>
    </row>
    <row r="101" spans="5:8" x14ac:dyDescent="0.25">
      <c r="E101" s="36"/>
      <c r="F101" s="29" t="s">
        <v>1666</v>
      </c>
      <c r="G101" s="34" t="s">
        <v>1564</v>
      </c>
      <c r="H101" s="31">
        <f t="shared" si="2"/>
        <v>9.430000000000005E-2</v>
      </c>
    </row>
    <row r="102" spans="5:8" x14ac:dyDescent="0.25">
      <c r="E102" s="36"/>
      <c r="F102" s="29" t="s">
        <v>1667</v>
      </c>
      <c r="G102" s="34" t="s">
        <v>1548</v>
      </c>
      <c r="H102" s="31">
        <f t="shared" si="2"/>
        <v>8.5600000000000009E-2</v>
      </c>
    </row>
    <row r="103" spans="5:8" x14ac:dyDescent="0.25">
      <c r="E103" s="36"/>
      <c r="F103" s="29" t="s">
        <v>1668</v>
      </c>
      <c r="G103" s="34" t="s">
        <v>1548</v>
      </c>
      <c r="H103" s="31">
        <f t="shared" si="2"/>
        <v>8.5600000000000009E-2</v>
      </c>
    </row>
    <row r="104" spans="5:8" x14ac:dyDescent="0.25">
      <c r="E104" s="36"/>
      <c r="F104" s="43" t="s">
        <v>1669</v>
      </c>
      <c r="G104" s="34" t="s">
        <v>1548</v>
      </c>
      <c r="H104" s="31">
        <f t="shared" si="2"/>
        <v>8.5600000000000009E-2</v>
      </c>
    </row>
    <row r="105" spans="5:8" x14ac:dyDescent="0.25">
      <c r="E105" s="36"/>
      <c r="F105" s="33" t="s">
        <v>1670</v>
      </c>
      <c r="G105" s="34" t="s">
        <v>1557</v>
      </c>
      <c r="H105" s="31">
        <f t="shared" si="2"/>
        <v>0.10960000000000003</v>
      </c>
    </row>
    <row r="106" spans="5:8" x14ac:dyDescent="0.25">
      <c r="E106" s="36"/>
      <c r="F106" s="32" t="s">
        <v>1671</v>
      </c>
      <c r="G106" s="34" t="s">
        <v>1573</v>
      </c>
      <c r="H106" s="31">
        <f t="shared" si="2"/>
        <v>0.109888</v>
      </c>
    </row>
    <row r="107" spans="5:8" x14ac:dyDescent="0.25">
      <c r="E107" s="36"/>
      <c r="F107" s="29" t="s">
        <v>1672</v>
      </c>
      <c r="G107" s="34" t="s">
        <v>7731</v>
      </c>
      <c r="H107" s="31">
        <f t="shared" si="2"/>
        <v>8.5600000000000009E-2</v>
      </c>
    </row>
    <row r="108" spans="5:8" x14ac:dyDescent="0.25">
      <c r="E108" s="36"/>
      <c r="F108" s="29" t="s">
        <v>1673</v>
      </c>
      <c r="G108" s="34" t="s">
        <v>1548</v>
      </c>
      <c r="H108" s="31">
        <f t="shared" si="2"/>
        <v>8.5600000000000009E-2</v>
      </c>
    </row>
    <row r="109" spans="5:8" x14ac:dyDescent="0.25">
      <c r="E109" s="36"/>
      <c r="F109" s="29" t="s">
        <v>1674</v>
      </c>
      <c r="G109" s="34" t="s">
        <v>1548</v>
      </c>
      <c r="H109" s="31">
        <f t="shared" si="2"/>
        <v>8.5600000000000009E-2</v>
      </c>
    </row>
    <row r="110" spans="5:8" x14ac:dyDescent="0.25">
      <c r="E110" s="36"/>
      <c r="F110" s="33" t="s">
        <v>1675</v>
      </c>
      <c r="G110" s="34" t="s">
        <v>1548</v>
      </c>
      <c r="H110" s="31">
        <f t="shared" si="2"/>
        <v>8.5600000000000009E-2</v>
      </c>
    </row>
    <row r="111" spans="5:8" x14ac:dyDescent="0.25">
      <c r="E111" s="36"/>
      <c r="F111" s="32" t="s">
        <v>1676</v>
      </c>
      <c r="G111" s="34" t="s">
        <v>1548</v>
      </c>
      <c r="H111" s="31">
        <f t="shared" si="2"/>
        <v>8.5600000000000009E-2</v>
      </c>
    </row>
    <row r="112" spans="5:8" x14ac:dyDescent="0.25">
      <c r="E112" s="36"/>
      <c r="F112" s="33" t="s">
        <v>1677</v>
      </c>
      <c r="G112" s="34" t="s">
        <v>7731</v>
      </c>
      <c r="H112" s="31">
        <f t="shared" si="2"/>
        <v>8.5600000000000009E-2</v>
      </c>
    </row>
    <row r="113" spans="5:8" x14ac:dyDescent="0.25">
      <c r="E113" s="36"/>
      <c r="F113" s="29" t="s">
        <v>1678</v>
      </c>
      <c r="G113" s="34" t="s">
        <v>7731</v>
      </c>
      <c r="H113" s="31">
        <f t="shared" si="2"/>
        <v>8.5600000000000009E-2</v>
      </c>
    </row>
    <row r="114" spans="5:8" x14ac:dyDescent="0.25">
      <c r="E114" s="36"/>
      <c r="F114" s="33" t="s">
        <v>1679</v>
      </c>
      <c r="G114" s="34" t="s">
        <v>7731</v>
      </c>
      <c r="H114" s="31">
        <f t="shared" si="2"/>
        <v>8.5600000000000009E-2</v>
      </c>
    </row>
    <row r="115" spans="5:8" x14ac:dyDescent="0.25">
      <c r="E115" s="36"/>
      <c r="F115" s="44" t="s">
        <v>1680</v>
      </c>
      <c r="G115" s="34" t="s">
        <v>1557</v>
      </c>
      <c r="H115" s="31">
        <f t="shared" si="2"/>
        <v>0.10960000000000003</v>
      </c>
    </row>
    <row r="116" spans="5:8" x14ac:dyDescent="0.25">
      <c r="E116" s="36"/>
      <c r="F116" s="29" t="s">
        <v>1681</v>
      </c>
      <c r="G116" s="34" t="s">
        <v>1557</v>
      </c>
      <c r="H116" s="31">
        <f t="shared" si="2"/>
        <v>0.10960000000000003</v>
      </c>
    </row>
    <row r="117" spans="5:8" x14ac:dyDescent="0.25">
      <c r="E117" s="36"/>
      <c r="F117" s="33" t="s">
        <v>1682</v>
      </c>
      <c r="G117" s="34" t="s">
        <v>1548</v>
      </c>
      <c r="H117" s="31">
        <f t="shared" si="2"/>
        <v>8.5600000000000009E-2</v>
      </c>
    </row>
    <row r="118" spans="5:8" x14ac:dyDescent="0.25">
      <c r="E118" s="36"/>
      <c r="F118" s="29" t="s">
        <v>1683</v>
      </c>
      <c r="G118" s="34" t="s">
        <v>1548</v>
      </c>
      <c r="H118" s="31">
        <f t="shared" si="2"/>
        <v>8.5600000000000009E-2</v>
      </c>
    </row>
    <row r="119" spans="5:8" x14ac:dyDescent="0.25">
      <c r="E119" s="36"/>
      <c r="F119" s="29" t="s">
        <v>1684</v>
      </c>
      <c r="G119" s="34" t="s">
        <v>1548</v>
      </c>
      <c r="H119" s="31">
        <f t="shared" si="2"/>
        <v>8.5600000000000009E-2</v>
      </c>
    </row>
    <row r="120" spans="5:8" x14ac:dyDescent="0.25">
      <c r="E120" s="36"/>
      <c r="F120" s="29" t="s">
        <v>1685</v>
      </c>
      <c r="G120" s="34" t="s">
        <v>1557</v>
      </c>
      <c r="H120" s="31">
        <f t="shared" si="2"/>
        <v>0.10960000000000003</v>
      </c>
    </row>
    <row r="121" spans="5:8" x14ac:dyDescent="0.25">
      <c r="E121" s="36"/>
      <c r="F121" s="29" t="s">
        <v>1686</v>
      </c>
      <c r="G121" s="34" t="s">
        <v>7732</v>
      </c>
      <c r="H121" s="31">
        <f t="shared" si="2"/>
        <v>9.430000000000005E-2</v>
      </c>
    </row>
    <row r="122" spans="5:8" x14ac:dyDescent="0.25">
      <c r="E122" s="36"/>
      <c r="F122" s="29" t="s">
        <v>1687</v>
      </c>
      <c r="G122" s="34" t="s">
        <v>1548</v>
      </c>
      <c r="H122" s="31">
        <f t="shared" si="2"/>
        <v>8.5600000000000009E-2</v>
      </c>
    </row>
    <row r="123" spans="5:8" x14ac:dyDescent="0.25">
      <c r="E123" s="36"/>
      <c r="F123" s="29" t="s">
        <v>1688</v>
      </c>
      <c r="G123" s="34" t="s">
        <v>1581</v>
      </c>
      <c r="H123" s="31">
        <f t="shared" si="2"/>
        <v>0</v>
      </c>
    </row>
    <row r="124" spans="5:8" x14ac:dyDescent="0.25">
      <c r="E124" s="36"/>
      <c r="F124" s="29" t="s">
        <v>1689</v>
      </c>
      <c r="G124" s="34" t="s">
        <v>1559</v>
      </c>
      <c r="H124" s="31">
        <f t="shared" si="2"/>
        <v>0.10809999999999997</v>
      </c>
    </row>
    <row r="125" spans="5:8" x14ac:dyDescent="0.25">
      <c r="E125" s="36"/>
      <c r="F125" s="29" t="s">
        <v>1690</v>
      </c>
      <c r="G125" s="34" t="s">
        <v>7731</v>
      </c>
      <c r="H125" s="31">
        <f t="shared" si="2"/>
        <v>8.5600000000000009E-2</v>
      </c>
    </row>
    <row r="126" spans="5:8" x14ac:dyDescent="0.25">
      <c r="E126" s="36"/>
      <c r="F126" s="29" t="s">
        <v>1691</v>
      </c>
      <c r="G126" s="34" t="s">
        <v>1553</v>
      </c>
      <c r="H126" s="31">
        <f t="shared" si="2"/>
        <v>8.5400000000000031E-2</v>
      </c>
    </row>
    <row r="127" spans="5:8" x14ac:dyDescent="0.25">
      <c r="E127" s="36"/>
      <c r="F127" s="32" t="s">
        <v>1692</v>
      </c>
      <c r="G127" s="34" t="s">
        <v>1559</v>
      </c>
      <c r="H127" s="31">
        <f t="shared" si="2"/>
        <v>0.10809999999999997</v>
      </c>
    </row>
    <row r="128" spans="5:8" x14ac:dyDescent="0.25">
      <c r="E128" s="36"/>
      <c r="F128" s="29" t="s">
        <v>1693</v>
      </c>
      <c r="G128" s="34" t="s">
        <v>1559</v>
      </c>
      <c r="H128" s="31">
        <f t="shared" si="2"/>
        <v>0.10809999999999997</v>
      </c>
    </row>
    <row r="129" spans="5:8" x14ac:dyDescent="0.25">
      <c r="E129" s="36"/>
      <c r="F129" s="46" t="s">
        <v>1694</v>
      </c>
      <c r="G129" s="34" t="s">
        <v>1557</v>
      </c>
      <c r="H129" s="31">
        <f t="shared" si="2"/>
        <v>0.10960000000000003</v>
      </c>
    </row>
    <row r="130" spans="5:8" x14ac:dyDescent="0.25">
      <c r="E130" s="36"/>
      <c r="F130" s="47" t="s">
        <v>1695</v>
      </c>
      <c r="G130" s="34" t="s">
        <v>1559</v>
      </c>
      <c r="H130" s="31">
        <f t="shared" si="2"/>
        <v>0.10809999999999997</v>
      </c>
    </row>
    <row r="131" spans="5:8" x14ac:dyDescent="0.25">
      <c r="E131" s="36"/>
      <c r="F131" s="29" t="s">
        <v>1696</v>
      </c>
      <c r="G131" s="34" t="s">
        <v>1559</v>
      </c>
      <c r="H131" s="31">
        <f t="shared" si="2"/>
        <v>0.10809999999999997</v>
      </c>
    </row>
    <row r="132" spans="5:8" x14ac:dyDescent="0.25">
      <c r="E132" s="36"/>
      <c r="F132" s="32" t="s">
        <v>1697</v>
      </c>
      <c r="G132" s="34" t="s">
        <v>1559</v>
      </c>
      <c r="H132" s="31">
        <f t="shared" ref="H132:H195" si="3">VLOOKUP(G132,$A$4:$B$31,2,FALSE)</f>
        <v>0.10809999999999997</v>
      </c>
    </row>
    <row r="133" spans="5:8" x14ac:dyDescent="0.25">
      <c r="E133" s="36"/>
      <c r="F133" s="29" t="s">
        <v>1698</v>
      </c>
      <c r="G133" s="34" t="s">
        <v>1564</v>
      </c>
      <c r="H133" s="31">
        <f t="shared" si="3"/>
        <v>9.430000000000005E-2</v>
      </c>
    </row>
    <row r="134" spans="5:8" x14ac:dyDescent="0.25">
      <c r="E134" s="36"/>
      <c r="F134" s="48" t="s">
        <v>1699</v>
      </c>
      <c r="G134" s="34" t="s">
        <v>1600</v>
      </c>
      <c r="H134" s="31">
        <f t="shared" si="3"/>
        <v>0.11529999999999996</v>
      </c>
    </row>
    <row r="135" spans="5:8" x14ac:dyDescent="0.25">
      <c r="E135" s="36"/>
      <c r="F135" s="46" t="s">
        <v>1700</v>
      </c>
      <c r="G135" s="34" t="s">
        <v>1557</v>
      </c>
      <c r="H135" s="31">
        <f t="shared" si="3"/>
        <v>0.10960000000000003</v>
      </c>
    </row>
    <row r="136" spans="5:8" x14ac:dyDescent="0.25">
      <c r="E136" s="36"/>
      <c r="F136" s="45" t="s">
        <v>1701</v>
      </c>
      <c r="G136" s="34" t="s">
        <v>1548</v>
      </c>
      <c r="H136" s="31">
        <f t="shared" si="3"/>
        <v>8.5600000000000009E-2</v>
      </c>
    </row>
    <row r="137" spans="5:8" x14ac:dyDescent="0.25">
      <c r="E137" s="36"/>
      <c r="F137" s="46" t="s">
        <v>1702</v>
      </c>
      <c r="G137" s="34" t="s">
        <v>1548</v>
      </c>
      <c r="H137" s="31">
        <f t="shared" si="3"/>
        <v>8.5600000000000009E-2</v>
      </c>
    </row>
    <row r="138" spans="5:8" x14ac:dyDescent="0.25">
      <c r="E138" s="36"/>
      <c r="F138" s="49" t="s">
        <v>1703</v>
      </c>
      <c r="G138" s="34" t="s">
        <v>1548</v>
      </c>
      <c r="H138" s="31">
        <f t="shared" si="3"/>
        <v>8.5600000000000009E-2</v>
      </c>
    </row>
    <row r="139" spans="5:8" x14ac:dyDescent="0.25">
      <c r="E139" s="36"/>
      <c r="F139" s="29" t="s">
        <v>1704</v>
      </c>
      <c r="G139" s="34" t="s">
        <v>1548</v>
      </c>
      <c r="H139" s="31">
        <f t="shared" si="3"/>
        <v>8.5600000000000009E-2</v>
      </c>
    </row>
    <row r="140" spans="5:8" x14ac:dyDescent="0.25">
      <c r="E140" s="36"/>
      <c r="F140" s="29" t="s">
        <v>1705</v>
      </c>
      <c r="G140" s="34" t="s">
        <v>1548</v>
      </c>
      <c r="H140" s="31">
        <f t="shared" si="3"/>
        <v>8.5600000000000009E-2</v>
      </c>
    </row>
    <row r="141" spans="5:8" x14ac:dyDescent="0.25">
      <c r="E141" s="36"/>
      <c r="F141" s="32" t="s">
        <v>1706</v>
      </c>
      <c r="G141" s="34" t="s">
        <v>7731</v>
      </c>
      <c r="H141" s="31">
        <f t="shared" si="3"/>
        <v>8.5600000000000009E-2</v>
      </c>
    </row>
    <row r="142" spans="5:8" x14ac:dyDescent="0.25">
      <c r="E142" s="36"/>
      <c r="F142" s="29" t="s">
        <v>1707</v>
      </c>
      <c r="G142" s="34" t="s">
        <v>7731</v>
      </c>
      <c r="H142" s="31">
        <f t="shared" si="3"/>
        <v>8.5600000000000009E-2</v>
      </c>
    </row>
    <row r="143" spans="5:8" x14ac:dyDescent="0.25">
      <c r="E143" s="36"/>
      <c r="F143" s="29" t="s">
        <v>1708</v>
      </c>
      <c r="G143" s="34" t="s">
        <v>7733</v>
      </c>
      <c r="H143" s="31">
        <f t="shared" si="3"/>
        <v>0.10299999999999998</v>
      </c>
    </row>
    <row r="144" spans="5:8" x14ac:dyDescent="0.25">
      <c r="E144" s="36"/>
      <c r="F144" s="29" t="s">
        <v>1709</v>
      </c>
      <c r="G144" s="34" t="s">
        <v>7731</v>
      </c>
      <c r="H144" s="31">
        <f t="shared" si="3"/>
        <v>8.5600000000000009E-2</v>
      </c>
    </row>
    <row r="145" spans="5:8" x14ac:dyDescent="0.25">
      <c r="E145" s="36"/>
      <c r="F145" s="29" t="s">
        <v>1710</v>
      </c>
      <c r="G145" s="34" t="s">
        <v>7731</v>
      </c>
      <c r="H145" s="31">
        <f t="shared" si="3"/>
        <v>8.5600000000000009E-2</v>
      </c>
    </row>
    <row r="146" spans="5:8" x14ac:dyDescent="0.25">
      <c r="E146" s="36"/>
      <c r="F146" s="32" t="s">
        <v>1711</v>
      </c>
      <c r="G146" s="34" t="s">
        <v>1548</v>
      </c>
      <c r="H146" s="31">
        <f t="shared" si="3"/>
        <v>8.5600000000000009E-2</v>
      </c>
    </row>
    <row r="147" spans="5:8" x14ac:dyDescent="0.25">
      <c r="E147" s="36"/>
      <c r="F147" s="32" t="s">
        <v>1712</v>
      </c>
      <c r="G147" s="34" t="s">
        <v>1600</v>
      </c>
      <c r="H147" s="31">
        <f t="shared" si="3"/>
        <v>0.11529999999999996</v>
      </c>
    </row>
    <row r="148" spans="5:8" x14ac:dyDescent="0.25">
      <c r="E148" s="36"/>
      <c r="F148" s="32" t="s">
        <v>1713</v>
      </c>
      <c r="G148" s="34" t="s">
        <v>7733</v>
      </c>
      <c r="H148" s="31">
        <f t="shared" si="3"/>
        <v>0.10299999999999998</v>
      </c>
    </row>
    <row r="149" spans="5:8" x14ac:dyDescent="0.25">
      <c r="E149" s="36"/>
      <c r="F149" s="32" t="s">
        <v>1714</v>
      </c>
      <c r="G149" s="34" t="s">
        <v>7731</v>
      </c>
      <c r="H149" s="31">
        <f t="shared" si="3"/>
        <v>8.5600000000000009E-2</v>
      </c>
    </row>
    <row r="150" spans="5:8" x14ac:dyDescent="0.25">
      <c r="E150" s="36"/>
      <c r="F150" s="32" t="s">
        <v>1715</v>
      </c>
      <c r="G150" s="34" t="s">
        <v>7731</v>
      </c>
      <c r="H150" s="31">
        <f t="shared" si="3"/>
        <v>8.5600000000000009E-2</v>
      </c>
    </row>
    <row r="151" spans="5:8" x14ac:dyDescent="0.25">
      <c r="E151" s="36"/>
      <c r="F151" s="32" t="s">
        <v>1716</v>
      </c>
      <c r="G151" s="34" t="s">
        <v>1571</v>
      </c>
      <c r="H151" s="31">
        <f t="shared" si="3"/>
        <v>0.11278100000000001</v>
      </c>
    </row>
    <row r="152" spans="5:8" x14ac:dyDescent="0.25">
      <c r="E152" s="36"/>
      <c r="F152" s="29" t="s">
        <v>1717</v>
      </c>
      <c r="G152" s="34" t="s">
        <v>7731</v>
      </c>
      <c r="H152" s="31">
        <f t="shared" si="3"/>
        <v>8.5600000000000009E-2</v>
      </c>
    </row>
    <row r="153" spans="5:8" x14ac:dyDescent="0.25">
      <c r="E153" s="36"/>
      <c r="F153" s="32" t="s">
        <v>1718</v>
      </c>
      <c r="G153" s="34" t="s">
        <v>1548</v>
      </c>
      <c r="H153" s="31">
        <f t="shared" si="3"/>
        <v>8.5600000000000009E-2</v>
      </c>
    </row>
    <row r="154" spans="5:8" x14ac:dyDescent="0.25">
      <c r="E154" s="36"/>
      <c r="F154" s="32" t="s">
        <v>1719</v>
      </c>
      <c r="G154" s="34" t="s">
        <v>1559</v>
      </c>
      <c r="H154" s="31">
        <f t="shared" si="3"/>
        <v>0.10809999999999997</v>
      </c>
    </row>
    <row r="155" spans="5:8" x14ac:dyDescent="0.25">
      <c r="E155" s="36"/>
      <c r="F155" s="29" t="s">
        <v>1720</v>
      </c>
      <c r="G155" s="34" t="s">
        <v>1559</v>
      </c>
      <c r="H155" s="31">
        <f t="shared" si="3"/>
        <v>0.10809999999999997</v>
      </c>
    </row>
    <row r="156" spans="5:8" x14ac:dyDescent="0.25">
      <c r="E156" s="36"/>
      <c r="F156" s="32" t="s">
        <v>1721</v>
      </c>
      <c r="G156" s="34" t="s">
        <v>1548</v>
      </c>
      <c r="H156" s="31">
        <f t="shared" si="3"/>
        <v>8.5600000000000009E-2</v>
      </c>
    </row>
    <row r="157" spans="5:8" x14ac:dyDescent="0.25">
      <c r="E157" s="36"/>
      <c r="F157" s="29" t="s">
        <v>1722</v>
      </c>
      <c r="G157" s="34" t="s">
        <v>1559</v>
      </c>
      <c r="H157" s="31">
        <f t="shared" si="3"/>
        <v>0.10809999999999997</v>
      </c>
    </row>
    <row r="158" spans="5:8" x14ac:dyDescent="0.25">
      <c r="E158" s="36"/>
      <c r="F158" s="29" t="s">
        <v>1723</v>
      </c>
      <c r="G158" s="34" t="s">
        <v>1559</v>
      </c>
      <c r="H158" s="31">
        <f t="shared" si="3"/>
        <v>0.10809999999999997</v>
      </c>
    </row>
    <row r="159" spans="5:8" x14ac:dyDescent="0.25">
      <c r="E159" s="36"/>
      <c r="F159" s="29" t="s">
        <v>1724</v>
      </c>
      <c r="G159" s="34" t="s">
        <v>1559</v>
      </c>
      <c r="H159" s="31">
        <f t="shared" si="3"/>
        <v>0.10809999999999997</v>
      </c>
    </row>
    <row r="160" spans="5:8" x14ac:dyDescent="0.25">
      <c r="E160" s="36"/>
      <c r="F160" s="32" t="s">
        <v>1725</v>
      </c>
      <c r="G160" s="34" t="s">
        <v>1559</v>
      </c>
      <c r="H160" s="31">
        <f t="shared" si="3"/>
        <v>0.10809999999999997</v>
      </c>
    </row>
    <row r="161" spans="5:8" x14ac:dyDescent="0.25">
      <c r="E161" s="36"/>
      <c r="F161" s="32" t="s">
        <v>1726</v>
      </c>
      <c r="G161" s="34" t="s">
        <v>7731</v>
      </c>
      <c r="H161" s="31">
        <f t="shared" si="3"/>
        <v>8.5600000000000009E-2</v>
      </c>
    </row>
    <row r="162" spans="5:8" x14ac:dyDescent="0.25">
      <c r="E162" s="36"/>
      <c r="F162" s="32" t="s">
        <v>1727</v>
      </c>
      <c r="G162" s="34" t="s">
        <v>1559</v>
      </c>
      <c r="H162" s="31">
        <f t="shared" si="3"/>
        <v>0.10809999999999997</v>
      </c>
    </row>
    <row r="163" spans="5:8" x14ac:dyDescent="0.25">
      <c r="E163" s="36"/>
      <c r="F163" s="29" t="s">
        <v>1728</v>
      </c>
      <c r="G163" s="34" t="s">
        <v>7731</v>
      </c>
      <c r="H163" s="31">
        <f t="shared" si="3"/>
        <v>8.5600000000000009E-2</v>
      </c>
    </row>
    <row r="164" spans="5:8" x14ac:dyDescent="0.25">
      <c r="E164" s="36"/>
      <c r="F164" s="33" t="s">
        <v>1729</v>
      </c>
      <c r="G164" s="34" t="s">
        <v>1600</v>
      </c>
      <c r="H164" s="31">
        <f t="shared" si="3"/>
        <v>0.11529999999999996</v>
      </c>
    </row>
    <row r="165" spans="5:8" x14ac:dyDescent="0.25">
      <c r="E165" s="36"/>
      <c r="F165" s="29" t="s">
        <v>1730</v>
      </c>
      <c r="G165" s="34" t="s">
        <v>1559</v>
      </c>
      <c r="H165" s="31">
        <f t="shared" si="3"/>
        <v>0.10809999999999997</v>
      </c>
    </row>
    <row r="166" spans="5:8" x14ac:dyDescent="0.25">
      <c r="E166" s="36"/>
      <c r="F166" s="29" t="s">
        <v>1731</v>
      </c>
      <c r="G166" s="34" t="s">
        <v>1559</v>
      </c>
      <c r="H166" s="31">
        <f t="shared" si="3"/>
        <v>0.10809999999999997</v>
      </c>
    </row>
    <row r="167" spans="5:8" x14ac:dyDescent="0.25">
      <c r="E167" s="36"/>
      <c r="F167" s="29" t="s">
        <v>1732</v>
      </c>
      <c r="G167" s="34" t="s">
        <v>1559</v>
      </c>
      <c r="H167" s="31">
        <f t="shared" si="3"/>
        <v>0.10809999999999997</v>
      </c>
    </row>
    <row r="168" spans="5:8" x14ac:dyDescent="0.25">
      <c r="E168" s="36"/>
      <c r="F168" s="29" t="s">
        <v>1733</v>
      </c>
      <c r="G168" s="34" t="s">
        <v>1559</v>
      </c>
      <c r="H168" s="31">
        <f t="shared" si="3"/>
        <v>0.10809999999999997</v>
      </c>
    </row>
    <row r="169" spans="5:8" x14ac:dyDescent="0.25">
      <c r="E169" s="36"/>
      <c r="F169" s="29" t="s">
        <v>1734</v>
      </c>
      <c r="G169" s="34" t="s">
        <v>1559</v>
      </c>
      <c r="H169" s="31">
        <f t="shared" si="3"/>
        <v>0.10809999999999997</v>
      </c>
    </row>
    <row r="170" spans="5:8" x14ac:dyDescent="0.25">
      <c r="E170" s="36"/>
      <c r="F170" s="33" t="s">
        <v>1735</v>
      </c>
      <c r="G170" s="34" t="s">
        <v>1559</v>
      </c>
      <c r="H170" s="31">
        <f t="shared" si="3"/>
        <v>0.10809999999999997</v>
      </c>
    </row>
    <row r="171" spans="5:8" x14ac:dyDescent="0.25">
      <c r="E171" s="36"/>
      <c r="F171" s="50" t="s">
        <v>1736</v>
      </c>
      <c r="G171" s="34" t="s">
        <v>1559</v>
      </c>
      <c r="H171" s="31">
        <f t="shared" si="3"/>
        <v>0.10809999999999997</v>
      </c>
    </row>
    <row r="172" spans="5:8" x14ac:dyDescent="0.25">
      <c r="E172" s="36"/>
      <c r="F172" s="46" t="s">
        <v>1737</v>
      </c>
      <c r="G172" s="34" t="s">
        <v>1559</v>
      </c>
      <c r="H172" s="31">
        <f t="shared" si="3"/>
        <v>0.10809999999999997</v>
      </c>
    </row>
    <row r="173" spans="5:8" x14ac:dyDescent="0.25">
      <c r="E173" s="36"/>
      <c r="F173" s="29" t="s">
        <v>1738</v>
      </c>
      <c r="G173" s="34" t="s">
        <v>7731</v>
      </c>
      <c r="H173" s="31">
        <f t="shared" si="3"/>
        <v>8.5600000000000009E-2</v>
      </c>
    </row>
    <row r="174" spans="5:8" x14ac:dyDescent="0.25">
      <c r="E174" s="36"/>
      <c r="F174" s="29" t="s">
        <v>1739</v>
      </c>
      <c r="G174" s="34" t="s">
        <v>1559</v>
      </c>
      <c r="H174" s="31">
        <f t="shared" si="3"/>
        <v>0.10809999999999997</v>
      </c>
    </row>
    <row r="175" spans="5:8" x14ac:dyDescent="0.25">
      <c r="E175" s="36"/>
      <c r="F175" s="32" t="s">
        <v>1740</v>
      </c>
      <c r="G175" s="34" t="s">
        <v>1559</v>
      </c>
      <c r="H175" s="31">
        <f t="shared" si="3"/>
        <v>0.10809999999999997</v>
      </c>
    </row>
    <row r="176" spans="5:8" x14ac:dyDescent="0.25">
      <c r="E176" s="36"/>
      <c r="F176" s="29" t="s">
        <v>1741</v>
      </c>
      <c r="G176" s="34" t="s">
        <v>1559</v>
      </c>
      <c r="H176" s="31">
        <f t="shared" si="3"/>
        <v>0.10809999999999997</v>
      </c>
    </row>
    <row r="177" spans="5:8" x14ac:dyDescent="0.25">
      <c r="E177" s="36"/>
      <c r="F177" s="29" t="s">
        <v>1742</v>
      </c>
      <c r="G177" s="34" t="s">
        <v>1559</v>
      </c>
      <c r="H177" s="31">
        <f t="shared" si="3"/>
        <v>0.10809999999999997</v>
      </c>
    </row>
    <row r="178" spans="5:8" x14ac:dyDescent="0.25">
      <c r="E178" s="36"/>
      <c r="F178" s="46" t="s">
        <v>1743</v>
      </c>
      <c r="G178" s="34" t="s">
        <v>1559</v>
      </c>
      <c r="H178" s="31">
        <f t="shared" si="3"/>
        <v>0.10809999999999997</v>
      </c>
    </row>
    <row r="179" spans="5:8" x14ac:dyDescent="0.25">
      <c r="E179" s="36"/>
      <c r="F179" s="33" t="s">
        <v>1744</v>
      </c>
      <c r="G179" s="34" t="s">
        <v>1559</v>
      </c>
      <c r="H179" s="31">
        <f t="shared" si="3"/>
        <v>0.10809999999999997</v>
      </c>
    </row>
    <row r="180" spans="5:8" x14ac:dyDescent="0.25">
      <c r="E180" s="36"/>
      <c r="F180" s="29" t="s">
        <v>1745</v>
      </c>
      <c r="G180" s="34" t="s">
        <v>1559</v>
      </c>
      <c r="H180" s="31">
        <f t="shared" si="3"/>
        <v>0.10809999999999997</v>
      </c>
    </row>
    <row r="181" spans="5:8" x14ac:dyDescent="0.25">
      <c r="E181" s="36"/>
      <c r="F181" s="29" t="s">
        <v>1746</v>
      </c>
      <c r="G181" s="34" t="s">
        <v>1559</v>
      </c>
      <c r="H181" s="31">
        <f t="shared" si="3"/>
        <v>0.10809999999999997</v>
      </c>
    </row>
    <row r="182" spans="5:8" x14ac:dyDescent="0.25">
      <c r="E182" s="36"/>
      <c r="F182" s="33" t="s">
        <v>1747</v>
      </c>
      <c r="G182" s="34" t="s">
        <v>1559</v>
      </c>
      <c r="H182" s="31">
        <f t="shared" si="3"/>
        <v>0.10809999999999997</v>
      </c>
    </row>
    <row r="183" spans="5:8" x14ac:dyDescent="0.25">
      <c r="E183" s="36"/>
      <c r="F183" s="32" t="s">
        <v>1748</v>
      </c>
      <c r="G183" s="34" t="s">
        <v>1559</v>
      </c>
      <c r="H183" s="31">
        <f t="shared" si="3"/>
        <v>0.10809999999999997</v>
      </c>
    </row>
    <row r="184" spans="5:8" x14ac:dyDescent="0.25">
      <c r="E184" s="36"/>
      <c r="F184" s="29" t="s">
        <v>1749</v>
      </c>
      <c r="G184" s="34" t="s">
        <v>1557</v>
      </c>
      <c r="H184" s="31">
        <f t="shared" si="3"/>
        <v>0.10960000000000003</v>
      </c>
    </row>
    <row r="185" spans="5:8" x14ac:dyDescent="0.25">
      <c r="E185" s="36"/>
      <c r="F185" s="29" t="s">
        <v>1750</v>
      </c>
      <c r="G185" s="34" t="s">
        <v>1559</v>
      </c>
      <c r="H185" s="31">
        <f t="shared" si="3"/>
        <v>0.10809999999999997</v>
      </c>
    </row>
    <row r="186" spans="5:8" x14ac:dyDescent="0.25">
      <c r="E186" s="36"/>
      <c r="F186" s="29" t="s">
        <v>1751</v>
      </c>
      <c r="G186" s="34" t="s">
        <v>1559</v>
      </c>
      <c r="H186" s="31">
        <f t="shared" si="3"/>
        <v>0.10809999999999997</v>
      </c>
    </row>
    <row r="187" spans="5:8" x14ac:dyDescent="0.25">
      <c r="E187" s="36"/>
      <c r="F187" s="29" t="s">
        <v>1752</v>
      </c>
      <c r="G187" s="34" t="s">
        <v>1548</v>
      </c>
      <c r="H187" s="31">
        <f t="shared" si="3"/>
        <v>8.5600000000000009E-2</v>
      </c>
    </row>
    <row r="188" spans="5:8" x14ac:dyDescent="0.25">
      <c r="E188" s="36"/>
      <c r="F188" s="29" t="s">
        <v>1753</v>
      </c>
      <c r="G188" s="34" t="s">
        <v>1548</v>
      </c>
      <c r="H188" s="31">
        <f t="shared" si="3"/>
        <v>8.5600000000000009E-2</v>
      </c>
    </row>
    <row r="189" spans="5:8" x14ac:dyDescent="0.25">
      <c r="E189" s="36"/>
      <c r="F189" s="29" t="s">
        <v>1754</v>
      </c>
      <c r="G189" s="34" t="s">
        <v>1559</v>
      </c>
      <c r="H189" s="31">
        <f t="shared" si="3"/>
        <v>0.10809999999999997</v>
      </c>
    </row>
    <row r="190" spans="5:8" x14ac:dyDescent="0.25">
      <c r="E190" s="36"/>
      <c r="F190" s="29" t="s">
        <v>1755</v>
      </c>
      <c r="G190" s="34" t="s">
        <v>1559</v>
      </c>
      <c r="H190" s="31">
        <f t="shared" si="3"/>
        <v>0.10809999999999997</v>
      </c>
    </row>
    <row r="191" spans="5:8" x14ac:dyDescent="0.25">
      <c r="E191" s="36"/>
      <c r="F191" s="29" t="s">
        <v>1756</v>
      </c>
      <c r="G191" s="34" t="s">
        <v>1559</v>
      </c>
      <c r="H191" s="31">
        <f t="shared" si="3"/>
        <v>0.10809999999999997</v>
      </c>
    </row>
    <row r="192" spans="5:8" x14ac:dyDescent="0.25">
      <c r="E192" s="36"/>
      <c r="F192" s="29" t="s">
        <v>1757</v>
      </c>
      <c r="G192" s="34" t="s">
        <v>1559</v>
      </c>
      <c r="H192" s="31">
        <f t="shared" si="3"/>
        <v>0.10809999999999997</v>
      </c>
    </row>
    <row r="193" spans="5:8" x14ac:dyDescent="0.25">
      <c r="E193" s="36"/>
      <c r="F193" s="29" t="s">
        <v>1758</v>
      </c>
      <c r="G193" s="34" t="s">
        <v>1559</v>
      </c>
      <c r="H193" s="31">
        <f t="shared" si="3"/>
        <v>0.10809999999999997</v>
      </c>
    </row>
    <row r="194" spans="5:8" x14ac:dyDescent="0.25">
      <c r="E194" s="36"/>
      <c r="F194" s="29" t="s">
        <v>1759</v>
      </c>
      <c r="G194" s="34" t="s">
        <v>1559</v>
      </c>
      <c r="H194" s="31">
        <f t="shared" si="3"/>
        <v>0.10809999999999997</v>
      </c>
    </row>
    <row r="195" spans="5:8" x14ac:dyDescent="0.25">
      <c r="E195" s="36"/>
      <c r="F195" s="29" t="s">
        <v>1760</v>
      </c>
      <c r="G195" s="34" t="s">
        <v>1559</v>
      </c>
      <c r="H195" s="31">
        <f t="shared" si="3"/>
        <v>0.10809999999999997</v>
      </c>
    </row>
    <row r="196" spans="5:8" x14ac:dyDescent="0.25">
      <c r="E196" s="36"/>
      <c r="F196" s="29" t="s">
        <v>1761</v>
      </c>
      <c r="G196" s="34" t="s">
        <v>1559</v>
      </c>
      <c r="H196" s="31">
        <f t="shared" ref="H196:H259" si="4">VLOOKUP(G196,$A$4:$B$31,2,FALSE)</f>
        <v>0.10809999999999997</v>
      </c>
    </row>
    <row r="197" spans="5:8" x14ac:dyDescent="0.25">
      <c r="E197" s="36"/>
      <c r="F197" s="29" t="s">
        <v>1762</v>
      </c>
      <c r="G197" s="34" t="s">
        <v>7731</v>
      </c>
      <c r="H197" s="31">
        <f t="shared" si="4"/>
        <v>8.5600000000000009E-2</v>
      </c>
    </row>
    <row r="198" spans="5:8" x14ac:dyDescent="0.25">
      <c r="E198" s="36"/>
      <c r="F198" s="29" t="s">
        <v>1763</v>
      </c>
      <c r="G198" s="34" t="s">
        <v>1559</v>
      </c>
      <c r="H198" s="31">
        <f t="shared" si="4"/>
        <v>0.10809999999999997</v>
      </c>
    </row>
    <row r="199" spans="5:8" x14ac:dyDescent="0.25">
      <c r="E199" s="36"/>
      <c r="F199" s="29" t="s">
        <v>1764</v>
      </c>
      <c r="G199" s="34" t="s">
        <v>1557</v>
      </c>
      <c r="H199" s="31">
        <f t="shared" si="4"/>
        <v>0.10960000000000003</v>
      </c>
    </row>
    <row r="200" spans="5:8" x14ac:dyDescent="0.25">
      <c r="E200" s="36"/>
      <c r="F200" s="29" t="s">
        <v>1765</v>
      </c>
      <c r="G200" s="34" t="s">
        <v>1557</v>
      </c>
      <c r="H200" s="31">
        <f t="shared" si="4"/>
        <v>0.10960000000000003</v>
      </c>
    </row>
    <row r="201" spans="5:8" x14ac:dyDescent="0.25">
      <c r="E201" s="36"/>
      <c r="F201" s="33" t="s">
        <v>1766</v>
      </c>
      <c r="G201" s="34" t="s">
        <v>1559</v>
      </c>
      <c r="H201" s="31">
        <f t="shared" si="4"/>
        <v>0.10809999999999997</v>
      </c>
    </row>
    <row r="202" spans="5:8" x14ac:dyDescent="0.25">
      <c r="E202" s="36"/>
      <c r="F202" s="29" t="s">
        <v>1767</v>
      </c>
      <c r="G202" s="34" t="s">
        <v>1559</v>
      </c>
      <c r="H202" s="31">
        <f t="shared" si="4"/>
        <v>0.10809999999999997</v>
      </c>
    </row>
    <row r="203" spans="5:8" x14ac:dyDescent="0.25">
      <c r="E203" s="36"/>
      <c r="F203" s="29" t="s">
        <v>1768</v>
      </c>
      <c r="G203" s="34" t="s">
        <v>1559</v>
      </c>
      <c r="H203" s="31">
        <f t="shared" si="4"/>
        <v>0.10809999999999997</v>
      </c>
    </row>
    <row r="204" spans="5:8" x14ac:dyDescent="0.25">
      <c r="E204" s="36"/>
      <c r="F204" s="29" t="s">
        <v>1769</v>
      </c>
      <c r="G204" s="34" t="s">
        <v>1559</v>
      </c>
      <c r="H204" s="31">
        <f t="shared" si="4"/>
        <v>0.10809999999999997</v>
      </c>
    </row>
    <row r="205" spans="5:8" x14ac:dyDescent="0.25">
      <c r="E205" s="36"/>
      <c r="F205" s="33" t="s">
        <v>1770</v>
      </c>
      <c r="G205" s="34" t="s">
        <v>1559</v>
      </c>
      <c r="H205" s="31">
        <f t="shared" si="4"/>
        <v>0.10809999999999997</v>
      </c>
    </row>
    <row r="206" spans="5:8" x14ac:dyDescent="0.25">
      <c r="E206" s="36"/>
      <c r="F206" s="51" t="s">
        <v>1771</v>
      </c>
      <c r="G206" s="34" t="s">
        <v>1559</v>
      </c>
      <c r="H206" s="31">
        <f t="shared" si="4"/>
        <v>0.10809999999999997</v>
      </c>
    </row>
    <row r="207" spans="5:8" x14ac:dyDescent="0.25">
      <c r="E207" s="36"/>
      <c r="F207" s="29" t="s">
        <v>1772</v>
      </c>
      <c r="G207" s="34" t="s">
        <v>1559</v>
      </c>
      <c r="H207" s="31">
        <f t="shared" si="4"/>
        <v>0.10809999999999997</v>
      </c>
    </row>
    <row r="208" spans="5:8" x14ac:dyDescent="0.25">
      <c r="E208" s="36"/>
      <c r="F208" s="48" t="s">
        <v>1773</v>
      </c>
      <c r="G208" s="34" t="s">
        <v>1559</v>
      </c>
      <c r="H208" s="31">
        <f t="shared" si="4"/>
        <v>0.10809999999999997</v>
      </c>
    </row>
    <row r="209" spans="5:8" x14ac:dyDescent="0.25">
      <c r="E209" s="36"/>
      <c r="F209" s="33" t="s">
        <v>1774</v>
      </c>
      <c r="G209" s="34" t="s">
        <v>1559</v>
      </c>
      <c r="H209" s="31">
        <f t="shared" si="4"/>
        <v>0.10809999999999997</v>
      </c>
    </row>
    <row r="210" spans="5:8" x14ac:dyDescent="0.25">
      <c r="E210" s="36"/>
      <c r="F210" s="29" t="s">
        <v>1775</v>
      </c>
      <c r="G210" s="34" t="s">
        <v>1559</v>
      </c>
      <c r="H210" s="31">
        <f t="shared" si="4"/>
        <v>0.10809999999999997</v>
      </c>
    </row>
    <row r="211" spans="5:8" x14ac:dyDescent="0.25">
      <c r="E211" s="36"/>
      <c r="F211" s="29" t="s">
        <v>1776</v>
      </c>
      <c r="G211" s="34" t="s">
        <v>1559</v>
      </c>
      <c r="H211" s="31">
        <f t="shared" si="4"/>
        <v>0.10809999999999997</v>
      </c>
    </row>
    <row r="212" spans="5:8" x14ac:dyDescent="0.25">
      <c r="E212" s="36"/>
      <c r="F212" s="33" t="s">
        <v>1777</v>
      </c>
      <c r="G212" s="34" t="s">
        <v>1559</v>
      </c>
      <c r="H212" s="31">
        <f t="shared" si="4"/>
        <v>0.10809999999999997</v>
      </c>
    </row>
    <row r="213" spans="5:8" x14ac:dyDescent="0.25">
      <c r="E213" s="36"/>
      <c r="F213" s="29" t="s">
        <v>1778</v>
      </c>
      <c r="G213" s="34" t="s">
        <v>1559</v>
      </c>
      <c r="H213" s="31">
        <f t="shared" si="4"/>
        <v>0.10809999999999997</v>
      </c>
    </row>
    <row r="214" spans="5:8" x14ac:dyDescent="0.25">
      <c r="E214" s="36"/>
      <c r="F214" s="33" t="s">
        <v>1779</v>
      </c>
      <c r="G214" s="34" t="s">
        <v>1559</v>
      </c>
      <c r="H214" s="31">
        <f t="shared" si="4"/>
        <v>0.10809999999999997</v>
      </c>
    </row>
    <row r="215" spans="5:8" x14ac:dyDescent="0.25">
      <c r="E215" s="36"/>
      <c r="F215" s="29" t="s">
        <v>1780</v>
      </c>
      <c r="G215" s="34" t="s">
        <v>1559</v>
      </c>
      <c r="H215" s="31">
        <f t="shared" si="4"/>
        <v>0.10809999999999997</v>
      </c>
    </row>
    <row r="216" spans="5:8" x14ac:dyDescent="0.25">
      <c r="E216" s="36"/>
      <c r="F216" s="29" t="s">
        <v>1781</v>
      </c>
      <c r="G216" s="34" t="s">
        <v>1559</v>
      </c>
      <c r="H216" s="31">
        <f t="shared" si="4"/>
        <v>0.10809999999999997</v>
      </c>
    </row>
    <row r="217" spans="5:8" x14ac:dyDescent="0.25">
      <c r="E217" s="36"/>
      <c r="F217" s="32" t="s">
        <v>1782</v>
      </c>
      <c r="G217" s="34" t="s">
        <v>1559</v>
      </c>
      <c r="H217" s="31">
        <f t="shared" si="4"/>
        <v>0.10809999999999997</v>
      </c>
    </row>
    <row r="218" spans="5:8" x14ac:dyDescent="0.25">
      <c r="E218" s="36"/>
      <c r="F218" s="33" t="s">
        <v>1783</v>
      </c>
      <c r="G218" s="34" t="s">
        <v>1559</v>
      </c>
      <c r="H218" s="31">
        <f t="shared" si="4"/>
        <v>0.10809999999999997</v>
      </c>
    </row>
    <row r="219" spans="5:8" x14ac:dyDescent="0.25">
      <c r="E219" s="36"/>
      <c r="F219" s="46" t="s">
        <v>1784</v>
      </c>
      <c r="G219" s="34" t="s">
        <v>1559</v>
      </c>
      <c r="H219" s="31">
        <f t="shared" si="4"/>
        <v>0.10809999999999997</v>
      </c>
    </row>
    <row r="220" spans="5:8" x14ac:dyDescent="0.25">
      <c r="E220" s="36"/>
      <c r="F220" s="33" t="s">
        <v>1785</v>
      </c>
      <c r="G220" s="34" t="s">
        <v>1559</v>
      </c>
      <c r="H220" s="31">
        <f t="shared" si="4"/>
        <v>0.10809999999999997</v>
      </c>
    </row>
    <row r="221" spans="5:8" x14ac:dyDescent="0.25">
      <c r="E221" s="36"/>
      <c r="F221" s="46" t="s">
        <v>1786</v>
      </c>
      <c r="G221" s="34" t="s">
        <v>1559</v>
      </c>
      <c r="H221" s="31">
        <f t="shared" si="4"/>
        <v>0.10809999999999997</v>
      </c>
    </row>
    <row r="222" spans="5:8" x14ac:dyDescent="0.25">
      <c r="E222" s="36"/>
      <c r="F222" s="32" t="s">
        <v>1787</v>
      </c>
      <c r="G222" s="34" t="s">
        <v>1559</v>
      </c>
      <c r="H222" s="31">
        <f t="shared" si="4"/>
        <v>0.10809999999999997</v>
      </c>
    </row>
    <row r="223" spans="5:8" x14ac:dyDescent="0.25">
      <c r="E223" s="36"/>
      <c r="F223" s="32" t="s">
        <v>1788</v>
      </c>
      <c r="G223" s="34" t="s">
        <v>1559</v>
      </c>
      <c r="H223" s="31">
        <f t="shared" si="4"/>
        <v>0.10809999999999997</v>
      </c>
    </row>
    <row r="224" spans="5:8" x14ac:dyDescent="0.25">
      <c r="E224" s="36"/>
      <c r="F224" s="29" t="s">
        <v>1789</v>
      </c>
      <c r="G224" s="34" t="s">
        <v>1559</v>
      </c>
      <c r="H224" s="31">
        <f t="shared" si="4"/>
        <v>0.10809999999999997</v>
      </c>
    </row>
    <row r="225" spans="5:8" x14ac:dyDescent="0.25">
      <c r="E225" s="36"/>
      <c r="F225" s="33" t="s">
        <v>1790</v>
      </c>
      <c r="G225" s="34" t="s">
        <v>1559</v>
      </c>
      <c r="H225" s="31">
        <f t="shared" si="4"/>
        <v>0.10809999999999997</v>
      </c>
    </row>
    <row r="226" spans="5:8" x14ac:dyDescent="0.25">
      <c r="E226" s="36"/>
      <c r="F226" s="29" t="s">
        <v>1791</v>
      </c>
      <c r="G226" s="34" t="s">
        <v>1559</v>
      </c>
      <c r="H226" s="31">
        <f t="shared" si="4"/>
        <v>0.10809999999999997</v>
      </c>
    </row>
    <row r="227" spans="5:8" x14ac:dyDescent="0.25">
      <c r="E227" s="36"/>
      <c r="F227" s="32" t="s">
        <v>1792</v>
      </c>
      <c r="G227" s="34" t="s">
        <v>1559</v>
      </c>
      <c r="H227" s="31">
        <f t="shared" si="4"/>
        <v>0.10809999999999997</v>
      </c>
    </row>
    <row r="228" spans="5:8" x14ac:dyDescent="0.25">
      <c r="E228" s="36"/>
      <c r="F228" s="32" t="s">
        <v>1793</v>
      </c>
      <c r="G228" s="34" t="s">
        <v>1559</v>
      </c>
      <c r="H228" s="31">
        <f t="shared" si="4"/>
        <v>0.10809999999999997</v>
      </c>
    </row>
    <row r="229" spans="5:8" x14ac:dyDescent="0.25">
      <c r="E229" s="36"/>
      <c r="F229" s="29" t="s">
        <v>1794</v>
      </c>
      <c r="G229" s="34" t="s">
        <v>1559</v>
      </c>
      <c r="H229" s="31">
        <f t="shared" si="4"/>
        <v>0.10809999999999997</v>
      </c>
    </row>
    <row r="230" spans="5:8" x14ac:dyDescent="0.25">
      <c r="E230" s="36"/>
      <c r="F230" s="29" t="s">
        <v>1795</v>
      </c>
      <c r="G230" s="34" t="s">
        <v>7731</v>
      </c>
      <c r="H230" s="31">
        <f t="shared" si="4"/>
        <v>8.5600000000000009E-2</v>
      </c>
    </row>
    <row r="231" spans="5:8" x14ac:dyDescent="0.25">
      <c r="E231" s="36"/>
      <c r="F231" s="46" t="s">
        <v>1796</v>
      </c>
      <c r="G231" s="34" t="s">
        <v>1559</v>
      </c>
      <c r="H231" s="31">
        <f t="shared" si="4"/>
        <v>0.10809999999999997</v>
      </c>
    </row>
    <row r="232" spans="5:8" x14ac:dyDescent="0.25">
      <c r="E232" s="36"/>
      <c r="F232" s="46" t="s">
        <v>1797</v>
      </c>
      <c r="G232" s="34" t="s">
        <v>1559</v>
      </c>
      <c r="H232" s="31">
        <f t="shared" si="4"/>
        <v>0.10809999999999997</v>
      </c>
    </row>
    <row r="233" spans="5:8" x14ac:dyDescent="0.25">
      <c r="E233" s="36"/>
      <c r="F233" s="49" t="s">
        <v>1798</v>
      </c>
      <c r="G233" s="34" t="s">
        <v>1559</v>
      </c>
      <c r="H233" s="31">
        <f t="shared" si="4"/>
        <v>0.10809999999999997</v>
      </c>
    </row>
    <row r="234" spans="5:8" x14ac:dyDescent="0.25">
      <c r="E234" s="36"/>
      <c r="F234" s="33" t="s">
        <v>1799</v>
      </c>
      <c r="G234" s="34" t="s">
        <v>1553</v>
      </c>
      <c r="H234" s="31">
        <f t="shared" si="4"/>
        <v>8.5400000000000031E-2</v>
      </c>
    </row>
    <row r="235" spans="5:8" x14ac:dyDescent="0.25">
      <c r="E235" s="36"/>
      <c r="F235" s="33" t="s">
        <v>1800</v>
      </c>
      <c r="G235" s="34" t="s">
        <v>7731</v>
      </c>
      <c r="H235" s="31">
        <f t="shared" si="4"/>
        <v>8.5600000000000009E-2</v>
      </c>
    </row>
    <row r="236" spans="5:8" x14ac:dyDescent="0.25">
      <c r="E236" s="36"/>
      <c r="F236" s="33" t="s">
        <v>1801</v>
      </c>
      <c r="G236" s="34" t="s">
        <v>1557</v>
      </c>
      <c r="H236" s="31">
        <f t="shared" si="4"/>
        <v>0.10960000000000003</v>
      </c>
    </row>
    <row r="237" spans="5:8" x14ac:dyDescent="0.25">
      <c r="E237" s="36"/>
      <c r="F237" s="33" t="s">
        <v>1802</v>
      </c>
      <c r="G237" s="34" t="s">
        <v>7731</v>
      </c>
      <c r="H237" s="31">
        <f t="shared" si="4"/>
        <v>8.5600000000000009E-2</v>
      </c>
    </row>
    <row r="238" spans="5:8" x14ac:dyDescent="0.25">
      <c r="E238" s="36"/>
      <c r="F238" s="29" t="s">
        <v>1803</v>
      </c>
      <c r="G238" s="34" t="s">
        <v>7731</v>
      </c>
      <c r="H238" s="31">
        <f t="shared" si="4"/>
        <v>8.5600000000000009E-2</v>
      </c>
    </row>
    <row r="239" spans="5:8" x14ac:dyDescent="0.25">
      <c r="E239" s="36"/>
      <c r="F239" s="33" t="s">
        <v>1804</v>
      </c>
      <c r="G239" s="34" t="s">
        <v>1548</v>
      </c>
      <c r="H239" s="31">
        <f t="shared" si="4"/>
        <v>8.5600000000000009E-2</v>
      </c>
    </row>
    <row r="240" spans="5:8" x14ac:dyDescent="0.25">
      <c r="E240" s="36"/>
      <c r="F240" s="29" t="s">
        <v>1805</v>
      </c>
      <c r="G240" s="34" t="s">
        <v>1551</v>
      </c>
      <c r="H240" s="31">
        <f t="shared" si="4"/>
        <v>0.1048</v>
      </c>
    </row>
    <row r="241" spans="5:8" x14ac:dyDescent="0.25">
      <c r="E241" s="36"/>
      <c r="F241" s="29" t="s">
        <v>1806</v>
      </c>
      <c r="G241" s="34" t="s">
        <v>1553</v>
      </c>
      <c r="H241" s="31">
        <f t="shared" si="4"/>
        <v>8.5400000000000031E-2</v>
      </c>
    </row>
    <row r="242" spans="5:8" x14ac:dyDescent="0.25">
      <c r="E242" s="36"/>
      <c r="F242" s="33" t="s">
        <v>1807</v>
      </c>
      <c r="G242" s="34" t="s">
        <v>1548</v>
      </c>
      <c r="H242" s="31">
        <f t="shared" si="4"/>
        <v>8.5600000000000009E-2</v>
      </c>
    </row>
    <row r="243" spans="5:8" x14ac:dyDescent="0.25">
      <c r="E243" s="36"/>
      <c r="F243" s="46" t="s">
        <v>1808</v>
      </c>
      <c r="G243" s="34" t="s">
        <v>1548</v>
      </c>
      <c r="H243" s="31">
        <f t="shared" si="4"/>
        <v>8.5600000000000009E-2</v>
      </c>
    </row>
    <row r="244" spans="5:8" x14ac:dyDescent="0.25">
      <c r="E244" s="36"/>
      <c r="F244" s="29" t="s">
        <v>1809</v>
      </c>
      <c r="G244" s="34" t="s">
        <v>7731</v>
      </c>
      <c r="H244" s="31">
        <f t="shared" si="4"/>
        <v>8.5600000000000009E-2</v>
      </c>
    </row>
    <row r="245" spans="5:8" x14ac:dyDescent="0.25">
      <c r="E245" s="36"/>
      <c r="F245" s="29" t="s">
        <v>1810</v>
      </c>
      <c r="G245" s="34" t="s">
        <v>1548</v>
      </c>
      <c r="H245" s="31">
        <f t="shared" si="4"/>
        <v>8.5600000000000009E-2</v>
      </c>
    </row>
    <row r="246" spans="5:8" x14ac:dyDescent="0.25">
      <c r="E246" s="36"/>
      <c r="F246" s="29" t="s">
        <v>1811</v>
      </c>
      <c r="G246" s="34" t="s">
        <v>1553</v>
      </c>
      <c r="H246" s="31">
        <f t="shared" si="4"/>
        <v>8.5400000000000031E-2</v>
      </c>
    </row>
    <row r="247" spans="5:8" x14ac:dyDescent="0.25">
      <c r="E247" s="36"/>
      <c r="F247" s="29" t="s">
        <v>1812</v>
      </c>
      <c r="G247" s="34" t="s">
        <v>1548</v>
      </c>
      <c r="H247" s="31">
        <f t="shared" si="4"/>
        <v>8.5600000000000009E-2</v>
      </c>
    </row>
    <row r="248" spans="5:8" x14ac:dyDescent="0.25">
      <c r="E248" s="36"/>
      <c r="F248" s="33" t="s">
        <v>1813</v>
      </c>
      <c r="G248" s="34" t="s">
        <v>7731</v>
      </c>
      <c r="H248" s="31">
        <f t="shared" si="4"/>
        <v>8.5600000000000009E-2</v>
      </c>
    </row>
    <row r="249" spans="5:8" x14ac:dyDescent="0.25">
      <c r="E249" s="36"/>
      <c r="F249" s="32" t="s">
        <v>1814</v>
      </c>
      <c r="G249" s="34" t="s">
        <v>7731</v>
      </c>
      <c r="H249" s="31">
        <f t="shared" si="4"/>
        <v>8.5600000000000009E-2</v>
      </c>
    </row>
    <row r="250" spans="5:8" x14ac:dyDescent="0.25">
      <c r="E250" s="36"/>
      <c r="F250" s="33" t="s">
        <v>1815</v>
      </c>
      <c r="G250" s="34" t="s">
        <v>7731</v>
      </c>
      <c r="H250" s="31">
        <f t="shared" si="4"/>
        <v>8.5600000000000009E-2</v>
      </c>
    </row>
    <row r="251" spans="5:8" x14ac:dyDescent="0.25">
      <c r="E251" s="36"/>
      <c r="F251" s="46" t="s">
        <v>1816</v>
      </c>
      <c r="G251" s="34" t="s">
        <v>7731</v>
      </c>
      <c r="H251" s="31">
        <f t="shared" si="4"/>
        <v>8.5600000000000009E-2</v>
      </c>
    </row>
    <row r="252" spans="5:8" x14ac:dyDescent="0.25">
      <c r="E252" s="36"/>
      <c r="F252" s="33" t="s">
        <v>1817</v>
      </c>
      <c r="G252" s="34" t="s">
        <v>1553</v>
      </c>
      <c r="H252" s="31">
        <f t="shared" si="4"/>
        <v>8.5400000000000031E-2</v>
      </c>
    </row>
    <row r="253" spans="5:8" x14ac:dyDescent="0.25">
      <c r="E253" s="36"/>
      <c r="F253" s="50" t="s">
        <v>1818</v>
      </c>
      <c r="G253" s="34" t="s">
        <v>7731</v>
      </c>
      <c r="H253" s="31">
        <f t="shared" si="4"/>
        <v>8.5600000000000009E-2</v>
      </c>
    </row>
    <row r="254" spans="5:8" x14ac:dyDescent="0.25">
      <c r="E254" s="36"/>
      <c r="F254" s="29" t="s">
        <v>1819</v>
      </c>
      <c r="G254" s="34" t="s">
        <v>1548</v>
      </c>
      <c r="H254" s="31">
        <f t="shared" si="4"/>
        <v>8.5600000000000009E-2</v>
      </c>
    </row>
    <row r="255" spans="5:8" x14ac:dyDescent="0.25">
      <c r="E255" s="36"/>
      <c r="F255" s="46" t="s">
        <v>1820</v>
      </c>
      <c r="G255" s="34" t="s">
        <v>1548</v>
      </c>
      <c r="H255" s="31">
        <f t="shared" si="4"/>
        <v>8.5600000000000009E-2</v>
      </c>
    </row>
    <row r="256" spans="5:8" x14ac:dyDescent="0.25">
      <c r="E256" s="36"/>
      <c r="F256" s="29" t="s">
        <v>1821</v>
      </c>
      <c r="G256" s="34" t="s">
        <v>7731</v>
      </c>
      <c r="H256" s="31">
        <f t="shared" si="4"/>
        <v>8.5600000000000009E-2</v>
      </c>
    </row>
    <row r="257" spans="5:8" x14ac:dyDescent="0.25">
      <c r="E257" s="36"/>
      <c r="F257" s="29" t="s">
        <v>1822</v>
      </c>
      <c r="G257" s="34" t="s">
        <v>1557</v>
      </c>
      <c r="H257" s="31">
        <f t="shared" si="4"/>
        <v>0.10960000000000003</v>
      </c>
    </row>
    <row r="258" spans="5:8" x14ac:dyDescent="0.25">
      <c r="E258" s="36"/>
      <c r="F258" s="32" t="s">
        <v>1823</v>
      </c>
      <c r="G258" s="34" t="s">
        <v>1548</v>
      </c>
      <c r="H258" s="31">
        <f t="shared" si="4"/>
        <v>8.5600000000000009E-2</v>
      </c>
    </row>
    <row r="259" spans="5:8" x14ac:dyDescent="0.25">
      <c r="E259" s="52"/>
      <c r="F259" s="29" t="s">
        <v>1824</v>
      </c>
      <c r="G259" s="34" t="s">
        <v>1557</v>
      </c>
      <c r="H259" s="31">
        <f t="shared" si="4"/>
        <v>0.10960000000000003</v>
      </c>
    </row>
    <row r="260" spans="5:8" x14ac:dyDescent="0.25">
      <c r="E260" s="52"/>
      <c r="F260" s="29" t="s">
        <v>1825</v>
      </c>
      <c r="G260" s="34" t="s">
        <v>1557</v>
      </c>
      <c r="H260" s="31">
        <f t="shared" ref="H260:H323" si="5">VLOOKUP(G260,$A$4:$B$31,2,FALSE)</f>
        <v>0.10960000000000003</v>
      </c>
    </row>
    <row r="261" spans="5:8" x14ac:dyDescent="0.25">
      <c r="E261" s="52"/>
      <c r="F261" s="29" t="s">
        <v>1826</v>
      </c>
      <c r="G261" s="34" t="s">
        <v>1577</v>
      </c>
      <c r="H261" s="31">
        <f t="shared" si="5"/>
        <v>0.11111111111111116</v>
      </c>
    </row>
    <row r="262" spans="5:8" x14ac:dyDescent="0.25">
      <c r="E262" s="52"/>
      <c r="F262" s="29" t="s">
        <v>1827</v>
      </c>
      <c r="G262" s="34" t="s">
        <v>1600</v>
      </c>
      <c r="H262" s="31">
        <f t="shared" si="5"/>
        <v>0.11529999999999996</v>
      </c>
    </row>
    <row r="263" spans="5:8" x14ac:dyDescent="0.25">
      <c r="E263" s="52"/>
      <c r="F263" s="49" t="s">
        <v>1828</v>
      </c>
      <c r="G263" s="34" t="s">
        <v>1548</v>
      </c>
      <c r="H263" s="31">
        <f t="shared" si="5"/>
        <v>8.5600000000000009E-2</v>
      </c>
    </row>
    <row r="264" spans="5:8" x14ac:dyDescent="0.25">
      <c r="E264" s="52"/>
      <c r="F264" s="29" t="s">
        <v>1829</v>
      </c>
      <c r="G264" s="34" t="s">
        <v>7731</v>
      </c>
      <c r="H264" s="31">
        <f t="shared" si="5"/>
        <v>8.5600000000000009E-2</v>
      </c>
    </row>
    <row r="265" spans="5:8" x14ac:dyDescent="0.25">
      <c r="E265" s="52"/>
      <c r="F265" s="29" t="s">
        <v>1830</v>
      </c>
      <c r="G265" s="34" t="s">
        <v>1600</v>
      </c>
      <c r="H265" s="31">
        <f t="shared" si="5"/>
        <v>0.11529999999999996</v>
      </c>
    </row>
    <row r="266" spans="5:8" x14ac:dyDescent="0.25">
      <c r="E266" s="52"/>
      <c r="F266" s="32" t="s">
        <v>1831</v>
      </c>
      <c r="G266" s="34" t="s">
        <v>7731</v>
      </c>
      <c r="H266" s="31">
        <f t="shared" si="5"/>
        <v>8.5600000000000009E-2</v>
      </c>
    </row>
    <row r="267" spans="5:8" x14ac:dyDescent="0.25">
      <c r="E267" s="52"/>
      <c r="F267" s="33" t="s">
        <v>1832</v>
      </c>
      <c r="G267" s="34" t="s">
        <v>1548</v>
      </c>
      <c r="H267" s="31">
        <f t="shared" si="5"/>
        <v>8.5600000000000009E-2</v>
      </c>
    </row>
    <row r="268" spans="5:8" x14ac:dyDescent="0.25">
      <c r="E268" s="36"/>
      <c r="F268" s="32" t="s">
        <v>1833</v>
      </c>
      <c r="G268" s="34" t="s">
        <v>1559</v>
      </c>
      <c r="H268" s="31">
        <f t="shared" si="5"/>
        <v>0.10809999999999997</v>
      </c>
    </row>
    <row r="269" spans="5:8" x14ac:dyDescent="0.25">
      <c r="E269" s="36"/>
      <c r="F269" s="33" t="s">
        <v>1834</v>
      </c>
      <c r="G269" s="34" t="s">
        <v>1553</v>
      </c>
      <c r="H269" s="31">
        <f t="shared" si="5"/>
        <v>8.5400000000000031E-2</v>
      </c>
    </row>
    <row r="270" spans="5:8" x14ac:dyDescent="0.25">
      <c r="E270" s="36"/>
      <c r="F270" s="29" t="s">
        <v>1835</v>
      </c>
      <c r="G270" s="34" t="s">
        <v>7734</v>
      </c>
      <c r="H270" s="31">
        <f t="shared" si="5"/>
        <v>0.11529999999999996</v>
      </c>
    </row>
    <row r="271" spans="5:8" x14ac:dyDescent="0.25">
      <c r="E271" s="36"/>
      <c r="F271" s="33" t="s">
        <v>1836</v>
      </c>
      <c r="G271" s="34" t="s">
        <v>7731</v>
      </c>
      <c r="H271" s="31">
        <f t="shared" si="5"/>
        <v>8.5600000000000009E-2</v>
      </c>
    </row>
    <row r="272" spans="5:8" x14ac:dyDescent="0.25">
      <c r="E272" s="36"/>
      <c r="F272" s="29" t="s">
        <v>1837</v>
      </c>
      <c r="G272" s="34" t="s">
        <v>1600</v>
      </c>
      <c r="H272" s="31">
        <f t="shared" si="5"/>
        <v>0.11529999999999996</v>
      </c>
    </row>
    <row r="273" spans="5:8" x14ac:dyDescent="0.25">
      <c r="E273" s="36"/>
      <c r="F273" s="29" t="s">
        <v>1838</v>
      </c>
      <c r="G273" s="34" t="s">
        <v>1600</v>
      </c>
      <c r="H273" s="31">
        <f t="shared" si="5"/>
        <v>0.11529999999999996</v>
      </c>
    </row>
    <row r="274" spans="5:8" x14ac:dyDescent="0.25">
      <c r="E274" s="36"/>
      <c r="F274" s="29" t="s">
        <v>1839</v>
      </c>
      <c r="G274" s="34" t="s">
        <v>1600</v>
      </c>
      <c r="H274" s="31">
        <f t="shared" si="5"/>
        <v>0.11529999999999996</v>
      </c>
    </row>
    <row r="275" spans="5:8" x14ac:dyDescent="0.25">
      <c r="E275" s="36"/>
      <c r="F275" s="33" t="s">
        <v>1840</v>
      </c>
      <c r="G275" s="34" t="s">
        <v>1600</v>
      </c>
      <c r="H275" s="31">
        <f t="shared" si="5"/>
        <v>0.11529999999999996</v>
      </c>
    </row>
    <row r="276" spans="5:8" x14ac:dyDescent="0.25">
      <c r="E276" s="36"/>
      <c r="F276" s="32" t="s">
        <v>1841</v>
      </c>
      <c r="G276" s="34" t="s">
        <v>1600</v>
      </c>
      <c r="H276" s="31">
        <f t="shared" si="5"/>
        <v>0.11529999999999996</v>
      </c>
    </row>
    <row r="277" spans="5:8" x14ac:dyDescent="0.25">
      <c r="E277" s="36"/>
      <c r="F277" s="29" t="s">
        <v>1842</v>
      </c>
      <c r="G277" s="34" t="s">
        <v>1600</v>
      </c>
      <c r="H277" s="31">
        <f t="shared" si="5"/>
        <v>0.11529999999999996</v>
      </c>
    </row>
    <row r="278" spans="5:8" x14ac:dyDescent="0.25">
      <c r="E278" s="36"/>
      <c r="F278" s="29" t="s">
        <v>1843</v>
      </c>
      <c r="G278" s="34" t="s">
        <v>1600</v>
      </c>
      <c r="H278" s="31">
        <f t="shared" si="5"/>
        <v>0.11529999999999996</v>
      </c>
    </row>
    <row r="279" spans="5:8" x14ac:dyDescent="0.25">
      <c r="E279" s="36"/>
      <c r="F279" s="50" t="s">
        <v>1844</v>
      </c>
      <c r="G279" s="34" t="s">
        <v>1600</v>
      </c>
      <c r="H279" s="31">
        <f t="shared" si="5"/>
        <v>0.11529999999999996</v>
      </c>
    </row>
    <row r="280" spans="5:8" x14ac:dyDescent="0.25">
      <c r="E280" s="36"/>
      <c r="F280" s="29" t="s">
        <v>1845</v>
      </c>
      <c r="G280" s="34" t="s">
        <v>1557</v>
      </c>
      <c r="H280" s="31">
        <f t="shared" si="5"/>
        <v>0.10960000000000003</v>
      </c>
    </row>
    <row r="281" spans="5:8" x14ac:dyDescent="0.25">
      <c r="E281" s="36"/>
      <c r="F281" s="29" t="s">
        <v>1846</v>
      </c>
      <c r="G281" s="34" t="s">
        <v>1600</v>
      </c>
      <c r="H281" s="31">
        <f t="shared" si="5"/>
        <v>0.11529999999999996</v>
      </c>
    </row>
    <row r="282" spans="5:8" x14ac:dyDescent="0.25">
      <c r="E282" s="36"/>
      <c r="F282" s="29" t="s">
        <v>1847</v>
      </c>
      <c r="G282" s="34" t="s">
        <v>1600</v>
      </c>
      <c r="H282" s="31">
        <f t="shared" si="5"/>
        <v>0.11529999999999996</v>
      </c>
    </row>
    <row r="283" spans="5:8" x14ac:dyDescent="0.25">
      <c r="E283" s="36"/>
      <c r="F283" s="29" t="s">
        <v>1848</v>
      </c>
      <c r="G283" s="34" t="s">
        <v>1600</v>
      </c>
      <c r="H283" s="31">
        <f t="shared" si="5"/>
        <v>0.11529999999999996</v>
      </c>
    </row>
    <row r="284" spans="5:8" x14ac:dyDescent="0.25">
      <c r="E284" s="36"/>
      <c r="F284" s="29" t="s">
        <v>1849</v>
      </c>
      <c r="G284" s="34" t="s">
        <v>1557</v>
      </c>
      <c r="H284" s="31">
        <f t="shared" si="5"/>
        <v>0.10960000000000003</v>
      </c>
    </row>
    <row r="285" spans="5:8" x14ac:dyDescent="0.25">
      <c r="E285" s="36"/>
      <c r="F285" s="33" t="s">
        <v>1850</v>
      </c>
      <c r="G285" s="34" t="s">
        <v>1548</v>
      </c>
      <c r="H285" s="31">
        <f t="shared" si="5"/>
        <v>8.5600000000000009E-2</v>
      </c>
    </row>
    <row r="286" spans="5:8" x14ac:dyDescent="0.25">
      <c r="E286" s="36"/>
      <c r="F286" s="29" t="s">
        <v>1851</v>
      </c>
      <c r="G286" s="34" t="s">
        <v>1600</v>
      </c>
      <c r="H286" s="31">
        <f t="shared" si="5"/>
        <v>0.11529999999999996</v>
      </c>
    </row>
    <row r="287" spans="5:8" x14ac:dyDescent="0.25">
      <c r="E287" s="36"/>
      <c r="F287" s="33" t="s">
        <v>1852</v>
      </c>
      <c r="G287" s="34" t="s">
        <v>1600</v>
      </c>
      <c r="H287" s="31">
        <f t="shared" si="5"/>
        <v>0.11529999999999996</v>
      </c>
    </row>
    <row r="288" spans="5:8" x14ac:dyDescent="0.25">
      <c r="E288" s="36"/>
      <c r="F288" s="33" t="s">
        <v>1853</v>
      </c>
      <c r="G288" s="34" t="s">
        <v>1600</v>
      </c>
      <c r="H288" s="31">
        <f t="shared" si="5"/>
        <v>0.11529999999999996</v>
      </c>
    </row>
    <row r="289" spans="5:8" x14ac:dyDescent="0.25">
      <c r="E289" s="36"/>
      <c r="F289" s="29" t="s">
        <v>1854</v>
      </c>
      <c r="G289" s="34" t="s">
        <v>1553</v>
      </c>
      <c r="H289" s="31">
        <f t="shared" si="5"/>
        <v>8.5400000000000031E-2</v>
      </c>
    </row>
    <row r="290" spans="5:8" x14ac:dyDescent="0.25">
      <c r="E290" s="36"/>
      <c r="F290" s="29" t="s">
        <v>1855</v>
      </c>
      <c r="G290" s="34" t="s">
        <v>1600</v>
      </c>
      <c r="H290" s="31">
        <f t="shared" si="5"/>
        <v>0.11529999999999996</v>
      </c>
    </row>
    <row r="291" spans="5:8" x14ac:dyDescent="0.25">
      <c r="E291" s="36"/>
      <c r="F291" s="32" t="s">
        <v>1856</v>
      </c>
      <c r="G291" s="34" t="s">
        <v>1600</v>
      </c>
      <c r="H291" s="31">
        <f t="shared" si="5"/>
        <v>0.11529999999999996</v>
      </c>
    </row>
    <row r="292" spans="5:8" x14ac:dyDescent="0.25">
      <c r="E292" s="36"/>
      <c r="F292" s="29" t="s">
        <v>1857</v>
      </c>
      <c r="G292" s="34" t="s">
        <v>1600</v>
      </c>
      <c r="H292" s="31">
        <f t="shared" si="5"/>
        <v>0.11529999999999996</v>
      </c>
    </row>
    <row r="293" spans="5:8" x14ac:dyDescent="0.25">
      <c r="E293" s="36"/>
      <c r="F293" s="29" t="s">
        <v>1858</v>
      </c>
      <c r="G293" s="34" t="s">
        <v>1549</v>
      </c>
      <c r="H293" s="31">
        <f t="shared" si="5"/>
        <v>0.11639999999999995</v>
      </c>
    </row>
    <row r="294" spans="5:8" x14ac:dyDescent="0.25">
      <c r="E294" s="36"/>
      <c r="F294" s="29" t="s">
        <v>1859</v>
      </c>
      <c r="G294" s="34" t="s">
        <v>7734</v>
      </c>
      <c r="H294" s="31">
        <f t="shared" si="5"/>
        <v>0.11529999999999996</v>
      </c>
    </row>
    <row r="295" spans="5:8" x14ac:dyDescent="0.25">
      <c r="E295" s="36"/>
      <c r="F295" s="29" t="s">
        <v>1860</v>
      </c>
      <c r="G295" s="34" t="s">
        <v>1600</v>
      </c>
      <c r="H295" s="31">
        <f t="shared" si="5"/>
        <v>0.11529999999999996</v>
      </c>
    </row>
    <row r="296" spans="5:8" x14ac:dyDescent="0.25">
      <c r="E296" s="36"/>
      <c r="F296" s="29" t="s">
        <v>1861</v>
      </c>
      <c r="G296" s="34" t="s">
        <v>1553</v>
      </c>
      <c r="H296" s="31">
        <f t="shared" si="5"/>
        <v>8.5400000000000031E-2</v>
      </c>
    </row>
    <row r="297" spans="5:8" x14ac:dyDescent="0.25">
      <c r="E297" s="36"/>
      <c r="F297" s="29" t="s">
        <v>1862</v>
      </c>
      <c r="G297" s="34" t="s">
        <v>1600</v>
      </c>
      <c r="H297" s="31">
        <f t="shared" si="5"/>
        <v>0.11529999999999996</v>
      </c>
    </row>
    <row r="298" spans="5:8" x14ac:dyDescent="0.25">
      <c r="E298" s="36"/>
      <c r="F298" s="33" t="s">
        <v>1863</v>
      </c>
      <c r="G298" s="34" t="s">
        <v>1600</v>
      </c>
      <c r="H298" s="31">
        <f t="shared" si="5"/>
        <v>0.11529999999999996</v>
      </c>
    </row>
    <row r="299" spans="5:8" x14ac:dyDescent="0.25">
      <c r="E299" s="36"/>
      <c r="F299" s="29" t="s">
        <v>1864</v>
      </c>
      <c r="G299" s="34" t="s">
        <v>1551</v>
      </c>
      <c r="H299" s="31">
        <f t="shared" si="5"/>
        <v>0.1048</v>
      </c>
    </row>
    <row r="300" spans="5:8" x14ac:dyDescent="0.25">
      <c r="E300" s="36"/>
      <c r="F300" s="29" t="s">
        <v>1865</v>
      </c>
      <c r="G300" s="34" t="s">
        <v>1600</v>
      </c>
      <c r="H300" s="31">
        <f t="shared" si="5"/>
        <v>0.11529999999999996</v>
      </c>
    </row>
    <row r="301" spans="5:8" x14ac:dyDescent="0.25">
      <c r="E301" s="36"/>
      <c r="F301" s="29" t="s">
        <v>1866</v>
      </c>
      <c r="G301" s="34" t="s">
        <v>1600</v>
      </c>
      <c r="H301" s="31">
        <f t="shared" si="5"/>
        <v>0.11529999999999996</v>
      </c>
    </row>
    <row r="302" spans="5:8" x14ac:dyDescent="0.25">
      <c r="E302" s="36"/>
      <c r="F302" s="43" t="s">
        <v>1867</v>
      </c>
      <c r="G302" s="34" t="s">
        <v>1600</v>
      </c>
      <c r="H302" s="31">
        <f t="shared" si="5"/>
        <v>0.11529999999999996</v>
      </c>
    </row>
    <row r="303" spans="5:8" x14ac:dyDescent="0.25">
      <c r="E303" s="36"/>
      <c r="F303" s="29" t="s">
        <v>1868</v>
      </c>
      <c r="G303" s="34" t="s">
        <v>1600</v>
      </c>
      <c r="H303" s="31">
        <f t="shared" si="5"/>
        <v>0.11529999999999996</v>
      </c>
    </row>
    <row r="304" spans="5:8" x14ac:dyDescent="0.25">
      <c r="E304" s="36"/>
      <c r="F304" s="29" t="s">
        <v>1869</v>
      </c>
      <c r="G304" s="34" t="s">
        <v>1557</v>
      </c>
      <c r="H304" s="31">
        <f t="shared" si="5"/>
        <v>0.10960000000000003</v>
      </c>
    </row>
    <row r="305" spans="5:8" x14ac:dyDescent="0.25">
      <c r="E305" s="36"/>
      <c r="F305" s="29" t="s">
        <v>1870</v>
      </c>
      <c r="G305" s="34" t="s">
        <v>1600</v>
      </c>
      <c r="H305" s="31">
        <f t="shared" si="5"/>
        <v>0.11529999999999996</v>
      </c>
    </row>
    <row r="306" spans="5:8" x14ac:dyDescent="0.25">
      <c r="E306" s="36"/>
      <c r="F306" s="32" t="s">
        <v>1871</v>
      </c>
      <c r="G306" s="34" t="s">
        <v>1553</v>
      </c>
      <c r="H306" s="31">
        <f t="shared" si="5"/>
        <v>8.5400000000000031E-2</v>
      </c>
    </row>
    <row r="307" spans="5:8" x14ac:dyDescent="0.25">
      <c r="E307" s="36"/>
      <c r="F307" s="46" t="s">
        <v>1872</v>
      </c>
      <c r="G307" s="34" t="s">
        <v>1553</v>
      </c>
      <c r="H307" s="31">
        <f t="shared" si="5"/>
        <v>8.5400000000000031E-2</v>
      </c>
    </row>
    <row r="308" spans="5:8" x14ac:dyDescent="0.25">
      <c r="E308" s="36"/>
      <c r="F308" s="33" t="s">
        <v>1873</v>
      </c>
      <c r="G308" s="34" t="s">
        <v>1553</v>
      </c>
      <c r="H308" s="31">
        <f t="shared" si="5"/>
        <v>8.5400000000000031E-2</v>
      </c>
    </row>
    <row r="309" spans="5:8" x14ac:dyDescent="0.25">
      <c r="E309" s="36"/>
      <c r="F309" s="29" t="s">
        <v>1874</v>
      </c>
      <c r="G309" s="34" t="s">
        <v>1600</v>
      </c>
      <c r="H309" s="31">
        <f t="shared" si="5"/>
        <v>0.11529999999999996</v>
      </c>
    </row>
    <row r="310" spans="5:8" x14ac:dyDescent="0.25">
      <c r="E310" s="36"/>
      <c r="F310" s="33" t="s">
        <v>1875</v>
      </c>
      <c r="G310" s="34" t="s">
        <v>1600</v>
      </c>
      <c r="H310" s="31">
        <f t="shared" si="5"/>
        <v>0.11529999999999996</v>
      </c>
    </row>
    <row r="311" spans="5:8" x14ac:dyDescent="0.25">
      <c r="E311" s="36"/>
      <c r="F311" s="29" t="s">
        <v>1876</v>
      </c>
      <c r="G311" s="34" t="s">
        <v>1600</v>
      </c>
      <c r="H311" s="31">
        <f t="shared" si="5"/>
        <v>0.11529999999999996</v>
      </c>
    </row>
    <row r="312" spans="5:8" x14ac:dyDescent="0.25">
      <c r="E312" s="36"/>
      <c r="F312" s="33" t="s">
        <v>1877</v>
      </c>
      <c r="G312" s="34" t="s">
        <v>1553</v>
      </c>
      <c r="H312" s="31">
        <f t="shared" si="5"/>
        <v>8.5400000000000031E-2</v>
      </c>
    </row>
    <row r="313" spans="5:8" x14ac:dyDescent="0.25">
      <c r="E313" s="36"/>
      <c r="F313" s="43" t="s">
        <v>1878</v>
      </c>
      <c r="G313" s="34" t="s">
        <v>1600</v>
      </c>
      <c r="H313" s="31">
        <f t="shared" si="5"/>
        <v>0.11529999999999996</v>
      </c>
    </row>
    <row r="314" spans="5:8" x14ac:dyDescent="0.25">
      <c r="E314" s="36"/>
      <c r="F314" s="43" t="s">
        <v>1879</v>
      </c>
      <c r="G314" s="34" t="s">
        <v>1553</v>
      </c>
      <c r="H314" s="31">
        <f t="shared" si="5"/>
        <v>8.5400000000000031E-2</v>
      </c>
    </row>
    <row r="315" spans="5:8" x14ac:dyDescent="0.25">
      <c r="E315" s="36"/>
      <c r="F315" s="33" t="s">
        <v>1880</v>
      </c>
      <c r="G315" s="34" t="s">
        <v>1553</v>
      </c>
      <c r="H315" s="31">
        <f t="shared" si="5"/>
        <v>8.5400000000000031E-2</v>
      </c>
    </row>
    <row r="316" spans="5:8" x14ac:dyDescent="0.25">
      <c r="E316" s="36"/>
      <c r="F316" s="29" t="s">
        <v>1881</v>
      </c>
      <c r="G316" s="34" t="s">
        <v>1553</v>
      </c>
      <c r="H316" s="31">
        <f t="shared" si="5"/>
        <v>8.5400000000000031E-2</v>
      </c>
    </row>
    <row r="317" spans="5:8" x14ac:dyDescent="0.25">
      <c r="E317" s="36"/>
      <c r="F317" s="43" t="s">
        <v>1882</v>
      </c>
      <c r="G317" s="34" t="s">
        <v>1600</v>
      </c>
      <c r="H317" s="31">
        <f t="shared" si="5"/>
        <v>0.11529999999999996</v>
      </c>
    </row>
    <row r="318" spans="5:8" x14ac:dyDescent="0.25">
      <c r="E318" s="36"/>
      <c r="F318" s="29" t="s">
        <v>1883</v>
      </c>
      <c r="G318" s="34" t="s">
        <v>1581</v>
      </c>
      <c r="H318" s="31">
        <f t="shared" si="5"/>
        <v>0</v>
      </c>
    </row>
    <row r="319" spans="5:8" x14ac:dyDescent="0.25">
      <c r="E319" s="36"/>
      <c r="F319" s="43" t="s">
        <v>1884</v>
      </c>
      <c r="G319" s="34" t="s">
        <v>1553</v>
      </c>
      <c r="H319" s="31">
        <f t="shared" si="5"/>
        <v>8.5400000000000031E-2</v>
      </c>
    </row>
    <row r="320" spans="5:8" x14ac:dyDescent="0.25">
      <c r="E320" s="36"/>
      <c r="F320" s="43" t="s">
        <v>1885</v>
      </c>
      <c r="G320" s="34" t="s">
        <v>1557</v>
      </c>
      <c r="H320" s="31">
        <f t="shared" si="5"/>
        <v>0.10960000000000003</v>
      </c>
    </row>
    <row r="321" spans="5:8" x14ac:dyDescent="0.25">
      <c r="E321" s="36"/>
      <c r="F321" s="33" t="s">
        <v>1886</v>
      </c>
      <c r="G321" s="34" t="s">
        <v>1600</v>
      </c>
      <c r="H321" s="31">
        <f t="shared" si="5"/>
        <v>0.11529999999999996</v>
      </c>
    </row>
    <row r="322" spans="5:8" x14ac:dyDescent="0.25">
      <c r="E322" s="36"/>
      <c r="F322" s="29" t="s">
        <v>1887</v>
      </c>
      <c r="G322" s="34" t="s">
        <v>7734</v>
      </c>
      <c r="H322" s="31">
        <f t="shared" si="5"/>
        <v>0.11529999999999996</v>
      </c>
    </row>
    <row r="323" spans="5:8" x14ac:dyDescent="0.25">
      <c r="E323" s="36"/>
      <c r="F323" s="33" t="s">
        <v>1888</v>
      </c>
      <c r="G323" s="34" t="s">
        <v>1549</v>
      </c>
      <c r="H323" s="31">
        <f t="shared" si="5"/>
        <v>0.11639999999999995</v>
      </c>
    </row>
    <row r="324" spans="5:8" x14ac:dyDescent="0.25">
      <c r="E324" s="36"/>
      <c r="F324" s="29" t="s">
        <v>1889</v>
      </c>
      <c r="G324" s="34" t="s">
        <v>1553</v>
      </c>
      <c r="H324" s="31">
        <f t="shared" ref="H324:H387" si="6">VLOOKUP(G324,$A$4:$B$31,2,FALSE)</f>
        <v>8.5400000000000031E-2</v>
      </c>
    </row>
    <row r="325" spans="5:8" x14ac:dyDescent="0.25">
      <c r="E325" s="36"/>
      <c r="F325" s="29" t="s">
        <v>1890</v>
      </c>
      <c r="G325" s="34" t="s">
        <v>1553</v>
      </c>
      <c r="H325" s="31">
        <f t="shared" si="6"/>
        <v>8.5400000000000031E-2</v>
      </c>
    </row>
    <row r="326" spans="5:8" x14ac:dyDescent="0.25">
      <c r="E326" s="36"/>
      <c r="F326" s="33" t="s">
        <v>1891</v>
      </c>
      <c r="G326" s="34" t="s">
        <v>1557</v>
      </c>
      <c r="H326" s="31">
        <f t="shared" si="6"/>
        <v>0.10960000000000003</v>
      </c>
    </row>
    <row r="327" spans="5:8" x14ac:dyDescent="0.25">
      <c r="E327" s="36"/>
      <c r="F327" s="43" t="s">
        <v>1892</v>
      </c>
      <c r="G327" s="34" t="s">
        <v>1553</v>
      </c>
      <c r="H327" s="31">
        <f t="shared" si="6"/>
        <v>8.5400000000000031E-2</v>
      </c>
    </row>
    <row r="328" spans="5:8" x14ac:dyDescent="0.25">
      <c r="E328" s="36"/>
      <c r="F328" s="29" t="s">
        <v>1893</v>
      </c>
      <c r="G328" s="34" t="s">
        <v>1551</v>
      </c>
      <c r="H328" s="31">
        <f t="shared" si="6"/>
        <v>0.1048</v>
      </c>
    </row>
    <row r="329" spans="5:8" x14ac:dyDescent="0.25">
      <c r="E329" s="36"/>
      <c r="F329" s="29" t="s">
        <v>1894</v>
      </c>
      <c r="G329" s="34" t="s">
        <v>1551</v>
      </c>
      <c r="H329" s="31">
        <f t="shared" si="6"/>
        <v>0.1048</v>
      </c>
    </row>
    <row r="330" spans="5:8" x14ac:dyDescent="0.25">
      <c r="E330" s="36"/>
      <c r="F330" s="29" t="s">
        <v>1895</v>
      </c>
      <c r="G330" s="34" t="s">
        <v>1600</v>
      </c>
      <c r="H330" s="31">
        <f t="shared" si="6"/>
        <v>0.11529999999999996</v>
      </c>
    </row>
    <row r="331" spans="5:8" x14ac:dyDescent="0.25">
      <c r="E331" s="36"/>
      <c r="F331" s="33" t="s">
        <v>1896</v>
      </c>
      <c r="G331" s="34" t="s">
        <v>1600</v>
      </c>
      <c r="H331" s="31">
        <f t="shared" si="6"/>
        <v>0.11529999999999996</v>
      </c>
    </row>
    <row r="332" spans="5:8" x14ac:dyDescent="0.25">
      <c r="E332" s="36"/>
      <c r="F332" s="29" t="s">
        <v>1897</v>
      </c>
      <c r="G332" s="34" t="s">
        <v>1553</v>
      </c>
      <c r="H332" s="31">
        <f t="shared" si="6"/>
        <v>8.5400000000000031E-2</v>
      </c>
    </row>
    <row r="333" spans="5:8" x14ac:dyDescent="0.25">
      <c r="E333" s="36"/>
      <c r="F333" s="33" t="s">
        <v>1898</v>
      </c>
      <c r="G333" s="34" t="s">
        <v>1600</v>
      </c>
      <c r="H333" s="31">
        <f t="shared" si="6"/>
        <v>0.11529999999999996</v>
      </c>
    </row>
    <row r="334" spans="5:8" x14ac:dyDescent="0.25">
      <c r="E334" s="36"/>
      <c r="F334" s="33" t="s">
        <v>1899</v>
      </c>
      <c r="G334" s="34" t="s">
        <v>1600</v>
      </c>
      <c r="H334" s="31">
        <f t="shared" si="6"/>
        <v>0.11529999999999996</v>
      </c>
    </row>
    <row r="335" spans="5:8" x14ac:dyDescent="0.25">
      <c r="E335" s="36"/>
      <c r="F335" s="29" t="s">
        <v>1900</v>
      </c>
      <c r="G335" s="34" t="s">
        <v>1553</v>
      </c>
      <c r="H335" s="31">
        <f t="shared" si="6"/>
        <v>8.5400000000000031E-2</v>
      </c>
    </row>
    <row r="336" spans="5:8" x14ac:dyDescent="0.25">
      <c r="E336" s="36"/>
      <c r="F336" s="32" t="s">
        <v>1901</v>
      </c>
      <c r="G336" s="34" t="s">
        <v>1600</v>
      </c>
      <c r="H336" s="31">
        <f t="shared" si="6"/>
        <v>0.11529999999999996</v>
      </c>
    </row>
    <row r="337" spans="5:8" x14ac:dyDescent="0.25">
      <c r="E337" s="36"/>
      <c r="F337" s="29" t="s">
        <v>1902</v>
      </c>
      <c r="G337" s="34" t="s">
        <v>1551</v>
      </c>
      <c r="H337" s="31">
        <f t="shared" si="6"/>
        <v>0.1048</v>
      </c>
    </row>
    <row r="338" spans="5:8" x14ac:dyDescent="0.25">
      <c r="E338" s="36"/>
      <c r="F338" s="29" t="s">
        <v>1903</v>
      </c>
      <c r="G338" s="34" t="s">
        <v>1551</v>
      </c>
      <c r="H338" s="31">
        <f t="shared" si="6"/>
        <v>0.1048</v>
      </c>
    </row>
    <row r="339" spans="5:8" x14ac:dyDescent="0.25">
      <c r="E339" s="36"/>
      <c r="F339" s="29" t="s">
        <v>1904</v>
      </c>
      <c r="G339" s="34" t="s">
        <v>1553</v>
      </c>
      <c r="H339" s="31">
        <f t="shared" si="6"/>
        <v>8.5400000000000031E-2</v>
      </c>
    </row>
    <row r="340" spans="5:8" x14ac:dyDescent="0.25">
      <c r="E340" s="36"/>
      <c r="F340" s="29" t="s">
        <v>1905</v>
      </c>
      <c r="G340" s="34" t="s">
        <v>1553</v>
      </c>
      <c r="H340" s="31">
        <f t="shared" si="6"/>
        <v>8.5400000000000031E-2</v>
      </c>
    </row>
    <row r="341" spans="5:8" x14ac:dyDescent="0.25">
      <c r="E341" s="36"/>
      <c r="F341" s="29" t="s">
        <v>1906</v>
      </c>
      <c r="G341" s="34" t="s">
        <v>1553</v>
      </c>
      <c r="H341" s="31">
        <f t="shared" si="6"/>
        <v>8.5400000000000031E-2</v>
      </c>
    </row>
    <row r="342" spans="5:8" x14ac:dyDescent="0.25">
      <c r="E342" s="36"/>
      <c r="F342" s="29" t="s">
        <v>1907</v>
      </c>
      <c r="G342" s="34" t="s">
        <v>1553</v>
      </c>
      <c r="H342" s="31">
        <f t="shared" si="6"/>
        <v>8.5400000000000031E-2</v>
      </c>
    </row>
    <row r="343" spans="5:8" x14ac:dyDescent="0.25">
      <c r="E343" s="36"/>
      <c r="F343" s="33" t="s">
        <v>1908</v>
      </c>
      <c r="G343" s="34" t="s">
        <v>1551</v>
      </c>
      <c r="H343" s="31">
        <f t="shared" si="6"/>
        <v>0.1048</v>
      </c>
    </row>
    <row r="344" spans="5:8" x14ac:dyDescent="0.25">
      <c r="E344" s="36"/>
      <c r="F344" s="29" t="s">
        <v>1909</v>
      </c>
      <c r="G344" s="34" t="s">
        <v>1551</v>
      </c>
      <c r="H344" s="31">
        <f t="shared" si="6"/>
        <v>0.1048</v>
      </c>
    </row>
    <row r="345" spans="5:8" x14ac:dyDescent="0.25">
      <c r="E345" s="36"/>
      <c r="F345" s="29" t="s">
        <v>1910</v>
      </c>
      <c r="G345" s="34" t="s">
        <v>1551</v>
      </c>
      <c r="H345" s="31">
        <f t="shared" si="6"/>
        <v>0.1048</v>
      </c>
    </row>
    <row r="346" spans="5:8" x14ac:dyDescent="0.25">
      <c r="E346" s="36"/>
      <c r="F346" s="29" t="s">
        <v>1911</v>
      </c>
      <c r="G346" s="34" t="s">
        <v>1600</v>
      </c>
      <c r="H346" s="31">
        <f t="shared" si="6"/>
        <v>0.11529999999999996</v>
      </c>
    </row>
    <row r="347" spans="5:8" x14ac:dyDescent="0.25">
      <c r="E347" s="36"/>
      <c r="F347" s="29" t="s">
        <v>1912</v>
      </c>
      <c r="G347" s="34" t="s">
        <v>1551</v>
      </c>
      <c r="H347" s="31">
        <f t="shared" si="6"/>
        <v>0.1048</v>
      </c>
    </row>
    <row r="348" spans="5:8" x14ac:dyDescent="0.25">
      <c r="E348" s="36"/>
      <c r="F348" s="29" t="s">
        <v>1913</v>
      </c>
      <c r="G348" s="34" t="s">
        <v>1600</v>
      </c>
      <c r="H348" s="31">
        <f t="shared" si="6"/>
        <v>0.11529999999999996</v>
      </c>
    </row>
    <row r="349" spans="5:8" x14ac:dyDescent="0.25">
      <c r="E349" s="36"/>
      <c r="F349" s="29" t="s">
        <v>1914</v>
      </c>
      <c r="G349" s="34" t="s">
        <v>1549</v>
      </c>
      <c r="H349" s="31">
        <f t="shared" si="6"/>
        <v>0.11639999999999995</v>
      </c>
    </row>
    <row r="350" spans="5:8" x14ac:dyDescent="0.25">
      <c r="E350" s="36"/>
      <c r="F350" s="29" t="s">
        <v>1915</v>
      </c>
      <c r="G350" s="34" t="s">
        <v>1600</v>
      </c>
      <c r="H350" s="31">
        <f t="shared" si="6"/>
        <v>0.11529999999999996</v>
      </c>
    </row>
    <row r="351" spans="5:8" x14ac:dyDescent="0.25">
      <c r="E351" s="36"/>
      <c r="F351" s="29" t="s">
        <v>1916</v>
      </c>
      <c r="G351" s="34" t="s">
        <v>1551</v>
      </c>
      <c r="H351" s="31">
        <f t="shared" si="6"/>
        <v>0.1048</v>
      </c>
    </row>
    <row r="352" spans="5:8" x14ac:dyDescent="0.25">
      <c r="E352" s="36"/>
      <c r="F352" s="33" t="s">
        <v>1917</v>
      </c>
      <c r="G352" s="34" t="s">
        <v>1553</v>
      </c>
      <c r="H352" s="31">
        <f t="shared" si="6"/>
        <v>8.5400000000000031E-2</v>
      </c>
    </row>
    <row r="353" spans="5:8" x14ac:dyDescent="0.25">
      <c r="E353" s="36"/>
      <c r="F353" s="33" t="s">
        <v>1918</v>
      </c>
      <c r="G353" s="34" t="s">
        <v>1551</v>
      </c>
      <c r="H353" s="31">
        <f t="shared" si="6"/>
        <v>0.1048</v>
      </c>
    </row>
    <row r="354" spans="5:8" x14ac:dyDescent="0.25">
      <c r="E354" s="36"/>
      <c r="F354" s="29" t="s">
        <v>1919</v>
      </c>
      <c r="G354" s="34" t="s">
        <v>1553</v>
      </c>
      <c r="H354" s="31">
        <f t="shared" si="6"/>
        <v>8.5400000000000031E-2</v>
      </c>
    </row>
    <row r="355" spans="5:8" x14ac:dyDescent="0.25">
      <c r="E355" s="36"/>
      <c r="F355" s="29" t="s">
        <v>1920</v>
      </c>
      <c r="G355" s="34" t="s">
        <v>1553</v>
      </c>
      <c r="H355" s="31">
        <f t="shared" si="6"/>
        <v>8.5400000000000031E-2</v>
      </c>
    </row>
    <row r="356" spans="5:8" x14ac:dyDescent="0.25">
      <c r="E356" s="36"/>
      <c r="F356" s="29" t="s">
        <v>1921</v>
      </c>
      <c r="G356" s="34" t="s">
        <v>1551</v>
      </c>
      <c r="H356" s="31">
        <f t="shared" si="6"/>
        <v>0.1048</v>
      </c>
    </row>
    <row r="357" spans="5:8" x14ac:dyDescent="0.25">
      <c r="E357" s="36"/>
      <c r="F357" s="29" t="s">
        <v>1922</v>
      </c>
      <c r="G357" s="34" t="s">
        <v>1600</v>
      </c>
      <c r="H357" s="31">
        <f t="shared" si="6"/>
        <v>0.11529999999999996</v>
      </c>
    </row>
    <row r="358" spans="5:8" x14ac:dyDescent="0.25">
      <c r="E358" s="36"/>
      <c r="F358" s="29" t="s">
        <v>1923</v>
      </c>
      <c r="G358" s="34" t="s">
        <v>1553</v>
      </c>
      <c r="H358" s="31">
        <f t="shared" si="6"/>
        <v>8.5400000000000031E-2</v>
      </c>
    </row>
    <row r="359" spans="5:8" x14ac:dyDescent="0.25">
      <c r="E359" s="36"/>
      <c r="F359" s="29" t="s">
        <v>1924</v>
      </c>
      <c r="G359" s="34" t="s">
        <v>1553</v>
      </c>
      <c r="H359" s="31">
        <f t="shared" si="6"/>
        <v>8.5400000000000031E-2</v>
      </c>
    </row>
    <row r="360" spans="5:8" x14ac:dyDescent="0.25">
      <c r="E360" s="36"/>
      <c r="F360" s="46" t="s">
        <v>1925</v>
      </c>
      <c r="G360" s="34" t="s">
        <v>1600</v>
      </c>
      <c r="H360" s="31">
        <f t="shared" si="6"/>
        <v>0.11529999999999996</v>
      </c>
    </row>
    <row r="361" spans="5:8" x14ac:dyDescent="0.25">
      <c r="E361" s="36"/>
      <c r="F361" s="29" t="s">
        <v>1926</v>
      </c>
      <c r="G361" s="34" t="s">
        <v>1551</v>
      </c>
      <c r="H361" s="31">
        <f t="shared" si="6"/>
        <v>0.1048</v>
      </c>
    </row>
    <row r="362" spans="5:8" x14ac:dyDescent="0.25">
      <c r="E362" s="36"/>
      <c r="F362" s="29" t="s">
        <v>1927</v>
      </c>
      <c r="G362" s="34" t="s">
        <v>1600</v>
      </c>
      <c r="H362" s="31">
        <f t="shared" si="6"/>
        <v>0.11529999999999996</v>
      </c>
    </row>
    <row r="363" spans="5:8" x14ac:dyDescent="0.25">
      <c r="E363" s="36"/>
      <c r="F363" s="29" t="s">
        <v>1928</v>
      </c>
      <c r="G363" s="34" t="s">
        <v>1553</v>
      </c>
      <c r="H363" s="31">
        <f t="shared" si="6"/>
        <v>8.5400000000000031E-2</v>
      </c>
    </row>
    <row r="364" spans="5:8" x14ac:dyDescent="0.25">
      <c r="E364" s="36"/>
      <c r="F364" s="33" t="s">
        <v>1929</v>
      </c>
      <c r="G364" s="34" t="s">
        <v>1553</v>
      </c>
      <c r="H364" s="31">
        <f t="shared" si="6"/>
        <v>8.5400000000000031E-2</v>
      </c>
    </row>
    <row r="365" spans="5:8" x14ac:dyDescent="0.25">
      <c r="E365" s="36"/>
      <c r="F365" s="29" t="s">
        <v>1930</v>
      </c>
      <c r="G365" s="34" t="s">
        <v>1551</v>
      </c>
      <c r="H365" s="31">
        <f t="shared" si="6"/>
        <v>0.1048</v>
      </c>
    </row>
    <row r="366" spans="5:8" x14ac:dyDescent="0.25">
      <c r="E366" s="36"/>
      <c r="F366" s="29" t="s">
        <v>1931</v>
      </c>
      <c r="G366" s="34" t="s">
        <v>1553</v>
      </c>
      <c r="H366" s="31">
        <f t="shared" si="6"/>
        <v>8.5400000000000031E-2</v>
      </c>
    </row>
    <row r="367" spans="5:8" x14ac:dyDescent="0.25">
      <c r="E367" s="36"/>
      <c r="F367" s="33" t="s">
        <v>1932</v>
      </c>
      <c r="G367" s="34" t="s">
        <v>1553</v>
      </c>
      <c r="H367" s="31">
        <f t="shared" si="6"/>
        <v>8.5400000000000031E-2</v>
      </c>
    </row>
    <row r="368" spans="5:8" x14ac:dyDescent="0.25">
      <c r="E368" s="36"/>
      <c r="F368" s="29" t="s">
        <v>1933</v>
      </c>
      <c r="G368" s="34" t="s">
        <v>1553</v>
      </c>
      <c r="H368" s="31">
        <f t="shared" si="6"/>
        <v>8.5400000000000031E-2</v>
      </c>
    </row>
    <row r="369" spans="5:8" x14ac:dyDescent="0.25">
      <c r="E369" s="36"/>
      <c r="F369" s="29" t="s">
        <v>1934</v>
      </c>
      <c r="G369" s="34" t="s">
        <v>1600</v>
      </c>
      <c r="H369" s="31">
        <f t="shared" si="6"/>
        <v>0.11529999999999996</v>
      </c>
    </row>
    <row r="370" spans="5:8" x14ac:dyDescent="0.25">
      <c r="E370" s="36"/>
      <c r="F370" s="29" t="s">
        <v>1935</v>
      </c>
      <c r="G370" s="34" t="s">
        <v>1551</v>
      </c>
      <c r="H370" s="31">
        <f t="shared" si="6"/>
        <v>0.1048</v>
      </c>
    </row>
    <row r="371" spans="5:8" x14ac:dyDescent="0.25">
      <c r="E371" s="36"/>
      <c r="F371" s="29" t="s">
        <v>1936</v>
      </c>
      <c r="G371" s="34" t="s">
        <v>1553</v>
      </c>
      <c r="H371" s="31">
        <f t="shared" si="6"/>
        <v>8.5400000000000031E-2</v>
      </c>
    </row>
    <row r="372" spans="5:8" x14ac:dyDescent="0.25">
      <c r="E372" s="36"/>
      <c r="F372" s="29" t="s">
        <v>1937</v>
      </c>
      <c r="G372" s="34" t="s">
        <v>1557</v>
      </c>
      <c r="H372" s="31">
        <f t="shared" si="6"/>
        <v>0.10960000000000003</v>
      </c>
    </row>
    <row r="373" spans="5:8" x14ac:dyDescent="0.25">
      <c r="E373" s="36"/>
      <c r="F373" s="29" t="s">
        <v>1938</v>
      </c>
      <c r="G373" s="34" t="s">
        <v>1549</v>
      </c>
      <c r="H373" s="31">
        <f t="shared" si="6"/>
        <v>0.11639999999999995</v>
      </c>
    </row>
    <row r="374" spans="5:8" x14ac:dyDescent="0.25">
      <c r="E374" s="36"/>
      <c r="F374" s="29" t="s">
        <v>1939</v>
      </c>
      <c r="G374" s="34" t="s">
        <v>1553</v>
      </c>
      <c r="H374" s="31">
        <f t="shared" si="6"/>
        <v>8.5400000000000031E-2</v>
      </c>
    </row>
    <row r="375" spans="5:8" x14ac:dyDescent="0.25">
      <c r="E375" s="36"/>
      <c r="F375" s="29" t="s">
        <v>1940</v>
      </c>
      <c r="G375" s="34" t="s">
        <v>1557</v>
      </c>
      <c r="H375" s="31">
        <f t="shared" si="6"/>
        <v>0.10960000000000003</v>
      </c>
    </row>
    <row r="376" spans="5:8" x14ac:dyDescent="0.25">
      <c r="E376" s="36"/>
      <c r="F376" s="48" t="s">
        <v>1941</v>
      </c>
      <c r="G376" s="34" t="s">
        <v>1553</v>
      </c>
      <c r="H376" s="31">
        <f t="shared" si="6"/>
        <v>8.5400000000000031E-2</v>
      </c>
    </row>
    <row r="377" spans="5:8" x14ac:dyDescent="0.25">
      <c r="E377" s="36"/>
      <c r="F377" s="29" t="s">
        <v>1942</v>
      </c>
      <c r="G377" s="34" t="s">
        <v>1551</v>
      </c>
      <c r="H377" s="31">
        <f t="shared" si="6"/>
        <v>0.1048</v>
      </c>
    </row>
    <row r="378" spans="5:8" x14ac:dyDescent="0.25">
      <c r="E378" s="36"/>
      <c r="F378" s="29" t="s">
        <v>1943</v>
      </c>
      <c r="G378" s="34" t="s">
        <v>1579</v>
      </c>
      <c r="H378" s="31">
        <f t="shared" si="6"/>
        <v>1</v>
      </c>
    </row>
    <row r="379" spans="5:8" x14ac:dyDescent="0.25">
      <c r="E379" s="36"/>
      <c r="F379" s="33" t="s">
        <v>1944</v>
      </c>
      <c r="G379" s="34" t="s">
        <v>1553</v>
      </c>
      <c r="H379" s="31">
        <f t="shared" si="6"/>
        <v>8.5400000000000031E-2</v>
      </c>
    </row>
    <row r="380" spans="5:8" x14ac:dyDescent="0.25">
      <c r="E380" s="36"/>
      <c r="F380" s="33" t="s">
        <v>1945</v>
      </c>
      <c r="G380" s="34" t="s">
        <v>1557</v>
      </c>
      <c r="H380" s="31">
        <f t="shared" si="6"/>
        <v>0.10960000000000003</v>
      </c>
    </row>
    <row r="381" spans="5:8" x14ac:dyDescent="0.25">
      <c r="E381" s="36"/>
      <c r="F381" s="33" t="s">
        <v>1946</v>
      </c>
      <c r="G381" s="34" t="s">
        <v>7735</v>
      </c>
      <c r="H381" s="31">
        <f t="shared" si="6"/>
        <v>0.10960000000000003</v>
      </c>
    </row>
    <row r="382" spans="5:8" x14ac:dyDescent="0.25">
      <c r="E382" s="36"/>
      <c r="F382" s="33" t="s">
        <v>1947</v>
      </c>
      <c r="G382" s="34" t="s">
        <v>1600</v>
      </c>
      <c r="H382" s="31">
        <f t="shared" si="6"/>
        <v>0.11529999999999996</v>
      </c>
    </row>
    <row r="383" spans="5:8" x14ac:dyDescent="0.25">
      <c r="E383" s="36"/>
      <c r="F383" s="29" t="s">
        <v>1948</v>
      </c>
      <c r="G383" s="34" t="s">
        <v>1549</v>
      </c>
      <c r="H383" s="31">
        <f t="shared" si="6"/>
        <v>0.11639999999999995</v>
      </c>
    </row>
    <row r="384" spans="5:8" x14ac:dyDescent="0.25">
      <c r="E384" s="36"/>
      <c r="F384" s="29" t="s">
        <v>1949</v>
      </c>
      <c r="G384" s="34" t="s">
        <v>1549</v>
      </c>
      <c r="H384" s="31">
        <f t="shared" si="6"/>
        <v>0.11639999999999995</v>
      </c>
    </row>
    <row r="385" spans="5:8" x14ac:dyDescent="0.25">
      <c r="E385" s="36"/>
      <c r="F385" s="29" t="s">
        <v>1950</v>
      </c>
      <c r="G385" s="34" t="s">
        <v>1549</v>
      </c>
      <c r="H385" s="31">
        <f t="shared" si="6"/>
        <v>0.11639999999999995</v>
      </c>
    </row>
    <row r="386" spans="5:8" x14ac:dyDescent="0.25">
      <c r="E386" s="36"/>
      <c r="F386" s="29" t="s">
        <v>1951</v>
      </c>
      <c r="G386" s="34" t="s">
        <v>1549</v>
      </c>
      <c r="H386" s="31">
        <f t="shared" si="6"/>
        <v>0.11639999999999995</v>
      </c>
    </row>
    <row r="387" spans="5:8" x14ac:dyDescent="0.25">
      <c r="E387" s="36"/>
      <c r="F387" s="29" t="s">
        <v>1952</v>
      </c>
      <c r="G387" s="34" t="s">
        <v>1549</v>
      </c>
      <c r="H387" s="31">
        <f t="shared" si="6"/>
        <v>0.11639999999999995</v>
      </c>
    </row>
    <row r="388" spans="5:8" x14ac:dyDescent="0.25">
      <c r="E388" s="36"/>
      <c r="F388" s="29" t="s">
        <v>1953</v>
      </c>
      <c r="G388" s="34" t="s">
        <v>1549</v>
      </c>
      <c r="H388" s="31">
        <f t="shared" ref="H388:H451" si="7">VLOOKUP(G388,$A$4:$B$31,2,FALSE)</f>
        <v>0.11639999999999995</v>
      </c>
    </row>
    <row r="389" spans="5:8" x14ac:dyDescent="0.25">
      <c r="E389" s="36"/>
      <c r="F389" s="33" t="s">
        <v>1954</v>
      </c>
      <c r="G389" s="34" t="s">
        <v>1600</v>
      </c>
      <c r="H389" s="31">
        <f t="shared" si="7"/>
        <v>0.11529999999999996</v>
      </c>
    </row>
    <row r="390" spans="5:8" x14ac:dyDescent="0.25">
      <c r="E390" s="36"/>
      <c r="F390" s="32" t="s">
        <v>1955</v>
      </c>
      <c r="G390" s="34" t="s">
        <v>1549</v>
      </c>
      <c r="H390" s="31">
        <f t="shared" si="7"/>
        <v>0.11639999999999995</v>
      </c>
    </row>
    <row r="391" spans="5:8" x14ac:dyDescent="0.25">
      <c r="E391" s="36"/>
      <c r="F391" s="29" t="s">
        <v>1956</v>
      </c>
      <c r="G391" s="34" t="s">
        <v>1581</v>
      </c>
      <c r="H391" s="31">
        <f t="shared" si="7"/>
        <v>0</v>
      </c>
    </row>
    <row r="392" spans="5:8" x14ac:dyDescent="0.25">
      <c r="E392" s="36"/>
      <c r="F392" s="29" t="s">
        <v>1957</v>
      </c>
      <c r="G392" s="34" t="s">
        <v>1600</v>
      </c>
      <c r="H392" s="31">
        <f t="shared" si="7"/>
        <v>0.11529999999999996</v>
      </c>
    </row>
    <row r="393" spans="5:8" x14ac:dyDescent="0.25">
      <c r="E393" s="36"/>
      <c r="F393" s="29" t="s">
        <v>1958</v>
      </c>
      <c r="G393" s="34" t="s">
        <v>1549</v>
      </c>
      <c r="H393" s="31">
        <f t="shared" si="7"/>
        <v>0.11639999999999995</v>
      </c>
    </row>
    <row r="394" spans="5:8" x14ac:dyDescent="0.25">
      <c r="E394" s="36"/>
      <c r="F394" s="33" t="s">
        <v>1959</v>
      </c>
      <c r="G394" s="34" t="s">
        <v>1549</v>
      </c>
      <c r="H394" s="31">
        <f t="shared" si="7"/>
        <v>0.11639999999999995</v>
      </c>
    </row>
    <row r="395" spans="5:8" x14ac:dyDescent="0.25">
      <c r="E395" s="36"/>
      <c r="F395" s="29" t="s">
        <v>1960</v>
      </c>
      <c r="G395" s="34" t="s">
        <v>1549</v>
      </c>
      <c r="H395" s="31">
        <f t="shared" si="7"/>
        <v>0.11639999999999995</v>
      </c>
    </row>
    <row r="396" spans="5:8" x14ac:dyDescent="0.25">
      <c r="E396" s="36"/>
      <c r="F396" s="29" t="s">
        <v>1961</v>
      </c>
      <c r="G396" s="34" t="s">
        <v>1549</v>
      </c>
      <c r="H396" s="31">
        <f t="shared" si="7"/>
        <v>0.11639999999999995</v>
      </c>
    </row>
    <row r="397" spans="5:8" x14ac:dyDescent="0.25">
      <c r="E397" s="36"/>
      <c r="F397" s="29" t="s">
        <v>1962</v>
      </c>
      <c r="G397" s="34" t="s">
        <v>1549</v>
      </c>
      <c r="H397" s="31">
        <f t="shared" si="7"/>
        <v>0.11639999999999995</v>
      </c>
    </row>
    <row r="398" spans="5:8" x14ac:dyDescent="0.25">
      <c r="E398" s="36"/>
      <c r="F398" s="29" t="s">
        <v>1963</v>
      </c>
      <c r="G398" s="34" t="s">
        <v>1549</v>
      </c>
      <c r="H398" s="31">
        <f t="shared" si="7"/>
        <v>0.11639999999999995</v>
      </c>
    </row>
    <row r="399" spans="5:8" x14ac:dyDescent="0.25">
      <c r="E399" s="36"/>
      <c r="F399" s="29" t="s">
        <v>1964</v>
      </c>
      <c r="G399" s="34" t="s">
        <v>1549</v>
      </c>
      <c r="H399" s="31">
        <f t="shared" si="7"/>
        <v>0.11639999999999995</v>
      </c>
    </row>
    <row r="400" spans="5:8" x14ac:dyDescent="0.25">
      <c r="E400" s="36"/>
      <c r="F400" s="29" t="s">
        <v>1965</v>
      </c>
      <c r="G400" s="34" t="s">
        <v>1549</v>
      </c>
      <c r="H400" s="31">
        <f t="shared" si="7"/>
        <v>0.11639999999999995</v>
      </c>
    </row>
    <row r="401" spans="5:8" x14ac:dyDescent="0.25">
      <c r="E401" s="36"/>
      <c r="F401" s="33" t="s">
        <v>1966</v>
      </c>
      <c r="G401" s="34" t="s">
        <v>1549</v>
      </c>
      <c r="H401" s="31">
        <f t="shared" si="7"/>
        <v>0.11639999999999995</v>
      </c>
    </row>
    <row r="402" spans="5:8" x14ac:dyDescent="0.25">
      <c r="E402" s="36"/>
      <c r="F402" s="29" t="s">
        <v>1967</v>
      </c>
      <c r="G402" s="34" t="s">
        <v>1549</v>
      </c>
      <c r="H402" s="31">
        <f t="shared" si="7"/>
        <v>0.11639999999999995</v>
      </c>
    </row>
    <row r="403" spans="5:8" x14ac:dyDescent="0.25">
      <c r="E403" s="36"/>
      <c r="F403" s="29" t="s">
        <v>1968</v>
      </c>
      <c r="G403" s="34" t="s">
        <v>1549</v>
      </c>
      <c r="H403" s="31">
        <f t="shared" si="7"/>
        <v>0.11639999999999995</v>
      </c>
    </row>
    <row r="404" spans="5:8" x14ac:dyDescent="0.25">
      <c r="E404" s="36"/>
      <c r="F404" s="29" t="s">
        <v>1969</v>
      </c>
      <c r="G404" s="34" t="s">
        <v>1549</v>
      </c>
      <c r="H404" s="31">
        <f t="shared" si="7"/>
        <v>0.11639999999999995</v>
      </c>
    </row>
    <row r="405" spans="5:8" x14ac:dyDescent="0.25">
      <c r="E405" s="36"/>
      <c r="F405" s="29" t="s">
        <v>1970</v>
      </c>
      <c r="G405" s="34" t="s">
        <v>1549</v>
      </c>
      <c r="H405" s="31">
        <f t="shared" si="7"/>
        <v>0.11639999999999995</v>
      </c>
    </row>
    <row r="406" spans="5:8" x14ac:dyDescent="0.25">
      <c r="E406" s="36"/>
      <c r="F406" s="29" t="s">
        <v>1971</v>
      </c>
      <c r="G406" s="34" t="s">
        <v>1549</v>
      </c>
      <c r="H406" s="31">
        <f t="shared" si="7"/>
        <v>0.11639999999999995</v>
      </c>
    </row>
    <row r="407" spans="5:8" x14ac:dyDescent="0.25">
      <c r="E407" s="36"/>
      <c r="F407" s="29" t="s">
        <v>1972</v>
      </c>
      <c r="G407" s="34" t="s">
        <v>1549</v>
      </c>
      <c r="H407" s="31">
        <f t="shared" si="7"/>
        <v>0.11639999999999995</v>
      </c>
    </row>
    <row r="408" spans="5:8" x14ac:dyDescent="0.25">
      <c r="E408" s="36"/>
      <c r="F408" s="46" t="s">
        <v>1973</v>
      </c>
      <c r="G408" s="34" t="s">
        <v>1600</v>
      </c>
      <c r="H408" s="31">
        <f t="shared" si="7"/>
        <v>0.11529999999999996</v>
      </c>
    </row>
    <row r="409" spans="5:8" x14ac:dyDescent="0.25">
      <c r="E409" s="36"/>
      <c r="F409" s="29" t="s">
        <v>1974</v>
      </c>
      <c r="G409" s="34" t="s">
        <v>1549</v>
      </c>
      <c r="H409" s="31">
        <f t="shared" si="7"/>
        <v>0.11639999999999995</v>
      </c>
    </row>
    <row r="410" spans="5:8" x14ac:dyDescent="0.25">
      <c r="E410" s="36"/>
      <c r="F410" s="29" t="s">
        <v>1975</v>
      </c>
      <c r="G410" s="34" t="s">
        <v>1581</v>
      </c>
      <c r="H410" s="31">
        <f t="shared" si="7"/>
        <v>0</v>
      </c>
    </row>
    <row r="411" spans="5:8" x14ac:dyDescent="0.25">
      <c r="E411" s="36"/>
      <c r="F411" s="29" t="s">
        <v>1976</v>
      </c>
      <c r="G411" s="34" t="s">
        <v>1600</v>
      </c>
      <c r="H411" s="31">
        <f t="shared" si="7"/>
        <v>0.11529999999999996</v>
      </c>
    </row>
    <row r="412" spans="5:8" x14ac:dyDescent="0.25">
      <c r="E412" s="36"/>
      <c r="F412" s="29" t="s">
        <v>1977</v>
      </c>
      <c r="G412" s="34" t="s">
        <v>1600</v>
      </c>
      <c r="H412" s="31">
        <f t="shared" si="7"/>
        <v>0.11529999999999996</v>
      </c>
    </row>
    <row r="413" spans="5:8" x14ac:dyDescent="0.25">
      <c r="E413" s="36"/>
      <c r="F413" s="29" t="s">
        <v>1978</v>
      </c>
      <c r="G413" s="34" t="s">
        <v>1549</v>
      </c>
      <c r="H413" s="31">
        <f t="shared" si="7"/>
        <v>0.11639999999999995</v>
      </c>
    </row>
    <row r="414" spans="5:8" x14ac:dyDescent="0.25">
      <c r="E414" s="36"/>
      <c r="F414" s="43" t="s">
        <v>1979</v>
      </c>
      <c r="G414" s="34" t="s">
        <v>1549</v>
      </c>
      <c r="H414" s="31">
        <f t="shared" si="7"/>
        <v>0.11639999999999995</v>
      </c>
    </row>
    <row r="415" spans="5:8" x14ac:dyDescent="0.25">
      <c r="E415" s="36"/>
      <c r="F415" s="29" t="s">
        <v>1980</v>
      </c>
      <c r="G415" s="34" t="s">
        <v>1600</v>
      </c>
      <c r="H415" s="31">
        <f t="shared" si="7"/>
        <v>0.11529999999999996</v>
      </c>
    </row>
    <row r="416" spans="5:8" x14ac:dyDescent="0.25">
      <c r="E416" s="36"/>
      <c r="F416" s="32" t="s">
        <v>1981</v>
      </c>
      <c r="G416" s="34" t="s">
        <v>1549</v>
      </c>
      <c r="H416" s="31">
        <f t="shared" si="7"/>
        <v>0.11639999999999995</v>
      </c>
    </row>
    <row r="417" spans="5:8" x14ac:dyDescent="0.25">
      <c r="E417" s="36"/>
      <c r="F417" s="43" t="s">
        <v>1982</v>
      </c>
      <c r="G417" s="34" t="s">
        <v>1600</v>
      </c>
      <c r="H417" s="31">
        <f t="shared" si="7"/>
        <v>0.11529999999999996</v>
      </c>
    </row>
    <row r="418" spans="5:8" x14ac:dyDescent="0.25">
      <c r="E418" s="36"/>
      <c r="F418" s="49" t="s">
        <v>1983</v>
      </c>
      <c r="G418" s="34" t="s">
        <v>1549</v>
      </c>
      <c r="H418" s="31">
        <f t="shared" si="7"/>
        <v>0.11639999999999995</v>
      </c>
    </row>
    <row r="419" spans="5:8" x14ac:dyDescent="0.25">
      <c r="E419" s="36"/>
      <c r="F419" s="46" t="s">
        <v>1984</v>
      </c>
      <c r="G419" s="34" t="s">
        <v>1600</v>
      </c>
      <c r="H419" s="31">
        <f t="shared" si="7"/>
        <v>0.11529999999999996</v>
      </c>
    </row>
    <row r="420" spans="5:8" x14ac:dyDescent="0.25">
      <c r="E420" s="36"/>
      <c r="F420" s="29" t="s">
        <v>1985</v>
      </c>
      <c r="G420" s="34" t="s">
        <v>1600</v>
      </c>
      <c r="H420" s="31">
        <f t="shared" si="7"/>
        <v>0.11529999999999996</v>
      </c>
    </row>
    <row r="421" spans="5:8" x14ac:dyDescent="0.25">
      <c r="E421" s="36"/>
      <c r="F421" s="29" t="s">
        <v>1986</v>
      </c>
      <c r="G421" s="34" t="s">
        <v>1549</v>
      </c>
      <c r="H421" s="31">
        <f t="shared" si="7"/>
        <v>0.11639999999999995</v>
      </c>
    </row>
    <row r="422" spans="5:8" x14ac:dyDescent="0.25">
      <c r="E422" s="36"/>
      <c r="F422" s="33" t="s">
        <v>1987</v>
      </c>
      <c r="G422" s="34" t="s">
        <v>1600</v>
      </c>
      <c r="H422" s="31">
        <f t="shared" si="7"/>
        <v>0.11529999999999996</v>
      </c>
    </row>
    <row r="423" spans="5:8" x14ac:dyDescent="0.25">
      <c r="E423" s="36"/>
      <c r="F423" s="50" t="s">
        <v>1988</v>
      </c>
      <c r="G423" s="34" t="s">
        <v>1549</v>
      </c>
      <c r="H423" s="31">
        <f t="shared" si="7"/>
        <v>0.11639999999999995</v>
      </c>
    </row>
    <row r="424" spans="5:8" x14ac:dyDescent="0.25">
      <c r="E424" s="36"/>
      <c r="F424" s="33" t="s">
        <v>1989</v>
      </c>
      <c r="G424" s="34" t="s">
        <v>1549</v>
      </c>
      <c r="H424" s="31">
        <f t="shared" si="7"/>
        <v>0.11639999999999995</v>
      </c>
    </row>
    <row r="425" spans="5:8" x14ac:dyDescent="0.25">
      <c r="E425" s="36"/>
      <c r="F425" s="32" t="s">
        <v>1990</v>
      </c>
      <c r="G425" s="34" t="s">
        <v>1549</v>
      </c>
      <c r="H425" s="31">
        <f t="shared" si="7"/>
        <v>0.11639999999999995</v>
      </c>
    </row>
    <row r="426" spans="5:8" x14ac:dyDescent="0.25">
      <c r="E426" s="36"/>
      <c r="F426" s="29" t="s">
        <v>1991</v>
      </c>
      <c r="G426" s="34" t="s">
        <v>1549</v>
      </c>
      <c r="H426" s="31">
        <f t="shared" si="7"/>
        <v>0.11639999999999995</v>
      </c>
    </row>
    <row r="427" spans="5:8" x14ac:dyDescent="0.25">
      <c r="E427" s="36"/>
      <c r="F427" s="29" t="s">
        <v>1992</v>
      </c>
      <c r="G427" s="34" t="s">
        <v>1600</v>
      </c>
      <c r="H427" s="31">
        <f t="shared" si="7"/>
        <v>0.11529999999999996</v>
      </c>
    </row>
    <row r="428" spans="5:8" x14ac:dyDescent="0.25">
      <c r="E428" s="36"/>
      <c r="F428" s="29" t="s">
        <v>1993</v>
      </c>
      <c r="G428" s="34" t="s">
        <v>1600</v>
      </c>
      <c r="H428" s="31">
        <f t="shared" si="7"/>
        <v>0.11529999999999996</v>
      </c>
    </row>
    <row r="429" spans="5:8" x14ac:dyDescent="0.25">
      <c r="E429" s="36"/>
      <c r="F429" s="33" t="s">
        <v>1994</v>
      </c>
      <c r="G429" s="34" t="s">
        <v>1600</v>
      </c>
      <c r="H429" s="31">
        <f t="shared" si="7"/>
        <v>0.11529999999999996</v>
      </c>
    </row>
    <row r="430" spans="5:8" x14ac:dyDescent="0.25">
      <c r="E430" s="36"/>
      <c r="F430" s="29" t="s">
        <v>1995</v>
      </c>
      <c r="G430" s="34" t="s">
        <v>1549</v>
      </c>
      <c r="H430" s="31">
        <f t="shared" si="7"/>
        <v>0.11639999999999995</v>
      </c>
    </row>
    <row r="431" spans="5:8" x14ac:dyDescent="0.25">
      <c r="E431" s="36"/>
      <c r="F431" s="48" t="s">
        <v>1996</v>
      </c>
      <c r="G431" s="34" t="s">
        <v>1600</v>
      </c>
      <c r="H431" s="31">
        <f t="shared" si="7"/>
        <v>0.11529999999999996</v>
      </c>
    </row>
    <row r="432" spans="5:8" x14ac:dyDescent="0.25">
      <c r="E432" s="36"/>
      <c r="F432" s="29" t="s">
        <v>1997</v>
      </c>
      <c r="G432" s="34" t="s">
        <v>1600</v>
      </c>
      <c r="H432" s="31">
        <f t="shared" si="7"/>
        <v>0.11529999999999996</v>
      </c>
    </row>
    <row r="433" spans="5:8" x14ac:dyDescent="0.25">
      <c r="E433" s="36"/>
      <c r="F433" s="29" t="s">
        <v>1998</v>
      </c>
      <c r="G433" s="34" t="s">
        <v>1549</v>
      </c>
      <c r="H433" s="31">
        <f t="shared" si="7"/>
        <v>0.11639999999999995</v>
      </c>
    </row>
    <row r="434" spans="5:8" x14ac:dyDescent="0.25">
      <c r="E434" s="36"/>
      <c r="F434" s="43" t="s">
        <v>1999</v>
      </c>
      <c r="G434" s="34" t="s">
        <v>1600</v>
      </c>
      <c r="H434" s="31">
        <f t="shared" si="7"/>
        <v>0.11529999999999996</v>
      </c>
    </row>
    <row r="435" spans="5:8" x14ac:dyDescent="0.25">
      <c r="E435" s="36"/>
      <c r="F435" s="50" t="s">
        <v>2000</v>
      </c>
      <c r="G435" s="34" t="s">
        <v>1549</v>
      </c>
      <c r="H435" s="31">
        <f t="shared" si="7"/>
        <v>0.11639999999999995</v>
      </c>
    </row>
    <row r="436" spans="5:8" x14ac:dyDescent="0.25">
      <c r="E436" s="36"/>
      <c r="F436" s="29" t="s">
        <v>2001</v>
      </c>
      <c r="G436" s="34" t="s">
        <v>1549</v>
      </c>
      <c r="H436" s="31">
        <f t="shared" si="7"/>
        <v>0.11639999999999995</v>
      </c>
    </row>
    <row r="437" spans="5:8" x14ac:dyDescent="0.25">
      <c r="E437" s="36"/>
      <c r="F437" s="50" t="s">
        <v>2002</v>
      </c>
      <c r="G437" s="34" t="s">
        <v>1549</v>
      </c>
      <c r="H437" s="31">
        <f t="shared" si="7"/>
        <v>0.11639999999999995</v>
      </c>
    </row>
    <row r="438" spans="5:8" x14ac:dyDescent="0.25">
      <c r="E438" s="36"/>
      <c r="F438" s="29" t="s">
        <v>2003</v>
      </c>
      <c r="G438" s="34" t="s">
        <v>1549</v>
      </c>
      <c r="H438" s="31">
        <f t="shared" si="7"/>
        <v>0.11639999999999995</v>
      </c>
    </row>
    <row r="439" spans="5:8" x14ac:dyDescent="0.25">
      <c r="E439" s="36"/>
      <c r="F439" s="43" t="s">
        <v>2004</v>
      </c>
      <c r="G439" s="34" t="s">
        <v>1600</v>
      </c>
      <c r="H439" s="31">
        <f t="shared" si="7"/>
        <v>0.11529999999999996</v>
      </c>
    </row>
    <row r="440" spans="5:8" x14ac:dyDescent="0.25">
      <c r="E440" s="36"/>
      <c r="F440" s="29" t="s">
        <v>2005</v>
      </c>
      <c r="G440" s="34" t="s">
        <v>1549</v>
      </c>
      <c r="H440" s="31">
        <f t="shared" si="7"/>
        <v>0.11639999999999995</v>
      </c>
    </row>
    <row r="441" spans="5:8" x14ac:dyDescent="0.25">
      <c r="E441" s="36"/>
      <c r="F441" s="29" t="s">
        <v>2006</v>
      </c>
      <c r="G441" s="34" t="s">
        <v>1549</v>
      </c>
      <c r="H441" s="31">
        <f t="shared" si="7"/>
        <v>0.11639999999999995</v>
      </c>
    </row>
    <row r="442" spans="5:8" x14ac:dyDescent="0.25">
      <c r="E442" s="36"/>
      <c r="F442" s="29" t="s">
        <v>2007</v>
      </c>
      <c r="G442" s="34" t="s">
        <v>1549</v>
      </c>
      <c r="H442" s="31">
        <f t="shared" si="7"/>
        <v>0.11639999999999995</v>
      </c>
    </row>
    <row r="443" spans="5:8" x14ac:dyDescent="0.25">
      <c r="E443" s="36"/>
      <c r="F443" s="29" t="s">
        <v>2008</v>
      </c>
      <c r="G443" s="34" t="s">
        <v>1549</v>
      </c>
      <c r="H443" s="31">
        <f t="shared" si="7"/>
        <v>0.11639999999999995</v>
      </c>
    </row>
    <row r="444" spans="5:8" x14ac:dyDescent="0.25">
      <c r="E444" s="36"/>
      <c r="F444" s="29" t="s">
        <v>2009</v>
      </c>
      <c r="G444" s="34" t="s">
        <v>1549</v>
      </c>
      <c r="H444" s="31">
        <f t="shared" si="7"/>
        <v>0.11639999999999995</v>
      </c>
    </row>
    <row r="445" spans="5:8" x14ac:dyDescent="0.25">
      <c r="E445" s="36"/>
      <c r="F445" s="29" t="s">
        <v>2010</v>
      </c>
      <c r="G445" s="34" t="s">
        <v>1549</v>
      </c>
      <c r="H445" s="31">
        <f t="shared" si="7"/>
        <v>0.11639999999999995</v>
      </c>
    </row>
    <row r="446" spans="5:8" x14ac:dyDescent="0.25">
      <c r="E446" s="36"/>
      <c r="F446" s="43" t="s">
        <v>2011</v>
      </c>
      <c r="G446" s="34" t="s">
        <v>1549</v>
      </c>
      <c r="H446" s="31">
        <f t="shared" si="7"/>
        <v>0.11639999999999995</v>
      </c>
    </row>
    <row r="447" spans="5:8" x14ac:dyDescent="0.25">
      <c r="E447" s="36"/>
      <c r="F447" s="29" t="s">
        <v>2012</v>
      </c>
      <c r="G447" s="34" t="s">
        <v>1549</v>
      </c>
      <c r="H447" s="31">
        <f t="shared" si="7"/>
        <v>0.11639999999999995</v>
      </c>
    </row>
    <row r="448" spans="5:8" x14ac:dyDescent="0.25">
      <c r="E448" s="36"/>
      <c r="F448" s="32" t="s">
        <v>2013</v>
      </c>
      <c r="G448" s="34" t="s">
        <v>1600</v>
      </c>
      <c r="H448" s="31">
        <f t="shared" si="7"/>
        <v>0.11529999999999996</v>
      </c>
    </row>
    <row r="449" spans="5:8" x14ac:dyDescent="0.25">
      <c r="E449" s="36"/>
      <c r="F449" s="29" t="s">
        <v>2014</v>
      </c>
      <c r="G449" s="34" t="s">
        <v>1600</v>
      </c>
      <c r="H449" s="31">
        <f t="shared" si="7"/>
        <v>0.11529999999999996</v>
      </c>
    </row>
    <row r="450" spans="5:8" x14ac:dyDescent="0.25">
      <c r="E450" s="36"/>
      <c r="F450" s="33" t="s">
        <v>2015</v>
      </c>
      <c r="G450" s="34" t="s">
        <v>1549</v>
      </c>
      <c r="H450" s="31">
        <f t="shared" si="7"/>
        <v>0.11639999999999995</v>
      </c>
    </row>
    <row r="451" spans="5:8" x14ac:dyDescent="0.25">
      <c r="E451" s="36"/>
      <c r="F451" s="29" t="s">
        <v>2016</v>
      </c>
      <c r="G451" s="34" t="s">
        <v>1549</v>
      </c>
      <c r="H451" s="31">
        <f t="shared" si="7"/>
        <v>0.11639999999999995</v>
      </c>
    </row>
    <row r="452" spans="5:8" x14ac:dyDescent="0.25">
      <c r="E452" s="36"/>
      <c r="F452" s="33" t="s">
        <v>2017</v>
      </c>
      <c r="G452" s="34" t="s">
        <v>1600</v>
      </c>
      <c r="H452" s="31">
        <f t="shared" ref="H452:H515" si="8">VLOOKUP(G452,$A$4:$B$31,2,FALSE)</f>
        <v>0.11529999999999996</v>
      </c>
    </row>
    <row r="453" spans="5:8" x14ac:dyDescent="0.25">
      <c r="E453" s="36"/>
      <c r="F453" s="50" t="s">
        <v>2018</v>
      </c>
      <c r="G453" s="34" t="s">
        <v>1551</v>
      </c>
      <c r="H453" s="31">
        <f t="shared" si="8"/>
        <v>0.1048</v>
      </c>
    </row>
    <row r="454" spans="5:8" x14ac:dyDescent="0.25">
      <c r="E454" s="36"/>
      <c r="F454" s="29" t="s">
        <v>2019</v>
      </c>
      <c r="G454" s="34" t="s">
        <v>1600</v>
      </c>
      <c r="H454" s="31">
        <f t="shared" si="8"/>
        <v>0.11529999999999996</v>
      </c>
    </row>
    <row r="455" spans="5:8" x14ac:dyDescent="0.25">
      <c r="E455" s="36"/>
      <c r="F455" s="33" t="s">
        <v>2020</v>
      </c>
      <c r="G455" s="34" t="s">
        <v>1600</v>
      </c>
      <c r="H455" s="31">
        <f t="shared" si="8"/>
        <v>0.11529999999999996</v>
      </c>
    </row>
    <row r="456" spans="5:8" x14ac:dyDescent="0.25">
      <c r="E456" s="36"/>
      <c r="F456" s="33" t="s">
        <v>2021</v>
      </c>
      <c r="G456" s="34" t="s">
        <v>1600</v>
      </c>
      <c r="H456" s="31">
        <f t="shared" si="8"/>
        <v>0.11529999999999996</v>
      </c>
    </row>
    <row r="457" spans="5:8" x14ac:dyDescent="0.25">
      <c r="E457" s="36"/>
      <c r="F457" s="32" t="s">
        <v>2022</v>
      </c>
      <c r="G457" s="34" t="s">
        <v>1600</v>
      </c>
      <c r="H457" s="31">
        <f t="shared" si="8"/>
        <v>0.11529999999999996</v>
      </c>
    </row>
    <row r="458" spans="5:8" x14ac:dyDescent="0.25">
      <c r="E458" s="36"/>
      <c r="F458" s="50" t="s">
        <v>2023</v>
      </c>
      <c r="G458" s="34" t="s">
        <v>1600</v>
      </c>
      <c r="H458" s="31">
        <f t="shared" si="8"/>
        <v>0.11529999999999996</v>
      </c>
    </row>
    <row r="459" spans="5:8" x14ac:dyDescent="0.25">
      <c r="E459" s="36"/>
      <c r="F459" s="33" t="s">
        <v>2024</v>
      </c>
      <c r="G459" s="34" t="s">
        <v>1600</v>
      </c>
      <c r="H459" s="31">
        <f t="shared" si="8"/>
        <v>0.11529999999999996</v>
      </c>
    </row>
    <row r="460" spans="5:8" x14ac:dyDescent="0.25">
      <c r="E460" s="36"/>
      <c r="F460" s="33" t="s">
        <v>2025</v>
      </c>
      <c r="G460" s="34" t="s">
        <v>1600</v>
      </c>
      <c r="H460" s="31">
        <f t="shared" si="8"/>
        <v>0.11529999999999996</v>
      </c>
    </row>
    <row r="461" spans="5:8" x14ac:dyDescent="0.25">
      <c r="E461" s="36"/>
      <c r="F461" s="33" t="s">
        <v>2026</v>
      </c>
      <c r="G461" s="34" t="s">
        <v>1600</v>
      </c>
      <c r="H461" s="31">
        <f t="shared" si="8"/>
        <v>0.11529999999999996</v>
      </c>
    </row>
    <row r="462" spans="5:8" x14ac:dyDescent="0.25">
      <c r="E462" s="36"/>
      <c r="F462" s="33" t="s">
        <v>2027</v>
      </c>
      <c r="G462" s="34" t="s">
        <v>1600</v>
      </c>
      <c r="H462" s="31">
        <f t="shared" si="8"/>
        <v>0.11529999999999996</v>
      </c>
    </row>
    <row r="463" spans="5:8" x14ac:dyDescent="0.25">
      <c r="E463" s="36"/>
      <c r="F463" s="33" t="s">
        <v>2028</v>
      </c>
      <c r="G463" s="34" t="s">
        <v>1600</v>
      </c>
      <c r="H463" s="31">
        <f t="shared" si="8"/>
        <v>0.11529999999999996</v>
      </c>
    </row>
    <row r="464" spans="5:8" x14ac:dyDescent="0.25">
      <c r="E464" s="36"/>
      <c r="F464" s="29" t="s">
        <v>2029</v>
      </c>
      <c r="G464" s="34" t="s">
        <v>1600</v>
      </c>
      <c r="H464" s="31">
        <f t="shared" si="8"/>
        <v>0.11529999999999996</v>
      </c>
    </row>
    <row r="465" spans="5:8" x14ac:dyDescent="0.25">
      <c r="E465" s="36"/>
      <c r="F465" s="29" t="s">
        <v>2030</v>
      </c>
      <c r="G465" s="34" t="s">
        <v>1600</v>
      </c>
      <c r="H465" s="31">
        <f t="shared" si="8"/>
        <v>0.11529999999999996</v>
      </c>
    </row>
    <row r="466" spans="5:8" x14ac:dyDescent="0.25">
      <c r="E466" s="36"/>
      <c r="F466" s="29" t="s">
        <v>2031</v>
      </c>
      <c r="G466" s="34" t="s">
        <v>1600</v>
      </c>
      <c r="H466" s="31">
        <f t="shared" si="8"/>
        <v>0.11529999999999996</v>
      </c>
    </row>
    <row r="467" spans="5:8" x14ac:dyDescent="0.25">
      <c r="E467" s="36"/>
      <c r="F467" s="29" t="s">
        <v>2032</v>
      </c>
      <c r="G467" s="34" t="s">
        <v>1600</v>
      </c>
      <c r="H467" s="31">
        <f t="shared" si="8"/>
        <v>0.11529999999999996</v>
      </c>
    </row>
    <row r="468" spans="5:8" x14ac:dyDescent="0.25">
      <c r="E468" s="36"/>
      <c r="F468" s="29" t="s">
        <v>2033</v>
      </c>
      <c r="G468" s="34" t="s">
        <v>1600</v>
      </c>
      <c r="H468" s="31">
        <f t="shared" si="8"/>
        <v>0.11529999999999996</v>
      </c>
    </row>
    <row r="469" spans="5:8" x14ac:dyDescent="0.25">
      <c r="E469" s="36"/>
      <c r="F469" s="29" t="s">
        <v>2034</v>
      </c>
      <c r="G469" s="34" t="s">
        <v>1600</v>
      </c>
      <c r="H469" s="31">
        <f t="shared" si="8"/>
        <v>0.11529999999999996</v>
      </c>
    </row>
    <row r="470" spans="5:8" x14ac:dyDescent="0.25">
      <c r="E470" s="36"/>
      <c r="F470" s="53" t="s">
        <v>2035</v>
      </c>
      <c r="G470" s="34" t="s">
        <v>1600</v>
      </c>
      <c r="H470" s="31">
        <f t="shared" si="8"/>
        <v>0.11529999999999996</v>
      </c>
    </row>
    <row r="471" spans="5:8" x14ac:dyDescent="0.25">
      <c r="E471" s="36"/>
      <c r="F471" s="32" t="s">
        <v>2036</v>
      </c>
      <c r="G471" s="34" t="s">
        <v>1600</v>
      </c>
      <c r="H471" s="31">
        <f t="shared" si="8"/>
        <v>0.11529999999999996</v>
      </c>
    </row>
    <row r="472" spans="5:8" x14ac:dyDescent="0.25">
      <c r="E472" s="36"/>
      <c r="F472" s="29" t="s">
        <v>2037</v>
      </c>
      <c r="G472" s="34" t="s">
        <v>1600</v>
      </c>
      <c r="H472" s="31">
        <f t="shared" si="8"/>
        <v>0.11529999999999996</v>
      </c>
    </row>
    <row r="473" spans="5:8" x14ac:dyDescent="0.25">
      <c r="E473" s="36"/>
      <c r="F473" s="29" t="s">
        <v>2038</v>
      </c>
      <c r="G473" s="34" t="s">
        <v>1600</v>
      </c>
      <c r="H473" s="31">
        <f t="shared" si="8"/>
        <v>0.11529999999999996</v>
      </c>
    </row>
    <row r="474" spans="5:8" x14ac:dyDescent="0.25">
      <c r="E474" s="36"/>
      <c r="F474" s="29" t="s">
        <v>2039</v>
      </c>
      <c r="G474" s="34" t="s">
        <v>1600</v>
      </c>
      <c r="H474" s="31">
        <f t="shared" si="8"/>
        <v>0.11529999999999996</v>
      </c>
    </row>
    <row r="475" spans="5:8" x14ac:dyDescent="0.25">
      <c r="E475" s="36"/>
      <c r="F475" s="33" t="s">
        <v>2040</v>
      </c>
      <c r="G475" s="34" t="s">
        <v>1600</v>
      </c>
      <c r="H475" s="31">
        <f t="shared" si="8"/>
        <v>0.11529999999999996</v>
      </c>
    </row>
    <row r="476" spans="5:8" x14ac:dyDescent="0.25">
      <c r="E476" s="36"/>
      <c r="F476" s="32" t="s">
        <v>2041</v>
      </c>
      <c r="G476" s="34" t="s">
        <v>1600</v>
      </c>
      <c r="H476" s="31">
        <f t="shared" si="8"/>
        <v>0.11529999999999996</v>
      </c>
    </row>
    <row r="477" spans="5:8" x14ac:dyDescent="0.25">
      <c r="E477" s="36"/>
      <c r="F477" s="54" t="s">
        <v>2042</v>
      </c>
      <c r="G477" s="34" t="s">
        <v>1600</v>
      </c>
      <c r="H477" s="31">
        <f t="shared" si="8"/>
        <v>0.11529999999999996</v>
      </c>
    </row>
    <row r="478" spans="5:8" x14ac:dyDescent="0.25">
      <c r="E478" s="36"/>
      <c r="F478" s="29" t="s">
        <v>2043</v>
      </c>
      <c r="G478" s="34" t="s">
        <v>1600</v>
      </c>
      <c r="H478" s="31">
        <f t="shared" si="8"/>
        <v>0.11529999999999996</v>
      </c>
    </row>
    <row r="479" spans="5:8" x14ac:dyDescent="0.25">
      <c r="E479" s="36"/>
      <c r="F479" s="46" t="s">
        <v>2044</v>
      </c>
      <c r="G479" s="34" t="s">
        <v>1600</v>
      </c>
      <c r="H479" s="31">
        <f t="shared" si="8"/>
        <v>0.11529999999999996</v>
      </c>
    </row>
    <row r="480" spans="5:8" x14ac:dyDescent="0.25">
      <c r="E480" s="36"/>
      <c r="F480" s="32" t="s">
        <v>2045</v>
      </c>
      <c r="G480" s="34" t="s">
        <v>1600</v>
      </c>
      <c r="H480" s="31">
        <f t="shared" si="8"/>
        <v>0.11529999999999996</v>
      </c>
    </row>
    <row r="481" spans="5:8" x14ac:dyDescent="0.25">
      <c r="E481" s="36"/>
      <c r="F481" s="43" t="s">
        <v>2046</v>
      </c>
      <c r="G481" s="34" t="s">
        <v>1600</v>
      </c>
      <c r="H481" s="31">
        <f t="shared" si="8"/>
        <v>0.11529999999999996</v>
      </c>
    </row>
    <row r="482" spans="5:8" x14ac:dyDescent="0.25">
      <c r="E482" s="36"/>
      <c r="F482" s="43" t="s">
        <v>2047</v>
      </c>
      <c r="G482" s="34" t="s">
        <v>1600</v>
      </c>
      <c r="H482" s="31">
        <f t="shared" si="8"/>
        <v>0.11529999999999996</v>
      </c>
    </row>
    <row r="483" spans="5:8" x14ac:dyDescent="0.25">
      <c r="E483" s="36"/>
      <c r="F483" s="29" t="s">
        <v>2048</v>
      </c>
      <c r="G483" s="34" t="s">
        <v>1600</v>
      </c>
      <c r="H483" s="31">
        <f t="shared" si="8"/>
        <v>0.11529999999999996</v>
      </c>
    </row>
    <row r="484" spans="5:8" x14ac:dyDescent="0.25">
      <c r="E484" s="36"/>
      <c r="F484" s="43" t="s">
        <v>2049</v>
      </c>
      <c r="G484" s="34" t="s">
        <v>1600</v>
      </c>
      <c r="H484" s="31">
        <f t="shared" si="8"/>
        <v>0.11529999999999996</v>
      </c>
    </row>
    <row r="485" spans="5:8" x14ac:dyDescent="0.25">
      <c r="E485" s="36"/>
      <c r="F485" s="43" t="s">
        <v>2050</v>
      </c>
      <c r="G485" s="34" t="s">
        <v>1600</v>
      </c>
      <c r="H485" s="31">
        <f t="shared" si="8"/>
        <v>0.11529999999999996</v>
      </c>
    </row>
    <row r="486" spans="5:8" x14ac:dyDescent="0.25">
      <c r="E486" s="36"/>
      <c r="F486" s="29" t="s">
        <v>2051</v>
      </c>
      <c r="G486" s="34" t="s">
        <v>1581</v>
      </c>
      <c r="H486" s="31">
        <f t="shared" si="8"/>
        <v>0</v>
      </c>
    </row>
    <row r="487" spans="5:8" x14ac:dyDescent="0.25">
      <c r="E487" s="36"/>
      <c r="F487" s="33" t="s">
        <v>2052</v>
      </c>
      <c r="G487" s="34" t="s">
        <v>1600</v>
      </c>
      <c r="H487" s="31">
        <f t="shared" si="8"/>
        <v>0.11529999999999996</v>
      </c>
    </row>
    <row r="488" spans="5:8" x14ac:dyDescent="0.25">
      <c r="E488" s="36"/>
      <c r="F488" s="29" t="s">
        <v>2053</v>
      </c>
      <c r="G488" s="34" t="s">
        <v>1600</v>
      </c>
      <c r="H488" s="31">
        <f t="shared" si="8"/>
        <v>0.11529999999999996</v>
      </c>
    </row>
    <row r="489" spans="5:8" x14ac:dyDescent="0.25">
      <c r="E489" s="36"/>
      <c r="F489" s="33" t="s">
        <v>2054</v>
      </c>
      <c r="G489" s="34" t="s">
        <v>1600</v>
      </c>
      <c r="H489" s="31">
        <f t="shared" si="8"/>
        <v>0.11529999999999996</v>
      </c>
    </row>
    <row r="490" spans="5:8" x14ac:dyDescent="0.25">
      <c r="E490" s="36"/>
      <c r="F490" s="29" t="s">
        <v>2055</v>
      </c>
      <c r="G490" s="34" t="s">
        <v>1600</v>
      </c>
      <c r="H490" s="31">
        <f t="shared" si="8"/>
        <v>0.11529999999999996</v>
      </c>
    </row>
    <row r="491" spans="5:8" x14ac:dyDescent="0.25">
      <c r="E491" s="36"/>
      <c r="F491" s="33" t="s">
        <v>2056</v>
      </c>
      <c r="G491" s="34" t="s">
        <v>1600</v>
      </c>
      <c r="H491" s="31">
        <f t="shared" si="8"/>
        <v>0.11529999999999996</v>
      </c>
    </row>
    <row r="492" spans="5:8" x14ac:dyDescent="0.25">
      <c r="E492" s="36"/>
      <c r="F492" s="33" t="s">
        <v>2057</v>
      </c>
      <c r="G492" s="34" t="s">
        <v>1600</v>
      </c>
      <c r="H492" s="31">
        <f t="shared" si="8"/>
        <v>0.11529999999999996</v>
      </c>
    </row>
    <row r="493" spans="5:8" x14ac:dyDescent="0.25">
      <c r="E493" s="36"/>
      <c r="F493" s="29" t="s">
        <v>2058</v>
      </c>
      <c r="G493" s="34" t="s">
        <v>1600</v>
      </c>
      <c r="H493" s="31">
        <f t="shared" si="8"/>
        <v>0.11529999999999996</v>
      </c>
    </row>
    <row r="494" spans="5:8" x14ac:dyDescent="0.25">
      <c r="E494" s="36"/>
      <c r="F494" s="33" t="s">
        <v>2059</v>
      </c>
      <c r="G494" s="34" t="s">
        <v>1600</v>
      </c>
      <c r="H494" s="31">
        <f t="shared" si="8"/>
        <v>0.11529999999999996</v>
      </c>
    </row>
    <row r="495" spans="5:8" x14ac:dyDescent="0.25">
      <c r="E495" s="36"/>
      <c r="F495" s="29" t="s">
        <v>2060</v>
      </c>
      <c r="G495" s="34" t="s">
        <v>1600</v>
      </c>
      <c r="H495" s="31">
        <f t="shared" si="8"/>
        <v>0.11529999999999996</v>
      </c>
    </row>
    <row r="496" spans="5:8" x14ac:dyDescent="0.25">
      <c r="E496" s="36"/>
      <c r="F496" s="33" t="s">
        <v>2061</v>
      </c>
      <c r="G496" s="34" t="s">
        <v>1581</v>
      </c>
      <c r="H496" s="31">
        <f t="shared" si="8"/>
        <v>0</v>
      </c>
    </row>
    <row r="497" spans="5:8" x14ac:dyDescent="0.25">
      <c r="E497" s="36"/>
      <c r="F497" s="33" t="s">
        <v>2062</v>
      </c>
      <c r="G497" s="34" t="s">
        <v>1600</v>
      </c>
      <c r="H497" s="31">
        <f t="shared" si="8"/>
        <v>0.11529999999999996</v>
      </c>
    </row>
    <row r="498" spans="5:8" x14ac:dyDescent="0.25">
      <c r="E498" s="36"/>
      <c r="F498" s="29" t="s">
        <v>2063</v>
      </c>
      <c r="G498" s="34" t="s">
        <v>1600</v>
      </c>
      <c r="H498" s="31">
        <f t="shared" si="8"/>
        <v>0.11529999999999996</v>
      </c>
    </row>
    <row r="499" spans="5:8" x14ac:dyDescent="0.25">
      <c r="E499" s="36"/>
      <c r="F499" s="29" t="s">
        <v>2064</v>
      </c>
      <c r="G499" s="34" t="s">
        <v>1600</v>
      </c>
      <c r="H499" s="31">
        <f t="shared" si="8"/>
        <v>0.11529999999999996</v>
      </c>
    </row>
    <row r="500" spans="5:8" x14ac:dyDescent="0.25">
      <c r="E500" s="36"/>
      <c r="F500" s="29" t="s">
        <v>2065</v>
      </c>
      <c r="G500" s="34" t="s">
        <v>1600</v>
      </c>
      <c r="H500" s="31">
        <f t="shared" si="8"/>
        <v>0.11529999999999996</v>
      </c>
    </row>
    <row r="501" spans="5:8" x14ac:dyDescent="0.25">
      <c r="E501" s="36"/>
      <c r="F501" s="29" t="s">
        <v>2066</v>
      </c>
      <c r="G501" s="34" t="s">
        <v>1557</v>
      </c>
      <c r="H501" s="31">
        <f t="shared" si="8"/>
        <v>0.10960000000000003</v>
      </c>
    </row>
    <row r="502" spans="5:8" x14ac:dyDescent="0.25">
      <c r="E502" s="36"/>
      <c r="F502" s="29" t="s">
        <v>2067</v>
      </c>
      <c r="G502" s="34" t="s">
        <v>1600</v>
      </c>
      <c r="H502" s="31">
        <f t="shared" si="8"/>
        <v>0.11529999999999996</v>
      </c>
    </row>
    <row r="503" spans="5:8" x14ac:dyDescent="0.25">
      <c r="E503" s="36"/>
      <c r="F503" s="29" t="s">
        <v>2068</v>
      </c>
      <c r="G503" s="34" t="s">
        <v>1581</v>
      </c>
      <c r="H503" s="31">
        <f t="shared" si="8"/>
        <v>0</v>
      </c>
    </row>
    <row r="504" spans="5:8" x14ac:dyDescent="0.25">
      <c r="E504" s="36"/>
      <c r="F504" s="29" t="s">
        <v>2069</v>
      </c>
      <c r="G504" s="34" t="s">
        <v>1600</v>
      </c>
      <c r="H504" s="31">
        <f t="shared" si="8"/>
        <v>0.11529999999999996</v>
      </c>
    </row>
    <row r="505" spans="5:8" x14ac:dyDescent="0.25">
      <c r="E505" s="36"/>
      <c r="F505" s="29" t="s">
        <v>2070</v>
      </c>
      <c r="G505" s="34" t="s">
        <v>1600</v>
      </c>
      <c r="H505" s="31">
        <f t="shared" si="8"/>
        <v>0.11529999999999996</v>
      </c>
    </row>
    <row r="506" spans="5:8" x14ac:dyDescent="0.25">
      <c r="E506" s="36"/>
      <c r="F506" s="29" t="s">
        <v>2071</v>
      </c>
      <c r="G506" s="34" t="s">
        <v>1600</v>
      </c>
      <c r="H506" s="31">
        <f t="shared" si="8"/>
        <v>0.11529999999999996</v>
      </c>
    </row>
    <row r="507" spans="5:8" x14ac:dyDescent="0.25">
      <c r="E507" s="36"/>
      <c r="F507" s="29" t="s">
        <v>2072</v>
      </c>
      <c r="G507" s="34" t="s">
        <v>1600</v>
      </c>
      <c r="H507" s="31">
        <f t="shared" si="8"/>
        <v>0.11529999999999996</v>
      </c>
    </row>
    <row r="508" spans="5:8" x14ac:dyDescent="0.25">
      <c r="E508" s="36"/>
      <c r="F508" s="29" t="s">
        <v>2073</v>
      </c>
      <c r="G508" s="34" t="s">
        <v>1600</v>
      </c>
      <c r="H508" s="31">
        <f t="shared" si="8"/>
        <v>0.11529999999999996</v>
      </c>
    </row>
    <row r="509" spans="5:8" x14ac:dyDescent="0.25">
      <c r="E509" s="36"/>
      <c r="F509" s="29" t="s">
        <v>2074</v>
      </c>
      <c r="G509" s="34" t="s">
        <v>1600</v>
      </c>
      <c r="H509" s="31">
        <f t="shared" si="8"/>
        <v>0.11529999999999996</v>
      </c>
    </row>
    <row r="510" spans="5:8" x14ac:dyDescent="0.25">
      <c r="E510" s="36"/>
      <c r="F510" s="29" t="s">
        <v>2075</v>
      </c>
      <c r="G510" s="34" t="s">
        <v>1600</v>
      </c>
      <c r="H510" s="31">
        <f t="shared" si="8"/>
        <v>0.11529999999999996</v>
      </c>
    </row>
    <row r="511" spans="5:8" x14ac:dyDescent="0.25">
      <c r="E511" s="36"/>
      <c r="F511" s="29" t="s">
        <v>2076</v>
      </c>
      <c r="G511" s="34" t="s">
        <v>1581</v>
      </c>
      <c r="H511" s="31">
        <f t="shared" si="8"/>
        <v>0</v>
      </c>
    </row>
    <row r="512" spans="5:8" x14ac:dyDescent="0.25">
      <c r="E512" s="36"/>
      <c r="F512" s="29" t="s">
        <v>2077</v>
      </c>
      <c r="G512" s="34" t="s">
        <v>1600</v>
      </c>
      <c r="H512" s="31">
        <f t="shared" si="8"/>
        <v>0.11529999999999996</v>
      </c>
    </row>
    <row r="513" spans="5:8" x14ac:dyDescent="0.25">
      <c r="E513" s="36"/>
      <c r="F513" s="33" t="s">
        <v>2078</v>
      </c>
      <c r="G513" s="34" t="s">
        <v>1581</v>
      </c>
      <c r="H513" s="31">
        <f t="shared" si="8"/>
        <v>0</v>
      </c>
    </row>
    <row r="514" spans="5:8" x14ac:dyDescent="0.25">
      <c r="E514" s="36"/>
      <c r="F514" s="29" t="s">
        <v>2079</v>
      </c>
      <c r="G514" s="34" t="s">
        <v>1600</v>
      </c>
      <c r="H514" s="31">
        <f t="shared" si="8"/>
        <v>0.11529999999999996</v>
      </c>
    </row>
    <row r="515" spans="5:8" x14ac:dyDescent="0.25">
      <c r="E515" s="36"/>
      <c r="F515" s="32" t="s">
        <v>2080</v>
      </c>
      <c r="G515" s="34" t="s">
        <v>1600</v>
      </c>
      <c r="H515" s="31">
        <f t="shared" si="8"/>
        <v>0.11529999999999996</v>
      </c>
    </row>
    <row r="516" spans="5:8" x14ac:dyDescent="0.25">
      <c r="E516" s="36"/>
      <c r="F516" s="29" t="s">
        <v>2081</v>
      </c>
      <c r="G516" s="34" t="s">
        <v>1600</v>
      </c>
      <c r="H516" s="31">
        <f t="shared" ref="H516:H579" si="9">VLOOKUP(G516,$A$4:$B$31,2,FALSE)</f>
        <v>0.11529999999999996</v>
      </c>
    </row>
    <row r="517" spans="5:8" x14ac:dyDescent="0.25">
      <c r="E517" s="36"/>
      <c r="F517" s="29" t="s">
        <v>2082</v>
      </c>
      <c r="G517" s="34" t="s">
        <v>1600</v>
      </c>
      <c r="H517" s="31">
        <f t="shared" si="9"/>
        <v>0.11529999999999996</v>
      </c>
    </row>
    <row r="518" spans="5:8" x14ac:dyDescent="0.25">
      <c r="E518" s="36"/>
      <c r="F518" s="33" t="s">
        <v>2083</v>
      </c>
      <c r="G518" s="34" t="s">
        <v>1600</v>
      </c>
      <c r="H518" s="31">
        <f t="shared" si="9"/>
        <v>0.11529999999999996</v>
      </c>
    </row>
    <row r="519" spans="5:8" x14ac:dyDescent="0.25">
      <c r="E519" s="36"/>
      <c r="F519" s="29" t="s">
        <v>2084</v>
      </c>
      <c r="G519" s="34" t="s">
        <v>1581</v>
      </c>
      <c r="H519" s="31">
        <f t="shared" si="9"/>
        <v>0</v>
      </c>
    </row>
    <row r="520" spans="5:8" x14ac:dyDescent="0.25">
      <c r="E520" s="36"/>
      <c r="F520" s="33" t="s">
        <v>2085</v>
      </c>
      <c r="G520" s="34" t="s">
        <v>1581</v>
      </c>
      <c r="H520" s="31">
        <f t="shared" si="9"/>
        <v>0</v>
      </c>
    </row>
    <row r="521" spans="5:8" x14ac:dyDescent="0.25">
      <c r="E521" s="36"/>
      <c r="F521" s="29" t="s">
        <v>2086</v>
      </c>
      <c r="G521" s="34" t="s">
        <v>1581</v>
      </c>
      <c r="H521" s="31">
        <f t="shared" si="9"/>
        <v>0</v>
      </c>
    </row>
    <row r="522" spans="5:8" x14ac:dyDescent="0.25">
      <c r="E522" s="36"/>
      <c r="F522" s="33" t="s">
        <v>2087</v>
      </c>
      <c r="G522" s="34" t="s">
        <v>1581</v>
      </c>
      <c r="H522" s="31">
        <f t="shared" si="9"/>
        <v>0</v>
      </c>
    </row>
    <row r="523" spans="5:8" x14ac:dyDescent="0.25">
      <c r="E523" s="36"/>
      <c r="F523" s="29" t="s">
        <v>2088</v>
      </c>
      <c r="G523" s="34" t="s">
        <v>1581</v>
      </c>
      <c r="H523" s="31">
        <f t="shared" si="9"/>
        <v>0</v>
      </c>
    </row>
    <row r="524" spans="5:8" x14ac:dyDescent="0.25">
      <c r="E524" s="36"/>
      <c r="F524" s="33" t="s">
        <v>2089</v>
      </c>
      <c r="G524" s="34" t="s">
        <v>1581</v>
      </c>
      <c r="H524" s="31">
        <f t="shared" si="9"/>
        <v>0</v>
      </c>
    </row>
    <row r="525" spans="5:8" x14ac:dyDescent="0.25">
      <c r="E525" s="36"/>
      <c r="F525" s="33" t="s">
        <v>2090</v>
      </c>
      <c r="G525" s="34" t="s">
        <v>1581</v>
      </c>
      <c r="H525" s="31">
        <f t="shared" si="9"/>
        <v>0</v>
      </c>
    </row>
    <row r="526" spans="5:8" x14ac:dyDescent="0.25">
      <c r="E526" s="36"/>
      <c r="F526" s="29" t="s">
        <v>2091</v>
      </c>
      <c r="G526" s="34" t="s">
        <v>1581</v>
      </c>
      <c r="H526" s="31">
        <f t="shared" si="9"/>
        <v>0</v>
      </c>
    </row>
    <row r="527" spans="5:8" x14ac:dyDescent="0.25">
      <c r="E527" s="36"/>
      <c r="F527" s="55" t="s">
        <v>2092</v>
      </c>
      <c r="G527" s="34" t="s">
        <v>1581</v>
      </c>
      <c r="H527" s="31">
        <f t="shared" si="9"/>
        <v>0</v>
      </c>
    </row>
    <row r="528" spans="5:8" x14ac:dyDescent="0.25">
      <c r="E528" s="36"/>
      <c r="F528" s="29" t="s">
        <v>2093</v>
      </c>
      <c r="G528" s="34" t="s">
        <v>1581</v>
      </c>
      <c r="H528" s="31">
        <f t="shared" si="9"/>
        <v>0</v>
      </c>
    </row>
    <row r="529" spans="5:8" x14ac:dyDescent="0.25">
      <c r="E529" s="36"/>
      <c r="F529" s="29" t="s">
        <v>2094</v>
      </c>
      <c r="G529" s="34" t="s">
        <v>1581</v>
      </c>
      <c r="H529" s="31">
        <f t="shared" si="9"/>
        <v>0</v>
      </c>
    </row>
    <row r="530" spans="5:8" x14ac:dyDescent="0.25">
      <c r="E530" s="36"/>
      <c r="F530" s="29" t="s">
        <v>2095</v>
      </c>
      <c r="G530" s="34" t="s">
        <v>1581</v>
      </c>
      <c r="H530" s="31">
        <f t="shared" si="9"/>
        <v>0</v>
      </c>
    </row>
    <row r="531" spans="5:8" x14ac:dyDescent="0.25">
      <c r="E531" s="36"/>
      <c r="F531" s="33" t="s">
        <v>2096</v>
      </c>
      <c r="G531" s="34" t="s">
        <v>1581</v>
      </c>
      <c r="H531" s="31">
        <f t="shared" si="9"/>
        <v>0</v>
      </c>
    </row>
    <row r="532" spans="5:8" x14ac:dyDescent="0.25">
      <c r="E532" s="36"/>
      <c r="F532" s="33" t="s">
        <v>2097</v>
      </c>
      <c r="G532" s="34" t="s">
        <v>1581</v>
      </c>
      <c r="H532" s="31">
        <f t="shared" si="9"/>
        <v>0</v>
      </c>
    </row>
    <row r="533" spans="5:8" x14ac:dyDescent="0.25">
      <c r="E533" s="36"/>
      <c r="F533" s="29" t="s">
        <v>2098</v>
      </c>
      <c r="G533" s="34" t="s">
        <v>1581</v>
      </c>
      <c r="H533" s="31">
        <f t="shared" si="9"/>
        <v>0</v>
      </c>
    </row>
    <row r="534" spans="5:8" x14ac:dyDescent="0.25">
      <c r="E534" s="36"/>
      <c r="F534" s="29" t="s">
        <v>2099</v>
      </c>
      <c r="G534" s="34" t="s">
        <v>1581</v>
      </c>
      <c r="H534" s="31">
        <f t="shared" si="9"/>
        <v>0</v>
      </c>
    </row>
    <row r="535" spans="5:8" x14ac:dyDescent="0.25">
      <c r="E535" s="36"/>
      <c r="F535" s="46" t="s">
        <v>2100</v>
      </c>
      <c r="G535" s="34" t="s">
        <v>1581</v>
      </c>
      <c r="H535" s="31">
        <f t="shared" si="9"/>
        <v>0</v>
      </c>
    </row>
    <row r="536" spans="5:8" x14ac:dyDescent="0.25">
      <c r="E536" s="36"/>
      <c r="F536" s="29" t="s">
        <v>2101</v>
      </c>
      <c r="G536" s="34" t="s">
        <v>1581</v>
      </c>
      <c r="H536" s="31">
        <f t="shared" si="9"/>
        <v>0</v>
      </c>
    </row>
    <row r="537" spans="5:8" x14ac:dyDescent="0.25">
      <c r="E537" s="36"/>
      <c r="F537" s="29" t="s">
        <v>2102</v>
      </c>
      <c r="G537" s="34" t="s">
        <v>1581</v>
      </c>
      <c r="H537" s="31">
        <f t="shared" si="9"/>
        <v>0</v>
      </c>
    </row>
    <row r="538" spans="5:8" x14ac:dyDescent="0.25">
      <c r="E538" s="36"/>
      <c r="F538" s="33" t="s">
        <v>2103</v>
      </c>
      <c r="G538" s="34" t="s">
        <v>1557</v>
      </c>
      <c r="H538" s="31">
        <f t="shared" si="9"/>
        <v>0.10960000000000003</v>
      </c>
    </row>
    <row r="539" spans="5:8" x14ac:dyDescent="0.25">
      <c r="E539" s="36"/>
      <c r="F539" s="33" t="s">
        <v>2104</v>
      </c>
      <c r="G539" s="34" t="s">
        <v>1581</v>
      </c>
      <c r="H539" s="31">
        <f t="shared" si="9"/>
        <v>0</v>
      </c>
    </row>
    <row r="540" spans="5:8" x14ac:dyDescent="0.25">
      <c r="E540" s="36"/>
      <c r="F540" s="33" t="s">
        <v>2105</v>
      </c>
      <c r="G540" s="34" t="s">
        <v>1557</v>
      </c>
      <c r="H540" s="31">
        <f t="shared" si="9"/>
        <v>0.10960000000000003</v>
      </c>
    </row>
    <row r="541" spans="5:8" x14ac:dyDescent="0.25">
      <c r="E541" s="36"/>
      <c r="F541" s="29" t="s">
        <v>2106</v>
      </c>
      <c r="G541" s="34" t="s">
        <v>1600</v>
      </c>
      <c r="H541" s="31">
        <f t="shared" si="9"/>
        <v>0.11529999999999996</v>
      </c>
    </row>
    <row r="542" spans="5:8" x14ac:dyDescent="0.25">
      <c r="E542" s="36"/>
      <c r="F542" s="29" t="s">
        <v>2107</v>
      </c>
      <c r="G542" s="34" t="s">
        <v>1557</v>
      </c>
      <c r="H542" s="31">
        <f t="shared" si="9"/>
        <v>0.10960000000000003</v>
      </c>
    </row>
    <row r="543" spans="5:8" x14ac:dyDescent="0.25">
      <c r="E543" s="36"/>
      <c r="F543" s="29" t="s">
        <v>2108</v>
      </c>
      <c r="G543" s="34" t="s">
        <v>1581</v>
      </c>
      <c r="H543" s="31">
        <f t="shared" si="9"/>
        <v>0</v>
      </c>
    </row>
    <row r="544" spans="5:8" x14ac:dyDescent="0.25">
      <c r="E544" s="36"/>
      <c r="F544" s="33" t="s">
        <v>2109</v>
      </c>
      <c r="G544" s="34" t="s">
        <v>1581</v>
      </c>
      <c r="H544" s="31">
        <f t="shared" si="9"/>
        <v>0</v>
      </c>
    </row>
    <row r="545" spans="5:8" x14ac:dyDescent="0.25">
      <c r="E545" s="36"/>
      <c r="F545" s="33" t="s">
        <v>2110</v>
      </c>
      <c r="G545" s="34" t="s">
        <v>1557</v>
      </c>
      <c r="H545" s="31">
        <f t="shared" si="9"/>
        <v>0.10960000000000003</v>
      </c>
    </row>
    <row r="546" spans="5:8" x14ac:dyDescent="0.25">
      <c r="E546" s="36"/>
      <c r="F546" s="33" t="s">
        <v>2111</v>
      </c>
      <c r="G546" s="34" t="s">
        <v>1581</v>
      </c>
      <c r="H546" s="31">
        <f t="shared" si="9"/>
        <v>0</v>
      </c>
    </row>
    <row r="547" spans="5:8" x14ac:dyDescent="0.25">
      <c r="E547" s="36"/>
      <c r="F547" s="29" t="s">
        <v>2112</v>
      </c>
      <c r="G547" s="34" t="s">
        <v>1557</v>
      </c>
      <c r="H547" s="31">
        <f t="shared" si="9"/>
        <v>0.10960000000000003</v>
      </c>
    </row>
    <row r="548" spans="5:8" x14ac:dyDescent="0.25">
      <c r="E548" s="36"/>
      <c r="F548" s="29" t="s">
        <v>2113</v>
      </c>
      <c r="G548" s="34" t="s">
        <v>1600</v>
      </c>
      <c r="H548" s="31">
        <f t="shared" si="9"/>
        <v>0.11529999999999996</v>
      </c>
    </row>
    <row r="549" spans="5:8" x14ac:dyDescent="0.25">
      <c r="E549" s="36"/>
      <c r="F549" s="33" t="s">
        <v>2114</v>
      </c>
      <c r="G549" s="34" t="s">
        <v>1600</v>
      </c>
      <c r="H549" s="31">
        <f t="shared" si="9"/>
        <v>0.11529999999999996</v>
      </c>
    </row>
    <row r="550" spans="5:8" x14ac:dyDescent="0.25">
      <c r="E550" s="36"/>
      <c r="F550" s="29" t="s">
        <v>2115</v>
      </c>
      <c r="G550" s="34" t="s">
        <v>1600</v>
      </c>
      <c r="H550" s="31">
        <f t="shared" si="9"/>
        <v>0.11529999999999996</v>
      </c>
    </row>
    <row r="551" spans="5:8" x14ac:dyDescent="0.25">
      <c r="E551" s="36"/>
      <c r="F551" s="33" t="s">
        <v>2116</v>
      </c>
      <c r="G551" s="34" t="s">
        <v>1557</v>
      </c>
      <c r="H551" s="31">
        <f t="shared" si="9"/>
        <v>0.10960000000000003</v>
      </c>
    </row>
    <row r="552" spans="5:8" x14ac:dyDescent="0.25">
      <c r="E552" s="36"/>
      <c r="F552" s="29" t="s">
        <v>2117</v>
      </c>
      <c r="G552" s="34" t="s">
        <v>1600</v>
      </c>
      <c r="H552" s="31">
        <f t="shared" si="9"/>
        <v>0.11529999999999996</v>
      </c>
    </row>
    <row r="553" spans="5:8" x14ac:dyDescent="0.25">
      <c r="E553" s="36"/>
      <c r="F553" s="29" t="s">
        <v>2118</v>
      </c>
      <c r="G553" s="34" t="s">
        <v>1581</v>
      </c>
      <c r="H553" s="31">
        <f t="shared" si="9"/>
        <v>0</v>
      </c>
    </row>
    <row r="554" spans="5:8" x14ac:dyDescent="0.25">
      <c r="E554" s="36"/>
      <c r="F554" s="29" t="s">
        <v>2119</v>
      </c>
      <c r="G554" s="34" t="s">
        <v>1600</v>
      </c>
      <c r="H554" s="31">
        <f t="shared" si="9"/>
        <v>0.11529999999999996</v>
      </c>
    </row>
    <row r="555" spans="5:8" x14ac:dyDescent="0.25">
      <c r="E555" s="36"/>
      <c r="F555" s="33" t="s">
        <v>2120</v>
      </c>
      <c r="G555" s="34" t="s">
        <v>1600</v>
      </c>
      <c r="H555" s="31">
        <f t="shared" si="9"/>
        <v>0.11529999999999996</v>
      </c>
    </row>
    <row r="556" spans="5:8" x14ac:dyDescent="0.25">
      <c r="E556" s="36"/>
      <c r="F556" s="29" t="s">
        <v>2121</v>
      </c>
      <c r="G556" s="34" t="s">
        <v>1600</v>
      </c>
      <c r="H556" s="31">
        <f t="shared" si="9"/>
        <v>0.11529999999999996</v>
      </c>
    </row>
    <row r="557" spans="5:8" x14ac:dyDescent="0.25">
      <c r="E557" s="36"/>
      <c r="F557" s="29" t="s">
        <v>2122</v>
      </c>
      <c r="G557" s="34" t="s">
        <v>1557</v>
      </c>
      <c r="H557" s="31">
        <f t="shared" si="9"/>
        <v>0.10960000000000003</v>
      </c>
    </row>
    <row r="558" spans="5:8" x14ac:dyDescent="0.25">
      <c r="E558" s="36"/>
      <c r="F558" s="29" t="s">
        <v>2123</v>
      </c>
      <c r="G558" s="34" t="s">
        <v>1600</v>
      </c>
      <c r="H558" s="31">
        <f t="shared" si="9"/>
        <v>0.11529999999999996</v>
      </c>
    </row>
    <row r="559" spans="5:8" x14ac:dyDescent="0.25">
      <c r="E559" s="36"/>
      <c r="F559" s="29" t="s">
        <v>2124</v>
      </c>
      <c r="G559" s="34" t="s">
        <v>1557</v>
      </c>
      <c r="H559" s="31">
        <f t="shared" si="9"/>
        <v>0.10960000000000003</v>
      </c>
    </row>
    <row r="560" spans="5:8" x14ac:dyDescent="0.25">
      <c r="E560" s="36"/>
      <c r="F560" s="29" t="s">
        <v>2125</v>
      </c>
      <c r="G560" s="34" t="s">
        <v>1600</v>
      </c>
      <c r="H560" s="31">
        <f t="shared" si="9"/>
        <v>0.11529999999999996</v>
      </c>
    </row>
    <row r="561" spans="5:8" x14ac:dyDescent="0.25">
      <c r="E561" s="36"/>
      <c r="F561" s="33" t="s">
        <v>2126</v>
      </c>
      <c r="G561" s="34" t="s">
        <v>1600</v>
      </c>
      <c r="H561" s="31">
        <f t="shared" si="9"/>
        <v>0.11529999999999996</v>
      </c>
    </row>
    <row r="562" spans="5:8" x14ac:dyDescent="0.25">
      <c r="E562" s="36"/>
      <c r="F562" s="29" t="s">
        <v>2127</v>
      </c>
      <c r="G562" s="34" t="s">
        <v>1600</v>
      </c>
      <c r="H562" s="31">
        <f t="shared" si="9"/>
        <v>0.11529999999999996</v>
      </c>
    </row>
    <row r="563" spans="5:8" x14ac:dyDescent="0.25">
      <c r="E563" s="36"/>
      <c r="F563" s="29" t="s">
        <v>2128</v>
      </c>
      <c r="G563" s="34" t="s">
        <v>1600</v>
      </c>
      <c r="H563" s="31">
        <f t="shared" si="9"/>
        <v>0.11529999999999996</v>
      </c>
    </row>
    <row r="564" spans="5:8" x14ac:dyDescent="0.25">
      <c r="E564" s="36"/>
      <c r="F564" s="29" t="s">
        <v>2129</v>
      </c>
      <c r="G564" s="34" t="s">
        <v>1600</v>
      </c>
      <c r="H564" s="31">
        <f t="shared" si="9"/>
        <v>0.11529999999999996</v>
      </c>
    </row>
    <row r="565" spans="5:8" x14ac:dyDescent="0.25">
      <c r="E565" s="36"/>
      <c r="F565" s="29" t="s">
        <v>2130</v>
      </c>
      <c r="G565" s="34" t="s">
        <v>1600</v>
      </c>
      <c r="H565" s="31">
        <f t="shared" si="9"/>
        <v>0.11529999999999996</v>
      </c>
    </row>
    <row r="566" spans="5:8" x14ac:dyDescent="0.25">
      <c r="E566" s="36"/>
      <c r="F566" s="29" t="s">
        <v>2131</v>
      </c>
      <c r="G566" s="34" t="s">
        <v>1600</v>
      </c>
      <c r="H566" s="31">
        <f t="shared" si="9"/>
        <v>0.11529999999999996</v>
      </c>
    </row>
    <row r="567" spans="5:8" x14ac:dyDescent="0.25">
      <c r="E567" s="36"/>
      <c r="F567" s="33" t="s">
        <v>2132</v>
      </c>
      <c r="G567" s="34" t="s">
        <v>1549</v>
      </c>
      <c r="H567" s="31">
        <f t="shared" si="9"/>
        <v>0.11639999999999995</v>
      </c>
    </row>
    <row r="568" spans="5:8" x14ac:dyDescent="0.25">
      <c r="E568" s="36"/>
      <c r="F568" s="29" t="s">
        <v>2133</v>
      </c>
      <c r="G568" s="34" t="s">
        <v>1600</v>
      </c>
      <c r="H568" s="31">
        <f t="shared" si="9"/>
        <v>0.11529999999999996</v>
      </c>
    </row>
    <row r="569" spans="5:8" x14ac:dyDescent="0.25">
      <c r="E569" s="36"/>
      <c r="F569" s="51" t="s">
        <v>2134</v>
      </c>
      <c r="G569" s="34" t="s">
        <v>1600</v>
      </c>
      <c r="H569" s="31">
        <f t="shared" si="9"/>
        <v>0.11529999999999996</v>
      </c>
    </row>
    <row r="570" spans="5:8" x14ac:dyDescent="0.25">
      <c r="E570" s="36"/>
      <c r="F570" s="46" t="s">
        <v>2135</v>
      </c>
      <c r="G570" s="34" t="s">
        <v>1600</v>
      </c>
      <c r="H570" s="31">
        <f t="shared" si="9"/>
        <v>0.11529999999999996</v>
      </c>
    </row>
    <row r="571" spans="5:8" x14ac:dyDescent="0.25">
      <c r="E571" s="36"/>
      <c r="F571" s="46" t="s">
        <v>2136</v>
      </c>
      <c r="G571" s="34" t="s">
        <v>1600</v>
      </c>
      <c r="H571" s="31">
        <f t="shared" si="9"/>
        <v>0.11529999999999996</v>
      </c>
    </row>
    <row r="572" spans="5:8" x14ac:dyDescent="0.25">
      <c r="E572" s="36"/>
      <c r="F572" s="46" t="s">
        <v>2137</v>
      </c>
      <c r="G572" s="34" t="s">
        <v>1600</v>
      </c>
      <c r="H572" s="31">
        <f t="shared" si="9"/>
        <v>0.11529999999999996</v>
      </c>
    </row>
    <row r="573" spans="5:8" x14ac:dyDescent="0.25">
      <c r="E573" s="36"/>
      <c r="F573" s="46" t="s">
        <v>2138</v>
      </c>
      <c r="G573" s="34" t="s">
        <v>1600</v>
      </c>
      <c r="H573" s="31">
        <f t="shared" si="9"/>
        <v>0.11529999999999996</v>
      </c>
    </row>
    <row r="574" spans="5:8" x14ac:dyDescent="0.25">
      <c r="E574" s="36"/>
      <c r="F574" s="32" t="s">
        <v>2139</v>
      </c>
      <c r="G574" s="34" t="s">
        <v>1600</v>
      </c>
      <c r="H574" s="31">
        <f t="shared" si="9"/>
        <v>0.11529999999999996</v>
      </c>
    </row>
    <row r="575" spans="5:8" x14ac:dyDescent="0.25">
      <c r="E575" s="36"/>
      <c r="F575" s="33" t="s">
        <v>2140</v>
      </c>
      <c r="G575" s="34" t="s">
        <v>1600</v>
      </c>
      <c r="H575" s="31">
        <f t="shared" si="9"/>
        <v>0.11529999999999996</v>
      </c>
    </row>
    <row r="576" spans="5:8" x14ac:dyDescent="0.25">
      <c r="E576" s="36"/>
      <c r="F576" s="29" t="s">
        <v>2141</v>
      </c>
      <c r="G576" s="34" t="s">
        <v>1600</v>
      </c>
      <c r="H576" s="31">
        <f t="shared" si="9"/>
        <v>0.11529999999999996</v>
      </c>
    </row>
    <row r="577" spans="5:8" x14ac:dyDescent="0.25">
      <c r="E577" s="36"/>
      <c r="F577" s="33" t="s">
        <v>2142</v>
      </c>
      <c r="G577" s="34" t="s">
        <v>1600</v>
      </c>
      <c r="H577" s="31">
        <f t="shared" si="9"/>
        <v>0.11529999999999996</v>
      </c>
    </row>
    <row r="578" spans="5:8" x14ac:dyDescent="0.25">
      <c r="E578" s="36"/>
      <c r="F578" s="29" t="s">
        <v>2143</v>
      </c>
      <c r="G578" s="34" t="s">
        <v>1600</v>
      </c>
      <c r="H578" s="31">
        <f t="shared" si="9"/>
        <v>0.11529999999999996</v>
      </c>
    </row>
    <row r="579" spans="5:8" x14ac:dyDescent="0.25">
      <c r="E579" s="36"/>
      <c r="F579" s="29" t="s">
        <v>2144</v>
      </c>
      <c r="G579" s="34" t="s">
        <v>1600</v>
      </c>
      <c r="H579" s="31">
        <f t="shared" si="9"/>
        <v>0.11529999999999996</v>
      </c>
    </row>
    <row r="580" spans="5:8" x14ac:dyDescent="0.25">
      <c r="E580" s="36"/>
      <c r="F580" s="33" t="s">
        <v>2145</v>
      </c>
      <c r="G580" s="34" t="s">
        <v>1600</v>
      </c>
      <c r="H580" s="31">
        <f t="shared" ref="H580:H643" si="10">VLOOKUP(G580,$A$4:$B$31,2,FALSE)</f>
        <v>0.11529999999999996</v>
      </c>
    </row>
    <row r="581" spans="5:8" x14ac:dyDescent="0.25">
      <c r="E581" s="36"/>
      <c r="F581" s="33" t="s">
        <v>2146</v>
      </c>
      <c r="G581" s="34" t="s">
        <v>1600</v>
      </c>
      <c r="H581" s="31">
        <f t="shared" si="10"/>
        <v>0.11529999999999996</v>
      </c>
    </row>
    <row r="582" spans="5:8" x14ac:dyDescent="0.25">
      <c r="E582" s="36"/>
      <c r="F582" s="29" t="s">
        <v>2147</v>
      </c>
      <c r="G582" s="34" t="s">
        <v>1600</v>
      </c>
      <c r="H582" s="31">
        <f t="shared" si="10"/>
        <v>0.11529999999999996</v>
      </c>
    </row>
    <row r="583" spans="5:8" x14ac:dyDescent="0.25">
      <c r="E583" s="36"/>
      <c r="F583" s="32" t="s">
        <v>2148</v>
      </c>
      <c r="G583" s="34" t="s">
        <v>1600</v>
      </c>
      <c r="H583" s="31">
        <f t="shared" si="10"/>
        <v>0.11529999999999996</v>
      </c>
    </row>
    <row r="584" spans="5:8" x14ac:dyDescent="0.25">
      <c r="E584" s="36"/>
      <c r="F584" s="33" t="s">
        <v>2149</v>
      </c>
      <c r="G584" s="34" t="s">
        <v>1600</v>
      </c>
      <c r="H584" s="31">
        <f t="shared" si="10"/>
        <v>0.11529999999999996</v>
      </c>
    </row>
    <row r="585" spans="5:8" x14ac:dyDescent="0.25">
      <c r="E585" s="36"/>
      <c r="F585" s="29" t="s">
        <v>2150</v>
      </c>
      <c r="G585" s="34" t="s">
        <v>1600</v>
      </c>
      <c r="H585" s="31">
        <f t="shared" si="10"/>
        <v>0.11529999999999996</v>
      </c>
    </row>
    <row r="586" spans="5:8" x14ac:dyDescent="0.25">
      <c r="E586" s="36"/>
      <c r="F586" s="29" t="s">
        <v>2151</v>
      </c>
      <c r="G586" s="34" t="s">
        <v>1600</v>
      </c>
      <c r="H586" s="31">
        <f t="shared" si="10"/>
        <v>0.11529999999999996</v>
      </c>
    </row>
    <row r="587" spans="5:8" x14ac:dyDescent="0.25">
      <c r="E587" s="36"/>
      <c r="F587" s="29" t="s">
        <v>2152</v>
      </c>
      <c r="G587" s="34" t="s">
        <v>1600</v>
      </c>
      <c r="H587" s="31">
        <f t="shared" si="10"/>
        <v>0.11529999999999996</v>
      </c>
    </row>
    <row r="588" spans="5:8" x14ac:dyDescent="0.25">
      <c r="E588" s="36"/>
      <c r="F588" s="29" t="s">
        <v>2153</v>
      </c>
      <c r="G588" s="34" t="s">
        <v>1600</v>
      </c>
      <c r="H588" s="31">
        <f t="shared" si="10"/>
        <v>0.11529999999999996</v>
      </c>
    </row>
    <row r="589" spans="5:8" x14ac:dyDescent="0.25">
      <c r="E589" s="36"/>
      <c r="F589" s="29" t="s">
        <v>2154</v>
      </c>
      <c r="G589" s="34" t="s">
        <v>1600</v>
      </c>
      <c r="H589" s="31">
        <f t="shared" si="10"/>
        <v>0.11529999999999996</v>
      </c>
    </row>
    <row r="590" spans="5:8" x14ac:dyDescent="0.25">
      <c r="E590" s="36"/>
      <c r="F590" s="50" t="s">
        <v>2155</v>
      </c>
      <c r="G590" s="34" t="s">
        <v>1600</v>
      </c>
      <c r="H590" s="31">
        <f t="shared" si="10"/>
        <v>0.11529999999999996</v>
      </c>
    </row>
    <row r="591" spans="5:8" x14ac:dyDescent="0.25">
      <c r="E591" s="36"/>
      <c r="F591" s="33" t="s">
        <v>2156</v>
      </c>
      <c r="G591" s="34" t="s">
        <v>1600</v>
      </c>
      <c r="H591" s="31">
        <f t="shared" si="10"/>
        <v>0.11529999999999996</v>
      </c>
    </row>
    <row r="592" spans="5:8" x14ac:dyDescent="0.25">
      <c r="E592" s="36"/>
      <c r="F592" s="29" t="s">
        <v>2157</v>
      </c>
      <c r="G592" s="34" t="s">
        <v>1600</v>
      </c>
      <c r="H592" s="31">
        <f t="shared" si="10"/>
        <v>0.11529999999999996</v>
      </c>
    </row>
    <row r="593" spans="5:8" x14ac:dyDescent="0.25">
      <c r="E593" s="36"/>
      <c r="F593" s="49" t="s">
        <v>2158</v>
      </c>
      <c r="G593" s="34" t="s">
        <v>1600</v>
      </c>
      <c r="H593" s="31">
        <f t="shared" si="10"/>
        <v>0.11529999999999996</v>
      </c>
    </row>
    <row r="594" spans="5:8" x14ac:dyDescent="0.25">
      <c r="E594" s="36"/>
      <c r="F594" s="33" t="s">
        <v>2159</v>
      </c>
      <c r="G594" s="34" t="s">
        <v>1600</v>
      </c>
      <c r="H594" s="31">
        <f t="shared" si="10"/>
        <v>0.11529999999999996</v>
      </c>
    </row>
    <row r="595" spans="5:8" x14ac:dyDescent="0.25">
      <c r="E595" s="36"/>
      <c r="F595" s="29" t="s">
        <v>2160</v>
      </c>
      <c r="G595" s="34" t="s">
        <v>1600</v>
      </c>
      <c r="H595" s="31">
        <f t="shared" si="10"/>
        <v>0.11529999999999996</v>
      </c>
    </row>
    <row r="596" spans="5:8" x14ac:dyDescent="0.25">
      <c r="E596" s="36"/>
      <c r="F596" s="33" t="s">
        <v>2161</v>
      </c>
      <c r="G596" s="34" t="s">
        <v>1581</v>
      </c>
      <c r="H596" s="31">
        <f t="shared" si="10"/>
        <v>0</v>
      </c>
    </row>
    <row r="597" spans="5:8" x14ac:dyDescent="0.25">
      <c r="E597" s="36"/>
      <c r="F597" s="43" t="s">
        <v>2162</v>
      </c>
      <c r="G597" s="34" t="s">
        <v>1600</v>
      </c>
      <c r="H597" s="31">
        <f t="shared" si="10"/>
        <v>0.11529999999999996</v>
      </c>
    </row>
    <row r="598" spans="5:8" x14ac:dyDescent="0.25">
      <c r="E598" s="36"/>
      <c r="F598" s="29" t="s">
        <v>2163</v>
      </c>
      <c r="G598" s="34" t="s">
        <v>1600</v>
      </c>
      <c r="H598" s="31">
        <f t="shared" si="10"/>
        <v>0.11529999999999996</v>
      </c>
    </row>
    <row r="599" spans="5:8" x14ac:dyDescent="0.25">
      <c r="E599" s="36"/>
      <c r="F599" s="29" t="s">
        <v>2164</v>
      </c>
      <c r="G599" s="34" t="s">
        <v>1600</v>
      </c>
      <c r="H599" s="31">
        <f t="shared" si="10"/>
        <v>0.11529999999999996</v>
      </c>
    </row>
    <row r="600" spans="5:8" x14ac:dyDescent="0.25">
      <c r="E600" s="36"/>
      <c r="F600" s="51" t="s">
        <v>2165</v>
      </c>
      <c r="G600" s="34" t="s">
        <v>1600</v>
      </c>
      <c r="H600" s="31">
        <f t="shared" si="10"/>
        <v>0.11529999999999996</v>
      </c>
    </row>
    <row r="601" spans="5:8" x14ac:dyDescent="0.25">
      <c r="E601" s="36"/>
      <c r="F601" s="46" t="s">
        <v>2166</v>
      </c>
      <c r="G601" s="34" t="s">
        <v>1581</v>
      </c>
      <c r="H601" s="31">
        <f t="shared" si="10"/>
        <v>0</v>
      </c>
    </row>
    <row r="602" spans="5:8" x14ac:dyDescent="0.25">
      <c r="E602" s="36"/>
      <c r="F602" s="29" t="s">
        <v>2167</v>
      </c>
      <c r="G602" s="34" t="s">
        <v>1581</v>
      </c>
      <c r="H602" s="31">
        <f t="shared" si="10"/>
        <v>0</v>
      </c>
    </row>
    <row r="603" spans="5:8" x14ac:dyDescent="0.25">
      <c r="E603" s="36"/>
      <c r="F603" s="29" t="s">
        <v>2168</v>
      </c>
      <c r="G603" s="34" t="s">
        <v>1600</v>
      </c>
      <c r="H603" s="31">
        <f t="shared" si="10"/>
        <v>0.11529999999999996</v>
      </c>
    </row>
    <row r="604" spans="5:8" x14ac:dyDescent="0.25">
      <c r="E604" s="36"/>
      <c r="F604" s="33" t="s">
        <v>2169</v>
      </c>
      <c r="G604" s="34" t="s">
        <v>1557</v>
      </c>
      <c r="H604" s="31">
        <f t="shared" si="10"/>
        <v>0.10960000000000003</v>
      </c>
    </row>
    <row r="605" spans="5:8" x14ac:dyDescent="0.25">
      <c r="E605" s="36"/>
      <c r="F605" s="29" t="s">
        <v>2170</v>
      </c>
      <c r="G605" s="34" t="s">
        <v>1581</v>
      </c>
      <c r="H605" s="31">
        <f t="shared" si="10"/>
        <v>0</v>
      </c>
    </row>
    <row r="606" spans="5:8" x14ac:dyDescent="0.25">
      <c r="E606" s="36"/>
      <c r="F606" s="29" t="s">
        <v>2171</v>
      </c>
      <c r="G606" s="34" t="s">
        <v>1600</v>
      </c>
      <c r="H606" s="31">
        <f t="shared" si="10"/>
        <v>0.11529999999999996</v>
      </c>
    </row>
    <row r="607" spans="5:8" x14ac:dyDescent="0.25">
      <c r="E607" s="36"/>
      <c r="F607" s="43" t="s">
        <v>2172</v>
      </c>
      <c r="G607" s="34" t="s">
        <v>1600</v>
      </c>
      <c r="H607" s="31">
        <f t="shared" si="10"/>
        <v>0.11529999999999996</v>
      </c>
    </row>
    <row r="608" spans="5:8" x14ac:dyDescent="0.25">
      <c r="E608" s="36"/>
      <c r="F608" s="29" t="s">
        <v>2173</v>
      </c>
      <c r="G608" s="34" t="s">
        <v>1557</v>
      </c>
      <c r="H608" s="31">
        <f t="shared" si="10"/>
        <v>0.10960000000000003</v>
      </c>
    </row>
    <row r="609" spans="5:8" x14ac:dyDescent="0.25">
      <c r="E609" s="36"/>
      <c r="F609" s="29" t="s">
        <v>2174</v>
      </c>
      <c r="G609" s="34" t="s">
        <v>1600</v>
      </c>
      <c r="H609" s="31">
        <f t="shared" si="10"/>
        <v>0.11529999999999996</v>
      </c>
    </row>
    <row r="610" spans="5:8" x14ac:dyDescent="0.25">
      <c r="E610" s="36"/>
      <c r="F610" s="48" t="s">
        <v>2175</v>
      </c>
      <c r="G610" s="34" t="s">
        <v>1600</v>
      </c>
      <c r="H610" s="31">
        <f t="shared" si="10"/>
        <v>0.11529999999999996</v>
      </c>
    </row>
    <row r="611" spans="5:8" x14ac:dyDescent="0.25">
      <c r="E611" s="36"/>
      <c r="F611" s="33" t="s">
        <v>2176</v>
      </c>
      <c r="G611" s="34" t="s">
        <v>1600</v>
      </c>
      <c r="H611" s="31">
        <f t="shared" si="10"/>
        <v>0.11529999999999996</v>
      </c>
    </row>
    <row r="612" spans="5:8" x14ac:dyDescent="0.25">
      <c r="E612" s="36"/>
      <c r="F612" s="33" t="s">
        <v>2177</v>
      </c>
      <c r="G612" s="34" t="s">
        <v>1600</v>
      </c>
      <c r="H612" s="31">
        <f t="shared" si="10"/>
        <v>0.11529999999999996</v>
      </c>
    </row>
    <row r="613" spans="5:8" x14ac:dyDescent="0.25">
      <c r="E613" s="36"/>
      <c r="F613" s="32" t="s">
        <v>2178</v>
      </c>
      <c r="G613" s="34" t="s">
        <v>1600</v>
      </c>
      <c r="H613" s="31">
        <f t="shared" si="10"/>
        <v>0.11529999999999996</v>
      </c>
    </row>
    <row r="614" spans="5:8" x14ac:dyDescent="0.25">
      <c r="E614" s="36"/>
      <c r="F614" s="32" t="s">
        <v>2179</v>
      </c>
      <c r="G614" s="34" t="s">
        <v>1600</v>
      </c>
      <c r="H614" s="31">
        <f t="shared" si="10"/>
        <v>0.11529999999999996</v>
      </c>
    </row>
    <row r="615" spans="5:8" x14ac:dyDescent="0.25">
      <c r="E615" s="36"/>
      <c r="F615" s="33" t="s">
        <v>2180</v>
      </c>
      <c r="G615" s="34" t="s">
        <v>1600</v>
      </c>
      <c r="H615" s="31">
        <f t="shared" si="10"/>
        <v>0.11529999999999996</v>
      </c>
    </row>
    <row r="616" spans="5:8" x14ac:dyDescent="0.25">
      <c r="E616" s="36"/>
      <c r="F616" s="29" t="s">
        <v>2181</v>
      </c>
      <c r="G616" s="34" t="s">
        <v>1600</v>
      </c>
      <c r="H616" s="31">
        <f t="shared" si="10"/>
        <v>0.11529999999999996</v>
      </c>
    </row>
    <row r="617" spans="5:8" x14ac:dyDescent="0.25">
      <c r="E617" s="36"/>
      <c r="F617" s="29" t="s">
        <v>2182</v>
      </c>
      <c r="G617" s="34" t="s">
        <v>1600</v>
      </c>
      <c r="H617" s="31">
        <f t="shared" si="10"/>
        <v>0.11529999999999996</v>
      </c>
    </row>
    <row r="618" spans="5:8" x14ac:dyDescent="0.25">
      <c r="E618" s="36"/>
      <c r="F618" s="50" t="s">
        <v>2183</v>
      </c>
      <c r="G618" s="34" t="s">
        <v>1600</v>
      </c>
      <c r="H618" s="31">
        <f t="shared" si="10"/>
        <v>0.11529999999999996</v>
      </c>
    </row>
    <row r="619" spans="5:8" x14ac:dyDescent="0.25">
      <c r="E619" s="36"/>
      <c r="F619" s="29" t="s">
        <v>2184</v>
      </c>
      <c r="G619" s="34" t="s">
        <v>1581</v>
      </c>
      <c r="H619" s="31">
        <f t="shared" si="10"/>
        <v>0</v>
      </c>
    </row>
    <row r="620" spans="5:8" x14ac:dyDescent="0.25">
      <c r="E620" s="36"/>
      <c r="F620" s="29" t="s">
        <v>2185</v>
      </c>
      <c r="G620" s="34" t="s">
        <v>1600</v>
      </c>
      <c r="H620" s="31">
        <f t="shared" si="10"/>
        <v>0.11529999999999996</v>
      </c>
    </row>
    <row r="621" spans="5:8" x14ac:dyDescent="0.25">
      <c r="E621" s="36"/>
      <c r="F621" s="29" t="s">
        <v>2186</v>
      </c>
      <c r="G621" s="34" t="s">
        <v>7736</v>
      </c>
      <c r="H621" s="31">
        <f t="shared" si="10"/>
        <v>0</v>
      </c>
    </row>
    <row r="622" spans="5:8" x14ac:dyDescent="0.25">
      <c r="E622" s="36"/>
      <c r="F622" s="29" t="s">
        <v>2187</v>
      </c>
      <c r="G622" s="34" t="s">
        <v>1600</v>
      </c>
      <c r="H622" s="31">
        <f t="shared" si="10"/>
        <v>0.11529999999999996</v>
      </c>
    </row>
    <row r="623" spans="5:8" x14ac:dyDescent="0.25">
      <c r="E623" s="36"/>
      <c r="F623" s="29" t="s">
        <v>2188</v>
      </c>
      <c r="G623" s="34" t="s">
        <v>1600</v>
      </c>
      <c r="H623" s="31">
        <f t="shared" si="10"/>
        <v>0.11529999999999996</v>
      </c>
    </row>
    <row r="624" spans="5:8" x14ac:dyDescent="0.25">
      <c r="E624" s="36"/>
      <c r="F624" s="29" t="s">
        <v>2189</v>
      </c>
      <c r="G624" s="34" t="s">
        <v>1600</v>
      </c>
      <c r="H624" s="31">
        <f t="shared" si="10"/>
        <v>0.11529999999999996</v>
      </c>
    </row>
    <row r="625" spans="5:8" x14ac:dyDescent="0.25">
      <c r="E625" s="36"/>
      <c r="F625" s="33" t="s">
        <v>2190</v>
      </c>
      <c r="G625" s="34" t="s">
        <v>1600</v>
      </c>
      <c r="H625" s="31">
        <f t="shared" si="10"/>
        <v>0.11529999999999996</v>
      </c>
    </row>
    <row r="626" spans="5:8" x14ac:dyDescent="0.25">
      <c r="E626" s="36"/>
      <c r="F626" s="33" t="s">
        <v>2191</v>
      </c>
      <c r="G626" s="34" t="s">
        <v>1600</v>
      </c>
      <c r="H626" s="31">
        <f t="shared" si="10"/>
        <v>0.11529999999999996</v>
      </c>
    </row>
    <row r="627" spans="5:8" x14ac:dyDescent="0.25">
      <c r="E627" s="36"/>
      <c r="F627" s="29" t="s">
        <v>2192</v>
      </c>
      <c r="G627" s="34" t="s">
        <v>1600</v>
      </c>
      <c r="H627" s="31">
        <f t="shared" si="10"/>
        <v>0.11529999999999996</v>
      </c>
    </row>
    <row r="628" spans="5:8" x14ac:dyDescent="0.25">
      <c r="E628" s="36"/>
      <c r="F628" s="33" t="s">
        <v>2193</v>
      </c>
      <c r="G628" s="34" t="s">
        <v>1600</v>
      </c>
      <c r="H628" s="31">
        <f t="shared" si="10"/>
        <v>0.11529999999999996</v>
      </c>
    </row>
    <row r="629" spans="5:8" x14ac:dyDescent="0.25">
      <c r="E629" s="36"/>
      <c r="F629" s="33" t="s">
        <v>2194</v>
      </c>
      <c r="G629" s="34" t="s">
        <v>1600</v>
      </c>
      <c r="H629" s="31">
        <f t="shared" si="10"/>
        <v>0.11529999999999996</v>
      </c>
    </row>
    <row r="630" spans="5:8" x14ac:dyDescent="0.25">
      <c r="E630" s="36"/>
      <c r="F630" s="29" t="s">
        <v>2195</v>
      </c>
      <c r="G630" s="34" t="s">
        <v>1600</v>
      </c>
      <c r="H630" s="31">
        <f t="shared" si="10"/>
        <v>0.11529999999999996</v>
      </c>
    </row>
    <row r="631" spans="5:8" x14ac:dyDescent="0.25">
      <c r="E631" s="36"/>
      <c r="F631" s="29" t="s">
        <v>2196</v>
      </c>
      <c r="G631" s="34" t="s">
        <v>1549</v>
      </c>
      <c r="H631" s="31">
        <f t="shared" si="10"/>
        <v>0.11639999999999995</v>
      </c>
    </row>
    <row r="632" spans="5:8" x14ac:dyDescent="0.25">
      <c r="E632" s="36"/>
      <c r="F632" s="29" t="s">
        <v>2197</v>
      </c>
      <c r="G632" s="34" t="s">
        <v>1581</v>
      </c>
      <c r="H632" s="31">
        <f t="shared" si="10"/>
        <v>0</v>
      </c>
    </row>
    <row r="633" spans="5:8" x14ac:dyDescent="0.25">
      <c r="E633" s="36"/>
      <c r="F633" s="33" t="s">
        <v>2198</v>
      </c>
      <c r="G633" s="34" t="s">
        <v>1581</v>
      </c>
      <c r="H633" s="31">
        <f t="shared" si="10"/>
        <v>0</v>
      </c>
    </row>
    <row r="634" spans="5:8" x14ac:dyDescent="0.25">
      <c r="E634" s="36"/>
      <c r="F634" s="43" t="s">
        <v>2199</v>
      </c>
      <c r="G634" s="34" t="s">
        <v>1600</v>
      </c>
      <c r="H634" s="31">
        <f t="shared" si="10"/>
        <v>0.11529999999999996</v>
      </c>
    </row>
    <row r="635" spans="5:8" x14ac:dyDescent="0.25">
      <c r="E635" s="36"/>
      <c r="F635" s="29" t="s">
        <v>2200</v>
      </c>
      <c r="G635" s="34" t="s">
        <v>1581</v>
      </c>
      <c r="H635" s="31">
        <f t="shared" si="10"/>
        <v>0</v>
      </c>
    </row>
    <row r="636" spans="5:8" x14ac:dyDescent="0.25">
      <c r="E636" s="36"/>
      <c r="F636" s="29" t="s">
        <v>2201</v>
      </c>
      <c r="G636" s="34" t="s">
        <v>1581</v>
      </c>
      <c r="H636" s="31">
        <f t="shared" si="10"/>
        <v>0</v>
      </c>
    </row>
    <row r="637" spans="5:8" x14ac:dyDescent="0.25">
      <c r="E637" s="36"/>
      <c r="F637" s="29" t="s">
        <v>2202</v>
      </c>
      <c r="G637" s="34" t="s">
        <v>1581</v>
      </c>
      <c r="H637" s="31">
        <f t="shared" si="10"/>
        <v>0</v>
      </c>
    </row>
    <row r="638" spans="5:8" x14ac:dyDescent="0.25">
      <c r="E638" s="36"/>
      <c r="F638" s="32" t="s">
        <v>2203</v>
      </c>
      <c r="G638" s="34" t="s">
        <v>1581</v>
      </c>
      <c r="H638" s="31">
        <f t="shared" si="10"/>
        <v>0</v>
      </c>
    </row>
    <row r="639" spans="5:8" x14ac:dyDescent="0.25">
      <c r="E639" s="36"/>
      <c r="F639" s="29" t="s">
        <v>2204</v>
      </c>
      <c r="G639" s="34" t="s">
        <v>1600</v>
      </c>
      <c r="H639" s="31">
        <f t="shared" si="10"/>
        <v>0.11529999999999996</v>
      </c>
    </row>
    <row r="640" spans="5:8" x14ac:dyDescent="0.25">
      <c r="E640" s="36"/>
      <c r="F640" s="33" t="s">
        <v>2205</v>
      </c>
      <c r="G640" s="34" t="s">
        <v>1600</v>
      </c>
      <c r="H640" s="31">
        <f t="shared" si="10"/>
        <v>0.11529999999999996</v>
      </c>
    </row>
    <row r="641" spans="5:8" x14ac:dyDescent="0.25">
      <c r="E641" s="36"/>
      <c r="F641" s="29" t="s">
        <v>2206</v>
      </c>
      <c r="G641" s="34" t="s">
        <v>1600</v>
      </c>
      <c r="H641" s="31">
        <f t="shared" si="10"/>
        <v>0.11529999999999996</v>
      </c>
    </row>
    <row r="642" spans="5:8" x14ac:dyDescent="0.25">
      <c r="E642" s="36"/>
      <c r="F642" s="29" t="s">
        <v>2207</v>
      </c>
      <c r="G642" s="34" t="s">
        <v>1600</v>
      </c>
      <c r="H642" s="31">
        <f t="shared" si="10"/>
        <v>0.11529999999999996</v>
      </c>
    </row>
    <row r="643" spans="5:8" x14ac:dyDescent="0.25">
      <c r="E643" s="36"/>
      <c r="F643" s="29" t="s">
        <v>2208</v>
      </c>
      <c r="G643" s="34" t="s">
        <v>1581</v>
      </c>
      <c r="H643" s="31">
        <f t="shared" si="10"/>
        <v>0</v>
      </c>
    </row>
    <row r="644" spans="5:8" x14ac:dyDescent="0.25">
      <c r="E644" s="36"/>
      <c r="F644" s="29" t="s">
        <v>2209</v>
      </c>
      <c r="G644" s="34" t="s">
        <v>1581</v>
      </c>
      <c r="H644" s="31">
        <f t="shared" ref="H644:H707" si="11">VLOOKUP(G644,$A$4:$B$31,2,FALSE)</f>
        <v>0</v>
      </c>
    </row>
    <row r="645" spans="5:8" x14ac:dyDescent="0.25">
      <c r="E645" s="36"/>
      <c r="F645" s="29" t="s">
        <v>2210</v>
      </c>
      <c r="G645" s="34" t="s">
        <v>1600</v>
      </c>
      <c r="H645" s="31">
        <f t="shared" si="11"/>
        <v>0.11529999999999996</v>
      </c>
    </row>
    <row r="646" spans="5:8" x14ac:dyDescent="0.25">
      <c r="E646" s="36"/>
      <c r="F646" s="29" t="s">
        <v>2211</v>
      </c>
      <c r="G646" s="34" t="s">
        <v>1581</v>
      </c>
      <c r="H646" s="31">
        <f t="shared" si="11"/>
        <v>0</v>
      </c>
    </row>
    <row r="647" spans="5:8" x14ac:dyDescent="0.25">
      <c r="E647" s="36"/>
      <c r="F647" s="29" t="s">
        <v>2212</v>
      </c>
      <c r="G647" s="34" t="s">
        <v>1600</v>
      </c>
      <c r="H647" s="31">
        <f t="shared" si="11"/>
        <v>0.11529999999999996</v>
      </c>
    </row>
    <row r="648" spans="5:8" x14ac:dyDescent="0.25">
      <c r="E648" s="36"/>
      <c r="F648" s="29" t="s">
        <v>2213</v>
      </c>
      <c r="G648" s="34" t="s">
        <v>1600</v>
      </c>
      <c r="H648" s="31">
        <f t="shared" si="11"/>
        <v>0.11529999999999996</v>
      </c>
    </row>
    <row r="649" spans="5:8" x14ac:dyDescent="0.25">
      <c r="E649" s="36"/>
      <c r="F649" s="33" t="s">
        <v>2214</v>
      </c>
      <c r="G649" s="34" t="s">
        <v>1581</v>
      </c>
      <c r="H649" s="31">
        <f t="shared" si="11"/>
        <v>0</v>
      </c>
    </row>
    <row r="650" spans="5:8" x14ac:dyDescent="0.25">
      <c r="E650" s="36"/>
      <c r="F650" s="33" t="s">
        <v>2215</v>
      </c>
      <c r="G650" s="34" t="s">
        <v>1581</v>
      </c>
      <c r="H650" s="31">
        <f t="shared" si="11"/>
        <v>0</v>
      </c>
    </row>
    <row r="651" spans="5:8" x14ac:dyDescent="0.25">
      <c r="E651" s="36"/>
      <c r="F651" s="33" t="s">
        <v>2216</v>
      </c>
      <c r="G651" s="34" t="s">
        <v>1581</v>
      </c>
      <c r="H651" s="31">
        <f t="shared" si="11"/>
        <v>0</v>
      </c>
    </row>
    <row r="652" spans="5:8" x14ac:dyDescent="0.25">
      <c r="E652" s="36"/>
      <c r="F652" s="29" t="s">
        <v>2217</v>
      </c>
      <c r="G652" s="34" t="s">
        <v>1581</v>
      </c>
      <c r="H652" s="31">
        <f t="shared" si="11"/>
        <v>0</v>
      </c>
    </row>
    <row r="653" spans="5:8" x14ac:dyDescent="0.25">
      <c r="E653" s="36"/>
      <c r="F653" s="29" t="s">
        <v>2218</v>
      </c>
      <c r="G653" s="34" t="s">
        <v>1581</v>
      </c>
      <c r="H653" s="31">
        <f t="shared" si="11"/>
        <v>0</v>
      </c>
    </row>
    <row r="654" spans="5:8" x14ac:dyDescent="0.25">
      <c r="E654" s="36"/>
      <c r="F654" s="32" t="s">
        <v>2219</v>
      </c>
      <c r="G654" s="34" t="s">
        <v>1581</v>
      </c>
      <c r="H654" s="31">
        <f t="shared" si="11"/>
        <v>0</v>
      </c>
    </row>
    <row r="655" spans="5:8" x14ac:dyDescent="0.25">
      <c r="E655" s="36"/>
      <c r="F655" s="33" t="s">
        <v>2220</v>
      </c>
      <c r="G655" s="34" t="s">
        <v>1581</v>
      </c>
      <c r="H655" s="31">
        <f t="shared" si="11"/>
        <v>0</v>
      </c>
    </row>
    <row r="656" spans="5:8" x14ac:dyDescent="0.25">
      <c r="E656" s="36"/>
      <c r="F656" s="29" t="s">
        <v>2221</v>
      </c>
      <c r="G656" s="34" t="s">
        <v>1581</v>
      </c>
      <c r="H656" s="31">
        <f t="shared" si="11"/>
        <v>0</v>
      </c>
    </row>
    <row r="657" spans="5:8" x14ac:dyDescent="0.25">
      <c r="E657" s="36"/>
      <c r="F657" s="29" t="s">
        <v>2222</v>
      </c>
      <c r="G657" s="34" t="s">
        <v>1581</v>
      </c>
      <c r="H657" s="31">
        <f t="shared" si="11"/>
        <v>0</v>
      </c>
    </row>
    <row r="658" spans="5:8" x14ac:dyDescent="0.25">
      <c r="E658" s="36"/>
      <c r="F658" s="46" t="s">
        <v>2223</v>
      </c>
      <c r="G658" s="34" t="s">
        <v>1581</v>
      </c>
      <c r="H658" s="31">
        <f t="shared" si="11"/>
        <v>0</v>
      </c>
    </row>
    <row r="659" spans="5:8" x14ac:dyDescent="0.25">
      <c r="E659" s="36"/>
      <c r="F659" s="29" t="s">
        <v>2224</v>
      </c>
      <c r="G659" s="34" t="s">
        <v>1581</v>
      </c>
      <c r="H659" s="31">
        <f t="shared" si="11"/>
        <v>0</v>
      </c>
    </row>
    <row r="660" spans="5:8" x14ac:dyDescent="0.25">
      <c r="E660" s="36"/>
      <c r="F660" s="33" t="s">
        <v>2225</v>
      </c>
      <c r="G660" s="34" t="s">
        <v>1581</v>
      </c>
      <c r="H660" s="31">
        <f t="shared" si="11"/>
        <v>0</v>
      </c>
    </row>
    <row r="661" spans="5:8" x14ac:dyDescent="0.25">
      <c r="E661" s="36"/>
      <c r="F661" s="29" t="s">
        <v>2226</v>
      </c>
      <c r="G661" s="34" t="s">
        <v>1581</v>
      </c>
      <c r="H661" s="31">
        <f t="shared" si="11"/>
        <v>0</v>
      </c>
    </row>
    <row r="662" spans="5:8" x14ac:dyDescent="0.25">
      <c r="E662" s="36"/>
      <c r="F662" s="29" t="s">
        <v>2227</v>
      </c>
      <c r="G662" s="34" t="s">
        <v>1581</v>
      </c>
      <c r="H662" s="31">
        <f t="shared" si="11"/>
        <v>0</v>
      </c>
    </row>
    <row r="663" spans="5:8" x14ac:dyDescent="0.25">
      <c r="E663" s="36"/>
      <c r="F663" s="29" t="s">
        <v>2228</v>
      </c>
      <c r="G663" s="34" t="s">
        <v>1581</v>
      </c>
      <c r="H663" s="31">
        <f t="shared" si="11"/>
        <v>0</v>
      </c>
    </row>
    <row r="664" spans="5:8" x14ac:dyDescent="0.25">
      <c r="E664" s="36"/>
      <c r="F664" s="51" t="s">
        <v>2229</v>
      </c>
      <c r="G664" s="34" t="s">
        <v>1581</v>
      </c>
      <c r="H664" s="31">
        <f t="shared" si="11"/>
        <v>0</v>
      </c>
    </row>
    <row r="665" spans="5:8" x14ac:dyDescent="0.25">
      <c r="E665" s="36"/>
      <c r="F665" s="29" t="s">
        <v>2230</v>
      </c>
      <c r="G665" s="34" t="s">
        <v>1600</v>
      </c>
      <c r="H665" s="31">
        <f t="shared" si="11"/>
        <v>0.11529999999999996</v>
      </c>
    </row>
    <row r="666" spans="5:8" x14ac:dyDescent="0.25">
      <c r="E666" s="36"/>
      <c r="F666" s="33" t="s">
        <v>2231</v>
      </c>
      <c r="G666" s="34" t="s">
        <v>7736</v>
      </c>
      <c r="H666" s="31">
        <f t="shared" si="11"/>
        <v>0</v>
      </c>
    </row>
    <row r="667" spans="5:8" x14ac:dyDescent="0.25">
      <c r="E667" s="36"/>
      <c r="F667" s="29" t="s">
        <v>2232</v>
      </c>
      <c r="G667" s="34" t="s">
        <v>1600</v>
      </c>
      <c r="H667" s="31">
        <f t="shared" si="11"/>
        <v>0.11529999999999996</v>
      </c>
    </row>
    <row r="668" spans="5:8" x14ac:dyDescent="0.25">
      <c r="E668" s="36"/>
      <c r="F668" s="29" t="s">
        <v>2233</v>
      </c>
      <c r="G668" s="34" t="s">
        <v>1600</v>
      </c>
      <c r="H668" s="31">
        <f t="shared" si="11"/>
        <v>0.11529999999999996</v>
      </c>
    </row>
    <row r="669" spans="5:8" x14ac:dyDescent="0.25">
      <c r="E669" s="36"/>
      <c r="F669" s="29" t="s">
        <v>2234</v>
      </c>
      <c r="G669" s="34" t="s">
        <v>1600</v>
      </c>
      <c r="H669" s="31">
        <f t="shared" si="11"/>
        <v>0.11529999999999996</v>
      </c>
    </row>
    <row r="670" spans="5:8" x14ac:dyDescent="0.25">
      <c r="E670" s="36"/>
      <c r="F670" s="51" t="s">
        <v>2235</v>
      </c>
      <c r="G670" s="34" t="s">
        <v>1581</v>
      </c>
      <c r="H670" s="31">
        <f t="shared" si="11"/>
        <v>0</v>
      </c>
    </row>
    <row r="671" spans="5:8" x14ac:dyDescent="0.25">
      <c r="E671" s="36"/>
      <c r="F671" s="33" t="s">
        <v>2236</v>
      </c>
      <c r="G671" s="34" t="s">
        <v>1579</v>
      </c>
      <c r="H671" s="31">
        <f t="shared" si="11"/>
        <v>1</v>
      </c>
    </row>
    <row r="672" spans="5:8" x14ac:dyDescent="0.25">
      <c r="E672" s="36"/>
      <c r="F672" s="29" t="s">
        <v>2237</v>
      </c>
      <c r="G672" s="34" t="s">
        <v>1579</v>
      </c>
      <c r="H672" s="31">
        <f t="shared" si="11"/>
        <v>1</v>
      </c>
    </row>
    <row r="673" spans="5:8" x14ac:dyDescent="0.25">
      <c r="E673" s="36"/>
      <c r="F673" s="32" t="s">
        <v>2238</v>
      </c>
      <c r="G673" s="34" t="s">
        <v>1579</v>
      </c>
      <c r="H673" s="31">
        <f t="shared" si="11"/>
        <v>1</v>
      </c>
    </row>
    <row r="674" spans="5:8" x14ac:dyDescent="0.25">
      <c r="E674" s="36"/>
      <c r="F674" s="33" t="s">
        <v>2239</v>
      </c>
      <c r="G674" s="34" t="s">
        <v>1579</v>
      </c>
      <c r="H674" s="31">
        <f t="shared" si="11"/>
        <v>1</v>
      </c>
    </row>
    <row r="675" spans="5:8" x14ac:dyDescent="0.25">
      <c r="E675" s="36"/>
      <c r="F675" s="50" t="s">
        <v>2240</v>
      </c>
      <c r="G675" s="34" t="s">
        <v>1579</v>
      </c>
      <c r="H675" s="31">
        <f t="shared" si="11"/>
        <v>1</v>
      </c>
    </row>
    <row r="676" spans="5:8" x14ac:dyDescent="0.25">
      <c r="E676" s="36"/>
      <c r="F676" s="32" t="s">
        <v>2241</v>
      </c>
      <c r="G676" s="34" t="s">
        <v>1579</v>
      </c>
      <c r="H676" s="31">
        <f t="shared" si="11"/>
        <v>1</v>
      </c>
    </row>
    <row r="677" spans="5:8" x14ac:dyDescent="0.25">
      <c r="E677" s="36"/>
      <c r="F677" s="29" t="s">
        <v>2242</v>
      </c>
      <c r="G677" s="34" t="s">
        <v>1579</v>
      </c>
      <c r="H677" s="31">
        <f t="shared" si="11"/>
        <v>1</v>
      </c>
    </row>
    <row r="678" spans="5:8" x14ac:dyDescent="0.25">
      <c r="E678" s="36"/>
      <c r="F678" s="33" t="s">
        <v>2243</v>
      </c>
      <c r="G678" s="34" t="s">
        <v>1579</v>
      </c>
      <c r="H678" s="31">
        <f t="shared" si="11"/>
        <v>1</v>
      </c>
    </row>
    <row r="679" spans="5:8" x14ac:dyDescent="0.25">
      <c r="E679" s="36"/>
      <c r="F679" s="29" t="s">
        <v>2244</v>
      </c>
      <c r="G679" s="34" t="s">
        <v>1579</v>
      </c>
      <c r="H679" s="31">
        <f t="shared" si="11"/>
        <v>1</v>
      </c>
    </row>
    <row r="680" spans="5:8" x14ac:dyDescent="0.25">
      <c r="E680" s="36"/>
      <c r="F680" s="33" t="s">
        <v>2245</v>
      </c>
      <c r="G680" s="34" t="s">
        <v>1579</v>
      </c>
      <c r="H680" s="31">
        <f t="shared" si="11"/>
        <v>1</v>
      </c>
    </row>
    <row r="681" spans="5:8" x14ac:dyDescent="0.25">
      <c r="E681" s="36"/>
      <c r="F681" s="29" t="s">
        <v>2246</v>
      </c>
      <c r="G681" s="34" t="s">
        <v>1579</v>
      </c>
      <c r="H681" s="31">
        <f t="shared" si="11"/>
        <v>1</v>
      </c>
    </row>
    <row r="682" spans="5:8" x14ac:dyDescent="0.25">
      <c r="E682" s="36"/>
      <c r="F682" s="29" t="s">
        <v>2247</v>
      </c>
      <c r="G682" s="34" t="s">
        <v>1579</v>
      </c>
      <c r="H682" s="31">
        <f t="shared" si="11"/>
        <v>1</v>
      </c>
    </row>
    <row r="683" spans="5:8" x14ac:dyDescent="0.25">
      <c r="E683" s="36"/>
      <c r="F683" s="29" t="s">
        <v>2248</v>
      </c>
      <c r="G683" s="34" t="s">
        <v>1579</v>
      </c>
      <c r="H683" s="31">
        <f t="shared" si="11"/>
        <v>1</v>
      </c>
    </row>
    <row r="684" spans="5:8" x14ac:dyDescent="0.25">
      <c r="E684" s="36"/>
      <c r="F684" s="33" t="s">
        <v>2249</v>
      </c>
      <c r="G684" s="34" t="s">
        <v>1581</v>
      </c>
      <c r="H684" s="31">
        <f t="shared" si="11"/>
        <v>0</v>
      </c>
    </row>
    <row r="685" spans="5:8" x14ac:dyDescent="0.25">
      <c r="E685" s="36"/>
      <c r="F685" s="29" t="s">
        <v>2250</v>
      </c>
      <c r="G685" s="34" t="s">
        <v>1549</v>
      </c>
      <c r="H685" s="31">
        <f t="shared" si="11"/>
        <v>0.11639999999999995</v>
      </c>
    </row>
    <row r="686" spans="5:8" x14ac:dyDescent="0.25">
      <c r="E686" s="36"/>
      <c r="F686" s="48" t="s">
        <v>2251</v>
      </c>
      <c r="G686" s="34" t="s">
        <v>1600</v>
      </c>
      <c r="H686" s="31">
        <f t="shared" si="11"/>
        <v>0.11529999999999996</v>
      </c>
    </row>
    <row r="687" spans="5:8" x14ac:dyDescent="0.25">
      <c r="E687" s="36"/>
      <c r="F687" s="29" t="s">
        <v>2252</v>
      </c>
      <c r="G687" s="34" t="s">
        <v>1579</v>
      </c>
      <c r="H687" s="31">
        <f t="shared" si="11"/>
        <v>1</v>
      </c>
    </row>
    <row r="688" spans="5:8" x14ac:dyDescent="0.25">
      <c r="E688" s="36"/>
      <c r="F688" s="33" t="s">
        <v>2253</v>
      </c>
      <c r="G688" s="34" t="s">
        <v>1579</v>
      </c>
      <c r="H688" s="31">
        <f t="shared" si="11"/>
        <v>1</v>
      </c>
    </row>
    <row r="689" spans="5:8" x14ac:dyDescent="0.25">
      <c r="E689" s="36"/>
      <c r="F689" s="33" t="s">
        <v>2254</v>
      </c>
      <c r="G689" s="34" t="s">
        <v>1600</v>
      </c>
      <c r="H689" s="31">
        <f t="shared" si="11"/>
        <v>0.11529999999999996</v>
      </c>
    </row>
    <row r="690" spans="5:8" x14ac:dyDescent="0.25">
      <c r="E690" s="36"/>
      <c r="F690" s="29" t="s">
        <v>2255</v>
      </c>
      <c r="G690" s="34" t="s">
        <v>1549</v>
      </c>
      <c r="H690" s="31">
        <f t="shared" si="11"/>
        <v>0.11639999999999995</v>
      </c>
    </row>
    <row r="691" spans="5:8" x14ac:dyDescent="0.25">
      <c r="E691" s="36"/>
      <c r="F691" s="29" t="s">
        <v>2256</v>
      </c>
      <c r="G691" s="34" t="s">
        <v>1600</v>
      </c>
      <c r="H691" s="31">
        <f t="shared" si="11"/>
        <v>0.11529999999999996</v>
      </c>
    </row>
    <row r="692" spans="5:8" x14ac:dyDescent="0.25">
      <c r="E692" s="36"/>
      <c r="F692" s="29" t="s">
        <v>2257</v>
      </c>
      <c r="G692" s="34" t="s">
        <v>1549</v>
      </c>
      <c r="H692" s="31">
        <f t="shared" si="11"/>
        <v>0.11639999999999995</v>
      </c>
    </row>
    <row r="693" spans="5:8" x14ac:dyDescent="0.25">
      <c r="E693" s="36"/>
      <c r="F693" s="29" t="s">
        <v>2258</v>
      </c>
      <c r="G693" s="34" t="s">
        <v>1559</v>
      </c>
      <c r="H693" s="31">
        <f t="shared" si="11"/>
        <v>0.10809999999999997</v>
      </c>
    </row>
    <row r="694" spans="5:8" x14ac:dyDescent="0.25">
      <c r="E694" s="36"/>
      <c r="F694" s="51" t="s">
        <v>2259</v>
      </c>
      <c r="G694" s="34" t="s">
        <v>1600</v>
      </c>
      <c r="H694" s="31">
        <f t="shared" si="11"/>
        <v>0.11529999999999996</v>
      </c>
    </row>
    <row r="695" spans="5:8" x14ac:dyDescent="0.25">
      <c r="E695" s="36"/>
      <c r="F695" s="29" t="s">
        <v>2260</v>
      </c>
      <c r="G695" s="34" t="s">
        <v>1600</v>
      </c>
      <c r="H695" s="31">
        <f t="shared" si="11"/>
        <v>0.11529999999999996</v>
      </c>
    </row>
    <row r="696" spans="5:8" x14ac:dyDescent="0.25">
      <c r="E696" s="36"/>
      <c r="F696" s="33" t="s">
        <v>2261</v>
      </c>
      <c r="G696" s="34" t="s">
        <v>1600</v>
      </c>
      <c r="H696" s="31">
        <f t="shared" si="11"/>
        <v>0.11529999999999996</v>
      </c>
    </row>
    <row r="697" spans="5:8" x14ac:dyDescent="0.25">
      <c r="E697" s="36"/>
      <c r="F697" s="33" t="s">
        <v>2262</v>
      </c>
      <c r="G697" s="34" t="s">
        <v>1600</v>
      </c>
      <c r="H697" s="31">
        <f t="shared" si="11"/>
        <v>0.11529999999999996</v>
      </c>
    </row>
    <row r="698" spans="5:8" x14ac:dyDescent="0.25">
      <c r="E698" s="36"/>
      <c r="F698" s="29" t="s">
        <v>2263</v>
      </c>
      <c r="G698" s="34" t="s">
        <v>1600</v>
      </c>
      <c r="H698" s="31">
        <f t="shared" si="11"/>
        <v>0.11529999999999996</v>
      </c>
    </row>
    <row r="699" spans="5:8" x14ac:dyDescent="0.25">
      <c r="E699" s="36"/>
      <c r="F699" s="33" t="s">
        <v>2264</v>
      </c>
      <c r="G699" s="34" t="s">
        <v>1600</v>
      </c>
      <c r="H699" s="31">
        <f t="shared" si="11"/>
        <v>0.11529999999999996</v>
      </c>
    </row>
    <row r="700" spans="5:8" x14ac:dyDescent="0.25">
      <c r="E700" s="36"/>
      <c r="F700" s="51" t="s">
        <v>2265</v>
      </c>
      <c r="G700" s="34" t="s">
        <v>1600</v>
      </c>
      <c r="H700" s="31">
        <f t="shared" si="11"/>
        <v>0.11529999999999996</v>
      </c>
    </row>
    <row r="701" spans="5:8" x14ac:dyDescent="0.25">
      <c r="E701" s="36"/>
      <c r="F701" s="49" t="s">
        <v>2266</v>
      </c>
      <c r="G701" s="34" t="s">
        <v>1600</v>
      </c>
      <c r="H701" s="31">
        <f t="shared" si="11"/>
        <v>0.11529999999999996</v>
      </c>
    </row>
    <row r="702" spans="5:8" x14ac:dyDescent="0.25">
      <c r="E702" s="36"/>
      <c r="F702" s="29" t="s">
        <v>2267</v>
      </c>
      <c r="G702" s="34" t="s">
        <v>1600</v>
      </c>
      <c r="H702" s="31">
        <f t="shared" si="11"/>
        <v>0.11529999999999996</v>
      </c>
    </row>
    <row r="703" spans="5:8" x14ac:dyDescent="0.25">
      <c r="E703" s="36"/>
      <c r="F703" s="51" t="s">
        <v>2268</v>
      </c>
      <c r="G703" s="34" t="s">
        <v>1600</v>
      </c>
      <c r="H703" s="31">
        <f t="shared" si="11"/>
        <v>0.11529999999999996</v>
      </c>
    </row>
    <row r="704" spans="5:8" x14ac:dyDescent="0.25">
      <c r="E704" s="36"/>
      <c r="F704" s="29" t="s">
        <v>2269</v>
      </c>
      <c r="G704" s="34" t="s">
        <v>1600</v>
      </c>
      <c r="H704" s="31">
        <f t="shared" si="11"/>
        <v>0.11529999999999996</v>
      </c>
    </row>
    <row r="705" spans="5:8" x14ac:dyDescent="0.25">
      <c r="E705" s="36"/>
      <c r="F705" s="29" t="s">
        <v>2270</v>
      </c>
      <c r="G705" s="34" t="s">
        <v>1600</v>
      </c>
      <c r="H705" s="31">
        <f t="shared" si="11"/>
        <v>0.11529999999999996</v>
      </c>
    </row>
    <row r="706" spans="5:8" x14ac:dyDescent="0.25">
      <c r="E706" s="36"/>
      <c r="F706" s="29" t="s">
        <v>2271</v>
      </c>
      <c r="G706" s="34" t="s">
        <v>1600</v>
      </c>
      <c r="H706" s="31">
        <f t="shared" si="11"/>
        <v>0.11529999999999996</v>
      </c>
    </row>
    <row r="707" spans="5:8" x14ac:dyDescent="0.25">
      <c r="E707" s="36"/>
      <c r="F707" s="32" t="s">
        <v>2272</v>
      </c>
      <c r="G707" s="34" t="s">
        <v>1600</v>
      </c>
      <c r="H707" s="31">
        <f t="shared" si="11"/>
        <v>0.11529999999999996</v>
      </c>
    </row>
    <row r="708" spans="5:8" x14ac:dyDescent="0.25">
      <c r="E708" s="36"/>
      <c r="F708" s="29" t="s">
        <v>2273</v>
      </c>
      <c r="G708" s="34" t="s">
        <v>1600</v>
      </c>
      <c r="H708" s="31">
        <f t="shared" ref="H708:H771" si="12">VLOOKUP(G708,$A$4:$B$31,2,FALSE)</f>
        <v>0.11529999999999996</v>
      </c>
    </row>
    <row r="709" spans="5:8" x14ac:dyDescent="0.25">
      <c r="E709" s="36"/>
      <c r="F709" s="29" t="s">
        <v>2274</v>
      </c>
      <c r="G709" s="34" t="s">
        <v>1600</v>
      </c>
      <c r="H709" s="31">
        <f t="shared" si="12"/>
        <v>0.11529999999999996</v>
      </c>
    </row>
    <row r="710" spans="5:8" x14ac:dyDescent="0.25">
      <c r="E710" s="36"/>
      <c r="F710" s="29" t="s">
        <v>2275</v>
      </c>
      <c r="G710" s="34" t="s">
        <v>1600</v>
      </c>
      <c r="H710" s="31">
        <f t="shared" si="12"/>
        <v>0.11529999999999996</v>
      </c>
    </row>
    <row r="711" spans="5:8" x14ac:dyDescent="0.25">
      <c r="E711" s="36"/>
      <c r="F711" s="29" t="s">
        <v>2276</v>
      </c>
      <c r="G711" s="34" t="s">
        <v>1600</v>
      </c>
      <c r="H711" s="31">
        <f t="shared" si="12"/>
        <v>0.11529999999999996</v>
      </c>
    </row>
    <row r="712" spans="5:8" x14ac:dyDescent="0.25">
      <c r="E712" s="36"/>
      <c r="F712" s="33" t="s">
        <v>2277</v>
      </c>
      <c r="G712" s="34" t="s">
        <v>1600</v>
      </c>
      <c r="H712" s="31">
        <f t="shared" si="12"/>
        <v>0.11529999999999996</v>
      </c>
    </row>
    <row r="713" spans="5:8" x14ac:dyDescent="0.25">
      <c r="E713" s="36"/>
      <c r="F713" s="29" t="s">
        <v>2278</v>
      </c>
      <c r="G713" s="34" t="s">
        <v>1600</v>
      </c>
      <c r="H713" s="31">
        <f t="shared" si="12"/>
        <v>0.11529999999999996</v>
      </c>
    </row>
    <row r="714" spans="5:8" x14ac:dyDescent="0.25">
      <c r="E714" s="36"/>
      <c r="F714" s="29" t="s">
        <v>2279</v>
      </c>
      <c r="G714" s="34" t="s">
        <v>1600</v>
      </c>
      <c r="H714" s="31">
        <f t="shared" si="12"/>
        <v>0.11529999999999996</v>
      </c>
    </row>
    <row r="715" spans="5:8" x14ac:dyDescent="0.25">
      <c r="E715" s="36"/>
      <c r="F715" s="29" t="s">
        <v>2280</v>
      </c>
      <c r="G715" s="34" t="s">
        <v>1600</v>
      </c>
      <c r="H715" s="31">
        <f t="shared" si="12"/>
        <v>0.11529999999999996</v>
      </c>
    </row>
    <row r="716" spans="5:8" x14ac:dyDescent="0.25">
      <c r="E716" s="36"/>
      <c r="F716" s="29" t="s">
        <v>2281</v>
      </c>
      <c r="G716" s="34" t="s">
        <v>1600</v>
      </c>
      <c r="H716" s="31">
        <f t="shared" si="12"/>
        <v>0.11529999999999996</v>
      </c>
    </row>
    <row r="717" spans="5:8" x14ac:dyDescent="0.25">
      <c r="E717" s="36"/>
      <c r="F717" s="29" t="s">
        <v>2282</v>
      </c>
      <c r="G717" s="34" t="s">
        <v>1600</v>
      </c>
      <c r="H717" s="31">
        <f t="shared" si="12"/>
        <v>0.11529999999999996</v>
      </c>
    </row>
    <row r="718" spans="5:8" x14ac:dyDescent="0.25">
      <c r="E718" s="36"/>
      <c r="F718" s="29" t="s">
        <v>2283</v>
      </c>
      <c r="G718" s="34" t="s">
        <v>1600</v>
      </c>
      <c r="H718" s="31">
        <f t="shared" si="12"/>
        <v>0.11529999999999996</v>
      </c>
    </row>
    <row r="719" spans="5:8" x14ac:dyDescent="0.25">
      <c r="E719" s="36"/>
      <c r="F719" s="29" t="s">
        <v>2284</v>
      </c>
      <c r="G719" s="34" t="s">
        <v>1600</v>
      </c>
      <c r="H719" s="31">
        <f t="shared" si="12"/>
        <v>0.11529999999999996</v>
      </c>
    </row>
    <row r="720" spans="5:8" x14ac:dyDescent="0.25">
      <c r="E720" s="36"/>
      <c r="F720" s="29" t="s">
        <v>2285</v>
      </c>
      <c r="G720" s="34" t="s">
        <v>1557</v>
      </c>
      <c r="H720" s="31">
        <f t="shared" si="12"/>
        <v>0.10960000000000003</v>
      </c>
    </row>
    <row r="721" spans="5:8" x14ac:dyDescent="0.25">
      <c r="E721" s="36"/>
      <c r="F721" s="33" t="s">
        <v>2286</v>
      </c>
      <c r="G721" s="34" t="s">
        <v>1600</v>
      </c>
      <c r="H721" s="31">
        <f t="shared" si="12"/>
        <v>0.11529999999999996</v>
      </c>
    </row>
    <row r="722" spans="5:8" x14ac:dyDescent="0.25">
      <c r="E722" s="36"/>
      <c r="F722" s="48" t="s">
        <v>2287</v>
      </c>
      <c r="G722" s="34" t="s">
        <v>1600</v>
      </c>
      <c r="H722" s="31">
        <f t="shared" si="12"/>
        <v>0.11529999999999996</v>
      </c>
    </row>
    <row r="723" spans="5:8" x14ac:dyDescent="0.25">
      <c r="E723" s="36"/>
      <c r="F723" s="32" t="s">
        <v>2288</v>
      </c>
      <c r="G723" s="34" t="s">
        <v>1600</v>
      </c>
      <c r="H723" s="31">
        <f t="shared" si="12"/>
        <v>0.11529999999999996</v>
      </c>
    </row>
    <row r="724" spans="5:8" x14ac:dyDescent="0.25">
      <c r="E724" s="36"/>
      <c r="F724" s="29" t="s">
        <v>2289</v>
      </c>
      <c r="G724" s="34" t="s">
        <v>1600</v>
      </c>
      <c r="H724" s="31">
        <f t="shared" si="12"/>
        <v>0.11529999999999996</v>
      </c>
    </row>
    <row r="725" spans="5:8" x14ac:dyDescent="0.25">
      <c r="E725" s="36"/>
      <c r="F725" s="33" t="s">
        <v>2290</v>
      </c>
      <c r="G725" s="34" t="s">
        <v>1600</v>
      </c>
      <c r="H725" s="31">
        <f t="shared" si="12"/>
        <v>0.11529999999999996</v>
      </c>
    </row>
    <row r="726" spans="5:8" x14ac:dyDescent="0.25">
      <c r="E726" s="36"/>
      <c r="F726" s="29" t="s">
        <v>2291</v>
      </c>
      <c r="G726" s="34" t="s">
        <v>1600</v>
      </c>
      <c r="H726" s="31">
        <f t="shared" si="12"/>
        <v>0.11529999999999996</v>
      </c>
    </row>
    <row r="727" spans="5:8" x14ac:dyDescent="0.25">
      <c r="E727" s="36"/>
      <c r="F727" s="29" t="s">
        <v>2292</v>
      </c>
      <c r="G727" s="34" t="s">
        <v>1600</v>
      </c>
      <c r="H727" s="31">
        <f t="shared" si="12"/>
        <v>0.11529999999999996</v>
      </c>
    </row>
    <row r="728" spans="5:8" x14ac:dyDescent="0.25">
      <c r="E728" s="36"/>
      <c r="F728" s="29" t="s">
        <v>2293</v>
      </c>
      <c r="G728" s="34" t="s">
        <v>1549</v>
      </c>
      <c r="H728" s="31">
        <f t="shared" si="12"/>
        <v>0.11639999999999995</v>
      </c>
    </row>
    <row r="729" spans="5:8" x14ac:dyDescent="0.25">
      <c r="E729" s="36"/>
      <c r="F729" s="29" t="s">
        <v>2294</v>
      </c>
      <c r="G729" s="34" t="s">
        <v>1600</v>
      </c>
      <c r="H729" s="31">
        <f t="shared" si="12"/>
        <v>0.11529999999999996</v>
      </c>
    </row>
    <row r="730" spans="5:8" x14ac:dyDescent="0.25">
      <c r="E730" s="36"/>
      <c r="F730" s="29" t="s">
        <v>2295</v>
      </c>
      <c r="G730" s="34" t="s">
        <v>1600</v>
      </c>
      <c r="H730" s="31">
        <f t="shared" si="12"/>
        <v>0.11529999999999996</v>
      </c>
    </row>
    <row r="731" spans="5:8" x14ac:dyDescent="0.25">
      <c r="E731" s="36"/>
      <c r="F731" s="29" t="s">
        <v>2296</v>
      </c>
      <c r="G731" s="34" t="s">
        <v>1549</v>
      </c>
      <c r="H731" s="31">
        <f t="shared" si="12"/>
        <v>0.11639999999999995</v>
      </c>
    </row>
    <row r="732" spans="5:8" x14ac:dyDescent="0.25">
      <c r="E732" s="36"/>
      <c r="F732" s="29" t="s">
        <v>2297</v>
      </c>
      <c r="G732" s="34" t="s">
        <v>1600</v>
      </c>
      <c r="H732" s="31">
        <f t="shared" si="12"/>
        <v>0.11529999999999996</v>
      </c>
    </row>
    <row r="733" spans="5:8" x14ac:dyDescent="0.25">
      <c r="E733" s="36"/>
      <c r="F733" s="32" t="s">
        <v>2298</v>
      </c>
      <c r="G733" s="34" t="s">
        <v>1600</v>
      </c>
      <c r="H733" s="31">
        <f t="shared" si="12"/>
        <v>0.11529999999999996</v>
      </c>
    </row>
    <row r="734" spans="5:8" x14ac:dyDescent="0.25">
      <c r="E734" s="36"/>
      <c r="F734" s="49" t="s">
        <v>2299</v>
      </c>
      <c r="G734" s="34" t="s">
        <v>1549</v>
      </c>
      <c r="H734" s="31">
        <f t="shared" si="12"/>
        <v>0.11639999999999995</v>
      </c>
    </row>
    <row r="735" spans="5:8" x14ac:dyDescent="0.25">
      <c r="E735" s="36"/>
      <c r="F735" s="29" t="s">
        <v>2300</v>
      </c>
      <c r="G735" s="34" t="s">
        <v>1549</v>
      </c>
      <c r="H735" s="31">
        <f t="shared" si="12"/>
        <v>0.11639999999999995</v>
      </c>
    </row>
    <row r="736" spans="5:8" x14ac:dyDescent="0.25">
      <c r="E736" s="36"/>
      <c r="F736" s="33" t="s">
        <v>2301</v>
      </c>
      <c r="G736" s="34" t="s">
        <v>1581</v>
      </c>
      <c r="H736" s="31">
        <f t="shared" si="12"/>
        <v>0</v>
      </c>
    </row>
    <row r="737" spans="5:8" x14ac:dyDescent="0.25">
      <c r="E737" s="36"/>
      <c r="F737" s="29" t="s">
        <v>2302</v>
      </c>
      <c r="G737" s="34" t="s">
        <v>1600</v>
      </c>
      <c r="H737" s="31">
        <f t="shared" si="12"/>
        <v>0.11529999999999996</v>
      </c>
    </row>
    <row r="738" spans="5:8" x14ac:dyDescent="0.25">
      <c r="E738" s="36"/>
      <c r="F738" s="29" t="s">
        <v>2303</v>
      </c>
      <c r="G738" s="34" t="s">
        <v>1600</v>
      </c>
      <c r="H738" s="31">
        <f t="shared" si="12"/>
        <v>0.11529999999999996</v>
      </c>
    </row>
    <row r="739" spans="5:8" x14ac:dyDescent="0.25">
      <c r="E739" s="36"/>
      <c r="F739" s="29" t="s">
        <v>2304</v>
      </c>
      <c r="G739" s="34" t="s">
        <v>1549</v>
      </c>
      <c r="H739" s="31">
        <f t="shared" si="12"/>
        <v>0.11639999999999995</v>
      </c>
    </row>
    <row r="740" spans="5:8" x14ac:dyDescent="0.25">
      <c r="E740" s="36"/>
      <c r="F740" s="29" t="s">
        <v>2305</v>
      </c>
      <c r="G740" s="34" t="s">
        <v>1549</v>
      </c>
      <c r="H740" s="31">
        <f t="shared" si="12"/>
        <v>0.11639999999999995</v>
      </c>
    </row>
    <row r="741" spans="5:8" x14ac:dyDescent="0.25">
      <c r="E741" s="36"/>
      <c r="F741" s="29" t="s">
        <v>2306</v>
      </c>
      <c r="G741" s="34" t="s">
        <v>1549</v>
      </c>
      <c r="H741" s="31">
        <f t="shared" si="12"/>
        <v>0.11639999999999995</v>
      </c>
    </row>
    <row r="742" spans="5:8" x14ac:dyDescent="0.25">
      <c r="E742" s="36"/>
      <c r="F742" s="29" t="s">
        <v>2307</v>
      </c>
      <c r="G742" s="34" t="s">
        <v>1600</v>
      </c>
      <c r="H742" s="31">
        <f t="shared" si="12"/>
        <v>0.11529999999999996</v>
      </c>
    </row>
    <row r="743" spans="5:8" x14ac:dyDescent="0.25">
      <c r="E743" s="36"/>
      <c r="F743" s="33" t="s">
        <v>2308</v>
      </c>
      <c r="G743" s="34" t="s">
        <v>1549</v>
      </c>
      <c r="H743" s="31">
        <f t="shared" si="12"/>
        <v>0.11639999999999995</v>
      </c>
    </row>
    <row r="744" spans="5:8" x14ac:dyDescent="0.25">
      <c r="E744" s="36"/>
      <c r="F744" s="29" t="s">
        <v>2309</v>
      </c>
      <c r="G744" s="34" t="s">
        <v>1571</v>
      </c>
      <c r="H744" s="31">
        <f t="shared" si="12"/>
        <v>0.11278100000000001</v>
      </c>
    </row>
    <row r="745" spans="5:8" x14ac:dyDescent="0.25">
      <c r="E745" s="36"/>
      <c r="F745" s="29" t="s">
        <v>2310</v>
      </c>
      <c r="G745" s="34" t="s">
        <v>1600</v>
      </c>
      <c r="H745" s="31">
        <f t="shared" si="12"/>
        <v>0.11529999999999996</v>
      </c>
    </row>
    <row r="746" spans="5:8" x14ac:dyDescent="0.25">
      <c r="E746" s="36"/>
      <c r="F746" s="29" t="s">
        <v>2311</v>
      </c>
      <c r="G746" s="34" t="s">
        <v>1549</v>
      </c>
      <c r="H746" s="31">
        <f t="shared" si="12"/>
        <v>0.11639999999999995</v>
      </c>
    </row>
    <row r="747" spans="5:8" x14ac:dyDescent="0.25">
      <c r="E747" s="36"/>
      <c r="F747" s="29" t="s">
        <v>2312</v>
      </c>
      <c r="G747" s="34" t="s">
        <v>1600</v>
      </c>
      <c r="H747" s="31">
        <f t="shared" si="12"/>
        <v>0.11529999999999996</v>
      </c>
    </row>
    <row r="748" spans="5:8" x14ac:dyDescent="0.25">
      <c r="E748" s="36"/>
      <c r="F748" s="33" t="s">
        <v>2313</v>
      </c>
      <c r="G748" s="34" t="s">
        <v>1549</v>
      </c>
      <c r="H748" s="31">
        <f t="shared" si="12"/>
        <v>0.11639999999999995</v>
      </c>
    </row>
    <row r="749" spans="5:8" x14ac:dyDescent="0.25">
      <c r="E749" s="36"/>
      <c r="F749" s="46" t="s">
        <v>2314</v>
      </c>
      <c r="G749" s="34" t="s">
        <v>1600</v>
      </c>
      <c r="H749" s="31">
        <f t="shared" si="12"/>
        <v>0.11529999999999996</v>
      </c>
    </row>
    <row r="750" spans="5:8" x14ac:dyDescent="0.25">
      <c r="E750" s="36"/>
      <c r="F750" s="29" t="s">
        <v>2315</v>
      </c>
      <c r="G750" s="34" t="s">
        <v>1549</v>
      </c>
      <c r="H750" s="31">
        <f t="shared" si="12"/>
        <v>0.11639999999999995</v>
      </c>
    </row>
    <row r="751" spans="5:8" x14ac:dyDescent="0.25">
      <c r="E751" s="36"/>
      <c r="F751" s="33" t="s">
        <v>2316</v>
      </c>
      <c r="G751" s="34" t="s">
        <v>1557</v>
      </c>
      <c r="H751" s="31">
        <f t="shared" si="12"/>
        <v>0.10960000000000003</v>
      </c>
    </row>
    <row r="752" spans="5:8" x14ac:dyDescent="0.25">
      <c r="E752" s="36"/>
      <c r="F752" s="29" t="s">
        <v>2317</v>
      </c>
      <c r="G752" s="34" t="s">
        <v>1548</v>
      </c>
      <c r="H752" s="31">
        <f t="shared" si="12"/>
        <v>8.5600000000000009E-2</v>
      </c>
    </row>
    <row r="753" spans="5:8" x14ac:dyDescent="0.25">
      <c r="E753" s="36"/>
      <c r="F753" s="33" t="s">
        <v>2318</v>
      </c>
      <c r="G753" s="34" t="s">
        <v>1557</v>
      </c>
      <c r="H753" s="31">
        <f t="shared" si="12"/>
        <v>0.10960000000000003</v>
      </c>
    </row>
    <row r="754" spans="5:8" x14ac:dyDescent="0.25">
      <c r="E754" s="36"/>
      <c r="F754" s="29" t="s">
        <v>2319</v>
      </c>
      <c r="G754" s="34" t="s">
        <v>1549</v>
      </c>
      <c r="H754" s="31">
        <f t="shared" si="12"/>
        <v>0.11639999999999995</v>
      </c>
    </row>
    <row r="755" spans="5:8" x14ac:dyDescent="0.25">
      <c r="E755" s="36"/>
      <c r="F755" s="33" t="s">
        <v>2320</v>
      </c>
      <c r="G755" s="34" t="s">
        <v>1549</v>
      </c>
      <c r="H755" s="31">
        <f t="shared" si="12"/>
        <v>0.11639999999999995</v>
      </c>
    </row>
    <row r="756" spans="5:8" x14ac:dyDescent="0.25">
      <c r="E756" s="36"/>
      <c r="F756" s="33" t="s">
        <v>2321</v>
      </c>
      <c r="G756" s="34" t="s">
        <v>1549</v>
      </c>
      <c r="H756" s="31">
        <f t="shared" si="12"/>
        <v>0.11639999999999995</v>
      </c>
    </row>
    <row r="757" spans="5:8" x14ac:dyDescent="0.25">
      <c r="E757" s="36"/>
      <c r="F757" s="29" t="s">
        <v>2322</v>
      </c>
      <c r="G757" s="34" t="s">
        <v>1600</v>
      </c>
      <c r="H757" s="31">
        <f t="shared" si="12"/>
        <v>0.11529999999999996</v>
      </c>
    </row>
    <row r="758" spans="5:8" x14ac:dyDescent="0.25">
      <c r="E758" s="36"/>
      <c r="F758" s="33" t="s">
        <v>2323</v>
      </c>
      <c r="G758" s="34" t="s">
        <v>1549</v>
      </c>
      <c r="H758" s="31">
        <f t="shared" si="12"/>
        <v>0.11639999999999995</v>
      </c>
    </row>
    <row r="759" spans="5:8" x14ac:dyDescent="0.25">
      <c r="E759" s="36"/>
      <c r="F759" s="48" t="s">
        <v>2324</v>
      </c>
      <c r="G759" s="34" t="s">
        <v>1549</v>
      </c>
      <c r="H759" s="31">
        <f t="shared" si="12"/>
        <v>0.11639999999999995</v>
      </c>
    </row>
    <row r="760" spans="5:8" x14ac:dyDescent="0.25">
      <c r="E760" s="36"/>
      <c r="F760" s="33" t="s">
        <v>2325</v>
      </c>
      <c r="G760" s="34" t="s">
        <v>1600</v>
      </c>
      <c r="H760" s="31">
        <f t="shared" si="12"/>
        <v>0.11529999999999996</v>
      </c>
    </row>
    <row r="761" spans="5:8" x14ac:dyDescent="0.25">
      <c r="E761" s="36"/>
      <c r="F761" s="33" t="s">
        <v>2326</v>
      </c>
      <c r="G761" s="34" t="s">
        <v>1553</v>
      </c>
      <c r="H761" s="31">
        <f t="shared" si="12"/>
        <v>8.5400000000000031E-2</v>
      </c>
    </row>
    <row r="762" spans="5:8" x14ac:dyDescent="0.25">
      <c r="E762" s="36"/>
      <c r="F762" s="29" t="s">
        <v>2327</v>
      </c>
      <c r="G762" s="34" t="s">
        <v>1600</v>
      </c>
      <c r="H762" s="31">
        <f t="shared" si="12"/>
        <v>0.11529999999999996</v>
      </c>
    </row>
    <row r="763" spans="5:8" x14ac:dyDescent="0.25">
      <c r="E763" s="36"/>
      <c r="F763" s="33" t="s">
        <v>2328</v>
      </c>
      <c r="G763" s="34" t="s">
        <v>1553</v>
      </c>
      <c r="H763" s="31">
        <f t="shared" si="12"/>
        <v>8.5400000000000031E-2</v>
      </c>
    </row>
    <row r="764" spans="5:8" x14ac:dyDescent="0.25">
      <c r="E764" s="36"/>
      <c r="F764" s="51" t="s">
        <v>2329</v>
      </c>
      <c r="G764" s="34" t="s">
        <v>1600</v>
      </c>
      <c r="H764" s="31">
        <f t="shared" si="12"/>
        <v>0.11529999999999996</v>
      </c>
    </row>
    <row r="765" spans="5:8" x14ac:dyDescent="0.25">
      <c r="E765" s="36"/>
      <c r="F765" s="33" t="s">
        <v>2330</v>
      </c>
      <c r="G765" s="34" t="s">
        <v>1600</v>
      </c>
      <c r="H765" s="31">
        <f t="shared" si="12"/>
        <v>0.11529999999999996</v>
      </c>
    </row>
    <row r="766" spans="5:8" x14ac:dyDescent="0.25">
      <c r="E766" s="36"/>
      <c r="F766" s="33" t="s">
        <v>2331</v>
      </c>
      <c r="G766" s="34" t="s">
        <v>1600</v>
      </c>
      <c r="H766" s="31">
        <f t="shared" si="12"/>
        <v>0.11529999999999996</v>
      </c>
    </row>
    <row r="767" spans="5:8" x14ac:dyDescent="0.25">
      <c r="E767" s="36"/>
      <c r="F767" s="29" t="s">
        <v>2332</v>
      </c>
      <c r="G767" s="34" t="s">
        <v>1549</v>
      </c>
      <c r="H767" s="31">
        <f t="shared" si="12"/>
        <v>0.11639999999999995</v>
      </c>
    </row>
    <row r="768" spans="5:8" x14ac:dyDescent="0.25">
      <c r="E768" s="36"/>
      <c r="F768" s="45" t="s">
        <v>2333</v>
      </c>
      <c r="G768" s="34" t="s">
        <v>1581</v>
      </c>
      <c r="H768" s="31">
        <f t="shared" si="12"/>
        <v>0</v>
      </c>
    </row>
    <row r="769" spans="5:8" x14ac:dyDescent="0.25">
      <c r="E769" s="36"/>
      <c r="F769" s="29" t="s">
        <v>2334</v>
      </c>
      <c r="G769" s="34" t="s">
        <v>1581</v>
      </c>
      <c r="H769" s="31">
        <f t="shared" si="12"/>
        <v>0</v>
      </c>
    </row>
    <row r="770" spans="5:8" x14ac:dyDescent="0.25">
      <c r="E770" s="36"/>
      <c r="F770" s="33" t="s">
        <v>2335</v>
      </c>
      <c r="G770" s="34" t="s">
        <v>1581</v>
      </c>
      <c r="H770" s="31">
        <f t="shared" si="12"/>
        <v>0</v>
      </c>
    </row>
    <row r="771" spans="5:8" x14ac:dyDescent="0.25">
      <c r="E771" s="36"/>
      <c r="F771" s="29" t="s">
        <v>2336</v>
      </c>
      <c r="G771" s="34" t="s">
        <v>1581</v>
      </c>
      <c r="H771" s="31">
        <f t="shared" si="12"/>
        <v>0</v>
      </c>
    </row>
    <row r="772" spans="5:8" x14ac:dyDescent="0.25">
      <c r="E772" s="36"/>
      <c r="F772" s="33" t="s">
        <v>2337</v>
      </c>
      <c r="G772" s="34" t="s">
        <v>1581</v>
      </c>
      <c r="H772" s="31">
        <f t="shared" ref="H772:H835" si="13">VLOOKUP(G772,$A$4:$B$31,2,FALSE)</f>
        <v>0</v>
      </c>
    </row>
    <row r="773" spans="5:8" x14ac:dyDescent="0.25">
      <c r="E773" s="36"/>
      <c r="F773" s="33" t="s">
        <v>2338</v>
      </c>
      <c r="G773" s="34" t="s">
        <v>1581</v>
      </c>
      <c r="H773" s="31">
        <f t="shared" si="13"/>
        <v>0</v>
      </c>
    </row>
    <row r="774" spans="5:8" x14ac:dyDescent="0.25">
      <c r="E774" s="36"/>
      <c r="F774" s="33" t="s">
        <v>2339</v>
      </c>
      <c r="G774" s="34" t="s">
        <v>1581</v>
      </c>
      <c r="H774" s="31">
        <f t="shared" si="13"/>
        <v>0</v>
      </c>
    </row>
    <row r="775" spans="5:8" x14ac:dyDescent="0.25">
      <c r="E775" s="36"/>
      <c r="F775" s="29" t="s">
        <v>2340</v>
      </c>
      <c r="G775" s="34" t="s">
        <v>1581</v>
      </c>
      <c r="H775" s="31">
        <f t="shared" si="13"/>
        <v>0</v>
      </c>
    </row>
    <row r="776" spans="5:8" x14ac:dyDescent="0.25">
      <c r="E776" s="36"/>
      <c r="F776" s="51" t="s">
        <v>2341</v>
      </c>
      <c r="G776" s="34" t="s">
        <v>1581</v>
      </c>
      <c r="H776" s="31">
        <f t="shared" si="13"/>
        <v>0</v>
      </c>
    </row>
    <row r="777" spans="5:8" x14ac:dyDescent="0.25">
      <c r="E777" s="36"/>
      <c r="F777" s="29" t="s">
        <v>2342</v>
      </c>
      <c r="G777" s="34" t="s">
        <v>1579</v>
      </c>
      <c r="H777" s="31">
        <f t="shared" si="13"/>
        <v>1</v>
      </c>
    </row>
    <row r="778" spans="5:8" x14ac:dyDescent="0.25">
      <c r="E778" s="36"/>
      <c r="F778" s="33" t="s">
        <v>2343</v>
      </c>
      <c r="G778" s="34" t="s">
        <v>1579</v>
      </c>
      <c r="H778" s="31">
        <f t="shared" si="13"/>
        <v>1</v>
      </c>
    </row>
    <row r="779" spans="5:8" x14ac:dyDescent="0.25">
      <c r="E779" s="36"/>
      <c r="F779" s="33" t="s">
        <v>2344</v>
      </c>
      <c r="G779" s="34" t="s">
        <v>1579</v>
      </c>
      <c r="H779" s="31">
        <f t="shared" si="13"/>
        <v>1</v>
      </c>
    </row>
    <row r="780" spans="5:8" x14ac:dyDescent="0.25">
      <c r="E780" s="36"/>
      <c r="F780" s="29" t="s">
        <v>2345</v>
      </c>
      <c r="G780" s="34" t="s">
        <v>1581</v>
      </c>
      <c r="H780" s="31">
        <f t="shared" si="13"/>
        <v>0</v>
      </c>
    </row>
    <row r="781" spans="5:8" x14ac:dyDescent="0.25">
      <c r="E781" s="36"/>
      <c r="F781" s="51" t="s">
        <v>2346</v>
      </c>
      <c r="G781" s="34" t="s">
        <v>1581</v>
      </c>
      <c r="H781" s="31">
        <f t="shared" si="13"/>
        <v>0</v>
      </c>
    </row>
    <row r="782" spans="5:8" x14ac:dyDescent="0.25">
      <c r="E782" s="36"/>
      <c r="F782" s="33" t="s">
        <v>2347</v>
      </c>
      <c r="G782" s="34" t="s">
        <v>1581</v>
      </c>
      <c r="H782" s="31">
        <f t="shared" si="13"/>
        <v>0</v>
      </c>
    </row>
    <row r="783" spans="5:8" x14ac:dyDescent="0.25">
      <c r="E783" s="36"/>
      <c r="F783" s="29" t="s">
        <v>2348</v>
      </c>
      <c r="G783" s="34" t="s">
        <v>1581</v>
      </c>
      <c r="H783" s="31">
        <f t="shared" si="13"/>
        <v>0</v>
      </c>
    </row>
    <row r="784" spans="5:8" x14ac:dyDescent="0.25">
      <c r="E784" s="36"/>
      <c r="F784" s="33" t="s">
        <v>2349</v>
      </c>
      <c r="G784" s="34" t="s">
        <v>1581</v>
      </c>
      <c r="H784" s="31">
        <f t="shared" si="13"/>
        <v>0</v>
      </c>
    </row>
    <row r="785" spans="5:8" x14ac:dyDescent="0.25">
      <c r="E785" s="36"/>
      <c r="F785" s="33" t="s">
        <v>2350</v>
      </c>
      <c r="G785" s="34" t="s">
        <v>1581</v>
      </c>
      <c r="H785" s="31">
        <f t="shared" si="13"/>
        <v>0</v>
      </c>
    </row>
    <row r="786" spans="5:8" x14ac:dyDescent="0.25">
      <c r="E786" s="36"/>
      <c r="F786" s="29" t="s">
        <v>2351</v>
      </c>
      <c r="G786" s="34" t="s">
        <v>1581</v>
      </c>
      <c r="H786" s="31">
        <f t="shared" si="13"/>
        <v>0</v>
      </c>
    </row>
    <row r="787" spans="5:8" x14ac:dyDescent="0.25">
      <c r="E787" s="36"/>
      <c r="F787" s="29" t="s">
        <v>2352</v>
      </c>
      <c r="G787" s="34" t="s">
        <v>1581</v>
      </c>
      <c r="H787" s="31">
        <f t="shared" si="13"/>
        <v>0</v>
      </c>
    </row>
    <row r="788" spans="5:8" x14ac:dyDescent="0.25">
      <c r="E788" s="36"/>
      <c r="F788" s="48" t="s">
        <v>2353</v>
      </c>
      <c r="G788" s="34" t="s">
        <v>1581</v>
      </c>
      <c r="H788" s="31">
        <f t="shared" si="13"/>
        <v>0</v>
      </c>
    </row>
    <row r="789" spans="5:8" x14ac:dyDescent="0.25">
      <c r="E789" s="36"/>
      <c r="F789" s="29" t="s">
        <v>2354</v>
      </c>
      <c r="G789" s="34" t="s">
        <v>1581</v>
      </c>
      <c r="H789" s="31">
        <f t="shared" si="13"/>
        <v>0</v>
      </c>
    </row>
    <row r="790" spans="5:8" x14ac:dyDescent="0.25">
      <c r="E790" s="36"/>
      <c r="F790" s="48" t="s">
        <v>2355</v>
      </c>
      <c r="G790" s="34" t="s">
        <v>1581</v>
      </c>
      <c r="H790" s="31">
        <f t="shared" si="13"/>
        <v>0</v>
      </c>
    </row>
    <row r="791" spans="5:8" x14ac:dyDescent="0.25">
      <c r="E791" s="36"/>
      <c r="F791" s="29" t="s">
        <v>2356</v>
      </c>
      <c r="G791" s="34" t="s">
        <v>1581</v>
      </c>
      <c r="H791" s="31">
        <f t="shared" si="13"/>
        <v>0</v>
      </c>
    </row>
    <row r="792" spans="5:8" x14ac:dyDescent="0.25">
      <c r="E792" s="36"/>
      <c r="F792" s="33" t="s">
        <v>2357</v>
      </c>
      <c r="G792" s="34" t="s">
        <v>1581</v>
      </c>
      <c r="H792" s="31">
        <f t="shared" si="13"/>
        <v>0</v>
      </c>
    </row>
    <row r="793" spans="5:8" x14ac:dyDescent="0.25">
      <c r="E793" s="36"/>
      <c r="F793" s="29" t="s">
        <v>2358</v>
      </c>
      <c r="G793" s="34" t="s">
        <v>1581</v>
      </c>
      <c r="H793" s="31">
        <f t="shared" si="13"/>
        <v>0</v>
      </c>
    </row>
    <row r="794" spans="5:8" x14ac:dyDescent="0.25">
      <c r="E794" s="36"/>
      <c r="F794" s="29" t="s">
        <v>2359</v>
      </c>
      <c r="G794" s="34" t="s">
        <v>1581</v>
      </c>
      <c r="H794" s="31">
        <f t="shared" si="13"/>
        <v>0</v>
      </c>
    </row>
    <row r="795" spans="5:8" x14ac:dyDescent="0.25">
      <c r="E795" s="36"/>
      <c r="F795" s="29" t="s">
        <v>2360</v>
      </c>
      <c r="G795" s="34" t="s">
        <v>1581</v>
      </c>
      <c r="H795" s="31">
        <f t="shared" si="13"/>
        <v>0</v>
      </c>
    </row>
    <row r="796" spans="5:8" x14ac:dyDescent="0.25">
      <c r="E796" s="36"/>
      <c r="F796" s="33" t="s">
        <v>2361</v>
      </c>
      <c r="G796" s="34" t="s">
        <v>1581</v>
      </c>
      <c r="H796" s="31">
        <f t="shared" si="13"/>
        <v>0</v>
      </c>
    </row>
    <row r="797" spans="5:8" x14ac:dyDescent="0.25">
      <c r="E797" s="36"/>
      <c r="F797" s="29" t="s">
        <v>2362</v>
      </c>
      <c r="G797" s="34" t="s">
        <v>1581</v>
      </c>
      <c r="H797" s="31">
        <f t="shared" si="13"/>
        <v>0</v>
      </c>
    </row>
    <row r="798" spans="5:8" x14ac:dyDescent="0.25">
      <c r="E798" s="36"/>
      <c r="F798" s="33" t="s">
        <v>2363</v>
      </c>
      <c r="G798" s="34" t="s">
        <v>1549</v>
      </c>
      <c r="H798" s="31">
        <f t="shared" si="13"/>
        <v>0.11639999999999995</v>
      </c>
    </row>
    <row r="799" spans="5:8" x14ac:dyDescent="0.25">
      <c r="E799" s="36"/>
      <c r="F799" s="29" t="s">
        <v>2364</v>
      </c>
      <c r="G799" s="34" t="s">
        <v>1549</v>
      </c>
      <c r="H799" s="31">
        <f t="shared" si="13"/>
        <v>0.11639999999999995</v>
      </c>
    </row>
    <row r="800" spans="5:8" x14ac:dyDescent="0.25">
      <c r="E800" s="36"/>
      <c r="F800" s="33" t="s">
        <v>2365</v>
      </c>
      <c r="G800" s="34" t="s">
        <v>1549</v>
      </c>
      <c r="H800" s="31">
        <f t="shared" si="13"/>
        <v>0.11639999999999995</v>
      </c>
    </row>
    <row r="801" spans="5:8" x14ac:dyDescent="0.25">
      <c r="E801" s="36"/>
      <c r="F801" s="33" t="s">
        <v>2366</v>
      </c>
      <c r="G801" s="34" t="s">
        <v>1579</v>
      </c>
      <c r="H801" s="31">
        <f t="shared" si="13"/>
        <v>1</v>
      </c>
    </row>
    <row r="802" spans="5:8" x14ac:dyDescent="0.25">
      <c r="E802" s="36"/>
      <c r="F802" s="29" t="s">
        <v>2367</v>
      </c>
      <c r="G802" s="34" t="s">
        <v>1579</v>
      </c>
      <c r="H802" s="31">
        <f t="shared" si="13"/>
        <v>1</v>
      </c>
    </row>
    <row r="803" spans="5:8" x14ac:dyDescent="0.25">
      <c r="E803" s="36"/>
      <c r="F803" s="33" t="s">
        <v>2368</v>
      </c>
      <c r="G803" s="34" t="s">
        <v>1579</v>
      </c>
      <c r="H803" s="31">
        <f t="shared" si="13"/>
        <v>1</v>
      </c>
    </row>
    <row r="804" spans="5:8" x14ac:dyDescent="0.25">
      <c r="E804" s="36"/>
      <c r="F804" s="33" t="s">
        <v>2369</v>
      </c>
      <c r="G804" s="34" t="s">
        <v>1581</v>
      </c>
      <c r="H804" s="31">
        <f t="shared" si="13"/>
        <v>0</v>
      </c>
    </row>
    <row r="805" spans="5:8" x14ac:dyDescent="0.25">
      <c r="E805" s="36"/>
      <c r="F805" s="29" t="s">
        <v>2370</v>
      </c>
      <c r="G805" s="34" t="s">
        <v>1581</v>
      </c>
      <c r="H805" s="31">
        <f t="shared" si="13"/>
        <v>0</v>
      </c>
    </row>
    <row r="806" spans="5:8" x14ac:dyDescent="0.25">
      <c r="E806" s="36"/>
      <c r="F806" s="33" t="s">
        <v>2371</v>
      </c>
      <c r="G806" s="34" t="s">
        <v>1581</v>
      </c>
      <c r="H806" s="31">
        <f t="shared" si="13"/>
        <v>0</v>
      </c>
    </row>
    <row r="807" spans="5:8" x14ac:dyDescent="0.25">
      <c r="E807" s="36"/>
      <c r="F807" s="29" t="s">
        <v>2372</v>
      </c>
      <c r="G807" s="34" t="s">
        <v>1581</v>
      </c>
      <c r="H807" s="31">
        <f t="shared" si="13"/>
        <v>0</v>
      </c>
    </row>
    <row r="808" spans="5:8" x14ac:dyDescent="0.25">
      <c r="E808" s="36"/>
      <c r="F808" s="33" t="s">
        <v>2373</v>
      </c>
      <c r="G808" s="34" t="s">
        <v>1581</v>
      </c>
      <c r="H808" s="31">
        <f t="shared" si="13"/>
        <v>0</v>
      </c>
    </row>
    <row r="809" spans="5:8" x14ac:dyDescent="0.25">
      <c r="E809" s="36"/>
      <c r="F809" s="33" t="s">
        <v>2374</v>
      </c>
      <c r="G809" s="34" t="s">
        <v>1581</v>
      </c>
      <c r="H809" s="31">
        <f t="shared" si="13"/>
        <v>0</v>
      </c>
    </row>
    <row r="810" spans="5:8" x14ac:dyDescent="0.25">
      <c r="E810" s="36"/>
      <c r="F810" s="33" t="s">
        <v>2375</v>
      </c>
      <c r="G810" s="34" t="s">
        <v>1581</v>
      </c>
      <c r="H810" s="31">
        <f t="shared" si="13"/>
        <v>0</v>
      </c>
    </row>
    <row r="811" spans="5:8" x14ac:dyDescent="0.25">
      <c r="E811" s="36"/>
      <c r="F811" s="33" t="s">
        <v>2376</v>
      </c>
      <c r="G811" s="34" t="s">
        <v>1581</v>
      </c>
      <c r="H811" s="31">
        <f t="shared" si="13"/>
        <v>0</v>
      </c>
    </row>
    <row r="812" spans="5:8" x14ac:dyDescent="0.25">
      <c r="E812" s="36"/>
      <c r="F812" s="33" t="s">
        <v>2377</v>
      </c>
      <c r="G812" s="34" t="s">
        <v>1581</v>
      </c>
      <c r="H812" s="31">
        <f t="shared" si="13"/>
        <v>0</v>
      </c>
    </row>
    <row r="813" spans="5:8" x14ac:dyDescent="0.25">
      <c r="E813" s="36"/>
      <c r="F813" s="29" t="s">
        <v>2378</v>
      </c>
      <c r="G813" s="34" t="s">
        <v>1581</v>
      </c>
      <c r="H813" s="31">
        <f t="shared" si="13"/>
        <v>0</v>
      </c>
    </row>
    <row r="814" spans="5:8" x14ac:dyDescent="0.25">
      <c r="E814" s="36"/>
      <c r="F814" s="51" t="s">
        <v>2379</v>
      </c>
      <c r="G814" s="34" t="s">
        <v>1581</v>
      </c>
      <c r="H814" s="31">
        <f t="shared" si="13"/>
        <v>0</v>
      </c>
    </row>
    <row r="815" spans="5:8" x14ac:dyDescent="0.25">
      <c r="E815" s="36"/>
      <c r="F815" s="33" t="s">
        <v>2380</v>
      </c>
      <c r="G815" s="34" t="s">
        <v>1581</v>
      </c>
      <c r="H815" s="31">
        <f t="shared" si="13"/>
        <v>0</v>
      </c>
    </row>
    <row r="816" spans="5:8" x14ac:dyDescent="0.25">
      <c r="E816" s="36"/>
      <c r="F816" s="29" t="s">
        <v>2381</v>
      </c>
      <c r="G816" s="34" t="s">
        <v>1581</v>
      </c>
      <c r="H816" s="31">
        <f t="shared" si="13"/>
        <v>0</v>
      </c>
    </row>
    <row r="817" spans="5:8" x14ac:dyDescent="0.25">
      <c r="E817" s="36"/>
      <c r="F817" s="29" t="s">
        <v>2382</v>
      </c>
      <c r="G817" s="34" t="s">
        <v>1581</v>
      </c>
      <c r="H817" s="31">
        <f t="shared" si="13"/>
        <v>0</v>
      </c>
    </row>
    <row r="818" spans="5:8" x14ac:dyDescent="0.25">
      <c r="E818" s="36"/>
      <c r="F818" s="29" t="s">
        <v>2383</v>
      </c>
      <c r="G818" s="34" t="s">
        <v>1581</v>
      </c>
      <c r="H818" s="31">
        <f t="shared" si="13"/>
        <v>0</v>
      </c>
    </row>
    <row r="819" spans="5:8" x14ac:dyDescent="0.25">
      <c r="E819" s="36"/>
      <c r="F819" s="29" t="s">
        <v>2384</v>
      </c>
      <c r="G819" s="34" t="s">
        <v>1581</v>
      </c>
      <c r="H819" s="31">
        <f t="shared" si="13"/>
        <v>0</v>
      </c>
    </row>
    <row r="820" spans="5:8" x14ac:dyDescent="0.25">
      <c r="E820" s="36"/>
      <c r="F820" s="33" t="s">
        <v>2385</v>
      </c>
      <c r="G820" s="34" t="s">
        <v>1581</v>
      </c>
      <c r="H820" s="31">
        <f t="shared" si="13"/>
        <v>0</v>
      </c>
    </row>
    <row r="821" spans="5:8" x14ac:dyDescent="0.25">
      <c r="E821" s="36"/>
      <c r="F821" s="29" t="s">
        <v>2386</v>
      </c>
      <c r="G821" s="34" t="s">
        <v>1581</v>
      </c>
      <c r="H821" s="31">
        <f t="shared" si="13"/>
        <v>0</v>
      </c>
    </row>
    <row r="822" spans="5:8" x14ac:dyDescent="0.25">
      <c r="E822" s="36"/>
      <c r="F822" s="29" t="s">
        <v>2387</v>
      </c>
      <c r="G822" s="34" t="s">
        <v>1581</v>
      </c>
      <c r="H822" s="31">
        <f t="shared" si="13"/>
        <v>0</v>
      </c>
    </row>
    <row r="823" spans="5:8" x14ac:dyDescent="0.25">
      <c r="E823" s="36"/>
      <c r="F823" s="33" t="s">
        <v>2388</v>
      </c>
      <c r="G823" s="34" t="s">
        <v>1581</v>
      </c>
      <c r="H823" s="31">
        <f t="shared" si="13"/>
        <v>0</v>
      </c>
    </row>
    <row r="824" spans="5:8" x14ac:dyDescent="0.25">
      <c r="E824" s="36"/>
      <c r="F824" s="29" t="s">
        <v>2389</v>
      </c>
      <c r="G824" s="34" t="s">
        <v>1581</v>
      </c>
      <c r="H824" s="31">
        <f t="shared" si="13"/>
        <v>0</v>
      </c>
    </row>
    <row r="825" spans="5:8" x14ac:dyDescent="0.25">
      <c r="E825" s="36"/>
      <c r="F825" s="29" t="s">
        <v>2390</v>
      </c>
      <c r="G825" s="34" t="s">
        <v>1581</v>
      </c>
      <c r="H825" s="31">
        <f t="shared" si="13"/>
        <v>0</v>
      </c>
    </row>
    <row r="826" spans="5:8" x14ac:dyDescent="0.25">
      <c r="E826" s="36"/>
      <c r="F826" s="48" t="s">
        <v>2391</v>
      </c>
      <c r="G826" s="34" t="s">
        <v>1581</v>
      </c>
      <c r="H826" s="31">
        <f t="shared" si="13"/>
        <v>0</v>
      </c>
    </row>
    <row r="827" spans="5:8" x14ac:dyDescent="0.25">
      <c r="E827" s="36"/>
      <c r="F827" s="29" t="s">
        <v>2392</v>
      </c>
      <c r="G827" s="34" t="s">
        <v>1581</v>
      </c>
      <c r="H827" s="31">
        <f t="shared" si="13"/>
        <v>0</v>
      </c>
    </row>
    <row r="828" spans="5:8" x14ac:dyDescent="0.25">
      <c r="E828" s="36"/>
      <c r="F828" s="33" t="s">
        <v>2393</v>
      </c>
      <c r="G828" s="34" t="s">
        <v>1581</v>
      </c>
      <c r="H828" s="31">
        <f t="shared" si="13"/>
        <v>0</v>
      </c>
    </row>
    <row r="829" spans="5:8" x14ac:dyDescent="0.25">
      <c r="E829" s="36"/>
      <c r="F829" s="29" t="s">
        <v>2394</v>
      </c>
      <c r="G829" s="34" t="s">
        <v>1581</v>
      </c>
      <c r="H829" s="31">
        <f t="shared" si="13"/>
        <v>0</v>
      </c>
    </row>
    <row r="830" spans="5:8" x14ac:dyDescent="0.25">
      <c r="E830" s="36"/>
      <c r="F830" s="33" t="s">
        <v>2395</v>
      </c>
      <c r="G830" s="34" t="s">
        <v>1581</v>
      </c>
      <c r="H830" s="31">
        <f t="shared" si="13"/>
        <v>0</v>
      </c>
    </row>
    <row r="831" spans="5:8" x14ac:dyDescent="0.25">
      <c r="E831" s="36"/>
      <c r="F831" s="29" t="s">
        <v>2396</v>
      </c>
      <c r="G831" s="34" t="s">
        <v>1581</v>
      </c>
      <c r="H831" s="31">
        <f t="shared" si="13"/>
        <v>0</v>
      </c>
    </row>
    <row r="832" spans="5:8" x14ac:dyDescent="0.25">
      <c r="E832" s="36"/>
      <c r="F832" s="29" t="s">
        <v>2397</v>
      </c>
      <c r="G832" s="34" t="s">
        <v>1581</v>
      </c>
      <c r="H832" s="31">
        <f t="shared" si="13"/>
        <v>0</v>
      </c>
    </row>
    <row r="833" spans="5:8" x14ac:dyDescent="0.25">
      <c r="E833" s="36"/>
      <c r="F833" s="33" t="s">
        <v>2398</v>
      </c>
      <c r="G833" s="34" t="s">
        <v>1581</v>
      </c>
      <c r="H833" s="31">
        <f t="shared" si="13"/>
        <v>0</v>
      </c>
    </row>
    <row r="834" spans="5:8" x14ac:dyDescent="0.25">
      <c r="E834" s="36"/>
      <c r="F834" s="48" t="s">
        <v>2399</v>
      </c>
      <c r="G834" s="34" t="s">
        <v>1581</v>
      </c>
      <c r="H834" s="31">
        <f t="shared" si="13"/>
        <v>0</v>
      </c>
    </row>
    <row r="835" spans="5:8" x14ac:dyDescent="0.25">
      <c r="E835" s="36"/>
      <c r="F835" s="29" t="s">
        <v>2400</v>
      </c>
      <c r="G835" s="34" t="s">
        <v>1581</v>
      </c>
      <c r="H835" s="31">
        <f t="shared" si="13"/>
        <v>0</v>
      </c>
    </row>
    <row r="836" spans="5:8" x14ac:dyDescent="0.25">
      <c r="E836" s="36"/>
      <c r="F836" s="29" t="s">
        <v>2401</v>
      </c>
      <c r="G836" s="34" t="s">
        <v>1581</v>
      </c>
      <c r="H836" s="31">
        <f t="shared" ref="H836:H899" si="14">VLOOKUP(G836,$A$4:$B$31,2,FALSE)</f>
        <v>0</v>
      </c>
    </row>
    <row r="837" spans="5:8" x14ac:dyDescent="0.25">
      <c r="E837" s="36"/>
      <c r="F837" s="33" t="s">
        <v>2402</v>
      </c>
      <c r="G837" s="34" t="s">
        <v>1581</v>
      </c>
      <c r="H837" s="31">
        <f t="shared" si="14"/>
        <v>0</v>
      </c>
    </row>
    <row r="838" spans="5:8" x14ac:dyDescent="0.25">
      <c r="E838" s="36"/>
      <c r="F838" s="33" t="s">
        <v>2403</v>
      </c>
      <c r="G838" s="34" t="s">
        <v>1581</v>
      </c>
      <c r="H838" s="31">
        <f t="shared" si="14"/>
        <v>0</v>
      </c>
    </row>
    <row r="839" spans="5:8" x14ac:dyDescent="0.25">
      <c r="E839" s="36"/>
      <c r="F839" s="29" t="s">
        <v>2404</v>
      </c>
      <c r="G839" s="34" t="s">
        <v>1581</v>
      </c>
      <c r="H839" s="31">
        <f t="shared" si="14"/>
        <v>0</v>
      </c>
    </row>
    <row r="840" spans="5:8" x14ac:dyDescent="0.25">
      <c r="E840" s="36"/>
      <c r="F840" s="29" t="s">
        <v>2405</v>
      </c>
      <c r="G840" s="34" t="s">
        <v>1581</v>
      </c>
      <c r="H840" s="31">
        <f t="shared" si="14"/>
        <v>0</v>
      </c>
    </row>
    <row r="841" spans="5:8" x14ac:dyDescent="0.25">
      <c r="E841" s="36"/>
      <c r="F841" s="51" t="s">
        <v>2406</v>
      </c>
      <c r="G841" s="34" t="s">
        <v>1581</v>
      </c>
      <c r="H841" s="31">
        <f t="shared" si="14"/>
        <v>0</v>
      </c>
    </row>
    <row r="842" spans="5:8" x14ac:dyDescent="0.25">
      <c r="E842" s="36"/>
      <c r="F842" s="51" t="s">
        <v>2407</v>
      </c>
      <c r="G842" s="34" t="s">
        <v>1581</v>
      </c>
      <c r="H842" s="31">
        <f t="shared" si="14"/>
        <v>0</v>
      </c>
    </row>
    <row r="843" spans="5:8" x14ac:dyDescent="0.25">
      <c r="E843" s="36"/>
      <c r="F843" s="33" t="s">
        <v>2408</v>
      </c>
      <c r="G843" s="34" t="s">
        <v>1581</v>
      </c>
      <c r="H843" s="31">
        <f t="shared" si="14"/>
        <v>0</v>
      </c>
    </row>
    <row r="844" spans="5:8" x14ac:dyDescent="0.25">
      <c r="E844" s="36"/>
      <c r="F844" s="29" t="s">
        <v>2409</v>
      </c>
      <c r="G844" s="34" t="s">
        <v>1581</v>
      </c>
      <c r="H844" s="31">
        <f t="shared" si="14"/>
        <v>0</v>
      </c>
    </row>
    <row r="845" spans="5:8" x14ac:dyDescent="0.25">
      <c r="E845" s="36"/>
      <c r="F845" s="33" t="s">
        <v>2410</v>
      </c>
      <c r="G845" s="34" t="s">
        <v>1581</v>
      </c>
      <c r="H845" s="31">
        <f t="shared" si="14"/>
        <v>0</v>
      </c>
    </row>
    <row r="846" spans="5:8" x14ac:dyDescent="0.25">
      <c r="E846" s="36"/>
      <c r="F846" s="29" t="s">
        <v>2411</v>
      </c>
      <c r="G846" s="34" t="s">
        <v>1581</v>
      </c>
      <c r="H846" s="31">
        <f t="shared" si="14"/>
        <v>0</v>
      </c>
    </row>
    <row r="847" spans="5:8" x14ac:dyDescent="0.25">
      <c r="E847" s="36"/>
      <c r="F847" s="48" t="s">
        <v>2412</v>
      </c>
      <c r="G847" s="34" t="s">
        <v>1581</v>
      </c>
      <c r="H847" s="31">
        <f t="shared" si="14"/>
        <v>0</v>
      </c>
    </row>
    <row r="848" spans="5:8" x14ac:dyDescent="0.25">
      <c r="E848" s="36"/>
      <c r="F848" s="29" t="s">
        <v>2413</v>
      </c>
      <c r="G848" s="34" t="s">
        <v>1581</v>
      </c>
      <c r="H848" s="31">
        <f t="shared" si="14"/>
        <v>0</v>
      </c>
    </row>
    <row r="849" spans="5:8" x14ac:dyDescent="0.25">
      <c r="E849" s="36"/>
      <c r="F849" s="29" t="s">
        <v>2414</v>
      </c>
      <c r="G849" s="34" t="s">
        <v>1581</v>
      </c>
      <c r="H849" s="31">
        <f t="shared" si="14"/>
        <v>0</v>
      </c>
    </row>
    <row r="850" spans="5:8" x14ac:dyDescent="0.25">
      <c r="E850" s="36"/>
      <c r="F850" s="29" t="s">
        <v>2415</v>
      </c>
      <c r="G850" s="34" t="s">
        <v>1581</v>
      </c>
      <c r="H850" s="31">
        <f t="shared" si="14"/>
        <v>0</v>
      </c>
    </row>
    <row r="851" spans="5:8" x14ac:dyDescent="0.25">
      <c r="E851" s="36"/>
      <c r="F851" s="29" t="s">
        <v>2416</v>
      </c>
      <c r="G851" s="34" t="s">
        <v>1581</v>
      </c>
      <c r="H851" s="31">
        <f t="shared" si="14"/>
        <v>0</v>
      </c>
    </row>
    <row r="852" spans="5:8" x14ac:dyDescent="0.25">
      <c r="E852" s="36"/>
      <c r="F852" s="29" t="s">
        <v>2417</v>
      </c>
      <c r="G852" s="34" t="s">
        <v>1581</v>
      </c>
      <c r="H852" s="31">
        <f t="shared" si="14"/>
        <v>0</v>
      </c>
    </row>
    <row r="853" spans="5:8" x14ac:dyDescent="0.25">
      <c r="E853" s="36"/>
      <c r="F853" s="33" t="s">
        <v>2418</v>
      </c>
      <c r="G853" s="34" t="s">
        <v>1557</v>
      </c>
      <c r="H853" s="31">
        <f t="shared" si="14"/>
        <v>0.10960000000000003</v>
      </c>
    </row>
    <row r="854" spans="5:8" x14ac:dyDescent="0.25">
      <c r="E854" s="36"/>
      <c r="F854" s="33" t="s">
        <v>2419</v>
      </c>
      <c r="G854" s="34" t="s">
        <v>1581</v>
      </c>
      <c r="H854" s="31">
        <f t="shared" si="14"/>
        <v>0</v>
      </c>
    </row>
    <row r="855" spans="5:8" x14ac:dyDescent="0.25">
      <c r="E855" s="36"/>
      <c r="F855" s="33" t="s">
        <v>2420</v>
      </c>
      <c r="G855" s="34" t="s">
        <v>1581</v>
      </c>
      <c r="H855" s="31">
        <f t="shared" si="14"/>
        <v>0</v>
      </c>
    </row>
    <row r="856" spans="5:8" x14ac:dyDescent="0.25">
      <c r="E856" s="36"/>
      <c r="F856" s="29" t="s">
        <v>2421</v>
      </c>
      <c r="G856" s="34" t="s">
        <v>1581</v>
      </c>
      <c r="H856" s="31">
        <f t="shared" si="14"/>
        <v>0</v>
      </c>
    </row>
    <row r="857" spans="5:8" x14ac:dyDescent="0.25">
      <c r="E857" s="36"/>
      <c r="F857" s="29" t="s">
        <v>2422</v>
      </c>
      <c r="G857" s="34" t="s">
        <v>1581</v>
      </c>
      <c r="H857" s="31">
        <f t="shared" si="14"/>
        <v>0</v>
      </c>
    </row>
    <row r="858" spans="5:8" x14ac:dyDescent="0.25">
      <c r="E858" s="36"/>
      <c r="F858" s="29" t="s">
        <v>2423</v>
      </c>
      <c r="G858" s="34" t="s">
        <v>1581</v>
      </c>
      <c r="H858" s="31">
        <f t="shared" si="14"/>
        <v>0</v>
      </c>
    </row>
    <row r="859" spans="5:8" x14ac:dyDescent="0.25">
      <c r="E859" s="36"/>
      <c r="F859" s="29" t="s">
        <v>2424</v>
      </c>
      <c r="G859" s="34" t="s">
        <v>1581</v>
      </c>
      <c r="H859" s="31">
        <f t="shared" si="14"/>
        <v>0</v>
      </c>
    </row>
    <row r="860" spans="5:8" x14ac:dyDescent="0.25">
      <c r="E860" s="36"/>
      <c r="F860" s="33" t="s">
        <v>2425</v>
      </c>
      <c r="G860" s="34" t="s">
        <v>1581</v>
      </c>
      <c r="H860" s="31">
        <f t="shared" si="14"/>
        <v>0</v>
      </c>
    </row>
    <row r="861" spans="5:8" x14ac:dyDescent="0.25">
      <c r="E861" s="36"/>
      <c r="F861" s="33" t="s">
        <v>2426</v>
      </c>
      <c r="G861" s="34" t="s">
        <v>1581</v>
      </c>
      <c r="H861" s="31">
        <f t="shared" si="14"/>
        <v>0</v>
      </c>
    </row>
    <row r="862" spans="5:8" x14ac:dyDescent="0.25">
      <c r="E862" s="36"/>
      <c r="F862" s="33" t="s">
        <v>2427</v>
      </c>
      <c r="G862" s="34" t="s">
        <v>1581</v>
      </c>
      <c r="H862" s="31">
        <f t="shared" si="14"/>
        <v>0</v>
      </c>
    </row>
    <row r="863" spans="5:8" x14ac:dyDescent="0.25">
      <c r="E863" s="36"/>
      <c r="F863" s="29" t="s">
        <v>2428</v>
      </c>
      <c r="G863" s="34" t="s">
        <v>1557</v>
      </c>
      <c r="H863" s="31">
        <f t="shared" si="14"/>
        <v>0.10960000000000003</v>
      </c>
    </row>
    <row r="864" spans="5:8" x14ac:dyDescent="0.25">
      <c r="E864" s="36"/>
      <c r="F864" s="33" t="s">
        <v>2429</v>
      </c>
      <c r="G864" s="34" t="s">
        <v>1581</v>
      </c>
      <c r="H864" s="31">
        <f t="shared" si="14"/>
        <v>0</v>
      </c>
    </row>
    <row r="865" spans="5:8" x14ac:dyDescent="0.25">
      <c r="E865" s="36"/>
      <c r="F865" s="33" t="s">
        <v>2430</v>
      </c>
      <c r="G865" s="34" t="s">
        <v>1581</v>
      </c>
      <c r="H865" s="31">
        <f t="shared" si="14"/>
        <v>0</v>
      </c>
    </row>
    <row r="866" spans="5:8" x14ac:dyDescent="0.25">
      <c r="E866" s="36"/>
      <c r="F866" s="33" t="s">
        <v>2431</v>
      </c>
      <c r="G866" s="34" t="s">
        <v>1581</v>
      </c>
      <c r="H866" s="31">
        <f t="shared" si="14"/>
        <v>0</v>
      </c>
    </row>
    <row r="867" spans="5:8" x14ac:dyDescent="0.25">
      <c r="E867" s="36"/>
      <c r="F867" s="33" t="s">
        <v>2432</v>
      </c>
      <c r="G867" s="34" t="s">
        <v>1581</v>
      </c>
      <c r="H867" s="31">
        <f t="shared" si="14"/>
        <v>0</v>
      </c>
    </row>
    <row r="868" spans="5:8" x14ac:dyDescent="0.25">
      <c r="E868" s="36"/>
      <c r="F868" s="33" t="s">
        <v>2433</v>
      </c>
      <c r="G868" s="34" t="s">
        <v>1581</v>
      </c>
      <c r="H868" s="31">
        <f t="shared" si="14"/>
        <v>0</v>
      </c>
    </row>
    <row r="869" spans="5:8" x14ac:dyDescent="0.25">
      <c r="E869" s="36"/>
      <c r="F869" s="33" t="s">
        <v>2434</v>
      </c>
      <c r="G869" s="34" t="s">
        <v>1581</v>
      </c>
      <c r="H869" s="31">
        <f t="shared" si="14"/>
        <v>0</v>
      </c>
    </row>
    <row r="870" spans="5:8" x14ac:dyDescent="0.25">
      <c r="E870" s="36"/>
      <c r="F870" s="29" t="s">
        <v>2435</v>
      </c>
      <c r="G870" s="34" t="s">
        <v>1581</v>
      </c>
      <c r="H870" s="31">
        <f t="shared" si="14"/>
        <v>0</v>
      </c>
    </row>
    <row r="871" spans="5:8" x14ac:dyDescent="0.25">
      <c r="E871" s="36"/>
      <c r="F871" s="33" t="s">
        <v>2436</v>
      </c>
      <c r="G871" s="34" t="s">
        <v>1581</v>
      </c>
      <c r="H871" s="31">
        <f t="shared" si="14"/>
        <v>0</v>
      </c>
    </row>
    <row r="872" spans="5:8" x14ac:dyDescent="0.25">
      <c r="E872" s="36"/>
      <c r="F872" s="29" t="s">
        <v>2437</v>
      </c>
      <c r="G872" s="34" t="s">
        <v>1581</v>
      </c>
      <c r="H872" s="31">
        <f t="shared" si="14"/>
        <v>0</v>
      </c>
    </row>
    <row r="873" spans="5:8" x14ac:dyDescent="0.25">
      <c r="E873" s="36"/>
      <c r="F873" s="29" t="s">
        <v>2438</v>
      </c>
      <c r="G873" s="34" t="s">
        <v>1581</v>
      </c>
      <c r="H873" s="31">
        <f t="shared" si="14"/>
        <v>0</v>
      </c>
    </row>
    <row r="874" spans="5:8" x14ac:dyDescent="0.25">
      <c r="E874" s="36"/>
      <c r="F874" s="29" t="s">
        <v>2439</v>
      </c>
      <c r="G874" s="34" t="s">
        <v>1581</v>
      </c>
      <c r="H874" s="31">
        <f t="shared" si="14"/>
        <v>0</v>
      </c>
    </row>
    <row r="875" spans="5:8" x14ac:dyDescent="0.25">
      <c r="E875" s="36"/>
      <c r="F875" s="29" t="s">
        <v>2440</v>
      </c>
      <c r="G875" s="34" t="s">
        <v>1581</v>
      </c>
      <c r="H875" s="31">
        <f t="shared" si="14"/>
        <v>0</v>
      </c>
    </row>
    <row r="876" spans="5:8" x14ac:dyDescent="0.25">
      <c r="E876" s="36"/>
      <c r="F876" s="33" t="s">
        <v>2441</v>
      </c>
      <c r="G876" s="34" t="s">
        <v>1581</v>
      </c>
      <c r="H876" s="31">
        <f t="shared" si="14"/>
        <v>0</v>
      </c>
    </row>
    <row r="877" spans="5:8" x14ac:dyDescent="0.25">
      <c r="E877" s="36"/>
      <c r="F877" s="33" t="s">
        <v>2442</v>
      </c>
      <c r="G877" s="34" t="s">
        <v>1581</v>
      </c>
      <c r="H877" s="31">
        <f t="shared" si="14"/>
        <v>0</v>
      </c>
    </row>
    <row r="878" spans="5:8" x14ac:dyDescent="0.25">
      <c r="E878" s="36"/>
      <c r="F878" s="29" t="s">
        <v>2443</v>
      </c>
      <c r="G878" s="34" t="s">
        <v>1581</v>
      </c>
      <c r="H878" s="31">
        <f t="shared" si="14"/>
        <v>0</v>
      </c>
    </row>
    <row r="879" spans="5:8" x14ac:dyDescent="0.25">
      <c r="E879" s="36"/>
      <c r="F879" s="29" t="s">
        <v>2444</v>
      </c>
      <c r="G879" s="34" t="s">
        <v>1581</v>
      </c>
      <c r="H879" s="31">
        <f t="shared" si="14"/>
        <v>0</v>
      </c>
    </row>
    <row r="880" spans="5:8" x14ac:dyDescent="0.25">
      <c r="E880" s="36"/>
      <c r="F880" s="33" t="s">
        <v>2445</v>
      </c>
      <c r="G880" s="34" t="s">
        <v>1581</v>
      </c>
      <c r="H880" s="31">
        <f t="shared" si="14"/>
        <v>0</v>
      </c>
    </row>
    <row r="881" spans="5:8" x14ac:dyDescent="0.25">
      <c r="E881" s="36"/>
      <c r="F881" s="29" t="s">
        <v>2446</v>
      </c>
      <c r="G881" s="34" t="s">
        <v>1581</v>
      </c>
      <c r="H881" s="31">
        <f t="shared" si="14"/>
        <v>0</v>
      </c>
    </row>
    <row r="882" spans="5:8" x14ac:dyDescent="0.25">
      <c r="E882" s="36"/>
      <c r="F882" s="29" t="s">
        <v>2447</v>
      </c>
      <c r="G882" s="34" t="s">
        <v>1581</v>
      </c>
      <c r="H882" s="31">
        <f t="shared" si="14"/>
        <v>0</v>
      </c>
    </row>
    <row r="883" spans="5:8" x14ac:dyDescent="0.25">
      <c r="E883" s="36"/>
      <c r="F883" s="29" t="s">
        <v>2448</v>
      </c>
      <c r="G883" s="34" t="s">
        <v>1581</v>
      </c>
      <c r="H883" s="31">
        <f t="shared" si="14"/>
        <v>0</v>
      </c>
    </row>
    <row r="884" spans="5:8" x14ac:dyDescent="0.25">
      <c r="E884" s="36"/>
      <c r="F884" s="33" t="s">
        <v>2449</v>
      </c>
      <c r="G884" s="34" t="s">
        <v>1581</v>
      </c>
      <c r="H884" s="31">
        <f t="shared" si="14"/>
        <v>0</v>
      </c>
    </row>
    <row r="885" spans="5:8" x14ac:dyDescent="0.25">
      <c r="E885" s="36"/>
      <c r="F885" s="33" t="s">
        <v>2450</v>
      </c>
      <c r="G885" s="34" t="s">
        <v>1581</v>
      </c>
      <c r="H885" s="31">
        <f t="shared" si="14"/>
        <v>0</v>
      </c>
    </row>
    <row r="886" spans="5:8" x14ac:dyDescent="0.25">
      <c r="E886" s="36"/>
      <c r="F886" s="33" t="s">
        <v>2451</v>
      </c>
      <c r="G886" s="34" t="s">
        <v>1581</v>
      </c>
      <c r="H886" s="31">
        <f t="shared" si="14"/>
        <v>0</v>
      </c>
    </row>
    <row r="887" spans="5:8" x14ac:dyDescent="0.25">
      <c r="E887" s="36"/>
      <c r="F887" s="33" t="s">
        <v>2452</v>
      </c>
      <c r="G887" s="34" t="s">
        <v>1581</v>
      </c>
      <c r="H887" s="31">
        <f t="shared" si="14"/>
        <v>0</v>
      </c>
    </row>
    <row r="888" spans="5:8" x14ac:dyDescent="0.25">
      <c r="E888" s="36"/>
      <c r="F888" s="29" t="s">
        <v>2453</v>
      </c>
      <c r="G888" s="34" t="s">
        <v>1581</v>
      </c>
      <c r="H888" s="31">
        <f t="shared" si="14"/>
        <v>0</v>
      </c>
    </row>
    <row r="889" spans="5:8" x14ac:dyDescent="0.25">
      <c r="E889" s="36"/>
      <c r="F889" s="33" t="s">
        <v>2454</v>
      </c>
      <c r="G889" s="34" t="s">
        <v>1581</v>
      </c>
      <c r="H889" s="31">
        <f t="shared" si="14"/>
        <v>0</v>
      </c>
    </row>
    <row r="890" spans="5:8" x14ac:dyDescent="0.25">
      <c r="E890" s="36"/>
      <c r="F890" s="33" t="s">
        <v>2455</v>
      </c>
      <c r="G890" s="34" t="s">
        <v>1581</v>
      </c>
      <c r="H890" s="31">
        <f t="shared" si="14"/>
        <v>0</v>
      </c>
    </row>
    <row r="891" spans="5:8" x14ac:dyDescent="0.25">
      <c r="E891" s="36"/>
      <c r="F891" s="54" t="s">
        <v>2456</v>
      </c>
      <c r="G891" s="34" t="s">
        <v>1581</v>
      </c>
      <c r="H891" s="31">
        <f t="shared" si="14"/>
        <v>0</v>
      </c>
    </row>
    <row r="892" spans="5:8" x14ac:dyDescent="0.25">
      <c r="E892" s="36"/>
      <c r="F892" s="33" t="s">
        <v>2457</v>
      </c>
      <c r="G892" s="34" t="s">
        <v>1581</v>
      </c>
      <c r="H892" s="31">
        <f t="shared" si="14"/>
        <v>0</v>
      </c>
    </row>
    <row r="893" spans="5:8" x14ac:dyDescent="0.25">
      <c r="E893" s="36"/>
      <c r="F893" s="29" t="s">
        <v>2458</v>
      </c>
      <c r="G893" s="34" t="s">
        <v>1581</v>
      </c>
      <c r="H893" s="31">
        <f t="shared" si="14"/>
        <v>0</v>
      </c>
    </row>
    <row r="894" spans="5:8" x14ac:dyDescent="0.25">
      <c r="E894" s="36"/>
      <c r="F894" s="33" t="s">
        <v>2459</v>
      </c>
      <c r="G894" s="34" t="s">
        <v>1581</v>
      </c>
      <c r="H894" s="31">
        <f t="shared" si="14"/>
        <v>0</v>
      </c>
    </row>
    <row r="895" spans="5:8" x14ac:dyDescent="0.25">
      <c r="E895" s="36"/>
      <c r="F895" s="33" t="s">
        <v>2460</v>
      </c>
      <c r="G895" s="34" t="s">
        <v>1581</v>
      </c>
      <c r="H895" s="31">
        <f t="shared" si="14"/>
        <v>0</v>
      </c>
    </row>
    <row r="896" spans="5:8" x14ac:dyDescent="0.25">
      <c r="E896" s="36"/>
      <c r="F896" s="29" t="s">
        <v>2461</v>
      </c>
      <c r="G896" s="34" t="s">
        <v>1581</v>
      </c>
      <c r="H896" s="31">
        <f t="shared" si="14"/>
        <v>0</v>
      </c>
    </row>
    <row r="897" spans="5:8" x14ac:dyDescent="0.25">
      <c r="E897" s="36"/>
      <c r="F897" s="29" t="s">
        <v>2462</v>
      </c>
      <c r="G897" s="34" t="s">
        <v>1581</v>
      </c>
      <c r="H897" s="31">
        <f t="shared" si="14"/>
        <v>0</v>
      </c>
    </row>
    <row r="898" spans="5:8" x14ac:dyDescent="0.25">
      <c r="E898" s="36"/>
      <c r="F898" s="29" t="s">
        <v>2463</v>
      </c>
      <c r="G898" s="34" t="s">
        <v>1581</v>
      </c>
      <c r="H898" s="31">
        <f t="shared" si="14"/>
        <v>0</v>
      </c>
    </row>
    <row r="899" spans="5:8" x14ac:dyDescent="0.25">
      <c r="E899" s="36"/>
      <c r="F899" s="29" t="s">
        <v>2464</v>
      </c>
      <c r="G899" s="34" t="s">
        <v>1581</v>
      </c>
      <c r="H899" s="31">
        <f t="shared" si="14"/>
        <v>0</v>
      </c>
    </row>
    <row r="900" spans="5:8" x14ac:dyDescent="0.25">
      <c r="E900" s="36"/>
      <c r="F900" s="29" t="s">
        <v>2465</v>
      </c>
      <c r="G900" s="34" t="s">
        <v>1581</v>
      </c>
      <c r="H900" s="31">
        <f t="shared" ref="H900:H963" si="15">VLOOKUP(G900,$A$4:$B$31,2,FALSE)</f>
        <v>0</v>
      </c>
    </row>
    <row r="901" spans="5:8" x14ac:dyDescent="0.25">
      <c r="E901" s="36"/>
      <c r="F901" s="29" t="s">
        <v>2466</v>
      </c>
      <c r="G901" s="34" t="s">
        <v>1581</v>
      </c>
      <c r="H901" s="31">
        <f t="shared" si="15"/>
        <v>0</v>
      </c>
    </row>
    <row r="902" spans="5:8" x14ac:dyDescent="0.25">
      <c r="E902" s="36"/>
      <c r="F902" s="33" t="s">
        <v>2467</v>
      </c>
      <c r="G902" s="34" t="s">
        <v>1581</v>
      </c>
      <c r="H902" s="31">
        <f t="shared" si="15"/>
        <v>0</v>
      </c>
    </row>
    <row r="903" spans="5:8" x14ac:dyDescent="0.25">
      <c r="E903" s="36"/>
      <c r="F903" s="33" t="s">
        <v>2468</v>
      </c>
      <c r="G903" s="34" t="s">
        <v>1581</v>
      </c>
      <c r="H903" s="31">
        <f t="shared" si="15"/>
        <v>0</v>
      </c>
    </row>
    <row r="904" spans="5:8" x14ac:dyDescent="0.25">
      <c r="E904" s="36"/>
      <c r="F904" s="29" t="s">
        <v>2469</v>
      </c>
      <c r="G904" s="34" t="s">
        <v>1581</v>
      </c>
      <c r="H904" s="31">
        <f t="shared" si="15"/>
        <v>0</v>
      </c>
    </row>
    <row r="905" spans="5:8" x14ac:dyDescent="0.25">
      <c r="E905" s="36"/>
      <c r="F905" s="33" t="s">
        <v>2470</v>
      </c>
      <c r="G905" s="34" t="s">
        <v>1581</v>
      </c>
      <c r="H905" s="31">
        <f t="shared" si="15"/>
        <v>0</v>
      </c>
    </row>
    <row r="906" spans="5:8" x14ac:dyDescent="0.25">
      <c r="E906" s="36"/>
      <c r="F906" s="48" t="s">
        <v>2471</v>
      </c>
      <c r="G906" s="34" t="s">
        <v>1581</v>
      </c>
      <c r="H906" s="31">
        <f t="shared" si="15"/>
        <v>0</v>
      </c>
    </row>
    <row r="907" spans="5:8" x14ac:dyDescent="0.25">
      <c r="E907" s="36"/>
      <c r="F907" s="29" t="s">
        <v>2472</v>
      </c>
      <c r="G907" s="34" t="s">
        <v>1581</v>
      </c>
      <c r="H907" s="31">
        <f t="shared" si="15"/>
        <v>0</v>
      </c>
    </row>
    <row r="908" spans="5:8" x14ac:dyDescent="0.25">
      <c r="E908" s="36"/>
      <c r="F908" s="29" t="s">
        <v>2473</v>
      </c>
      <c r="G908" s="34" t="s">
        <v>1581</v>
      </c>
      <c r="H908" s="31">
        <f t="shared" si="15"/>
        <v>0</v>
      </c>
    </row>
    <row r="909" spans="5:8" x14ac:dyDescent="0.25">
      <c r="E909" s="36"/>
      <c r="F909" s="29" t="s">
        <v>2474</v>
      </c>
      <c r="G909" s="34" t="s">
        <v>1581</v>
      </c>
      <c r="H909" s="31">
        <f t="shared" si="15"/>
        <v>0</v>
      </c>
    </row>
    <row r="910" spans="5:8" x14ac:dyDescent="0.25">
      <c r="E910" s="36"/>
      <c r="F910" s="53" t="s">
        <v>2475</v>
      </c>
      <c r="G910" s="34" t="s">
        <v>1581</v>
      </c>
      <c r="H910" s="31">
        <f t="shared" si="15"/>
        <v>0</v>
      </c>
    </row>
    <row r="911" spans="5:8" x14ac:dyDescent="0.25">
      <c r="E911" s="36"/>
      <c r="F911" s="33" t="s">
        <v>2476</v>
      </c>
      <c r="G911" s="34" t="s">
        <v>1581</v>
      </c>
      <c r="H911" s="31">
        <f t="shared" si="15"/>
        <v>0</v>
      </c>
    </row>
    <row r="912" spans="5:8" x14ac:dyDescent="0.25">
      <c r="E912" s="36"/>
      <c r="F912" s="29" t="s">
        <v>2477</v>
      </c>
      <c r="G912" s="34" t="s">
        <v>1581</v>
      </c>
      <c r="H912" s="31">
        <f t="shared" si="15"/>
        <v>0</v>
      </c>
    </row>
    <row r="913" spans="5:8" x14ac:dyDescent="0.25">
      <c r="E913" s="36"/>
      <c r="F913" s="33" t="s">
        <v>2478</v>
      </c>
      <c r="G913" s="34" t="s">
        <v>1581</v>
      </c>
      <c r="H913" s="31">
        <f t="shared" si="15"/>
        <v>0</v>
      </c>
    </row>
    <row r="914" spans="5:8" x14ac:dyDescent="0.25">
      <c r="E914" s="36"/>
      <c r="F914" s="29" t="s">
        <v>2479</v>
      </c>
      <c r="G914" s="34" t="s">
        <v>1557</v>
      </c>
      <c r="H914" s="31">
        <f t="shared" si="15"/>
        <v>0.10960000000000003</v>
      </c>
    </row>
    <row r="915" spans="5:8" x14ac:dyDescent="0.25">
      <c r="E915" s="36"/>
      <c r="F915" s="33" t="s">
        <v>2480</v>
      </c>
      <c r="G915" s="34" t="s">
        <v>1581</v>
      </c>
      <c r="H915" s="31">
        <f t="shared" si="15"/>
        <v>0</v>
      </c>
    </row>
    <row r="916" spans="5:8" x14ac:dyDescent="0.25">
      <c r="E916" s="36"/>
      <c r="F916" s="33" t="s">
        <v>2481</v>
      </c>
      <c r="G916" s="34" t="s">
        <v>1581</v>
      </c>
      <c r="H916" s="31">
        <f t="shared" si="15"/>
        <v>0</v>
      </c>
    </row>
    <row r="917" spans="5:8" x14ac:dyDescent="0.25">
      <c r="E917" s="36"/>
      <c r="F917" s="33" t="s">
        <v>2482</v>
      </c>
      <c r="G917" s="34" t="s">
        <v>1581</v>
      </c>
      <c r="H917" s="31">
        <f t="shared" si="15"/>
        <v>0</v>
      </c>
    </row>
    <row r="918" spans="5:8" x14ac:dyDescent="0.25">
      <c r="E918" s="36"/>
      <c r="F918" s="29" t="s">
        <v>2483</v>
      </c>
      <c r="G918" s="34" t="s">
        <v>1581</v>
      </c>
      <c r="H918" s="31">
        <f t="shared" si="15"/>
        <v>0</v>
      </c>
    </row>
    <row r="919" spans="5:8" x14ac:dyDescent="0.25">
      <c r="E919" s="36"/>
      <c r="F919" s="33" t="s">
        <v>2484</v>
      </c>
      <c r="G919" s="34" t="s">
        <v>1581</v>
      </c>
      <c r="H919" s="31">
        <f t="shared" si="15"/>
        <v>0</v>
      </c>
    </row>
    <row r="920" spans="5:8" x14ac:dyDescent="0.25">
      <c r="E920" s="36"/>
      <c r="F920" s="33" t="s">
        <v>2485</v>
      </c>
      <c r="G920" s="34" t="s">
        <v>1581</v>
      </c>
      <c r="H920" s="31">
        <f t="shared" si="15"/>
        <v>0</v>
      </c>
    </row>
    <row r="921" spans="5:8" x14ac:dyDescent="0.25">
      <c r="E921" s="36"/>
      <c r="F921" s="33" t="s">
        <v>2486</v>
      </c>
      <c r="G921" s="34" t="s">
        <v>1581</v>
      </c>
      <c r="H921" s="31">
        <f t="shared" si="15"/>
        <v>0</v>
      </c>
    </row>
    <row r="922" spans="5:8" x14ac:dyDescent="0.25">
      <c r="E922" s="36"/>
      <c r="F922" s="33" t="s">
        <v>2487</v>
      </c>
      <c r="G922" s="34" t="s">
        <v>1557</v>
      </c>
      <c r="H922" s="31">
        <f t="shared" si="15"/>
        <v>0.10960000000000003</v>
      </c>
    </row>
    <row r="923" spans="5:8" x14ac:dyDescent="0.25">
      <c r="E923" s="36"/>
      <c r="F923" s="33" t="s">
        <v>2488</v>
      </c>
      <c r="G923" s="34" t="s">
        <v>1581</v>
      </c>
      <c r="H923" s="31">
        <f t="shared" si="15"/>
        <v>0</v>
      </c>
    </row>
    <row r="924" spans="5:8" x14ac:dyDescent="0.25">
      <c r="E924" s="36"/>
      <c r="F924" s="33" t="s">
        <v>2489</v>
      </c>
      <c r="G924" s="34" t="s">
        <v>1581</v>
      </c>
      <c r="H924" s="31">
        <f t="shared" si="15"/>
        <v>0</v>
      </c>
    </row>
    <row r="925" spans="5:8" x14ac:dyDescent="0.25">
      <c r="E925" s="36"/>
      <c r="F925" s="33" t="s">
        <v>2490</v>
      </c>
      <c r="G925" s="34" t="s">
        <v>1581</v>
      </c>
      <c r="H925" s="31">
        <f t="shared" si="15"/>
        <v>0</v>
      </c>
    </row>
    <row r="926" spans="5:8" x14ac:dyDescent="0.25">
      <c r="E926" s="36"/>
      <c r="F926" s="33" t="s">
        <v>2491</v>
      </c>
      <c r="G926" s="34" t="s">
        <v>1581</v>
      </c>
      <c r="H926" s="31">
        <f t="shared" si="15"/>
        <v>0</v>
      </c>
    </row>
    <row r="927" spans="5:8" x14ac:dyDescent="0.25">
      <c r="E927" s="36"/>
      <c r="F927" s="33" t="s">
        <v>2492</v>
      </c>
      <c r="G927" s="34" t="s">
        <v>1581</v>
      </c>
      <c r="H927" s="31">
        <f t="shared" si="15"/>
        <v>0</v>
      </c>
    </row>
    <row r="928" spans="5:8" x14ac:dyDescent="0.25">
      <c r="E928" s="36"/>
      <c r="F928" s="53" t="s">
        <v>2493</v>
      </c>
      <c r="G928" s="34" t="s">
        <v>1581</v>
      </c>
      <c r="H928" s="31">
        <f t="shared" si="15"/>
        <v>0</v>
      </c>
    </row>
    <row r="929" spans="5:8" x14ac:dyDescent="0.25">
      <c r="E929" s="36"/>
      <c r="F929" s="54" t="s">
        <v>2494</v>
      </c>
      <c r="G929" s="34" t="s">
        <v>1581</v>
      </c>
      <c r="H929" s="31">
        <f t="shared" si="15"/>
        <v>0</v>
      </c>
    </row>
    <row r="930" spans="5:8" x14ac:dyDescent="0.25">
      <c r="E930" s="36"/>
      <c r="F930" s="29" t="s">
        <v>2495</v>
      </c>
      <c r="G930" s="34" t="s">
        <v>1581</v>
      </c>
      <c r="H930" s="31">
        <f t="shared" si="15"/>
        <v>0</v>
      </c>
    </row>
    <row r="931" spans="5:8" x14ac:dyDescent="0.25">
      <c r="E931" s="36"/>
      <c r="F931" s="29" t="s">
        <v>2496</v>
      </c>
      <c r="G931" s="34" t="s">
        <v>1581</v>
      </c>
      <c r="H931" s="31">
        <f t="shared" si="15"/>
        <v>0</v>
      </c>
    </row>
    <row r="932" spans="5:8" x14ac:dyDescent="0.25">
      <c r="E932" s="36"/>
      <c r="F932" s="33" t="s">
        <v>2497</v>
      </c>
      <c r="G932" s="34" t="s">
        <v>1581</v>
      </c>
      <c r="H932" s="31">
        <f t="shared" si="15"/>
        <v>0</v>
      </c>
    </row>
    <row r="933" spans="5:8" x14ac:dyDescent="0.25">
      <c r="E933" s="36"/>
      <c r="F933" s="29" t="s">
        <v>2498</v>
      </c>
      <c r="G933" s="34" t="s">
        <v>1581</v>
      </c>
      <c r="H933" s="31">
        <f t="shared" si="15"/>
        <v>0</v>
      </c>
    </row>
    <row r="934" spans="5:8" x14ac:dyDescent="0.25">
      <c r="E934" s="36"/>
      <c r="F934" s="33" t="s">
        <v>2499</v>
      </c>
      <c r="G934" s="34" t="s">
        <v>1581</v>
      </c>
      <c r="H934" s="31">
        <f t="shared" si="15"/>
        <v>0</v>
      </c>
    </row>
    <row r="935" spans="5:8" x14ac:dyDescent="0.25">
      <c r="E935" s="36"/>
      <c r="F935" s="33" t="s">
        <v>2500</v>
      </c>
      <c r="G935" s="34" t="s">
        <v>1581</v>
      </c>
      <c r="H935" s="31">
        <f t="shared" si="15"/>
        <v>0</v>
      </c>
    </row>
    <row r="936" spans="5:8" x14ac:dyDescent="0.25">
      <c r="E936" s="36"/>
      <c r="F936" s="29" t="s">
        <v>2501</v>
      </c>
      <c r="G936" s="34" t="s">
        <v>1581</v>
      </c>
      <c r="H936" s="31">
        <f t="shared" si="15"/>
        <v>0</v>
      </c>
    </row>
    <row r="937" spans="5:8" x14ac:dyDescent="0.25">
      <c r="E937" s="36"/>
      <c r="F937" s="29" t="s">
        <v>2502</v>
      </c>
      <c r="G937" s="34" t="s">
        <v>1581</v>
      </c>
      <c r="H937" s="31">
        <f t="shared" si="15"/>
        <v>0</v>
      </c>
    </row>
    <row r="938" spans="5:8" x14ac:dyDescent="0.25">
      <c r="E938" s="36"/>
      <c r="F938" s="29" t="s">
        <v>2503</v>
      </c>
      <c r="G938" s="34" t="s">
        <v>1581</v>
      </c>
      <c r="H938" s="31">
        <f t="shared" si="15"/>
        <v>0</v>
      </c>
    </row>
    <row r="939" spans="5:8" x14ac:dyDescent="0.25">
      <c r="E939" s="36"/>
      <c r="F939" s="29" t="s">
        <v>2504</v>
      </c>
      <c r="G939" s="34" t="s">
        <v>1581</v>
      </c>
      <c r="H939" s="31">
        <f t="shared" si="15"/>
        <v>0</v>
      </c>
    </row>
    <row r="940" spans="5:8" x14ac:dyDescent="0.25">
      <c r="E940" s="36"/>
      <c r="F940" s="29" t="s">
        <v>2505</v>
      </c>
      <c r="G940" s="34" t="s">
        <v>1581</v>
      </c>
      <c r="H940" s="31">
        <f t="shared" si="15"/>
        <v>0</v>
      </c>
    </row>
    <row r="941" spans="5:8" x14ac:dyDescent="0.25">
      <c r="E941" s="36"/>
      <c r="F941" s="48" t="s">
        <v>2506</v>
      </c>
      <c r="G941" s="34" t="s">
        <v>1581</v>
      </c>
      <c r="H941" s="31">
        <f t="shared" si="15"/>
        <v>0</v>
      </c>
    </row>
    <row r="942" spans="5:8" x14ac:dyDescent="0.25">
      <c r="E942" s="36"/>
      <c r="F942" s="29" t="s">
        <v>2507</v>
      </c>
      <c r="G942" s="34" t="s">
        <v>1581</v>
      </c>
      <c r="H942" s="31">
        <f t="shared" si="15"/>
        <v>0</v>
      </c>
    </row>
    <row r="943" spans="5:8" x14ac:dyDescent="0.25">
      <c r="E943" s="36"/>
      <c r="F943" s="29" t="s">
        <v>2508</v>
      </c>
      <c r="G943" s="34" t="s">
        <v>1581</v>
      </c>
      <c r="H943" s="31">
        <f t="shared" si="15"/>
        <v>0</v>
      </c>
    </row>
    <row r="944" spans="5:8" x14ac:dyDescent="0.25">
      <c r="E944" s="36"/>
      <c r="F944" s="33" t="s">
        <v>2509</v>
      </c>
      <c r="G944" s="34" t="s">
        <v>1581</v>
      </c>
      <c r="H944" s="31">
        <f t="shared" si="15"/>
        <v>0</v>
      </c>
    </row>
    <row r="945" spans="5:8" x14ac:dyDescent="0.25">
      <c r="E945" s="36"/>
      <c r="F945" s="33" t="s">
        <v>2510</v>
      </c>
      <c r="G945" s="34" t="s">
        <v>1581</v>
      </c>
      <c r="H945" s="31">
        <f t="shared" si="15"/>
        <v>0</v>
      </c>
    </row>
    <row r="946" spans="5:8" x14ac:dyDescent="0.25">
      <c r="E946" s="36"/>
      <c r="F946" s="33" t="s">
        <v>2511</v>
      </c>
      <c r="G946" s="34" t="s">
        <v>1581</v>
      </c>
      <c r="H946" s="31">
        <f t="shared" si="15"/>
        <v>0</v>
      </c>
    </row>
    <row r="947" spans="5:8" x14ac:dyDescent="0.25">
      <c r="E947" s="36"/>
      <c r="F947" s="29" t="s">
        <v>2512</v>
      </c>
      <c r="G947" s="34" t="s">
        <v>1581</v>
      </c>
      <c r="H947" s="31">
        <f t="shared" si="15"/>
        <v>0</v>
      </c>
    </row>
    <row r="948" spans="5:8" x14ac:dyDescent="0.25">
      <c r="E948" s="36"/>
      <c r="F948" s="33" t="s">
        <v>2513</v>
      </c>
      <c r="G948" s="34" t="s">
        <v>1581</v>
      </c>
      <c r="H948" s="31">
        <f t="shared" si="15"/>
        <v>0</v>
      </c>
    </row>
    <row r="949" spans="5:8" x14ac:dyDescent="0.25">
      <c r="E949" s="36"/>
      <c r="F949" s="33" t="s">
        <v>2514</v>
      </c>
      <c r="G949" s="34" t="s">
        <v>1581</v>
      </c>
      <c r="H949" s="31">
        <f t="shared" si="15"/>
        <v>0</v>
      </c>
    </row>
    <row r="950" spans="5:8" x14ac:dyDescent="0.25">
      <c r="E950" s="36"/>
      <c r="F950" s="29" t="s">
        <v>2515</v>
      </c>
      <c r="G950" s="34" t="s">
        <v>1581</v>
      </c>
      <c r="H950" s="31">
        <f t="shared" si="15"/>
        <v>0</v>
      </c>
    </row>
    <row r="951" spans="5:8" x14ac:dyDescent="0.25">
      <c r="E951" s="36"/>
      <c r="F951" s="48" t="s">
        <v>2516</v>
      </c>
      <c r="G951" s="34" t="s">
        <v>1581</v>
      </c>
      <c r="H951" s="31">
        <f t="shared" si="15"/>
        <v>0</v>
      </c>
    </row>
    <row r="952" spans="5:8" x14ac:dyDescent="0.25">
      <c r="E952" s="36"/>
      <c r="F952" s="33" t="s">
        <v>2517</v>
      </c>
      <c r="G952" s="34" t="s">
        <v>1581</v>
      </c>
      <c r="H952" s="31">
        <f t="shared" si="15"/>
        <v>0</v>
      </c>
    </row>
    <row r="953" spans="5:8" x14ac:dyDescent="0.25">
      <c r="E953" s="36"/>
      <c r="F953" s="29" t="s">
        <v>2518</v>
      </c>
      <c r="G953" s="34" t="s">
        <v>1581</v>
      </c>
      <c r="H953" s="31">
        <f t="shared" si="15"/>
        <v>0</v>
      </c>
    </row>
    <row r="954" spans="5:8" x14ac:dyDescent="0.25">
      <c r="E954" s="36"/>
      <c r="F954" s="48" t="s">
        <v>2519</v>
      </c>
      <c r="G954" s="34" t="s">
        <v>1581</v>
      </c>
      <c r="H954" s="31">
        <f t="shared" si="15"/>
        <v>0</v>
      </c>
    </row>
    <row r="955" spans="5:8" x14ac:dyDescent="0.25">
      <c r="E955" s="36"/>
      <c r="F955" s="29" t="s">
        <v>2520</v>
      </c>
      <c r="G955" s="34" t="s">
        <v>1581</v>
      </c>
      <c r="H955" s="31">
        <f t="shared" si="15"/>
        <v>0</v>
      </c>
    </row>
    <row r="956" spans="5:8" x14ac:dyDescent="0.25">
      <c r="E956" s="36"/>
      <c r="F956" s="29" t="s">
        <v>2521</v>
      </c>
      <c r="G956" s="34" t="s">
        <v>1581</v>
      </c>
      <c r="H956" s="31">
        <f t="shared" si="15"/>
        <v>0</v>
      </c>
    </row>
    <row r="957" spans="5:8" x14ac:dyDescent="0.25">
      <c r="E957" s="36"/>
      <c r="F957" s="29" t="s">
        <v>2522</v>
      </c>
      <c r="G957" s="34" t="s">
        <v>1581</v>
      </c>
      <c r="H957" s="31">
        <f t="shared" si="15"/>
        <v>0</v>
      </c>
    </row>
    <row r="958" spans="5:8" x14ac:dyDescent="0.25">
      <c r="E958" s="36"/>
      <c r="F958" s="29" t="s">
        <v>2523</v>
      </c>
      <c r="G958" s="34" t="s">
        <v>1581</v>
      </c>
      <c r="H958" s="31">
        <f t="shared" si="15"/>
        <v>0</v>
      </c>
    </row>
    <row r="959" spans="5:8" x14ac:dyDescent="0.25">
      <c r="E959" s="36"/>
      <c r="F959" s="33" t="s">
        <v>2524</v>
      </c>
      <c r="G959" s="34" t="s">
        <v>1581</v>
      </c>
      <c r="H959" s="31">
        <f t="shared" si="15"/>
        <v>0</v>
      </c>
    </row>
    <row r="960" spans="5:8" x14ac:dyDescent="0.25">
      <c r="E960" s="36"/>
      <c r="F960" s="29" t="s">
        <v>2525</v>
      </c>
      <c r="G960" s="34" t="s">
        <v>1581</v>
      </c>
      <c r="H960" s="31">
        <f t="shared" si="15"/>
        <v>0</v>
      </c>
    </row>
    <row r="961" spans="5:8" x14ac:dyDescent="0.25">
      <c r="E961" s="36"/>
      <c r="F961" s="29" t="s">
        <v>2526</v>
      </c>
      <c r="G961" s="34" t="s">
        <v>1581</v>
      </c>
      <c r="H961" s="31">
        <f t="shared" si="15"/>
        <v>0</v>
      </c>
    </row>
    <row r="962" spans="5:8" x14ac:dyDescent="0.25">
      <c r="E962" s="36"/>
      <c r="F962" s="29" t="s">
        <v>2527</v>
      </c>
      <c r="G962" s="34" t="s">
        <v>1581</v>
      </c>
      <c r="H962" s="31">
        <f t="shared" si="15"/>
        <v>0</v>
      </c>
    </row>
    <row r="963" spans="5:8" x14ac:dyDescent="0.25">
      <c r="E963" s="36"/>
      <c r="F963" s="33" t="s">
        <v>2528</v>
      </c>
      <c r="G963" s="34" t="s">
        <v>1581</v>
      </c>
      <c r="H963" s="31">
        <f t="shared" si="15"/>
        <v>0</v>
      </c>
    </row>
    <row r="964" spans="5:8" x14ac:dyDescent="0.25">
      <c r="E964" s="36"/>
      <c r="F964" s="29" t="s">
        <v>2529</v>
      </c>
      <c r="G964" s="34" t="s">
        <v>1581</v>
      </c>
      <c r="H964" s="31">
        <f t="shared" ref="H964:H1027" si="16">VLOOKUP(G964,$A$4:$B$31,2,FALSE)</f>
        <v>0</v>
      </c>
    </row>
    <row r="965" spans="5:8" x14ac:dyDescent="0.25">
      <c r="E965" s="36"/>
      <c r="F965" s="33" t="s">
        <v>2530</v>
      </c>
      <c r="G965" s="34" t="s">
        <v>1581</v>
      </c>
      <c r="H965" s="31">
        <f t="shared" si="16"/>
        <v>0</v>
      </c>
    </row>
    <row r="966" spans="5:8" x14ac:dyDescent="0.25">
      <c r="E966" s="36"/>
      <c r="F966" s="29" t="s">
        <v>2531</v>
      </c>
      <c r="G966" s="34" t="s">
        <v>1581</v>
      </c>
      <c r="H966" s="31">
        <f t="shared" si="16"/>
        <v>0</v>
      </c>
    </row>
    <row r="967" spans="5:8" x14ac:dyDescent="0.25">
      <c r="E967" s="36"/>
      <c r="F967" s="33" t="s">
        <v>2532</v>
      </c>
      <c r="G967" s="34" t="s">
        <v>1581</v>
      </c>
      <c r="H967" s="31">
        <f t="shared" si="16"/>
        <v>0</v>
      </c>
    </row>
    <row r="968" spans="5:8" x14ac:dyDescent="0.25">
      <c r="E968" s="36"/>
      <c r="F968" s="51" t="s">
        <v>2533</v>
      </c>
      <c r="G968" s="34" t="s">
        <v>1581</v>
      </c>
      <c r="H968" s="31">
        <f t="shared" si="16"/>
        <v>0</v>
      </c>
    </row>
    <row r="969" spans="5:8" x14ac:dyDescent="0.25">
      <c r="E969" s="36"/>
      <c r="F969" s="29" t="s">
        <v>2534</v>
      </c>
      <c r="G969" s="34" t="s">
        <v>1581</v>
      </c>
      <c r="H969" s="31">
        <f t="shared" si="16"/>
        <v>0</v>
      </c>
    </row>
    <row r="970" spans="5:8" x14ac:dyDescent="0.25">
      <c r="E970" s="36"/>
      <c r="F970" s="29" t="s">
        <v>2535</v>
      </c>
      <c r="G970" s="34" t="s">
        <v>1581</v>
      </c>
      <c r="H970" s="31">
        <f t="shared" si="16"/>
        <v>0</v>
      </c>
    </row>
    <row r="971" spans="5:8" x14ac:dyDescent="0.25">
      <c r="E971" s="36"/>
      <c r="F971" s="33" t="s">
        <v>2536</v>
      </c>
      <c r="G971" s="34" t="s">
        <v>1581</v>
      </c>
      <c r="H971" s="31">
        <f t="shared" si="16"/>
        <v>0</v>
      </c>
    </row>
    <row r="972" spans="5:8" x14ac:dyDescent="0.25">
      <c r="E972" s="36"/>
      <c r="F972" s="33" t="s">
        <v>2537</v>
      </c>
      <c r="G972" s="34" t="s">
        <v>1581</v>
      </c>
      <c r="H972" s="31">
        <f t="shared" si="16"/>
        <v>0</v>
      </c>
    </row>
    <row r="973" spans="5:8" x14ac:dyDescent="0.25">
      <c r="E973" s="36"/>
      <c r="F973" s="33" t="s">
        <v>2538</v>
      </c>
      <c r="G973" s="34" t="s">
        <v>1557</v>
      </c>
      <c r="H973" s="31">
        <f t="shared" si="16"/>
        <v>0.10960000000000003</v>
      </c>
    </row>
    <row r="974" spans="5:8" x14ac:dyDescent="0.25">
      <c r="E974" s="36"/>
      <c r="F974" s="29" t="s">
        <v>2539</v>
      </c>
      <c r="G974" s="34" t="s">
        <v>1581</v>
      </c>
      <c r="H974" s="31">
        <f t="shared" si="16"/>
        <v>0</v>
      </c>
    </row>
    <row r="975" spans="5:8" x14ac:dyDescent="0.25">
      <c r="E975" s="36"/>
      <c r="F975" s="33" t="s">
        <v>2540</v>
      </c>
      <c r="G975" s="34" t="s">
        <v>1581</v>
      </c>
      <c r="H975" s="31">
        <f t="shared" si="16"/>
        <v>0</v>
      </c>
    </row>
    <row r="976" spans="5:8" x14ac:dyDescent="0.25">
      <c r="E976" s="36"/>
      <c r="F976" s="29" t="s">
        <v>2541</v>
      </c>
      <c r="G976" s="34" t="s">
        <v>1557</v>
      </c>
      <c r="H976" s="31">
        <f t="shared" si="16"/>
        <v>0.10960000000000003</v>
      </c>
    </row>
    <row r="977" spans="5:8" x14ac:dyDescent="0.25">
      <c r="E977" s="36"/>
      <c r="F977" s="33" t="s">
        <v>2542</v>
      </c>
      <c r="G977" s="34" t="s">
        <v>1581</v>
      </c>
      <c r="H977" s="31">
        <f t="shared" si="16"/>
        <v>0</v>
      </c>
    </row>
    <row r="978" spans="5:8" x14ac:dyDescent="0.25">
      <c r="E978" s="36"/>
      <c r="F978" s="33" t="s">
        <v>2543</v>
      </c>
      <c r="G978" s="34" t="s">
        <v>1581</v>
      </c>
      <c r="H978" s="31">
        <f t="shared" si="16"/>
        <v>0</v>
      </c>
    </row>
    <row r="979" spans="5:8" x14ac:dyDescent="0.25">
      <c r="E979" s="36"/>
      <c r="F979" s="33" t="s">
        <v>2544</v>
      </c>
      <c r="G979" s="34" t="s">
        <v>1581</v>
      </c>
      <c r="H979" s="31">
        <f t="shared" si="16"/>
        <v>0</v>
      </c>
    </row>
    <row r="980" spans="5:8" x14ac:dyDescent="0.25">
      <c r="E980" s="36"/>
      <c r="F980" s="33" t="s">
        <v>2545</v>
      </c>
      <c r="G980" s="34" t="s">
        <v>1581</v>
      </c>
      <c r="H980" s="31">
        <f t="shared" si="16"/>
        <v>0</v>
      </c>
    </row>
    <row r="981" spans="5:8" x14ac:dyDescent="0.25">
      <c r="E981" s="36"/>
      <c r="F981" s="33" t="s">
        <v>2546</v>
      </c>
      <c r="G981" s="34" t="s">
        <v>1581</v>
      </c>
      <c r="H981" s="31">
        <f t="shared" si="16"/>
        <v>0</v>
      </c>
    </row>
    <row r="982" spans="5:8" x14ac:dyDescent="0.25">
      <c r="E982" s="36"/>
      <c r="F982" s="33" t="s">
        <v>2547</v>
      </c>
      <c r="G982" s="34" t="s">
        <v>1581</v>
      </c>
      <c r="H982" s="31">
        <f t="shared" si="16"/>
        <v>0</v>
      </c>
    </row>
    <row r="983" spans="5:8" x14ac:dyDescent="0.25">
      <c r="E983" s="36"/>
      <c r="F983" s="33" t="s">
        <v>2548</v>
      </c>
      <c r="G983" s="34" t="s">
        <v>1581</v>
      </c>
      <c r="H983" s="31">
        <f t="shared" si="16"/>
        <v>0</v>
      </c>
    </row>
    <row r="984" spans="5:8" x14ac:dyDescent="0.25">
      <c r="E984" s="36"/>
      <c r="F984" s="33" t="s">
        <v>2549</v>
      </c>
      <c r="G984" s="34" t="s">
        <v>1581</v>
      </c>
      <c r="H984" s="31">
        <f t="shared" si="16"/>
        <v>0</v>
      </c>
    </row>
    <row r="985" spans="5:8" x14ac:dyDescent="0.25">
      <c r="E985" s="36"/>
      <c r="F985" s="33" t="s">
        <v>2550</v>
      </c>
      <c r="G985" s="34" t="s">
        <v>1581</v>
      </c>
      <c r="H985" s="31">
        <f t="shared" si="16"/>
        <v>0</v>
      </c>
    </row>
    <row r="986" spans="5:8" x14ac:dyDescent="0.25">
      <c r="E986" s="36"/>
      <c r="F986" s="33" t="s">
        <v>2551</v>
      </c>
      <c r="G986" s="34" t="s">
        <v>1581</v>
      </c>
      <c r="H986" s="31">
        <f t="shared" si="16"/>
        <v>0</v>
      </c>
    </row>
    <row r="987" spans="5:8" x14ac:dyDescent="0.25">
      <c r="E987" s="36"/>
      <c r="F987" s="29" t="s">
        <v>2552</v>
      </c>
      <c r="G987" s="34" t="s">
        <v>1581</v>
      </c>
      <c r="H987" s="31">
        <f t="shared" si="16"/>
        <v>0</v>
      </c>
    </row>
    <row r="988" spans="5:8" x14ac:dyDescent="0.25">
      <c r="E988" s="36"/>
      <c r="F988" s="29" t="s">
        <v>2553</v>
      </c>
      <c r="G988" s="34" t="s">
        <v>1581</v>
      </c>
      <c r="H988" s="31">
        <f t="shared" si="16"/>
        <v>0</v>
      </c>
    </row>
    <row r="989" spans="5:8" x14ac:dyDescent="0.25">
      <c r="E989" s="36"/>
      <c r="F989" s="29" t="s">
        <v>2554</v>
      </c>
      <c r="G989" s="34" t="s">
        <v>1581</v>
      </c>
      <c r="H989" s="31">
        <f t="shared" si="16"/>
        <v>0</v>
      </c>
    </row>
    <row r="990" spans="5:8" x14ac:dyDescent="0.25">
      <c r="E990" s="36"/>
      <c r="F990" s="33" t="s">
        <v>2555</v>
      </c>
      <c r="G990" s="34" t="s">
        <v>1581</v>
      </c>
      <c r="H990" s="31">
        <f t="shared" si="16"/>
        <v>0</v>
      </c>
    </row>
    <row r="991" spans="5:8" x14ac:dyDescent="0.25">
      <c r="E991" s="36"/>
      <c r="F991" s="33" t="s">
        <v>2556</v>
      </c>
      <c r="G991" s="34" t="s">
        <v>1581</v>
      </c>
      <c r="H991" s="31">
        <f t="shared" si="16"/>
        <v>0</v>
      </c>
    </row>
    <row r="992" spans="5:8" x14ac:dyDescent="0.25">
      <c r="E992" s="36"/>
      <c r="F992" s="33" t="s">
        <v>2557</v>
      </c>
      <c r="G992" s="34" t="s">
        <v>1581</v>
      </c>
      <c r="H992" s="31">
        <f t="shared" si="16"/>
        <v>0</v>
      </c>
    </row>
    <row r="993" spans="5:8" x14ac:dyDescent="0.25">
      <c r="E993" s="36"/>
      <c r="F993" s="29" t="s">
        <v>2558</v>
      </c>
      <c r="G993" s="34" t="s">
        <v>1581</v>
      </c>
      <c r="H993" s="31">
        <f t="shared" si="16"/>
        <v>0</v>
      </c>
    </row>
    <row r="994" spans="5:8" x14ac:dyDescent="0.25">
      <c r="E994" s="36"/>
      <c r="F994" s="29" t="s">
        <v>2559</v>
      </c>
      <c r="G994" s="34" t="s">
        <v>1581</v>
      </c>
      <c r="H994" s="31">
        <f t="shared" si="16"/>
        <v>0</v>
      </c>
    </row>
    <row r="995" spans="5:8" x14ac:dyDescent="0.25">
      <c r="E995" s="36"/>
      <c r="F995" s="29" t="s">
        <v>2560</v>
      </c>
      <c r="G995" s="34" t="s">
        <v>1581</v>
      </c>
      <c r="H995" s="31">
        <f t="shared" si="16"/>
        <v>0</v>
      </c>
    </row>
    <row r="996" spans="5:8" x14ac:dyDescent="0.25">
      <c r="E996" s="36"/>
      <c r="F996" s="29" t="s">
        <v>2561</v>
      </c>
      <c r="G996" s="34" t="s">
        <v>1581</v>
      </c>
      <c r="H996" s="31">
        <f t="shared" si="16"/>
        <v>0</v>
      </c>
    </row>
    <row r="997" spans="5:8" x14ac:dyDescent="0.25">
      <c r="E997" s="36"/>
      <c r="F997" s="44" t="s">
        <v>2562</v>
      </c>
      <c r="G997" s="34" t="s">
        <v>1581</v>
      </c>
      <c r="H997" s="31">
        <f t="shared" si="16"/>
        <v>0</v>
      </c>
    </row>
    <row r="998" spans="5:8" x14ac:dyDescent="0.25">
      <c r="E998" s="36"/>
      <c r="F998" s="29" t="s">
        <v>2563</v>
      </c>
      <c r="G998" s="34" t="s">
        <v>1581</v>
      </c>
      <c r="H998" s="31">
        <f t="shared" si="16"/>
        <v>0</v>
      </c>
    </row>
    <row r="999" spans="5:8" x14ac:dyDescent="0.25">
      <c r="E999" s="36"/>
      <c r="F999" s="29" t="s">
        <v>2564</v>
      </c>
      <c r="G999" s="34" t="s">
        <v>1581</v>
      </c>
      <c r="H999" s="31">
        <f t="shared" si="16"/>
        <v>0</v>
      </c>
    </row>
    <row r="1000" spans="5:8" x14ac:dyDescent="0.25">
      <c r="E1000" s="36"/>
      <c r="F1000" s="33" t="s">
        <v>2565</v>
      </c>
      <c r="G1000" s="34" t="s">
        <v>1581</v>
      </c>
      <c r="H1000" s="31">
        <f t="shared" si="16"/>
        <v>0</v>
      </c>
    </row>
    <row r="1001" spans="5:8" x14ac:dyDescent="0.25">
      <c r="E1001" s="36"/>
      <c r="F1001" s="33" t="s">
        <v>2566</v>
      </c>
      <c r="G1001" s="34" t="s">
        <v>1581</v>
      </c>
      <c r="H1001" s="31">
        <f t="shared" si="16"/>
        <v>0</v>
      </c>
    </row>
    <row r="1002" spans="5:8" x14ac:dyDescent="0.25">
      <c r="E1002" s="36"/>
      <c r="F1002" s="33" t="s">
        <v>2567</v>
      </c>
      <c r="G1002" s="34" t="s">
        <v>1581</v>
      </c>
      <c r="H1002" s="31">
        <f t="shared" si="16"/>
        <v>0</v>
      </c>
    </row>
    <row r="1003" spans="5:8" x14ac:dyDescent="0.25">
      <c r="E1003" s="36"/>
      <c r="F1003" s="33" t="s">
        <v>2568</v>
      </c>
      <c r="G1003" s="34" t="s">
        <v>1581</v>
      </c>
      <c r="H1003" s="31">
        <f t="shared" si="16"/>
        <v>0</v>
      </c>
    </row>
    <row r="1004" spans="5:8" x14ac:dyDescent="0.25">
      <c r="E1004" s="36"/>
      <c r="F1004" s="33" t="s">
        <v>2569</v>
      </c>
      <c r="G1004" s="34" t="s">
        <v>1581</v>
      </c>
      <c r="H1004" s="31">
        <f t="shared" si="16"/>
        <v>0</v>
      </c>
    </row>
    <row r="1005" spans="5:8" x14ac:dyDescent="0.25">
      <c r="E1005" s="36"/>
      <c r="F1005" s="54" t="s">
        <v>2570</v>
      </c>
      <c r="G1005" s="34" t="s">
        <v>1581</v>
      </c>
      <c r="H1005" s="31">
        <f t="shared" si="16"/>
        <v>0</v>
      </c>
    </row>
    <row r="1006" spans="5:8" x14ac:dyDescent="0.25">
      <c r="E1006" s="36"/>
      <c r="F1006" s="29" t="s">
        <v>2571</v>
      </c>
      <c r="G1006" s="34" t="s">
        <v>1581</v>
      </c>
      <c r="H1006" s="31">
        <f t="shared" si="16"/>
        <v>0</v>
      </c>
    </row>
    <row r="1007" spans="5:8" x14ac:dyDescent="0.25">
      <c r="E1007" s="36"/>
      <c r="F1007" s="48" t="s">
        <v>2572</v>
      </c>
      <c r="G1007" s="34" t="s">
        <v>1581</v>
      </c>
      <c r="H1007" s="31">
        <f t="shared" si="16"/>
        <v>0</v>
      </c>
    </row>
    <row r="1008" spans="5:8" x14ac:dyDescent="0.25">
      <c r="E1008" s="36"/>
      <c r="F1008" s="33" t="s">
        <v>2573</v>
      </c>
      <c r="G1008" s="34" t="s">
        <v>1581</v>
      </c>
      <c r="H1008" s="31">
        <f t="shared" si="16"/>
        <v>0</v>
      </c>
    </row>
    <row r="1009" spans="5:8" x14ac:dyDescent="0.25">
      <c r="E1009" s="36"/>
      <c r="F1009" s="33" t="s">
        <v>2574</v>
      </c>
      <c r="G1009" s="34" t="s">
        <v>1581</v>
      </c>
      <c r="H1009" s="31">
        <f t="shared" si="16"/>
        <v>0</v>
      </c>
    </row>
    <row r="1010" spans="5:8" x14ac:dyDescent="0.25">
      <c r="E1010" s="36"/>
      <c r="F1010" s="29" t="s">
        <v>2575</v>
      </c>
      <c r="G1010" s="34" t="s">
        <v>1581</v>
      </c>
      <c r="H1010" s="31">
        <f t="shared" si="16"/>
        <v>0</v>
      </c>
    </row>
    <row r="1011" spans="5:8" x14ac:dyDescent="0.25">
      <c r="E1011" s="36"/>
      <c r="F1011" s="29" t="s">
        <v>2576</v>
      </c>
      <c r="G1011" s="34" t="s">
        <v>1581</v>
      </c>
      <c r="H1011" s="31">
        <f t="shared" si="16"/>
        <v>0</v>
      </c>
    </row>
    <row r="1012" spans="5:8" x14ac:dyDescent="0.25">
      <c r="E1012" s="36"/>
      <c r="F1012" s="29" t="s">
        <v>2577</v>
      </c>
      <c r="G1012" s="34" t="s">
        <v>1581</v>
      </c>
      <c r="H1012" s="31">
        <f t="shared" si="16"/>
        <v>0</v>
      </c>
    </row>
    <row r="1013" spans="5:8" x14ac:dyDescent="0.25">
      <c r="E1013" s="36"/>
      <c r="F1013" s="29" t="s">
        <v>2578</v>
      </c>
      <c r="G1013" s="34" t="s">
        <v>1581</v>
      </c>
      <c r="H1013" s="31">
        <f t="shared" si="16"/>
        <v>0</v>
      </c>
    </row>
    <row r="1014" spans="5:8" x14ac:dyDescent="0.25">
      <c r="E1014" s="36"/>
      <c r="F1014" s="29" t="s">
        <v>2579</v>
      </c>
      <c r="G1014" s="34" t="s">
        <v>1581</v>
      </c>
      <c r="H1014" s="31">
        <f t="shared" si="16"/>
        <v>0</v>
      </c>
    </row>
    <row r="1015" spans="5:8" x14ac:dyDescent="0.25">
      <c r="E1015" s="36"/>
      <c r="F1015" s="29" t="s">
        <v>2580</v>
      </c>
      <c r="G1015" s="34" t="s">
        <v>1581</v>
      </c>
      <c r="H1015" s="31">
        <f t="shared" si="16"/>
        <v>0</v>
      </c>
    </row>
    <row r="1016" spans="5:8" x14ac:dyDescent="0.25">
      <c r="E1016" s="36"/>
      <c r="F1016" s="48" t="s">
        <v>2581</v>
      </c>
      <c r="G1016" s="34" t="s">
        <v>1581</v>
      </c>
      <c r="H1016" s="31">
        <f t="shared" si="16"/>
        <v>0</v>
      </c>
    </row>
    <row r="1017" spans="5:8" x14ac:dyDescent="0.25">
      <c r="E1017" s="36"/>
      <c r="F1017" s="33" t="s">
        <v>2582</v>
      </c>
      <c r="G1017" s="34" t="s">
        <v>1581</v>
      </c>
      <c r="H1017" s="31">
        <f t="shared" si="16"/>
        <v>0</v>
      </c>
    </row>
    <row r="1018" spans="5:8" x14ac:dyDescent="0.25">
      <c r="E1018" s="36"/>
      <c r="F1018" s="29" t="s">
        <v>2583</v>
      </c>
      <c r="G1018" s="34" t="s">
        <v>1581</v>
      </c>
      <c r="H1018" s="31">
        <f t="shared" si="16"/>
        <v>0</v>
      </c>
    </row>
    <row r="1019" spans="5:8" x14ac:dyDescent="0.25">
      <c r="E1019" s="36"/>
      <c r="F1019" s="33" t="s">
        <v>2584</v>
      </c>
      <c r="G1019" s="34" t="s">
        <v>1581</v>
      </c>
      <c r="H1019" s="31">
        <f t="shared" si="16"/>
        <v>0</v>
      </c>
    </row>
    <row r="1020" spans="5:8" x14ac:dyDescent="0.25">
      <c r="E1020" s="36"/>
      <c r="F1020" s="33" t="s">
        <v>2585</v>
      </c>
      <c r="G1020" s="34" t="s">
        <v>1581</v>
      </c>
      <c r="H1020" s="31">
        <f t="shared" si="16"/>
        <v>0</v>
      </c>
    </row>
    <row r="1021" spans="5:8" x14ac:dyDescent="0.25">
      <c r="E1021" s="36"/>
      <c r="F1021" s="29" t="s">
        <v>2586</v>
      </c>
      <c r="G1021" s="34" t="s">
        <v>1581</v>
      </c>
      <c r="H1021" s="31">
        <f t="shared" si="16"/>
        <v>0</v>
      </c>
    </row>
    <row r="1022" spans="5:8" x14ac:dyDescent="0.25">
      <c r="E1022" s="36"/>
      <c r="F1022" s="29" t="s">
        <v>2587</v>
      </c>
      <c r="G1022" s="34" t="s">
        <v>1581</v>
      </c>
      <c r="H1022" s="31">
        <f t="shared" si="16"/>
        <v>0</v>
      </c>
    </row>
    <row r="1023" spans="5:8" x14ac:dyDescent="0.25">
      <c r="E1023" s="36"/>
      <c r="F1023" s="29" t="s">
        <v>2588</v>
      </c>
      <c r="G1023" s="34" t="s">
        <v>1581</v>
      </c>
      <c r="H1023" s="31">
        <f t="shared" si="16"/>
        <v>0</v>
      </c>
    </row>
    <row r="1024" spans="5:8" x14ac:dyDescent="0.25">
      <c r="E1024" s="36"/>
      <c r="F1024" s="48" t="s">
        <v>2589</v>
      </c>
      <c r="G1024" s="34" t="s">
        <v>1581</v>
      </c>
      <c r="H1024" s="31">
        <f t="shared" si="16"/>
        <v>0</v>
      </c>
    </row>
    <row r="1025" spans="5:8" x14ac:dyDescent="0.25">
      <c r="E1025" s="36"/>
      <c r="F1025" s="48" t="s">
        <v>2590</v>
      </c>
      <c r="G1025" s="34" t="s">
        <v>1581</v>
      </c>
      <c r="H1025" s="31">
        <f t="shared" si="16"/>
        <v>0</v>
      </c>
    </row>
    <row r="1026" spans="5:8" x14ac:dyDescent="0.25">
      <c r="E1026" s="36"/>
      <c r="F1026" s="29" t="s">
        <v>2591</v>
      </c>
      <c r="G1026" s="34" t="s">
        <v>1581</v>
      </c>
      <c r="H1026" s="31">
        <f t="shared" si="16"/>
        <v>0</v>
      </c>
    </row>
    <row r="1027" spans="5:8" x14ac:dyDescent="0.25">
      <c r="E1027" s="36"/>
      <c r="F1027" s="29" t="s">
        <v>2592</v>
      </c>
      <c r="G1027" s="34" t="s">
        <v>1581</v>
      </c>
      <c r="H1027" s="31">
        <f t="shared" si="16"/>
        <v>0</v>
      </c>
    </row>
    <row r="1028" spans="5:8" x14ac:dyDescent="0.25">
      <c r="E1028" s="36"/>
      <c r="F1028" s="29" t="s">
        <v>2593</v>
      </c>
      <c r="G1028" s="34" t="s">
        <v>1557</v>
      </c>
      <c r="H1028" s="31">
        <f t="shared" ref="H1028:H1091" si="17">VLOOKUP(G1028,$A$4:$B$31,2,FALSE)</f>
        <v>0.10960000000000003</v>
      </c>
    </row>
    <row r="1029" spans="5:8" x14ac:dyDescent="0.25">
      <c r="E1029" s="36"/>
      <c r="F1029" s="29" t="s">
        <v>2594</v>
      </c>
      <c r="G1029" s="34" t="s">
        <v>1557</v>
      </c>
      <c r="H1029" s="31">
        <f t="shared" si="17"/>
        <v>0.10960000000000003</v>
      </c>
    </row>
    <row r="1030" spans="5:8" x14ac:dyDescent="0.25">
      <c r="E1030" s="36"/>
      <c r="F1030" s="29" t="s">
        <v>2595</v>
      </c>
      <c r="G1030" s="34" t="s">
        <v>1581</v>
      </c>
      <c r="H1030" s="31">
        <f t="shared" si="17"/>
        <v>0</v>
      </c>
    </row>
    <row r="1031" spans="5:8" x14ac:dyDescent="0.25">
      <c r="E1031" s="36"/>
      <c r="F1031" s="33" t="s">
        <v>2596</v>
      </c>
      <c r="G1031" s="34" t="s">
        <v>1581</v>
      </c>
      <c r="H1031" s="31">
        <f t="shared" si="17"/>
        <v>0</v>
      </c>
    </row>
    <row r="1032" spans="5:8" x14ac:dyDescent="0.25">
      <c r="E1032" s="36"/>
      <c r="F1032" s="33" t="s">
        <v>2597</v>
      </c>
      <c r="G1032" s="34" t="s">
        <v>1581</v>
      </c>
      <c r="H1032" s="31">
        <f t="shared" si="17"/>
        <v>0</v>
      </c>
    </row>
    <row r="1033" spans="5:8" x14ac:dyDescent="0.25">
      <c r="E1033" s="36"/>
      <c r="F1033" s="33" t="s">
        <v>2598</v>
      </c>
      <c r="G1033" s="34" t="s">
        <v>1581</v>
      </c>
      <c r="H1033" s="31">
        <f t="shared" si="17"/>
        <v>0</v>
      </c>
    </row>
    <row r="1034" spans="5:8" x14ac:dyDescent="0.25">
      <c r="E1034" s="36"/>
      <c r="F1034" s="33" t="s">
        <v>2599</v>
      </c>
      <c r="G1034" s="34" t="s">
        <v>1581</v>
      </c>
      <c r="H1034" s="31">
        <f t="shared" si="17"/>
        <v>0</v>
      </c>
    </row>
    <row r="1035" spans="5:8" x14ac:dyDescent="0.25">
      <c r="E1035" s="36"/>
      <c r="F1035" s="29" t="s">
        <v>2600</v>
      </c>
      <c r="G1035" s="34" t="s">
        <v>1581</v>
      </c>
      <c r="H1035" s="31">
        <f t="shared" si="17"/>
        <v>0</v>
      </c>
    </row>
    <row r="1036" spans="5:8" x14ac:dyDescent="0.25">
      <c r="E1036" s="36"/>
      <c r="F1036" s="29" t="s">
        <v>2601</v>
      </c>
      <c r="G1036" s="34" t="s">
        <v>1581</v>
      </c>
      <c r="H1036" s="31">
        <f t="shared" si="17"/>
        <v>0</v>
      </c>
    </row>
    <row r="1037" spans="5:8" x14ac:dyDescent="0.25">
      <c r="E1037" s="36"/>
      <c r="F1037" s="33" t="s">
        <v>2602</v>
      </c>
      <c r="G1037" s="34" t="s">
        <v>1581</v>
      </c>
      <c r="H1037" s="31">
        <f t="shared" si="17"/>
        <v>0</v>
      </c>
    </row>
    <row r="1038" spans="5:8" x14ac:dyDescent="0.25">
      <c r="E1038" s="36"/>
      <c r="F1038" s="29" t="s">
        <v>2603</v>
      </c>
      <c r="G1038" s="34" t="s">
        <v>1581</v>
      </c>
      <c r="H1038" s="31">
        <f t="shared" si="17"/>
        <v>0</v>
      </c>
    </row>
    <row r="1039" spans="5:8" x14ac:dyDescent="0.25">
      <c r="E1039" s="36"/>
      <c r="F1039" s="33" t="s">
        <v>2604</v>
      </c>
      <c r="G1039" s="34" t="s">
        <v>1581</v>
      </c>
      <c r="H1039" s="31">
        <f t="shared" si="17"/>
        <v>0</v>
      </c>
    </row>
    <row r="1040" spans="5:8" x14ac:dyDescent="0.25">
      <c r="E1040" s="36"/>
      <c r="F1040" s="33" t="s">
        <v>2605</v>
      </c>
      <c r="G1040" s="34" t="s">
        <v>1581</v>
      </c>
      <c r="H1040" s="31">
        <f t="shared" si="17"/>
        <v>0</v>
      </c>
    </row>
    <row r="1041" spans="5:8" x14ac:dyDescent="0.25">
      <c r="E1041" s="36"/>
      <c r="F1041" s="33" t="s">
        <v>2606</v>
      </c>
      <c r="G1041" s="34" t="s">
        <v>1581</v>
      </c>
      <c r="H1041" s="31">
        <f t="shared" si="17"/>
        <v>0</v>
      </c>
    </row>
    <row r="1042" spans="5:8" x14ac:dyDescent="0.25">
      <c r="E1042" s="36"/>
      <c r="F1042" s="29" t="s">
        <v>2607</v>
      </c>
      <c r="G1042" s="34" t="s">
        <v>1581</v>
      </c>
      <c r="H1042" s="31">
        <f t="shared" si="17"/>
        <v>0</v>
      </c>
    </row>
    <row r="1043" spans="5:8" x14ac:dyDescent="0.25">
      <c r="E1043" s="36"/>
      <c r="F1043" s="33" t="s">
        <v>2608</v>
      </c>
      <c r="G1043" s="34" t="s">
        <v>1581</v>
      </c>
      <c r="H1043" s="31">
        <f t="shared" si="17"/>
        <v>0</v>
      </c>
    </row>
    <row r="1044" spans="5:8" x14ac:dyDescent="0.25">
      <c r="E1044" s="36"/>
      <c r="F1044" s="33" t="s">
        <v>2609</v>
      </c>
      <c r="G1044" s="34" t="s">
        <v>1581</v>
      </c>
      <c r="H1044" s="31">
        <f t="shared" si="17"/>
        <v>0</v>
      </c>
    </row>
    <row r="1045" spans="5:8" x14ac:dyDescent="0.25">
      <c r="E1045" s="36"/>
      <c r="F1045" s="33" t="s">
        <v>2610</v>
      </c>
      <c r="G1045" s="34" t="s">
        <v>1581</v>
      </c>
      <c r="H1045" s="31">
        <f t="shared" si="17"/>
        <v>0</v>
      </c>
    </row>
    <row r="1046" spans="5:8" x14ac:dyDescent="0.25">
      <c r="E1046" s="36"/>
      <c r="F1046" s="29" t="s">
        <v>2611</v>
      </c>
      <c r="G1046" s="34" t="s">
        <v>1581</v>
      </c>
      <c r="H1046" s="31">
        <f t="shared" si="17"/>
        <v>0</v>
      </c>
    </row>
    <row r="1047" spans="5:8" x14ac:dyDescent="0.25">
      <c r="E1047" s="36"/>
      <c r="F1047" s="29" t="s">
        <v>2612</v>
      </c>
      <c r="G1047" s="34" t="s">
        <v>1581</v>
      </c>
      <c r="H1047" s="31">
        <f t="shared" si="17"/>
        <v>0</v>
      </c>
    </row>
    <row r="1048" spans="5:8" x14ac:dyDescent="0.25">
      <c r="E1048" s="36"/>
      <c r="F1048" s="29" t="s">
        <v>2613</v>
      </c>
      <c r="G1048" s="34" t="s">
        <v>1581</v>
      </c>
      <c r="H1048" s="31">
        <f t="shared" si="17"/>
        <v>0</v>
      </c>
    </row>
    <row r="1049" spans="5:8" x14ac:dyDescent="0.25">
      <c r="E1049" s="36"/>
      <c r="F1049" s="29" t="s">
        <v>2614</v>
      </c>
      <c r="G1049" s="34" t="s">
        <v>1581</v>
      </c>
      <c r="H1049" s="31">
        <f t="shared" si="17"/>
        <v>0</v>
      </c>
    </row>
    <row r="1050" spans="5:8" x14ac:dyDescent="0.25">
      <c r="E1050" s="36"/>
      <c r="F1050" s="29" t="s">
        <v>2615</v>
      </c>
      <c r="G1050" s="34" t="s">
        <v>1581</v>
      </c>
      <c r="H1050" s="31">
        <f t="shared" si="17"/>
        <v>0</v>
      </c>
    </row>
    <row r="1051" spans="5:8" x14ac:dyDescent="0.25">
      <c r="E1051" s="36"/>
      <c r="F1051" s="29" t="s">
        <v>2616</v>
      </c>
      <c r="G1051" s="34" t="s">
        <v>1581</v>
      </c>
      <c r="H1051" s="31">
        <f t="shared" si="17"/>
        <v>0</v>
      </c>
    </row>
    <row r="1052" spans="5:8" x14ac:dyDescent="0.25">
      <c r="E1052" s="36"/>
      <c r="F1052" s="29" t="s">
        <v>2617</v>
      </c>
      <c r="G1052" s="34" t="s">
        <v>1581</v>
      </c>
      <c r="H1052" s="31">
        <f t="shared" si="17"/>
        <v>0</v>
      </c>
    </row>
    <row r="1053" spans="5:8" x14ac:dyDescent="0.25">
      <c r="E1053" s="36"/>
      <c r="F1053" s="33" t="s">
        <v>2618</v>
      </c>
      <c r="G1053" s="34" t="s">
        <v>1581</v>
      </c>
      <c r="H1053" s="31">
        <f t="shared" si="17"/>
        <v>0</v>
      </c>
    </row>
    <row r="1054" spans="5:8" x14ac:dyDescent="0.25">
      <c r="E1054" s="36"/>
      <c r="F1054" s="33" t="s">
        <v>2619</v>
      </c>
      <c r="G1054" s="34" t="s">
        <v>1581</v>
      </c>
      <c r="H1054" s="31">
        <f t="shared" si="17"/>
        <v>0</v>
      </c>
    </row>
    <row r="1055" spans="5:8" x14ac:dyDescent="0.25">
      <c r="E1055" s="36"/>
      <c r="F1055" s="33" t="s">
        <v>2620</v>
      </c>
      <c r="G1055" s="34" t="s">
        <v>1581</v>
      </c>
      <c r="H1055" s="31">
        <f t="shared" si="17"/>
        <v>0</v>
      </c>
    </row>
    <row r="1056" spans="5:8" x14ac:dyDescent="0.25">
      <c r="E1056" s="36"/>
      <c r="F1056" s="29" t="s">
        <v>2621</v>
      </c>
      <c r="G1056" s="34" t="s">
        <v>1581</v>
      </c>
      <c r="H1056" s="31">
        <f t="shared" si="17"/>
        <v>0</v>
      </c>
    </row>
    <row r="1057" spans="5:8" x14ac:dyDescent="0.25">
      <c r="E1057" s="36"/>
      <c r="F1057" s="29" t="s">
        <v>2622</v>
      </c>
      <c r="G1057" s="34" t="s">
        <v>1581</v>
      </c>
      <c r="H1057" s="31">
        <f t="shared" si="17"/>
        <v>0</v>
      </c>
    </row>
    <row r="1058" spans="5:8" x14ac:dyDescent="0.25">
      <c r="E1058" s="36"/>
      <c r="F1058" s="29" t="s">
        <v>2623</v>
      </c>
      <c r="G1058" s="34" t="s">
        <v>1581</v>
      </c>
      <c r="H1058" s="31">
        <f t="shared" si="17"/>
        <v>0</v>
      </c>
    </row>
    <row r="1059" spans="5:8" x14ac:dyDescent="0.25">
      <c r="E1059" s="36"/>
      <c r="F1059" s="29" t="s">
        <v>2624</v>
      </c>
      <c r="G1059" s="34" t="s">
        <v>1581</v>
      </c>
      <c r="H1059" s="31">
        <f t="shared" si="17"/>
        <v>0</v>
      </c>
    </row>
    <row r="1060" spans="5:8" x14ac:dyDescent="0.25">
      <c r="E1060" s="36"/>
      <c r="F1060" s="33" t="s">
        <v>2625</v>
      </c>
      <c r="G1060" s="34" t="s">
        <v>1581</v>
      </c>
      <c r="H1060" s="31">
        <f t="shared" si="17"/>
        <v>0</v>
      </c>
    </row>
    <row r="1061" spans="5:8" x14ac:dyDescent="0.25">
      <c r="E1061" s="36"/>
      <c r="F1061" s="29" t="s">
        <v>2626</v>
      </c>
      <c r="G1061" s="34" t="s">
        <v>1581</v>
      </c>
      <c r="H1061" s="31">
        <f t="shared" si="17"/>
        <v>0</v>
      </c>
    </row>
    <row r="1062" spans="5:8" x14ac:dyDescent="0.25">
      <c r="E1062" s="36"/>
      <c r="F1062" s="29" t="s">
        <v>2627</v>
      </c>
      <c r="G1062" s="34" t="s">
        <v>1581</v>
      </c>
      <c r="H1062" s="31">
        <f t="shared" si="17"/>
        <v>0</v>
      </c>
    </row>
    <row r="1063" spans="5:8" x14ac:dyDescent="0.25">
      <c r="E1063" s="36"/>
      <c r="F1063" s="33" t="s">
        <v>2628</v>
      </c>
      <c r="G1063" s="34" t="s">
        <v>1581</v>
      </c>
      <c r="H1063" s="31">
        <f t="shared" si="17"/>
        <v>0</v>
      </c>
    </row>
    <row r="1064" spans="5:8" x14ac:dyDescent="0.25">
      <c r="E1064" s="36"/>
      <c r="F1064" s="33" t="s">
        <v>2629</v>
      </c>
      <c r="G1064" s="34" t="s">
        <v>1581</v>
      </c>
      <c r="H1064" s="31">
        <f t="shared" si="17"/>
        <v>0</v>
      </c>
    </row>
    <row r="1065" spans="5:8" x14ac:dyDescent="0.25">
      <c r="E1065" s="36"/>
      <c r="F1065" s="33" t="s">
        <v>2630</v>
      </c>
      <c r="G1065" s="34" t="s">
        <v>1581</v>
      </c>
      <c r="H1065" s="31">
        <f t="shared" si="17"/>
        <v>0</v>
      </c>
    </row>
    <row r="1066" spans="5:8" x14ac:dyDescent="0.25">
      <c r="E1066" s="36"/>
      <c r="F1066" s="33" t="s">
        <v>2631</v>
      </c>
      <c r="G1066" s="34" t="s">
        <v>1581</v>
      </c>
      <c r="H1066" s="31">
        <f t="shared" si="17"/>
        <v>0</v>
      </c>
    </row>
    <row r="1067" spans="5:8" x14ac:dyDescent="0.25">
      <c r="E1067" s="36"/>
      <c r="F1067" s="29" t="s">
        <v>2632</v>
      </c>
      <c r="G1067" s="34" t="s">
        <v>1581</v>
      </c>
      <c r="H1067" s="31">
        <f t="shared" si="17"/>
        <v>0</v>
      </c>
    </row>
    <row r="1068" spans="5:8" x14ac:dyDescent="0.25">
      <c r="E1068" s="36"/>
      <c r="F1068" s="33" t="s">
        <v>2633</v>
      </c>
      <c r="G1068" s="34" t="s">
        <v>1581</v>
      </c>
      <c r="H1068" s="31">
        <f t="shared" si="17"/>
        <v>0</v>
      </c>
    </row>
    <row r="1069" spans="5:8" x14ac:dyDescent="0.25">
      <c r="E1069" s="36"/>
      <c r="F1069" s="33" t="s">
        <v>2634</v>
      </c>
      <c r="G1069" s="34" t="s">
        <v>1581</v>
      </c>
      <c r="H1069" s="31">
        <f t="shared" si="17"/>
        <v>0</v>
      </c>
    </row>
    <row r="1070" spans="5:8" x14ac:dyDescent="0.25">
      <c r="E1070" s="36"/>
      <c r="F1070" s="54" t="s">
        <v>2635</v>
      </c>
      <c r="G1070" s="34" t="s">
        <v>1581</v>
      </c>
      <c r="H1070" s="31">
        <f t="shared" si="17"/>
        <v>0</v>
      </c>
    </row>
    <row r="1071" spans="5:8" x14ac:dyDescent="0.25">
      <c r="E1071" s="36"/>
      <c r="F1071" s="29" t="s">
        <v>2636</v>
      </c>
      <c r="G1071" s="34" t="s">
        <v>1581</v>
      </c>
      <c r="H1071" s="31">
        <f t="shared" si="17"/>
        <v>0</v>
      </c>
    </row>
    <row r="1072" spans="5:8" x14ac:dyDescent="0.25">
      <c r="E1072" s="36"/>
      <c r="F1072" s="46" t="s">
        <v>2637</v>
      </c>
      <c r="G1072" s="34" t="s">
        <v>1581</v>
      </c>
      <c r="H1072" s="31">
        <f t="shared" si="17"/>
        <v>0</v>
      </c>
    </row>
    <row r="1073" spans="5:8" x14ac:dyDescent="0.25">
      <c r="E1073" s="36"/>
      <c r="F1073" s="29" t="s">
        <v>2638</v>
      </c>
      <c r="G1073" s="34" t="s">
        <v>1581</v>
      </c>
      <c r="H1073" s="31">
        <f t="shared" si="17"/>
        <v>0</v>
      </c>
    </row>
    <row r="1074" spans="5:8" x14ac:dyDescent="0.25">
      <c r="E1074" s="36"/>
      <c r="F1074" s="29" t="s">
        <v>2639</v>
      </c>
      <c r="G1074" s="34" t="s">
        <v>1581</v>
      </c>
      <c r="H1074" s="31">
        <f t="shared" si="17"/>
        <v>0</v>
      </c>
    </row>
    <row r="1075" spans="5:8" x14ac:dyDescent="0.25">
      <c r="E1075" s="36"/>
      <c r="F1075" s="33" t="s">
        <v>2640</v>
      </c>
      <c r="G1075" s="34" t="s">
        <v>1581</v>
      </c>
      <c r="H1075" s="31">
        <f t="shared" si="17"/>
        <v>0</v>
      </c>
    </row>
    <row r="1076" spans="5:8" x14ac:dyDescent="0.25">
      <c r="E1076" s="36"/>
      <c r="F1076" s="29" t="s">
        <v>2641</v>
      </c>
      <c r="G1076" s="34" t="s">
        <v>1581</v>
      </c>
      <c r="H1076" s="31">
        <f t="shared" si="17"/>
        <v>0</v>
      </c>
    </row>
    <row r="1077" spans="5:8" x14ac:dyDescent="0.25">
      <c r="E1077" s="36"/>
      <c r="F1077" s="50" t="s">
        <v>2642</v>
      </c>
      <c r="G1077" s="34" t="s">
        <v>1581</v>
      </c>
      <c r="H1077" s="31">
        <f t="shared" si="17"/>
        <v>0</v>
      </c>
    </row>
    <row r="1078" spans="5:8" x14ac:dyDescent="0.25">
      <c r="E1078" s="36"/>
      <c r="F1078" s="29" t="s">
        <v>2643</v>
      </c>
      <c r="G1078" s="34" t="s">
        <v>1581</v>
      </c>
      <c r="H1078" s="31">
        <f t="shared" si="17"/>
        <v>0</v>
      </c>
    </row>
    <row r="1079" spans="5:8" x14ac:dyDescent="0.25">
      <c r="E1079" s="36"/>
      <c r="F1079" s="29" t="s">
        <v>2644</v>
      </c>
      <c r="G1079" s="34" t="s">
        <v>1581</v>
      </c>
      <c r="H1079" s="31">
        <f t="shared" si="17"/>
        <v>0</v>
      </c>
    </row>
    <row r="1080" spans="5:8" x14ac:dyDescent="0.25">
      <c r="E1080" s="36"/>
      <c r="F1080" s="29" t="s">
        <v>2645</v>
      </c>
      <c r="G1080" s="34" t="s">
        <v>1581</v>
      </c>
      <c r="H1080" s="31">
        <f t="shared" si="17"/>
        <v>0</v>
      </c>
    </row>
    <row r="1081" spans="5:8" x14ac:dyDescent="0.25">
      <c r="E1081" s="36"/>
      <c r="F1081" s="29" t="s">
        <v>2646</v>
      </c>
      <c r="G1081" s="34" t="s">
        <v>1581</v>
      </c>
      <c r="H1081" s="31">
        <f t="shared" si="17"/>
        <v>0</v>
      </c>
    </row>
    <row r="1082" spans="5:8" x14ac:dyDescent="0.25">
      <c r="E1082" s="36"/>
      <c r="F1082" s="29" t="s">
        <v>2647</v>
      </c>
      <c r="G1082" s="34" t="s">
        <v>1581</v>
      </c>
      <c r="H1082" s="31">
        <f t="shared" si="17"/>
        <v>0</v>
      </c>
    </row>
    <row r="1083" spans="5:8" x14ac:dyDescent="0.25">
      <c r="E1083" s="36"/>
      <c r="F1083" s="29" t="s">
        <v>2648</v>
      </c>
      <c r="G1083" s="34" t="s">
        <v>1581</v>
      </c>
      <c r="H1083" s="31">
        <f t="shared" si="17"/>
        <v>0</v>
      </c>
    </row>
    <row r="1084" spans="5:8" x14ac:dyDescent="0.25">
      <c r="E1084" s="36"/>
      <c r="F1084" s="33" t="s">
        <v>2649</v>
      </c>
      <c r="G1084" s="34" t="s">
        <v>1581</v>
      </c>
      <c r="H1084" s="31">
        <f t="shared" si="17"/>
        <v>0</v>
      </c>
    </row>
    <row r="1085" spans="5:8" x14ac:dyDescent="0.25">
      <c r="E1085" s="36"/>
      <c r="F1085" s="33" t="s">
        <v>2650</v>
      </c>
      <c r="G1085" s="34" t="s">
        <v>1581</v>
      </c>
      <c r="H1085" s="31">
        <f t="shared" si="17"/>
        <v>0</v>
      </c>
    </row>
    <row r="1086" spans="5:8" x14ac:dyDescent="0.25">
      <c r="E1086" s="36"/>
      <c r="F1086" s="29" t="s">
        <v>2651</v>
      </c>
      <c r="G1086" s="34" t="s">
        <v>1581</v>
      </c>
      <c r="H1086" s="31">
        <f t="shared" si="17"/>
        <v>0</v>
      </c>
    </row>
    <row r="1087" spans="5:8" x14ac:dyDescent="0.25">
      <c r="E1087" s="36"/>
      <c r="F1087" s="29" t="s">
        <v>2652</v>
      </c>
      <c r="G1087" s="34" t="s">
        <v>1581</v>
      </c>
      <c r="H1087" s="31">
        <f t="shared" si="17"/>
        <v>0</v>
      </c>
    </row>
    <row r="1088" spans="5:8" x14ac:dyDescent="0.25">
      <c r="E1088" s="36"/>
      <c r="F1088" s="29" t="s">
        <v>2653</v>
      </c>
      <c r="G1088" s="34" t="s">
        <v>1581</v>
      </c>
      <c r="H1088" s="31">
        <f t="shared" si="17"/>
        <v>0</v>
      </c>
    </row>
    <row r="1089" spans="5:8" x14ac:dyDescent="0.25">
      <c r="E1089" s="36"/>
      <c r="F1089" s="33" t="s">
        <v>2654</v>
      </c>
      <c r="G1089" s="34" t="s">
        <v>1581</v>
      </c>
      <c r="H1089" s="31">
        <f t="shared" si="17"/>
        <v>0</v>
      </c>
    </row>
    <row r="1090" spans="5:8" x14ac:dyDescent="0.25">
      <c r="E1090" s="36"/>
      <c r="F1090" s="29" t="s">
        <v>2655</v>
      </c>
      <c r="G1090" s="34" t="s">
        <v>1581</v>
      </c>
      <c r="H1090" s="31">
        <f t="shared" si="17"/>
        <v>0</v>
      </c>
    </row>
    <row r="1091" spans="5:8" x14ac:dyDescent="0.25">
      <c r="E1091" s="36"/>
      <c r="F1091" s="29" t="s">
        <v>2656</v>
      </c>
      <c r="G1091" s="34" t="s">
        <v>1581</v>
      </c>
      <c r="H1091" s="31">
        <f t="shared" si="17"/>
        <v>0</v>
      </c>
    </row>
    <row r="1092" spans="5:8" x14ac:dyDescent="0.25">
      <c r="E1092" s="36"/>
      <c r="F1092" s="29" t="s">
        <v>2657</v>
      </c>
      <c r="G1092" s="34" t="s">
        <v>1581</v>
      </c>
      <c r="H1092" s="31">
        <f t="shared" ref="H1092:H1155" si="18">VLOOKUP(G1092,$A$4:$B$31,2,FALSE)</f>
        <v>0</v>
      </c>
    </row>
    <row r="1093" spans="5:8" x14ac:dyDescent="0.25">
      <c r="E1093" s="36"/>
      <c r="F1093" s="33" t="s">
        <v>2658</v>
      </c>
      <c r="G1093" s="34" t="s">
        <v>1581</v>
      </c>
      <c r="H1093" s="31">
        <f t="shared" si="18"/>
        <v>0</v>
      </c>
    </row>
    <row r="1094" spans="5:8" x14ac:dyDescent="0.25">
      <c r="E1094" s="36"/>
      <c r="F1094" s="29" t="s">
        <v>2659</v>
      </c>
      <c r="G1094" s="34" t="s">
        <v>1581</v>
      </c>
      <c r="H1094" s="31">
        <f t="shared" si="18"/>
        <v>0</v>
      </c>
    </row>
    <row r="1095" spans="5:8" x14ac:dyDescent="0.25">
      <c r="E1095" s="36"/>
      <c r="F1095" s="29" t="s">
        <v>2660</v>
      </c>
      <c r="G1095" s="34" t="s">
        <v>1581</v>
      </c>
      <c r="H1095" s="31">
        <f t="shared" si="18"/>
        <v>0</v>
      </c>
    </row>
    <row r="1096" spans="5:8" x14ac:dyDescent="0.25">
      <c r="E1096" s="36"/>
      <c r="F1096" s="29" t="s">
        <v>2661</v>
      </c>
      <c r="G1096" s="34" t="s">
        <v>1581</v>
      </c>
      <c r="H1096" s="31">
        <f t="shared" si="18"/>
        <v>0</v>
      </c>
    </row>
    <row r="1097" spans="5:8" x14ac:dyDescent="0.25">
      <c r="E1097" s="36"/>
      <c r="F1097" s="29" t="s">
        <v>2662</v>
      </c>
      <c r="G1097" s="34" t="s">
        <v>1581</v>
      </c>
      <c r="H1097" s="31">
        <f t="shared" si="18"/>
        <v>0</v>
      </c>
    </row>
    <row r="1098" spans="5:8" x14ac:dyDescent="0.25">
      <c r="E1098" s="36"/>
      <c r="F1098" s="29" t="s">
        <v>2663</v>
      </c>
      <c r="G1098" s="34" t="s">
        <v>1581</v>
      </c>
      <c r="H1098" s="31">
        <f t="shared" si="18"/>
        <v>0</v>
      </c>
    </row>
    <row r="1099" spans="5:8" x14ac:dyDescent="0.25">
      <c r="E1099" s="36"/>
      <c r="F1099" s="33" t="s">
        <v>2664</v>
      </c>
      <c r="G1099" s="34" t="s">
        <v>1581</v>
      </c>
      <c r="H1099" s="31">
        <f t="shared" si="18"/>
        <v>0</v>
      </c>
    </row>
    <row r="1100" spans="5:8" x14ac:dyDescent="0.25">
      <c r="E1100" s="36"/>
      <c r="F1100" s="29" t="s">
        <v>2665</v>
      </c>
      <c r="G1100" s="34" t="s">
        <v>1581</v>
      </c>
      <c r="H1100" s="31">
        <f t="shared" si="18"/>
        <v>0</v>
      </c>
    </row>
    <row r="1101" spans="5:8" x14ac:dyDescent="0.25">
      <c r="E1101" s="36"/>
      <c r="F1101" s="46" t="s">
        <v>2666</v>
      </c>
      <c r="G1101" s="34" t="s">
        <v>1581</v>
      </c>
      <c r="H1101" s="31">
        <f t="shared" si="18"/>
        <v>0</v>
      </c>
    </row>
    <row r="1102" spans="5:8" x14ac:dyDescent="0.25">
      <c r="E1102" s="36"/>
      <c r="F1102" s="29" t="s">
        <v>2667</v>
      </c>
      <c r="G1102" s="34" t="s">
        <v>1581</v>
      </c>
      <c r="H1102" s="31">
        <f t="shared" si="18"/>
        <v>0</v>
      </c>
    </row>
    <row r="1103" spans="5:8" x14ac:dyDescent="0.25">
      <c r="E1103" s="36"/>
      <c r="F1103" s="29" t="s">
        <v>2668</v>
      </c>
      <c r="G1103" s="34" t="s">
        <v>1557</v>
      </c>
      <c r="H1103" s="31">
        <f t="shared" si="18"/>
        <v>0.10960000000000003</v>
      </c>
    </row>
    <row r="1104" spans="5:8" x14ac:dyDescent="0.25">
      <c r="E1104" s="36"/>
      <c r="F1104" s="29" t="s">
        <v>2669</v>
      </c>
      <c r="G1104" s="34" t="s">
        <v>1600</v>
      </c>
      <c r="H1104" s="31">
        <f t="shared" si="18"/>
        <v>0.11529999999999996</v>
      </c>
    </row>
    <row r="1105" spans="5:8" x14ac:dyDescent="0.25">
      <c r="E1105" s="36"/>
      <c r="F1105" s="29" t="s">
        <v>2670</v>
      </c>
      <c r="G1105" s="34" t="s">
        <v>1600</v>
      </c>
      <c r="H1105" s="31">
        <f t="shared" si="18"/>
        <v>0.11529999999999996</v>
      </c>
    </row>
    <row r="1106" spans="5:8" x14ac:dyDescent="0.25">
      <c r="E1106" s="36"/>
      <c r="F1106" s="29" t="s">
        <v>2671</v>
      </c>
      <c r="G1106" s="34" t="s">
        <v>1557</v>
      </c>
      <c r="H1106" s="31">
        <f t="shared" si="18"/>
        <v>0.10960000000000003</v>
      </c>
    </row>
    <row r="1107" spans="5:8" x14ac:dyDescent="0.25">
      <c r="E1107" s="36"/>
      <c r="F1107" s="29" t="s">
        <v>2672</v>
      </c>
      <c r="G1107" s="34" t="s">
        <v>1581</v>
      </c>
      <c r="H1107" s="31">
        <f t="shared" si="18"/>
        <v>0</v>
      </c>
    </row>
    <row r="1108" spans="5:8" x14ac:dyDescent="0.25">
      <c r="E1108" s="36"/>
      <c r="F1108" s="29" t="s">
        <v>2673</v>
      </c>
      <c r="G1108" s="34" t="s">
        <v>1549</v>
      </c>
      <c r="H1108" s="31">
        <f t="shared" si="18"/>
        <v>0.11639999999999995</v>
      </c>
    </row>
    <row r="1109" spans="5:8" x14ac:dyDescent="0.25">
      <c r="E1109" s="36"/>
      <c r="F1109" s="29" t="s">
        <v>2674</v>
      </c>
      <c r="G1109" s="34" t="s">
        <v>1549</v>
      </c>
      <c r="H1109" s="31">
        <f t="shared" si="18"/>
        <v>0.11639999999999995</v>
      </c>
    </row>
    <row r="1110" spans="5:8" x14ac:dyDescent="0.25">
      <c r="E1110" s="36"/>
      <c r="F1110" s="32" t="s">
        <v>2675</v>
      </c>
      <c r="G1110" s="34" t="s">
        <v>1600</v>
      </c>
      <c r="H1110" s="31">
        <f t="shared" si="18"/>
        <v>0.11529999999999996</v>
      </c>
    </row>
    <row r="1111" spans="5:8" x14ac:dyDescent="0.25">
      <c r="E1111" s="36"/>
      <c r="F1111" s="29" t="s">
        <v>2676</v>
      </c>
      <c r="G1111" s="34" t="s">
        <v>1600</v>
      </c>
      <c r="H1111" s="31">
        <f t="shared" si="18"/>
        <v>0.11529999999999996</v>
      </c>
    </row>
    <row r="1112" spans="5:8" x14ac:dyDescent="0.25">
      <c r="E1112" s="36"/>
      <c r="F1112" s="29" t="s">
        <v>2677</v>
      </c>
      <c r="G1112" s="34" t="s">
        <v>1600</v>
      </c>
      <c r="H1112" s="31">
        <f t="shared" si="18"/>
        <v>0.11529999999999996</v>
      </c>
    </row>
    <row r="1113" spans="5:8" x14ac:dyDescent="0.25">
      <c r="E1113" s="36"/>
      <c r="F1113" s="29" t="s">
        <v>2678</v>
      </c>
      <c r="G1113" s="34" t="s">
        <v>1600</v>
      </c>
      <c r="H1113" s="31">
        <f t="shared" si="18"/>
        <v>0.11529999999999996</v>
      </c>
    </row>
    <row r="1114" spans="5:8" x14ac:dyDescent="0.25">
      <c r="E1114" s="36"/>
      <c r="F1114" s="29" t="s">
        <v>2679</v>
      </c>
      <c r="G1114" s="34" t="s">
        <v>1600</v>
      </c>
      <c r="H1114" s="31">
        <f t="shared" si="18"/>
        <v>0.11529999999999996</v>
      </c>
    </row>
    <row r="1115" spans="5:8" x14ac:dyDescent="0.25">
      <c r="E1115" s="36"/>
      <c r="F1115" s="29" t="s">
        <v>2680</v>
      </c>
      <c r="G1115" s="34" t="s">
        <v>1549</v>
      </c>
      <c r="H1115" s="31">
        <f t="shared" si="18"/>
        <v>0.11639999999999995</v>
      </c>
    </row>
    <row r="1116" spans="5:8" x14ac:dyDescent="0.25">
      <c r="E1116" s="36"/>
      <c r="F1116" s="29" t="s">
        <v>2681</v>
      </c>
      <c r="G1116" s="34" t="s">
        <v>1600</v>
      </c>
      <c r="H1116" s="31">
        <f t="shared" si="18"/>
        <v>0.11529999999999996</v>
      </c>
    </row>
    <row r="1117" spans="5:8" x14ac:dyDescent="0.25">
      <c r="E1117" s="36"/>
      <c r="F1117" s="33" t="s">
        <v>2682</v>
      </c>
      <c r="G1117" s="34" t="s">
        <v>1600</v>
      </c>
      <c r="H1117" s="31">
        <f t="shared" si="18"/>
        <v>0.11529999999999996</v>
      </c>
    </row>
    <row r="1118" spans="5:8" x14ac:dyDescent="0.25">
      <c r="E1118" s="36"/>
      <c r="F1118" s="29" t="s">
        <v>2683</v>
      </c>
      <c r="G1118" s="34" t="s">
        <v>1548</v>
      </c>
      <c r="H1118" s="31">
        <f t="shared" si="18"/>
        <v>8.5600000000000009E-2</v>
      </c>
    </row>
    <row r="1119" spans="5:8" x14ac:dyDescent="0.25">
      <c r="E1119" s="36"/>
      <c r="F1119" s="29" t="s">
        <v>2684</v>
      </c>
      <c r="G1119" s="34" t="s">
        <v>1579</v>
      </c>
      <c r="H1119" s="31">
        <f t="shared" si="18"/>
        <v>1</v>
      </c>
    </row>
    <row r="1120" spans="5:8" x14ac:dyDescent="0.25">
      <c r="E1120" s="36"/>
      <c r="F1120" s="29" t="s">
        <v>2685</v>
      </c>
      <c r="G1120" s="34" t="s">
        <v>1600</v>
      </c>
      <c r="H1120" s="31">
        <f t="shared" si="18"/>
        <v>0.11529999999999996</v>
      </c>
    </row>
    <row r="1121" spans="5:8" x14ac:dyDescent="0.25">
      <c r="E1121" s="36"/>
      <c r="F1121" s="29" t="s">
        <v>2686</v>
      </c>
      <c r="G1121" s="34" t="s">
        <v>1549</v>
      </c>
      <c r="H1121" s="31">
        <f t="shared" si="18"/>
        <v>0.11639999999999995</v>
      </c>
    </row>
    <row r="1122" spans="5:8" x14ac:dyDescent="0.25">
      <c r="E1122" s="36"/>
      <c r="F1122" s="29" t="s">
        <v>2687</v>
      </c>
      <c r="G1122" s="34" t="s">
        <v>1600</v>
      </c>
      <c r="H1122" s="31">
        <f t="shared" si="18"/>
        <v>0.11529999999999996</v>
      </c>
    </row>
    <row r="1123" spans="5:8" x14ac:dyDescent="0.25">
      <c r="E1123" s="36"/>
      <c r="F1123" s="29" t="s">
        <v>2688</v>
      </c>
      <c r="G1123" s="34" t="s">
        <v>1551</v>
      </c>
      <c r="H1123" s="31">
        <f t="shared" si="18"/>
        <v>0.1048</v>
      </c>
    </row>
    <row r="1124" spans="5:8" x14ac:dyDescent="0.25">
      <c r="E1124" s="36"/>
      <c r="F1124" s="33" t="s">
        <v>2689</v>
      </c>
      <c r="G1124" s="34" t="s">
        <v>1553</v>
      </c>
      <c r="H1124" s="31">
        <f t="shared" si="18"/>
        <v>8.5400000000000031E-2</v>
      </c>
    </row>
    <row r="1125" spans="5:8" x14ac:dyDescent="0.25">
      <c r="E1125" s="36"/>
      <c r="F1125" s="29" t="s">
        <v>2690</v>
      </c>
      <c r="G1125" s="34" t="s">
        <v>1549</v>
      </c>
      <c r="H1125" s="31">
        <f t="shared" si="18"/>
        <v>0.11639999999999995</v>
      </c>
    </row>
    <row r="1126" spans="5:8" x14ac:dyDescent="0.25">
      <c r="E1126" s="36"/>
      <c r="F1126" s="29" t="s">
        <v>2691</v>
      </c>
      <c r="G1126" s="34" t="s">
        <v>1600</v>
      </c>
      <c r="H1126" s="31">
        <f t="shared" si="18"/>
        <v>0.11529999999999996</v>
      </c>
    </row>
    <row r="1127" spans="5:8" x14ac:dyDescent="0.25">
      <c r="E1127" s="36"/>
      <c r="F1127" s="33" t="s">
        <v>2692</v>
      </c>
      <c r="G1127" s="34" t="s">
        <v>1549</v>
      </c>
      <c r="H1127" s="31">
        <f t="shared" si="18"/>
        <v>0.11639999999999995</v>
      </c>
    </row>
    <row r="1128" spans="5:8" x14ac:dyDescent="0.25">
      <c r="E1128" s="36"/>
      <c r="F1128" s="29" t="s">
        <v>2693</v>
      </c>
      <c r="G1128" s="34" t="s">
        <v>1600</v>
      </c>
      <c r="H1128" s="31">
        <f t="shared" si="18"/>
        <v>0.11529999999999996</v>
      </c>
    </row>
    <row r="1129" spans="5:8" x14ac:dyDescent="0.25">
      <c r="E1129" s="36"/>
      <c r="F1129" s="29" t="s">
        <v>2694</v>
      </c>
      <c r="G1129" s="34" t="s">
        <v>1600</v>
      </c>
      <c r="H1129" s="31">
        <f t="shared" si="18"/>
        <v>0.11529999999999996</v>
      </c>
    </row>
    <row r="1130" spans="5:8" x14ac:dyDescent="0.25">
      <c r="E1130" s="36"/>
      <c r="F1130" s="29" t="s">
        <v>2695</v>
      </c>
      <c r="G1130" s="34" t="s">
        <v>1600</v>
      </c>
      <c r="H1130" s="31">
        <f t="shared" si="18"/>
        <v>0.11529999999999996</v>
      </c>
    </row>
    <row r="1131" spans="5:8" x14ac:dyDescent="0.25">
      <c r="E1131" s="36"/>
      <c r="F1131" s="29" t="s">
        <v>2696</v>
      </c>
      <c r="G1131" s="34" t="s">
        <v>1600</v>
      </c>
      <c r="H1131" s="31">
        <f t="shared" si="18"/>
        <v>0.11529999999999996</v>
      </c>
    </row>
    <row r="1132" spans="5:8" x14ac:dyDescent="0.25">
      <c r="E1132" s="36"/>
      <c r="F1132" s="43" t="s">
        <v>2697</v>
      </c>
      <c r="G1132" s="34" t="s">
        <v>1600</v>
      </c>
      <c r="H1132" s="31">
        <f t="shared" si="18"/>
        <v>0.11529999999999996</v>
      </c>
    </row>
    <row r="1133" spans="5:8" x14ac:dyDescent="0.25">
      <c r="E1133" s="36"/>
      <c r="F1133" s="29" t="s">
        <v>2698</v>
      </c>
      <c r="G1133" s="34" t="s">
        <v>1600</v>
      </c>
      <c r="H1133" s="31">
        <f t="shared" si="18"/>
        <v>0.11529999999999996</v>
      </c>
    </row>
    <row r="1134" spans="5:8" x14ac:dyDescent="0.25">
      <c r="E1134" s="36"/>
      <c r="F1134" s="29" t="s">
        <v>2699</v>
      </c>
      <c r="G1134" s="34" t="s">
        <v>1600</v>
      </c>
      <c r="H1134" s="31">
        <f t="shared" si="18"/>
        <v>0.11529999999999996</v>
      </c>
    </row>
    <row r="1135" spans="5:8" x14ac:dyDescent="0.25">
      <c r="E1135" s="36"/>
      <c r="F1135" s="33" t="s">
        <v>2700</v>
      </c>
      <c r="G1135" s="34" t="s">
        <v>1600</v>
      </c>
      <c r="H1135" s="31">
        <f t="shared" si="18"/>
        <v>0.11529999999999996</v>
      </c>
    </row>
    <row r="1136" spans="5:8" x14ac:dyDescent="0.25">
      <c r="E1136" s="36"/>
      <c r="F1136" s="32" t="s">
        <v>2701</v>
      </c>
      <c r="G1136" s="34" t="s">
        <v>1557</v>
      </c>
      <c r="H1136" s="31">
        <f t="shared" si="18"/>
        <v>0.10960000000000003</v>
      </c>
    </row>
    <row r="1137" spans="5:8" x14ac:dyDescent="0.25">
      <c r="E1137" s="36"/>
      <c r="F1137" s="29" t="s">
        <v>2702</v>
      </c>
      <c r="G1137" s="34" t="s">
        <v>1600</v>
      </c>
      <c r="H1137" s="31">
        <f t="shared" si="18"/>
        <v>0.11529999999999996</v>
      </c>
    </row>
    <row r="1138" spans="5:8" x14ac:dyDescent="0.25">
      <c r="E1138" s="36"/>
      <c r="F1138" s="29" t="s">
        <v>2703</v>
      </c>
      <c r="G1138" s="34" t="s">
        <v>1600</v>
      </c>
      <c r="H1138" s="31">
        <f t="shared" si="18"/>
        <v>0.11529999999999996</v>
      </c>
    </row>
    <row r="1139" spans="5:8" x14ac:dyDescent="0.25">
      <c r="E1139" s="36"/>
      <c r="F1139" s="51" t="s">
        <v>2704</v>
      </c>
      <c r="G1139" s="34" t="s">
        <v>1557</v>
      </c>
      <c r="H1139" s="31">
        <f t="shared" si="18"/>
        <v>0.10960000000000003</v>
      </c>
    </row>
    <row r="1140" spans="5:8" x14ac:dyDescent="0.25">
      <c r="E1140" s="36"/>
      <c r="F1140" s="29" t="s">
        <v>2705</v>
      </c>
      <c r="G1140" s="34" t="s">
        <v>7734</v>
      </c>
      <c r="H1140" s="31">
        <f t="shared" si="18"/>
        <v>0.11529999999999996</v>
      </c>
    </row>
    <row r="1141" spans="5:8" x14ac:dyDescent="0.25">
      <c r="E1141" s="36"/>
      <c r="F1141" s="29" t="s">
        <v>2706</v>
      </c>
      <c r="G1141" s="34" t="s">
        <v>1557</v>
      </c>
      <c r="H1141" s="31">
        <f t="shared" si="18"/>
        <v>0.10960000000000003</v>
      </c>
    </row>
    <row r="1142" spans="5:8" x14ac:dyDescent="0.25">
      <c r="E1142" s="36"/>
      <c r="F1142" s="29" t="s">
        <v>2707</v>
      </c>
      <c r="G1142" s="34" t="s">
        <v>1548</v>
      </c>
      <c r="H1142" s="31">
        <f t="shared" si="18"/>
        <v>8.5600000000000009E-2</v>
      </c>
    </row>
    <row r="1143" spans="5:8" x14ac:dyDescent="0.25">
      <c r="E1143" s="36"/>
      <c r="F1143" s="29" t="s">
        <v>2708</v>
      </c>
      <c r="G1143" s="34" t="s">
        <v>1557</v>
      </c>
      <c r="H1143" s="31">
        <f t="shared" si="18"/>
        <v>0.10960000000000003</v>
      </c>
    </row>
    <row r="1144" spans="5:8" x14ac:dyDescent="0.25">
      <c r="E1144" s="36"/>
      <c r="F1144" s="33" t="s">
        <v>2709</v>
      </c>
      <c r="G1144" s="34" t="s">
        <v>1557</v>
      </c>
      <c r="H1144" s="31">
        <f t="shared" si="18"/>
        <v>0.10960000000000003</v>
      </c>
    </row>
    <row r="1145" spans="5:8" x14ac:dyDescent="0.25">
      <c r="E1145" s="36"/>
      <c r="F1145" s="29" t="s">
        <v>2710</v>
      </c>
      <c r="G1145" s="34" t="s">
        <v>1557</v>
      </c>
      <c r="H1145" s="31">
        <f t="shared" si="18"/>
        <v>0.10960000000000003</v>
      </c>
    </row>
    <row r="1146" spans="5:8" x14ac:dyDescent="0.25">
      <c r="E1146" s="36"/>
      <c r="F1146" s="29" t="s">
        <v>2711</v>
      </c>
      <c r="G1146" s="34" t="s">
        <v>1557</v>
      </c>
      <c r="H1146" s="31">
        <f t="shared" si="18"/>
        <v>0.10960000000000003</v>
      </c>
    </row>
    <row r="1147" spans="5:8" x14ac:dyDescent="0.25">
      <c r="E1147" s="36"/>
      <c r="F1147" s="29" t="s">
        <v>2712</v>
      </c>
      <c r="G1147" s="34" t="s">
        <v>1557</v>
      </c>
      <c r="H1147" s="31">
        <f t="shared" si="18"/>
        <v>0.10960000000000003</v>
      </c>
    </row>
    <row r="1148" spans="5:8" x14ac:dyDescent="0.25">
      <c r="E1148" s="36"/>
      <c r="F1148" s="29" t="s">
        <v>2713</v>
      </c>
      <c r="G1148" s="34" t="s">
        <v>1557</v>
      </c>
      <c r="H1148" s="31">
        <f t="shared" si="18"/>
        <v>0.10960000000000003</v>
      </c>
    </row>
    <row r="1149" spans="5:8" x14ac:dyDescent="0.25">
      <c r="E1149" s="36"/>
      <c r="F1149" s="33" t="s">
        <v>2714</v>
      </c>
      <c r="G1149" s="34" t="s">
        <v>1557</v>
      </c>
      <c r="H1149" s="31">
        <f t="shared" si="18"/>
        <v>0.10960000000000003</v>
      </c>
    </row>
    <row r="1150" spans="5:8" x14ac:dyDescent="0.25">
      <c r="E1150" s="36"/>
      <c r="F1150" s="33" t="s">
        <v>2715</v>
      </c>
      <c r="G1150" s="34" t="s">
        <v>1557</v>
      </c>
      <c r="H1150" s="31">
        <f t="shared" si="18"/>
        <v>0.10960000000000003</v>
      </c>
    </row>
    <row r="1151" spans="5:8" x14ac:dyDescent="0.25">
      <c r="E1151" s="36"/>
      <c r="F1151" s="32" t="s">
        <v>2716</v>
      </c>
      <c r="G1151" s="34" t="s">
        <v>1557</v>
      </c>
      <c r="H1151" s="31">
        <f t="shared" si="18"/>
        <v>0.10960000000000003</v>
      </c>
    </row>
    <row r="1152" spans="5:8" x14ac:dyDescent="0.25">
      <c r="E1152" s="36"/>
      <c r="F1152" s="33" t="s">
        <v>2717</v>
      </c>
      <c r="G1152" s="34" t="s">
        <v>1557</v>
      </c>
      <c r="H1152" s="31">
        <f t="shared" si="18"/>
        <v>0.10960000000000003</v>
      </c>
    </row>
    <row r="1153" spans="5:8" x14ac:dyDescent="0.25">
      <c r="E1153" s="36"/>
      <c r="F1153" s="33" t="s">
        <v>2718</v>
      </c>
      <c r="G1153" s="34" t="s">
        <v>1557</v>
      </c>
      <c r="H1153" s="31">
        <f t="shared" si="18"/>
        <v>0.10960000000000003</v>
      </c>
    </row>
    <row r="1154" spans="5:8" x14ac:dyDescent="0.25">
      <c r="E1154" s="36"/>
      <c r="F1154" s="29" t="s">
        <v>2719</v>
      </c>
      <c r="G1154" s="34" t="s">
        <v>1557</v>
      </c>
      <c r="H1154" s="31">
        <f t="shared" si="18"/>
        <v>0.10960000000000003</v>
      </c>
    </row>
    <row r="1155" spans="5:8" x14ac:dyDescent="0.25">
      <c r="E1155" s="36"/>
      <c r="F1155" s="32" t="s">
        <v>2720</v>
      </c>
      <c r="G1155" s="34" t="s">
        <v>7735</v>
      </c>
      <c r="H1155" s="31">
        <f t="shared" si="18"/>
        <v>0.10960000000000003</v>
      </c>
    </row>
    <row r="1156" spans="5:8" x14ac:dyDescent="0.25">
      <c r="E1156" s="36"/>
      <c r="F1156" s="29" t="s">
        <v>2721</v>
      </c>
      <c r="G1156" s="34" t="s">
        <v>1557</v>
      </c>
      <c r="H1156" s="31">
        <f t="shared" ref="H1156:H1219" si="19">VLOOKUP(G1156,$A$4:$B$31,2,FALSE)</f>
        <v>0.10960000000000003</v>
      </c>
    </row>
    <row r="1157" spans="5:8" x14ac:dyDescent="0.25">
      <c r="E1157" s="36"/>
      <c r="F1157" s="53" t="s">
        <v>2722</v>
      </c>
      <c r="G1157" s="34" t="s">
        <v>1557</v>
      </c>
      <c r="H1157" s="31">
        <f t="shared" si="19"/>
        <v>0.10960000000000003</v>
      </c>
    </row>
    <row r="1158" spans="5:8" x14ac:dyDescent="0.25">
      <c r="E1158" s="36"/>
      <c r="F1158" s="33" t="s">
        <v>2723</v>
      </c>
      <c r="G1158" s="34" t="s">
        <v>1557</v>
      </c>
      <c r="H1158" s="31">
        <f t="shared" si="19"/>
        <v>0.10960000000000003</v>
      </c>
    </row>
    <row r="1159" spans="5:8" x14ac:dyDescent="0.25">
      <c r="E1159" s="36"/>
      <c r="F1159" s="33" t="s">
        <v>2724</v>
      </c>
      <c r="G1159" s="34" t="s">
        <v>1557</v>
      </c>
      <c r="H1159" s="31">
        <f t="shared" si="19"/>
        <v>0.10960000000000003</v>
      </c>
    </row>
    <row r="1160" spans="5:8" x14ac:dyDescent="0.25">
      <c r="E1160" s="36"/>
      <c r="F1160" s="33" t="s">
        <v>2725</v>
      </c>
      <c r="G1160" s="34" t="s">
        <v>1557</v>
      </c>
      <c r="H1160" s="31">
        <f t="shared" si="19"/>
        <v>0.10960000000000003</v>
      </c>
    </row>
    <row r="1161" spans="5:8" x14ac:dyDescent="0.25">
      <c r="E1161" s="36"/>
      <c r="F1161" s="29" t="s">
        <v>2726</v>
      </c>
      <c r="G1161" s="34" t="s">
        <v>1557</v>
      </c>
      <c r="H1161" s="31">
        <f t="shared" si="19"/>
        <v>0.10960000000000003</v>
      </c>
    </row>
    <row r="1162" spans="5:8" x14ac:dyDescent="0.25">
      <c r="E1162" s="36"/>
      <c r="F1162" s="33" t="s">
        <v>2727</v>
      </c>
      <c r="G1162" s="34" t="s">
        <v>1600</v>
      </c>
      <c r="H1162" s="31">
        <f t="shared" si="19"/>
        <v>0.11529999999999996</v>
      </c>
    </row>
    <row r="1163" spans="5:8" x14ac:dyDescent="0.25">
      <c r="E1163" s="36"/>
      <c r="F1163" s="33" t="s">
        <v>2728</v>
      </c>
      <c r="G1163" s="34" t="s">
        <v>1557</v>
      </c>
      <c r="H1163" s="31">
        <f t="shared" si="19"/>
        <v>0.10960000000000003</v>
      </c>
    </row>
    <row r="1164" spans="5:8" x14ac:dyDescent="0.25">
      <c r="E1164" s="36"/>
      <c r="F1164" s="29" t="s">
        <v>2729</v>
      </c>
      <c r="G1164" s="34" t="s">
        <v>7735</v>
      </c>
      <c r="H1164" s="31">
        <f t="shared" si="19"/>
        <v>0.10960000000000003</v>
      </c>
    </row>
    <row r="1165" spans="5:8" x14ac:dyDescent="0.25">
      <c r="E1165" s="36"/>
      <c r="F1165" s="29" t="s">
        <v>2730</v>
      </c>
      <c r="G1165" s="34" t="s">
        <v>1557</v>
      </c>
      <c r="H1165" s="31">
        <f t="shared" si="19"/>
        <v>0.10960000000000003</v>
      </c>
    </row>
    <row r="1166" spans="5:8" x14ac:dyDescent="0.25">
      <c r="E1166" s="36"/>
      <c r="F1166" s="29" t="s">
        <v>2731</v>
      </c>
      <c r="G1166" s="34" t="s">
        <v>1557</v>
      </c>
      <c r="H1166" s="31">
        <f t="shared" si="19"/>
        <v>0.10960000000000003</v>
      </c>
    </row>
    <row r="1167" spans="5:8" x14ac:dyDescent="0.25">
      <c r="E1167" s="36"/>
      <c r="F1167" s="29" t="s">
        <v>2732</v>
      </c>
      <c r="G1167" s="34" t="s">
        <v>1557</v>
      </c>
      <c r="H1167" s="31">
        <f t="shared" si="19"/>
        <v>0.10960000000000003</v>
      </c>
    </row>
    <row r="1168" spans="5:8" x14ac:dyDescent="0.25">
      <c r="E1168" s="36"/>
      <c r="F1168" s="29" t="s">
        <v>2733</v>
      </c>
      <c r="G1168" s="34" t="s">
        <v>1551</v>
      </c>
      <c r="H1168" s="31">
        <f t="shared" si="19"/>
        <v>0.1048</v>
      </c>
    </row>
    <row r="1169" spans="5:8" x14ac:dyDescent="0.25">
      <c r="E1169" s="36"/>
      <c r="F1169" s="29" t="s">
        <v>2734</v>
      </c>
      <c r="G1169" s="34" t="s">
        <v>1557</v>
      </c>
      <c r="H1169" s="31">
        <f t="shared" si="19"/>
        <v>0.10960000000000003</v>
      </c>
    </row>
    <row r="1170" spans="5:8" x14ac:dyDescent="0.25">
      <c r="E1170" s="36"/>
      <c r="F1170" s="29" t="s">
        <v>2735</v>
      </c>
      <c r="G1170" s="34" t="s">
        <v>1573</v>
      </c>
      <c r="H1170" s="31">
        <f t="shared" si="19"/>
        <v>0.109888</v>
      </c>
    </row>
    <row r="1171" spans="5:8" x14ac:dyDescent="0.25">
      <c r="E1171" s="36"/>
      <c r="F1171" s="32" t="s">
        <v>2736</v>
      </c>
      <c r="G1171" s="34" t="s">
        <v>1557</v>
      </c>
      <c r="H1171" s="31">
        <f t="shared" si="19"/>
        <v>0.10960000000000003</v>
      </c>
    </row>
    <row r="1172" spans="5:8" x14ac:dyDescent="0.25">
      <c r="E1172" s="36"/>
      <c r="F1172" s="29" t="s">
        <v>2737</v>
      </c>
      <c r="G1172" s="34" t="s">
        <v>1600</v>
      </c>
      <c r="H1172" s="31">
        <f t="shared" si="19"/>
        <v>0.11529999999999996</v>
      </c>
    </row>
    <row r="1173" spans="5:8" x14ac:dyDescent="0.25">
      <c r="E1173" s="36"/>
      <c r="F1173" s="32" t="s">
        <v>2738</v>
      </c>
      <c r="G1173" s="34" t="s">
        <v>1557</v>
      </c>
      <c r="H1173" s="31">
        <f t="shared" si="19"/>
        <v>0.10960000000000003</v>
      </c>
    </row>
    <row r="1174" spans="5:8" x14ac:dyDescent="0.25">
      <c r="E1174" s="36"/>
      <c r="F1174" s="32" t="s">
        <v>2739</v>
      </c>
      <c r="G1174" s="34" t="s">
        <v>1557</v>
      </c>
      <c r="H1174" s="31">
        <f t="shared" si="19"/>
        <v>0.10960000000000003</v>
      </c>
    </row>
    <row r="1175" spans="5:8" x14ac:dyDescent="0.25">
      <c r="E1175" s="36"/>
      <c r="F1175" s="32" t="s">
        <v>2740</v>
      </c>
      <c r="G1175" s="34" t="s">
        <v>1557</v>
      </c>
      <c r="H1175" s="31">
        <f t="shared" si="19"/>
        <v>0.10960000000000003</v>
      </c>
    </row>
    <row r="1176" spans="5:8" x14ac:dyDescent="0.25">
      <c r="E1176" s="36"/>
      <c r="F1176" s="32" t="s">
        <v>2741</v>
      </c>
      <c r="G1176" s="34" t="s">
        <v>1557</v>
      </c>
      <c r="H1176" s="31">
        <f t="shared" si="19"/>
        <v>0.10960000000000003</v>
      </c>
    </row>
    <row r="1177" spans="5:8" x14ac:dyDescent="0.25">
      <c r="E1177" s="36"/>
      <c r="F1177" s="29" t="s">
        <v>2742</v>
      </c>
      <c r="G1177" s="34" t="s">
        <v>1557</v>
      </c>
      <c r="H1177" s="31">
        <f t="shared" si="19"/>
        <v>0.10960000000000003</v>
      </c>
    </row>
    <row r="1178" spans="5:8" x14ac:dyDescent="0.25">
      <c r="E1178" s="36"/>
      <c r="F1178" s="51" t="s">
        <v>2743</v>
      </c>
      <c r="G1178" s="34" t="s">
        <v>1557</v>
      </c>
      <c r="H1178" s="31">
        <f t="shared" si="19"/>
        <v>0.10960000000000003</v>
      </c>
    </row>
    <row r="1179" spans="5:8" x14ac:dyDescent="0.25">
      <c r="E1179" s="36"/>
      <c r="F1179" s="48" t="s">
        <v>2744</v>
      </c>
      <c r="G1179" s="34" t="s">
        <v>1557</v>
      </c>
      <c r="H1179" s="31">
        <f t="shared" si="19"/>
        <v>0.10960000000000003</v>
      </c>
    </row>
    <row r="1180" spans="5:8" x14ac:dyDescent="0.25">
      <c r="E1180" s="36"/>
      <c r="F1180" s="33" t="s">
        <v>2745</v>
      </c>
      <c r="G1180" s="34" t="s">
        <v>1557</v>
      </c>
      <c r="H1180" s="31">
        <f t="shared" si="19"/>
        <v>0.10960000000000003</v>
      </c>
    </row>
    <row r="1181" spans="5:8" x14ac:dyDescent="0.25">
      <c r="E1181" s="36"/>
      <c r="F1181" s="49" t="s">
        <v>2746</v>
      </c>
      <c r="G1181" s="34" t="s">
        <v>1557</v>
      </c>
      <c r="H1181" s="31">
        <f t="shared" si="19"/>
        <v>0.10960000000000003</v>
      </c>
    </row>
    <row r="1182" spans="5:8" x14ac:dyDescent="0.25">
      <c r="E1182" s="36"/>
      <c r="F1182" s="29" t="s">
        <v>2747</v>
      </c>
      <c r="G1182" s="34" t="s">
        <v>1557</v>
      </c>
      <c r="H1182" s="31">
        <f t="shared" si="19"/>
        <v>0.10960000000000003</v>
      </c>
    </row>
    <row r="1183" spans="5:8" x14ac:dyDescent="0.25">
      <c r="E1183" s="36"/>
      <c r="F1183" s="33" t="s">
        <v>2748</v>
      </c>
      <c r="G1183" s="34" t="s">
        <v>1557</v>
      </c>
      <c r="H1183" s="31">
        <f t="shared" si="19"/>
        <v>0.10960000000000003</v>
      </c>
    </row>
    <row r="1184" spans="5:8" x14ac:dyDescent="0.25">
      <c r="E1184" s="36"/>
      <c r="F1184" s="51" t="s">
        <v>2749</v>
      </c>
      <c r="G1184" s="34" t="s">
        <v>1557</v>
      </c>
      <c r="H1184" s="31">
        <f t="shared" si="19"/>
        <v>0.10960000000000003</v>
      </c>
    </row>
    <row r="1185" spans="5:8" x14ac:dyDescent="0.25">
      <c r="E1185" s="36"/>
      <c r="F1185" s="32" t="s">
        <v>2750</v>
      </c>
      <c r="G1185" s="34" t="s">
        <v>1557</v>
      </c>
      <c r="H1185" s="31">
        <f t="shared" si="19"/>
        <v>0.10960000000000003</v>
      </c>
    </row>
    <row r="1186" spans="5:8" x14ac:dyDescent="0.25">
      <c r="E1186" s="36"/>
      <c r="F1186" s="29" t="s">
        <v>2751</v>
      </c>
      <c r="G1186" s="34" t="s">
        <v>1581</v>
      </c>
      <c r="H1186" s="31">
        <f t="shared" si="19"/>
        <v>0</v>
      </c>
    </row>
    <row r="1187" spans="5:8" x14ac:dyDescent="0.25">
      <c r="E1187" s="36"/>
      <c r="F1187" s="43" t="s">
        <v>2752</v>
      </c>
      <c r="G1187" s="34" t="s">
        <v>1581</v>
      </c>
      <c r="H1187" s="31">
        <f t="shared" si="19"/>
        <v>0</v>
      </c>
    </row>
    <row r="1188" spans="5:8" x14ac:dyDescent="0.25">
      <c r="E1188" s="36"/>
      <c r="F1188" s="43" t="s">
        <v>2753</v>
      </c>
      <c r="G1188" s="34" t="s">
        <v>7731</v>
      </c>
      <c r="H1188" s="31">
        <f t="shared" si="19"/>
        <v>8.5600000000000009E-2</v>
      </c>
    </row>
    <row r="1189" spans="5:8" x14ac:dyDescent="0.25">
      <c r="E1189" s="36"/>
      <c r="F1189" s="29" t="s">
        <v>2754</v>
      </c>
      <c r="G1189" s="34" t="s">
        <v>1573</v>
      </c>
      <c r="H1189" s="31">
        <f t="shared" si="19"/>
        <v>0.109888</v>
      </c>
    </row>
    <row r="1190" spans="5:8" x14ac:dyDescent="0.25">
      <c r="E1190" s="36"/>
      <c r="F1190" s="29" t="s">
        <v>2755</v>
      </c>
      <c r="G1190" s="34" t="s">
        <v>1557</v>
      </c>
      <c r="H1190" s="31">
        <f t="shared" si="19"/>
        <v>0.10960000000000003</v>
      </c>
    </row>
    <row r="1191" spans="5:8" x14ac:dyDescent="0.25">
      <c r="E1191" s="36"/>
      <c r="F1191" s="29" t="s">
        <v>2756</v>
      </c>
      <c r="G1191" s="34" t="s">
        <v>1557</v>
      </c>
      <c r="H1191" s="31">
        <f t="shared" si="19"/>
        <v>0.10960000000000003</v>
      </c>
    </row>
    <row r="1192" spans="5:8" x14ac:dyDescent="0.25">
      <c r="E1192" s="36"/>
      <c r="F1192" s="32" t="s">
        <v>2757</v>
      </c>
      <c r="G1192" s="34" t="s">
        <v>1557</v>
      </c>
      <c r="H1192" s="31">
        <f t="shared" si="19"/>
        <v>0.10960000000000003</v>
      </c>
    </row>
    <row r="1193" spans="5:8" x14ac:dyDescent="0.25">
      <c r="E1193" s="36"/>
      <c r="F1193" s="43" t="s">
        <v>2758</v>
      </c>
      <c r="G1193" s="34" t="s">
        <v>1557</v>
      </c>
      <c r="H1193" s="31">
        <f t="shared" si="19"/>
        <v>0.10960000000000003</v>
      </c>
    </row>
    <row r="1194" spans="5:8" x14ac:dyDescent="0.25">
      <c r="E1194" s="36"/>
      <c r="F1194" s="32" t="s">
        <v>2759</v>
      </c>
      <c r="G1194" s="34" t="s">
        <v>1557</v>
      </c>
      <c r="H1194" s="31">
        <f t="shared" si="19"/>
        <v>0.10960000000000003</v>
      </c>
    </row>
    <row r="1195" spans="5:8" x14ac:dyDescent="0.25">
      <c r="E1195" s="36"/>
      <c r="F1195" s="51" t="s">
        <v>2760</v>
      </c>
      <c r="G1195" s="34" t="s">
        <v>1581</v>
      </c>
      <c r="H1195" s="31">
        <f t="shared" si="19"/>
        <v>0</v>
      </c>
    </row>
    <row r="1196" spans="5:8" x14ac:dyDescent="0.25">
      <c r="E1196" s="36"/>
      <c r="F1196" s="33" t="s">
        <v>2761</v>
      </c>
      <c r="G1196" s="34" t="s">
        <v>1557</v>
      </c>
      <c r="H1196" s="31">
        <f t="shared" si="19"/>
        <v>0.10960000000000003</v>
      </c>
    </row>
    <row r="1197" spans="5:8" x14ac:dyDescent="0.25">
      <c r="E1197" s="36"/>
      <c r="F1197" s="29" t="s">
        <v>2762</v>
      </c>
      <c r="G1197" s="34" t="s">
        <v>1557</v>
      </c>
      <c r="H1197" s="31">
        <f t="shared" si="19"/>
        <v>0.10960000000000003</v>
      </c>
    </row>
    <row r="1198" spans="5:8" x14ac:dyDescent="0.25">
      <c r="E1198" s="36"/>
      <c r="F1198" s="33" t="s">
        <v>2763</v>
      </c>
      <c r="G1198" s="34" t="s">
        <v>1557</v>
      </c>
      <c r="H1198" s="31">
        <f t="shared" si="19"/>
        <v>0.10960000000000003</v>
      </c>
    </row>
    <row r="1199" spans="5:8" x14ac:dyDescent="0.25">
      <c r="E1199" s="36"/>
      <c r="F1199" s="33" t="s">
        <v>2764</v>
      </c>
      <c r="G1199" s="34" t="s">
        <v>1557</v>
      </c>
      <c r="H1199" s="31">
        <f t="shared" si="19"/>
        <v>0.10960000000000003</v>
      </c>
    </row>
    <row r="1200" spans="5:8" x14ac:dyDescent="0.25">
      <c r="E1200" s="36"/>
      <c r="F1200" s="29" t="s">
        <v>2765</v>
      </c>
      <c r="G1200" s="34" t="s">
        <v>1557</v>
      </c>
      <c r="H1200" s="31">
        <f t="shared" si="19"/>
        <v>0.10960000000000003</v>
      </c>
    </row>
    <row r="1201" spans="5:8" x14ac:dyDescent="0.25">
      <c r="E1201" s="36"/>
      <c r="F1201" s="33" t="s">
        <v>2766</v>
      </c>
      <c r="G1201" s="34" t="s">
        <v>1557</v>
      </c>
      <c r="H1201" s="31">
        <f t="shared" si="19"/>
        <v>0.10960000000000003</v>
      </c>
    </row>
    <row r="1202" spans="5:8" x14ac:dyDescent="0.25">
      <c r="E1202" s="36"/>
      <c r="F1202" s="29" t="s">
        <v>2767</v>
      </c>
      <c r="G1202" s="34" t="s">
        <v>1557</v>
      </c>
      <c r="H1202" s="31">
        <f t="shared" si="19"/>
        <v>0.10960000000000003</v>
      </c>
    </row>
    <row r="1203" spans="5:8" x14ac:dyDescent="0.25">
      <c r="E1203" s="36"/>
      <c r="F1203" s="33" t="s">
        <v>2768</v>
      </c>
      <c r="G1203" s="34" t="s">
        <v>1581</v>
      </c>
      <c r="H1203" s="31">
        <f t="shared" si="19"/>
        <v>0</v>
      </c>
    </row>
    <row r="1204" spans="5:8" x14ac:dyDescent="0.25">
      <c r="E1204" s="36"/>
      <c r="F1204" s="29" t="s">
        <v>2769</v>
      </c>
      <c r="G1204" s="34" t="s">
        <v>1557</v>
      </c>
      <c r="H1204" s="31">
        <f t="shared" si="19"/>
        <v>0.10960000000000003</v>
      </c>
    </row>
    <row r="1205" spans="5:8" x14ac:dyDescent="0.25">
      <c r="E1205" s="36"/>
      <c r="F1205" s="29" t="s">
        <v>2770</v>
      </c>
      <c r="G1205" s="34" t="s">
        <v>1600</v>
      </c>
      <c r="H1205" s="31">
        <f t="shared" si="19"/>
        <v>0.11529999999999996</v>
      </c>
    </row>
    <row r="1206" spans="5:8" x14ac:dyDescent="0.25">
      <c r="E1206" s="36"/>
      <c r="F1206" s="29" t="s">
        <v>2771</v>
      </c>
      <c r="G1206" s="34" t="s">
        <v>1557</v>
      </c>
      <c r="H1206" s="31">
        <f t="shared" si="19"/>
        <v>0.10960000000000003</v>
      </c>
    </row>
    <row r="1207" spans="5:8" x14ac:dyDescent="0.25">
      <c r="E1207" s="36"/>
      <c r="F1207" s="29" t="s">
        <v>2772</v>
      </c>
      <c r="G1207" s="34" t="s">
        <v>1557</v>
      </c>
      <c r="H1207" s="31">
        <f t="shared" si="19"/>
        <v>0.10960000000000003</v>
      </c>
    </row>
    <row r="1208" spans="5:8" x14ac:dyDescent="0.25">
      <c r="E1208" s="36"/>
      <c r="F1208" s="29" t="s">
        <v>2773</v>
      </c>
      <c r="G1208" s="34" t="s">
        <v>1557</v>
      </c>
      <c r="H1208" s="31">
        <f t="shared" si="19"/>
        <v>0.10960000000000003</v>
      </c>
    </row>
    <row r="1209" spans="5:8" x14ac:dyDescent="0.25">
      <c r="E1209" s="36"/>
      <c r="F1209" s="29" t="s">
        <v>2774</v>
      </c>
      <c r="G1209" s="34" t="s">
        <v>1557</v>
      </c>
      <c r="H1209" s="31">
        <f t="shared" si="19"/>
        <v>0.10960000000000003</v>
      </c>
    </row>
    <row r="1210" spans="5:8" x14ac:dyDescent="0.25">
      <c r="E1210" s="36"/>
      <c r="F1210" s="29" t="s">
        <v>2775</v>
      </c>
      <c r="G1210" s="34" t="s">
        <v>1557</v>
      </c>
      <c r="H1210" s="31">
        <f t="shared" si="19"/>
        <v>0.10960000000000003</v>
      </c>
    </row>
    <row r="1211" spans="5:8" x14ac:dyDescent="0.25">
      <c r="E1211" s="36"/>
      <c r="F1211" s="29" t="s">
        <v>2776</v>
      </c>
      <c r="G1211" s="34" t="s">
        <v>1557</v>
      </c>
      <c r="H1211" s="31">
        <f t="shared" si="19"/>
        <v>0.10960000000000003</v>
      </c>
    </row>
    <row r="1212" spans="5:8" x14ac:dyDescent="0.25">
      <c r="E1212" s="36"/>
      <c r="F1212" s="29" t="s">
        <v>2777</v>
      </c>
      <c r="G1212" s="34" t="s">
        <v>1600</v>
      </c>
      <c r="H1212" s="31">
        <f t="shared" si="19"/>
        <v>0.11529999999999996</v>
      </c>
    </row>
    <row r="1213" spans="5:8" x14ac:dyDescent="0.25">
      <c r="E1213" s="36"/>
      <c r="F1213" s="29" t="s">
        <v>2778</v>
      </c>
      <c r="G1213" s="34" t="s">
        <v>1557</v>
      </c>
      <c r="H1213" s="31">
        <f t="shared" si="19"/>
        <v>0.10960000000000003</v>
      </c>
    </row>
    <row r="1214" spans="5:8" x14ac:dyDescent="0.25">
      <c r="E1214" s="36"/>
      <c r="F1214" s="33" t="s">
        <v>2779</v>
      </c>
      <c r="G1214" s="34" t="s">
        <v>1557</v>
      </c>
      <c r="H1214" s="31">
        <f t="shared" si="19"/>
        <v>0.10960000000000003</v>
      </c>
    </row>
    <row r="1215" spans="5:8" x14ac:dyDescent="0.25">
      <c r="E1215" s="36"/>
      <c r="F1215" s="29" t="s">
        <v>2780</v>
      </c>
      <c r="G1215" s="34" t="s">
        <v>1557</v>
      </c>
      <c r="H1215" s="31">
        <f t="shared" si="19"/>
        <v>0.10960000000000003</v>
      </c>
    </row>
    <row r="1216" spans="5:8" x14ac:dyDescent="0.25">
      <c r="E1216" s="36"/>
      <c r="F1216" s="33" t="s">
        <v>2781</v>
      </c>
      <c r="G1216" s="34" t="s">
        <v>1557</v>
      </c>
      <c r="H1216" s="31">
        <f t="shared" si="19"/>
        <v>0.10960000000000003</v>
      </c>
    </row>
    <row r="1217" spans="5:8" x14ac:dyDescent="0.25">
      <c r="E1217" s="36"/>
      <c r="F1217" s="29" t="s">
        <v>2782</v>
      </c>
      <c r="G1217" s="34" t="s">
        <v>1557</v>
      </c>
      <c r="H1217" s="31">
        <f t="shared" si="19"/>
        <v>0.10960000000000003</v>
      </c>
    </row>
    <row r="1218" spans="5:8" x14ac:dyDescent="0.25">
      <c r="E1218" s="36"/>
      <c r="F1218" s="33" t="s">
        <v>2783</v>
      </c>
      <c r="G1218" s="34" t="s">
        <v>1557</v>
      </c>
      <c r="H1218" s="31">
        <f t="shared" si="19"/>
        <v>0.10960000000000003</v>
      </c>
    </row>
    <row r="1219" spans="5:8" x14ac:dyDescent="0.25">
      <c r="E1219" s="36"/>
      <c r="F1219" s="29" t="s">
        <v>2784</v>
      </c>
      <c r="G1219" s="34" t="s">
        <v>1600</v>
      </c>
      <c r="H1219" s="31">
        <f t="shared" si="19"/>
        <v>0.11529999999999996</v>
      </c>
    </row>
    <row r="1220" spans="5:8" x14ac:dyDescent="0.25">
      <c r="E1220" s="36"/>
      <c r="F1220" s="29" t="s">
        <v>2785</v>
      </c>
      <c r="G1220" s="34" t="s">
        <v>1600</v>
      </c>
      <c r="H1220" s="31">
        <f t="shared" ref="H1220:H1283" si="20">VLOOKUP(G1220,$A$4:$B$31,2,FALSE)</f>
        <v>0.11529999999999996</v>
      </c>
    </row>
    <row r="1221" spans="5:8" x14ac:dyDescent="0.25">
      <c r="E1221" s="36"/>
      <c r="F1221" s="33" t="s">
        <v>2786</v>
      </c>
      <c r="G1221" s="34" t="s">
        <v>1557</v>
      </c>
      <c r="H1221" s="31">
        <f t="shared" si="20"/>
        <v>0.10960000000000003</v>
      </c>
    </row>
    <row r="1222" spans="5:8" x14ac:dyDescent="0.25">
      <c r="E1222" s="36"/>
      <c r="F1222" s="29" t="s">
        <v>2787</v>
      </c>
      <c r="G1222" s="34" t="s">
        <v>1557</v>
      </c>
      <c r="H1222" s="31">
        <f t="shared" si="20"/>
        <v>0.10960000000000003</v>
      </c>
    </row>
    <row r="1223" spans="5:8" x14ac:dyDescent="0.25">
      <c r="E1223" s="36"/>
      <c r="F1223" s="29" t="s">
        <v>2788</v>
      </c>
      <c r="G1223" s="34" t="s">
        <v>1600</v>
      </c>
      <c r="H1223" s="31">
        <f t="shared" si="20"/>
        <v>0.11529999999999996</v>
      </c>
    </row>
    <row r="1224" spans="5:8" x14ac:dyDescent="0.25">
      <c r="E1224" s="36"/>
      <c r="F1224" s="29" t="s">
        <v>2789</v>
      </c>
      <c r="G1224" s="34" t="s">
        <v>1600</v>
      </c>
      <c r="H1224" s="31">
        <f t="shared" si="20"/>
        <v>0.11529999999999996</v>
      </c>
    </row>
    <row r="1225" spans="5:8" x14ac:dyDescent="0.25">
      <c r="E1225" s="36"/>
      <c r="F1225" s="33" t="s">
        <v>2790</v>
      </c>
      <c r="G1225" s="34" t="s">
        <v>1557</v>
      </c>
      <c r="H1225" s="31">
        <f t="shared" si="20"/>
        <v>0.10960000000000003</v>
      </c>
    </row>
    <row r="1226" spans="5:8" x14ac:dyDescent="0.25">
      <c r="E1226" s="36"/>
      <c r="F1226" s="29" t="s">
        <v>2791</v>
      </c>
      <c r="G1226" s="34" t="s">
        <v>1557</v>
      </c>
      <c r="H1226" s="31">
        <f t="shared" si="20"/>
        <v>0.10960000000000003</v>
      </c>
    </row>
    <row r="1227" spans="5:8" x14ac:dyDescent="0.25">
      <c r="E1227" s="36"/>
      <c r="F1227" s="29" t="s">
        <v>2792</v>
      </c>
      <c r="G1227" s="34" t="s">
        <v>1559</v>
      </c>
      <c r="H1227" s="31">
        <f t="shared" si="20"/>
        <v>0.10809999999999997</v>
      </c>
    </row>
    <row r="1228" spans="5:8" x14ac:dyDescent="0.25">
      <c r="E1228" s="36"/>
      <c r="F1228" s="29" t="s">
        <v>2793</v>
      </c>
      <c r="G1228" s="34" t="s">
        <v>1559</v>
      </c>
      <c r="H1228" s="31">
        <f t="shared" si="20"/>
        <v>0.10809999999999997</v>
      </c>
    </row>
    <row r="1229" spans="5:8" x14ac:dyDescent="0.25">
      <c r="E1229" s="36"/>
      <c r="F1229" s="29" t="s">
        <v>2794</v>
      </c>
      <c r="G1229" s="34" t="s">
        <v>1557</v>
      </c>
      <c r="H1229" s="31">
        <f t="shared" si="20"/>
        <v>0.10960000000000003</v>
      </c>
    </row>
    <row r="1230" spans="5:8" x14ac:dyDescent="0.25">
      <c r="E1230" s="36"/>
      <c r="F1230" s="29" t="s">
        <v>2795</v>
      </c>
      <c r="G1230" s="34" t="s">
        <v>1557</v>
      </c>
      <c r="H1230" s="31">
        <f t="shared" si="20"/>
        <v>0.10960000000000003</v>
      </c>
    </row>
    <row r="1231" spans="5:8" x14ac:dyDescent="0.25">
      <c r="E1231" s="36"/>
      <c r="F1231" s="29" t="s">
        <v>2796</v>
      </c>
      <c r="G1231" s="34" t="s">
        <v>1557</v>
      </c>
      <c r="H1231" s="31">
        <f t="shared" si="20"/>
        <v>0.10960000000000003</v>
      </c>
    </row>
    <row r="1232" spans="5:8" x14ac:dyDescent="0.25">
      <c r="E1232" s="36"/>
      <c r="F1232" s="29" t="s">
        <v>2797</v>
      </c>
      <c r="G1232" s="34" t="s">
        <v>1557</v>
      </c>
      <c r="H1232" s="31">
        <f t="shared" si="20"/>
        <v>0.10960000000000003</v>
      </c>
    </row>
    <row r="1233" spans="5:8" x14ac:dyDescent="0.25">
      <c r="E1233" s="36"/>
      <c r="F1233" s="29" t="s">
        <v>2798</v>
      </c>
      <c r="G1233" s="34" t="s">
        <v>1557</v>
      </c>
      <c r="H1233" s="31">
        <f t="shared" si="20"/>
        <v>0.10960000000000003</v>
      </c>
    </row>
    <row r="1234" spans="5:8" x14ac:dyDescent="0.25">
      <c r="E1234" s="36"/>
      <c r="F1234" s="29" t="s">
        <v>2799</v>
      </c>
      <c r="G1234" s="34" t="s">
        <v>1557</v>
      </c>
      <c r="H1234" s="31">
        <f t="shared" si="20"/>
        <v>0.10960000000000003</v>
      </c>
    </row>
    <row r="1235" spans="5:8" x14ac:dyDescent="0.25">
      <c r="E1235" s="36"/>
      <c r="F1235" s="29" t="s">
        <v>2800</v>
      </c>
      <c r="G1235" s="34" t="s">
        <v>1557</v>
      </c>
      <c r="H1235" s="31">
        <f t="shared" si="20"/>
        <v>0.10960000000000003</v>
      </c>
    </row>
    <row r="1236" spans="5:8" x14ac:dyDescent="0.25">
      <c r="E1236" s="36"/>
      <c r="F1236" s="29" t="s">
        <v>2801</v>
      </c>
      <c r="G1236" s="34" t="s">
        <v>1557</v>
      </c>
      <c r="H1236" s="31">
        <f t="shared" si="20"/>
        <v>0.10960000000000003</v>
      </c>
    </row>
    <row r="1237" spans="5:8" x14ac:dyDescent="0.25">
      <c r="E1237" s="36"/>
      <c r="F1237" s="29" t="s">
        <v>2802</v>
      </c>
      <c r="G1237" s="34" t="s">
        <v>1557</v>
      </c>
      <c r="H1237" s="31">
        <f t="shared" si="20"/>
        <v>0.10960000000000003</v>
      </c>
    </row>
    <row r="1238" spans="5:8" x14ac:dyDescent="0.25">
      <c r="E1238" s="36"/>
      <c r="F1238" s="29" t="s">
        <v>2803</v>
      </c>
      <c r="G1238" s="34" t="s">
        <v>1557</v>
      </c>
      <c r="H1238" s="31">
        <f t="shared" si="20"/>
        <v>0.10960000000000003</v>
      </c>
    </row>
    <row r="1239" spans="5:8" x14ac:dyDescent="0.25">
      <c r="E1239" s="36"/>
      <c r="F1239" s="29" t="s">
        <v>2804</v>
      </c>
      <c r="G1239" s="34" t="s">
        <v>1557</v>
      </c>
      <c r="H1239" s="31">
        <f t="shared" si="20"/>
        <v>0.10960000000000003</v>
      </c>
    </row>
    <row r="1240" spans="5:8" x14ac:dyDescent="0.25">
      <c r="E1240" s="36"/>
      <c r="F1240" s="33" t="s">
        <v>2805</v>
      </c>
      <c r="G1240" s="34" t="s">
        <v>1557</v>
      </c>
      <c r="H1240" s="31">
        <f t="shared" si="20"/>
        <v>0.10960000000000003</v>
      </c>
    </row>
    <row r="1241" spans="5:8" x14ac:dyDescent="0.25">
      <c r="E1241" s="36"/>
      <c r="F1241" s="33" t="s">
        <v>2806</v>
      </c>
      <c r="G1241" s="34" t="s">
        <v>1557</v>
      </c>
      <c r="H1241" s="31">
        <f t="shared" si="20"/>
        <v>0.10960000000000003</v>
      </c>
    </row>
    <row r="1242" spans="5:8" x14ac:dyDescent="0.25">
      <c r="E1242" s="36"/>
      <c r="F1242" s="29" t="s">
        <v>2807</v>
      </c>
      <c r="G1242" s="34" t="s">
        <v>1581</v>
      </c>
      <c r="H1242" s="31">
        <f t="shared" si="20"/>
        <v>0</v>
      </c>
    </row>
    <row r="1243" spans="5:8" x14ac:dyDescent="0.25">
      <c r="E1243" s="36"/>
      <c r="F1243" s="46" t="s">
        <v>2808</v>
      </c>
      <c r="G1243" s="34" t="s">
        <v>1581</v>
      </c>
      <c r="H1243" s="31">
        <f t="shared" si="20"/>
        <v>0</v>
      </c>
    </row>
    <row r="1244" spans="5:8" x14ac:dyDescent="0.25">
      <c r="E1244" s="36"/>
      <c r="F1244" s="29" t="s">
        <v>2809</v>
      </c>
      <c r="G1244" s="34" t="s">
        <v>1581</v>
      </c>
      <c r="H1244" s="31">
        <f t="shared" si="20"/>
        <v>0</v>
      </c>
    </row>
    <row r="1245" spans="5:8" x14ac:dyDescent="0.25">
      <c r="E1245" s="36"/>
      <c r="F1245" s="29" t="s">
        <v>2810</v>
      </c>
      <c r="G1245" s="34" t="s">
        <v>1581</v>
      </c>
      <c r="H1245" s="31">
        <f t="shared" si="20"/>
        <v>0</v>
      </c>
    </row>
    <row r="1246" spans="5:8" x14ac:dyDescent="0.25">
      <c r="E1246" s="36"/>
      <c r="F1246" s="33" t="s">
        <v>2811</v>
      </c>
      <c r="G1246" s="34" t="s">
        <v>1581</v>
      </c>
      <c r="H1246" s="31">
        <f t="shared" si="20"/>
        <v>0</v>
      </c>
    </row>
    <row r="1247" spans="5:8" x14ac:dyDescent="0.25">
      <c r="E1247" s="36"/>
      <c r="F1247" s="33" t="s">
        <v>2812</v>
      </c>
      <c r="G1247" s="34" t="s">
        <v>1581</v>
      </c>
      <c r="H1247" s="31">
        <f t="shared" si="20"/>
        <v>0</v>
      </c>
    </row>
    <row r="1248" spans="5:8" x14ac:dyDescent="0.25">
      <c r="E1248" s="36"/>
      <c r="F1248" s="29" t="s">
        <v>2813</v>
      </c>
      <c r="G1248" s="34" t="s">
        <v>1581</v>
      </c>
      <c r="H1248" s="31">
        <f t="shared" si="20"/>
        <v>0</v>
      </c>
    </row>
    <row r="1249" spans="5:8" x14ac:dyDescent="0.25">
      <c r="E1249" s="36"/>
      <c r="F1249" s="33" t="s">
        <v>2814</v>
      </c>
      <c r="G1249" s="34" t="s">
        <v>1581</v>
      </c>
      <c r="H1249" s="31">
        <f t="shared" si="20"/>
        <v>0</v>
      </c>
    </row>
    <row r="1250" spans="5:8" x14ac:dyDescent="0.25">
      <c r="E1250" s="36"/>
      <c r="F1250" s="33" t="s">
        <v>2815</v>
      </c>
      <c r="G1250" s="34" t="s">
        <v>1581</v>
      </c>
      <c r="H1250" s="31">
        <f t="shared" si="20"/>
        <v>0</v>
      </c>
    </row>
    <row r="1251" spans="5:8" x14ac:dyDescent="0.25">
      <c r="E1251" s="36"/>
      <c r="F1251" s="33" t="s">
        <v>2816</v>
      </c>
      <c r="G1251" s="34" t="s">
        <v>1581</v>
      </c>
      <c r="H1251" s="31">
        <f t="shared" si="20"/>
        <v>0</v>
      </c>
    </row>
    <row r="1252" spans="5:8" x14ac:dyDescent="0.25">
      <c r="E1252" s="36"/>
      <c r="F1252" s="29" t="s">
        <v>2817</v>
      </c>
      <c r="G1252" s="34" t="s">
        <v>1581</v>
      </c>
      <c r="H1252" s="31">
        <f t="shared" si="20"/>
        <v>0</v>
      </c>
    </row>
    <row r="1253" spans="5:8" x14ac:dyDescent="0.25">
      <c r="E1253" s="36"/>
      <c r="F1253" s="29" t="s">
        <v>2818</v>
      </c>
      <c r="G1253" s="34" t="s">
        <v>1581</v>
      </c>
      <c r="H1253" s="31">
        <f t="shared" si="20"/>
        <v>0</v>
      </c>
    </row>
    <row r="1254" spans="5:8" x14ac:dyDescent="0.25">
      <c r="E1254" s="36"/>
      <c r="F1254" s="33" t="s">
        <v>2819</v>
      </c>
      <c r="G1254" s="34" t="s">
        <v>1581</v>
      </c>
      <c r="H1254" s="31">
        <f t="shared" si="20"/>
        <v>0</v>
      </c>
    </row>
    <row r="1255" spans="5:8" x14ac:dyDescent="0.25">
      <c r="E1255" s="36"/>
      <c r="F1255" s="33" t="s">
        <v>2820</v>
      </c>
      <c r="G1255" s="34" t="s">
        <v>1581</v>
      </c>
      <c r="H1255" s="31">
        <f t="shared" si="20"/>
        <v>0</v>
      </c>
    </row>
    <row r="1256" spans="5:8" x14ac:dyDescent="0.25">
      <c r="E1256" s="36"/>
      <c r="F1256" s="29" t="s">
        <v>2821</v>
      </c>
      <c r="G1256" s="34" t="s">
        <v>1581</v>
      </c>
      <c r="H1256" s="31">
        <f t="shared" si="20"/>
        <v>0</v>
      </c>
    </row>
    <row r="1257" spans="5:8" x14ac:dyDescent="0.25">
      <c r="E1257" s="36"/>
      <c r="F1257" s="33" t="s">
        <v>2822</v>
      </c>
      <c r="G1257" s="34" t="s">
        <v>1581</v>
      </c>
      <c r="H1257" s="31">
        <f t="shared" si="20"/>
        <v>0</v>
      </c>
    </row>
    <row r="1258" spans="5:8" x14ac:dyDescent="0.25">
      <c r="E1258" s="36"/>
      <c r="F1258" s="33" t="s">
        <v>2823</v>
      </c>
      <c r="G1258" s="34" t="s">
        <v>1581</v>
      </c>
      <c r="H1258" s="31">
        <f t="shared" si="20"/>
        <v>0</v>
      </c>
    </row>
    <row r="1259" spans="5:8" x14ac:dyDescent="0.25">
      <c r="E1259" s="36"/>
      <c r="F1259" s="29" t="s">
        <v>2824</v>
      </c>
      <c r="G1259" s="34" t="s">
        <v>1581</v>
      </c>
      <c r="H1259" s="31">
        <f t="shared" si="20"/>
        <v>0</v>
      </c>
    </row>
    <row r="1260" spans="5:8" x14ac:dyDescent="0.25">
      <c r="E1260" s="36"/>
      <c r="F1260" s="29" t="s">
        <v>2825</v>
      </c>
      <c r="G1260" s="34" t="s">
        <v>1581</v>
      </c>
      <c r="H1260" s="31">
        <f t="shared" si="20"/>
        <v>0</v>
      </c>
    </row>
    <row r="1261" spans="5:8" x14ac:dyDescent="0.25">
      <c r="E1261" s="36"/>
      <c r="F1261" s="29" t="s">
        <v>2826</v>
      </c>
      <c r="G1261" s="34" t="s">
        <v>1581</v>
      </c>
      <c r="H1261" s="31">
        <f t="shared" si="20"/>
        <v>0</v>
      </c>
    </row>
    <row r="1262" spans="5:8" x14ac:dyDescent="0.25">
      <c r="E1262" s="36"/>
      <c r="F1262" s="29" t="s">
        <v>2827</v>
      </c>
      <c r="G1262" s="34" t="s">
        <v>1581</v>
      </c>
      <c r="H1262" s="31">
        <f t="shared" si="20"/>
        <v>0</v>
      </c>
    </row>
    <row r="1263" spans="5:8" x14ac:dyDescent="0.25">
      <c r="E1263" s="36"/>
      <c r="F1263" s="29" t="s">
        <v>2828</v>
      </c>
      <c r="G1263" s="34" t="s">
        <v>1581</v>
      </c>
      <c r="H1263" s="31">
        <f t="shared" si="20"/>
        <v>0</v>
      </c>
    </row>
    <row r="1264" spans="5:8" x14ac:dyDescent="0.25">
      <c r="E1264" s="36"/>
      <c r="F1264" s="29" t="s">
        <v>2829</v>
      </c>
      <c r="G1264" s="34" t="s">
        <v>1581</v>
      </c>
      <c r="H1264" s="31">
        <f t="shared" si="20"/>
        <v>0</v>
      </c>
    </row>
    <row r="1265" spans="5:8" x14ac:dyDescent="0.25">
      <c r="E1265" s="36"/>
      <c r="F1265" s="29" t="s">
        <v>2830</v>
      </c>
      <c r="G1265" s="34" t="s">
        <v>1581</v>
      </c>
      <c r="H1265" s="31">
        <f t="shared" si="20"/>
        <v>0</v>
      </c>
    </row>
    <row r="1266" spans="5:8" x14ac:dyDescent="0.25">
      <c r="E1266" s="36"/>
      <c r="F1266" s="29" t="s">
        <v>2831</v>
      </c>
      <c r="G1266" s="34" t="s">
        <v>1581</v>
      </c>
      <c r="H1266" s="31">
        <f t="shared" si="20"/>
        <v>0</v>
      </c>
    </row>
    <row r="1267" spans="5:8" x14ac:dyDescent="0.25">
      <c r="E1267" s="36"/>
      <c r="F1267" s="29" t="s">
        <v>2832</v>
      </c>
      <c r="G1267" s="34" t="s">
        <v>1581</v>
      </c>
      <c r="H1267" s="31">
        <f t="shared" si="20"/>
        <v>0</v>
      </c>
    </row>
    <row r="1268" spans="5:8" x14ac:dyDescent="0.25">
      <c r="E1268" s="36"/>
      <c r="F1268" s="29" t="s">
        <v>2833</v>
      </c>
      <c r="G1268" s="34" t="s">
        <v>1581</v>
      </c>
      <c r="H1268" s="31">
        <f t="shared" si="20"/>
        <v>0</v>
      </c>
    </row>
    <row r="1269" spans="5:8" x14ac:dyDescent="0.25">
      <c r="E1269" s="36"/>
      <c r="F1269" s="29" t="s">
        <v>2834</v>
      </c>
      <c r="G1269" s="34" t="s">
        <v>1581</v>
      </c>
      <c r="H1269" s="31">
        <f t="shared" si="20"/>
        <v>0</v>
      </c>
    </row>
    <row r="1270" spans="5:8" x14ac:dyDescent="0.25">
      <c r="E1270" s="36"/>
      <c r="F1270" s="29" t="s">
        <v>2835</v>
      </c>
      <c r="G1270" s="34" t="s">
        <v>1581</v>
      </c>
      <c r="H1270" s="31">
        <f t="shared" si="20"/>
        <v>0</v>
      </c>
    </row>
    <row r="1271" spans="5:8" x14ac:dyDescent="0.25">
      <c r="E1271" s="36"/>
      <c r="F1271" s="29" t="s">
        <v>2836</v>
      </c>
      <c r="G1271" s="34" t="s">
        <v>1581</v>
      </c>
      <c r="H1271" s="31">
        <f t="shared" si="20"/>
        <v>0</v>
      </c>
    </row>
    <row r="1272" spans="5:8" x14ac:dyDescent="0.25">
      <c r="E1272" s="36"/>
      <c r="F1272" s="33" t="s">
        <v>2837</v>
      </c>
      <c r="G1272" s="34" t="s">
        <v>1581</v>
      </c>
      <c r="H1272" s="31">
        <f t="shared" si="20"/>
        <v>0</v>
      </c>
    </row>
    <row r="1273" spans="5:8" x14ac:dyDescent="0.25">
      <c r="E1273" s="36"/>
      <c r="F1273" s="29" t="s">
        <v>2838</v>
      </c>
      <c r="G1273" s="34" t="s">
        <v>1581</v>
      </c>
      <c r="H1273" s="31">
        <f t="shared" si="20"/>
        <v>0</v>
      </c>
    </row>
    <row r="1274" spans="5:8" x14ac:dyDescent="0.25">
      <c r="E1274" s="36"/>
      <c r="F1274" s="29" t="s">
        <v>2839</v>
      </c>
      <c r="G1274" s="34" t="s">
        <v>1581</v>
      </c>
      <c r="H1274" s="31">
        <f t="shared" si="20"/>
        <v>0</v>
      </c>
    </row>
    <row r="1275" spans="5:8" x14ac:dyDescent="0.25">
      <c r="E1275" s="36"/>
      <c r="F1275" s="33" t="s">
        <v>2840</v>
      </c>
      <c r="G1275" s="34" t="s">
        <v>1581</v>
      </c>
      <c r="H1275" s="31">
        <f t="shared" si="20"/>
        <v>0</v>
      </c>
    </row>
    <row r="1276" spans="5:8" x14ac:dyDescent="0.25">
      <c r="E1276" s="36"/>
      <c r="F1276" s="29" t="s">
        <v>2841</v>
      </c>
      <c r="G1276" s="34" t="s">
        <v>1581</v>
      </c>
      <c r="H1276" s="31">
        <f t="shared" si="20"/>
        <v>0</v>
      </c>
    </row>
    <row r="1277" spans="5:8" x14ac:dyDescent="0.25">
      <c r="E1277" s="36"/>
      <c r="F1277" s="29" t="s">
        <v>2842</v>
      </c>
      <c r="G1277" s="34" t="s">
        <v>1581</v>
      </c>
      <c r="H1277" s="31">
        <f t="shared" si="20"/>
        <v>0</v>
      </c>
    </row>
    <row r="1278" spans="5:8" x14ac:dyDescent="0.25">
      <c r="E1278" s="36"/>
      <c r="F1278" s="29" t="s">
        <v>2843</v>
      </c>
      <c r="G1278" s="34" t="s">
        <v>1581</v>
      </c>
      <c r="H1278" s="31">
        <f t="shared" si="20"/>
        <v>0</v>
      </c>
    </row>
    <row r="1279" spans="5:8" x14ac:dyDescent="0.25">
      <c r="E1279" s="36"/>
      <c r="F1279" s="33" t="s">
        <v>2844</v>
      </c>
      <c r="G1279" s="34" t="s">
        <v>1581</v>
      </c>
      <c r="H1279" s="31">
        <f t="shared" si="20"/>
        <v>0</v>
      </c>
    </row>
    <row r="1280" spans="5:8" x14ac:dyDescent="0.25">
      <c r="E1280" s="36"/>
      <c r="F1280" s="33" t="s">
        <v>2845</v>
      </c>
      <c r="G1280" s="34" t="s">
        <v>1581</v>
      </c>
      <c r="H1280" s="31">
        <f t="shared" si="20"/>
        <v>0</v>
      </c>
    </row>
    <row r="1281" spans="5:8" x14ac:dyDescent="0.25">
      <c r="E1281" s="36"/>
      <c r="F1281" s="29" t="s">
        <v>2846</v>
      </c>
      <c r="G1281" s="34" t="s">
        <v>1581</v>
      </c>
      <c r="H1281" s="31">
        <f t="shared" si="20"/>
        <v>0</v>
      </c>
    </row>
    <row r="1282" spans="5:8" x14ac:dyDescent="0.25">
      <c r="E1282" s="36"/>
      <c r="F1282" s="29" t="s">
        <v>2847</v>
      </c>
      <c r="G1282" s="34" t="s">
        <v>1581</v>
      </c>
      <c r="H1282" s="31">
        <f t="shared" si="20"/>
        <v>0</v>
      </c>
    </row>
    <row r="1283" spans="5:8" x14ac:dyDescent="0.25">
      <c r="E1283" s="36"/>
      <c r="F1283" s="33" t="s">
        <v>2848</v>
      </c>
      <c r="G1283" s="34" t="s">
        <v>1581</v>
      </c>
      <c r="H1283" s="31">
        <f t="shared" si="20"/>
        <v>0</v>
      </c>
    </row>
    <row r="1284" spans="5:8" x14ac:dyDescent="0.25">
      <c r="E1284" s="36"/>
      <c r="F1284" s="33" t="s">
        <v>2849</v>
      </c>
      <c r="G1284" s="34" t="s">
        <v>1581</v>
      </c>
      <c r="H1284" s="31">
        <f t="shared" ref="H1284:H1347" si="21">VLOOKUP(G1284,$A$4:$B$31,2,FALSE)</f>
        <v>0</v>
      </c>
    </row>
    <row r="1285" spans="5:8" x14ac:dyDescent="0.25">
      <c r="E1285" s="36"/>
      <c r="F1285" s="29" t="s">
        <v>2850</v>
      </c>
      <c r="G1285" s="34" t="s">
        <v>1581</v>
      </c>
      <c r="H1285" s="31">
        <f t="shared" si="21"/>
        <v>0</v>
      </c>
    </row>
    <row r="1286" spans="5:8" x14ac:dyDescent="0.25">
      <c r="E1286" s="36"/>
      <c r="F1286" s="33" t="s">
        <v>2851</v>
      </c>
      <c r="G1286" s="34" t="s">
        <v>1581</v>
      </c>
      <c r="H1286" s="31">
        <f t="shared" si="21"/>
        <v>0</v>
      </c>
    </row>
    <row r="1287" spans="5:8" x14ac:dyDescent="0.25">
      <c r="E1287" s="36"/>
      <c r="F1287" s="33" t="s">
        <v>2852</v>
      </c>
      <c r="G1287" s="34" t="s">
        <v>1581</v>
      </c>
      <c r="H1287" s="31">
        <f t="shared" si="21"/>
        <v>0</v>
      </c>
    </row>
    <row r="1288" spans="5:8" x14ac:dyDescent="0.25">
      <c r="E1288" s="36"/>
      <c r="F1288" s="29" t="s">
        <v>2853</v>
      </c>
      <c r="G1288" s="34" t="s">
        <v>1581</v>
      </c>
      <c r="H1288" s="31">
        <f t="shared" si="21"/>
        <v>0</v>
      </c>
    </row>
    <row r="1289" spans="5:8" x14ac:dyDescent="0.25">
      <c r="E1289" s="36"/>
      <c r="F1289" s="29" t="s">
        <v>2854</v>
      </c>
      <c r="G1289" s="34" t="s">
        <v>1581</v>
      </c>
      <c r="H1289" s="31">
        <f t="shared" si="21"/>
        <v>0</v>
      </c>
    </row>
    <row r="1290" spans="5:8" x14ac:dyDescent="0.25">
      <c r="E1290" s="36"/>
      <c r="F1290" s="29" t="s">
        <v>2855</v>
      </c>
      <c r="G1290" s="34" t="s">
        <v>1581</v>
      </c>
      <c r="H1290" s="31">
        <f t="shared" si="21"/>
        <v>0</v>
      </c>
    </row>
    <row r="1291" spans="5:8" x14ac:dyDescent="0.25">
      <c r="E1291" s="36"/>
      <c r="F1291" s="33" t="s">
        <v>2856</v>
      </c>
      <c r="G1291" s="34" t="s">
        <v>1581</v>
      </c>
      <c r="H1291" s="31">
        <f t="shared" si="21"/>
        <v>0</v>
      </c>
    </row>
    <row r="1292" spans="5:8" x14ac:dyDescent="0.25">
      <c r="E1292" s="36"/>
      <c r="F1292" s="29" t="s">
        <v>2857</v>
      </c>
      <c r="G1292" s="34" t="s">
        <v>1581</v>
      </c>
      <c r="H1292" s="31">
        <f t="shared" si="21"/>
        <v>0</v>
      </c>
    </row>
    <row r="1293" spans="5:8" x14ac:dyDescent="0.25">
      <c r="E1293" s="36"/>
      <c r="F1293" s="33" t="s">
        <v>2858</v>
      </c>
      <c r="G1293" s="34" t="s">
        <v>1581</v>
      </c>
      <c r="H1293" s="31">
        <f t="shared" si="21"/>
        <v>0</v>
      </c>
    </row>
    <row r="1294" spans="5:8" x14ac:dyDescent="0.25">
      <c r="E1294" s="36"/>
      <c r="F1294" s="33" t="s">
        <v>2859</v>
      </c>
      <c r="G1294" s="34" t="s">
        <v>1581</v>
      </c>
      <c r="H1294" s="31">
        <f t="shared" si="21"/>
        <v>0</v>
      </c>
    </row>
    <row r="1295" spans="5:8" x14ac:dyDescent="0.25">
      <c r="E1295" s="36"/>
      <c r="F1295" s="51" t="s">
        <v>2860</v>
      </c>
      <c r="G1295" s="34" t="s">
        <v>1581</v>
      </c>
      <c r="H1295" s="31">
        <f t="shared" si="21"/>
        <v>0</v>
      </c>
    </row>
    <row r="1296" spans="5:8" x14ac:dyDescent="0.25">
      <c r="E1296" s="36"/>
      <c r="F1296" s="29" t="s">
        <v>2861</v>
      </c>
      <c r="G1296" s="34" t="s">
        <v>1581</v>
      </c>
      <c r="H1296" s="31">
        <f t="shared" si="21"/>
        <v>0</v>
      </c>
    </row>
    <row r="1297" spans="5:8" x14ac:dyDescent="0.25">
      <c r="E1297" s="36"/>
      <c r="F1297" s="29" t="s">
        <v>2862</v>
      </c>
      <c r="G1297" s="34" t="s">
        <v>1581</v>
      </c>
      <c r="H1297" s="31">
        <f t="shared" si="21"/>
        <v>0</v>
      </c>
    </row>
    <row r="1298" spans="5:8" x14ac:dyDescent="0.25">
      <c r="E1298" s="36"/>
      <c r="F1298" s="33" t="s">
        <v>2863</v>
      </c>
      <c r="G1298" s="34" t="s">
        <v>1581</v>
      </c>
      <c r="H1298" s="31">
        <f t="shared" si="21"/>
        <v>0</v>
      </c>
    </row>
    <row r="1299" spans="5:8" x14ac:dyDescent="0.25">
      <c r="E1299" s="36"/>
      <c r="F1299" s="33" t="s">
        <v>2864</v>
      </c>
      <c r="G1299" s="34" t="s">
        <v>1581</v>
      </c>
      <c r="H1299" s="31">
        <f t="shared" si="21"/>
        <v>0</v>
      </c>
    </row>
    <row r="1300" spans="5:8" x14ac:dyDescent="0.25">
      <c r="E1300" s="36"/>
      <c r="F1300" s="33" t="s">
        <v>2865</v>
      </c>
      <c r="G1300" s="34" t="s">
        <v>1581</v>
      </c>
      <c r="H1300" s="31">
        <f t="shared" si="21"/>
        <v>0</v>
      </c>
    </row>
    <row r="1301" spans="5:8" x14ac:dyDescent="0.25">
      <c r="E1301" s="36"/>
      <c r="F1301" s="48" t="s">
        <v>2866</v>
      </c>
      <c r="G1301" s="34" t="s">
        <v>1581</v>
      </c>
      <c r="H1301" s="31">
        <f t="shared" si="21"/>
        <v>0</v>
      </c>
    </row>
    <row r="1302" spans="5:8" x14ac:dyDescent="0.25">
      <c r="E1302" s="36"/>
      <c r="F1302" s="29" t="s">
        <v>2867</v>
      </c>
      <c r="G1302" s="34" t="s">
        <v>1581</v>
      </c>
      <c r="H1302" s="31">
        <f t="shared" si="21"/>
        <v>0</v>
      </c>
    </row>
    <row r="1303" spans="5:8" x14ac:dyDescent="0.25">
      <c r="E1303" s="36"/>
      <c r="F1303" s="29" t="s">
        <v>2868</v>
      </c>
      <c r="G1303" s="34" t="s">
        <v>1581</v>
      </c>
      <c r="H1303" s="31">
        <f t="shared" si="21"/>
        <v>0</v>
      </c>
    </row>
    <row r="1304" spans="5:8" x14ac:dyDescent="0.25">
      <c r="E1304" s="36"/>
      <c r="F1304" s="29" t="s">
        <v>2869</v>
      </c>
      <c r="G1304" s="34" t="s">
        <v>1581</v>
      </c>
      <c r="H1304" s="31">
        <f t="shared" si="21"/>
        <v>0</v>
      </c>
    </row>
    <row r="1305" spans="5:8" x14ac:dyDescent="0.25">
      <c r="E1305" s="36"/>
      <c r="F1305" s="29" t="s">
        <v>2870</v>
      </c>
      <c r="G1305" s="34" t="s">
        <v>1581</v>
      </c>
      <c r="H1305" s="31">
        <f t="shared" si="21"/>
        <v>0</v>
      </c>
    </row>
    <row r="1306" spans="5:8" x14ac:dyDescent="0.25">
      <c r="E1306" s="36"/>
      <c r="F1306" s="29" t="s">
        <v>2871</v>
      </c>
      <c r="G1306" s="34" t="s">
        <v>1581</v>
      </c>
      <c r="H1306" s="31">
        <f t="shared" si="21"/>
        <v>0</v>
      </c>
    </row>
    <row r="1307" spans="5:8" x14ac:dyDescent="0.25">
      <c r="E1307" s="36"/>
      <c r="F1307" s="33" t="s">
        <v>2872</v>
      </c>
      <c r="G1307" s="34" t="s">
        <v>1581</v>
      </c>
      <c r="H1307" s="31">
        <f t="shared" si="21"/>
        <v>0</v>
      </c>
    </row>
    <row r="1308" spans="5:8" x14ac:dyDescent="0.25">
      <c r="E1308" s="36"/>
      <c r="F1308" s="33" t="s">
        <v>2873</v>
      </c>
      <c r="G1308" s="34" t="s">
        <v>1581</v>
      </c>
      <c r="H1308" s="31">
        <f t="shared" si="21"/>
        <v>0</v>
      </c>
    </row>
    <row r="1309" spans="5:8" x14ac:dyDescent="0.25">
      <c r="E1309" s="36"/>
      <c r="F1309" s="29" t="s">
        <v>2874</v>
      </c>
      <c r="G1309" s="34" t="s">
        <v>1581</v>
      </c>
      <c r="H1309" s="31">
        <f t="shared" si="21"/>
        <v>0</v>
      </c>
    </row>
    <row r="1310" spans="5:8" x14ac:dyDescent="0.25">
      <c r="E1310" s="36"/>
      <c r="F1310" s="29" t="s">
        <v>2875</v>
      </c>
      <c r="G1310" s="34" t="s">
        <v>1581</v>
      </c>
      <c r="H1310" s="31">
        <f t="shared" si="21"/>
        <v>0</v>
      </c>
    </row>
    <row r="1311" spans="5:8" x14ac:dyDescent="0.25">
      <c r="E1311" s="36"/>
      <c r="F1311" s="29" t="s">
        <v>2876</v>
      </c>
      <c r="G1311" s="34" t="s">
        <v>1581</v>
      </c>
      <c r="H1311" s="31">
        <f t="shared" si="21"/>
        <v>0</v>
      </c>
    </row>
    <row r="1312" spans="5:8" x14ac:dyDescent="0.25">
      <c r="E1312" s="36"/>
      <c r="F1312" s="29" t="s">
        <v>2877</v>
      </c>
      <c r="G1312" s="34" t="s">
        <v>1581</v>
      </c>
      <c r="H1312" s="31">
        <f t="shared" si="21"/>
        <v>0</v>
      </c>
    </row>
    <row r="1313" spans="5:8" x14ac:dyDescent="0.25">
      <c r="E1313" s="36"/>
      <c r="F1313" s="29" t="s">
        <v>2878</v>
      </c>
      <c r="G1313" s="34" t="s">
        <v>1581</v>
      </c>
      <c r="H1313" s="31">
        <f t="shared" si="21"/>
        <v>0</v>
      </c>
    </row>
    <row r="1314" spans="5:8" x14ac:dyDescent="0.25">
      <c r="E1314" s="36"/>
      <c r="F1314" s="51" t="s">
        <v>2879</v>
      </c>
      <c r="G1314" s="34" t="s">
        <v>1581</v>
      </c>
      <c r="H1314" s="31">
        <f t="shared" si="21"/>
        <v>0</v>
      </c>
    </row>
    <row r="1315" spans="5:8" x14ac:dyDescent="0.25">
      <c r="E1315" s="36"/>
      <c r="F1315" s="29" t="s">
        <v>2880</v>
      </c>
      <c r="G1315" s="34" t="s">
        <v>1581</v>
      </c>
      <c r="H1315" s="31">
        <f t="shared" si="21"/>
        <v>0</v>
      </c>
    </row>
    <row r="1316" spans="5:8" x14ac:dyDescent="0.25">
      <c r="E1316" s="36"/>
      <c r="F1316" s="33" t="s">
        <v>2881</v>
      </c>
      <c r="G1316" s="34" t="s">
        <v>1581</v>
      </c>
      <c r="H1316" s="31">
        <f t="shared" si="21"/>
        <v>0</v>
      </c>
    </row>
    <row r="1317" spans="5:8" x14ac:dyDescent="0.25">
      <c r="E1317" s="36"/>
      <c r="F1317" s="29" t="s">
        <v>2882</v>
      </c>
      <c r="G1317" s="34" t="s">
        <v>1581</v>
      </c>
      <c r="H1317" s="31">
        <f t="shared" si="21"/>
        <v>0</v>
      </c>
    </row>
    <row r="1318" spans="5:8" x14ac:dyDescent="0.25">
      <c r="E1318" s="36"/>
      <c r="F1318" s="29" t="s">
        <v>2883</v>
      </c>
      <c r="G1318" s="34" t="s">
        <v>1581</v>
      </c>
      <c r="H1318" s="31">
        <f t="shared" si="21"/>
        <v>0</v>
      </c>
    </row>
    <row r="1319" spans="5:8" x14ac:dyDescent="0.25">
      <c r="E1319" s="36"/>
      <c r="F1319" s="33" t="s">
        <v>2884</v>
      </c>
      <c r="G1319" s="34" t="s">
        <v>1581</v>
      </c>
      <c r="H1319" s="31">
        <f t="shared" si="21"/>
        <v>0</v>
      </c>
    </row>
    <row r="1320" spans="5:8" x14ac:dyDescent="0.25">
      <c r="E1320" s="36"/>
      <c r="F1320" s="33" t="s">
        <v>2885</v>
      </c>
      <c r="G1320" s="34" t="s">
        <v>1581</v>
      </c>
      <c r="H1320" s="31">
        <f t="shared" si="21"/>
        <v>0</v>
      </c>
    </row>
    <row r="1321" spans="5:8" x14ac:dyDescent="0.25">
      <c r="E1321" s="36"/>
      <c r="F1321" s="33" t="s">
        <v>2886</v>
      </c>
      <c r="G1321" s="34" t="s">
        <v>1581</v>
      </c>
      <c r="H1321" s="31">
        <f t="shared" si="21"/>
        <v>0</v>
      </c>
    </row>
    <row r="1322" spans="5:8" x14ac:dyDescent="0.25">
      <c r="E1322" s="36"/>
      <c r="F1322" s="33" t="s">
        <v>2887</v>
      </c>
      <c r="G1322" s="34" t="s">
        <v>1581</v>
      </c>
      <c r="H1322" s="31">
        <f t="shared" si="21"/>
        <v>0</v>
      </c>
    </row>
    <row r="1323" spans="5:8" x14ac:dyDescent="0.25">
      <c r="E1323" s="36"/>
      <c r="F1323" s="33" t="s">
        <v>2888</v>
      </c>
      <c r="G1323" s="34" t="s">
        <v>1581</v>
      </c>
      <c r="H1323" s="31">
        <f t="shared" si="21"/>
        <v>0</v>
      </c>
    </row>
    <row r="1324" spans="5:8" x14ac:dyDescent="0.25">
      <c r="E1324" s="36"/>
      <c r="F1324" s="33" t="s">
        <v>2889</v>
      </c>
      <c r="G1324" s="34" t="s">
        <v>1581</v>
      </c>
      <c r="H1324" s="31">
        <f t="shared" si="21"/>
        <v>0</v>
      </c>
    </row>
    <row r="1325" spans="5:8" x14ac:dyDescent="0.25">
      <c r="E1325" s="36"/>
      <c r="F1325" s="29" t="s">
        <v>2890</v>
      </c>
      <c r="G1325" s="34" t="s">
        <v>1581</v>
      </c>
      <c r="H1325" s="31">
        <f t="shared" si="21"/>
        <v>0</v>
      </c>
    </row>
    <row r="1326" spans="5:8" x14ac:dyDescent="0.25">
      <c r="E1326" s="36"/>
      <c r="F1326" s="29" t="s">
        <v>2891</v>
      </c>
      <c r="G1326" s="34" t="s">
        <v>1581</v>
      </c>
      <c r="H1326" s="31">
        <f t="shared" si="21"/>
        <v>0</v>
      </c>
    </row>
    <row r="1327" spans="5:8" x14ac:dyDescent="0.25">
      <c r="E1327" s="36"/>
      <c r="F1327" s="33" t="s">
        <v>2892</v>
      </c>
      <c r="G1327" s="34" t="s">
        <v>1581</v>
      </c>
      <c r="H1327" s="31">
        <f t="shared" si="21"/>
        <v>0</v>
      </c>
    </row>
    <row r="1328" spans="5:8" x14ac:dyDescent="0.25">
      <c r="E1328" s="36"/>
      <c r="F1328" s="33" t="s">
        <v>2893</v>
      </c>
      <c r="G1328" s="34" t="s">
        <v>1581</v>
      </c>
      <c r="H1328" s="31">
        <f t="shared" si="21"/>
        <v>0</v>
      </c>
    </row>
    <row r="1329" spans="5:8" x14ac:dyDescent="0.25">
      <c r="E1329" s="36"/>
      <c r="F1329" s="33" t="s">
        <v>2894</v>
      </c>
      <c r="G1329" s="34" t="s">
        <v>1581</v>
      </c>
      <c r="H1329" s="31">
        <f t="shared" si="21"/>
        <v>0</v>
      </c>
    </row>
    <row r="1330" spans="5:8" x14ac:dyDescent="0.25">
      <c r="E1330" s="36"/>
      <c r="F1330" s="29" t="s">
        <v>2895</v>
      </c>
      <c r="G1330" s="34" t="s">
        <v>1581</v>
      </c>
      <c r="H1330" s="31">
        <f t="shared" si="21"/>
        <v>0</v>
      </c>
    </row>
    <row r="1331" spans="5:8" x14ac:dyDescent="0.25">
      <c r="E1331" s="36"/>
      <c r="F1331" s="29" t="s">
        <v>2896</v>
      </c>
      <c r="G1331" s="34" t="s">
        <v>1581</v>
      </c>
      <c r="H1331" s="31">
        <f t="shared" si="21"/>
        <v>0</v>
      </c>
    </row>
    <row r="1332" spans="5:8" x14ac:dyDescent="0.25">
      <c r="E1332" s="36"/>
      <c r="F1332" s="33" t="s">
        <v>2897</v>
      </c>
      <c r="G1332" s="34" t="s">
        <v>1581</v>
      </c>
      <c r="H1332" s="31">
        <f t="shared" si="21"/>
        <v>0</v>
      </c>
    </row>
    <row r="1333" spans="5:8" x14ac:dyDescent="0.25">
      <c r="E1333" s="36"/>
      <c r="F1333" s="33" t="s">
        <v>2898</v>
      </c>
      <c r="G1333" s="34" t="s">
        <v>1581</v>
      </c>
      <c r="H1333" s="31">
        <f t="shared" si="21"/>
        <v>0</v>
      </c>
    </row>
    <row r="1334" spans="5:8" x14ac:dyDescent="0.25">
      <c r="E1334" s="36"/>
      <c r="F1334" s="29" t="s">
        <v>2899</v>
      </c>
      <c r="G1334" s="34" t="s">
        <v>1581</v>
      </c>
      <c r="H1334" s="31">
        <f t="shared" si="21"/>
        <v>0</v>
      </c>
    </row>
    <row r="1335" spans="5:8" x14ac:dyDescent="0.25">
      <c r="E1335" s="36"/>
      <c r="F1335" s="29" t="s">
        <v>2900</v>
      </c>
      <c r="G1335" s="34" t="s">
        <v>1581</v>
      </c>
      <c r="H1335" s="31">
        <f t="shared" si="21"/>
        <v>0</v>
      </c>
    </row>
    <row r="1336" spans="5:8" x14ac:dyDescent="0.25">
      <c r="E1336" s="36"/>
      <c r="F1336" s="29" t="s">
        <v>2901</v>
      </c>
      <c r="G1336" s="34" t="s">
        <v>1581</v>
      </c>
      <c r="H1336" s="31">
        <f t="shared" si="21"/>
        <v>0</v>
      </c>
    </row>
    <row r="1337" spans="5:8" x14ac:dyDescent="0.25">
      <c r="E1337" s="36"/>
      <c r="F1337" s="29" t="s">
        <v>2902</v>
      </c>
      <c r="G1337" s="34" t="s">
        <v>1581</v>
      </c>
      <c r="H1337" s="31">
        <f t="shared" si="21"/>
        <v>0</v>
      </c>
    </row>
    <row r="1338" spans="5:8" x14ac:dyDescent="0.25">
      <c r="E1338" s="36"/>
      <c r="F1338" s="29" t="s">
        <v>2903</v>
      </c>
      <c r="G1338" s="34" t="s">
        <v>1581</v>
      </c>
      <c r="H1338" s="31">
        <f t="shared" si="21"/>
        <v>0</v>
      </c>
    </row>
    <row r="1339" spans="5:8" x14ac:dyDescent="0.25">
      <c r="E1339" s="36"/>
      <c r="F1339" s="33" t="s">
        <v>2904</v>
      </c>
      <c r="G1339" s="34" t="s">
        <v>1581</v>
      </c>
      <c r="H1339" s="31">
        <f t="shared" si="21"/>
        <v>0</v>
      </c>
    </row>
    <row r="1340" spans="5:8" x14ac:dyDescent="0.25">
      <c r="E1340" s="36"/>
      <c r="F1340" s="33" t="s">
        <v>2905</v>
      </c>
      <c r="G1340" s="34" t="s">
        <v>1581</v>
      </c>
      <c r="H1340" s="31">
        <f t="shared" si="21"/>
        <v>0</v>
      </c>
    </row>
    <row r="1341" spans="5:8" x14ac:dyDescent="0.25">
      <c r="E1341" s="36"/>
      <c r="F1341" s="33" t="s">
        <v>2906</v>
      </c>
      <c r="G1341" s="34" t="s">
        <v>1581</v>
      </c>
      <c r="H1341" s="31">
        <f t="shared" si="21"/>
        <v>0</v>
      </c>
    </row>
    <row r="1342" spans="5:8" x14ac:dyDescent="0.25">
      <c r="E1342" s="36"/>
      <c r="F1342" s="33" t="s">
        <v>2907</v>
      </c>
      <c r="G1342" s="34" t="s">
        <v>1581</v>
      </c>
      <c r="H1342" s="31">
        <f t="shared" si="21"/>
        <v>0</v>
      </c>
    </row>
    <row r="1343" spans="5:8" x14ac:dyDescent="0.25">
      <c r="E1343" s="36"/>
      <c r="F1343" s="33" t="s">
        <v>2908</v>
      </c>
      <c r="G1343" s="34" t="s">
        <v>1581</v>
      </c>
      <c r="H1343" s="31">
        <f t="shared" si="21"/>
        <v>0</v>
      </c>
    </row>
    <row r="1344" spans="5:8" x14ac:dyDescent="0.25">
      <c r="E1344" s="36"/>
      <c r="F1344" s="33" t="s">
        <v>2909</v>
      </c>
      <c r="G1344" s="34" t="s">
        <v>1581</v>
      </c>
      <c r="H1344" s="31">
        <f t="shared" si="21"/>
        <v>0</v>
      </c>
    </row>
    <row r="1345" spans="5:8" x14ac:dyDescent="0.25">
      <c r="E1345" s="36"/>
      <c r="F1345" s="33" t="s">
        <v>2910</v>
      </c>
      <c r="G1345" s="34" t="s">
        <v>1581</v>
      </c>
      <c r="H1345" s="31">
        <f t="shared" si="21"/>
        <v>0</v>
      </c>
    </row>
    <row r="1346" spans="5:8" x14ac:dyDescent="0.25">
      <c r="E1346" s="36"/>
      <c r="F1346" s="29" t="s">
        <v>2911</v>
      </c>
      <c r="G1346" s="34" t="s">
        <v>1581</v>
      </c>
      <c r="H1346" s="31">
        <f t="shared" si="21"/>
        <v>0</v>
      </c>
    </row>
    <row r="1347" spans="5:8" x14ac:dyDescent="0.25">
      <c r="E1347" s="36"/>
      <c r="F1347" s="33" t="s">
        <v>2912</v>
      </c>
      <c r="G1347" s="34" t="s">
        <v>1581</v>
      </c>
      <c r="H1347" s="31">
        <f t="shared" si="21"/>
        <v>0</v>
      </c>
    </row>
    <row r="1348" spans="5:8" x14ac:dyDescent="0.25">
      <c r="E1348" s="36"/>
      <c r="F1348" s="33" t="s">
        <v>2913</v>
      </c>
      <c r="G1348" s="34" t="s">
        <v>1581</v>
      </c>
      <c r="H1348" s="31">
        <f t="shared" ref="H1348:H1411" si="22">VLOOKUP(G1348,$A$4:$B$31,2,FALSE)</f>
        <v>0</v>
      </c>
    </row>
    <row r="1349" spans="5:8" x14ac:dyDescent="0.25">
      <c r="E1349" s="36"/>
      <c r="F1349" s="29" t="s">
        <v>2914</v>
      </c>
      <c r="G1349" s="34" t="s">
        <v>1581</v>
      </c>
      <c r="H1349" s="31">
        <f t="shared" si="22"/>
        <v>0</v>
      </c>
    </row>
    <row r="1350" spans="5:8" x14ac:dyDescent="0.25">
      <c r="E1350" s="36"/>
      <c r="F1350" s="29" t="s">
        <v>2915</v>
      </c>
      <c r="G1350" s="34" t="s">
        <v>1581</v>
      </c>
      <c r="H1350" s="31">
        <f t="shared" si="22"/>
        <v>0</v>
      </c>
    </row>
    <row r="1351" spans="5:8" x14ac:dyDescent="0.25">
      <c r="E1351" s="36"/>
      <c r="F1351" s="29" t="s">
        <v>2916</v>
      </c>
      <c r="G1351" s="34" t="s">
        <v>1581</v>
      </c>
      <c r="H1351" s="31">
        <f t="shared" si="22"/>
        <v>0</v>
      </c>
    </row>
    <row r="1352" spans="5:8" x14ac:dyDescent="0.25">
      <c r="E1352" s="36"/>
      <c r="F1352" s="29" t="s">
        <v>2917</v>
      </c>
      <c r="G1352" s="34" t="s">
        <v>1581</v>
      </c>
      <c r="H1352" s="31">
        <f t="shared" si="22"/>
        <v>0</v>
      </c>
    </row>
    <row r="1353" spans="5:8" x14ac:dyDescent="0.25">
      <c r="E1353" s="36"/>
      <c r="F1353" s="33" t="s">
        <v>2918</v>
      </c>
      <c r="G1353" s="34" t="s">
        <v>1581</v>
      </c>
      <c r="H1353" s="31">
        <f t="shared" si="22"/>
        <v>0</v>
      </c>
    </row>
    <row r="1354" spans="5:8" x14ac:dyDescent="0.25">
      <c r="E1354" s="36"/>
      <c r="F1354" s="33" t="s">
        <v>2919</v>
      </c>
      <c r="G1354" s="34" t="s">
        <v>1581</v>
      </c>
      <c r="H1354" s="31">
        <f t="shared" si="22"/>
        <v>0</v>
      </c>
    </row>
    <row r="1355" spans="5:8" x14ac:dyDescent="0.25">
      <c r="E1355" s="36"/>
      <c r="F1355" s="33" t="s">
        <v>2920</v>
      </c>
      <c r="G1355" s="34" t="s">
        <v>1581</v>
      </c>
      <c r="H1355" s="31">
        <f t="shared" si="22"/>
        <v>0</v>
      </c>
    </row>
    <row r="1356" spans="5:8" x14ac:dyDescent="0.25">
      <c r="E1356" s="36"/>
      <c r="F1356" s="29" t="s">
        <v>2921</v>
      </c>
      <c r="G1356" s="34" t="s">
        <v>1581</v>
      </c>
      <c r="H1356" s="31">
        <f t="shared" si="22"/>
        <v>0</v>
      </c>
    </row>
    <row r="1357" spans="5:8" x14ac:dyDescent="0.25">
      <c r="E1357" s="36"/>
      <c r="F1357" s="29" t="s">
        <v>2922</v>
      </c>
      <c r="G1357" s="34" t="s">
        <v>1581</v>
      </c>
      <c r="H1357" s="31">
        <f t="shared" si="22"/>
        <v>0</v>
      </c>
    </row>
    <row r="1358" spans="5:8" x14ac:dyDescent="0.25">
      <c r="E1358" s="36"/>
      <c r="F1358" s="33" t="s">
        <v>2923</v>
      </c>
      <c r="G1358" s="34" t="s">
        <v>1581</v>
      </c>
      <c r="H1358" s="31">
        <f t="shared" si="22"/>
        <v>0</v>
      </c>
    </row>
    <row r="1359" spans="5:8" x14ac:dyDescent="0.25">
      <c r="E1359" s="36"/>
      <c r="F1359" s="29" t="s">
        <v>2924</v>
      </c>
      <c r="G1359" s="34" t="s">
        <v>1581</v>
      </c>
      <c r="H1359" s="31">
        <f t="shared" si="22"/>
        <v>0</v>
      </c>
    </row>
    <row r="1360" spans="5:8" x14ac:dyDescent="0.25">
      <c r="E1360" s="36"/>
      <c r="F1360" s="29" t="s">
        <v>2925</v>
      </c>
      <c r="G1360" s="34" t="s">
        <v>1581</v>
      </c>
      <c r="H1360" s="31">
        <f t="shared" si="22"/>
        <v>0</v>
      </c>
    </row>
    <row r="1361" spans="5:8" x14ac:dyDescent="0.25">
      <c r="E1361" s="36"/>
      <c r="F1361" s="33" t="s">
        <v>2926</v>
      </c>
      <c r="G1361" s="34" t="s">
        <v>1581</v>
      </c>
      <c r="H1361" s="31">
        <f t="shared" si="22"/>
        <v>0</v>
      </c>
    </row>
    <row r="1362" spans="5:8" x14ac:dyDescent="0.25">
      <c r="E1362" s="36"/>
      <c r="F1362" s="29" t="s">
        <v>2927</v>
      </c>
      <c r="G1362" s="34" t="s">
        <v>1581</v>
      </c>
      <c r="H1362" s="31">
        <f t="shared" si="22"/>
        <v>0</v>
      </c>
    </row>
    <row r="1363" spans="5:8" x14ac:dyDescent="0.25">
      <c r="E1363" s="36"/>
      <c r="F1363" s="33" t="s">
        <v>2928</v>
      </c>
      <c r="G1363" s="34" t="s">
        <v>1581</v>
      </c>
      <c r="H1363" s="31">
        <f t="shared" si="22"/>
        <v>0</v>
      </c>
    </row>
    <row r="1364" spans="5:8" x14ac:dyDescent="0.25">
      <c r="E1364" s="36"/>
      <c r="F1364" s="33" t="s">
        <v>2929</v>
      </c>
      <c r="G1364" s="34" t="s">
        <v>1581</v>
      </c>
      <c r="H1364" s="31">
        <f t="shared" si="22"/>
        <v>0</v>
      </c>
    </row>
    <row r="1365" spans="5:8" x14ac:dyDescent="0.25">
      <c r="E1365" s="36"/>
      <c r="F1365" s="29" t="s">
        <v>2930</v>
      </c>
      <c r="G1365" s="34" t="s">
        <v>1581</v>
      </c>
      <c r="H1365" s="31">
        <f t="shared" si="22"/>
        <v>0</v>
      </c>
    </row>
    <row r="1366" spans="5:8" x14ac:dyDescent="0.25">
      <c r="E1366" s="36"/>
      <c r="F1366" s="33" t="s">
        <v>2931</v>
      </c>
      <c r="G1366" s="34" t="s">
        <v>1581</v>
      </c>
      <c r="H1366" s="31">
        <f t="shared" si="22"/>
        <v>0</v>
      </c>
    </row>
    <row r="1367" spans="5:8" x14ac:dyDescent="0.25">
      <c r="E1367" s="36"/>
      <c r="F1367" s="51" t="s">
        <v>2932</v>
      </c>
      <c r="G1367" s="34" t="s">
        <v>1581</v>
      </c>
      <c r="H1367" s="31">
        <f t="shared" si="22"/>
        <v>0</v>
      </c>
    </row>
    <row r="1368" spans="5:8" x14ac:dyDescent="0.25">
      <c r="E1368" s="36"/>
      <c r="F1368" s="29" t="s">
        <v>2933</v>
      </c>
      <c r="G1368" s="34" t="s">
        <v>1581</v>
      </c>
      <c r="H1368" s="31">
        <f t="shared" si="22"/>
        <v>0</v>
      </c>
    </row>
    <row r="1369" spans="5:8" x14ac:dyDescent="0.25">
      <c r="E1369" s="36"/>
      <c r="F1369" s="33" t="s">
        <v>2934</v>
      </c>
      <c r="G1369" s="34" t="s">
        <v>1581</v>
      </c>
      <c r="H1369" s="31">
        <f t="shared" si="22"/>
        <v>0</v>
      </c>
    </row>
    <row r="1370" spans="5:8" x14ac:dyDescent="0.25">
      <c r="E1370" s="36"/>
      <c r="F1370" s="54" t="s">
        <v>2935</v>
      </c>
      <c r="G1370" s="34" t="s">
        <v>1581</v>
      </c>
      <c r="H1370" s="31">
        <f t="shared" si="22"/>
        <v>0</v>
      </c>
    </row>
    <row r="1371" spans="5:8" x14ac:dyDescent="0.25">
      <c r="E1371" s="36"/>
      <c r="F1371" s="33" t="s">
        <v>2936</v>
      </c>
      <c r="G1371" s="34" t="s">
        <v>1581</v>
      </c>
      <c r="H1371" s="31">
        <f t="shared" si="22"/>
        <v>0</v>
      </c>
    </row>
    <row r="1372" spans="5:8" x14ac:dyDescent="0.25">
      <c r="E1372" s="36"/>
      <c r="F1372" s="29" t="s">
        <v>2937</v>
      </c>
      <c r="G1372" s="34" t="s">
        <v>1581</v>
      </c>
      <c r="H1372" s="31">
        <f t="shared" si="22"/>
        <v>0</v>
      </c>
    </row>
    <row r="1373" spans="5:8" x14ac:dyDescent="0.25">
      <c r="E1373" s="36"/>
      <c r="F1373" s="29" t="s">
        <v>2938</v>
      </c>
      <c r="G1373" s="34" t="s">
        <v>1581</v>
      </c>
      <c r="H1373" s="31">
        <f t="shared" si="22"/>
        <v>0</v>
      </c>
    </row>
    <row r="1374" spans="5:8" x14ac:dyDescent="0.25">
      <c r="E1374" s="36"/>
      <c r="F1374" s="29" t="s">
        <v>2939</v>
      </c>
      <c r="G1374" s="34" t="s">
        <v>1581</v>
      </c>
      <c r="H1374" s="31">
        <f t="shared" si="22"/>
        <v>0</v>
      </c>
    </row>
    <row r="1375" spans="5:8" x14ac:dyDescent="0.25">
      <c r="E1375" s="36"/>
      <c r="F1375" s="29" t="s">
        <v>2940</v>
      </c>
      <c r="G1375" s="34" t="s">
        <v>1581</v>
      </c>
      <c r="H1375" s="31">
        <f t="shared" si="22"/>
        <v>0</v>
      </c>
    </row>
    <row r="1376" spans="5:8" x14ac:dyDescent="0.25">
      <c r="E1376" s="36"/>
      <c r="F1376" s="29" t="s">
        <v>2941</v>
      </c>
      <c r="G1376" s="34" t="s">
        <v>1581</v>
      </c>
      <c r="H1376" s="31">
        <f t="shared" si="22"/>
        <v>0</v>
      </c>
    </row>
    <row r="1377" spans="5:8" x14ac:dyDescent="0.25">
      <c r="E1377" s="36"/>
      <c r="F1377" s="29" t="s">
        <v>2942</v>
      </c>
      <c r="G1377" s="34" t="s">
        <v>1581</v>
      </c>
      <c r="H1377" s="31">
        <f t="shared" si="22"/>
        <v>0</v>
      </c>
    </row>
    <row r="1378" spans="5:8" x14ac:dyDescent="0.25">
      <c r="E1378" s="36"/>
      <c r="F1378" s="29" t="s">
        <v>2943</v>
      </c>
      <c r="G1378" s="34" t="s">
        <v>1581</v>
      </c>
      <c r="H1378" s="31">
        <f t="shared" si="22"/>
        <v>0</v>
      </c>
    </row>
    <row r="1379" spans="5:8" x14ac:dyDescent="0.25">
      <c r="E1379" s="36"/>
      <c r="F1379" s="29" t="s">
        <v>2944</v>
      </c>
      <c r="G1379" s="34" t="s">
        <v>1581</v>
      </c>
      <c r="H1379" s="31">
        <f t="shared" si="22"/>
        <v>0</v>
      </c>
    </row>
    <row r="1380" spans="5:8" x14ac:dyDescent="0.25">
      <c r="E1380" s="36"/>
      <c r="F1380" s="29" t="s">
        <v>2945</v>
      </c>
      <c r="G1380" s="34" t="s">
        <v>1581</v>
      </c>
      <c r="H1380" s="31">
        <f t="shared" si="22"/>
        <v>0</v>
      </c>
    </row>
    <row r="1381" spans="5:8" x14ac:dyDescent="0.25">
      <c r="E1381" s="36"/>
      <c r="F1381" s="48" t="s">
        <v>2946</v>
      </c>
      <c r="G1381" s="34" t="s">
        <v>1581</v>
      </c>
      <c r="H1381" s="31">
        <f t="shared" si="22"/>
        <v>0</v>
      </c>
    </row>
    <row r="1382" spans="5:8" x14ac:dyDescent="0.25">
      <c r="E1382" s="36"/>
      <c r="F1382" s="29" t="s">
        <v>2947</v>
      </c>
      <c r="G1382" s="34" t="s">
        <v>1581</v>
      </c>
      <c r="H1382" s="31">
        <f t="shared" si="22"/>
        <v>0</v>
      </c>
    </row>
    <row r="1383" spans="5:8" x14ac:dyDescent="0.25">
      <c r="E1383" s="36"/>
      <c r="F1383" s="29" t="s">
        <v>2948</v>
      </c>
      <c r="G1383" s="34" t="s">
        <v>1581</v>
      </c>
      <c r="H1383" s="31">
        <f t="shared" si="22"/>
        <v>0</v>
      </c>
    </row>
    <row r="1384" spans="5:8" x14ac:dyDescent="0.25">
      <c r="E1384" s="36"/>
      <c r="F1384" s="29" t="s">
        <v>2949</v>
      </c>
      <c r="G1384" s="34" t="s">
        <v>1581</v>
      </c>
      <c r="H1384" s="31">
        <f t="shared" si="22"/>
        <v>0</v>
      </c>
    </row>
    <row r="1385" spans="5:8" x14ac:dyDescent="0.25">
      <c r="E1385" s="36"/>
      <c r="F1385" s="29" t="s">
        <v>2950</v>
      </c>
      <c r="G1385" s="34" t="s">
        <v>1581</v>
      </c>
      <c r="H1385" s="31">
        <f t="shared" si="22"/>
        <v>0</v>
      </c>
    </row>
    <row r="1386" spans="5:8" x14ac:dyDescent="0.25">
      <c r="E1386" s="36"/>
      <c r="F1386" s="29" t="s">
        <v>2951</v>
      </c>
      <c r="G1386" s="34" t="s">
        <v>1581</v>
      </c>
      <c r="H1386" s="31">
        <f t="shared" si="22"/>
        <v>0</v>
      </c>
    </row>
    <row r="1387" spans="5:8" x14ac:dyDescent="0.25">
      <c r="E1387" s="36"/>
      <c r="F1387" s="29" t="s">
        <v>2952</v>
      </c>
      <c r="G1387" s="34" t="s">
        <v>1581</v>
      </c>
      <c r="H1387" s="31">
        <f t="shared" si="22"/>
        <v>0</v>
      </c>
    </row>
    <row r="1388" spans="5:8" x14ac:dyDescent="0.25">
      <c r="E1388" s="36"/>
      <c r="F1388" s="29" t="s">
        <v>2953</v>
      </c>
      <c r="G1388" s="34" t="s">
        <v>1581</v>
      </c>
      <c r="H1388" s="31">
        <f t="shared" si="22"/>
        <v>0</v>
      </c>
    </row>
    <row r="1389" spans="5:8" x14ac:dyDescent="0.25">
      <c r="E1389" s="36"/>
      <c r="F1389" s="29" t="s">
        <v>2954</v>
      </c>
      <c r="G1389" s="34" t="s">
        <v>1581</v>
      </c>
      <c r="H1389" s="31">
        <f t="shared" si="22"/>
        <v>0</v>
      </c>
    </row>
    <row r="1390" spans="5:8" x14ac:dyDescent="0.25">
      <c r="E1390" s="36"/>
      <c r="F1390" s="29" t="s">
        <v>2955</v>
      </c>
      <c r="G1390" s="34" t="s">
        <v>1581</v>
      </c>
      <c r="H1390" s="31">
        <f t="shared" si="22"/>
        <v>0</v>
      </c>
    </row>
    <row r="1391" spans="5:8" x14ac:dyDescent="0.25">
      <c r="E1391" s="36"/>
      <c r="F1391" s="33" t="s">
        <v>2956</v>
      </c>
      <c r="G1391" s="34" t="s">
        <v>1581</v>
      </c>
      <c r="H1391" s="31">
        <f t="shared" si="22"/>
        <v>0</v>
      </c>
    </row>
    <row r="1392" spans="5:8" x14ac:dyDescent="0.25">
      <c r="E1392" s="36"/>
      <c r="F1392" s="29" t="s">
        <v>2957</v>
      </c>
      <c r="G1392" s="34" t="s">
        <v>1581</v>
      </c>
      <c r="H1392" s="31">
        <f t="shared" si="22"/>
        <v>0</v>
      </c>
    </row>
    <row r="1393" spans="5:8" x14ac:dyDescent="0.25">
      <c r="E1393" s="36"/>
      <c r="F1393" s="29" t="s">
        <v>2958</v>
      </c>
      <c r="G1393" s="34" t="s">
        <v>1581</v>
      </c>
      <c r="H1393" s="31">
        <f t="shared" si="22"/>
        <v>0</v>
      </c>
    </row>
    <row r="1394" spans="5:8" x14ac:dyDescent="0.25">
      <c r="E1394" s="36"/>
      <c r="F1394" s="29" t="s">
        <v>2959</v>
      </c>
      <c r="G1394" s="34" t="s">
        <v>1581</v>
      </c>
      <c r="H1394" s="31">
        <f t="shared" si="22"/>
        <v>0</v>
      </c>
    </row>
    <row r="1395" spans="5:8" x14ac:dyDescent="0.25">
      <c r="E1395" s="36"/>
      <c r="F1395" s="33" t="s">
        <v>2960</v>
      </c>
      <c r="G1395" s="34" t="s">
        <v>1581</v>
      </c>
      <c r="H1395" s="31">
        <f t="shared" si="22"/>
        <v>0</v>
      </c>
    </row>
    <row r="1396" spans="5:8" x14ac:dyDescent="0.25">
      <c r="E1396" s="36"/>
      <c r="F1396" s="29" t="s">
        <v>2961</v>
      </c>
      <c r="G1396" s="34" t="s">
        <v>1581</v>
      </c>
      <c r="H1396" s="31">
        <f t="shared" si="22"/>
        <v>0</v>
      </c>
    </row>
    <row r="1397" spans="5:8" x14ac:dyDescent="0.25">
      <c r="E1397" s="36"/>
      <c r="F1397" s="29" t="s">
        <v>2962</v>
      </c>
      <c r="G1397" s="34" t="s">
        <v>1581</v>
      </c>
      <c r="H1397" s="31">
        <f t="shared" si="22"/>
        <v>0</v>
      </c>
    </row>
    <row r="1398" spans="5:8" x14ac:dyDescent="0.25">
      <c r="E1398" s="36"/>
      <c r="F1398" s="33" t="s">
        <v>2963</v>
      </c>
      <c r="G1398" s="34" t="s">
        <v>1581</v>
      </c>
      <c r="H1398" s="31">
        <f t="shared" si="22"/>
        <v>0</v>
      </c>
    </row>
    <row r="1399" spans="5:8" x14ac:dyDescent="0.25">
      <c r="E1399" s="36"/>
      <c r="F1399" s="29" t="s">
        <v>2964</v>
      </c>
      <c r="G1399" s="34" t="s">
        <v>1581</v>
      </c>
      <c r="H1399" s="31">
        <f t="shared" si="22"/>
        <v>0</v>
      </c>
    </row>
    <row r="1400" spans="5:8" x14ac:dyDescent="0.25">
      <c r="E1400" s="36"/>
      <c r="F1400" s="33" t="s">
        <v>2965</v>
      </c>
      <c r="G1400" s="34" t="s">
        <v>1581</v>
      </c>
      <c r="H1400" s="31">
        <f t="shared" si="22"/>
        <v>0</v>
      </c>
    </row>
    <row r="1401" spans="5:8" x14ac:dyDescent="0.25">
      <c r="E1401" s="36"/>
      <c r="F1401" s="33" t="s">
        <v>2966</v>
      </c>
      <c r="G1401" s="34" t="s">
        <v>1581</v>
      </c>
      <c r="H1401" s="31">
        <f t="shared" si="22"/>
        <v>0</v>
      </c>
    </row>
    <row r="1402" spans="5:8" x14ac:dyDescent="0.25">
      <c r="E1402" s="36"/>
      <c r="F1402" s="29" t="s">
        <v>2967</v>
      </c>
      <c r="G1402" s="34" t="s">
        <v>1581</v>
      </c>
      <c r="H1402" s="31">
        <f t="shared" si="22"/>
        <v>0</v>
      </c>
    </row>
    <row r="1403" spans="5:8" x14ac:dyDescent="0.25">
      <c r="E1403" s="36"/>
      <c r="F1403" s="29" t="s">
        <v>2968</v>
      </c>
      <c r="G1403" s="34" t="s">
        <v>1581</v>
      </c>
      <c r="H1403" s="31">
        <f t="shared" si="22"/>
        <v>0</v>
      </c>
    </row>
    <row r="1404" spans="5:8" x14ac:dyDescent="0.25">
      <c r="E1404" s="36"/>
      <c r="F1404" s="33" t="s">
        <v>2969</v>
      </c>
      <c r="G1404" s="34" t="s">
        <v>1581</v>
      </c>
      <c r="H1404" s="31">
        <f t="shared" si="22"/>
        <v>0</v>
      </c>
    </row>
    <row r="1405" spans="5:8" x14ac:dyDescent="0.25">
      <c r="E1405" s="36"/>
      <c r="F1405" s="33" t="s">
        <v>2970</v>
      </c>
      <c r="G1405" s="34" t="s">
        <v>1581</v>
      </c>
      <c r="H1405" s="31">
        <f t="shared" si="22"/>
        <v>0</v>
      </c>
    </row>
    <row r="1406" spans="5:8" x14ac:dyDescent="0.25">
      <c r="E1406" s="36"/>
      <c r="F1406" s="29" t="s">
        <v>2971</v>
      </c>
      <c r="G1406" s="34" t="s">
        <v>1581</v>
      </c>
      <c r="H1406" s="31">
        <f t="shared" si="22"/>
        <v>0</v>
      </c>
    </row>
    <row r="1407" spans="5:8" x14ac:dyDescent="0.25">
      <c r="E1407" s="36"/>
      <c r="F1407" s="29" t="s">
        <v>2972</v>
      </c>
      <c r="G1407" s="34" t="s">
        <v>1581</v>
      </c>
      <c r="H1407" s="31">
        <f t="shared" si="22"/>
        <v>0</v>
      </c>
    </row>
    <row r="1408" spans="5:8" x14ac:dyDescent="0.25">
      <c r="E1408" s="36"/>
      <c r="F1408" s="29" t="s">
        <v>2973</v>
      </c>
      <c r="G1408" s="34" t="s">
        <v>1581</v>
      </c>
      <c r="H1408" s="31">
        <f t="shared" si="22"/>
        <v>0</v>
      </c>
    </row>
    <row r="1409" spans="5:8" x14ac:dyDescent="0.25">
      <c r="E1409" s="36"/>
      <c r="F1409" s="29" t="s">
        <v>2974</v>
      </c>
      <c r="G1409" s="34" t="s">
        <v>1581</v>
      </c>
      <c r="H1409" s="31">
        <f t="shared" si="22"/>
        <v>0</v>
      </c>
    </row>
    <row r="1410" spans="5:8" x14ac:dyDescent="0.25">
      <c r="E1410" s="36"/>
      <c r="F1410" s="29" t="s">
        <v>2975</v>
      </c>
      <c r="G1410" s="34" t="s">
        <v>1581</v>
      </c>
      <c r="H1410" s="31">
        <f t="shared" si="22"/>
        <v>0</v>
      </c>
    </row>
    <row r="1411" spans="5:8" x14ac:dyDescent="0.25">
      <c r="E1411" s="36"/>
      <c r="F1411" s="29" t="s">
        <v>2976</v>
      </c>
      <c r="G1411" s="34" t="s">
        <v>1581</v>
      </c>
      <c r="H1411" s="31">
        <f t="shared" si="22"/>
        <v>0</v>
      </c>
    </row>
    <row r="1412" spans="5:8" x14ac:dyDescent="0.25">
      <c r="E1412" s="36"/>
      <c r="F1412" s="29" t="s">
        <v>2977</v>
      </c>
      <c r="G1412" s="34" t="s">
        <v>1581</v>
      </c>
      <c r="H1412" s="31">
        <f t="shared" ref="H1412:H1475" si="23">VLOOKUP(G1412,$A$4:$B$31,2,FALSE)</f>
        <v>0</v>
      </c>
    </row>
    <row r="1413" spans="5:8" x14ac:dyDescent="0.25">
      <c r="E1413" s="36"/>
      <c r="F1413" s="33" t="s">
        <v>2978</v>
      </c>
      <c r="G1413" s="34" t="s">
        <v>1581</v>
      </c>
      <c r="H1413" s="31">
        <f t="shared" si="23"/>
        <v>0</v>
      </c>
    </row>
    <row r="1414" spans="5:8" x14ac:dyDescent="0.25">
      <c r="E1414" s="36"/>
      <c r="F1414" s="29" t="s">
        <v>2979</v>
      </c>
      <c r="G1414" s="34" t="s">
        <v>1581</v>
      </c>
      <c r="H1414" s="31">
        <f t="shared" si="23"/>
        <v>0</v>
      </c>
    </row>
    <row r="1415" spans="5:8" x14ac:dyDescent="0.25">
      <c r="E1415" s="36"/>
      <c r="F1415" s="29" t="s">
        <v>2980</v>
      </c>
      <c r="G1415" s="34" t="s">
        <v>1581</v>
      </c>
      <c r="H1415" s="31">
        <f t="shared" si="23"/>
        <v>0</v>
      </c>
    </row>
    <row r="1416" spans="5:8" x14ac:dyDescent="0.25">
      <c r="E1416" s="36"/>
      <c r="F1416" s="29" t="s">
        <v>2981</v>
      </c>
      <c r="G1416" s="34" t="s">
        <v>1581</v>
      </c>
      <c r="H1416" s="31">
        <f t="shared" si="23"/>
        <v>0</v>
      </c>
    </row>
    <row r="1417" spans="5:8" x14ac:dyDescent="0.25">
      <c r="E1417" s="36"/>
      <c r="F1417" s="29" t="s">
        <v>2982</v>
      </c>
      <c r="G1417" s="34" t="s">
        <v>1581</v>
      </c>
      <c r="H1417" s="31">
        <f t="shared" si="23"/>
        <v>0</v>
      </c>
    </row>
    <row r="1418" spans="5:8" x14ac:dyDescent="0.25">
      <c r="E1418" s="36"/>
      <c r="F1418" s="33" t="s">
        <v>2983</v>
      </c>
      <c r="G1418" s="34" t="s">
        <v>1581</v>
      </c>
      <c r="H1418" s="31">
        <f t="shared" si="23"/>
        <v>0</v>
      </c>
    </row>
    <row r="1419" spans="5:8" x14ac:dyDescent="0.25">
      <c r="E1419" s="36"/>
      <c r="F1419" s="29" t="s">
        <v>2984</v>
      </c>
      <c r="G1419" s="34" t="s">
        <v>1581</v>
      </c>
      <c r="H1419" s="31">
        <f t="shared" si="23"/>
        <v>0</v>
      </c>
    </row>
    <row r="1420" spans="5:8" x14ac:dyDescent="0.25">
      <c r="E1420" s="36"/>
      <c r="F1420" s="29" t="s">
        <v>2985</v>
      </c>
      <c r="G1420" s="34" t="s">
        <v>1581</v>
      </c>
      <c r="H1420" s="31">
        <f t="shared" si="23"/>
        <v>0</v>
      </c>
    </row>
    <row r="1421" spans="5:8" x14ac:dyDescent="0.25">
      <c r="E1421" s="36"/>
      <c r="F1421" s="29" t="s">
        <v>2986</v>
      </c>
      <c r="G1421" s="34" t="s">
        <v>1581</v>
      </c>
      <c r="H1421" s="31">
        <f t="shared" si="23"/>
        <v>0</v>
      </c>
    </row>
    <row r="1422" spans="5:8" x14ac:dyDescent="0.25">
      <c r="E1422" s="36"/>
      <c r="F1422" s="33" t="s">
        <v>2987</v>
      </c>
      <c r="G1422" s="34" t="s">
        <v>1581</v>
      </c>
      <c r="H1422" s="31">
        <f t="shared" si="23"/>
        <v>0</v>
      </c>
    </row>
    <row r="1423" spans="5:8" x14ac:dyDescent="0.25">
      <c r="E1423" s="36"/>
      <c r="F1423" s="29" t="s">
        <v>2988</v>
      </c>
      <c r="G1423" s="34" t="s">
        <v>1581</v>
      </c>
      <c r="H1423" s="31">
        <f t="shared" si="23"/>
        <v>0</v>
      </c>
    </row>
    <row r="1424" spans="5:8" x14ac:dyDescent="0.25">
      <c r="E1424" s="36"/>
      <c r="F1424" s="33" t="s">
        <v>2989</v>
      </c>
      <c r="G1424" s="34" t="s">
        <v>1581</v>
      </c>
      <c r="H1424" s="31">
        <f t="shared" si="23"/>
        <v>0</v>
      </c>
    </row>
    <row r="1425" spans="5:8" x14ac:dyDescent="0.25">
      <c r="E1425" s="36"/>
      <c r="F1425" s="33" t="s">
        <v>2990</v>
      </c>
      <c r="G1425" s="34" t="s">
        <v>1581</v>
      </c>
      <c r="H1425" s="31">
        <f t="shared" si="23"/>
        <v>0</v>
      </c>
    </row>
    <row r="1426" spans="5:8" x14ac:dyDescent="0.25">
      <c r="E1426" s="36"/>
      <c r="F1426" s="33" t="s">
        <v>2991</v>
      </c>
      <c r="G1426" s="34" t="s">
        <v>1581</v>
      </c>
      <c r="H1426" s="31">
        <f t="shared" si="23"/>
        <v>0</v>
      </c>
    </row>
    <row r="1427" spans="5:8" x14ac:dyDescent="0.25">
      <c r="E1427" s="36"/>
      <c r="F1427" s="29" t="s">
        <v>2992</v>
      </c>
      <c r="G1427" s="34" t="s">
        <v>1581</v>
      </c>
      <c r="H1427" s="31">
        <f t="shared" si="23"/>
        <v>0</v>
      </c>
    </row>
    <row r="1428" spans="5:8" x14ac:dyDescent="0.25">
      <c r="E1428" s="36"/>
      <c r="F1428" s="29" t="s">
        <v>2993</v>
      </c>
      <c r="G1428" s="34" t="s">
        <v>1581</v>
      </c>
      <c r="H1428" s="31">
        <f t="shared" si="23"/>
        <v>0</v>
      </c>
    </row>
    <row r="1429" spans="5:8" x14ac:dyDescent="0.25">
      <c r="E1429" s="36"/>
      <c r="F1429" s="33" t="s">
        <v>2994</v>
      </c>
      <c r="G1429" s="34" t="s">
        <v>1581</v>
      </c>
      <c r="H1429" s="31">
        <f t="shared" si="23"/>
        <v>0</v>
      </c>
    </row>
    <row r="1430" spans="5:8" x14ac:dyDescent="0.25">
      <c r="E1430" s="36"/>
      <c r="F1430" s="33" t="s">
        <v>2995</v>
      </c>
      <c r="G1430" s="34" t="s">
        <v>1581</v>
      </c>
      <c r="H1430" s="31">
        <f t="shared" si="23"/>
        <v>0</v>
      </c>
    </row>
    <row r="1431" spans="5:8" x14ac:dyDescent="0.25">
      <c r="E1431" s="36"/>
      <c r="F1431" s="33" t="s">
        <v>2996</v>
      </c>
      <c r="G1431" s="34" t="s">
        <v>1581</v>
      </c>
      <c r="H1431" s="31">
        <f t="shared" si="23"/>
        <v>0</v>
      </c>
    </row>
    <row r="1432" spans="5:8" x14ac:dyDescent="0.25">
      <c r="E1432" s="36"/>
      <c r="F1432" s="29" t="s">
        <v>2997</v>
      </c>
      <c r="G1432" s="34" t="s">
        <v>1581</v>
      </c>
      <c r="H1432" s="31">
        <f t="shared" si="23"/>
        <v>0</v>
      </c>
    </row>
    <row r="1433" spans="5:8" x14ac:dyDescent="0.25">
      <c r="E1433" s="36"/>
      <c r="F1433" s="29" t="s">
        <v>2998</v>
      </c>
      <c r="G1433" s="34" t="s">
        <v>1581</v>
      </c>
      <c r="H1433" s="31">
        <f t="shared" si="23"/>
        <v>0</v>
      </c>
    </row>
    <row r="1434" spans="5:8" x14ac:dyDescent="0.25">
      <c r="E1434" s="36"/>
      <c r="F1434" s="33" t="s">
        <v>2999</v>
      </c>
      <c r="G1434" s="34" t="s">
        <v>1581</v>
      </c>
      <c r="H1434" s="31">
        <f t="shared" si="23"/>
        <v>0</v>
      </c>
    </row>
    <row r="1435" spans="5:8" x14ac:dyDescent="0.25">
      <c r="E1435" s="36"/>
      <c r="F1435" s="29" t="s">
        <v>3000</v>
      </c>
      <c r="G1435" s="34" t="s">
        <v>1581</v>
      </c>
      <c r="H1435" s="31">
        <f t="shared" si="23"/>
        <v>0</v>
      </c>
    </row>
    <row r="1436" spans="5:8" x14ac:dyDescent="0.25">
      <c r="E1436" s="36"/>
      <c r="F1436" s="29" t="s">
        <v>3001</v>
      </c>
      <c r="G1436" s="34" t="s">
        <v>1581</v>
      </c>
      <c r="H1436" s="31">
        <f t="shared" si="23"/>
        <v>0</v>
      </c>
    </row>
    <row r="1437" spans="5:8" x14ac:dyDescent="0.25">
      <c r="E1437" s="36"/>
      <c r="F1437" s="29" t="s">
        <v>3002</v>
      </c>
      <c r="G1437" s="34" t="s">
        <v>1581</v>
      </c>
      <c r="H1437" s="31">
        <f t="shared" si="23"/>
        <v>0</v>
      </c>
    </row>
    <row r="1438" spans="5:8" x14ac:dyDescent="0.25">
      <c r="E1438" s="36"/>
      <c r="F1438" s="29" t="s">
        <v>3003</v>
      </c>
      <c r="G1438" s="34" t="s">
        <v>1581</v>
      </c>
      <c r="H1438" s="31">
        <f t="shared" si="23"/>
        <v>0</v>
      </c>
    </row>
    <row r="1439" spans="5:8" x14ac:dyDescent="0.25">
      <c r="E1439" s="36"/>
      <c r="F1439" s="29" t="s">
        <v>3004</v>
      </c>
      <c r="G1439" s="34" t="s">
        <v>1581</v>
      </c>
      <c r="H1439" s="31">
        <f t="shared" si="23"/>
        <v>0</v>
      </c>
    </row>
    <row r="1440" spans="5:8" x14ac:dyDescent="0.25">
      <c r="E1440" s="36"/>
      <c r="F1440" s="29" t="s">
        <v>3005</v>
      </c>
      <c r="G1440" s="34" t="s">
        <v>1581</v>
      </c>
      <c r="H1440" s="31">
        <f t="shared" si="23"/>
        <v>0</v>
      </c>
    </row>
    <row r="1441" spans="5:8" x14ac:dyDescent="0.25">
      <c r="E1441" s="36"/>
      <c r="F1441" s="29" t="s">
        <v>3006</v>
      </c>
      <c r="G1441" s="34" t="s">
        <v>1581</v>
      </c>
      <c r="H1441" s="31">
        <f t="shared" si="23"/>
        <v>0</v>
      </c>
    </row>
    <row r="1442" spans="5:8" x14ac:dyDescent="0.25">
      <c r="E1442" s="36"/>
      <c r="F1442" s="29" t="s">
        <v>3007</v>
      </c>
      <c r="G1442" s="34" t="s">
        <v>1581</v>
      </c>
      <c r="H1442" s="31">
        <f t="shared" si="23"/>
        <v>0</v>
      </c>
    </row>
    <row r="1443" spans="5:8" x14ac:dyDescent="0.25">
      <c r="E1443" s="36"/>
      <c r="F1443" s="29" t="s">
        <v>3008</v>
      </c>
      <c r="G1443" s="34" t="s">
        <v>1581</v>
      </c>
      <c r="H1443" s="31">
        <f t="shared" si="23"/>
        <v>0</v>
      </c>
    </row>
    <row r="1444" spans="5:8" x14ac:dyDescent="0.25">
      <c r="E1444" s="36"/>
      <c r="F1444" s="29" t="s">
        <v>3009</v>
      </c>
      <c r="G1444" s="34" t="s">
        <v>1581</v>
      </c>
      <c r="H1444" s="31">
        <f t="shared" si="23"/>
        <v>0</v>
      </c>
    </row>
    <row r="1445" spans="5:8" x14ac:dyDescent="0.25">
      <c r="E1445" s="36"/>
      <c r="F1445" s="29" t="s">
        <v>3010</v>
      </c>
      <c r="G1445" s="34" t="s">
        <v>1581</v>
      </c>
      <c r="H1445" s="31">
        <f t="shared" si="23"/>
        <v>0</v>
      </c>
    </row>
    <row r="1446" spans="5:8" x14ac:dyDescent="0.25">
      <c r="E1446" s="36"/>
      <c r="F1446" s="29" t="s">
        <v>3011</v>
      </c>
      <c r="G1446" s="34" t="s">
        <v>1581</v>
      </c>
      <c r="H1446" s="31">
        <f t="shared" si="23"/>
        <v>0</v>
      </c>
    </row>
    <row r="1447" spans="5:8" x14ac:dyDescent="0.25">
      <c r="E1447" s="36"/>
      <c r="F1447" s="29" t="s">
        <v>3012</v>
      </c>
      <c r="G1447" s="34" t="s">
        <v>1581</v>
      </c>
      <c r="H1447" s="31">
        <f t="shared" si="23"/>
        <v>0</v>
      </c>
    </row>
    <row r="1448" spans="5:8" x14ac:dyDescent="0.25">
      <c r="E1448" s="36"/>
      <c r="F1448" s="29" t="s">
        <v>3013</v>
      </c>
      <c r="G1448" s="34" t="s">
        <v>1581</v>
      </c>
      <c r="H1448" s="31">
        <f t="shared" si="23"/>
        <v>0</v>
      </c>
    </row>
    <row r="1449" spans="5:8" x14ac:dyDescent="0.25">
      <c r="E1449" s="36"/>
      <c r="F1449" s="29" t="s">
        <v>3014</v>
      </c>
      <c r="G1449" s="34" t="s">
        <v>1581</v>
      </c>
      <c r="H1449" s="31">
        <f t="shared" si="23"/>
        <v>0</v>
      </c>
    </row>
    <row r="1450" spans="5:8" x14ac:dyDescent="0.25">
      <c r="E1450" s="36"/>
      <c r="F1450" s="33" t="s">
        <v>3015</v>
      </c>
      <c r="G1450" s="34" t="s">
        <v>1581</v>
      </c>
      <c r="H1450" s="31">
        <f t="shared" si="23"/>
        <v>0</v>
      </c>
    </row>
    <row r="1451" spans="5:8" x14ac:dyDescent="0.25">
      <c r="E1451" s="36"/>
      <c r="F1451" s="29" t="s">
        <v>3016</v>
      </c>
      <c r="G1451" s="34" t="s">
        <v>1581</v>
      </c>
      <c r="H1451" s="31">
        <f t="shared" si="23"/>
        <v>0</v>
      </c>
    </row>
    <row r="1452" spans="5:8" x14ac:dyDescent="0.25">
      <c r="E1452" s="36"/>
      <c r="F1452" s="33" t="s">
        <v>3017</v>
      </c>
      <c r="G1452" s="34" t="s">
        <v>1581</v>
      </c>
      <c r="H1452" s="31">
        <f t="shared" si="23"/>
        <v>0</v>
      </c>
    </row>
    <row r="1453" spans="5:8" x14ac:dyDescent="0.25">
      <c r="E1453" s="36"/>
      <c r="F1453" s="29" t="s">
        <v>3018</v>
      </c>
      <c r="G1453" s="34" t="s">
        <v>1581</v>
      </c>
      <c r="H1453" s="31">
        <f t="shared" si="23"/>
        <v>0</v>
      </c>
    </row>
    <row r="1454" spans="5:8" x14ac:dyDescent="0.25">
      <c r="E1454" s="36"/>
      <c r="F1454" s="29" t="s">
        <v>3019</v>
      </c>
      <c r="G1454" s="34" t="s">
        <v>1581</v>
      </c>
      <c r="H1454" s="31">
        <f t="shared" si="23"/>
        <v>0</v>
      </c>
    </row>
    <row r="1455" spans="5:8" x14ac:dyDescent="0.25">
      <c r="E1455" s="36"/>
      <c r="F1455" s="29" t="s">
        <v>3020</v>
      </c>
      <c r="G1455" s="34" t="s">
        <v>1581</v>
      </c>
      <c r="H1455" s="31">
        <f t="shared" si="23"/>
        <v>0</v>
      </c>
    </row>
    <row r="1456" spans="5:8" x14ac:dyDescent="0.25">
      <c r="E1456" s="36"/>
      <c r="F1456" s="29" t="s">
        <v>3021</v>
      </c>
      <c r="G1456" s="34" t="s">
        <v>1581</v>
      </c>
      <c r="H1456" s="31">
        <f t="shared" si="23"/>
        <v>0</v>
      </c>
    </row>
    <row r="1457" spans="5:8" x14ac:dyDescent="0.25">
      <c r="E1457" s="36"/>
      <c r="F1457" s="29" t="s">
        <v>3022</v>
      </c>
      <c r="G1457" s="34" t="s">
        <v>1581</v>
      </c>
      <c r="H1457" s="31">
        <f t="shared" si="23"/>
        <v>0</v>
      </c>
    </row>
    <row r="1458" spans="5:8" x14ac:dyDescent="0.25">
      <c r="E1458" s="36"/>
      <c r="F1458" s="33" t="s">
        <v>3023</v>
      </c>
      <c r="G1458" s="34" t="s">
        <v>1581</v>
      </c>
      <c r="H1458" s="31">
        <f t="shared" si="23"/>
        <v>0</v>
      </c>
    </row>
    <row r="1459" spans="5:8" x14ac:dyDescent="0.25">
      <c r="E1459" s="36"/>
      <c r="F1459" s="33" t="s">
        <v>3024</v>
      </c>
      <c r="G1459" s="34" t="s">
        <v>1581</v>
      </c>
      <c r="H1459" s="31">
        <f t="shared" si="23"/>
        <v>0</v>
      </c>
    </row>
    <row r="1460" spans="5:8" x14ac:dyDescent="0.25">
      <c r="E1460" s="36"/>
      <c r="F1460" s="29" t="s">
        <v>3025</v>
      </c>
      <c r="G1460" s="34" t="s">
        <v>1581</v>
      </c>
      <c r="H1460" s="31">
        <f t="shared" si="23"/>
        <v>0</v>
      </c>
    </row>
    <row r="1461" spans="5:8" x14ac:dyDescent="0.25">
      <c r="E1461" s="36"/>
      <c r="F1461" s="33" t="s">
        <v>3026</v>
      </c>
      <c r="G1461" s="34" t="s">
        <v>1581</v>
      </c>
      <c r="H1461" s="31">
        <f t="shared" si="23"/>
        <v>0</v>
      </c>
    </row>
    <row r="1462" spans="5:8" x14ac:dyDescent="0.25">
      <c r="E1462" s="36"/>
      <c r="F1462" s="29" t="s">
        <v>3027</v>
      </c>
      <c r="G1462" s="34" t="s">
        <v>1581</v>
      </c>
      <c r="H1462" s="31">
        <f t="shared" si="23"/>
        <v>0</v>
      </c>
    </row>
    <row r="1463" spans="5:8" x14ac:dyDescent="0.25">
      <c r="E1463" s="36"/>
      <c r="F1463" s="33" t="s">
        <v>3028</v>
      </c>
      <c r="G1463" s="34" t="s">
        <v>1581</v>
      </c>
      <c r="H1463" s="31">
        <f t="shared" si="23"/>
        <v>0</v>
      </c>
    </row>
    <row r="1464" spans="5:8" x14ac:dyDescent="0.25">
      <c r="E1464" s="36"/>
      <c r="F1464" s="33" t="s">
        <v>3029</v>
      </c>
      <c r="G1464" s="34" t="s">
        <v>1581</v>
      </c>
      <c r="H1464" s="31">
        <f t="shared" si="23"/>
        <v>0</v>
      </c>
    </row>
    <row r="1465" spans="5:8" x14ac:dyDescent="0.25">
      <c r="E1465" s="36"/>
      <c r="F1465" s="29" t="s">
        <v>3030</v>
      </c>
      <c r="G1465" s="34" t="s">
        <v>1581</v>
      </c>
      <c r="H1465" s="31">
        <f t="shared" si="23"/>
        <v>0</v>
      </c>
    </row>
    <row r="1466" spans="5:8" x14ac:dyDescent="0.25">
      <c r="E1466" s="36"/>
      <c r="F1466" s="29" t="s">
        <v>3031</v>
      </c>
      <c r="G1466" s="34" t="s">
        <v>1581</v>
      </c>
      <c r="H1466" s="31">
        <f t="shared" si="23"/>
        <v>0</v>
      </c>
    </row>
    <row r="1467" spans="5:8" x14ac:dyDescent="0.25">
      <c r="E1467" s="36"/>
      <c r="F1467" s="29" t="s">
        <v>3032</v>
      </c>
      <c r="G1467" s="34" t="s">
        <v>1581</v>
      </c>
      <c r="H1467" s="31">
        <f t="shared" si="23"/>
        <v>0</v>
      </c>
    </row>
    <row r="1468" spans="5:8" x14ac:dyDescent="0.25">
      <c r="E1468" s="36"/>
      <c r="F1468" s="29" t="s">
        <v>3033</v>
      </c>
      <c r="G1468" s="34" t="s">
        <v>1581</v>
      </c>
      <c r="H1468" s="31">
        <f t="shared" si="23"/>
        <v>0</v>
      </c>
    </row>
    <row r="1469" spans="5:8" x14ac:dyDescent="0.25">
      <c r="E1469" s="36"/>
      <c r="F1469" s="33" t="s">
        <v>3034</v>
      </c>
      <c r="G1469" s="34" t="s">
        <v>1581</v>
      </c>
      <c r="H1469" s="31">
        <f t="shared" si="23"/>
        <v>0</v>
      </c>
    </row>
    <row r="1470" spans="5:8" x14ac:dyDescent="0.25">
      <c r="E1470" s="36"/>
      <c r="F1470" s="29" t="s">
        <v>3035</v>
      </c>
      <c r="G1470" s="34" t="s">
        <v>1581</v>
      </c>
      <c r="H1470" s="31">
        <f t="shared" si="23"/>
        <v>0</v>
      </c>
    </row>
    <row r="1471" spans="5:8" x14ac:dyDescent="0.25">
      <c r="E1471" s="36"/>
      <c r="F1471" s="33" t="s">
        <v>3036</v>
      </c>
      <c r="G1471" s="34" t="s">
        <v>1581</v>
      </c>
      <c r="H1471" s="31">
        <f t="shared" si="23"/>
        <v>0</v>
      </c>
    </row>
    <row r="1472" spans="5:8" x14ac:dyDescent="0.25">
      <c r="E1472" s="36"/>
      <c r="F1472" s="29" t="s">
        <v>3037</v>
      </c>
      <c r="G1472" s="34" t="s">
        <v>1581</v>
      </c>
      <c r="H1472" s="31">
        <f t="shared" si="23"/>
        <v>0</v>
      </c>
    </row>
    <row r="1473" spans="5:8" x14ac:dyDescent="0.25">
      <c r="E1473" s="36"/>
      <c r="F1473" s="29" t="s">
        <v>3038</v>
      </c>
      <c r="G1473" s="34" t="s">
        <v>1581</v>
      </c>
      <c r="H1473" s="31">
        <f t="shared" si="23"/>
        <v>0</v>
      </c>
    </row>
    <row r="1474" spans="5:8" x14ac:dyDescent="0.25">
      <c r="E1474" s="36"/>
      <c r="F1474" s="29" t="s">
        <v>3039</v>
      </c>
      <c r="G1474" s="34" t="s">
        <v>1581</v>
      </c>
      <c r="H1474" s="31">
        <f t="shared" si="23"/>
        <v>0</v>
      </c>
    </row>
    <row r="1475" spans="5:8" x14ac:dyDescent="0.25">
      <c r="E1475" s="36"/>
      <c r="F1475" s="29" t="s">
        <v>3040</v>
      </c>
      <c r="G1475" s="34" t="s">
        <v>1581</v>
      </c>
      <c r="H1475" s="31">
        <f t="shared" si="23"/>
        <v>0</v>
      </c>
    </row>
    <row r="1476" spans="5:8" x14ac:dyDescent="0.25">
      <c r="E1476" s="36"/>
      <c r="F1476" s="29" t="s">
        <v>3041</v>
      </c>
      <c r="G1476" s="34" t="s">
        <v>1581</v>
      </c>
      <c r="H1476" s="31">
        <f t="shared" ref="H1476:H1539" si="24">VLOOKUP(G1476,$A$4:$B$31,2,FALSE)</f>
        <v>0</v>
      </c>
    </row>
    <row r="1477" spans="5:8" x14ac:dyDescent="0.25">
      <c r="E1477" s="36"/>
      <c r="F1477" s="33" t="s">
        <v>3042</v>
      </c>
      <c r="G1477" s="34" t="s">
        <v>1581</v>
      </c>
      <c r="H1477" s="31">
        <f t="shared" si="24"/>
        <v>0</v>
      </c>
    </row>
    <row r="1478" spans="5:8" x14ac:dyDescent="0.25">
      <c r="E1478" s="36"/>
      <c r="F1478" s="33" t="s">
        <v>3043</v>
      </c>
      <c r="G1478" s="34" t="s">
        <v>1581</v>
      </c>
      <c r="H1478" s="31">
        <f t="shared" si="24"/>
        <v>0</v>
      </c>
    </row>
    <row r="1479" spans="5:8" x14ac:dyDescent="0.25">
      <c r="E1479" s="36"/>
      <c r="F1479" s="29" t="s">
        <v>3044</v>
      </c>
      <c r="G1479" s="34" t="s">
        <v>1581</v>
      </c>
      <c r="H1479" s="31">
        <f t="shared" si="24"/>
        <v>0</v>
      </c>
    </row>
    <row r="1480" spans="5:8" x14ac:dyDescent="0.25">
      <c r="E1480" s="36"/>
      <c r="F1480" s="29" t="s">
        <v>3045</v>
      </c>
      <c r="G1480" s="34" t="s">
        <v>1581</v>
      </c>
      <c r="H1480" s="31">
        <f t="shared" si="24"/>
        <v>0</v>
      </c>
    </row>
    <row r="1481" spans="5:8" x14ac:dyDescent="0.25">
      <c r="E1481" s="36"/>
      <c r="F1481" s="29" t="s">
        <v>3046</v>
      </c>
      <c r="G1481" s="34" t="s">
        <v>1581</v>
      </c>
      <c r="H1481" s="31">
        <f t="shared" si="24"/>
        <v>0</v>
      </c>
    </row>
    <row r="1482" spans="5:8" x14ac:dyDescent="0.25">
      <c r="E1482" s="36"/>
      <c r="F1482" s="33" t="s">
        <v>3047</v>
      </c>
      <c r="G1482" s="34" t="s">
        <v>1581</v>
      </c>
      <c r="H1482" s="31">
        <f t="shared" si="24"/>
        <v>0</v>
      </c>
    </row>
    <row r="1483" spans="5:8" x14ac:dyDescent="0.25">
      <c r="E1483" s="36"/>
      <c r="F1483" s="33" t="s">
        <v>3048</v>
      </c>
      <c r="G1483" s="34" t="s">
        <v>1581</v>
      </c>
      <c r="H1483" s="31">
        <f t="shared" si="24"/>
        <v>0</v>
      </c>
    </row>
    <row r="1484" spans="5:8" x14ac:dyDescent="0.25">
      <c r="E1484" s="36"/>
      <c r="F1484" s="29" t="s">
        <v>3049</v>
      </c>
      <c r="G1484" s="34" t="s">
        <v>1581</v>
      </c>
      <c r="H1484" s="31">
        <f t="shared" si="24"/>
        <v>0</v>
      </c>
    </row>
    <row r="1485" spans="5:8" x14ac:dyDescent="0.25">
      <c r="E1485" s="36"/>
      <c r="F1485" s="33" t="s">
        <v>3050</v>
      </c>
      <c r="G1485" s="34" t="s">
        <v>1581</v>
      </c>
      <c r="H1485" s="31">
        <f t="shared" si="24"/>
        <v>0</v>
      </c>
    </row>
    <row r="1486" spans="5:8" x14ac:dyDescent="0.25">
      <c r="E1486" s="36"/>
      <c r="F1486" s="29" t="s">
        <v>3051</v>
      </c>
      <c r="G1486" s="34" t="s">
        <v>1581</v>
      </c>
      <c r="H1486" s="31">
        <f t="shared" si="24"/>
        <v>0</v>
      </c>
    </row>
    <row r="1487" spans="5:8" x14ac:dyDescent="0.25">
      <c r="E1487" s="36"/>
      <c r="F1487" s="29" t="s">
        <v>3052</v>
      </c>
      <c r="G1487" s="34" t="s">
        <v>1581</v>
      </c>
      <c r="H1487" s="31">
        <f t="shared" si="24"/>
        <v>0</v>
      </c>
    </row>
    <row r="1488" spans="5:8" x14ac:dyDescent="0.25">
      <c r="E1488" s="36"/>
      <c r="F1488" s="29" t="s">
        <v>3053</v>
      </c>
      <c r="G1488" s="34" t="s">
        <v>1581</v>
      </c>
      <c r="H1488" s="31">
        <f t="shared" si="24"/>
        <v>0</v>
      </c>
    </row>
    <row r="1489" spans="5:8" x14ac:dyDescent="0.25">
      <c r="E1489" s="36"/>
      <c r="F1489" s="33" t="s">
        <v>3054</v>
      </c>
      <c r="G1489" s="34" t="s">
        <v>1581</v>
      </c>
      <c r="H1489" s="31">
        <f t="shared" si="24"/>
        <v>0</v>
      </c>
    </row>
    <row r="1490" spans="5:8" x14ac:dyDescent="0.25">
      <c r="E1490" s="36"/>
      <c r="F1490" s="29" t="s">
        <v>3055</v>
      </c>
      <c r="G1490" s="34" t="s">
        <v>1581</v>
      </c>
      <c r="H1490" s="31">
        <f t="shared" si="24"/>
        <v>0</v>
      </c>
    </row>
    <row r="1491" spans="5:8" x14ac:dyDescent="0.25">
      <c r="E1491" s="36"/>
      <c r="F1491" s="29" t="s">
        <v>3056</v>
      </c>
      <c r="G1491" s="34" t="s">
        <v>1581</v>
      </c>
      <c r="H1491" s="31">
        <f t="shared" si="24"/>
        <v>0</v>
      </c>
    </row>
    <row r="1492" spans="5:8" x14ac:dyDescent="0.25">
      <c r="E1492" s="36"/>
      <c r="F1492" s="29" t="s">
        <v>3057</v>
      </c>
      <c r="G1492" s="34" t="s">
        <v>1581</v>
      </c>
      <c r="H1492" s="31">
        <f t="shared" si="24"/>
        <v>0</v>
      </c>
    </row>
    <row r="1493" spans="5:8" x14ac:dyDescent="0.25">
      <c r="E1493" s="36"/>
      <c r="F1493" s="51" t="s">
        <v>3058</v>
      </c>
      <c r="G1493" s="34" t="s">
        <v>1581</v>
      </c>
      <c r="H1493" s="31">
        <f t="shared" si="24"/>
        <v>0</v>
      </c>
    </row>
    <row r="1494" spans="5:8" x14ac:dyDescent="0.25">
      <c r="E1494" s="36"/>
      <c r="F1494" s="33" t="s">
        <v>3059</v>
      </c>
      <c r="G1494" s="34" t="s">
        <v>1581</v>
      </c>
      <c r="H1494" s="31">
        <f t="shared" si="24"/>
        <v>0</v>
      </c>
    </row>
    <row r="1495" spans="5:8" x14ac:dyDescent="0.25">
      <c r="E1495" s="36"/>
      <c r="F1495" s="29" t="s">
        <v>3060</v>
      </c>
      <c r="G1495" s="34" t="s">
        <v>1581</v>
      </c>
      <c r="H1495" s="31">
        <f t="shared" si="24"/>
        <v>0</v>
      </c>
    </row>
    <row r="1496" spans="5:8" x14ac:dyDescent="0.25">
      <c r="E1496" s="36"/>
      <c r="F1496" s="29" t="s">
        <v>3061</v>
      </c>
      <c r="G1496" s="34" t="s">
        <v>1581</v>
      </c>
      <c r="H1496" s="31">
        <f t="shared" si="24"/>
        <v>0</v>
      </c>
    </row>
    <row r="1497" spans="5:8" x14ac:dyDescent="0.25">
      <c r="E1497" s="36"/>
      <c r="F1497" s="29" t="s">
        <v>3062</v>
      </c>
      <c r="G1497" s="34" t="s">
        <v>1581</v>
      </c>
      <c r="H1497" s="31">
        <f t="shared" si="24"/>
        <v>0</v>
      </c>
    </row>
    <row r="1498" spans="5:8" x14ac:dyDescent="0.25">
      <c r="E1498" s="36"/>
      <c r="F1498" s="33" t="s">
        <v>3063</v>
      </c>
      <c r="G1498" s="34" t="s">
        <v>1581</v>
      </c>
      <c r="H1498" s="31">
        <f t="shared" si="24"/>
        <v>0</v>
      </c>
    </row>
    <row r="1499" spans="5:8" x14ac:dyDescent="0.25">
      <c r="E1499" s="36"/>
      <c r="F1499" s="29" t="s">
        <v>3064</v>
      </c>
      <c r="G1499" s="34" t="s">
        <v>1581</v>
      </c>
      <c r="H1499" s="31">
        <f t="shared" si="24"/>
        <v>0</v>
      </c>
    </row>
    <row r="1500" spans="5:8" x14ac:dyDescent="0.25">
      <c r="E1500" s="36"/>
      <c r="F1500" s="29" t="s">
        <v>3065</v>
      </c>
      <c r="G1500" s="34" t="s">
        <v>1581</v>
      </c>
      <c r="H1500" s="31">
        <f t="shared" si="24"/>
        <v>0</v>
      </c>
    </row>
    <row r="1501" spans="5:8" x14ac:dyDescent="0.25">
      <c r="E1501" s="36"/>
      <c r="F1501" s="29" t="s">
        <v>3066</v>
      </c>
      <c r="G1501" s="34" t="s">
        <v>1581</v>
      </c>
      <c r="H1501" s="31">
        <f t="shared" si="24"/>
        <v>0</v>
      </c>
    </row>
    <row r="1502" spans="5:8" x14ac:dyDescent="0.25">
      <c r="E1502" s="36"/>
      <c r="F1502" s="33" t="s">
        <v>3067</v>
      </c>
      <c r="G1502" s="34" t="s">
        <v>1581</v>
      </c>
      <c r="H1502" s="31">
        <f t="shared" si="24"/>
        <v>0</v>
      </c>
    </row>
    <row r="1503" spans="5:8" x14ac:dyDescent="0.25">
      <c r="E1503" s="36"/>
      <c r="F1503" s="29" t="s">
        <v>3068</v>
      </c>
      <c r="G1503" s="34" t="s">
        <v>1581</v>
      </c>
      <c r="H1503" s="31">
        <f t="shared" si="24"/>
        <v>0</v>
      </c>
    </row>
    <row r="1504" spans="5:8" x14ac:dyDescent="0.25">
      <c r="E1504" s="36"/>
      <c r="F1504" s="29" t="s">
        <v>3069</v>
      </c>
      <c r="G1504" s="34" t="s">
        <v>1581</v>
      </c>
      <c r="H1504" s="31">
        <f t="shared" si="24"/>
        <v>0</v>
      </c>
    </row>
    <row r="1505" spans="5:8" x14ac:dyDescent="0.25">
      <c r="E1505" s="36"/>
      <c r="F1505" s="33" t="s">
        <v>3070</v>
      </c>
      <c r="G1505" s="34" t="s">
        <v>1581</v>
      </c>
      <c r="H1505" s="31">
        <f t="shared" si="24"/>
        <v>0</v>
      </c>
    </row>
    <row r="1506" spans="5:8" x14ac:dyDescent="0.25">
      <c r="E1506" s="36"/>
      <c r="F1506" s="29" t="s">
        <v>3071</v>
      </c>
      <c r="G1506" s="34" t="s">
        <v>1581</v>
      </c>
      <c r="H1506" s="31">
        <f t="shared" si="24"/>
        <v>0</v>
      </c>
    </row>
    <row r="1507" spans="5:8" x14ac:dyDescent="0.25">
      <c r="E1507" s="36"/>
      <c r="F1507" s="29" t="s">
        <v>3072</v>
      </c>
      <c r="G1507" s="34" t="s">
        <v>1581</v>
      </c>
      <c r="H1507" s="31">
        <f t="shared" si="24"/>
        <v>0</v>
      </c>
    </row>
    <row r="1508" spans="5:8" x14ac:dyDescent="0.25">
      <c r="E1508" s="36"/>
      <c r="F1508" s="33" t="s">
        <v>3073</v>
      </c>
      <c r="G1508" s="34" t="s">
        <v>1581</v>
      </c>
      <c r="H1508" s="31">
        <f t="shared" si="24"/>
        <v>0</v>
      </c>
    </row>
    <row r="1509" spans="5:8" x14ac:dyDescent="0.25">
      <c r="E1509" s="36"/>
      <c r="F1509" s="33" t="s">
        <v>3074</v>
      </c>
      <c r="G1509" s="34" t="s">
        <v>1581</v>
      </c>
      <c r="H1509" s="31">
        <f t="shared" si="24"/>
        <v>0</v>
      </c>
    </row>
    <row r="1510" spans="5:8" x14ac:dyDescent="0.25">
      <c r="E1510" s="36"/>
      <c r="F1510" s="33" t="s">
        <v>3075</v>
      </c>
      <c r="G1510" s="34" t="s">
        <v>1581</v>
      </c>
      <c r="H1510" s="31">
        <f t="shared" si="24"/>
        <v>0</v>
      </c>
    </row>
    <row r="1511" spans="5:8" x14ac:dyDescent="0.25">
      <c r="E1511" s="36"/>
      <c r="F1511" s="33" t="s">
        <v>3076</v>
      </c>
      <c r="G1511" s="34" t="s">
        <v>1581</v>
      </c>
      <c r="H1511" s="31">
        <f t="shared" si="24"/>
        <v>0</v>
      </c>
    </row>
    <row r="1512" spans="5:8" x14ac:dyDescent="0.25">
      <c r="E1512" s="36"/>
      <c r="F1512" s="29" t="s">
        <v>3077</v>
      </c>
      <c r="G1512" s="34" t="s">
        <v>1581</v>
      </c>
      <c r="H1512" s="31">
        <f t="shared" si="24"/>
        <v>0</v>
      </c>
    </row>
    <row r="1513" spans="5:8" x14ac:dyDescent="0.25">
      <c r="E1513" s="36"/>
      <c r="F1513" s="33" t="s">
        <v>3078</v>
      </c>
      <c r="G1513" s="34" t="s">
        <v>1581</v>
      </c>
      <c r="H1513" s="31">
        <f t="shared" si="24"/>
        <v>0</v>
      </c>
    </row>
    <row r="1514" spans="5:8" x14ac:dyDescent="0.25">
      <c r="E1514" s="36"/>
      <c r="F1514" s="29" t="s">
        <v>3079</v>
      </c>
      <c r="G1514" s="34" t="s">
        <v>1581</v>
      </c>
      <c r="H1514" s="31">
        <f t="shared" si="24"/>
        <v>0</v>
      </c>
    </row>
    <row r="1515" spans="5:8" x14ac:dyDescent="0.25">
      <c r="E1515" s="36"/>
      <c r="F1515" s="33" t="s">
        <v>3080</v>
      </c>
      <c r="G1515" s="34" t="s">
        <v>1581</v>
      </c>
      <c r="H1515" s="31">
        <f t="shared" si="24"/>
        <v>0</v>
      </c>
    </row>
    <row r="1516" spans="5:8" x14ac:dyDescent="0.25">
      <c r="E1516" s="36"/>
      <c r="F1516" s="33" t="s">
        <v>3081</v>
      </c>
      <c r="G1516" s="34" t="s">
        <v>1581</v>
      </c>
      <c r="H1516" s="31">
        <f t="shared" si="24"/>
        <v>0</v>
      </c>
    </row>
    <row r="1517" spans="5:8" x14ac:dyDescent="0.25">
      <c r="E1517" s="36"/>
      <c r="F1517" s="29" t="s">
        <v>3082</v>
      </c>
      <c r="G1517" s="34" t="s">
        <v>1581</v>
      </c>
      <c r="H1517" s="31">
        <f t="shared" si="24"/>
        <v>0</v>
      </c>
    </row>
    <row r="1518" spans="5:8" x14ac:dyDescent="0.25">
      <c r="E1518" s="36"/>
      <c r="F1518" s="29" t="s">
        <v>3083</v>
      </c>
      <c r="G1518" s="34" t="s">
        <v>1581</v>
      </c>
      <c r="H1518" s="31">
        <f t="shared" si="24"/>
        <v>0</v>
      </c>
    </row>
    <row r="1519" spans="5:8" x14ac:dyDescent="0.25">
      <c r="E1519" s="36"/>
      <c r="F1519" s="29" t="s">
        <v>3084</v>
      </c>
      <c r="G1519" s="34" t="s">
        <v>1581</v>
      </c>
      <c r="H1519" s="31">
        <f t="shared" si="24"/>
        <v>0</v>
      </c>
    </row>
    <row r="1520" spans="5:8" x14ac:dyDescent="0.25">
      <c r="E1520" s="36"/>
      <c r="F1520" s="29" t="s">
        <v>3085</v>
      </c>
      <c r="G1520" s="34" t="s">
        <v>1581</v>
      </c>
      <c r="H1520" s="31">
        <f t="shared" si="24"/>
        <v>0</v>
      </c>
    </row>
    <row r="1521" spans="5:8" x14ac:dyDescent="0.25">
      <c r="E1521" s="36"/>
      <c r="F1521" s="33" t="s">
        <v>3086</v>
      </c>
      <c r="G1521" s="34" t="s">
        <v>1581</v>
      </c>
      <c r="H1521" s="31">
        <f t="shared" si="24"/>
        <v>0</v>
      </c>
    </row>
    <row r="1522" spans="5:8" x14ac:dyDescent="0.25">
      <c r="E1522" s="36"/>
      <c r="F1522" s="33" t="s">
        <v>3087</v>
      </c>
      <c r="G1522" s="34" t="s">
        <v>1581</v>
      </c>
      <c r="H1522" s="31">
        <f t="shared" si="24"/>
        <v>0</v>
      </c>
    </row>
    <row r="1523" spans="5:8" x14ac:dyDescent="0.25">
      <c r="E1523" s="36"/>
      <c r="F1523" s="33" t="s">
        <v>3088</v>
      </c>
      <c r="G1523" s="34" t="s">
        <v>1581</v>
      </c>
      <c r="H1523" s="31">
        <f t="shared" si="24"/>
        <v>0</v>
      </c>
    </row>
    <row r="1524" spans="5:8" x14ac:dyDescent="0.25">
      <c r="E1524" s="36"/>
      <c r="F1524" s="33" t="s">
        <v>3089</v>
      </c>
      <c r="G1524" s="34" t="s">
        <v>1581</v>
      </c>
      <c r="H1524" s="31">
        <f t="shared" si="24"/>
        <v>0</v>
      </c>
    </row>
    <row r="1525" spans="5:8" x14ac:dyDescent="0.25">
      <c r="E1525" s="36"/>
      <c r="F1525" s="33" t="s">
        <v>3090</v>
      </c>
      <c r="G1525" s="34" t="s">
        <v>1581</v>
      </c>
      <c r="H1525" s="31">
        <f t="shared" si="24"/>
        <v>0</v>
      </c>
    </row>
    <row r="1526" spans="5:8" x14ac:dyDescent="0.25">
      <c r="E1526" s="36"/>
      <c r="F1526" s="33" t="s">
        <v>3091</v>
      </c>
      <c r="G1526" s="34" t="s">
        <v>1581</v>
      </c>
      <c r="H1526" s="31">
        <f t="shared" si="24"/>
        <v>0</v>
      </c>
    </row>
    <row r="1527" spans="5:8" x14ac:dyDescent="0.25">
      <c r="E1527" s="36"/>
      <c r="F1527" s="33" t="s">
        <v>3092</v>
      </c>
      <c r="G1527" s="34" t="s">
        <v>1581</v>
      </c>
      <c r="H1527" s="31">
        <f t="shared" si="24"/>
        <v>0</v>
      </c>
    </row>
    <row r="1528" spans="5:8" x14ac:dyDescent="0.25">
      <c r="E1528" s="36"/>
      <c r="F1528" s="33" t="s">
        <v>3093</v>
      </c>
      <c r="G1528" s="34" t="s">
        <v>1581</v>
      </c>
      <c r="H1528" s="31">
        <f t="shared" si="24"/>
        <v>0</v>
      </c>
    </row>
    <row r="1529" spans="5:8" x14ac:dyDescent="0.25">
      <c r="E1529" s="36"/>
      <c r="F1529" s="29" t="s">
        <v>3094</v>
      </c>
      <c r="G1529" s="34" t="s">
        <v>1581</v>
      </c>
      <c r="H1529" s="31">
        <f t="shared" si="24"/>
        <v>0</v>
      </c>
    </row>
    <row r="1530" spans="5:8" x14ac:dyDescent="0.25">
      <c r="E1530" s="36"/>
      <c r="F1530" s="33" t="s">
        <v>3095</v>
      </c>
      <c r="G1530" s="34" t="s">
        <v>1581</v>
      </c>
      <c r="H1530" s="31">
        <f t="shared" si="24"/>
        <v>0</v>
      </c>
    </row>
    <row r="1531" spans="5:8" x14ac:dyDescent="0.25">
      <c r="E1531" s="36"/>
      <c r="F1531" s="29" t="s">
        <v>3096</v>
      </c>
      <c r="G1531" s="34" t="s">
        <v>1581</v>
      </c>
      <c r="H1531" s="31">
        <f t="shared" si="24"/>
        <v>0</v>
      </c>
    </row>
    <row r="1532" spans="5:8" x14ac:dyDescent="0.25">
      <c r="E1532" s="36"/>
      <c r="F1532" s="29" t="s">
        <v>3097</v>
      </c>
      <c r="G1532" s="34" t="s">
        <v>1581</v>
      </c>
      <c r="H1532" s="31">
        <f t="shared" si="24"/>
        <v>0</v>
      </c>
    </row>
    <row r="1533" spans="5:8" x14ac:dyDescent="0.25">
      <c r="E1533" s="36"/>
      <c r="F1533" s="29" t="s">
        <v>3098</v>
      </c>
      <c r="G1533" s="34" t="s">
        <v>1581</v>
      </c>
      <c r="H1533" s="31">
        <f t="shared" si="24"/>
        <v>0</v>
      </c>
    </row>
    <row r="1534" spans="5:8" x14ac:dyDescent="0.25">
      <c r="E1534" s="36"/>
      <c r="F1534" s="33" t="s">
        <v>3099</v>
      </c>
      <c r="G1534" s="34" t="s">
        <v>1581</v>
      </c>
      <c r="H1534" s="31">
        <f t="shared" si="24"/>
        <v>0</v>
      </c>
    </row>
    <row r="1535" spans="5:8" x14ac:dyDescent="0.25">
      <c r="E1535" s="36"/>
      <c r="F1535" s="33" t="s">
        <v>3100</v>
      </c>
      <c r="G1535" s="34" t="s">
        <v>1581</v>
      </c>
      <c r="H1535" s="31">
        <f t="shared" si="24"/>
        <v>0</v>
      </c>
    </row>
    <row r="1536" spans="5:8" x14ac:dyDescent="0.25">
      <c r="E1536" s="36"/>
      <c r="F1536" s="33" t="s">
        <v>3101</v>
      </c>
      <c r="G1536" s="34" t="s">
        <v>1581</v>
      </c>
      <c r="H1536" s="31">
        <f t="shared" si="24"/>
        <v>0</v>
      </c>
    </row>
    <row r="1537" spans="5:8" x14ac:dyDescent="0.25">
      <c r="E1537" s="36"/>
      <c r="F1537" s="33" t="s">
        <v>3102</v>
      </c>
      <c r="G1537" s="34" t="s">
        <v>1581</v>
      </c>
      <c r="H1537" s="31">
        <f t="shared" si="24"/>
        <v>0</v>
      </c>
    </row>
    <row r="1538" spans="5:8" x14ac:dyDescent="0.25">
      <c r="E1538" s="36"/>
      <c r="F1538" s="29" t="s">
        <v>3103</v>
      </c>
      <c r="G1538" s="34" t="s">
        <v>1581</v>
      </c>
      <c r="H1538" s="31">
        <f t="shared" si="24"/>
        <v>0</v>
      </c>
    </row>
    <row r="1539" spans="5:8" x14ac:dyDescent="0.25">
      <c r="E1539" s="36"/>
      <c r="F1539" s="29" t="s">
        <v>3104</v>
      </c>
      <c r="G1539" s="34" t="s">
        <v>1581</v>
      </c>
      <c r="H1539" s="31">
        <f t="shared" si="24"/>
        <v>0</v>
      </c>
    </row>
    <row r="1540" spans="5:8" x14ac:dyDescent="0.25">
      <c r="E1540" s="36"/>
      <c r="F1540" s="33" t="s">
        <v>3105</v>
      </c>
      <c r="G1540" s="34" t="s">
        <v>1581</v>
      </c>
      <c r="H1540" s="31">
        <f t="shared" ref="H1540:H1603" si="25">VLOOKUP(G1540,$A$4:$B$31,2,FALSE)</f>
        <v>0</v>
      </c>
    </row>
    <row r="1541" spans="5:8" x14ac:dyDescent="0.25">
      <c r="E1541" s="36"/>
      <c r="F1541" s="29" t="s">
        <v>3106</v>
      </c>
      <c r="G1541" s="34" t="s">
        <v>1581</v>
      </c>
      <c r="H1541" s="31">
        <f t="shared" si="25"/>
        <v>0</v>
      </c>
    </row>
    <row r="1542" spans="5:8" x14ac:dyDescent="0.25">
      <c r="E1542" s="36"/>
      <c r="F1542" s="33" t="s">
        <v>3107</v>
      </c>
      <c r="G1542" s="34" t="s">
        <v>1581</v>
      </c>
      <c r="H1542" s="31">
        <f t="shared" si="25"/>
        <v>0</v>
      </c>
    </row>
    <row r="1543" spans="5:8" x14ac:dyDescent="0.25">
      <c r="E1543" s="36"/>
      <c r="F1543" s="29" t="s">
        <v>3108</v>
      </c>
      <c r="G1543" s="34" t="s">
        <v>1581</v>
      </c>
      <c r="H1543" s="31">
        <f t="shared" si="25"/>
        <v>0</v>
      </c>
    </row>
    <row r="1544" spans="5:8" x14ac:dyDescent="0.25">
      <c r="E1544" s="36"/>
      <c r="F1544" s="33" t="s">
        <v>3109</v>
      </c>
      <c r="G1544" s="34" t="s">
        <v>1581</v>
      </c>
      <c r="H1544" s="31">
        <f t="shared" si="25"/>
        <v>0</v>
      </c>
    </row>
    <row r="1545" spans="5:8" x14ac:dyDescent="0.25">
      <c r="E1545" s="36"/>
      <c r="F1545" s="29" t="s">
        <v>3110</v>
      </c>
      <c r="G1545" s="34" t="s">
        <v>1581</v>
      </c>
      <c r="H1545" s="31">
        <f t="shared" si="25"/>
        <v>0</v>
      </c>
    </row>
    <row r="1546" spans="5:8" x14ac:dyDescent="0.25">
      <c r="E1546" s="36"/>
      <c r="F1546" s="33" t="s">
        <v>3111</v>
      </c>
      <c r="G1546" s="34" t="s">
        <v>1581</v>
      </c>
      <c r="H1546" s="31">
        <f t="shared" si="25"/>
        <v>0</v>
      </c>
    </row>
    <row r="1547" spans="5:8" x14ac:dyDescent="0.25">
      <c r="E1547" s="36"/>
      <c r="F1547" s="29" t="s">
        <v>3112</v>
      </c>
      <c r="G1547" s="34" t="s">
        <v>1581</v>
      </c>
      <c r="H1547" s="31">
        <f t="shared" si="25"/>
        <v>0</v>
      </c>
    </row>
    <row r="1548" spans="5:8" x14ac:dyDescent="0.25">
      <c r="E1548" s="36"/>
      <c r="F1548" s="33" t="s">
        <v>3113</v>
      </c>
      <c r="G1548" s="34" t="s">
        <v>1581</v>
      </c>
      <c r="H1548" s="31">
        <f t="shared" si="25"/>
        <v>0</v>
      </c>
    </row>
    <row r="1549" spans="5:8" x14ac:dyDescent="0.25">
      <c r="E1549" s="36"/>
      <c r="F1549" s="33" t="s">
        <v>3114</v>
      </c>
      <c r="G1549" s="34" t="s">
        <v>1581</v>
      </c>
      <c r="H1549" s="31">
        <f t="shared" si="25"/>
        <v>0</v>
      </c>
    </row>
    <row r="1550" spans="5:8" x14ac:dyDescent="0.25">
      <c r="E1550" s="36"/>
      <c r="F1550" s="29" t="s">
        <v>3115</v>
      </c>
      <c r="G1550" s="34" t="s">
        <v>1581</v>
      </c>
      <c r="H1550" s="31">
        <f t="shared" si="25"/>
        <v>0</v>
      </c>
    </row>
    <row r="1551" spans="5:8" x14ac:dyDescent="0.25">
      <c r="E1551" s="36"/>
      <c r="F1551" s="29" t="s">
        <v>3116</v>
      </c>
      <c r="G1551" s="34" t="s">
        <v>1581</v>
      </c>
      <c r="H1551" s="31">
        <f t="shared" si="25"/>
        <v>0</v>
      </c>
    </row>
    <row r="1552" spans="5:8" x14ac:dyDescent="0.25">
      <c r="E1552" s="36"/>
      <c r="F1552" s="29" t="s">
        <v>3117</v>
      </c>
      <c r="G1552" s="34" t="s">
        <v>1581</v>
      </c>
      <c r="H1552" s="31">
        <f t="shared" si="25"/>
        <v>0</v>
      </c>
    </row>
    <row r="1553" spans="5:8" x14ac:dyDescent="0.25">
      <c r="E1553" s="36"/>
      <c r="F1553" s="29" t="s">
        <v>3118</v>
      </c>
      <c r="G1553" s="34" t="s">
        <v>1581</v>
      </c>
      <c r="H1553" s="31">
        <f t="shared" si="25"/>
        <v>0</v>
      </c>
    </row>
    <row r="1554" spans="5:8" x14ac:dyDescent="0.25">
      <c r="E1554" s="36"/>
      <c r="F1554" s="29" t="s">
        <v>3119</v>
      </c>
      <c r="G1554" s="34" t="s">
        <v>1581</v>
      </c>
      <c r="H1554" s="31">
        <f t="shared" si="25"/>
        <v>0</v>
      </c>
    </row>
    <row r="1555" spans="5:8" x14ac:dyDescent="0.25">
      <c r="E1555" s="36"/>
      <c r="F1555" s="54" t="s">
        <v>3120</v>
      </c>
      <c r="G1555" s="34" t="s">
        <v>1581</v>
      </c>
      <c r="H1555" s="31">
        <f t="shared" si="25"/>
        <v>0</v>
      </c>
    </row>
    <row r="1556" spans="5:8" x14ac:dyDescent="0.25">
      <c r="E1556" s="36"/>
      <c r="F1556" s="29" t="s">
        <v>3121</v>
      </c>
      <c r="G1556" s="34" t="s">
        <v>1581</v>
      </c>
      <c r="H1556" s="31">
        <f t="shared" si="25"/>
        <v>0</v>
      </c>
    </row>
    <row r="1557" spans="5:8" x14ac:dyDescent="0.25">
      <c r="E1557" s="36"/>
      <c r="F1557" s="29" t="s">
        <v>3122</v>
      </c>
      <c r="G1557" s="34" t="s">
        <v>1581</v>
      </c>
      <c r="H1557" s="31">
        <f t="shared" si="25"/>
        <v>0</v>
      </c>
    </row>
    <row r="1558" spans="5:8" x14ac:dyDescent="0.25">
      <c r="E1558" s="36"/>
      <c r="F1558" s="29" t="s">
        <v>3123</v>
      </c>
      <c r="G1558" s="34" t="s">
        <v>1581</v>
      </c>
      <c r="H1558" s="31">
        <f t="shared" si="25"/>
        <v>0</v>
      </c>
    </row>
    <row r="1559" spans="5:8" x14ac:dyDescent="0.25">
      <c r="E1559" s="36"/>
      <c r="F1559" s="29" t="s">
        <v>3124</v>
      </c>
      <c r="G1559" s="34" t="s">
        <v>1581</v>
      </c>
      <c r="H1559" s="31">
        <f t="shared" si="25"/>
        <v>0</v>
      </c>
    </row>
    <row r="1560" spans="5:8" x14ac:dyDescent="0.25">
      <c r="E1560" s="36"/>
      <c r="F1560" s="29" t="s">
        <v>3125</v>
      </c>
      <c r="G1560" s="34" t="s">
        <v>1581</v>
      </c>
      <c r="H1560" s="31">
        <f t="shared" si="25"/>
        <v>0</v>
      </c>
    </row>
    <row r="1561" spans="5:8" x14ac:dyDescent="0.25">
      <c r="E1561" s="36"/>
      <c r="F1561" s="48" t="s">
        <v>3126</v>
      </c>
      <c r="G1561" s="34" t="s">
        <v>1581</v>
      </c>
      <c r="H1561" s="31">
        <f t="shared" si="25"/>
        <v>0</v>
      </c>
    </row>
    <row r="1562" spans="5:8" x14ac:dyDescent="0.25">
      <c r="E1562" s="36"/>
      <c r="F1562" s="29" t="s">
        <v>3127</v>
      </c>
      <c r="G1562" s="34" t="s">
        <v>1581</v>
      </c>
      <c r="H1562" s="31">
        <f t="shared" si="25"/>
        <v>0</v>
      </c>
    </row>
    <row r="1563" spans="5:8" x14ac:dyDescent="0.25">
      <c r="E1563" s="36"/>
      <c r="F1563" s="29" t="s">
        <v>3128</v>
      </c>
      <c r="G1563" s="34" t="s">
        <v>1581</v>
      </c>
      <c r="H1563" s="31">
        <f t="shared" si="25"/>
        <v>0</v>
      </c>
    </row>
    <row r="1564" spans="5:8" x14ac:dyDescent="0.25">
      <c r="E1564" s="36"/>
      <c r="F1564" s="29" t="s">
        <v>3129</v>
      </c>
      <c r="G1564" s="34" t="s">
        <v>1581</v>
      </c>
      <c r="H1564" s="31">
        <f t="shared" si="25"/>
        <v>0</v>
      </c>
    </row>
    <row r="1565" spans="5:8" x14ac:dyDescent="0.25">
      <c r="E1565" s="36"/>
      <c r="F1565" s="29" t="s">
        <v>3130</v>
      </c>
      <c r="G1565" s="34" t="s">
        <v>1581</v>
      </c>
      <c r="H1565" s="31">
        <f t="shared" si="25"/>
        <v>0</v>
      </c>
    </row>
    <row r="1566" spans="5:8" x14ac:dyDescent="0.25">
      <c r="E1566" s="36"/>
      <c r="F1566" s="29" t="s">
        <v>3131</v>
      </c>
      <c r="G1566" s="34" t="s">
        <v>1581</v>
      </c>
      <c r="H1566" s="31">
        <f t="shared" si="25"/>
        <v>0</v>
      </c>
    </row>
    <row r="1567" spans="5:8" x14ac:dyDescent="0.25">
      <c r="E1567" s="36"/>
      <c r="F1567" s="29" t="s">
        <v>3132</v>
      </c>
      <c r="G1567" s="34" t="s">
        <v>1581</v>
      </c>
      <c r="H1567" s="31">
        <f t="shared" si="25"/>
        <v>0</v>
      </c>
    </row>
    <row r="1568" spans="5:8" x14ac:dyDescent="0.25">
      <c r="E1568" s="36"/>
      <c r="F1568" s="29" t="s">
        <v>3133</v>
      </c>
      <c r="G1568" s="34" t="s">
        <v>1581</v>
      </c>
      <c r="H1568" s="31">
        <f t="shared" si="25"/>
        <v>0</v>
      </c>
    </row>
    <row r="1569" spans="5:8" x14ac:dyDescent="0.25">
      <c r="E1569" s="36"/>
      <c r="F1569" s="29" t="s">
        <v>3134</v>
      </c>
      <c r="G1569" s="34" t="s">
        <v>1581</v>
      </c>
      <c r="H1569" s="31">
        <f t="shared" si="25"/>
        <v>0</v>
      </c>
    </row>
    <row r="1570" spans="5:8" x14ac:dyDescent="0.25">
      <c r="E1570" s="36"/>
      <c r="F1570" s="29" t="s">
        <v>3135</v>
      </c>
      <c r="G1570" s="34" t="s">
        <v>1581</v>
      </c>
      <c r="H1570" s="31">
        <f t="shared" si="25"/>
        <v>0</v>
      </c>
    </row>
    <row r="1571" spans="5:8" x14ac:dyDescent="0.25">
      <c r="E1571" s="36"/>
      <c r="F1571" s="29" t="s">
        <v>3136</v>
      </c>
      <c r="G1571" s="34" t="s">
        <v>1581</v>
      </c>
      <c r="H1571" s="31">
        <f t="shared" si="25"/>
        <v>0</v>
      </c>
    </row>
    <row r="1572" spans="5:8" x14ac:dyDescent="0.25">
      <c r="E1572" s="36"/>
      <c r="F1572" s="29" t="s">
        <v>3137</v>
      </c>
      <c r="G1572" s="34" t="s">
        <v>1581</v>
      </c>
      <c r="H1572" s="31">
        <f t="shared" si="25"/>
        <v>0</v>
      </c>
    </row>
    <row r="1573" spans="5:8" x14ac:dyDescent="0.25">
      <c r="E1573" s="36"/>
      <c r="F1573" s="29" t="s">
        <v>3138</v>
      </c>
      <c r="G1573" s="34" t="s">
        <v>1581</v>
      </c>
      <c r="H1573" s="31">
        <f t="shared" si="25"/>
        <v>0</v>
      </c>
    </row>
    <row r="1574" spans="5:8" x14ac:dyDescent="0.25">
      <c r="E1574" s="36"/>
      <c r="F1574" s="29" t="s">
        <v>3139</v>
      </c>
      <c r="G1574" s="34" t="s">
        <v>1581</v>
      </c>
      <c r="H1574" s="31">
        <f t="shared" si="25"/>
        <v>0</v>
      </c>
    </row>
    <row r="1575" spans="5:8" x14ac:dyDescent="0.25">
      <c r="E1575" s="36"/>
      <c r="F1575" s="29" t="s">
        <v>3140</v>
      </c>
      <c r="G1575" s="34" t="s">
        <v>1581</v>
      </c>
      <c r="H1575" s="31">
        <f t="shared" si="25"/>
        <v>0</v>
      </c>
    </row>
    <row r="1576" spans="5:8" x14ac:dyDescent="0.25">
      <c r="E1576" s="36"/>
      <c r="F1576" s="29" t="s">
        <v>3141</v>
      </c>
      <c r="G1576" s="34" t="s">
        <v>1581</v>
      </c>
      <c r="H1576" s="31">
        <f t="shared" si="25"/>
        <v>0</v>
      </c>
    </row>
    <row r="1577" spans="5:8" x14ac:dyDescent="0.25">
      <c r="E1577" s="36"/>
      <c r="F1577" s="29" t="s">
        <v>3142</v>
      </c>
      <c r="G1577" s="34" t="s">
        <v>1581</v>
      </c>
      <c r="H1577" s="31">
        <f t="shared" si="25"/>
        <v>0</v>
      </c>
    </row>
    <row r="1578" spans="5:8" x14ac:dyDescent="0.25">
      <c r="E1578" s="36"/>
      <c r="F1578" s="29" t="s">
        <v>3143</v>
      </c>
      <c r="G1578" s="34" t="s">
        <v>1581</v>
      </c>
      <c r="H1578" s="31">
        <f t="shared" si="25"/>
        <v>0</v>
      </c>
    </row>
    <row r="1579" spans="5:8" x14ac:dyDescent="0.25">
      <c r="E1579" s="36"/>
      <c r="F1579" s="29" t="s">
        <v>3144</v>
      </c>
      <c r="G1579" s="34" t="s">
        <v>1581</v>
      </c>
      <c r="H1579" s="31">
        <f t="shared" si="25"/>
        <v>0</v>
      </c>
    </row>
    <row r="1580" spans="5:8" x14ac:dyDescent="0.25">
      <c r="E1580" s="36"/>
      <c r="F1580" s="48" t="s">
        <v>3145</v>
      </c>
      <c r="G1580" s="34" t="s">
        <v>1581</v>
      </c>
      <c r="H1580" s="31">
        <f t="shared" si="25"/>
        <v>0</v>
      </c>
    </row>
    <row r="1581" spans="5:8" x14ac:dyDescent="0.25">
      <c r="E1581" s="36"/>
      <c r="F1581" s="29" t="s">
        <v>3146</v>
      </c>
      <c r="G1581" s="34" t="s">
        <v>1557</v>
      </c>
      <c r="H1581" s="31">
        <f t="shared" si="25"/>
        <v>0.10960000000000003</v>
      </c>
    </row>
    <row r="1582" spans="5:8" x14ac:dyDescent="0.25">
      <c r="E1582" s="36"/>
      <c r="F1582" s="29" t="s">
        <v>3147</v>
      </c>
      <c r="G1582" s="34" t="s">
        <v>1581</v>
      </c>
      <c r="H1582" s="31">
        <f t="shared" si="25"/>
        <v>0</v>
      </c>
    </row>
    <row r="1583" spans="5:8" x14ac:dyDescent="0.25">
      <c r="E1583" s="36"/>
      <c r="F1583" s="29" t="s">
        <v>3148</v>
      </c>
      <c r="G1583" s="34" t="s">
        <v>1581</v>
      </c>
      <c r="H1583" s="31">
        <f t="shared" si="25"/>
        <v>0</v>
      </c>
    </row>
    <row r="1584" spans="5:8" x14ac:dyDescent="0.25">
      <c r="E1584" s="36"/>
      <c r="F1584" s="29" t="s">
        <v>3149</v>
      </c>
      <c r="G1584" s="34" t="s">
        <v>1581</v>
      </c>
      <c r="H1584" s="31">
        <f t="shared" si="25"/>
        <v>0</v>
      </c>
    </row>
    <row r="1585" spans="5:8" x14ac:dyDescent="0.25">
      <c r="E1585" s="36"/>
      <c r="F1585" s="33" t="s">
        <v>3150</v>
      </c>
      <c r="G1585" s="34" t="s">
        <v>1581</v>
      </c>
      <c r="H1585" s="31">
        <f t="shared" si="25"/>
        <v>0</v>
      </c>
    </row>
    <row r="1586" spans="5:8" x14ac:dyDescent="0.25">
      <c r="E1586" s="36"/>
      <c r="F1586" s="33" t="s">
        <v>3151</v>
      </c>
      <c r="G1586" s="34" t="s">
        <v>1581</v>
      </c>
      <c r="H1586" s="31">
        <f t="shared" si="25"/>
        <v>0</v>
      </c>
    </row>
    <row r="1587" spans="5:8" x14ac:dyDescent="0.25">
      <c r="E1587" s="36"/>
      <c r="F1587" s="29" t="s">
        <v>3152</v>
      </c>
      <c r="G1587" s="34" t="s">
        <v>1581</v>
      </c>
      <c r="H1587" s="31">
        <f t="shared" si="25"/>
        <v>0</v>
      </c>
    </row>
    <row r="1588" spans="5:8" x14ac:dyDescent="0.25">
      <c r="E1588" s="36"/>
      <c r="F1588" s="53" t="s">
        <v>3153</v>
      </c>
      <c r="G1588" s="34" t="s">
        <v>1581</v>
      </c>
      <c r="H1588" s="31">
        <f t="shared" si="25"/>
        <v>0</v>
      </c>
    </row>
    <row r="1589" spans="5:8" x14ac:dyDescent="0.25">
      <c r="E1589" s="36"/>
      <c r="F1589" s="29" t="s">
        <v>3154</v>
      </c>
      <c r="G1589" s="34" t="s">
        <v>1581</v>
      </c>
      <c r="H1589" s="31">
        <f t="shared" si="25"/>
        <v>0</v>
      </c>
    </row>
    <row r="1590" spans="5:8" x14ac:dyDescent="0.25">
      <c r="E1590" s="36"/>
      <c r="F1590" s="33" t="s">
        <v>3155</v>
      </c>
      <c r="G1590" s="34" t="s">
        <v>1581</v>
      </c>
      <c r="H1590" s="31">
        <f t="shared" si="25"/>
        <v>0</v>
      </c>
    </row>
    <row r="1591" spans="5:8" x14ac:dyDescent="0.25">
      <c r="E1591" s="36"/>
      <c r="F1591" s="29" t="s">
        <v>3156</v>
      </c>
      <c r="G1591" s="34" t="s">
        <v>1581</v>
      </c>
      <c r="H1591" s="31">
        <f t="shared" si="25"/>
        <v>0</v>
      </c>
    </row>
    <row r="1592" spans="5:8" x14ac:dyDescent="0.25">
      <c r="E1592" s="36"/>
      <c r="F1592" s="29" t="s">
        <v>3157</v>
      </c>
      <c r="G1592" s="34" t="s">
        <v>1581</v>
      </c>
      <c r="H1592" s="31">
        <f t="shared" si="25"/>
        <v>0</v>
      </c>
    </row>
    <row r="1593" spans="5:8" x14ac:dyDescent="0.25">
      <c r="E1593" s="36"/>
      <c r="F1593" s="29" t="s">
        <v>3158</v>
      </c>
      <c r="G1593" s="34" t="s">
        <v>1581</v>
      </c>
      <c r="H1593" s="31">
        <f t="shared" si="25"/>
        <v>0</v>
      </c>
    </row>
    <row r="1594" spans="5:8" x14ac:dyDescent="0.25">
      <c r="E1594" s="36"/>
      <c r="F1594" s="29" t="s">
        <v>3159</v>
      </c>
      <c r="G1594" s="34" t="s">
        <v>1581</v>
      </c>
      <c r="H1594" s="31">
        <f t="shared" si="25"/>
        <v>0</v>
      </c>
    </row>
    <row r="1595" spans="5:8" x14ac:dyDescent="0.25">
      <c r="E1595" s="36"/>
      <c r="F1595" s="29" t="s">
        <v>3160</v>
      </c>
      <c r="G1595" s="34" t="s">
        <v>1581</v>
      </c>
      <c r="H1595" s="31">
        <f t="shared" si="25"/>
        <v>0</v>
      </c>
    </row>
    <row r="1596" spans="5:8" x14ac:dyDescent="0.25">
      <c r="E1596" s="36"/>
      <c r="F1596" s="29" t="s">
        <v>3161</v>
      </c>
      <c r="G1596" s="34" t="s">
        <v>1581</v>
      </c>
      <c r="H1596" s="31">
        <f t="shared" si="25"/>
        <v>0</v>
      </c>
    </row>
    <row r="1597" spans="5:8" x14ac:dyDescent="0.25">
      <c r="E1597" s="36"/>
      <c r="F1597" s="53" t="s">
        <v>3162</v>
      </c>
      <c r="G1597" s="34" t="s">
        <v>1581</v>
      </c>
      <c r="H1597" s="31">
        <f t="shared" si="25"/>
        <v>0</v>
      </c>
    </row>
    <row r="1598" spans="5:8" x14ac:dyDescent="0.25">
      <c r="E1598" s="36"/>
      <c r="F1598" s="33" t="s">
        <v>3163</v>
      </c>
      <c r="G1598" s="34" t="s">
        <v>1581</v>
      </c>
      <c r="H1598" s="31">
        <f t="shared" si="25"/>
        <v>0</v>
      </c>
    </row>
    <row r="1599" spans="5:8" x14ac:dyDescent="0.25">
      <c r="E1599" s="36"/>
      <c r="F1599" s="33" t="s">
        <v>3164</v>
      </c>
      <c r="G1599" s="34" t="s">
        <v>1581</v>
      </c>
      <c r="H1599" s="31">
        <f t="shared" si="25"/>
        <v>0</v>
      </c>
    </row>
    <row r="1600" spans="5:8" x14ac:dyDescent="0.25">
      <c r="E1600" s="36"/>
      <c r="F1600" s="33" t="s">
        <v>3165</v>
      </c>
      <c r="G1600" s="34" t="s">
        <v>1581</v>
      </c>
      <c r="H1600" s="31">
        <f t="shared" si="25"/>
        <v>0</v>
      </c>
    </row>
    <row r="1601" spans="5:8" x14ac:dyDescent="0.25">
      <c r="E1601" s="36"/>
      <c r="F1601" s="33" t="s">
        <v>3166</v>
      </c>
      <c r="G1601" s="34" t="s">
        <v>1581</v>
      </c>
      <c r="H1601" s="31">
        <f t="shared" si="25"/>
        <v>0</v>
      </c>
    </row>
    <row r="1602" spans="5:8" x14ac:dyDescent="0.25">
      <c r="E1602" s="36"/>
      <c r="F1602" s="33" t="s">
        <v>3167</v>
      </c>
      <c r="G1602" s="34" t="s">
        <v>1581</v>
      </c>
      <c r="H1602" s="31">
        <f t="shared" si="25"/>
        <v>0</v>
      </c>
    </row>
    <row r="1603" spans="5:8" x14ac:dyDescent="0.25">
      <c r="E1603" s="36"/>
      <c r="F1603" s="33" t="s">
        <v>3168</v>
      </c>
      <c r="G1603" s="34" t="s">
        <v>1581</v>
      </c>
      <c r="H1603" s="31">
        <f t="shared" si="25"/>
        <v>0</v>
      </c>
    </row>
    <row r="1604" spans="5:8" x14ac:dyDescent="0.25">
      <c r="E1604" s="36"/>
      <c r="F1604" s="33" t="s">
        <v>3169</v>
      </c>
      <c r="G1604" s="34" t="s">
        <v>1581</v>
      </c>
      <c r="H1604" s="31">
        <f t="shared" ref="H1604:H1667" si="26">VLOOKUP(G1604,$A$4:$B$31,2,FALSE)</f>
        <v>0</v>
      </c>
    </row>
    <row r="1605" spans="5:8" x14ac:dyDescent="0.25">
      <c r="E1605" s="36"/>
      <c r="F1605" s="29" t="s">
        <v>3170</v>
      </c>
      <c r="G1605" s="34" t="s">
        <v>1581</v>
      </c>
      <c r="H1605" s="31">
        <f t="shared" si="26"/>
        <v>0</v>
      </c>
    </row>
    <row r="1606" spans="5:8" x14ac:dyDescent="0.25">
      <c r="E1606" s="36"/>
      <c r="F1606" s="33" t="s">
        <v>3171</v>
      </c>
      <c r="G1606" s="34" t="s">
        <v>1581</v>
      </c>
      <c r="H1606" s="31">
        <f t="shared" si="26"/>
        <v>0</v>
      </c>
    </row>
    <row r="1607" spans="5:8" x14ac:dyDescent="0.25">
      <c r="E1607" s="36"/>
      <c r="F1607" s="29" t="s">
        <v>3172</v>
      </c>
      <c r="G1607" s="34" t="s">
        <v>1581</v>
      </c>
      <c r="H1607" s="31">
        <f t="shared" si="26"/>
        <v>0</v>
      </c>
    </row>
    <row r="1608" spans="5:8" x14ac:dyDescent="0.25">
      <c r="E1608" s="36"/>
      <c r="F1608" s="29" t="s">
        <v>3173</v>
      </c>
      <c r="G1608" s="34" t="s">
        <v>1581</v>
      </c>
      <c r="H1608" s="31">
        <f t="shared" si="26"/>
        <v>0</v>
      </c>
    </row>
    <row r="1609" spans="5:8" x14ac:dyDescent="0.25">
      <c r="E1609" s="36"/>
      <c r="F1609" s="29" t="s">
        <v>3174</v>
      </c>
      <c r="G1609" s="34" t="s">
        <v>1581</v>
      </c>
      <c r="H1609" s="31">
        <f t="shared" si="26"/>
        <v>0</v>
      </c>
    </row>
    <row r="1610" spans="5:8" x14ac:dyDescent="0.25">
      <c r="E1610" s="36"/>
      <c r="F1610" s="29" t="s">
        <v>3175</v>
      </c>
      <c r="G1610" s="34" t="s">
        <v>1581</v>
      </c>
      <c r="H1610" s="31">
        <f t="shared" si="26"/>
        <v>0</v>
      </c>
    </row>
    <row r="1611" spans="5:8" x14ac:dyDescent="0.25">
      <c r="E1611" s="36"/>
      <c r="F1611" s="33" t="s">
        <v>3176</v>
      </c>
      <c r="G1611" s="34" t="s">
        <v>1581</v>
      </c>
      <c r="H1611" s="31">
        <f t="shared" si="26"/>
        <v>0</v>
      </c>
    </row>
    <row r="1612" spans="5:8" x14ac:dyDescent="0.25">
      <c r="E1612" s="36"/>
      <c r="F1612" s="29" t="s">
        <v>3177</v>
      </c>
      <c r="G1612" s="34" t="s">
        <v>1581</v>
      </c>
      <c r="H1612" s="31">
        <f t="shared" si="26"/>
        <v>0</v>
      </c>
    </row>
    <row r="1613" spans="5:8" x14ac:dyDescent="0.25">
      <c r="E1613" s="36"/>
      <c r="F1613" s="33" t="s">
        <v>3178</v>
      </c>
      <c r="G1613" s="34" t="s">
        <v>1581</v>
      </c>
      <c r="H1613" s="31">
        <f t="shared" si="26"/>
        <v>0</v>
      </c>
    </row>
    <row r="1614" spans="5:8" x14ac:dyDescent="0.25">
      <c r="E1614" s="36"/>
      <c r="F1614" s="29" t="s">
        <v>3179</v>
      </c>
      <c r="G1614" s="34" t="s">
        <v>1581</v>
      </c>
      <c r="H1614" s="31">
        <f t="shared" si="26"/>
        <v>0</v>
      </c>
    </row>
    <row r="1615" spans="5:8" x14ac:dyDescent="0.25">
      <c r="E1615" s="36"/>
      <c r="F1615" s="33" t="s">
        <v>3180</v>
      </c>
      <c r="G1615" s="34" t="s">
        <v>1581</v>
      </c>
      <c r="H1615" s="31">
        <f t="shared" si="26"/>
        <v>0</v>
      </c>
    </row>
    <row r="1616" spans="5:8" x14ac:dyDescent="0.25">
      <c r="E1616" s="36"/>
      <c r="F1616" s="29" t="s">
        <v>3181</v>
      </c>
      <c r="G1616" s="34" t="s">
        <v>1581</v>
      </c>
      <c r="H1616" s="31">
        <f t="shared" si="26"/>
        <v>0</v>
      </c>
    </row>
    <row r="1617" spans="5:8" x14ac:dyDescent="0.25">
      <c r="E1617" s="36"/>
      <c r="F1617" s="33" t="s">
        <v>3182</v>
      </c>
      <c r="G1617" s="34" t="s">
        <v>1579</v>
      </c>
      <c r="H1617" s="31">
        <f t="shared" si="26"/>
        <v>1</v>
      </c>
    </row>
    <row r="1618" spans="5:8" x14ac:dyDescent="0.25">
      <c r="E1618" s="36"/>
      <c r="F1618" s="33" t="s">
        <v>3183</v>
      </c>
      <c r="G1618" s="34" t="s">
        <v>1579</v>
      </c>
      <c r="H1618" s="31">
        <f t="shared" si="26"/>
        <v>1</v>
      </c>
    </row>
    <row r="1619" spans="5:8" x14ac:dyDescent="0.25">
      <c r="E1619" s="36"/>
      <c r="F1619" s="29" t="s">
        <v>3184</v>
      </c>
      <c r="G1619" s="34" t="s">
        <v>1579</v>
      </c>
      <c r="H1619" s="31">
        <f t="shared" si="26"/>
        <v>1</v>
      </c>
    </row>
    <row r="1620" spans="5:8" x14ac:dyDescent="0.25">
      <c r="E1620" s="36"/>
      <c r="F1620" s="29" t="s">
        <v>3185</v>
      </c>
      <c r="G1620" s="34" t="s">
        <v>1579</v>
      </c>
      <c r="H1620" s="31">
        <f t="shared" si="26"/>
        <v>1</v>
      </c>
    </row>
    <row r="1621" spans="5:8" x14ac:dyDescent="0.25">
      <c r="E1621" s="36"/>
      <c r="F1621" s="33" t="s">
        <v>3186</v>
      </c>
      <c r="G1621" s="34" t="s">
        <v>1579</v>
      </c>
      <c r="H1621" s="31">
        <f t="shared" si="26"/>
        <v>1</v>
      </c>
    </row>
    <row r="1622" spans="5:8" x14ac:dyDescent="0.25">
      <c r="E1622" s="36"/>
      <c r="F1622" s="29" t="s">
        <v>3187</v>
      </c>
      <c r="G1622" s="34" t="s">
        <v>1579</v>
      </c>
      <c r="H1622" s="31">
        <f t="shared" si="26"/>
        <v>1</v>
      </c>
    </row>
    <row r="1623" spans="5:8" x14ac:dyDescent="0.25">
      <c r="E1623" s="36"/>
      <c r="F1623" s="29" t="s">
        <v>3188</v>
      </c>
      <c r="G1623" s="34" t="s">
        <v>1579</v>
      </c>
      <c r="H1623" s="31">
        <f t="shared" si="26"/>
        <v>1</v>
      </c>
    </row>
    <row r="1624" spans="5:8" x14ac:dyDescent="0.25">
      <c r="E1624" s="36"/>
      <c r="F1624" s="29" t="s">
        <v>3189</v>
      </c>
      <c r="G1624" s="34" t="s">
        <v>1579</v>
      </c>
      <c r="H1624" s="31">
        <f t="shared" si="26"/>
        <v>1</v>
      </c>
    </row>
    <row r="1625" spans="5:8" x14ac:dyDescent="0.25">
      <c r="E1625" s="36"/>
      <c r="F1625" s="33" t="s">
        <v>3190</v>
      </c>
      <c r="G1625" s="34" t="s">
        <v>1579</v>
      </c>
      <c r="H1625" s="31">
        <f t="shared" si="26"/>
        <v>1</v>
      </c>
    </row>
    <row r="1626" spans="5:8" x14ac:dyDescent="0.25">
      <c r="E1626" s="36"/>
      <c r="F1626" s="29" t="s">
        <v>3191</v>
      </c>
      <c r="G1626" s="34" t="s">
        <v>1579</v>
      </c>
      <c r="H1626" s="31">
        <f t="shared" si="26"/>
        <v>1</v>
      </c>
    </row>
    <row r="1627" spans="5:8" x14ac:dyDescent="0.25">
      <c r="E1627" s="36"/>
      <c r="F1627" s="29" t="s">
        <v>3192</v>
      </c>
      <c r="G1627" s="34" t="s">
        <v>1579</v>
      </c>
      <c r="H1627" s="31">
        <f t="shared" si="26"/>
        <v>1</v>
      </c>
    </row>
    <row r="1628" spans="5:8" x14ac:dyDescent="0.25">
      <c r="E1628" s="36"/>
      <c r="F1628" s="29" t="s">
        <v>3193</v>
      </c>
      <c r="G1628" s="34" t="s">
        <v>1579</v>
      </c>
      <c r="H1628" s="31">
        <f t="shared" si="26"/>
        <v>1</v>
      </c>
    </row>
    <row r="1629" spans="5:8" x14ac:dyDescent="0.25">
      <c r="E1629" s="36"/>
      <c r="F1629" s="29" t="s">
        <v>3194</v>
      </c>
      <c r="G1629" s="34" t="s">
        <v>1579</v>
      </c>
      <c r="H1629" s="31">
        <f t="shared" si="26"/>
        <v>1</v>
      </c>
    </row>
    <row r="1630" spans="5:8" x14ac:dyDescent="0.25">
      <c r="E1630" s="36"/>
      <c r="F1630" s="51" t="s">
        <v>3195</v>
      </c>
      <c r="G1630" s="34" t="s">
        <v>1579</v>
      </c>
      <c r="H1630" s="31">
        <f t="shared" si="26"/>
        <v>1</v>
      </c>
    </row>
    <row r="1631" spans="5:8" x14ac:dyDescent="0.25">
      <c r="E1631" s="36"/>
      <c r="F1631" s="33" t="s">
        <v>3196</v>
      </c>
      <c r="G1631" s="34" t="s">
        <v>1579</v>
      </c>
      <c r="H1631" s="31">
        <f t="shared" si="26"/>
        <v>1</v>
      </c>
    </row>
    <row r="1632" spans="5:8" x14ac:dyDescent="0.25">
      <c r="E1632" s="36"/>
      <c r="F1632" s="29" t="s">
        <v>3197</v>
      </c>
      <c r="G1632" s="34" t="s">
        <v>1579</v>
      </c>
      <c r="H1632" s="31">
        <f t="shared" si="26"/>
        <v>1</v>
      </c>
    </row>
    <row r="1633" spans="5:8" x14ac:dyDescent="0.25">
      <c r="E1633" s="36"/>
      <c r="F1633" s="29" t="s">
        <v>3198</v>
      </c>
      <c r="G1633" s="34" t="s">
        <v>1579</v>
      </c>
      <c r="H1633" s="31">
        <f t="shared" si="26"/>
        <v>1</v>
      </c>
    </row>
    <row r="1634" spans="5:8" x14ac:dyDescent="0.25">
      <c r="E1634" s="36"/>
      <c r="F1634" s="33" t="s">
        <v>3199</v>
      </c>
      <c r="G1634" s="34" t="s">
        <v>1579</v>
      </c>
      <c r="H1634" s="31">
        <f t="shared" si="26"/>
        <v>1</v>
      </c>
    </row>
    <row r="1635" spans="5:8" x14ac:dyDescent="0.25">
      <c r="E1635" s="36"/>
      <c r="F1635" s="29" t="s">
        <v>3200</v>
      </c>
      <c r="G1635" s="34" t="s">
        <v>1579</v>
      </c>
      <c r="H1635" s="31">
        <f t="shared" si="26"/>
        <v>1</v>
      </c>
    </row>
    <row r="1636" spans="5:8" x14ac:dyDescent="0.25">
      <c r="E1636" s="36"/>
      <c r="F1636" s="51" t="s">
        <v>3201</v>
      </c>
      <c r="G1636" s="34" t="s">
        <v>1579</v>
      </c>
      <c r="H1636" s="31">
        <f t="shared" si="26"/>
        <v>1</v>
      </c>
    </row>
    <row r="1637" spans="5:8" x14ac:dyDescent="0.25">
      <c r="E1637" s="36"/>
      <c r="F1637" s="33" t="s">
        <v>3202</v>
      </c>
      <c r="G1637" s="34" t="s">
        <v>1579</v>
      </c>
      <c r="H1637" s="31">
        <f t="shared" si="26"/>
        <v>1</v>
      </c>
    </row>
    <row r="1638" spans="5:8" x14ac:dyDescent="0.25">
      <c r="E1638" s="36"/>
      <c r="F1638" s="33" t="s">
        <v>3203</v>
      </c>
      <c r="G1638" s="34" t="s">
        <v>1579</v>
      </c>
      <c r="H1638" s="31">
        <f t="shared" si="26"/>
        <v>1</v>
      </c>
    </row>
    <row r="1639" spans="5:8" x14ac:dyDescent="0.25">
      <c r="E1639" s="36"/>
      <c r="F1639" s="29" t="s">
        <v>3204</v>
      </c>
      <c r="G1639" s="34" t="s">
        <v>1579</v>
      </c>
      <c r="H1639" s="31">
        <f t="shared" si="26"/>
        <v>1</v>
      </c>
    </row>
    <row r="1640" spans="5:8" x14ac:dyDescent="0.25">
      <c r="E1640" s="36"/>
      <c r="F1640" s="29" t="s">
        <v>3205</v>
      </c>
      <c r="G1640" s="34" t="s">
        <v>1579</v>
      </c>
      <c r="H1640" s="31">
        <f t="shared" si="26"/>
        <v>1</v>
      </c>
    </row>
    <row r="1641" spans="5:8" x14ac:dyDescent="0.25">
      <c r="E1641" s="36"/>
      <c r="F1641" s="53" t="s">
        <v>3206</v>
      </c>
      <c r="G1641" s="34" t="s">
        <v>1579</v>
      </c>
      <c r="H1641" s="31">
        <f t="shared" si="26"/>
        <v>1</v>
      </c>
    </row>
    <row r="1642" spans="5:8" x14ac:dyDescent="0.25">
      <c r="E1642" s="36"/>
      <c r="F1642" s="33" t="s">
        <v>3207</v>
      </c>
      <c r="G1642" s="34" t="s">
        <v>1579</v>
      </c>
      <c r="H1642" s="31">
        <f t="shared" si="26"/>
        <v>1</v>
      </c>
    </row>
    <row r="1643" spans="5:8" x14ac:dyDescent="0.25">
      <c r="E1643" s="36"/>
      <c r="F1643" s="29" t="s">
        <v>3208</v>
      </c>
      <c r="G1643" s="34" t="s">
        <v>1579</v>
      </c>
      <c r="H1643" s="31">
        <f t="shared" si="26"/>
        <v>1</v>
      </c>
    </row>
    <row r="1644" spans="5:8" x14ac:dyDescent="0.25">
      <c r="E1644" s="36"/>
      <c r="F1644" s="48" t="s">
        <v>3209</v>
      </c>
      <c r="G1644" s="34" t="s">
        <v>1579</v>
      </c>
      <c r="H1644" s="31">
        <f t="shared" si="26"/>
        <v>1</v>
      </c>
    </row>
    <row r="1645" spans="5:8" x14ac:dyDescent="0.25">
      <c r="E1645" s="36"/>
      <c r="F1645" s="33" t="s">
        <v>3210</v>
      </c>
      <c r="G1645" s="34" t="s">
        <v>1579</v>
      </c>
      <c r="H1645" s="31">
        <f t="shared" si="26"/>
        <v>1</v>
      </c>
    </row>
    <row r="1646" spans="5:8" x14ac:dyDescent="0.25">
      <c r="E1646" s="36"/>
      <c r="F1646" s="29" t="s">
        <v>3211</v>
      </c>
      <c r="G1646" s="34" t="s">
        <v>1579</v>
      </c>
      <c r="H1646" s="31">
        <f t="shared" si="26"/>
        <v>1</v>
      </c>
    </row>
    <row r="1647" spans="5:8" x14ac:dyDescent="0.25">
      <c r="E1647" s="36"/>
      <c r="F1647" s="29" t="s">
        <v>3212</v>
      </c>
      <c r="G1647" s="34" t="s">
        <v>1579</v>
      </c>
      <c r="H1647" s="31">
        <f t="shared" si="26"/>
        <v>1</v>
      </c>
    </row>
    <row r="1648" spans="5:8" x14ac:dyDescent="0.25">
      <c r="E1648" s="36"/>
      <c r="F1648" s="33" t="s">
        <v>3213</v>
      </c>
      <c r="G1648" s="34" t="s">
        <v>1579</v>
      </c>
      <c r="H1648" s="31">
        <f t="shared" si="26"/>
        <v>1</v>
      </c>
    </row>
    <row r="1649" spans="5:8" x14ac:dyDescent="0.25">
      <c r="E1649" s="36"/>
      <c r="F1649" s="29" t="s">
        <v>3214</v>
      </c>
      <c r="G1649" s="34" t="s">
        <v>1579</v>
      </c>
      <c r="H1649" s="31">
        <f t="shared" si="26"/>
        <v>1</v>
      </c>
    </row>
    <row r="1650" spans="5:8" x14ac:dyDescent="0.25">
      <c r="E1650" s="36"/>
      <c r="F1650" s="33" t="s">
        <v>3215</v>
      </c>
      <c r="G1650" s="34" t="s">
        <v>1579</v>
      </c>
      <c r="H1650" s="31">
        <f t="shared" si="26"/>
        <v>1</v>
      </c>
    </row>
    <row r="1651" spans="5:8" x14ac:dyDescent="0.25">
      <c r="E1651" s="36"/>
      <c r="F1651" s="33" t="s">
        <v>3216</v>
      </c>
      <c r="G1651" s="34" t="s">
        <v>1579</v>
      </c>
      <c r="H1651" s="31">
        <f t="shared" si="26"/>
        <v>1</v>
      </c>
    </row>
    <row r="1652" spans="5:8" x14ac:dyDescent="0.25">
      <c r="E1652" s="36"/>
      <c r="F1652" s="33" t="s">
        <v>3217</v>
      </c>
      <c r="G1652" s="34" t="s">
        <v>1579</v>
      </c>
      <c r="H1652" s="31">
        <f t="shared" si="26"/>
        <v>1</v>
      </c>
    </row>
    <row r="1653" spans="5:8" x14ac:dyDescent="0.25">
      <c r="E1653" s="36"/>
      <c r="F1653" s="33" t="s">
        <v>3218</v>
      </c>
      <c r="G1653" s="34" t="s">
        <v>1579</v>
      </c>
      <c r="H1653" s="31">
        <f t="shared" si="26"/>
        <v>1</v>
      </c>
    </row>
    <row r="1654" spans="5:8" x14ac:dyDescent="0.25">
      <c r="E1654" s="36"/>
      <c r="F1654" s="33" t="s">
        <v>3219</v>
      </c>
      <c r="G1654" s="34" t="s">
        <v>1579</v>
      </c>
      <c r="H1654" s="31">
        <f t="shared" si="26"/>
        <v>1</v>
      </c>
    </row>
    <row r="1655" spans="5:8" x14ac:dyDescent="0.25">
      <c r="E1655" s="36"/>
      <c r="F1655" s="33" t="s">
        <v>3220</v>
      </c>
      <c r="G1655" s="34" t="s">
        <v>1579</v>
      </c>
      <c r="H1655" s="31">
        <f t="shared" si="26"/>
        <v>1</v>
      </c>
    </row>
    <row r="1656" spans="5:8" x14ac:dyDescent="0.25">
      <c r="E1656" s="36"/>
      <c r="F1656" s="33" t="s">
        <v>3221</v>
      </c>
      <c r="G1656" s="34" t="s">
        <v>1579</v>
      </c>
      <c r="H1656" s="31">
        <f t="shared" si="26"/>
        <v>1</v>
      </c>
    </row>
    <row r="1657" spans="5:8" x14ac:dyDescent="0.25">
      <c r="E1657" s="36"/>
      <c r="F1657" s="29" t="s">
        <v>3222</v>
      </c>
      <c r="G1657" s="34" t="s">
        <v>1579</v>
      </c>
      <c r="H1657" s="31">
        <f t="shared" si="26"/>
        <v>1</v>
      </c>
    </row>
    <row r="1658" spans="5:8" x14ac:dyDescent="0.25">
      <c r="E1658" s="36"/>
      <c r="F1658" s="29" t="s">
        <v>3223</v>
      </c>
      <c r="G1658" s="34" t="s">
        <v>1579</v>
      </c>
      <c r="H1658" s="31">
        <f t="shared" si="26"/>
        <v>1</v>
      </c>
    </row>
    <row r="1659" spans="5:8" x14ac:dyDescent="0.25">
      <c r="E1659" s="36"/>
      <c r="F1659" s="29" t="s">
        <v>3224</v>
      </c>
      <c r="G1659" s="34" t="s">
        <v>1579</v>
      </c>
      <c r="H1659" s="31">
        <f t="shared" si="26"/>
        <v>1</v>
      </c>
    </row>
    <row r="1660" spans="5:8" x14ac:dyDescent="0.25">
      <c r="E1660" s="36"/>
      <c r="F1660" s="33" t="s">
        <v>3225</v>
      </c>
      <c r="G1660" s="34" t="s">
        <v>1579</v>
      </c>
      <c r="H1660" s="31">
        <f t="shared" si="26"/>
        <v>1</v>
      </c>
    </row>
    <row r="1661" spans="5:8" x14ac:dyDescent="0.25">
      <c r="E1661" s="36"/>
      <c r="F1661" s="33" t="s">
        <v>3226</v>
      </c>
      <c r="G1661" s="34" t="s">
        <v>1579</v>
      </c>
      <c r="H1661" s="31">
        <f t="shared" si="26"/>
        <v>1</v>
      </c>
    </row>
    <row r="1662" spans="5:8" x14ac:dyDescent="0.25">
      <c r="E1662" s="36"/>
      <c r="F1662" s="29" t="s">
        <v>3227</v>
      </c>
      <c r="G1662" s="34" t="s">
        <v>1579</v>
      </c>
      <c r="H1662" s="31">
        <f t="shared" si="26"/>
        <v>1</v>
      </c>
    </row>
    <row r="1663" spans="5:8" x14ac:dyDescent="0.25">
      <c r="E1663" s="36"/>
      <c r="F1663" s="29" t="s">
        <v>3228</v>
      </c>
      <c r="G1663" s="34" t="s">
        <v>1579</v>
      </c>
      <c r="H1663" s="31">
        <f t="shared" si="26"/>
        <v>1</v>
      </c>
    </row>
    <row r="1664" spans="5:8" x14ac:dyDescent="0.25">
      <c r="E1664" s="36"/>
      <c r="F1664" s="29" t="s">
        <v>3229</v>
      </c>
      <c r="G1664" s="34" t="s">
        <v>1579</v>
      </c>
      <c r="H1664" s="31">
        <f t="shared" si="26"/>
        <v>1</v>
      </c>
    </row>
    <row r="1665" spans="5:8" x14ac:dyDescent="0.25">
      <c r="E1665" s="36"/>
      <c r="F1665" s="33" t="s">
        <v>3230</v>
      </c>
      <c r="G1665" s="34" t="s">
        <v>1579</v>
      </c>
      <c r="H1665" s="31">
        <f t="shared" si="26"/>
        <v>1</v>
      </c>
    </row>
    <row r="1666" spans="5:8" x14ac:dyDescent="0.25">
      <c r="E1666" s="36"/>
      <c r="F1666" s="33" t="s">
        <v>3231</v>
      </c>
      <c r="G1666" s="34" t="s">
        <v>1579</v>
      </c>
      <c r="H1666" s="31">
        <f t="shared" si="26"/>
        <v>1</v>
      </c>
    </row>
    <row r="1667" spans="5:8" x14ac:dyDescent="0.25">
      <c r="E1667" s="36"/>
      <c r="F1667" s="33" t="s">
        <v>3232</v>
      </c>
      <c r="G1667" s="34" t="s">
        <v>1579</v>
      </c>
      <c r="H1667" s="31">
        <f t="shared" si="26"/>
        <v>1</v>
      </c>
    </row>
    <row r="1668" spans="5:8" x14ac:dyDescent="0.25">
      <c r="E1668" s="36"/>
      <c r="F1668" s="29" t="s">
        <v>3233</v>
      </c>
      <c r="G1668" s="34" t="s">
        <v>1579</v>
      </c>
      <c r="H1668" s="31">
        <f t="shared" ref="H1668:H1731" si="27">VLOOKUP(G1668,$A$4:$B$31,2,FALSE)</f>
        <v>1</v>
      </c>
    </row>
    <row r="1669" spans="5:8" x14ac:dyDescent="0.25">
      <c r="E1669" s="36"/>
      <c r="F1669" s="29" t="s">
        <v>3234</v>
      </c>
      <c r="G1669" s="34" t="s">
        <v>1579</v>
      </c>
      <c r="H1669" s="31">
        <f t="shared" si="27"/>
        <v>1</v>
      </c>
    </row>
    <row r="1670" spans="5:8" x14ac:dyDescent="0.25">
      <c r="E1670" s="36"/>
      <c r="F1670" s="29" t="s">
        <v>3235</v>
      </c>
      <c r="G1670" s="34" t="s">
        <v>1579</v>
      </c>
      <c r="H1670" s="31">
        <f t="shared" si="27"/>
        <v>1</v>
      </c>
    </row>
    <row r="1671" spans="5:8" x14ac:dyDescent="0.25">
      <c r="E1671" s="36"/>
      <c r="F1671" s="29" t="s">
        <v>3236</v>
      </c>
      <c r="G1671" s="34" t="s">
        <v>1579</v>
      </c>
      <c r="H1671" s="31">
        <f t="shared" si="27"/>
        <v>1</v>
      </c>
    </row>
    <row r="1672" spans="5:8" x14ac:dyDescent="0.25">
      <c r="E1672" s="36"/>
      <c r="F1672" s="33" t="s">
        <v>3237</v>
      </c>
      <c r="G1672" s="34" t="s">
        <v>1579</v>
      </c>
      <c r="H1672" s="31">
        <f t="shared" si="27"/>
        <v>1</v>
      </c>
    </row>
    <row r="1673" spans="5:8" x14ac:dyDescent="0.25">
      <c r="E1673" s="36"/>
      <c r="F1673" s="29" t="s">
        <v>3238</v>
      </c>
      <c r="G1673" s="34" t="s">
        <v>1579</v>
      </c>
      <c r="H1673" s="31">
        <f t="shared" si="27"/>
        <v>1</v>
      </c>
    </row>
    <row r="1674" spans="5:8" x14ac:dyDescent="0.25">
      <c r="E1674" s="36"/>
      <c r="F1674" s="33" t="s">
        <v>3239</v>
      </c>
      <c r="G1674" s="34" t="s">
        <v>1579</v>
      </c>
      <c r="H1674" s="31">
        <f t="shared" si="27"/>
        <v>1</v>
      </c>
    </row>
    <row r="1675" spans="5:8" x14ac:dyDescent="0.25">
      <c r="E1675" s="36"/>
      <c r="F1675" s="33" t="s">
        <v>3240</v>
      </c>
      <c r="G1675" s="34" t="s">
        <v>1579</v>
      </c>
      <c r="H1675" s="31">
        <f t="shared" si="27"/>
        <v>1</v>
      </c>
    </row>
    <row r="1676" spans="5:8" x14ac:dyDescent="0.25">
      <c r="E1676" s="36"/>
      <c r="F1676" s="33" t="s">
        <v>3241</v>
      </c>
      <c r="G1676" s="34" t="s">
        <v>1579</v>
      </c>
      <c r="H1676" s="31">
        <f t="shared" si="27"/>
        <v>1</v>
      </c>
    </row>
    <row r="1677" spans="5:8" x14ac:dyDescent="0.25">
      <c r="E1677" s="36"/>
      <c r="F1677" s="53" t="s">
        <v>3242</v>
      </c>
      <c r="G1677" s="34" t="s">
        <v>1579</v>
      </c>
      <c r="H1677" s="31">
        <f t="shared" si="27"/>
        <v>1</v>
      </c>
    </row>
    <row r="1678" spans="5:8" x14ac:dyDescent="0.25">
      <c r="E1678" s="36"/>
      <c r="F1678" s="33" t="s">
        <v>3243</v>
      </c>
      <c r="G1678" s="34" t="s">
        <v>1579</v>
      </c>
      <c r="H1678" s="31">
        <f t="shared" si="27"/>
        <v>1</v>
      </c>
    </row>
    <row r="1679" spans="5:8" x14ac:dyDescent="0.25">
      <c r="E1679" s="36"/>
      <c r="F1679" s="29" t="s">
        <v>3244</v>
      </c>
      <c r="G1679" s="34" t="s">
        <v>1579</v>
      </c>
      <c r="H1679" s="31">
        <f t="shared" si="27"/>
        <v>1</v>
      </c>
    </row>
    <row r="1680" spans="5:8" x14ac:dyDescent="0.25">
      <c r="E1680" s="36"/>
      <c r="F1680" s="33" t="s">
        <v>3245</v>
      </c>
      <c r="G1680" s="34" t="s">
        <v>1579</v>
      </c>
      <c r="H1680" s="31">
        <f t="shared" si="27"/>
        <v>1</v>
      </c>
    </row>
    <row r="1681" spans="5:8" x14ac:dyDescent="0.25">
      <c r="E1681" s="36"/>
      <c r="F1681" s="33" t="s">
        <v>3246</v>
      </c>
      <c r="G1681" s="34" t="s">
        <v>1579</v>
      </c>
      <c r="H1681" s="31">
        <f t="shared" si="27"/>
        <v>1</v>
      </c>
    </row>
    <row r="1682" spans="5:8" x14ac:dyDescent="0.25">
      <c r="E1682" s="36"/>
      <c r="F1682" s="54" t="s">
        <v>3247</v>
      </c>
      <c r="G1682" s="34" t="s">
        <v>1579</v>
      </c>
      <c r="H1682" s="31">
        <f t="shared" si="27"/>
        <v>1</v>
      </c>
    </row>
    <row r="1683" spans="5:8" x14ac:dyDescent="0.25">
      <c r="E1683" s="36"/>
      <c r="F1683" s="48" t="s">
        <v>3248</v>
      </c>
      <c r="G1683" s="34" t="s">
        <v>1579</v>
      </c>
      <c r="H1683" s="31">
        <f t="shared" si="27"/>
        <v>1</v>
      </c>
    </row>
    <row r="1684" spans="5:8" x14ac:dyDescent="0.25">
      <c r="E1684" s="36"/>
      <c r="F1684" s="29" t="s">
        <v>3249</v>
      </c>
      <c r="G1684" s="34" t="s">
        <v>1579</v>
      </c>
      <c r="H1684" s="31">
        <f t="shared" si="27"/>
        <v>1</v>
      </c>
    </row>
    <row r="1685" spans="5:8" x14ac:dyDescent="0.25">
      <c r="E1685" s="36"/>
      <c r="F1685" s="29" t="s">
        <v>3250</v>
      </c>
      <c r="G1685" s="34" t="s">
        <v>1579</v>
      </c>
      <c r="H1685" s="31">
        <f t="shared" si="27"/>
        <v>1</v>
      </c>
    </row>
    <row r="1686" spans="5:8" x14ac:dyDescent="0.25">
      <c r="E1686" s="36"/>
      <c r="F1686" s="29" t="s">
        <v>3251</v>
      </c>
      <c r="G1686" s="34" t="s">
        <v>1579</v>
      </c>
      <c r="H1686" s="31">
        <f t="shared" si="27"/>
        <v>1</v>
      </c>
    </row>
    <row r="1687" spans="5:8" x14ac:dyDescent="0.25">
      <c r="E1687" s="36"/>
      <c r="F1687" s="29" t="s">
        <v>3252</v>
      </c>
      <c r="G1687" s="34" t="s">
        <v>1579</v>
      </c>
      <c r="H1687" s="31">
        <f t="shared" si="27"/>
        <v>1</v>
      </c>
    </row>
    <row r="1688" spans="5:8" x14ac:dyDescent="0.25">
      <c r="E1688" s="36"/>
      <c r="F1688" s="29" t="s">
        <v>3253</v>
      </c>
      <c r="G1688" s="34" t="s">
        <v>1579</v>
      </c>
      <c r="H1688" s="31">
        <f t="shared" si="27"/>
        <v>1</v>
      </c>
    </row>
    <row r="1689" spans="5:8" x14ac:dyDescent="0.25">
      <c r="E1689" s="36"/>
      <c r="F1689" s="29" t="s">
        <v>3254</v>
      </c>
      <c r="G1689" s="34" t="s">
        <v>1579</v>
      </c>
      <c r="H1689" s="31">
        <f t="shared" si="27"/>
        <v>1</v>
      </c>
    </row>
    <row r="1690" spans="5:8" x14ac:dyDescent="0.25">
      <c r="E1690" s="36"/>
      <c r="F1690" s="29" t="s">
        <v>3255</v>
      </c>
      <c r="G1690" s="34" t="s">
        <v>1579</v>
      </c>
      <c r="H1690" s="31">
        <f t="shared" si="27"/>
        <v>1</v>
      </c>
    </row>
    <row r="1691" spans="5:8" x14ac:dyDescent="0.25">
      <c r="E1691" s="36"/>
      <c r="F1691" s="29" t="s">
        <v>3256</v>
      </c>
      <c r="G1691" s="34" t="s">
        <v>1579</v>
      </c>
      <c r="H1691" s="31">
        <f t="shared" si="27"/>
        <v>1</v>
      </c>
    </row>
    <row r="1692" spans="5:8" x14ac:dyDescent="0.25">
      <c r="E1692" s="36"/>
      <c r="F1692" s="32" t="s">
        <v>3257</v>
      </c>
      <c r="G1692" s="34" t="s">
        <v>1579</v>
      </c>
      <c r="H1692" s="31">
        <f t="shared" si="27"/>
        <v>1</v>
      </c>
    </row>
    <row r="1693" spans="5:8" x14ac:dyDescent="0.25">
      <c r="E1693" s="36"/>
      <c r="F1693" s="29" t="s">
        <v>3258</v>
      </c>
      <c r="G1693" s="34" t="s">
        <v>1579</v>
      </c>
      <c r="H1693" s="31">
        <f t="shared" si="27"/>
        <v>1</v>
      </c>
    </row>
    <row r="1694" spans="5:8" x14ac:dyDescent="0.25">
      <c r="E1694" s="36"/>
      <c r="F1694" s="29" t="s">
        <v>3259</v>
      </c>
      <c r="G1694" s="34" t="s">
        <v>1579</v>
      </c>
      <c r="H1694" s="31">
        <f t="shared" si="27"/>
        <v>1</v>
      </c>
    </row>
    <row r="1695" spans="5:8" x14ac:dyDescent="0.25">
      <c r="E1695" s="36"/>
      <c r="F1695" s="32" t="s">
        <v>3260</v>
      </c>
      <c r="G1695" s="34" t="s">
        <v>1579</v>
      </c>
      <c r="H1695" s="31">
        <f t="shared" si="27"/>
        <v>1</v>
      </c>
    </row>
    <row r="1696" spans="5:8" x14ac:dyDescent="0.25">
      <c r="E1696" s="36"/>
      <c r="F1696" s="32" t="s">
        <v>3261</v>
      </c>
      <c r="G1696" s="34" t="s">
        <v>1579</v>
      </c>
      <c r="H1696" s="31">
        <f t="shared" si="27"/>
        <v>1</v>
      </c>
    </row>
    <row r="1697" spans="5:8" x14ac:dyDescent="0.25">
      <c r="E1697" s="36"/>
      <c r="F1697" s="29" t="s">
        <v>3262</v>
      </c>
      <c r="G1697" s="34" t="s">
        <v>1579</v>
      </c>
      <c r="H1697" s="31">
        <f t="shared" si="27"/>
        <v>1</v>
      </c>
    </row>
    <row r="1698" spans="5:8" x14ac:dyDescent="0.25">
      <c r="E1698" s="36"/>
      <c r="F1698" s="29" t="s">
        <v>3263</v>
      </c>
      <c r="G1698" s="34" t="s">
        <v>1579</v>
      </c>
      <c r="H1698" s="31">
        <f t="shared" si="27"/>
        <v>1</v>
      </c>
    </row>
    <row r="1699" spans="5:8" x14ac:dyDescent="0.25">
      <c r="E1699" s="36"/>
      <c r="F1699" s="29" t="s">
        <v>3264</v>
      </c>
      <c r="G1699" s="34" t="s">
        <v>1579</v>
      </c>
      <c r="H1699" s="31">
        <f t="shared" si="27"/>
        <v>1</v>
      </c>
    </row>
    <row r="1700" spans="5:8" x14ac:dyDescent="0.25">
      <c r="E1700" s="36"/>
      <c r="F1700" s="29" t="s">
        <v>3265</v>
      </c>
      <c r="G1700" s="34" t="s">
        <v>1579</v>
      </c>
      <c r="H1700" s="31">
        <f t="shared" si="27"/>
        <v>1</v>
      </c>
    </row>
    <row r="1701" spans="5:8" x14ac:dyDescent="0.25">
      <c r="E1701" s="36"/>
      <c r="F1701" s="50" t="s">
        <v>3266</v>
      </c>
      <c r="G1701" s="34" t="s">
        <v>1579</v>
      </c>
      <c r="H1701" s="31">
        <f t="shared" si="27"/>
        <v>1</v>
      </c>
    </row>
    <row r="1702" spans="5:8" x14ac:dyDescent="0.25">
      <c r="E1702" s="36"/>
      <c r="F1702" s="29" t="s">
        <v>3267</v>
      </c>
      <c r="G1702" s="34" t="s">
        <v>1579</v>
      </c>
      <c r="H1702" s="31">
        <f t="shared" si="27"/>
        <v>1</v>
      </c>
    </row>
    <row r="1703" spans="5:8" x14ac:dyDescent="0.25">
      <c r="E1703" s="36"/>
      <c r="F1703" s="29" t="s">
        <v>3268</v>
      </c>
      <c r="G1703" s="34" t="s">
        <v>1579</v>
      </c>
      <c r="H1703" s="31">
        <f t="shared" si="27"/>
        <v>1</v>
      </c>
    </row>
    <row r="1704" spans="5:8" x14ac:dyDescent="0.25">
      <c r="E1704" s="36"/>
      <c r="F1704" s="29" t="s">
        <v>3269</v>
      </c>
      <c r="G1704" s="34" t="s">
        <v>1579</v>
      </c>
      <c r="H1704" s="31">
        <f t="shared" si="27"/>
        <v>1</v>
      </c>
    </row>
    <row r="1705" spans="5:8" x14ac:dyDescent="0.25">
      <c r="E1705" s="36"/>
      <c r="F1705" s="49" t="s">
        <v>3270</v>
      </c>
      <c r="G1705" s="34" t="s">
        <v>1579</v>
      </c>
      <c r="H1705" s="31">
        <f t="shared" si="27"/>
        <v>1</v>
      </c>
    </row>
    <row r="1706" spans="5:8" x14ac:dyDescent="0.25">
      <c r="E1706" s="36"/>
      <c r="F1706" s="43" t="s">
        <v>3271</v>
      </c>
      <c r="G1706" s="34" t="s">
        <v>1579</v>
      </c>
      <c r="H1706" s="31">
        <f t="shared" si="27"/>
        <v>1</v>
      </c>
    </row>
    <row r="1707" spans="5:8" x14ac:dyDescent="0.25">
      <c r="E1707" s="36"/>
      <c r="F1707" s="29" t="s">
        <v>3272</v>
      </c>
      <c r="G1707" s="34" t="s">
        <v>1579</v>
      </c>
      <c r="H1707" s="31">
        <f t="shared" si="27"/>
        <v>1</v>
      </c>
    </row>
    <row r="1708" spans="5:8" x14ac:dyDescent="0.25">
      <c r="E1708" s="36"/>
      <c r="F1708" s="29" t="s">
        <v>3273</v>
      </c>
      <c r="G1708" s="34" t="s">
        <v>1579</v>
      </c>
      <c r="H1708" s="31">
        <f t="shared" si="27"/>
        <v>1</v>
      </c>
    </row>
    <row r="1709" spans="5:8" x14ac:dyDescent="0.25">
      <c r="E1709" s="36"/>
      <c r="F1709" s="51" t="s">
        <v>3274</v>
      </c>
      <c r="G1709" s="34" t="s">
        <v>1579</v>
      </c>
      <c r="H1709" s="31">
        <f t="shared" si="27"/>
        <v>1</v>
      </c>
    </row>
    <row r="1710" spans="5:8" x14ac:dyDescent="0.25">
      <c r="E1710" s="36"/>
      <c r="F1710" s="29" t="s">
        <v>3275</v>
      </c>
      <c r="G1710" s="34" t="s">
        <v>1579</v>
      </c>
      <c r="H1710" s="31">
        <f t="shared" si="27"/>
        <v>1</v>
      </c>
    </row>
    <row r="1711" spans="5:8" x14ac:dyDescent="0.25">
      <c r="E1711" s="36"/>
      <c r="F1711" s="29" t="s">
        <v>3276</v>
      </c>
      <c r="G1711" s="34" t="s">
        <v>1579</v>
      </c>
      <c r="H1711" s="31">
        <f t="shared" si="27"/>
        <v>1</v>
      </c>
    </row>
    <row r="1712" spans="5:8" x14ac:dyDescent="0.25">
      <c r="E1712" s="36"/>
      <c r="F1712" s="29" t="s">
        <v>3277</v>
      </c>
      <c r="G1712" s="34" t="s">
        <v>1579</v>
      </c>
      <c r="H1712" s="31">
        <f t="shared" si="27"/>
        <v>1</v>
      </c>
    </row>
    <row r="1713" spans="5:8" x14ac:dyDescent="0.25">
      <c r="E1713" s="36"/>
      <c r="F1713" s="50" t="s">
        <v>3278</v>
      </c>
      <c r="G1713" s="34" t="s">
        <v>1579</v>
      </c>
      <c r="H1713" s="31">
        <f t="shared" si="27"/>
        <v>1</v>
      </c>
    </row>
    <row r="1714" spans="5:8" x14ac:dyDescent="0.25">
      <c r="E1714" s="36"/>
      <c r="F1714" s="29" t="s">
        <v>3279</v>
      </c>
      <c r="G1714" s="34" t="s">
        <v>1579</v>
      </c>
      <c r="H1714" s="31">
        <f t="shared" si="27"/>
        <v>1</v>
      </c>
    </row>
    <row r="1715" spans="5:8" x14ac:dyDescent="0.25">
      <c r="E1715" s="36"/>
      <c r="F1715" s="50" t="s">
        <v>3280</v>
      </c>
      <c r="G1715" s="34" t="s">
        <v>1579</v>
      </c>
      <c r="H1715" s="31">
        <f t="shared" si="27"/>
        <v>1</v>
      </c>
    </row>
    <row r="1716" spans="5:8" x14ac:dyDescent="0.25">
      <c r="E1716" s="36"/>
      <c r="F1716" s="29" t="s">
        <v>3281</v>
      </c>
      <c r="G1716" s="34" t="s">
        <v>1579</v>
      </c>
      <c r="H1716" s="31">
        <f t="shared" si="27"/>
        <v>1</v>
      </c>
    </row>
    <row r="1717" spans="5:8" x14ac:dyDescent="0.25">
      <c r="E1717" s="36"/>
      <c r="F1717" s="29" t="s">
        <v>3282</v>
      </c>
      <c r="G1717" s="34" t="s">
        <v>1579</v>
      </c>
      <c r="H1717" s="31">
        <f t="shared" si="27"/>
        <v>1</v>
      </c>
    </row>
    <row r="1718" spans="5:8" x14ac:dyDescent="0.25">
      <c r="E1718" s="36"/>
      <c r="F1718" s="29" t="s">
        <v>3283</v>
      </c>
      <c r="G1718" s="34" t="s">
        <v>1579</v>
      </c>
      <c r="H1718" s="31">
        <f t="shared" si="27"/>
        <v>1</v>
      </c>
    </row>
    <row r="1719" spans="5:8" x14ac:dyDescent="0.25">
      <c r="E1719" s="36"/>
      <c r="F1719" s="29" t="s">
        <v>3284</v>
      </c>
      <c r="G1719" s="34" t="s">
        <v>1579</v>
      </c>
      <c r="H1719" s="31">
        <f t="shared" si="27"/>
        <v>1</v>
      </c>
    </row>
    <row r="1720" spans="5:8" x14ac:dyDescent="0.25">
      <c r="E1720" s="36"/>
      <c r="F1720" s="29" t="s">
        <v>3285</v>
      </c>
      <c r="G1720" s="34" t="s">
        <v>1579</v>
      </c>
      <c r="H1720" s="31">
        <f t="shared" si="27"/>
        <v>1</v>
      </c>
    </row>
    <row r="1721" spans="5:8" x14ac:dyDescent="0.25">
      <c r="E1721" s="36"/>
      <c r="F1721" s="29" t="s">
        <v>3286</v>
      </c>
      <c r="G1721" s="34" t="s">
        <v>1579</v>
      </c>
      <c r="H1721" s="31">
        <f t="shared" si="27"/>
        <v>1</v>
      </c>
    </row>
    <row r="1722" spans="5:8" x14ac:dyDescent="0.25">
      <c r="E1722" s="36"/>
      <c r="F1722" s="29" t="s">
        <v>3287</v>
      </c>
      <c r="G1722" s="34" t="s">
        <v>1579</v>
      </c>
      <c r="H1722" s="31">
        <f t="shared" si="27"/>
        <v>1</v>
      </c>
    </row>
    <row r="1723" spans="5:8" x14ac:dyDescent="0.25">
      <c r="E1723" s="36"/>
      <c r="F1723" s="29" t="s">
        <v>3288</v>
      </c>
      <c r="G1723" s="34" t="s">
        <v>1579</v>
      </c>
      <c r="H1723" s="31">
        <f t="shared" si="27"/>
        <v>1</v>
      </c>
    </row>
    <row r="1724" spans="5:8" x14ac:dyDescent="0.25">
      <c r="E1724" s="36"/>
      <c r="F1724" s="29" t="s">
        <v>3289</v>
      </c>
      <c r="G1724" s="34" t="s">
        <v>1579</v>
      </c>
      <c r="H1724" s="31">
        <f t="shared" si="27"/>
        <v>1</v>
      </c>
    </row>
    <row r="1725" spans="5:8" x14ac:dyDescent="0.25">
      <c r="E1725" s="36"/>
      <c r="F1725" s="33" t="s">
        <v>3290</v>
      </c>
      <c r="G1725" s="34" t="s">
        <v>1579</v>
      </c>
      <c r="H1725" s="31">
        <f t="shared" si="27"/>
        <v>1</v>
      </c>
    </row>
    <row r="1726" spans="5:8" x14ac:dyDescent="0.25">
      <c r="E1726" s="36"/>
      <c r="F1726" s="33" t="s">
        <v>3291</v>
      </c>
      <c r="G1726" s="34" t="s">
        <v>1579</v>
      </c>
      <c r="H1726" s="31">
        <f t="shared" si="27"/>
        <v>1</v>
      </c>
    </row>
    <row r="1727" spans="5:8" x14ac:dyDescent="0.25">
      <c r="E1727" s="36"/>
      <c r="F1727" s="29" t="s">
        <v>3292</v>
      </c>
      <c r="G1727" s="34" t="s">
        <v>1579</v>
      </c>
      <c r="H1727" s="31">
        <f t="shared" si="27"/>
        <v>1</v>
      </c>
    </row>
    <row r="1728" spans="5:8" x14ac:dyDescent="0.25">
      <c r="E1728" s="36"/>
      <c r="F1728" s="33" t="s">
        <v>3293</v>
      </c>
      <c r="G1728" s="34" t="s">
        <v>1579</v>
      </c>
      <c r="H1728" s="31">
        <f t="shared" si="27"/>
        <v>1</v>
      </c>
    </row>
    <row r="1729" spans="5:8" x14ac:dyDescent="0.25">
      <c r="E1729" s="36"/>
      <c r="F1729" s="29" t="s">
        <v>3294</v>
      </c>
      <c r="G1729" s="34" t="s">
        <v>1557</v>
      </c>
      <c r="H1729" s="31">
        <f t="shared" si="27"/>
        <v>0.10960000000000003</v>
      </c>
    </row>
    <row r="1730" spans="5:8" x14ac:dyDescent="0.25">
      <c r="E1730" s="36"/>
      <c r="F1730" s="33" t="s">
        <v>3295</v>
      </c>
      <c r="G1730" s="34" t="s">
        <v>1579</v>
      </c>
      <c r="H1730" s="31">
        <f t="shared" si="27"/>
        <v>1</v>
      </c>
    </row>
    <row r="1731" spans="5:8" x14ac:dyDescent="0.25">
      <c r="E1731" s="36"/>
      <c r="F1731" s="33" t="s">
        <v>3296</v>
      </c>
      <c r="G1731" s="34" t="s">
        <v>1579</v>
      </c>
      <c r="H1731" s="31">
        <f t="shared" si="27"/>
        <v>1</v>
      </c>
    </row>
    <row r="1732" spans="5:8" x14ac:dyDescent="0.25">
      <c r="E1732" s="36"/>
      <c r="F1732" s="29" t="s">
        <v>3297</v>
      </c>
      <c r="G1732" s="34" t="s">
        <v>1557</v>
      </c>
      <c r="H1732" s="31">
        <f t="shared" ref="H1732:H1795" si="28">VLOOKUP(G1732,$A$4:$B$31,2,FALSE)</f>
        <v>0.10960000000000003</v>
      </c>
    </row>
    <row r="1733" spans="5:8" x14ac:dyDescent="0.25">
      <c r="E1733" s="36"/>
      <c r="F1733" s="29" t="s">
        <v>3298</v>
      </c>
      <c r="G1733" s="34" t="s">
        <v>7737</v>
      </c>
      <c r="H1733" s="31">
        <f t="shared" si="28"/>
        <v>1</v>
      </c>
    </row>
    <row r="1734" spans="5:8" x14ac:dyDescent="0.25">
      <c r="E1734" s="36"/>
      <c r="F1734" s="29" t="s">
        <v>3299</v>
      </c>
      <c r="G1734" s="34" t="s">
        <v>1557</v>
      </c>
      <c r="H1734" s="31">
        <f t="shared" si="28"/>
        <v>0.10960000000000003</v>
      </c>
    </row>
    <row r="1735" spans="5:8" x14ac:dyDescent="0.25">
      <c r="E1735" s="36"/>
      <c r="F1735" s="29" t="s">
        <v>3300</v>
      </c>
      <c r="G1735" s="34" t="s">
        <v>1579</v>
      </c>
      <c r="H1735" s="31">
        <f t="shared" si="28"/>
        <v>1</v>
      </c>
    </row>
    <row r="1736" spans="5:8" x14ac:dyDescent="0.25">
      <c r="E1736" s="36"/>
      <c r="F1736" s="29" t="s">
        <v>3301</v>
      </c>
      <c r="G1736" s="34" t="s">
        <v>1579</v>
      </c>
      <c r="H1736" s="31">
        <f t="shared" si="28"/>
        <v>1</v>
      </c>
    </row>
    <row r="1737" spans="5:8" x14ac:dyDescent="0.25">
      <c r="E1737" s="36"/>
      <c r="F1737" s="29" t="s">
        <v>3302</v>
      </c>
      <c r="G1737" s="34" t="s">
        <v>7737</v>
      </c>
      <c r="H1737" s="31">
        <f t="shared" si="28"/>
        <v>1</v>
      </c>
    </row>
    <row r="1738" spans="5:8" x14ac:dyDescent="0.25">
      <c r="E1738" s="36"/>
      <c r="F1738" s="33" t="s">
        <v>3303</v>
      </c>
      <c r="G1738" s="34" t="s">
        <v>1579</v>
      </c>
      <c r="H1738" s="31">
        <f t="shared" si="28"/>
        <v>1</v>
      </c>
    </row>
    <row r="1739" spans="5:8" x14ac:dyDescent="0.25">
      <c r="E1739" s="36"/>
      <c r="F1739" s="29" t="s">
        <v>3304</v>
      </c>
      <c r="G1739" s="34" t="s">
        <v>1579</v>
      </c>
      <c r="H1739" s="31">
        <f t="shared" si="28"/>
        <v>1</v>
      </c>
    </row>
    <row r="1740" spans="5:8" x14ac:dyDescent="0.25">
      <c r="E1740" s="36"/>
      <c r="F1740" s="29" t="s">
        <v>3305</v>
      </c>
      <c r="G1740" s="34" t="s">
        <v>7737</v>
      </c>
      <c r="H1740" s="31">
        <f t="shared" si="28"/>
        <v>1</v>
      </c>
    </row>
    <row r="1741" spans="5:8" x14ac:dyDescent="0.25">
      <c r="E1741" s="36"/>
      <c r="F1741" s="33" t="s">
        <v>3306</v>
      </c>
      <c r="G1741" s="34" t="s">
        <v>1579</v>
      </c>
      <c r="H1741" s="31">
        <f t="shared" si="28"/>
        <v>1</v>
      </c>
    </row>
    <row r="1742" spans="5:8" x14ac:dyDescent="0.25">
      <c r="E1742" s="36"/>
      <c r="F1742" s="33" t="s">
        <v>3307</v>
      </c>
      <c r="G1742" s="34" t="s">
        <v>1579</v>
      </c>
      <c r="H1742" s="31">
        <f t="shared" si="28"/>
        <v>1</v>
      </c>
    </row>
    <row r="1743" spans="5:8" x14ac:dyDescent="0.25">
      <c r="E1743" s="36"/>
      <c r="F1743" s="33" t="s">
        <v>3308</v>
      </c>
      <c r="G1743" s="34" t="s">
        <v>1579</v>
      </c>
      <c r="H1743" s="31">
        <f t="shared" si="28"/>
        <v>1</v>
      </c>
    </row>
    <row r="1744" spans="5:8" x14ac:dyDescent="0.25">
      <c r="E1744" s="36"/>
      <c r="F1744" s="33" t="s">
        <v>3309</v>
      </c>
      <c r="G1744" s="34" t="s">
        <v>1579</v>
      </c>
      <c r="H1744" s="31">
        <f t="shared" si="28"/>
        <v>1</v>
      </c>
    </row>
    <row r="1745" spans="5:8" x14ac:dyDescent="0.25">
      <c r="E1745" s="36"/>
      <c r="F1745" s="33" t="s">
        <v>3310</v>
      </c>
      <c r="G1745" s="34" t="s">
        <v>1579</v>
      </c>
      <c r="H1745" s="31">
        <f t="shared" si="28"/>
        <v>1</v>
      </c>
    </row>
    <row r="1746" spans="5:8" x14ac:dyDescent="0.25">
      <c r="E1746" s="36"/>
      <c r="F1746" s="33" t="s">
        <v>3311</v>
      </c>
      <c r="G1746" s="34" t="s">
        <v>1557</v>
      </c>
      <c r="H1746" s="31">
        <f t="shared" si="28"/>
        <v>0.10960000000000003</v>
      </c>
    </row>
    <row r="1747" spans="5:8" x14ac:dyDescent="0.25">
      <c r="E1747" s="36"/>
      <c r="F1747" s="53" t="s">
        <v>3312</v>
      </c>
      <c r="G1747" s="34" t="s">
        <v>1557</v>
      </c>
      <c r="H1747" s="31">
        <f t="shared" si="28"/>
        <v>0.10960000000000003</v>
      </c>
    </row>
    <row r="1748" spans="5:8" x14ac:dyDescent="0.25">
      <c r="E1748" s="36"/>
      <c r="F1748" s="29" t="s">
        <v>3313</v>
      </c>
      <c r="G1748" s="34" t="s">
        <v>7737</v>
      </c>
      <c r="H1748" s="31">
        <f t="shared" si="28"/>
        <v>1</v>
      </c>
    </row>
    <row r="1749" spans="5:8" x14ac:dyDescent="0.25">
      <c r="E1749" s="36"/>
      <c r="F1749" s="29" t="s">
        <v>3314</v>
      </c>
      <c r="G1749" s="34" t="s">
        <v>1579</v>
      </c>
      <c r="H1749" s="31">
        <f t="shared" si="28"/>
        <v>1</v>
      </c>
    </row>
    <row r="1750" spans="5:8" x14ac:dyDescent="0.25">
      <c r="E1750" s="36"/>
      <c r="F1750" s="33" t="s">
        <v>3315</v>
      </c>
      <c r="G1750" s="34" t="s">
        <v>1579</v>
      </c>
      <c r="H1750" s="31">
        <f t="shared" si="28"/>
        <v>1</v>
      </c>
    </row>
    <row r="1751" spans="5:8" x14ac:dyDescent="0.25">
      <c r="E1751" s="36"/>
      <c r="F1751" s="33" t="s">
        <v>3316</v>
      </c>
      <c r="G1751" s="34" t="s">
        <v>1579</v>
      </c>
      <c r="H1751" s="31">
        <f t="shared" si="28"/>
        <v>1</v>
      </c>
    </row>
    <row r="1752" spans="5:8" x14ac:dyDescent="0.25">
      <c r="E1752" s="36"/>
      <c r="F1752" s="29" t="s">
        <v>3317</v>
      </c>
      <c r="G1752" s="34" t="s">
        <v>1579</v>
      </c>
      <c r="H1752" s="31">
        <f t="shared" si="28"/>
        <v>1</v>
      </c>
    </row>
    <row r="1753" spans="5:8" x14ac:dyDescent="0.25">
      <c r="E1753" s="36"/>
      <c r="F1753" s="29" t="s">
        <v>3318</v>
      </c>
      <c r="G1753" s="34" t="s">
        <v>1579</v>
      </c>
      <c r="H1753" s="31">
        <f t="shared" si="28"/>
        <v>1</v>
      </c>
    </row>
    <row r="1754" spans="5:8" x14ac:dyDescent="0.25">
      <c r="E1754" s="36"/>
      <c r="F1754" s="29" t="s">
        <v>3319</v>
      </c>
      <c r="G1754" s="34" t="s">
        <v>1579</v>
      </c>
      <c r="H1754" s="31">
        <f t="shared" si="28"/>
        <v>1</v>
      </c>
    </row>
    <row r="1755" spans="5:8" x14ac:dyDescent="0.25">
      <c r="E1755" s="36"/>
      <c r="F1755" s="29" t="s">
        <v>3320</v>
      </c>
      <c r="G1755" s="34" t="s">
        <v>1579</v>
      </c>
      <c r="H1755" s="31">
        <f t="shared" si="28"/>
        <v>1</v>
      </c>
    </row>
    <row r="1756" spans="5:8" x14ac:dyDescent="0.25">
      <c r="E1756" s="36"/>
      <c r="F1756" s="29" t="s">
        <v>3321</v>
      </c>
      <c r="G1756" s="34" t="s">
        <v>1579</v>
      </c>
      <c r="H1756" s="31">
        <f t="shared" si="28"/>
        <v>1</v>
      </c>
    </row>
    <row r="1757" spans="5:8" x14ac:dyDescent="0.25">
      <c r="E1757" s="36"/>
      <c r="F1757" s="33" t="s">
        <v>3322</v>
      </c>
      <c r="G1757" s="34" t="s">
        <v>1581</v>
      </c>
      <c r="H1757" s="31">
        <f t="shared" si="28"/>
        <v>0</v>
      </c>
    </row>
    <row r="1758" spans="5:8" x14ac:dyDescent="0.25">
      <c r="E1758" s="36"/>
      <c r="F1758" s="29" t="s">
        <v>3323</v>
      </c>
      <c r="G1758" s="34" t="s">
        <v>1581</v>
      </c>
      <c r="H1758" s="31">
        <f t="shared" si="28"/>
        <v>0</v>
      </c>
    </row>
    <row r="1759" spans="5:8" x14ac:dyDescent="0.25">
      <c r="E1759" s="36"/>
      <c r="F1759" s="29" t="s">
        <v>3324</v>
      </c>
      <c r="G1759" s="34" t="s">
        <v>1581</v>
      </c>
      <c r="H1759" s="31">
        <f t="shared" si="28"/>
        <v>0</v>
      </c>
    </row>
    <row r="1760" spans="5:8" x14ac:dyDescent="0.25">
      <c r="E1760" s="36"/>
      <c r="F1760" s="29" t="s">
        <v>3325</v>
      </c>
      <c r="G1760" s="34" t="s">
        <v>1581</v>
      </c>
      <c r="H1760" s="31">
        <f t="shared" si="28"/>
        <v>0</v>
      </c>
    </row>
    <row r="1761" spans="5:8" x14ac:dyDescent="0.25">
      <c r="E1761" s="36"/>
      <c r="F1761" s="29" t="s">
        <v>3326</v>
      </c>
      <c r="G1761" s="34" t="s">
        <v>1581</v>
      </c>
      <c r="H1761" s="31">
        <f t="shared" si="28"/>
        <v>0</v>
      </c>
    </row>
    <row r="1762" spans="5:8" x14ac:dyDescent="0.25">
      <c r="E1762" s="36"/>
      <c r="F1762" s="29" t="s">
        <v>3327</v>
      </c>
      <c r="G1762" s="34" t="s">
        <v>1581</v>
      </c>
      <c r="H1762" s="31">
        <f t="shared" si="28"/>
        <v>0</v>
      </c>
    </row>
    <row r="1763" spans="5:8" x14ac:dyDescent="0.25">
      <c r="E1763" s="36"/>
      <c r="F1763" s="29" t="s">
        <v>3328</v>
      </c>
      <c r="G1763" s="34" t="s">
        <v>1581</v>
      </c>
      <c r="H1763" s="31">
        <f t="shared" si="28"/>
        <v>0</v>
      </c>
    </row>
    <row r="1764" spans="5:8" x14ac:dyDescent="0.25">
      <c r="E1764" s="36"/>
      <c r="F1764" s="29" t="s">
        <v>3329</v>
      </c>
      <c r="G1764" s="34" t="s">
        <v>1581</v>
      </c>
      <c r="H1764" s="31">
        <f t="shared" si="28"/>
        <v>0</v>
      </c>
    </row>
    <row r="1765" spans="5:8" x14ac:dyDescent="0.25">
      <c r="E1765" s="36"/>
      <c r="F1765" s="29" t="s">
        <v>3330</v>
      </c>
      <c r="G1765" s="34" t="s">
        <v>1581</v>
      </c>
      <c r="H1765" s="31">
        <f t="shared" si="28"/>
        <v>0</v>
      </c>
    </row>
    <row r="1766" spans="5:8" x14ac:dyDescent="0.25">
      <c r="E1766" s="36"/>
      <c r="F1766" s="29" t="s">
        <v>3331</v>
      </c>
      <c r="G1766" s="34" t="s">
        <v>1581</v>
      </c>
      <c r="H1766" s="31">
        <f t="shared" si="28"/>
        <v>0</v>
      </c>
    </row>
    <row r="1767" spans="5:8" x14ac:dyDescent="0.25">
      <c r="E1767" s="36"/>
      <c r="F1767" s="33" t="s">
        <v>3332</v>
      </c>
      <c r="G1767" s="34" t="s">
        <v>1581</v>
      </c>
      <c r="H1767" s="31">
        <f t="shared" si="28"/>
        <v>0</v>
      </c>
    </row>
    <row r="1768" spans="5:8" x14ac:dyDescent="0.25">
      <c r="E1768" s="36"/>
      <c r="F1768" s="33" t="s">
        <v>3333</v>
      </c>
      <c r="G1768" s="34" t="s">
        <v>1581</v>
      </c>
      <c r="H1768" s="31">
        <f t="shared" si="28"/>
        <v>0</v>
      </c>
    </row>
    <row r="1769" spans="5:8" x14ac:dyDescent="0.25">
      <c r="E1769" s="36"/>
      <c r="F1769" s="29" t="s">
        <v>3334</v>
      </c>
      <c r="G1769" s="34" t="s">
        <v>1581</v>
      </c>
      <c r="H1769" s="31">
        <f t="shared" si="28"/>
        <v>0</v>
      </c>
    </row>
    <row r="1770" spans="5:8" x14ac:dyDescent="0.25">
      <c r="E1770" s="36"/>
      <c r="F1770" s="29" t="s">
        <v>3335</v>
      </c>
      <c r="G1770" s="34" t="s">
        <v>1581</v>
      </c>
      <c r="H1770" s="31">
        <f t="shared" si="28"/>
        <v>0</v>
      </c>
    </row>
    <row r="1771" spans="5:8" x14ac:dyDescent="0.25">
      <c r="E1771" s="36"/>
      <c r="F1771" s="33" t="s">
        <v>3336</v>
      </c>
      <c r="G1771" s="34" t="s">
        <v>1581</v>
      </c>
      <c r="H1771" s="31">
        <f t="shared" si="28"/>
        <v>0</v>
      </c>
    </row>
    <row r="1772" spans="5:8" x14ac:dyDescent="0.25">
      <c r="E1772" s="36"/>
      <c r="F1772" s="33" t="s">
        <v>3337</v>
      </c>
      <c r="G1772" s="34" t="s">
        <v>1581</v>
      </c>
      <c r="H1772" s="31">
        <f t="shared" si="28"/>
        <v>0</v>
      </c>
    </row>
    <row r="1773" spans="5:8" x14ac:dyDescent="0.25">
      <c r="E1773" s="36"/>
      <c r="F1773" s="33" t="s">
        <v>3338</v>
      </c>
      <c r="G1773" s="34" t="s">
        <v>1581</v>
      </c>
      <c r="H1773" s="31">
        <f t="shared" si="28"/>
        <v>0</v>
      </c>
    </row>
    <row r="1774" spans="5:8" x14ac:dyDescent="0.25">
      <c r="E1774" s="36"/>
      <c r="F1774" s="33" t="s">
        <v>3339</v>
      </c>
      <c r="G1774" s="34" t="s">
        <v>1581</v>
      </c>
      <c r="H1774" s="31">
        <f t="shared" si="28"/>
        <v>0</v>
      </c>
    </row>
    <row r="1775" spans="5:8" x14ac:dyDescent="0.25">
      <c r="E1775" s="36"/>
      <c r="F1775" s="33" t="s">
        <v>3340</v>
      </c>
      <c r="G1775" s="34" t="s">
        <v>1581</v>
      </c>
      <c r="H1775" s="31">
        <f t="shared" si="28"/>
        <v>0</v>
      </c>
    </row>
    <row r="1776" spans="5:8" x14ac:dyDescent="0.25">
      <c r="E1776" s="36"/>
      <c r="F1776" s="33" t="s">
        <v>3341</v>
      </c>
      <c r="G1776" s="34" t="s">
        <v>1581</v>
      </c>
      <c r="H1776" s="31">
        <f t="shared" si="28"/>
        <v>0</v>
      </c>
    </row>
    <row r="1777" spans="5:8" x14ac:dyDescent="0.25">
      <c r="E1777" s="36"/>
      <c r="F1777" s="29" t="s">
        <v>3342</v>
      </c>
      <c r="G1777" s="34" t="s">
        <v>1581</v>
      </c>
      <c r="H1777" s="31">
        <f t="shared" si="28"/>
        <v>0</v>
      </c>
    </row>
    <row r="1778" spans="5:8" x14ac:dyDescent="0.25">
      <c r="E1778" s="36"/>
      <c r="F1778" s="29" t="s">
        <v>3343</v>
      </c>
      <c r="G1778" s="34" t="s">
        <v>1581</v>
      </c>
      <c r="H1778" s="31">
        <f t="shared" si="28"/>
        <v>0</v>
      </c>
    </row>
    <row r="1779" spans="5:8" x14ac:dyDescent="0.25">
      <c r="E1779" s="36"/>
      <c r="F1779" s="29" t="s">
        <v>3344</v>
      </c>
      <c r="G1779" s="34" t="s">
        <v>1581</v>
      </c>
      <c r="H1779" s="31">
        <f t="shared" si="28"/>
        <v>0</v>
      </c>
    </row>
    <row r="1780" spans="5:8" x14ac:dyDescent="0.25">
      <c r="E1780" s="36"/>
      <c r="F1780" s="29" t="s">
        <v>3345</v>
      </c>
      <c r="G1780" s="34" t="s">
        <v>1581</v>
      </c>
      <c r="H1780" s="31">
        <f t="shared" si="28"/>
        <v>0</v>
      </c>
    </row>
    <row r="1781" spans="5:8" x14ac:dyDescent="0.25">
      <c r="E1781" s="36"/>
      <c r="F1781" s="29" t="s">
        <v>3346</v>
      </c>
      <c r="G1781" s="34" t="s">
        <v>1581</v>
      </c>
      <c r="H1781" s="31">
        <f t="shared" si="28"/>
        <v>0</v>
      </c>
    </row>
    <row r="1782" spans="5:8" x14ac:dyDescent="0.25">
      <c r="E1782" s="36"/>
      <c r="F1782" s="33" t="s">
        <v>3347</v>
      </c>
      <c r="G1782" s="34" t="s">
        <v>1581</v>
      </c>
      <c r="H1782" s="31">
        <f t="shared" si="28"/>
        <v>0</v>
      </c>
    </row>
    <row r="1783" spans="5:8" x14ac:dyDescent="0.25">
      <c r="E1783" s="36"/>
      <c r="F1783" s="33" t="s">
        <v>3348</v>
      </c>
      <c r="G1783" s="34" t="s">
        <v>1581</v>
      </c>
      <c r="H1783" s="31">
        <f t="shared" si="28"/>
        <v>0</v>
      </c>
    </row>
    <row r="1784" spans="5:8" x14ac:dyDescent="0.25">
      <c r="E1784" s="36"/>
      <c r="F1784" s="33" t="s">
        <v>3349</v>
      </c>
      <c r="G1784" s="34" t="s">
        <v>1581</v>
      </c>
      <c r="H1784" s="31">
        <f t="shared" si="28"/>
        <v>0</v>
      </c>
    </row>
    <row r="1785" spans="5:8" x14ac:dyDescent="0.25">
      <c r="E1785" s="36"/>
      <c r="F1785" s="33" t="s">
        <v>3350</v>
      </c>
      <c r="G1785" s="34" t="s">
        <v>1581</v>
      </c>
      <c r="H1785" s="31">
        <f t="shared" si="28"/>
        <v>0</v>
      </c>
    </row>
    <row r="1786" spans="5:8" x14ac:dyDescent="0.25">
      <c r="E1786" s="36"/>
      <c r="F1786" s="29" t="s">
        <v>3351</v>
      </c>
      <c r="G1786" s="34" t="s">
        <v>1581</v>
      </c>
      <c r="H1786" s="31">
        <f t="shared" si="28"/>
        <v>0</v>
      </c>
    </row>
    <row r="1787" spans="5:8" x14ac:dyDescent="0.25">
      <c r="E1787" s="36"/>
      <c r="F1787" s="29" t="s">
        <v>3352</v>
      </c>
      <c r="G1787" s="34" t="s">
        <v>1581</v>
      </c>
      <c r="H1787" s="31">
        <f t="shared" si="28"/>
        <v>0</v>
      </c>
    </row>
    <row r="1788" spans="5:8" x14ac:dyDescent="0.25">
      <c r="E1788" s="36"/>
      <c r="F1788" s="33" t="s">
        <v>3353</v>
      </c>
      <c r="G1788" s="34" t="s">
        <v>1581</v>
      </c>
      <c r="H1788" s="31">
        <f t="shared" si="28"/>
        <v>0</v>
      </c>
    </row>
    <row r="1789" spans="5:8" x14ac:dyDescent="0.25">
      <c r="E1789" s="36"/>
      <c r="F1789" s="29" t="s">
        <v>3354</v>
      </c>
      <c r="G1789" s="34" t="s">
        <v>1581</v>
      </c>
      <c r="H1789" s="31">
        <f t="shared" si="28"/>
        <v>0</v>
      </c>
    </row>
    <row r="1790" spans="5:8" x14ac:dyDescent="0.25">
      <c r="E1790" s="36"/>
      <c r="F1790" s="29" t="s">
        <v>3355</v>
      </c>
      <c r="G1790" s="34" t="s">
        <v>1581</v>
      </c>
      <c r="H1790" s="31">
        <f t="shared" si="28"/>
        <v>0</v>
      </c>
    </row>
    <row r="1791" spans="5:8" x14ac:dyDescent="0.25">
      <c r="E1791" s="36"/>
      <c r="F1791" s="29" t="s">
        <v>3356</v>
      </c>
      <c r="G1791" s="34" t="s">
        <v>1581</v>
      </c>
      <c r="H1791" s="31">
        <f t="shared" si="28"/>
        <v>0</v>
      </c>
    </row>
    <row r="1792" spans="5:8" x14ac:dyDescent="0.25">
      <c r="E1792" s="36"/>
      <c r="F1792" s="33" t="s">
        <v>3357</v>
      </c>
      <c r="G1792" s="34" t="s">
        <v>1581</v>
      </c>
      <c r="H1792" s="31">
        <f t="shared" si="28"/>
        <v>0</v>
      </c>
    </row>
    <row r="1793" spans="5:8" x14ac:dyDescent="0.25">
      <c r="E1793" s="36"/>
      <c r="F1793" s="33" t="s">
        <v>3358</v>
      </c>
      <c r="G1793" s="34" t="s">
        <v>1581</v>
      </c>
      <c r="H1793" s="31">
        <f t="shared" si="28"/>
        <v>0</v>
      </c>
    </row>
    <row r="1794" spans="5:8" x14ac:dyDescent="0.25">
      <c r="E1794" s="36"/>
      <c r="F1794" s="29" t="s">
        <v>3359</v>
      </c>
      <c r="G1794" s="34" t="s">
        <v>1581</v>
      </c>
      <c r="H1794" s="31">
        <f t="shared" si="28"/>
        <v>0</v>
      </c>
    </row>
    <row r="1795" spans="5:8" x14ac:dyDescent="0.25">
      <c r="E1795" s="36"/>
      <c r="F1795" s="29" t="s">
        <v>3360</v>
      </c>
      <c r="G1795" s="34" t="s">
        <v>1581</v>
      </c>
      <c r="H1795" s="31">
        <f t="shared" si="28"/>
        <v>0</v>
      </c>
    </row>
    <row r="1796" spans="5:8" x14ac:dyDescent="0.25">
      <c r="E1796" s="36"/>
      <c r="F1796" s="33" t="s">
        <v>3361</v>
      </c>
      <c r="G1796" s="34" t="s">
        <v>1581</v>
      </c>
      <c r="H1796" s="31">
        <f t="shared" ref="H1796:H1859" si="29">VLOOKUP(G1796,$A$4:$B$31,2,FALSE)</f>
        <v>0</v>
      </c>
    </row>
    <row r="1797" spans="5:8" x14ac:dyDescent="0.25">
      <c r="E1797" s="36"/>
      <c r="F1797" s="33" t="s">
        <v>3362</v>
      </c>
      <c r="G1797" s="34" t="s">
        <v>1581</v>
      </c>
      <c r="H1797" s="31">
        <f t="shared" si="29"/>
        <v>0</v>
      </c>
    </row>
    <row r="1798" spans="5:8" x14ac:dyDescent="0.25">
      <c r="E1798" s="36"/>
      <c r="F1798" s="29" t="s">
        <v>3363</v>
      </c>
      <c r="G1798" s="34" t="s">
        <v>1581</v>
      </c>
      <c r="H1798" s="31">
        <f t="shared" si="29"/>
        <v>0</v>
      </c>
    </row>
    <row r="1799" spans="5:8" x14ac:dyDescent="0.25">
      <c r="E1799" s="36"/>
      <c r="F1799" s="29" t="s">
        <v>3364</v>
      </c>
      <c r="G1799" s="34" t="s">
        <v>1581</v>
      </c>
      <c r="H1799" s="31">
        <f t="shared" si="29"/>
        <v>0</v>
      </c>
    </row>
    <row r="1800" spans="5:8" x14ac:dyDescent="0.25">
      <c r="E1800" s="36"/>
      <c r="F1800" s="29" t="s">
        <v>3365</v>
      </c>
      <c r="G1800" s="34" t="s">
        <v>1581</v>
      </c>
      <c r="H1800" s="31">
        <f t="shared" si="29"/>
        <v>0</v>
      </c>
    </row>
    <row r="1801" spans="5:8" x14ac:dyDescent="0.25">
      <c r="E1801" s="36"/>
      <c r="F1801" s="29" t="s">
        <v>3366</v>
      </c>
      <c r="G1801" s="34" t="s">
        <v>1581</v>
      </c>
      <c r="H1801" s="31">
        <f t="shared" si="29"/>
        <v>0</v>
      </c>
    </row>
    <row r="1802" spans="5:8" x14ac:dyDescent="0.25">
      <c r="E1802" s="36"/>
      <c r="F1802" s="29" t="s">
        <v>3367</v>
      </c>
      <c r="G1802" s="34" t="s">
        <v>1581</v>
      </c>
      <c r="H1802" s="31">
        <f t="shared" si="29"/>
        <v>0</v>
      </c>
    </row>
    <row r="1803" spans="5:8" x14ac:dyDescent="0.25">
      <c r="E1803" s="36"/>
      <c r="F1803" s="33" t="s">
        <v>3368</v>
      </c>
      <c r="G1803" s="34" t="s">
        <v>1581</v>
      </c>
      <c r="H1803" s="31">
        <f t="shared" si="29"/>
        <v>0</v>
      </c>
    </row>
    <row r="1804" spans="5:8" x14ac:dyDescent="0.25">
      <c r="E1804" s="36"/>
      <c r="F1804" s="29" t="s">
        <v>3369</v>
      </c>
      <c r="G1804" s="34" t="s">
        <v>1581</v>
      </c>
      <c r="H1804" s="31">
        <f t="shared" si="29"/>
        <v>0</v>
      </c>
    </row>
    <row r="1805" spans="5:8" x14ac:dyDescent="0.25">
      <c r="E1805" s="36"/>
      <c r="F1805" s="29" t="s">
        <v>3370</v>
      </c>
      <c r="G1805" s="34" t="s">
        <v>1581</v>
      </c>
      <c r="H1805" s="31">
        <f t="shared" si="29"/>
        <v>0</v>
      </c>
    </row>
    <row r="1806" spans="5:8" x14ac:dyDescent="0.25">
      <c r="E1806" s="36"/>
      <c r="F1806" s="29" t="s">
        <v>3371</v>
      </c>
      <c r="G1806" s="34" t="s">
        <v>1581</v>
      </c>
      <c r="H1806" s="31">
        <f t="shared" si="29"/>
        <v>0</v>
      </c>
    </row>
    <row r="1807" spans="5:8" x14ac:dyDescent="0.25">
      <c r="E1807" s="36"/>
      <c r="F1807" s="29" t="s">
        <v>3372</v>
      </c>
      <c r="G1807" s="34" t="s">
        <v>1581</v>
      </c>
      <c r="H1807" s="31">
        <f t="shared" si="29"/>
        <v>0</v>
      </c>
    </row>
    <row r="1808" spans="5:8" x14ac:dyDescent="0.25">
      <c r="E1808" s="36"/>
      <c r="F1808" s="29" t="s">
        <v>3373</v>
      </c>
      <c r="G1808" s="34" t="s">
        <v>1581</v>
      </c>
      <c r="H1808" s="31">
        <f t="shared" si="29"/>
        <v>0</v>
      </c>
    </row>
    <row r="1809" spans="5:8" x14ac:dyDescent="0.25">
      <c r="E1809" s="36"/>
      <c r="F1809" s="33" t="s">
        <v>3374</v>
      </c>
      <c r="G1809" s="34" t="s">
        <v>1581</v>
      </c>
      <c r="H1809" s="31">
        <f t="shared" si="29"/>
        <v>0</v>
      </c>
    </row>
    <row r="1810" spans="5:8" x14ac:dyDescent="0.25">
      <c r="E1810" s="36"/>
      <c r="F1810" s="33" t="s">
        <v>3375</v>
      </c>
      <c r="G1810" s="34" t="s">
        <v>1581</v>
      </c>
      <c r="H1810" s="31">
        <f t="shared" si="29"/>
        <v>0</v>
      </c>
    </row>
    <row r="1811" spans="5:8" x14ac:dyDescent="0.25">
      <c r="E1811" s="36"/>
      <c r="F1811" s="29" t="s">
        <v>3376</v>
      </c>
      <c r="G1811" s="34" t="s">
        <v>1581</v>
      </c>
      <c r="H1811" s="31">
        <f t="shared" si="29"/>
        <v>0</v>
      </c>
    </row>
    <row r="1812" spans="5:8" x14ac:dyDescent="0.25">
      <c r="E1812" s="36"/>
      <c r="F1812" s="33" t="s">
        <v>3377</v>
      </c>
      <c r="G1812" s="34" t="s">
        <v>1581</v>
      </c>
      <c r="H1812" s="31">
        <f t="shared" si="29"/>
        <v>0</v>
      </c>
    </row>
    <row r="1813" spans="5:8" x14ac:dyDescent="0.25">
      <c r="E1813" s="36"/>
      <c r="F1813" s="29" t="s">
        <v>3378</v>
      </c>
      <c r="G1813" s="34" t="s">
        <v>1581</v>
      </c>
      <c r="H1813" s="31">
        <f t="shared" si="29"/>
        <v>0</v>
      </c>
    </row>
    <row r="1814" spans="5:8" x14ac:dyDescent="0.25">
      <c r="E1814" s="36"/>
      <c r="F1814" s="29" t="s">
        <v>3379</v>
      </c>
      <c r="G1814" s="34" t="s">
        <v>1581</v>
      </c>
      <c r="H1814" s="31">
        <f t="shared" si="29"/>
        <v>0</v>
      </c>
    </row>
    <row r="1815" spans="5:8" x14ac:dyDescent="0.25">
      <c r="E1815" s="36"/>
      <c r="F1815" s="29" t="s">
        <v>3380</v>
      </c>
      <c r="G1815" s="34" t="s">
        <v>1581</v>
      </c>
      <c r="H1815" s="31">
        <f t="shared" si="29"/>
        <v>0</v>
      </c>
    </row>
    <row r="1816" spans="5:8" x14ac:dyDescent="0.25">
      <c r="E1816" s="36"/>
      <c r="F1816" s="33" t="s">
        <v>3381</v>
      </c>
      <c r="G1816" s="34" t="s">
        <v>1581</v>
      </c>
      <c r="H1816" s="31">
        <f t="shared" si="29"/>
        <v>0</v>
      </c>
    </row>
    <row r="1817" spans="5:8" x14ac:dyDescent="0.25">
      <c r="E1817" s="36"/>
      <c r="F1817" s="33" t="s">
        <v>3382</v>
      </c>
      <c r="G1817" s="34" t="s">
        <v>1581</v>
      </c>
      <c r="H1817" s="31">
        <f t="shared" si="29"/>
        <v>0</v>
      </c>
    </row>
    <row r="1818" spans="5:8" x14ac:dyDescent="0.25">
      <c r="E1818" s="36"/>
      <c r="F1818" s="33" t="s">
        <v>3383</v>
      </c>
      <c r="G1818" s="34" t="s">
        <v>1581</v>
      </c>
      <c r="H1818" s="31">
        <f t="shared" si="29"/>
        <v>0</v>
      </c>
    </row>
    <row r="1819" spans="5:8" x14ac:dyDescent="0.25">
      <c r="E1819" s="36"/>
      <c r="F1819" s="29" t="s">
        <v>3384</v>
      </c>
      <c r="G1819" s="34" t="s">
        <v>1581</v>
      </c>
      <c r="H1819" s="31">
        <f t="shared" si="29"/>
        <v>0</v>
      </c>
    </row>
    <row r="1820" spans="5:8" x14ac:dyDescent="0.25">
      <c r="E1820" s="36"/>
      <c r="F1820" s="33" t="s">
        <v>3385</v>
      </c>
      <c r="G1820" s="34" t="s">
        <v>1581</v>
      </c>
      <c r="H1820" s="31">
        <f t="shared" si="29"/>
        <v>0</v>
      </c>
    </row>
    <row r="1821" spans="5:8" x14ac:dyDescent="0.25">
      <c r="E1821" s="36"/>
      <c r="F1821" s="29" t="s">
        <v>3386</v>
      </c>
      <c r="G1821" s="34" t="s">
        <v>1581</v>
      </c>
      <c r="H1821" s="31">
        <f t="shared" si="29"/>
        <v>0</v>
      </c>
    </row>
    <row r="1822" spans="5:8" x14ac:dyDescent="0.25">
      <c r="E1822" s="36"/>
      <c r="F1822" s="29" t="s">
        <v>3387</v>
      </c>
      <c r="G1822" s="34" t="s">
        <v>1581</v>
      </c>
      <c r="H1822" s="31">
        <f t="shared" si="29"/>
        <v>0</v>
      </c>
    </row>
    <row r="1823" spans="5:8" x14ac:dyDescent="0.25">
      <c r="E1823" s="36"/>
      <c r="F1823" s="33" t="s">
        <v>3388</v>
      </c>
      <c r="G1823" s="34" t="s">
        <v>1581</v>
      </c>
      <c r="H1823" s="31">
        <f t="shared" si="29"/>
        <v>0</v>
      </c>
    </row>
    <row r="1824" spans="5:8" x14ac:dyDescent="0.25">
      <c r="E1824" s="36"/>
      <c r="F1824" s="29" t="s">
        <v>3389</v>
      </c>
      <c r="G1824" s="34" t="s">
        <v>1581</v>
      </c>
      <c r="H1824" s="31">
        <f t="shared" si="29"/>
        <v>0</v>
      </c>
    </row>
    <row r="1825" spans="5:8" x14ac:dyDescent="0.25">
      <c r="E1825" s="36"/>
      <c r="F1825" s="33" t="s">
        <v>3390</v>
      </c>
      <c r="G1825" s="34" t="s">
        <v>1581</v>
      </c>
      <c r="H1825" s="31">
        <f t="shared" si="29"/>
        <v>0</v>
      </c>
    </row>
    <row r="1826" spans="5:8" x14ac:dyDescent="0.25">
      <c r="E1826" s="36"/>
      <c r="F1826" s="29" t="s">
        <v>3391</v>
      </c>
      <c r="G1826" s="34" t="s">
        <v>1581</v>
      </c>
      <c r="H1826" s="31">
        <f t="shared" si="29"/>
        <v>0</v>
      </c>
    </row>
    <row r="1827" spans="5:8" x14ac:dyDescent="0.25">
      <c r="E1827" s="36"/>
      <c r="F1827" s="33" t="s">
        <v>3392</v>
      </c>
      <c r="G1827" s="34" t="s">
        <v>1581</v>
      </c>
      <c r="H1827" s="31">
        <f t="shared" si="29"/>
        <v>0</v>
      </c>
    </row>
    <row r="1828" spans="5:8" x14ac:dyDescent="0.25">
      <c r="E1828" s="36"/>
      <c r="F1828" s="29" t="s">
        <v>3393</v>
      </c>
      <c r="G1828" s="34" t="s">
        <v>1581</v>
      </c>
      <c r="H1828" s="31">
        <f t="shared" si="29"/>
        <v>0</v>
      </c>
    </row>
    <row r="1829" spans="5:8" x14ac:dyDescent="0.25">
      <c r="E1829" s="36"/>
      <c r="F1829" s="29" t="s">
        <v>3394</v>
      </c>
      <c r="G1829" s="34" t="s">
        <v>1581</v>
      </c>
      <c r="H1829" s="31">
        <f t="shared" si="29"/>
        <v>0</v>
      </c>
    </row>
    <row r="1830" spans="5:8" x14ac:dyDescent="0.25">
      <c r="E1830" s="36"/>
      <c r="F1830" s="33" t="s">
        <v>3395</v>
      </c>
      <c r="G1830" s="34" t="s">
        <v>1581</v>
      </c>
      <c r="H1830" s="31">
        <f t="shared" si="29"/>
        <v>0</v>
      </c>
    </row>
    <row r="1831" spans="5:8" x14ac:dyDescent="0.25">
      <c r="E1831" s="36"/>
      <c r="F1831" s="33" t="s">
        <v>3396</v>
      </c>
      <c r="G1831" s="34" t="s">
        <v>1581</v>
      </c>
      <c r="H1831" s="31">
        <f t="shared" si="29"/>
        <v>0</v>
      </c>
    </row>
    <row r="1832" spans="5:8" x14ac:dyDescent="0.25">
      <c r="E1832" s="36"/>
      <c r="F1832" s="29" t="s">
        <v>3397</v>
      </c>
      <c r="G1832" s="34" t="s">
        <v>1581</v>
      </c>
      <c r="H1832" s="31">
        <f t="shared" si="29"/>
        <v>0</v>
      </c>
    </row>
    <row r="1833" spans="5:8" x14ac:dyDescent="0.25">
      <c r="E1833" s="36"/>
      <c r="F1833" s="29" t="s">
        <v>3398</v>
      </c>
      <c r="G1833" s="34" t="s">
        <v>1581</v>
      </c>
      <c r="H1833" s="31">
        <f t="shared" si="29"/>
        <v>0</v>
      </c>
    </row>
    <row r="1834" spans="5:8" x14ac:dyDescent="0.25">
      <c r="E1834" s="36"/>
      <c r="F1834" s="29" t="s">
        <v>3399</v>
      </c>
      <c r="G1834" s="34" t="s">
        <v>1581</v>
      </c>
      <c r="H1834" s="31">
        <f t="shared" si="29"/>
        <v>0</v>
      </c>
    </row>
    <row r="1835" spans="5:8" x14ac:dyDescent="0.25">
      <c r="E1835" s="36"/>
      <c r="F1835" s="29" t="s">
        <v>3400</v>
      </c>
      <c r="G1835" s="34" t="s">
        <v>1581</v>
      </c>
      <c r="H1835" s="31">
        <f t="shared" si="29"/>
        <v>0</v>
      </c>
    </row>
    <row r="1836" spans="5:8" x14ac:dyDescent="0.25">
      <c r="E1836" s="36"/>
      <c r="F1836" s="29" t="s">
        <v>3401</v>
      </c>
      <c r="G1836" s="34" t="s">
        <v>1581</v>
      </c>
      <c r="H1836" s="31">
        <f t="shared" si="29"/>
        <v>0</v>
      </c>
    </row>
    <row r="1837" spans="5:8" x14ac:dyDescent="0.25">
      <c r="E1837" s="36"/>
      <c r="F1837" s="33" t="s">
        <v>3402</v>
      </c>
      <c r="G1837" s="34" t="s">
        <v>1581</v>
      </c>
      <c r="H1837" s="31">
        <f t="shared" si="29"/>
        <v>0</v>
      </c>
    </row>
    <row r="1838" spans="5:8" x14ac:dyDescent="0.25">
      <c r="E1838" s="36"/>
      <c r="F1838" s="33" t="s">
        <v>3403</v>
      </c>
      <c r="G1838" s="34" t="s">
        <v>1581</v>
      </c>
      <c r="H1838" s="31">
        <f t="shared" si="29"/>
        <v>0</v>
      </c>
    </row>
    <row r="1839" spans="5:8" x14ac:dyDescent="0.25">
      <c r="E1839" s="36"/>
      <c r="F1839" s="29" t="s">
        <v>3404</v>
      </c>
      <c r="G1839" s="34" t="s">
        <v>1581</v>
      </c>
      <c r="H1839" s="31">
        <f t="shared" si="29"/>
        <v>0</v>
      </c>
    </row>
    <row r="1840" spans="5:8" x14ac:dyDescent="0.25">
      <c r="E1840" s="36"/>
      <c r="F1840" s="29" t="s">
        <v>3405</v>
      </c>
      <c r="G1840" s="34" t="s">
        <v>1581</v>
      </c>
      <c r="H1840" s="31">
        <f t="shared" si="29"/>
        <v>0</v>
      </c>
    </row>
    <row r="1841" spans="5:8" x14ac:dyDescent="0.25">
      <c r="E1841" s="36"/>
      <c r="F1841" s="54" t="s">
        <v>3406</v>
      </c>
      <c r="G1841" s="34" t="s">
        <v>1581</v>
      </c>
      <c r="H1841" s="31">
        <f t="shared" si="29"/>
        <v>0</v>
      </c>
    </row>
    <row r="1842" spans="5:8" x14ac:dyDescent="0.25">
      <c r="E1842" s="36"/>
      <c r="F1842" s="33" t="s">
        <v>3407</v>
      </c>
      <c r="G1842" s="34" t="s">
        <v>1581</v>
      </c>
      <c r="H1842" s="31">
        <f t="shared" si="29"/>
        <v>0</v>
      </c>
    </row>
    <row r="1843" spans="5:8" x14ac:dyDescent="0.25">
      <c r="E1843" s="36"/>
      <c r="F1843" s="29" t="s">
        <v>3408</v>
      </c>
      <c r="G1843" s="34" t="s">
        <v>1581</v>
      </c>
      <c r="H1843" s="31">
        <f t="shared" si="29"/>
        <v>0</v>
      </c>
    </row>
    <row r="1844" spans="5:8" x14ac:dyDescent="0.25">
      <c r="E1844" s="36"/>
      <c r="F1844" s="29" t="s">
        <v>3409</v>
      </c>
      <c r="G1844" s="34" t="s">
        <v>1581</v>
      </c>
      <c r="H1844" s="31">
        <f t="shared" si="29"/>
        <v>0</v>
      </c>
    </row>
    <row r="1845" spans="5:8" x14ac:dyDescent="0.25">
      <c r="E1845" s="36"/>
      <c r="F1845" s="29" t="s">
        <v>3410</v>
      </c>
      <c r="G1845" s="34" t="s">
        <v>1581</v>
      </c>
      <c r="H1845" s="31">
        <f t="shared" si="29"/>
        <v>0</v>
      </c>
    </row>
    <row r="1846" spans="5:8" x14ac:dyDescent="0.25">
      <c r="E1846" s="36"/>
      <c r="F1846" s="29" t="s">
        <v>3411</v>
      </c>
      <c r="G1846" s="34" t="s">
        <v>1581</v>
      </c>
      <c r="H1846" s="31">
        <f t="shared" si="29"/>
        <v>0</v>
      </c>
    </row>
    <row r="1847" spans="5:8" x14ac:dyDescent="0.25">
      <c r="E1847" s="36"/>
      <c r="F1847" s="48" t="s">
        <v>3412</v>
      </c>
      <c r="G1847" s="34" t="s">
        <v>1581</v>
      </c>
      <c r="H1847" s="31">
        <f t="shared" si="29"/>
        <v>0</v>
      </c>
    </row>
    <row r="1848" spans="5:8" x14ac:dyDescent="0.25">
      <c r="E1848" s="36"/>
      <c r="F1848" s="54" t="s">
        <v>3413</v>
      </c>
      <c r="G1848" s="34" t="s">
        <v>1581</v>
      </c>
      <c r="H1848" s="31">
        <f t="shared" si="29"/>
        <v>0</v>
      </c>
    </row>
    <row r="1849" spans="5:8" x14ac:dyDescent="0.25">
      <c r="E1849" s="36"/>
      <c r="F1849" s="33" t="s">
        <v>3414</v>
      </c>
      <c r="G1849" s="34" t="s">
        <v>1581</v>
      </c>
      <c r="H1849" s="31">
        <f t="shared" si="29"/>
        <v>0</v>
      </c>
    </row>
    <row r="1850" spans="5:8" x14ac:dyDescent="0.25">
      <c r="E1850" s="36"/>
      <c r="F1850" s="29" t="s">
        <v>3415</v>
      </c>
      <c r="G1850" s="34" t="s">
        <v>1581</v>
      </c>
      <c r="H1850" s="31">
        <f t="shared" si="29"/>
        <v>0</v>
      </c>
    </row>
    <row r="1851" spans="5:8" x14ac:dyDescent="0.25">
      <c r="E1851" s="36"/>
      <c r="F1851" s="29" t="s">
        <v>3416</v>
      </c>
      <c r="G1851" s="34" t="s">
        <v>1581</v>
      </c>
      <c r="H1851" s="31">
        <f t="shared" si="29"/>
        <v>0</v>
      </c>
    </row>
    <row r="1852" spans="5:8" x14ac:dyDescent="0.25">
      <c r="E1852" s="36"/>
      <c r="F1852" s="29" t="s">
        <v>3417</v>
      </c>
      <c r="G1852" s="34" t="s">
        <v>1581</v>
      </c>
      <c r="H1852" s="31">
        <f t="shared" si="29"/>
        <v>0</v>
      </c>
    </row>
    <row r="1853" spans="5:8" x14ac:dyDescent="0.25">
      <c r="E1853" s="36"/>
      <c r="F1853" s="29" t="s">
        <v>3418</v>
      </c>
      <c r="G1853" s="34" t="s">
        <v>1581</v>
      </c>
      <c r="H1853" s="31">
        <f t="shared" si="29"/>
        <v>0</v>
      </c>
    </row>
    <row r="1854" spans="5:8" x14ac:dyDescent="0.25">
      <c r="E1854" s="36"/>
      <c r="F1854" s="29" t="s">
        <v>3419</v>
      </c>
      <c r="G1854" s="34" t="s">
        <v>1581</v>
      </c>
      <c r="H1854" s="31">
        <f t="shared" si="29"/>
        <v>0</v>
      </c>
    </row>
    <row r="1855" spans="5:8" x14ac:dyDescent="0.25">
      <c r="E1855" s="36"/>
      <c r="F1855" s="29" t="s">
        <v>3420</v>
      </c>
      <c r="G1855" s="34" t="s">
        <v>1581</v>
      </c>
      <c r="H1855" s="31">
        <f t="shared" si="29"/>
        <v>0</v>
      </c>
    </row>
    <row r="1856" spans="5:8" x14ac:dyDescent="0.25">
      <c r="E1856" s="36"/>
      <c r="F1856" s="29" t="s">
        <v>3421</v>
      </c>
      <c r="G1856" s="34" t="s">
        <v>1581</v>
      </c>
      <c r="H1856" s="31">
        <f t="shared" si="29"/>
        <v>0</v>
      </c>
    </row>
    <row r="1857" spans="5:8" x14ac:dyDescent="0.25">
      <c r="E1857" s="36"/>
      <c r="F1857" s="29" t="s">
        <v>3422</v>
      </c>
      <c r="G1857" s="34" t="s">
        <v>1581</v>
      </c>
      <c r="H1857" s="31">
        <f t="shared" si="29"/>
        <v>0</v>
      </c>
    </row>
    <row r="1858" spans="5:8" x14ac:dyDescent="0.25">
      <c r="E1858" s="36"/>
      <c r="F1858" s="33" t="s">
        <v>3423</v>
      </c>
      <c r="G1858" s="34" t="s">
        <v>1581</v>
      </c>
      <c r="H1858" s="31">
        <f t="shared" si="29"/>
        <v>0</v>
      </c>
    </row>
    <row r="1859" spans="5:8" x14ac:dyDescent="0.25">
      <c r="E1859" s="36"/>
      <c r="F1859" s="33" t="s">
        <v>3424</v>
      </c>
      <c r="G1859" s="34" t="s">
        <v>1581</v>
      </c>
      <c r="H1859" s="31">
        <f t="shared" si="29"/>
        <v>0</v>
      </c>
    </row>
    <row r="1860" spans="5:8" x14ac:dyDescent="0.25">
      <c r="E1860" s="36"/>
      <c r="F1860" s="29" t="s">
        <v>3425</v>
      </c>
      <c r="G1860" s="34" t="s">
        <v>1581</v>
      </c>
      <c r="H1860" s="31">
        <f t="shared" ref="H1860:H1923" si="30">VLOOKUP(G1860,$A$4:$B$31,2,FALSE)</f>
        <v>0</v>
      </c>
    </row>
    <row r="1861" spans="5:8" x14ac:dyDescent="0.25">
      <c r="E1861" s="36"/>
      <c r="F1861" s="29" t="s">
        <v>3426</v>
      </c>
      <c r="G1861" s="34" t="s">
        <v>1581</v>
      </c>
      <c r="H1861" s="31">
        <f t="shared" si="30"/>
        <v>0</v>
      </c>
    </row>
    <row r="1862" spans="5:8" x14ac:dyDescent="0.25">
      <c r="E1862" s="36"/>
      <c r="F1862" s="33" t="s">
        <v>3427</v>
      </c>
      <c r="G1862" s="34" t="s">
        <v>1581</v>
      </c>
      <c r="H1862" s="31">
        <f t="shared" si="30"/>
        <v>0</v>
      </c>
    </row>
    <row r="1863" spans="5:8" x14ac:dyDescent="0.25">
      <c r="E1863" s="36"/>
      <c r="F1863" s="29" t="s">
        <v>3428</v>
      </c>
      <c r="G1863" s="34" t="s">
        <v>1581</v>
      </c>
      <c r="H1863" s="31">
        <f t="shared" si="30"/>
        <v>0</v>
      </c>
    </row>
    <row r="1864" spans="5:8" x14ac:dyDescent="0.25">
      <c r="E1864" s="36"/>
      <c r="F1864" s="33" t="s">
        <v>3429</v>
      </c>
      <c r="G1864" s="34" t="s">
        <v>1581</v>
      </c>
      <c r="H1864" s="31">
        <f t="shared" si="30"/>
        <v>0</v>
      </c>
    </row>
    <row r="1865" spans="5:8" x14ac:dyDescent="0.25">
      <c r="E1865" s="36"/>
      <c r="F1865" s="29" t="s">
        <v>3430</v>
      </c>
      <c r="G1865" s="34" t="s">
        <v>1581</v>
      </c>
      <c r="H1865" s="31">
        <f t="shared" si="30"/>
        <v>0</v>
      </c>
    </row>
    <row r="1866" spans="5:8" x14ac:dyDescent="0.25">
      <c r="E1866" s="36"/>
      <c r="F1866" s="33" t="s">
        <v>3431</v>
      </c>
      <c r="G1866" s="34" t="s">
        <v>1581</v>
      </c>
      <c r="H1866" s="31">
        <f t="shared" si="30"/>
        <v>0</v>
      </c>
    </row>
    <row r="1867" spans="5:8" x14ac:dyDescent="0.25">
      <c r="E1867" s="36"/>
      <c r="F1867" s="33" t="s">
        <v>3432</v>
      </c>
      <c r="G1867" s="34" t="s">
        <v>1581</v>
      </c>
      <c r="H1867" s="31">
        <f t="shared" si="30"/>
        <v>0</v>
      </c>
    </row>
    <row r="1868" spans="5:8" x14ac:dyDescent="0.25">
      <c r="E1868" s="36"/>
      <c r="F1868" s="29" t="s">
        <v>3433</v>
      </c>
      <c r="G1868" s="34" t="s">
        <v>1581</v>
      </c>
      <c r="H1868" s="31">
        <f t="shared" si="30"/>
        <v>0</v>
      </c>
    </row>
    <row r="1869" spans="5:8" x14ac:dyDescent="0.25">
      <c r="E1869" s="36"/>
      <c r="F1869" s="29" t="s">
        <v>3434</v>
      </c>
      <c r="G1869" s="34" t="s">
        <v>1581</v>
      </c>
      <c r="H1869" s="31">
        <f t="shared" si="30"/>
        <v>0</v>
      </c>
    </row>
    <row r="1870" spans="5:8" x14ac:dyDescent="0.25">
      <c r="E1870" s="36"/>
      <c r="F1870" s="33" t="s">
        <v>3435</v>
      </c>
      <c r="G1870" s="34" t="s">
        <v>1581</v>
      </c>
      <c r="H1870" s="31">
        <f t="shared" si="30"/>
        <v>0</v>
      </c>
    </row>
    <row r="1871" spans="5:8" x14ac:dyDescent="0.25">
      <c r="E1871" s="36"/>
      <c r="F1871" s="33" t="s">
        <v>3436</v>
      </c>
      <c r="G1871" s="34" t="s">
        <v>1581</v>
      </c>
      <c r="H1871" s="31">
        <f t="shared" si="30"/>
        <v>0</v>
      </c>
    </row>
    <row r="1872" spans="5:8" x14ac:dyDescent="0.25">
      <c r="E1872" s="36"/>
      <c r="F1872" s="29" t="s">
        <v>3437</v>
      </c>
      <c r="G1872" s="34" t="s">
        <v>1581</v>
      </c>
      <c r="H1872" s="31">
        <f t="shared" si="30"/>
        <v>0</v>
      </c>
    </row>
    <row r="1873" spans="5:8" x14ac:dyDescent="0.25">
      <c r="E1873" s="36"/>
      <c r="F1873" s="33" t="s">
        <v>3438</v>
      </c>
      <c r="G1873" s="34" t="s">
        <v>1581</v>
      </c>
      <c r="H1873" s="31">
        <f t="shared" si="30"/>
        <v>0</v>
      </c>
    </row>
    <row r="1874" spans="5:8" x14ac:dyDescent="0.25">
      <c r="E1874" s="36"/>
      <c r="F1874" s="29" t="s">
        <v>3439</v>
      </c>
      <c r="G1874" s="34" t="s">
        <v>1581</v>
      </c>
      <c r="H1874" s="31">
        <f t="shared" si="30"/>
        <v>0</v>
      </c>
    </row>
    <row r="1875" spans="5:8" x14ac:dyDescent="0.25">
      <c r="E1875" s="36"/>
      <c r="F1875" s="29" t="s">
        <v>3440</v>
      </c>
      <c r="G1875" s="34" t="s">
        <v>1581</v>
      </c>
      <c r="H1875" s="31">
        <f t="shared" si="30"/>
        <v>0</v>
      </c>
    </row>
    <row r="1876" spans="5:8" x14ac:dyDescent="0.25">
      <c r="E1876" s="36"/>
      <c r="F1876" s="29" t="s">
        <v>3441</v>
      </c>
      <c r="G1876" s="34" t="s">
        <v>1581</v>
      </c>
      <c r="H1876" s="31">
        <f t="shared" si="30"/>
        <v>0</v>
      </c>
    </row>
    <row r="1877" spans="5:8" x14ac:dyDescent="0.25">
      <c r="E1877" s="36"/>
      <c r="F1877" s="29" t="s">
        <v>3442</v>
      </c>
      <c r="G1877" s="34" t="s">
        <v>1581</v>
      </c>
      <c r="H1877" s="31">
        <f t="shared" si="30"/>
        <v>0</v>
      </c>
    </row>
    <row r="1878" spans="5:8" x14ac:dyDescent="0.25">
      <c r="E1878" s="36"/>
      <c r="F1878" s="29" t="s">
        <v>3443</v>
      </c>
      <c r="G1878" s="34" t="s">
        <v>1581</v>
      </c>
      <c r="H1878" s="31">
        <f t="shared" si="30"/>
        <v>0</v>
      </c>
    </row>
    <row r="1879" spans="5:8" x14ac:dyDescent="0.25">
      <c r="E1879" s="36"/>
      <c r="F1879" s="29" t="s">
        <v>3444</v>
      </c>
      <c r="G1879" s="34" t="s">
        <v>1581</v>
      </c>
      <c r="H1879" s="31">
        <f t="shared" si="30"/>
        <v>0</v>
      </c>
    </row>
    <row r="1880" spans="5:8" x14ac:dyDescent="0.25">
      <c r="E1880" s="36"/>
      <c r="F1880" s="29" t="s">
        <v>3445</v>
      </c>
      <c r="G1880" s="34" t="s">
        <v>1581</v>
      </c>
      <c r="H1880" s="31">
        <f t="shared" si="30"/>
        <v>0</v>
      </c>
    </row>
    <row r="1881" spans="5:8" x14ac:dyDescent="0.25">
      <c r="E1881" s="36"/>
      <c r="F1881" s="29" t="s">
        <v>3446</v>
      </c>
      <c r="G1881" s="34" t="s">
        <v>1581</v>
      </c>
      <c r="H1881" s="31">
        <f t="shared" si="30"/>
        <v>0</v>
      </c>
    </row>
    <row r="1882" spans="5:8" x14ac:dyDescent="0.25">
      <c r="E1882" s="36"/>
      <c r="F1882" s="29" t="s">
        <v>3447</v>
      </c>
      <c r="G1882" s="34" t="s">
        <v>1581</v>
      </c>
      <c r="H1882" s="31">
        <f t="shared" si="30"/>
        <v>0</v>
      </c>
    </row>
    <row r="1883" spans="5:8" x14ac:dyDescent="0.25">
      <c r="E1883" s="36"/>
      <c r="F1883" s="33" t="s">
        <v>3448</v>
      </c>
      <c r="G1883" s="34" t="s">
        <v>1581</v>
      </c>
      <c r="H1883" s="31">
        <f t="shared" si="30"/>
        <v>0</v>
      </c>
    </row>
    <row r="1884" spans="5:8" x14ac:dyDescent="0.25">
      <c r="E1884" s="36"/>
      <c r="F1884" s="33" t="s">
        <v>3449</v>
      </c>
      <c r="G1884" s="34" t="s">
        <v>1581</v>
      </c>
      <c r="H1884" s="31">
        <f t="shared" si="30"/>
        <v>0</v>
      </c>
    </row>
    <row r="1885" spans="5:8" x14ac:dyDescent="0.25">
      <c r="E1885" s="36"/>
      <c r="F1885" s="29" t="s">
        <v>3450</v>
      </c>
      <c r="G1885" s="34" t="s">
        <v>1581</v>
      </c>
      <c r="H1885" s="31">
        <f t="shared" si="30"/>
        <v>0</v>
      </c>
    </row>
    <row r="1886" spans="5:8" x14ac:dyDescent="0.25">
      <c r="E1886" s="36"/>
      <c r="F1886" s="29" t="s">
        <v>3451</v>
      </c>
      <c r="G1886" s="34" t="s">
        <v>1581</v>
      </c>
      <c r="H1886" s="31">
        <f t="shared" si="30"/>
        <v>0</v>
      </c>
    </row>
    <row r="1887" spans="5:8" x14ac:dyDescent="0.25">
      <c r="E1887" s="36"/>
      <c r="F1887" s="29" t="s">
        <v>3452</v>
      </c>
      <c r="G1887" s="34" t="s">
        <v>1581</v>
      </c>
      <c r="H1887" s="31">
        <f t="shared" si="30"/>
        <v>0</v>
      </c>
    </row>
    <row r="1888" spans="5:8" x14ac:dyDescent="0.25">
      <c r="E1888" s="36"/>
      <c r="F1888" s="33" t="s">
        <v>3453</v>
      </c>
      <c r="G1888" s="34" t="s">
        <v>1581</v>
      </c>
      <c r="H1888" s="31">
        <f t="shared" si="30"/>
        <v>0</v>
      </c>
    </row>
    <row r="1889" spans="5:8" x14ac:dyDescent="0.25">
      <c r="E1889" s="36"/>
      <c r="F1889" s="29" t="s">
        <v>3454</v>
      </c>
      <c r="G1889" s="34" t="s">
        <v>1581</v>
      </c>
      <c r="H1889" s="31">
        <f t="shared" si="30"/>
        <v>0</v>
      </c>
    </row>
    <row r="1890" spans="5:8" x14ac:dyDescent="0.25">
      <c r="E1890" s="36"/>
      <c r="F1890" s="33" t="s">
        <v>3455</v>
      </c>
      <c r="G1890" s="34" t="s">
        <v>1581</v>
      </c>
      <c r="H1890" s="31">
        <f t="shared" si="30"/>
        <v>0</v>
      </c>
    </row>
    <row r="1891" spans="5:8" x14ac:dyDescent="0.25">
      <c r="E1891" s="36"/>
      <c r="F1891" s="33" t="s">
        <v>3456</v>
      </c>
      <c r="G1891" s="34" t="s">
        <v>1581</v>
      </c>
      <c r="H1891" s="31">
        <f t="shared" si="30"/>
        <v>0</v>
      </c>
    </row>
    <row r="1892" spans="5:8" x14ac:dyDescent="0.25">
      <c r="E1892" s="36"/>
      <c r="F1892" s="33" t="s">
        <v>3457</v>
      </c>
      <c r="G1892" s="34" t="s">
        <v>1581</v>
      </c>
      <c r="H1892" s="31">
        <f t="shared" si="30"/>
        <v>0</v>
      </c>
    </row>
    <row r="1893" spans="5:8" x14ac:dyDescent="0.25">
      <c r="E1893" s="36"/>
      <c r="F1893" s="33" t="s">
        <v>3458</v>
      </c>
      <c r="G1893" s="34" t="s">
        <v>1581</v>
      </c>
      <c r="H1893" s="31">
        <f t="shared" si="30"/>
        <v>0</v>
      </c>
    </row>
    <row r="1894" spans="5:8" x14ac:dyDescent="0.25">
      <c r="E1894" s="36"/>
      <c r="F1894" s="33" t="s">
        <v>3459</v>
      </c>
      <c r="G1894" s="34" t="s">
        <v>1581</v>
      </c>
      <c r="H1894" s="31">
        <f t="shared" si="30"/>
        <v>0</v>
      </c>
    </row>
    <row r="1895" spans="5:8" x14ac:dyDescent="0.25">
      <c r="E1895" s="36"/>
      <c r="F1895" s="33" t="s">
        <v>3460</v>
      </c>
      <c r="G1895" s="34" t="s">
        <v>1581</v>
      </c>
      <c r="H1895" s="31">
        <f t="shared" si="30"/>
        <v>0</v>
      </c>
    </row>
    <row r="1896" spans="5:8" x14ac:dyDescent="0.25">
      <c r="E1896" s="36"/>
      <c r="F1896" s="33" t="s">
        <v>3461</v>
      </c>
      <c r="G1896" s="34" t="s">
        <v>1581</v>
      </c>
      <c r="H1896" s="31">
        <f t="shared" si="30"/>
        <v>0</v>
      </c>
    </row>
    <row r="1897" spans="5:8" x14ac:dyDescent="0.25">
      <c r="E1897" s="36"/>
      <c r="F1897" s="33" t="s">
        <v>3462</v>
      </c>
      <c r="G1897" s="34" t="s">
        <v>1581</v>
      </c>
      <c r="H1897" s="31">
        <f t="shared" si="30"/>
        <v>0</v>
      </c>
    </row>
    <row r="1898" spans="5:8" x14ac:dyDescent="0.25">
      <c r="E1898" s="36"/>
      <c r="F1898" s="29" t="s">
        <v>3463</v>
      </c>
      <c r="G1898" s="34" t="s">
        <v>1581</v>
      </c>
      <c r="H1898" s="31">
        <f t="shared" si="30"/>
        <v>0</v>
      </c>
    </row>
    <row r="1899" spans="5:8" x14ac:dyDescent="0.25">
      <c r="E1899" s="36"/>
      <c r="F1899" s="29" t="s">
        <v>3464</v>
      </c>
      <c r="G1899" s="34" t="s">
        <v>1581</v>
      </c>
      <c r="H1899" s="31">
        <f t="shared" si="30"/>
        <v>0</v>
      </c>
    </row>
    <row r="1900" spans="5:8" x14ac:dyDescent="0.25">
      <c r="E1900" s="36"/>
      <c r="F1900" s="29" t="s">
        <v>3465</v>
      </c>
      <c r="G1900" s="34" t="s">
        <v>1581</v>
      </c>
      <c r="H1900" s="31">
        <f t="shared" si="30"/>
        <v>0</v>
      </c>
    </row>
    <row r="1901" spans="5:8" x14ac:dyDescent="0.25">
      <c r="E1901" s="36"/>
      <c r="F1901" s="29" t="s">
        <v>3466</v>
      </c>
      <c r="G1901" s="34" t="s">
        <v>1581</v>
      </c>
      <c r="H1901" s="31">
        <f t="shared" si="30"/>
        <v>0</v>
      </c>
    </row>
    <row r="1902" spans="5:8" x14ac:dyDescent="0.25">
      <c r="E1902" s="36"/>
      <c r="F1902" s="29" t="s">
        <v>3467</v>
      </c>
      <c r="G1902" s="34" t="s">
        <v>1581</v>
      </c>
      <c r="H1902" s="31">
        <f t="shared" si="30"/>
        <v>0</v>
      </c>
    </row>
    <row r="1903" spans="5:8" x14ac:dyDescent="0.25">
      <c r="E1903" s="36"/>
      <c r="F1903" s="29" t="s">
        <v>3468</v>
      </c>
      <c r="G1903" s="34" t="s">
        <v>1581</v>
      </c>
      <c r="H1903" s="31">
        <f t="shared" si="30"/>
        <v>0</v>
      </c>
    </row>
    <row r="1904" spans="5:8" x14ac:dyDescent="0.25">
      <c r="E1904" s="36"/>
      <c r="F1904" s="29" t="s">
        <v>3469</v>
      </c>
      <c r="G1904" s="34" t="s">
        <v>1581</v>
      </c>
      <c r="H1904" s="31">
        <f t="shared" si="30"/>
        <v>0</v>
      </c>
    </row>
    <row r="1905" spans="5:8" x14ac:dyDescent="0.25">
      <c r="E1905" s="36"/>
      <c r="F1905" s="33" t="s">
        <v>3470</v>
      </c>
      <c r="G1905" s="34" t="s">
        <v>1581</v>
      </c>
      <c r="H1905" s="31">
        <f t="shared" si="30"/>
        <v>0</v>
      </c>
    </row>
    <row r="1906" spans="5:8" x14ac:dyDescent="0.25">
      <c r="E1906" s="36"/>
      <c r="F1906" s="33" t="s">
        <v>3471</v>
      </c>
      <c r="G1906" s="34" t="s">
        <v>1581</v>
      </c>
      <c r="H1906" s="31">
        <f t="shared" si="30"/>
        <v>0</v>
      </c>
    </row>
    <row r="1907" spans="5:8" x14ac:dyDescent="0.25">
      <c r="E1907" s="36"/>
      <c r="F1907" s="33" t="s">
        <v>3472</v>
      </c>
      <c r="G1907" s="34" t="s">
        <v>1581</v>
      </c>
      <c r="H1907" s="31">
        <f t="shared" si="30"/>
        <v>0</v>
      </c>
    </row>
    <row r="1908" spans="5:8" x14ac:dyDescent="0.25">
      <c r="E1908" s="36"/>
      <c r="F1908" s="33" t="s">
        <v>3473</v>
      </c>
      <c r="G1908" s="34" t="s">
        <v>1581</v>
      </c>
      <c r="H1908" s="31">
        <f t="shared" si="30"/>
        <v>0</v>
      </c>
    </row>
    <row r="1909" spans="5:8" x14ac:dyDescent="0.25">
      <c r="E1909" s="36"/>
      <c r="F1909" s="33" t="s">
        <v>3474</v>
      </c>
      <c r="G1909" s="34" t="s">
        <v>1581</v>
      </c>
      <c r="H1909" s="31">
        <f t="shared" si="30"/>
        <v>0</v>
      </c>
    </row>
    <row r="1910" spans="5:8" x14ac:dyDescent="0.25">
      <c r="E1910" s="36"/>
      <c r="F1910" s="33" t="s">
        <v>3475</v>
      </c>
      <c r="G1910" s="34" t="s">
        <v>1581</v>
      </c>
      <c r="H1910" s="31">
        <f t="shared" si="30"/>
        <v>0</v>
      </c>
    </row>
    <row r="1911" spans="5:8" x14ac:dyDescent="0.25">
      <c r="E1911" s="36"/>
      <c r="F1911" s="33" t="s">
        <v>3476</v>
      </c>
      <c r="G1911" s="34" t="s">
        <v>1581</v>
      </c>
      <c r="H1911" s="31">
        <f t="shared" si="30"/>
        <v>0</v>
      </c>
    </row>
    <row r="1912" spans="5:8" x14ac:dyDescent="0.25">
      <c r="E1912" s="36"/>
      <c r="F1912" s="51" t="s">
        <v>3477</v>
      </c>
      <c r="G1912" s="34" t="s">
        <v>1581</v>
      </c>
      <c r="H1912" s="31">
        <f t="shared" si="30"/>
        <v>0</v>
      </c>
    </row>
    <row r="1913" spans="5:8" x14ac:dyDescent="0.25">
      <c r="E1913" s="36"/>
      <c r="F1913" s="29" t="s">
        <v>3478</v>
      </c>
      <c r="G1913" s="34" t="s">
        <v>1581</v>
      </c>
      <c r="H1913" s="31">
        <f t="shared" si="30"/>
        <v>0</v>
      </c>
    </row>
    <row r="1914" spans="5:8" x14ac:dyDescent="0.25">
      <c r="E1914" s="36"/>
      <c r="F1914" s="29" t="s">
        <v>3479</v>
      </c>
      <c r="G1914" s="34" t="s">
        <v>1581</v>
      </c>
      <c r="H1914" s="31">
        <f t="shared" si="30"/>
        <v>0</v>
      </c>
    </row>
    <row r="1915" spans="5:8" x14ac:dyDescent="0.25">
      <c r="E1915" s="36"/>
      <c r="F1915" s="33" t="s">
        <v>3480</v>
      </c>
      <c r="G1915" s="34" t="s">
        <v>1581</v>
      </c>
      <c r="H1915" s="31">
        <f t="shared" si="30"/>
        <v>0</v>
      </c>
    </row>
    <row r="1916" spans="5:8" x14ac:dyDescent="0.25">
      <c r="E1916" s="36"/>
      <c r="F1916" s="33" t="s">
        <v>3481</v>
      </c>
      <c r="G1916" s="34" t="s">
        <v>1581</v>
      </c>
      <c r="H1916" s="31">
        <f t="shared" si="30"/>
        <v>0</v>
      </c>
    </row>
    <row r="1917" spans="5:8" x14ac:dyDescent="0.25">
      <c r="E1917" s="36"/>
      <c r="F1917" s="29" t="s">
        <v>3482</v>
      </c>
      <c r="G1917" s="34" t="s">
        <v>1581</v>
      </c>
      <c r="H1917" s="31">
        <f t="shared" si="30"/>
        <v>0</v>
      </c>
    </row>
    <row r="1918" spans="5:8" x14ac:dyDescent="0.25">
      <c r="E1918" s="36"/>
      <c r="F1918" s="29" t="s">
        <v>3483</v>
      </c>
      <c r="G1918" s="34" t="s">
        <v>1581</v>
      </c>
      <c r="H1918" s="31">
        <f t="shared" si="30"/>
        <v>0</v>
      </c>
    </row>
    <row r="1919" spans="5:8" x14ac:dyDescent="0.25">
      <c r="E1919" s="36"/>
      <c r="F1919" s="29" t="s">
        <v>3484</v>
      </c>
      <c r="G1919" s="34" t="s">
        <v>1581</v>
      </c>
      <c r="H1919" s="31">
        <f t="shared" si="30"/>
        <v>0</v>
      </c>
    </row>
    <row r="1920" spans="5:8" x14ac:dyDescent="0.25">
      <c r="E1920" s="36"/>
      <c r="F1920" s="29" t="s">
        <v>3485</v>
      </c>
      <c r="G1920" s="34" t="s">
        <v>1581</v>
      </c>
      <c r="H1920" s="31">
        <f t="shared" si="30"/>
        <v>0</v>
      </c>
    </row>
    <row r="1921" spans="5:8" x14ac:dyDescent="0.25">
      <c r="E1921" s="36"/>
      <c r="F1921" s="33" t="s">
        <v>3486</v>
      </c>
      <c r="G1921" s="34" t="s">
        <v>1581</v>
      </c>
      <c r="H1921" s="31">
        <f t="shared" si="30"/>
        <v>0</v>
      </c>
    </row>
    <row r="1922" spans="5:8" x14ac:dyDescent="0.25">
      <c r="E1922" s="36"/>
      <c r="F1922" s="33" t="s">
        <v>3487</v>
      </c>
      <c r="G1922" s="34" t="s">
        <v>1581</v>
      </c>
      <c r="H1922" s="31">
        <f t="shared" si="30"/>
        <v>0</v>
      </c>
    </row>
    <row r="1923" spans="5:8" x14ac:dyDescent="0.25">
      <c r="E1923" s="36"/>
      <c r="F1923" s="29" t="s">
        <v>3488</v>
      </c>
      <c r="G1923" s="34" t="s">
        <v>1581</v>
      </c>
      <c r="H1923" s="31">
        <f t="shared" si="30"/>
        <v>0</v>
      </c>
    </row>
    <row r="1924" spans="5:8" x14ac:dyDescent="0.25">
      <c r="E1924" s="36"/>
      <c r="F1924" s="29" t="s">
        <v>3489</v>
      </c>
      <c r="G1924" s="34" t="s">
        <v>1581</v>
      </c>
      <c r="H1924" s="31">
        <f t="shared" ref="H1924:H1987" si="31">VLOOKUP(G1924,$A$4:$B$31,2,FALSE)</f>
        <v>0</v>
      </c>
    </row>
    <row r="1925" spans="5:8" x14ac:dyDescent="0.25">
      <c r="E1925" s="36"/>
      <c r="F1925" s="33" t="s">
        <v>3490</v>
      </c>
      <c r="G1925" s="34" t="s">
        <v>1581</v>
      </c>
      <c r="H1925" s="31">
        <f t="shared" si="31"/>
        <v>0</v>
      </c>
    </row>
    <row r="1926" spans="5:8" x14ac:dyDescent="0.25">
      <c r="E1926" s="36"/>
      <c r="F1926" s="29" t="s">
        <v>3491</v>
      </c>
      <c r="G1926" s="34" t="s">
        <v>1581</v>
      </c>
      <c r="H1926" s="31">
        <f t="shared" si="31"/>
        <v>0</v>
      </c>
    </row>
    <row r="1927" spans="5:8" x14ac:dyDescent="0.25">
      <c r="E1927" s="36"/>
      <c r="F1927" s="29" t="s">
        <v>3492</v>
      </c>
      <c r="G1927" s="34" t="s">
        <v>1581</v>
      </c>
      <c r="H1927" s="31">
        <f t="shared" si="31"/>
        <v>0</v>
      </c>
    </row>
    <row r="1928" spans="5:8" x14ac:dyDescent="0.25">
      <c r="E1928" s="36"/>
      <c r="F1928" s="29" t="s">
        <v>3493</v>
      </c>
      <c r="G1928" s="34" t="s">
        <v>1581</v>
      </c>
      <c r="H1928" s="31">
        <f t="shared" si="31"/>
        <v>0</v>
      </c>
    </row>
    <row r="1929" spans="5:8" x14ac:dyDescent="0.25">
      <c r="E1929" s="36"/>
      <c r="F1929" s="29" t="s">
        <v>3494</v>
      </c>
      <c r="G1929" s="34" t="s">
        <v>1581</v>
      </c>
      <c r="H1929" s="31">
        <f t="shared" si="31"/>
        <v>0</v>
      </c>
    </row>
    <row r="1930" spans="5:8" x14ac:dyDescent="0.25">
      <c r="E1930" s="36"/>
      <c r="F1930" s="33" t="s">
        <v>3495</v>
      </c>
      <c r="G1930" s="34" t="s">
        <v>1581</v>
      </c>
      <c r="H1930" s="31">
        <f t="shared" si="31"/>
        <v>0</v>
      </c>
    </row>
    <row r="1931" spans="5:8" x14ac:dyDescent="0.25">
      <c r="E1931" s="36"/>
      <c r="F1931" s="29" t="s">
        <v>3496</v>
      </c>
      <c r="G1931" s="34" t="s">
        <v>1581</v>
      </c>
      <c r="H1931" s="31">
        <f t="shared" si="31"/>
        <v>0</v>
      </c>
    </row>
    <row r="1932" spans="5:8" x14ac:dyDescent="0.25">
      <c r="E1932" s="36"/>
      <c r="F1932" s="33" t="s">
        <v>3497</v>
      </c>
      <c r="G1932" s="34" t="s">
        <v>1581</v>
      </c>
      <c r="H1932" s="31">
        <f t="shared" si="31"/>
        <v>0</v>
      </c>
    </row>
    <row r="1933" spans="5:8" x14ac:dyDescent="0.25">
      <c r="E1933" s="36"/>
      <c r="F1933" s="29" t="s">
        <v>3498</v>
      </c>
      <c r="G1933" s="34" t="s">
        <v>1581</v>
      </c>
      <c r="H1933" s="31">
        <f t="shared" si="31"/>
        <v>0</v>
      </c>
    </row>
    <row r="1934" spans="5:8" x14ac:dyDescent="0.25">
      <c r="E1934" s="36"/>
      <c r="F1934" s="29" t="s">
        <v>3499</v>
      </c>
      <c r="G1934" s="34" t="s">
        <v>1581</v>
      </c>
      <c r="H1934" s="31">
        <f t="shared" si="31"/>
        <v>0</v>
      </c>
    </row>
    <row r="1935" spans="5:8" x14ac:dyDescent="0.25">
      <c r="E1935" s="36"/>
      <c r="F1935" s="33" t="s">
        <v>3500</v>
      </c>
      <c r="G1935" s="34" t="s">
        <v>1581</v>
      </c>
      <c r="H1935" s="31">
        <f t="shared" si="31"/>
        <v>0</v>
      </c>
    </row>
    <row r="1936" spans="5:8" x14ac:dyDescent="0.25">
      <c r="E1936" s="36"/>
      <c r="F1936" s="29" t="s">
        <v>3501</v>
      </c>
      <c r="G1936" s="34" t="s">
        <v>1581</v>
      </c>
      <c r="H1936" s="31">
        <f t="shared" si="31"/>
        <v>0</v>
      </c>
    </row>
    <row r="1937" spans="5:8" x14ac:dyDescent="0.25">
      <c r="E1937" s="36"/>
      <c r="F1937" s="33" t="s">
        <v>3502</v>
      </c>
      <c r="G1937" s="34" t="s">
        <v>1581</v>
      </c>
      <c r="H1937" s="31">
        <f t="shared" si="31"/>
        <v>0</v>
      </c>
    </row>
    <row r="1938" spans="5:8" x14ac:dyDescent="0.25">
      <c r="E1938" s="36"/>
      <c r="F1938" s="33" t="s">
        <v>3503</v>
      </c>
      <c r="G1938" s="34" t="s">
        <v>1581</v>
      </c>
      <c r="H1938" s="31">
        <f t="shared" si="31"/>
        <v>0</v>
      </c>
    </row>
    <row r="1939" spans="5:8" x14ac:dyDescent="0.25">
      <c r="E1939" s="36"/>
      <c r="F1939" s="33" t="s">
        <v>3504</v>
      </c>
      <c r="G1939" s="34" t="s">
        <v>1581</v>
      </c>
      <c r="H1939" s="31">
        <f t="shared" si="31"/>
        <v>0</v>
      </c>
    </row>
    <row r="1940" spans="5:8" x14ac:dyDescent="0.25">
      <c r="E1940" s="36"/>
      <c r="F1940" s="29" t="s">
        <v>3505</v>
      </c>
      <c r="G1940" s="34" t="s">
        <v>1581</v>
      </c>
      <c r="H1940" s="31">
        <f t="shared" si="31"/>
        <v>0</v>
      </c>
    </row>
    <row r="1941" spans="5:8" x14ac:dyDescent="0.25">
      <c r="E1941" s="36"/>
      <c r="F1941" s="29" t="s">
        <v>3506</v>
      </c>
      <c r="G1941" s="34" t="s">
        <v>1581</v>
      </c>
      <c r="H1941" s="31">
        <f t="shared" si="31"/>
        <v>0</v>
      </c>
    </row>
    <row r="1942" spans="5:8" x14ac:dyDescent="0.25">
      <c r="E1942" s="36"/>
      <c r="F1942" s="48" t="s">
        <v>3507</v>
      </c>
      <c r="G1942" s="34" t="s">
        <v>1581</v>
      </c>
      <c r="H1942" s="31">
        <f t="shared" si="31"/>
        <v>0</v>
      </c>
    </row>
    <row r="1943" spans="5:8" x14ac:dyDescent="0.25">
      <c r="E1943" s="36"/>
      <c r="F1943" s="29" t="s">
        <v>3508</v>
      </c>
      <c r="G1943" s="34" t="s">
        <v>1581</v>
      </c>
      <c r="H1943" s="31">
        <f t="shared" si="31"/>
        <v>0</v>
      </c>
    </row>
    <row r="1944" spans="5:8" x14ac:dyDescent="0.25">
      <c r="E1944" s="36"/>
      <c r="F1944" s="33" t="s">
        <v>3509</v>
      </c>
      <c r="G1944" s="34" t="s">
        <v>1581</v>
      </c>
      <c r="H1944" s="31">
        <f t="shared" si="31"/>
        <v>0</v>
      </c>
    </row>
    <row r="1945" spans="5:8" x14ac:dyDescent="0.25">
      <c r="E1945" s="36"/>
      <c r="F1945" s="44" t="s">
        <v>3510</v>
      </c>
      <c r="G1945" s="34" t="s">
        <v>1581</v>
      </c>
      <c r="H1945" s="31">
        <f t="shared" si="31"/>
        <v>0</v>
      </c>
    </row>
    <row r="1946" spans="5:8" x14ac:dyDescent="0.25">
      <c r="E1946" s="36"/>
      <c r="F1946" s="29" t="s">
        <v>3511</v>
      </c>
      <c r="G1946" s="34" t="s">
        <v>1581</v>
      </c>
      <c r="H1946" s="31">
        <f t="shared" si="31"/>
        <v>0</v>
      </c>
    </row>
    <row r="1947" spans="5:8" x14ac:dyDescent="0.25">
      <c r="E1947" s="36"/>
      <c r="F1947" s="29" t="s">
        <v>3512</v>
      </c>
      <c r="G1947" s="34" t="s">
        <v>1581</v>
      </c>
      <c r="H1947" s="31">
        <f t="shared" si="31"/>
        <v>0</v>
      </c>
    </row>
    <row r="1948" spans="5:8" x14ac:dyDescent="0.25">
      <c r="E1948" s="36"/>
      <c r="F1948" s="29" t="s">
        <v>3513</v>
      </c>
      <c r="G1948" s="34" t="s">
        <v>1581</v>
      </c>
      <c r="H1948" s="31">
        <f t="shared" si="31"/>
        <v>0</v>
      </c>
    </row>
    <row r="1949" spans="5:8" x14ac:dyDescent="0.25">
      <c r="E1949" s="36"/>
      <c r="F1949" s="33" t="s">
        <v>3514</v>
      </c>
      <c r="G1949" s="34" t="s">
        <v>1581</v>
      </c>
      <c r="H1949" s="31">
        <f t="shared" si="31"/>
        <v>0</v>
      </c>
    </row>
    <row r="1950" spans="5:8" x14ac:dyDescent="0.25">
      <c r="E1950" s="36"/>
      <c r="F1950" s="29" t="s">
        <v>3515</v>
      </c>
      <c r="G1950" s="34" t="s">
        <v>1581</v>
      </c>
      <c r="H1950" s="31">
        <f t="shared" si="31"/>
        <v>0</v>
      </c>
    </row>
    <row r="1951" spans="5:8" x14ac:dyDescent="0.25">
      <c r="E1951" s="36"/>
      <c r="F1951" s="29" t="s">
        <v>3516</v>
      </c>
      <c r="G1951" s="34" t="s">
        <v>1581</v>
      </c>
      <c r="H1951" s="31">
        <f t="shared" si="31"/>
        <v>0</v>
      </c>
    </row>
    <row r="1952" spans="5:8" x14ac:dyDescent="0.25">
      <c r="E1952" s="36"/>
      <c r="F1952" s="29" t="s">
        <v>3517</v>
      </c>
      <c r="G1952" s="34" t="s">
        <v>1581</v>
      </c>
      <c r="H1952" s="31">
        <f t="shared" si="31"/>
        <v>0</v>
      </c>
    </row>
    <row r="1953" spans="5:8" x14ac:dyDescent="0.25">
      <c r="E1953" s="36"/>
      <c r="F1953" s="29" t="s">
        <v>3518</v>
      </c>
      <c r="G1953" s="34" t="s">
        <v>1581</v>
      </c>
      <c r="H1953" s="31">
        <f t="shared" si="31"/>
        <v>0</v>
      </c>
    </row>
    <row r="1954" spans="5:8" x14ac:dyDescent="0.25">
      <c r="E1954" s="36"/>
      <c r="F1954" s="29" t="s">
        <v>3519</v>
      </c>
      <c r="G1954" s="34" t="s">
        <v>1581</v>
      </c>
      <c r="H1954" s="31">
        <f t="shared" si="31"/>
        <v>0</v>
      </c>
    </row>
    <row r="1955" spans="5:8" x14ac:dyDescent="0.25">
      <c r="E1955" s="36"/>
      <c r="F1955" s="33" t="s">
        <v>3520</v>
      </c>
      <c r="G1955" s="34" t="s">
        <v>1581</v>
      </c>
      <c r="H1955" s="31">
        <f t="shared" si="31"/>
        <v>0</v>
      </c>
    </row>
    <row r="1956" spans="5:8" x14ac:dyDescent="0.25">
      <c r="E1956" s="36"/>
      <c r="F1956" s="33" t="s">
        <v>3521</v>
      </c>
      <c r="G1956" s="34" t="s">
        <v>1581</v>
      </c>
      <c r="H1956" s="31">
        <f t="shared" si="31"/>
        <v>0</v>
      </c>
    </row>
    <row r="1957" spans="5:8" x14ac:dyDescent="0.25">
      <c r="E1957" s="36"/>
      <c r="F1957" s="33" t="s">
        <v>3522</v>
      </c>
      <c r="G1957" s="34" t="s">
        <v>1581</v>
      </c>
      <c r="H1957" s="31">
        <f t="shared" si="31"/>
        <v>0</v>
      </c>
    </row>
    <row r="1958" spans="5:8" x14ac:dyDescent="0.25">
      <c r="E1958" s="36"/>
      <c r="F1958" s="33" t="s">
        <v>3523</v>
      </c>
      <c r="G1958" s="34" t="s">
        <v>1581</v>
      </c>
      <c r="H1958" s="31">
        <f t="shared" si="31"/>
        <v>0</v>
      </c>
    </row>
    <row r="1959" spans="5:8" x14ac:dyDescent="0.25">
      <c r="E1959" s="36"/>
      <c r="F1959" s="29" t="s">
        <v>3524</v>
      </c>
      <c r="G1959" s="34" t="s">
        <v>1581</v>
      </c>
      <c r="H1959" s="31">
        <f t="shared" si="31"/>
        <v>0</v>
      </c>
    </row>
    <row r="1960" spans="5:8" x14ac:dyDescent="0.25">
      <c r="E1960" s="36"/>
      <c r="F1960" s="29" t="s">
        <v>3525</v>
      </c>
      <c r="G1960" s="34" t="s">
        <v>1581</v>
      </c>
      <c r="H1960" s="31">
        <f t="shared" si="31"/>
        <v>0</v>
      </c>
    </row>
    <row r="1961" spans="5:8" x14ac:dyDescent="0.25">
      <c r="E1961" s="36"/>
      <c r="F1961" s="29" t="s">
        <v>3526</v>
      </c>
      <c r="G1961" s="34" t="s">
        <v>1581</v>
      </c>
      <c r="H1961" s="31">
        <f t="shared" si="31"/>
        <v>0</v>
      </c>
    </row>
    <row r="1962" spans="5:8" x14ac:dyDescent="0.25">
      <c r="E1962" s="36"/>
      <c r="F1962" s="33" t="s">
        <v>3527</v>
      </c>
      <c r="G1962" s="34" t="s">
        <v>1581</v>
      </c>
      <c r="H1962" s="31">
        <f t="shared" si="31"/>
        <v>0</v>
      </c>
    </row>
    <row r="1963" spans="5:8" x14ac:dyDescent="0.25">
      <c r="E1963" s="36"/>
      <c r="F1963" s="33" t="s">
        <v>3528</v>
      </c>
      <c r="G1963" s="34" t="s">
        <v>1581</v>
      </c>
      <c r="H1963" s="31">
        <f t="shared" si="31"/>
        <v>0</v>
      </c>
    </row>
    <row r="1964" spans="5:8" x14ac:dyDescent="0.25">
      <c r="E1964" s="36"/>
      <c r="F1964" s="29" t="s">
        <v>3529</v>
      </c>
      <c r="G1964" s="34" t="s">
        <v>1581</v>
      </c>
      <c r="H1964" s="31">
        <f t="shared" si="31"/>
        <v>0</v>
      </c>
    </row>
    <row r="1965" spans="5:8" x14ac:dyDescent="0.25">
      <c r="E1965" s="36"/>
      <c r="F1965" s="29" t="s">
        <v>3530</v>
      </c>
      <c r="G1965" s="34" t="s">
        <v>1581</v>
      </c>
      <c r="H1965" s="31">
        <f t="shared" si="31"/>
        <v>0</v>
      </c>
    </row>
    <row r="1966" spans="5:8" x14ac:dyDescent="0.25">
      <c r="E1966" s="36"/>
      <c r="F1966" s="29" t="s">
        <v>3531</v>
      </c>
      <c r="G1966" s="34" t="s">
        <v>1581</v>
      </c>
      <c r="H1966" s="31">
        <f t="shared" si="31"/>
        <v>0</v>
      </c>
    </row>
    <row r="1967" spans="5:8" x14ac:dyDescent="0.25">
      <c r="E1967" s="36"/>
      <c r="F1967" s="29" t="s">
        <v>3532</v>
      </c>
      <c r="G1967" s="34" t="s">
        <v>1581</v>
      </c>
      <c r="H1967" s="31">
        <f t="shared" si="31"/>
        <v>0</v>
      </c>
    </row>
    <row r="1968" spans="5:8" x14ac:dyDescent="0.25">
      <c r="E1968" s="36"/>
      <c r="F1968" s="29" t="s">
        <v>3533</v>
      </c>
      <c r="G1968" s="34" t="s">
        <v>1581</v>
      </c>
      <c r="H1968" s="31">
        <f t="shared" si="31"/>
        <v>0</v>
      </c>
    </row>
    <row r="1969" spans="5:8" x14ac:dyDescent="0.25">
      <c r="E1969" s="36"/>
      <c r="F1969" s="29" t="s">
        <v>3534</v>
      </c>
      <c r="G1969" s="34" t="s">
        <v>1581</v>
      </c>
      <c r="H1969" s="31">
        <f t="shared" si="31"/>
        <v>0</v>
      </c>
    </row>
    <row r="1970" spans="5:8" x14ac:dyDescent="0.25">
      <c r="E1970" s="36"/>
      <c r="F1970" s="29" t="s">
        <v>3535</v>
      </c>
      <c r="G1970" s="34" t="s">
        <v>1581</v>
      </c>
      <c r="H1970" s="31">
        <f t="shared" si="31"/>
        <v>0</v>
      </c>
    </row>
    <row r="1971" spans="5:8" x14ac:dyDescent="0.25">
      <c r="E1971" s="36"/>
      <c r="F1971" s="33" t="s">
        <v>3536</v>
      </c>
      <c r="G1971" s="34" t="s">
        <v>1581</v>
      </c>
      <c r="H1971" s="31">
        <f t="shared" si="31"/>
        <v>0</v>
      </c>
    </row>
    <row r="1972" spans="5:8" x14ac:dyDescent="0.25">
      <c r="E1972" s="36"/>
      <c r="F1972" s="29" t="s">
        <v>3537</v>
      </c>
      <c r="G1972" s="34" t="s">
        <v>1581</v>
      </c>
      <c r="H1972" s="31">
        <f t="shared" si="31"/>
        <v>0</v>
      </c>
    </row>
    <row r="1973" spans="5:8" x14ac:dyDescent="0.25">
      <c r="E1973" s="36"/>
      <c r="F1973" s="33" t="s">
        <v>3538</v>
      </c>
      <c r="G1973" s="34" t="s">
        <v>1581</v>
      </c>
      <c r="H1973" s="31">
        <f t="shared" si="31"/>
        <v>0</v>
      </c>
    </row>
    <row r="1974" spans="5:8" x14ac:dyDescent="0.25">
      <c r="E1974" s="36"/>
      <c r="F1974" s="29" t="s">
        <v>3539</v>
      </c>
      <c r="G1974" s="34" t="s">
        <v>1581</v>
      </c>
      <c r="H1974" s="31">
        <f t="shared" si="31"/>
        <v>0</v>
      </c>
    </row>
    <row r="1975" spans="5:8" x14ac:dyDescent="0.25">
      <c r="E1975" s="36"/>
      <c r="F1975" s="29" t="s">
        <v>3540</v>
      </c>
      <c r="G1975" s="34" t="s">
        <v>1581</v>
      </c>
      <c r="H1975" s="31">
        <f t="shared" si="31"/>
        <v>0</v>
      </c>
    </row>
    <row r="1976" spans="5:8" x14ac:dyDescent="0.25">
      <c r="E1976" s="36"/>
      <c r="F1976" s="29" t="s">
        <v>3541</v>
      </c>
      <c r="G1976" s="34" t="s">
        <v>1581</v>
      </c>
      <c r="H1976" s="31">
        <f t="shared" si="31"/>
        <v>0</v>
      </c>
    </row>
    <row r="1977" spans="5:8" x14ac:dyDescent="0.25">
      <c r="E1977" s="36"/>
      <c r="F1977" s="33" t="s">
        <v>3542</v>
      </c>
      <c r="G1977" s="34" t="s">
        <v>1581</v>
      </c>
      <c r="H1977" s="31">
        <f t="shared" si="31"/>
        <v>0</v>
      </c>
    </row>
    <row r="1978" spans="5:8" x14ac:dyDescent="0.25">
      <c r="E1978" s="36"/>
      <c r="F1978" s="29" t="s">
        <v>3543</v>
      </c>
      <c r="G1978" s="34" t="s">
        <v>1581</v>
      </c>
      <c r="H1978" s="31">
        <f t="shared" si="31"/>
        <v>0</v>
      </c>
    </row>
    <row r="1979" spans="5:8" x14ac:dyDescent="0.25">
      <c r="E1979" s="36"/>
      <c r="F1979" s="29" t="s">
        <v>3544</v>
      </c>
      <c r="G1979" s="34" t="s">
        <v>1581</v>
      </c>
      <c r="H1979" s="31">
        <f t="shared" si="31"/>
        <v>0</v>
      </c>
    </row>
    <row r="1980" spans="5:8" x14ac:dyDescent="0.25">
      <c r="E1980" s="36"/>
      <c r="F1980" s="29" t="s">
        <v>3545</v>
      </c>
      <c r="G1980" s="34" t="s">
        <v>1581</v>
      </c>
      <c r="H1980" s="31">
        <f t="shared" si="31"/>
        <v>0</v>
      </c>
    </row>
    <row r="1981" spans="5:8" x14ac:dyDescent="0.25">
      <c r="E1981" s="36"/>
      <c r="F1981" s="29" t="s">
        <v>3546</v>
      </c>
      <c r="G1981" s="34" t="s">
        <v>1581</v>
      </c>
      <c r="H1981" s="31">
        <f t="shared" si="31"/>
        <v>0</v>
      </c>
    </row>
    <row r="1982" spans="5:8" x14ac:dyDescent="0.25">
      <c r="E1982" s="36"/>
      <c r="F1982" s="29" t="s">
        <v>3547</v>
      </c>
      <c r="G1982" s="34" t="s">
        <v>1581</v>
      </c>
      <c r="H1982" s="31">
        <f t="shared" si="31"/>
        <v>0</v>
      </c>
    </row>
    <row r="1983" spans="5:8" x14ac:dyDescent="0.25">
      <c r="E1983" s="36"/>
      <c r="F1983" s="33" t="s">
        <v>3548</v>
      </c>
      <c r="G1983" s="34" t="s">
        <v>1581</v>
      </c>
      <c r="H1983" s="31">
        <f t="shared" si="31"/>
        <v>0</v>
      </c>
    </row>
    <row r="1984" spans="5:8" x14ac:dyDescent="0.25">
      <c r="E1984" s="36"/>
      <c r="F1984" s="29" t="s">
        <v>3549</v>
      </c>
      <c r="G1984" s="34" t="s">
        <v>1581</v>
      </c>
      <c r="H1984" s="31">
        <f t="shared" si="31"/>
        <v>0</v>
      </c>
    </row>
    <row r="1985" spans="5:8" x14ac:dyDescent="0.25">
      <c r="E1985" s="36"/>
      <c r="F1985" s="29" t="s">
        <v>3550</v>
      </c>
      <c r="G1985" s="34" t="s">
        <v>1581</v>
      </c>
      <c r="H1985" s="31">
        <f t="shared" si="31"/>
        <v>0</v>
      </c>
    </row>
    <row r="1986" spans="5:8" x14ac:dyDescent="0.25">
      <c r="E1986" s="36"/>
      <c r="F1986" s="33" t="s">
        <v>3551</v>
      </c>
      <c r="G1986" s="34" t="s">
        <v>1581</v>
      </c>
      <c r="H1986" s="31">
        <f t="shared" si="31"/>
        <v>0</v>
      </c>
    </row>
    <row r="1987" spans="5:8" x14ac:dyDescent="0.25">
      <c r="E1987" s="36"/>
      <c r="F1987" s="29" t="s">
        <v>3552</v>
      </c>
      <c r="G1987" s="34" t="s">
        <v>1581</v>
      </c>
      <c r="H1987" s="31">
        <f t="shared" si="31"/>
        <v>0</v>
      </c>
    </row>
    <row r="1988" spans="5:8" x14ac:dyDescent="0.25">
      <c r="E1988" s="36"/>
      <c r="F1988" s="29" t="s">
        <v>3553</v>
      </c>
      <c r="G1988" s="34" t="s">
        <v>1581</v>
      </c>
      <c r="H1988" s="31">
        <f t="shared" ref="H1988:H2051" si="32">VLOOKUP(G1988,$A$4:$B$31,2,FALSE)</f>
        <v>0</v>
      </c>
    </row>
    <row r="1989" spans="5:8" x14ac:dyDescent="0.25">
      <c r="E1989" s="36"/>
      <c r="F1989" s="29" t="s">
        <v>3554</v>
      </c>
      <c r="G1989" s="34" t="s">
        <v>1581</v>
      </c>
      <c r="H1989" s="31">
        <f t="shared" si="32"/>
        <v>0</v>
      </c>
    </row>
    <row r="1990" spans="5:8" x14ac:dyDescent="0.25">
      <c r="E1990" s="36"/>
      <c r="F1990" s="33" t="s">
        <v>3555</v>
      </c>
      <c r="G1990" s="34" t="s">
        <v>1581</v>
      </c>
      <c r="H1990" s="31">
        <f t="shared" si="32"/>
        <v>0</v>
      </c>
    </row>
    <row r="1991" spans="5:8" x14ac:dyDescent="0.25">
      <c r="E1991" s="36"/>
      <c r="F1991" s="33" t="s">
        <v>3556</v>
      </c>
      <c r="G1991" s="34" t="s">
        <v>1581</v>
      </c>
      <c r="H1991" s="31">
        <f t="shared" si="32"/>
        <v>0</v>
      </c>
    </row>
    <row r="1992" spans="5:8" x14ac:dyDescent="0.25">
      <c r="E1992" s="36"/>
      <c r="F1992" s="29" t="s">
        <v>3557</v>
      </c>
      <c r="G1992" s="34" t="s">
        <v>1581</v>
      </c>
      <c r="H1992" s="31">
        <f t="shared" si="32"/>
        <v>0</v>
      </c>
    </row>
    <row r="1993" spans="5:8" x14ac:dyDescent="0.25">
      <c r="E1993" s="36"/>
      <c r="F1993" s="29" t="s">
        <v>3558</v>
      </c>
      <c r="G1993" s="34" t="s">
        <v>1581</v>
      </c>
      <c r="H1993" s="31">
        <f t="shared" si="32"/>
        <v>0</v>
      </c>
    </row>
    <row r="1994" spans="5:8" x14ac:dyDescent="0.25">
      <c r="E1994" s="36"/>
      <c r="F1994" s="33" t="s">
        <v>3559</v>
      </c>
      <c r="G1994" s="34" t="s">
        <v>1581</v>
      </c>
      <c r="H1994" s="31">
        <f t="shared" si="32"/>
        <v>0</v>
      </c>
    </row>
    <row r="1995" spans="5:8" x14ac:dyDescent="0.25">
      <c r="E1995" s="36"/>
      <c r="F1995" s="29" t="s">
        <v>3560</v>
      </c>
      <c r="G1995" s="34" t="s">
        <v>1581</v>
      </c>
      <c r="H1995" s="31">
        <f t="shared" si="32"/>
        <v>0</v>
      </c>
    </row>
    <row r="1996" spans="5:8" x14ac:dyDescent="0.25">
      <c r="E1996" s="36"/>
      <c r="F1996" s="29" t="s">
        <v>3561</v>
      </c>
      <c r="G1996" s="34" t="s">
        <v>1581</v>
      </c>
      <c r="H1996" s="31">
        <f t="shared" si="32"/>
        <v>0</v>
      </c>
    </row>
    <row r="1997" spans="5:8" x14ac:dyDescent="0.25">
      <c r="E1997" s="36"/>
      <c r="F1997" s="33" t="s">
        <v>3562</v>
      </c>
      <c r="G1997" s="34" t="s">
        <v>1581</v>
      </c>
      <c r="H1997" s="31">
        <f t="shared" si="32"/>
        <v>0</v>
      </c>
    </row>
    <row r="1998" spans="5:8" x14ac:dyDescent="0.25">
      <c r="E1998" s="36"/>
      <c r="F1998" s="29" t="s">
        <v>3563</v>
      </c>
      <c r="G1998" s="34" t="s">
        <v>1581</v>
      </c>
      <c r="H1998" s="31">
        <f t="shared" si="32"/>
        <v>0</v>
      </c>
    </row>
    <row r="1999" spans="5:8" x14ac:dyDescent="0.25">
      <c r="E1999" s="36"/>
      <c r="F1999" s="29" t="s">
        <v>3564</v>
      </c>
      <c r="G1999" s="34" t="s">
        <v>1581</v>
      </c>
      <c r="H1999" s="31">
        <f t="shared" si="32"/>
        <v>0</v>
      </c>
    </row>
    <row r="2000" spans="5:8" x14ac:dyDescent="0.25">
      <c r="E2000" s="36"/>
      <c r="F2000" s="33" t="s">
        <v>3565</v>
      </c>
      <c r="G2000" s="34" t="s">
        <v>1581</v>
      </c>
      <c r="H2000" s="31">
        <f t="shared" si="32"/>
        <v>0</v>
      </c>
    </row>
    <row r="2001" spans="5:8" x14ac:dyDescent="0.25">
      <c r="E2001" s="36"/>
      <c r="F2001" s="29" t="s">
        <v>3566</v>
      </c>
      <c r="G2001" s="34" t="s">
        <v>1581</v>
      </c>
      <c r="H2001" s="31">
        <f t="shared" si="32"/>
        <v>0</v>
      </c>
    </row>
    <row r="2002" spans="5:8" x14ac:dyDescent="0.25">
      <c r="E2002" s="36"/>
      <c r="F2002" s="29" t="s">
        <v>3567</v>
      </c>
      <c r="G2002" s="34" t="s">
        <v>1581</v>
      </c>
      <c r="H2002" s="31">
        <f t="shared" si="32"/>
        <v>0</v>
      </c>
    </row>
    <row r="2003" spans="5:8" x14ac:dyDescent="0.25">
      <c r="E2003" s="36"/>
      <c r="F2003" s="48" t="s">
        <v>3568</v>
      </c>
      <c r="G2003" s="34" t="s">
        <v>1581</v>
      </c>
      <c r="H2003" s="31">
        <f t="shared" si="32"/>
        <v>0</v>
      </c>
    </row>
    <row r="2004" spans="5:8" x14ac:dyDescent="0.25">
      <c r="E2004" s="36"/>
      <c r="F2004" s="29" t="s">
        <v>3569</v>
      </c>
      <c r="G2004" s="34" t="s">
        <v>1581</v>
      </c>
      <c r="H2004" s="31">
        <f t="shared" si="32"/>
        <v>0</v>
      </c>
    </row>
    <row r="2005" spans="5:8" x14ac:dyDescent="0.25">
      <c r="E2005" s="36"/>
      <c r="F2005" s="29" t="s">
        <v>3570</v>
      </c>
      <c r="G2005" s="34" t="s">
        <v>1581</v>
      </c>
      <c r="H2005" s="31">
        <f t="shared" si="32"/>
        <v>0</v>
      </c>
    </row>
    <row r="2006" spans="5:8" x14ac:dyDescent="0.25">
      <c r="E2006" s="36"/>
      <c r="F2006" s="29" t="s">
        <v>3571</v>
      </c>
      <c r="G2006" s="34" t="s">
        <v>1581</v>
      </c>
      <c r="H2006" s="31">
        <f t="shared" si="32"/>
        <v>0</v>
      </c>
    </row>
    <row r="2007" spans="5:8" x14ac:dyDescent="0.25">
      <c r="E2007" s="36"/>
      <c r="F2007" s="33" t="s">
        <v>3572</v>
      </c>
      <c r="G2007" s="34" t="s">
        <v>1581</v>
      </c>
      <c r="H2007" s="31">
        <f t="shared" si="32"/>
        <v>0</v>
      </c>
    </row>
    <row r="2008" spans="5:8" x14ac:dyDescent="0.25">
      <c r="E2008" s="36"/>
      <c r="F2008" s="29" t="s">
        <v>3573</v>
      </c>
      <c r="G2008" s="34" t="s">
        <v>1581</v>
      </c>
      <c r="H2008" s="31">
        <f t="shared" si="32"/>
        <v>0</v>
      </c>
    </row>
    <row r="2009" spans="5:8" x14ac:dyDescent="0.25">
      <c r="E2009" s="36"/>
      <c r="F2009" s="29" t="s">
        <v>3574</v>
      </c>
      <c r="G2009" s="34" t="s">
        <v>1581</v>
      </c>
      <c r="H2009" s="31">
        <f t="shared" si="32"/>
        <v>0</v>
      </c>
    </row>
    <row r="2010" spans="5:8" x14ac:dyDescent="0.25">
      <c r="E2010" s="36"/>
      <c r="F2010" s="29" t="s">
        <v>3575</v>
      </c>
      <c r="G2010" s="34" t="s">
        <v>1581</v>
      </c>
      <c r="H2010" s="31">
        <f t="shared" si="32"/>
        <v>0</v>
      </c>
    </row>
    <row r="2011" spans="5:8" x14ac:dyDescent="0.25">
      <c r="E2011" s="36"/>
      <c r="F2011" s="33" t="s">
        <v>3576</v>
      </c>
      <c r="G2011" s="34" t="s">
        <v>1581</v>
      </c>
      <c r="H2011" s="31">
        <f t="shared" si="32"/>
        <v>0</v>
      </c>
    </row>
    <row r="2012" spans="5:8" x14ac:dyDescent="0.25">
      <c r="E2012" s="36"/>
      <c r="F2012" s="29" t="s">
        <v>3577</v>
      </c>
      <c r="G2012" s="34" t="s">
        <v>1581</v>
      </c>
      <c r="H2012" s="31">
        <f t="shared" si="32"/>
        <v>0</v>
      </c>
    </row>
    <row r="2013" spans="5:8" x14ac:dyDescent="0.25">
      <c r="E2013" s="36"/>
      <c r="F2013" s="29" t="s">
        <v>3578</v>
      </c>
      <c r="G2013" s="34" t="s">
        <v>1581</v>
      </c>
      <c r="H2013" s="31">
        <f t="shared" si="32"/>
        <v>0</v>
      </c>
    </row>
    <row r="2014" spans="5:8" x14ac:dyDescent="0.25">
      <c r="E2014" s="36"/>
      <c r="F2014" s="29" t="s">
        <v>3579</v>
      </c>
      <c r="G2014" s="34" t="s">
        <v>1581</v>
      </c>
      <c r="H2014" s="31">
        <f t="shared" si="32"/>
        <v>0</v>
      </c>
    </row>
    <row r="2015" spans="5:8" x14ac:dyDescent="0.25">
      <c r="E2015" s="36"/>
      <c r="F2015" s="33" t="s">
        <v>3580</v>
      </c>
      <c r="G2015" s="34" t="s">
        <v>1581</v>
      </c>
      <c r="H2015" s="31">
        <f t="shared" si="32"/>
        <v>0</v>
      </c>
    </row>
    <row r="2016" spans="5:8" x14ac:dyDescent="0.25">
      <c r="E2016" s="36"/>
      <c r="F2016" s="29" t="s">
        <v>3581</v>
      </c>
      <c r="G2016" s="34" t="s">
        <v>1581</v>
      </c>
      <c r="H2016" s="31">
        <f t="shared" si="32"/>
        <v>0</v>
      </c>
    </row>
    <row r="2017" spans="5:8" x14ac:dyDescent="0.25">
      <c r="E2017" s="36"/>
      <c r="F2017" s="46" t="s">
        <v>3582</v>
      </c>
      <c r="G2017" s="34" t="s">
        <v>1581</v>
      </c>
      <c r="H2017" s="31">
        <f t="shared" si="32"/>
        <v>0</v>
      </c>
    </row>
    <row r="2018" spans="5:8" x14ac:dyDescent="0.25">
      <c r="E2018" s="36"/>
      <c r="F2018" s="29" t="s">
        <v>3583</v>
      </c>
      <c r="G2018" s="34" t="s">
        <v>1581</v>
      </c>
      <c r="H2018" s="31">
        <f t="shared" si="32"/>
        <v>0</v>
      </c>
    </row>
    <row r="2019" spans="5:8" x14ac:dyDescent="0.25">
      <c r="E2019" s="36"/>
      <c r="F2019" s="29" t="s">
        <v>3584</v>
      </c>
      <c r="G2019" s="34" t="s">
        <v>1581</v>
      </c>
      <c r="H2019" s="31">
        <f t="shared" si="32"/>
        <v>0</v>
      </c>
    </row>
    <row r="2020" spans="5:8" x14ac:dyDescent="0.25">
      <c r="E2020" s="36"/>
      <c r="F2020" s="29" t="s">
        <v>3585</v>
      </c>
      <c r="G2020" s="34" t="s">
        <v>1581</v>
      </c>
      <c r="H2020" s="31">
        <f t="shared" si="32"/>
        <v>0</v>
      </c>
    </row>
    <row r="2021" spans="5:8" x14ac:dyDescent="0.25">
      <c r="E2021" s="36"/>
      <c r="F2021" s="33" t="s">
        <v>3586</v>
      </c>
      <c r="G2021" s="34" t="s">
        <v>1581</v>
      </c>
      <c r="H2021" s="31">
        <f t="shared" si="32"/>
        <v>0</v>
      </c>
    </row>
    <row r="2022" spans="5:8" x14ac:dyDescent="0.25">
      <c r="E2022" s="36"/>
      <c r="F2022" s="29" t="s">
        <v>3587</v>
      </c>
      <c r="G2022" s="34" t="s">
        <v>1581</v>
      </c>
      <c r="H2022" s="31">
        <f t="shared" si="32"/>
        <v>0</v>
      </c>
    </row>
    <row r="2023" spans="5:8" x14ac:dyDescent="0.25">
      <c r="E2023" s="36"/>
      <c r="F2023" s="29" t="s">
        <v>3588</v>
      </c>
      <c r="G2023" s="34" t="s">
        <v>1581</v>
      </c>
      <c r="H2023" s="31">
        <f t="shared" si="32"/>
        <v>0</v>
      </c>
    </row>
    <row r="2024" spans="5:8" x14ac:dyDescent="0.25">
      <c r="E2024" s="36"/>
      <c r="F2024" s="29" t="s">
        <v>3589</v>
      </c>
      <c r="G2024" s="34" t="s">
        <v>1581</v>
      </c>
      <c r="H2024" s="31">
        <f t="shared" si="32"/>
        <v>0</v>
      </c>
    </row>
    <row r="2025" spans="5:8" x14ac:dyDescent="0.25">
      <c r="E2025" s="36"/>
      <c r="F2025" s="33" t="s">
        <v>3590</v>
      </c>
      <c r="G2025" s="34" t="s">
        <v>1581</v>
      </c>
      <c r="H2025" s="31">
        <f t="shared" si="32"/>
        <v>0</v>
      </c>
    </row>
    <row r="2026" spans="5:8" x14ac:dyDescent="0.25">
      <c r="E2026" s="36"/>
      <c r="F2026" s="33" t="s">
        <v>3591</v>
      </c>
      <c r="G2026" s="34" t="s">
        <v>1581</v>
      </c>
      <c r="H2026" s="31">
        <f t="shared" si="32"/>
        <v>0</v>
      </c>
    </row>
    <row r="2027" spans="5:8" x14ac:dyDescent="0.25">
      <c r="E2027" s="36"/>
      <c r="F2027" s="29" t="s">
        <v>3592</v>
      </c>
      <c r="G2027" s="34" t="s">
        <v>1581</v>
      </c>
      <c r="H2027" s="31">
        <f t="shared" si="32"/>
        <v>0</v>
      </c>
    </row>
    <row r="2028" spans="5:8" x14ac:dyDescent="0.25">
      <c r="E2028" s="36"/>
      <c r="F2028" s="29" t="s">
        <v>3593</v>
      </c>
      <c r="G2028" s="34" t="s">
        <v>1581</v>
      </c>
      <c r="H2028" s="31">
        <f t="shared" si="32"/>
        <v>0</v>
      </c>
    </row>
    <row r="2029" spans="5:8" x14ac:dyDescent="0.25">
      <c r="E2029" s="36"/>
      <c r="F2029" s="29" t="s">
        <v>3594</v>
      </c>
      <c r="G2029" s="34" t="s">
        <v>1581</v>
      </c>
      <c r="H2029" s="31">
        <f t="shared" si="32"/>
        <v>0</v>
      </c>
    </row>
    <row r="2030" spans="5:8" x14ac:dyDescent="0.25">
      <c r="E2030" s="36"/>
      <c r="F2030" s="33" t="s">
        <v>3595</v>
      </c>
      <c r="G2030" s="34" t="s">
        <v>1581</v>
      </c>
      <c r="H2030" s="31">
        <f t="shared" si="32"/>
        <v>0</v>
      </c>
    </row>
    <row r="2031" spans="5:8" x14ac:dyDescent="0.25">
      <c r="E2031" s="36"/>
      <c r="F2031" s="29" t="s">
        <v>3596</v>
      </c>
      <c r="G2031" s="34" t="s">
        <v>1581</v>
      </c>
      <c r="H2031" s="31">
        <f t="shared" si="32"/>
        <v>0</v>
      </c>
    </row>
    <row r="2032" spans="5:8" x14ac:dyDescent="0.25">
      <c r="E2032" s="36"/>
      <c r="F2032" s="29" t="s">
        <v>3597</v>
      </c>
      <c r="G2032" s="34" t="s">
        <v>1581</v>
      </c>
      <c r="H2032" s="31">
        <f t="shared" si="32"/>
        <v>0</v>
      </c>
    </row>
    <row r="2033" spans="5:8" x14ac:dyDescent="0.25">
      <c r="E2033" s="36"/>
      <c r="F2033" s="33" t="s">
        <v>3598</v>
      </c>
      <c r="G2033" s="34" t="s">
        <v>1581</v>
      </c>
      <c r="H2033" s="31">
        <f t="shared" si="32"/>
        <v>0</v>
      </c>
    </row>
    <row r="2034" spans="5:8" x14ac:dyDescent="0.25">
      <c r="E2034" s="36"/>
      <c r="F2034" s="33" t="s">
        <v>3599</v>
      </c>
      <c r="G2034" s="34" t="s">
        <v>1581</v>
      </c>
      <c r="H2034" s="31">
        <f t="shared" si="32"/>
        <v>0</v>
      </c>
    </row>
    <row r="2035" spans="5:8" x14ac:dyDescent="0.25">
      <c r="E2035" s="36"/>
      <c r="F2035" s="51" t="s">
        <v>3600</v>
      </c>
      <c r="G2035" s="34" t="s">
        <v>1581</v>
      </c>
      <c r="H2035" s="31">
        <f t="shared" si="32"/>
        <v>0</v>
      </c>
    </row>
    <row r="2036" spans="5:8" x14ac:dyDescent="0.25">
      <c r="E2036" s="36"/>
      <c r="F2036" s="33" t="s">
        <v>3601</v>
      </c>
      <c r="G2036" s="34" t="s">
        <v>1581</v>
      </c>
      <c r="H2036" s="31">
        <f t="shared" si="32"/>
        <v>0</v>
      </c>
    </row>
    <row r="2037" spans="5:8" x14ac:dyDescent="0.25">
      <c r="E2037" s="36"/>
      <c r="F2037" s="29" t="s">
        <v>3602</v>
      </c>
      <c r="G2037" s="34" t="s">
        <v>1581</v>
      </c>
      <c r="H2037" s="31">
        <f t="shared" si="32"/>
        <v>0</v>
      </c>
    </row>
    <row r="2038" spans="5:8" x14ac:dyDescent="0.25">
      <c r="E2038" s="36"/>
      <c r="F2038" s="48" t="s">
        <v>3603</v>
      </c>
      <c r="G2038" s="34" t="s">
        <v>1581</v>
      </c>
      <c r="H2038" s="31">
        <f t="shared" si="32"/>
        <v>0</v>
      </c>
    </row>
    <row r="2039" spans="5:8" x14ac:dyDescent="0.25">
      <c r="E2039" s="36"/>
      <c r="F2039" s="29" t="s">
        <v>3604</v>
      </c>
      <c r="G2039" s="34" t="s">
        <v>1581</v>
      </c>
      <c r="H2039" s="31">
        <f t="shared" si="32"/>
        <v>0</v>
      </c>
    </row>
    <row r="2040" spans="5:8" x14ac:dyDescent="0.25">
      <c r="E2040" s="36"/>
      <c r="F2040" s="29" t="s">
        <v>3605</v>
      </c>
      <c r="G2040" s="34" t="s">
        <v>1581</v>
      </c>
      <c r="H2040" s="31">
        <f t="shared" si="32"/>
        <v>0</v>
      </c>
    </row>
    <row r="2041" spans="5:8" x14ac:dyDescent="0.25">
      <c r="E2041" s="36"/>
      <c r="F2041" s="33" t="s">
        <v>3606</v>
      </c>
      <c r="G2041" s="34" t="s">
        <v>1581</v>
      </c>
      <c r="H2041" s="31">
        <f t="shared" si="32"/>
        <v>0</v>
      </c>
    </row>
    <row r="2042" spans="5:8" x14ac:dyDescent="0.25">
      <c r="E2042" s="36"/>
      <c r="F2042" s="29" t="s">
        <v>3607</v>
      </c>
      <c r="G2042" s="34" t="s">
        <v>1581</v>
      </c>
      <c r="H2042" s="31">
        <f t="shared" si="32"/>
        <v>0</v>
      </c>
    </row>
    <row r="2043" spans="5:8" x14ac:dyDescent="0.25">
      <c r="E2043" s="36"/>
      <c r="F2043" s="29" t="s">
        <v>3608</v>
      </c>
      <c r="G2043" s="34" t="s">
        <v>1581</v>
      </c>
      <c r="H2043" s="31">
        <f t="shared" si="32"/>
        <v>0</v>
      </c>
    </row>
    <row r="2044" spans="5:8" x14ac:dyDescent="0.25">
      <c r="E2044" s="36"/>
      <c r="F2044" s="33" t="s">
        <v>3609</v>
      </c>
      <c r="G2044" s="34" t="s">
        <v>1581</v>
      </c>
      <c r="H2044" s="31">
        <f t="shared" si="32"/>
        <v>0</v>
      </c>
    </row>
    <row r="2045" spans="5:8" x14ac:dyDescent="0.25">
      <c r="E2045" s="36"/>
      <c r="F2045" s="29" t="s">
        <v>3610</v>
      </c>
      <c r="G2045" s="34" t="s">
        <v>1581</v>
      </c>
      <c r="H2045" s="31">
        <f t="shared" si="32"/>
        <v>0</v>
      </c>
    </row>
    <row r="2046" spans="5:8" x14ac:dyDescent="0.25">
      <c r="E2046" s="36"/>
      <c r="F2046" s="51" t="s">
        <v>3611</v>
      </c>
      <c r="G2046" s="34" t="s">
        <v>1581</v>
      </c>
      <c r="H2046" s="31">
        <f t="shared" si="32"/>
        <v>0</v>
      </c>
    </row>
    <row r="2047" spans="5:8" x14ac:dyDescent="0.25">
      <c r="E2047" s="36"/>
      <c r="F2047" s="29" t="s">
        <v>3612</v>
      </c>
      <c r="G2047" s="34" t="s">
        <v>1581</v>
      </c>
      <c r="H2047" s="31">
        <f t="shared" si="32"/>
        <v>0</v>
      </c>
    </row>
    <row r="2048" spans="5:8" x14ac:dyDescent="0.25">
      <c r="E2048" s="36"/>
      <c r="F2048" s="29" t="s">
        <v>3613</v>
      </c>
      <c r="G2048" s="34" t="s">
        <v>1581</v>
      </c>
      <c r="H2048" s="31">
        <f t="shared" si="32"/>
        <v>0</v>
      </c>
    </row>
    <row r="2049" spans="5:8" x14ac:dyDescent="0.25">
      <c r="E2049" s="36"/>
      <c r="F2049" s="32" t="s">
        <v>3614</v>
      </c>
      <c r="G2049" s="34" t="s">
        <v>1581</v>
      </c>
      <c r="H2049" s="31">
        <f t="shared" si="32"/>
        <v>0</v>
      </c>
    </row>
    <row r="2050" spans="5:8" x14ac:dyDescent="0.25">
      <c r="E2050" s="36"/>
      <c r="F2050" s="29" t="s">
        <v>3615</v>
      </c>
      <c r="G2050" s="34" t="s">
        <v>1581</v>
      </c>
      <c r="H2050" s="31">
        <f t="shared" si="32"/>
        <v>0</v>
      </c>
    </row>
    <row r="2051" spans="5:8" x14ac:dyDescent="0.25">
      <c r="E2051" s="36"/>
      <c r="F2051" s="29" t="s">
        <v>3616</v>
      </c>
      <c r="G2051" s="34" t="s">
        <v>1581</v>
      </c>
      <c r="H2051" s="31">
        <f t="shared" si="32"/>
        <v>0</v>
      </c>
    </row>
    <row r="2052" spans="5:8" x14ac:dyDescent="0.25">
      <c r="E2052" s="36"/>
      <c r="F2052" s="33" t="s">
        <v>3617</v>
      </c>
      <c r="G2052" s="34" t="s">
        <v>1581</v>
      </c>
      <c r="H2052" s="31">
        <f t="shared" ref="H2052:H2115" si="33">VLOOKUP(G2052,$A$4:$B$31,2,FALSE)</f>
        <v>0</v>
      </c>
    </row>
    <row r="2053" spans="5:8" x14ac:dyDescent="0.25">
      <c r="E2053" s="36"/>
      <c r="F2053" s="29" t="s">
        <v>3618</v>
      </c>
      <c r="G2053" s="34" t="s">
        <v>1581</v>
      </c>
      <c r="H2053" s="31">
        <f t="shared" si="33"/>
        <v>0</v>
      </c>
    </row>
    <row r="2054" spans="5:8" x14ac:dyDescent="0.25">
      <c r="E2054" s="36"/>
      <c r="F2054" s="29" t="s">
        <v>3619</v>
      </c>
      <c r="G2054" s="34" t="s">
        <v>7731</v>
      </c>
      <c r="H2054" s="31">
        <f t="shared" si="33"/>
        <v>8.5600000000000009E-2</v>
      </c>
    </row>
    <row r="2055" spans="5:8" x14ac:dyDescent="0.25">
      <c r="E2055" s="36"/>
      <c r="F2055" s="29" t="s">
        <v>3620</v>
      </c>
      <c r="G2055" s="34" t="s">
        <v>1581</v>
      </c>
      <c r="H2055" s="31">
        <f t="shared" si="33"/>
        <v>0</v>
      </c>
    </row>
    <row r="2056" spans="5:8" x14ac:dyDescent="0.25">
      <c r="E2056" s="36"/>
      <c r="F2056" s="33" t="s">
        <v>3621</v>
      </c>
      <c r="G2056" s="34" t="s">
        <v>1581</v>
      </c>
      <c r="H2056" s="31">
        <f t="shared" si="33"/>
        <v>0</v>
      </c>
    </row>
    <row r="2057" spans="5:8" x14ac:dyDescent="0.25">
      <c r="E2057" s="36"/>
      <c r="F2057" s="29" t="s">
        <v>3622</v>
      </c>
      <c r="G2057" s="34" t="s">
        <v>1581</v>
      </c>
      <c r="H2057" s="31">
        <f t="shared" si="33"/>
        <v>0</v>
      </c>
    </row>
    <row r="2058" spans="5:8" x14ac:dyDescent="0.25">
      <c r="E2058" s="36"/>
      <c r="F2058" s="33" t="s">
        <v>3623</v>
      </c>
      <c r="G2058" s="34" t="s">
        <v>1581</v>
      </c>
      <c r="H2058" s="31">
        <f t="shared" si="33"/>
        <v>0</v>
      </c>
    </row>
    <row r="2059" spans="5:8" x14ac:dyDescent="0.25">
      <c r="E2059" s="36"/>
      <c r="F2059" s="33" t="s">
        <v>3624</v>
      </c>
      <c r="G2059" s="34" t="s">
        <v>1581</v>
      </c>
      <c r="H2059" s="31">
        <f t="shared" si="33"/>
        <v>0</v>
      </c>
    </row>
    <row r="2060" spans="5:8" x14ac:dyDescent="0.25">
      <c r="E2060" s="36"/>
      <c r="F2060" s="33" t="s">
        <v>3625</v>
      </c>
      <c r="G2060" s="34" t="s">
        <v>1581</v>
      </c>
      <c r="H2060" s="31">
        <f t="shared" si="33"/>
        <v>0</v>
      </c>
    </row>
    <row r="2061" spans="5:8" x14ac:dyDescent="0.25">
      <c r="E2061" s="36"/>
      <c r="F2061" s="29" t="s">
        <v>3626</v>
      </c>
      <c r="G2061" s="34" t="s">
        <v>1581</v>
      </c>
      <c r="H2061" s="31">
        <f t="shared" si="33"/>
        <v>0</v>
      </c>
    </row>
    <row r="2062" spans="5:8" x14ac:dyDescent="0.25">
      <c r="E2062" s="36"/>
      <c r="F2062" s="29" t="s">
        <v>3627</v>
      </c>
      <c r="G2062" s="34" t="s">
        <v>1581</v>
      </c>
      <c r="H2062" s="31">
        <f t="shared" si="33"/>
        <v>0</v>
      </c>
    </row>
    <row r="2063" spans="5:8" x14ac:dyDescent="0.25">
      <c r="E2063" s="36"/>
      <c r="F2063" s="29" t="s">
        <v>3628</v>
      </c>
      <c r="G2063" s="34" t="s">
        <v>1581</v>
      </c>
      <c r="H2063" s="31">
        <f t="shared" si="33"/>
        <v>0</v>
      </c>
    </row>
    <row r="2064" spans="5:8" x14ac:dyDescent="0.25">
      <c r="E2064" s="36"/>
      <c r="F2064" s="29" t="s">
        <v>3629</v>
      </c>
      <c r="G2064" s="34" t="s">
        <v>1581</v>
      </c>
      <c r="H2064" s="31">
        <f t="shared" si="33"/>
        <v>0</v>
      </c>
    </row>
    <row r="2065" spans="5:8" x14ac:dyDescent="0.25">
      <c r="E2065" s="36"/>
      <c r="F2065" s="33" t="s">
        <v>3630</v>
      </c>
      <c r="G2065" s="34" t="s">
        <v>1581</v>
      </c>
      <c r="H2065" s="31">
        <f t="shared" si="33"/>
        <v>0</v>
      </c>
    </row>
    <row r="2066" spans="5:8" x14ac:dyDescent="0.25">
      <c r="E2066" s="36"/>
      <c r="F2066" s="29" t="s">
        <v>3631</v>
      </c>
      <c r="G2066" s="34" t="s">
        <v>1581</v>
      </c>
      <c r="H2066" s="31">
        <f t="shared" si="33"/>
        <v>0</v>
      </c>
    </row>
    <row r="2067" spans="5:8" x14ac:dyDescent="0.25">
      <c r="E2067" s="36"/>
      <c r="F2067" s="33" t="s">
        <v>3632</v>
      </c>
      <c r="G2067" s="34" t="s">
        <v>1581</v>
      </c>
      <c r="H2067" s="31">
        <f t="shared" si="33"/>
        <v>0</v>
      </c>
    </row>
    <row r="2068" spans="5:8" x14ac:dyDescent="0.25">
      <c r="E2068" s="36"/>
      <c r="F2068" s="29" t="s">
        <v>3633</v>
      </c>
      <c r="G2068" s="34" t="s">
        <v>1581</v>
      </c>
      <c r="H2068" s="31">
        <f t="shared" si="33"/>
        <v>0</v>
      </c>
    </row>
    <row r="2069" spans="5:8" x14ac:dyDescent="0.25">
      <c r="E2069" s="36"/>
      <c r="F2069" s="29" t="s">
        <v>3634</v>
      </c>
      <c r="G2069" s="34" t="s">
        <v>1581</v>
      </c>
      <c r="H2069" s="31">
        <f t="shared" si="33"/>
        <v>0</v>
      </c>
    </row>
    <row r="2070" spans="5:8" x14ac:dyDescent="0.25">
      <c r="E2070" s="36"/>
      <c r="F2070" s="29" t="s">
        <v>3635</v>
      </c>
      <c r="G2070" s="34" t="s">
        <v>1581</v>
      </c>
      <c r="H2070" s="31">
        <f t="shared" si="33"/>
        <v>0</v>
      </c>
    </row>
    <row r="2071" spans="5:8" x14ac:dyDescent="0.25">
      <c r="E2071" s="36"/>
      <c r="F2071" s="29" t="s">
        <v>3636</v>
      </c>
      <c r="G2071" s="34" t="s">
        <v>1581</v>
      </c>
      <c r="H2071" s="31">
        <f t="shared" si="33"/>
        <v>0</v>
      </c>
    </row>
    <row r="2072" spans="5:8" x14ac:dyDescent="0.25">
      <c r="E2072" s="36"/>
      <c r="F2072" s="29" t="s">
        <v>3637</v>
      </c>
      <c r="G2072" s="34" t="s">
        <v>1581</v>
      </c>
      <c r="H2072" s="31">
        <f t="shared" si="33"/>
        <v>0</v>
      </c>
    </row>
    <row r="2073" spans="5:8" x14ac:dyDescent="0.25">
      <c r="E2073" s="36"/>
      <c r="F2073" s="29" t="s">
        <v>3638</v>
      </c>
      <c r="G2073" s="34" t="s">
        <v>1581</v>
      </c>
      <c r="H2073" s="31">
        <f t="shared" si="33"/>
        <v>0</v>
      </c>
    </row>
    <row r="2074" spans="5:8" x14ac:dyDescent="0.25">
      <c r="E2074" s="36"/>
      <c r="F2074" s="29" t="s">
        <v>3639</v>
      </c>
      <c r="G2074" s="34" t="s">
        <v>1581</v>
      </c>
      <c r="H2074" s="31">
        <f t="shared" si="33"/>
        <v>0</v>
      </c>
    </row>
    <row r="2075" spans="5:8" x14ac:dyDescent="0.25">
      <c r="E2075" s="36"/>
      <c r="F2075" s="53" t="s">
        <v>3640</v>
      </c>
      <c r="G2075" s="34" t="s">
        <v>1581</v>
      </c>
      <c r="H2075" s="31">
        <f t="shared" si="33"/>
        <v>0</v>
      </c>
    </row>
    <row r="2076" spans="5:8" x14ac:dyDescent="0.25">
      <c r="E2076" s="36"/>
      <c r="F2076" s="29" t="s">
        <v>3641</v>
      </c>
      <c r="G2076" s="34" t="s">
        <v>1581</v>
      </c>
      <c r="H2076" s="31">
        <f t="shared" si="33"/>
        <v>0</v>
      </c>
    </row>
    <row r="2077" spans="5:8" x14ac:dyDescent="0.25">
      <c r="E2077" s="36"/>
      <c r="F2077" s="33" t="s">
        <v>3642</v>
      </c>
      <c r="G2077" s="34" t="s">
        <v>1581</v>
      </c>
      <c r="H2077" s="31">
        <f t="shared" si="33"/>
        <v>0</v>
      </c>
    </row>
    <row r="2078" spans="5:8" x14ac:dyDescent="0.25">
      <c r="E2078" s="36"/>
      <c r="F2078" s="33" t="s">
        <v>3643</v>
      </c>
      <c r="G2078" s="34" t="s">
        <v>1581</v>
      </c>
      <c r="H2078" s="31">
        <f t="shared" si="33"/>
        <v>0</v>
      </c>
    </row>
    <row r="2079" spans="5:8" x14ac:dyDescent="0.25">
      <c r="E2079" s="36"/>
      <c r="F2079" s="29" t="s">
        <v>3644</v>
      </c>
      <c r="G2079" s="34" t="s">
        <v>1581</v>
      </c>
      <c r="H2079" s="31">
        <f t="shared" si="33"/>
        <v>0</v>
      </c>
    </row>
    <row r="2080" spans="5:8" x14ac:dyDescent="0.25">
      <c r="E2080" s="36"/>
      <c r="F2080" s="33" t="s">
        <v>3645</v>
      </c>
      <c r="G2080" s="34" t="s">
        <v>1581</v>
      </c>
      <c r="H2080" s="31">
        <f t="shared" si="33"/>
        <v>0</v>
      </c>
    </row>
    <row r="2081" spans="5:8" x14ac:dyDescent="0.25">
      <c r="E2081" s="36"/>
      <c r="F2081" s="29" t="s">
        <v>3646</v>
      </c>
      <c r="G2081" s="34" t="s">
        <v>1581</v>
      </c>
      <c r="H2081" s="31">
        <f t="shared" si="33"/>
        <v>0</v>
      </c>
    </row>
    <row r="2082" spans="5:8" x14ac:dyDescent="0.25">
      <c r="E2082" s="36"/>
      <c r="F2082" s="33" t="s">
        <v>3647</v>
      </c>
      <c r="G2082" s="34" t="s">
        <v>1581</v>
      </c>
      <c r="H2082" s="31">
        <f t="shared" si="33"/>
        <v>0</v>
      </c>
    </row>
    <row r="2083" spans="5:8" x14ac:dyDescent="0.25">
      <c r="E2083" s="36"/>
      <c r="F2083" s="33" t="s">
        <v>3648</v>
      </c>
      <c r="G2083" s="34" t="s">
        <v>1581</v>
      </c>
      <c r="H2083" s="31">
        <f t="shared" si="33"/>
        <v>0</v>
      </c>
    </row>
    <row r="2084" spans="5:8" x14ac:dyDescent="0.25">
      <c r="E2084" s="36"/>
      <c r="F2084" s="33" t="s">
        <v>3649</v>
      </c>
      <c r="G2084" s="34" t="s">
        <v>1581</v>
      </c>
      <c r="H2084" s="31">
        <f t="shared" si="33"/>
        <v>0</v>
      </c>
    </row>
    <row r="2085" spans="5:8" x14ac:dyDescent="0.25">
      <c r="E2085" s="36"/>
      <c r="F2085" s="33" t="s">
        <v>3650</v>
      </c>
      <c r="G2085" s="34" t="s">
        <v>1581</v>
      </c>
      <c r="H2085" s="31">
        <f t="shared" si="33"/>
        <v>0</v>
      </c>
    </row>
    <row r="2086" spans="5:8" x14ac:dyDescent="0.25">
      <c r="E2086" s="36"/>
      <c r="F2086" s="33" t="s">
        <v>3651</v>
      </c>
      <c r="G2086" s="34" t="s">
        <v>1559</v>
      </c>
      <c r="H2086" s="31">
        <f t="shared" si="33"/>
        <v>0.10809999999999997</v>
      </c>
    </row>
    <row r="2087" spans="5:8" x14ac:dyDescent="0.25">
      <c r="E2087" s="36"/>
      <c r="F2087" s="29" t="s">
        <v>3652</v>
      </c>
      <c r="G2087" s="34" t="s">
        <v>1581</v>
      </c>
      <c r="H2087" s="31">
        <f t="shared" si="33"/>
        <v>0</v>
      </c>
    </row>
    <row r="2088" spans="5:8" x14ac:dyDescent="0.25">
      <c r="E2088" s="36"/>
      <c r="F2088" s="29" t="s">
        <v>3653</v>
      </c>
      <c r="G2088" s="34" t="s">
        <v>1581</v>
      </c>
      <c r="H2088" s="31">
        <f t="shared" si="33"/>
        <v>0</v>
      </c>
    </row>
    <row r="2089" spans="5:8" x14ac:dyDescent="0.25">
      <c r="E2089" s="36"/>
      <c r="F2089" s="29" t="s">
        <v>3654</v>
      </c>
      <c r="G2089" s="34" t="s">
        <v>1581</v>
      </c>
      <c r="H2089" s="31">
        <f t="shared" si="33"/>
        <v>0</v>
      </c>
    </row>
    <row r="2090" spans="5:8" x14ac:dyDescent="0.25">
      <c r="E2090" s="36"/>
      <c r="F2090" s="29" t="s">
        <v>3655</v>
      </c>
      <c r="G2090" s="34" t="s">
        <v>1581</v>
      </c>
      <c r="H2090" s="31">
        <f t="shared" si="33"/>
        <v>0</v>
      </c>
    </row>
    <row r="2091" spans="5:8" x14ac:dyDescent="0.25">
      <c r="E2091" s="36"/>
      <c r="F2091" s="33" t="s">
        <v>3656</v>
      </c>
      <c r="G2091" s="34" t="s">
        <v>1581</v>
      </c>
      <c r="H2091" s="31">
        <f t="shared" si="33"/>
        <v>0</v>
      </c>
    </row>
    <row r="2092" spans="5:8" x14ac:dyDescent="0.25">
      <c r="E2092" s="36"/>
      <c r="F2092" s="33" t="s">
        <v>3657</v>
      </c>
      <c r="G2092" s="34" t="s">
        <v>1581</v>
      </c>
      <c r="H2092" s="31">
        <f t="shared" si="33"/>
        <v>0</v>
      </c>
    </row>
    <row r="2093" spans="5:8" x14ac:dyDescent="0.25">
      <c r="E2093" s="36"/>
      <c r="F2093" s="33" t="s">
        <v>3658</v>
      </c>
      <c r="G2093" s="34" t="s">
        <v>1581</v>
      </c>
      <c r="H2093" s="31">
        <f t="shared" si="33"/>
        <v>0</v>
      </c>
    </row>
    <row r="2094" spans="5:8" x14ac:dyDescent="0.25">
      <c r="E2094" s="36"/>
      <c r="F2094" s="33" t="s">
        <v>3659</v>
      </c>
      <c r="G2094" s="34" t="s">
        <v>1581</v>
      </c>
      <c r="H2094" s="31">
        <f t="shared" si="33"/>
        <v>0</v>
      </c>
    </row>
    <row r="2095" spans="5:8" x14ac:dyDescent="0.25">
      <c r="E2095" s="36"/>
      <c r="F2095" s="33" t="s">
        <v>3660</v>
      </c>
      <c r="G2095" s="34" t="s">
        <v>1581</v>
      </c>
      <c r="H2095" s="31">
        <f t="shared" si="33"/>
        <v>0</v>
      </c>
    </row>
    <row r="2096" spans="5:8" x14ac:dyDescent="0.25">
      <c r="E2096" s="36"/>
      <c r="F2096" s="33" t="s">
        <v>3661</v>
      </c>
      <c r="G2096" s="34" t="s">
        <v>1581</v>
      </c>
      <c r="H2096" s="31">
        <f t="shared" si="33"/>
        <v>0</v>
      </c>
    </row>
    <row r="2097" spans="5:8" x14ac:dyDescent="0.25">
      <c r="E2097" s="36"/>
      <c r="F2097" s="33" t="s">
        <v>3662</v>
      </c>
      <c r="G2097" s="34" t="s">
        <v>1581</v>
      </c>
      <c r="H2097" s="31">
        <f t="shared" si="33"/>
        <v>0</v>
      </c>
    </row>
    <row r="2098" spans="5:8" x14ac:dyDescent="0.25">
      <c r="E2098" s="36"/>
      <c r="F2098" s="33" t="s">
        <v>3663</v>
      </c>
      <c r="G2098" s="34" t="s">
        <v>1581</v>
      </c>
      <c r="H2098" s="31">
        <f t="shared" si="33"/>
        <v>0</v>
      </c>
    </row>
    <row r="2099" spans="5:8" x14ac:dyDescent="0.25">
      <c r="E2099" s="36"/>
      <c r="F2099" s="29" t="s">
        <v>3664</v>
      </c>
      <c r="G2099" s="34" t="s">
        <v>1581</v>
      </c>
      <c r="H2099" s="31">
        <f t="shared" si="33"/>
        <v>0</v>
      </c>
    </row>
    <row r="2100" spans="5:8" x14ac:dyDescent="0.25">
      <c r="E2100" s="36"/>
      <c r="F2100" s="33" t="s">
        <v>3665</v>
      </c>
      <c r="G2100" s="34" t="s">
        <v>1581</v>
      </c>
      <c r="H2100" s="31">
        <f t="shared" si="33"/>
        <v>0</v>
      </c>
    </row>
    <row r="2101" spans="5:8" x14ac:dyDescent="0.25">
      <c r="E2101" s="36"/>
      <c r="F2101" s="33" t="s">
        <v>3666</v>
      </c>
      <c r="G2101" s="34" t="s">
        <v>1581</v>
      </c>
      <c r="H2101" s="31">
        <f t="shared" si="33"/>
        <v>0</v>
      </c>
    </row>
    <row r="2102" spans="5:8" x14ac:dyDescent="0.25">
      <c r="E2102" s="36"/>
      <c r="F2102" s="29" t="s">
        <v>3667</v>
      </c>
      <c r="G2102" s="34" t="s">
        <v>1581</v>
      </c>
      <c r="H2102" s="31">
        <f t="shared" si="33"/>
        <v>0</v>
      </c>
    </row>
    <row r="2103" spans="5:8" x14ac:dyDescent="0.25">
      <c r="E2103" s="36"/>
      <c r="F2103" s="29" t="s">
        <v>3668</v>
      </c>
      <c r="G2103" s="34" t="s">
        <v>1581</v>
      </c>
      <c r="H2103" s="31">
        <f t="shared" si="33"/>
        <v>0</v>
      </c>
    </row>
    <row r="2104" spans="5:8" x14ac:dyDescent="0.25">
      <c r="E2104" s="36"/>
      <c r="F2104" s="33" t="s">
        <v>3669</v>
      </c>
      <c r="G2104" s="34" t="s">
        <v>1581</v>
      </c>
      <c r="H2104" s="31">
        <f t="shared" si="33"/>
        <v>0</v>
      </c>
    </row>
    <row r="2105" spans="5:8" x14ac:dyDescent="0.25">
      <c r="E2105" s="36"/>
      <c r="F2105" s="33" t="s">
        <v>3670</v>
      </c>
      <c r="G2105" s="34" t="s">
        <v>1581</v>
      </c>
      <c r="H2105" s="31">
        <f t="shared" si="33"/>
        <v>0</v>
      </c>
    </row>
    <row r="2106" spans="5:8" x14ac:dyDescent="0.25">
      <c r="E2106" s="36"/>
      <c r="F2106" s="33" t="s">
        <v>3671</v>
      </c>
      <c r="G2106" s="34" t="s">
        <v>1581</v>
      </c>
      <c r="H2106" s="31">
        <f t="shared" si="33"/>
        <v>0</v>
      </c>
    </row>
    <row r="2107" spans="5:8" x14ac:dyDescent="0.25">
      <c r="E2107" s="36"/>
      <c r="F2107" s="33" t="s">
        <v>3672</v>
      </c>
      <c r="G2107" s="34" t="s">
        <v>1581</v>
      </c>
      <c r="H2107" s="31">
        <f t="shared" si="33"/>
        <v>0</v>
      </c>
    </row>
    <row r="2108" spans="5:8" x14ac:dyDescent="0.25">
      <c r="E2108" s="36"/>
      <c r="F2108" s="33" t="s">
        <v>3673</v>
      </c>
      <c r="G2108" s="34" t="s">
        <v>1581</v>
      </c>
      <c r="H2108" s="31">
        <f t="shared" si="33"/>
        <v>0</v>
      </c>
    </row>
    <row r="2109" spans="5:8" x14ac:dyDescent="0.25">
      <c r="E2109" s="36"/>
      <c r="F2109" s="29" t="s">
        <v>3674</v>
      </c>
      <c r="G2109" s="34" t="s">
        <v>1581</v>
      </c>
      <c r="H2109" s="31">
        <f t="shared" si="33"/>
        <v>0</v>
      </c>
    </row>
    <row r="2110" spans="5:8" x14ac:dyDescent="0.25">
      <c r="E2110" s="36"/>
      <c r="F2110" s="29" t="s">
        <v>3675</v>
      </c>
      <c r="G2110" s="34" t="s">
        <v>1581</v>
      </c>
      <c r="H2110" s="31">
        <f t="shared" si="33"/>
        <v>0</v>
      </c>
    </row>
    <row r="2111" spans="5:8" x14ac:dyDescent="0.25">
      <c r="E2111" s="36"/>
      <c r="F2111" s="29" t="s">
        <v>3676</v>
      </c>
      <c r="G2111" s="34" t="s">
        <v>1581</v>
      </c>
      <c r="H2111" s="31">
        <f t="shared" si="33"/>
        <v>0</v>
      </c>
    </row>
    <row r="2112" spans="5:8" x14ac:dyDescent="0.25">
      <c r="E2112" s="36"/>
      <c r="F2112" s="33" t="s">
        <v>3677</v>
      </c>
      <c r="G2112" s="34" t="s">
        <v>1581</v>
      </c>
      <c r="H2112" s="31">
        <f t="shared" si="33"/>
        <v>0</v>
      </c>
    </row>
    <row r="2113" spans="5:8" x14ac:dyDescent="0.25">
      <c r="E2113" s="36"/>
      <c r="F2113" s="29" t="s">
        <v>3678</v>
      </c>
      <c r="G2113" s="34" t="s">
        <v>1581</v>
      </c>
      <c r="H2113" s="31">
        <f t="shared" si="33"/>
        <v>0</v>
      </c>
    </row>
    <row r="2114" spans="5:8" x14ac:dyDescent="0.25">
      <c r="E2114" s="36"/>
      <c r="F2114" s="33" t="s">
        <v>3679</v>
      </c>
      <c r="G2114" s="34" t="s">
        <v>1581</v>
      </c>
      <c r="H2114" s="31">
        <f t="shared" si="33"/>
        <v>0</v>
      </c>
    </row>
    <row r="2115" spans="5:8" x14ac:dyDescent="0.25">
      <c r="E2115" s="36"/>
      <c r="F2115" s="33" t="s">
        <v>3680</v>
      </c>
      <c r="G2115" s="34" t="s">
        <v>1581</v>
      </c>
      <c r="H2115" s="31">
        <f t="shared" si="33"/>
        <v>0</v>
      </c>
    </row>
    <row r="2116" spans="5:8" x14ac:dyDescent="0.25">
      <c r="E2116" s="36"/>
      <c r="F2116" s="48" t="s">
        <v>3681</v>
      </c>
      <c r="G2116" s="34" t="s">
        <v>1581</v>
      </c>
      <c r="H2116" s="31">
        <f t="shared" ref="H2116:H2179" si="34">VLOOKUP(G2116,$A$4:$B$31,2,FALSE)</f>
        <v>0</v>
      </c>
    </row>
    <row r="2117" spans="5:8" x14ac:dyDescent="0.25">
      <c r="E2117" s="36"/>
      <c r="F2117" s="33" t="s">
        <v>3682</v>
      </c>
      <c r="G2117" s="34" t="s">
        <v>1581</v>
      </c>
      <c r="H2117" s="31">
        <f t="shared" si="34"/>
        <v>0</v>
      </c>
    </row>
    <row r="2118" spans="5:8" x14ac:dyDescent="0.25">
      <c r="E2118" s="36"/>
      <c r="F2118" s="29" t="s">
        <v>3683</v>
      </c>
      <c r="G2118" s="34" t="s">
        <v>1581</v>
      </c>
      <c r="H2118" s="31">
        <f t="shared" si="34"/>
        <v>0</v>
      </c>
    </row>
    <row r="2119" spans="5:8" x14ac:dyDescent="0.25">
      <c r="E2119" s="36"/>
      <c r="F2119" s="54" t="s">
        <v>3684</v>
      </c>
      <c r="G2119" s="34" t="s">
        <v>1581</v>
      </c>
      <c r="H2119" s="31">
        <f t="shared" si="34"/>
        <v>0</v>
      </c>
    </row>
    <row r="2120" spans="5:8" x14ac:dyDescent="0.25">
      <c r="E2120" s="36"/>
      <c r="F2120" s="33" t="s">
        <v>3685</v>
      </c>
      <c r="G2120" s="34" t="s">
        <v>1581</v>
      </c>
      <c r="H2120" s="31">
        <f t="shared" si="34"/>
        <v>0</v>
      </c>
    </row>
    <row r="2121" spans="5:8" x14ac:dyDescent="0.25">
      <c r="E2121" s="36"/>
      <c r="F2121" s="33" t="s">
        <v>3686</v>
      </c>
      <c r="G2121" s="34" t="s">
        <v>1581</v>
      </c>
      <c r="H2121" s="31">
        <f t="shared" si="34"/>
        <v>0</v>
      </c>
    </row>
    <row r="2122" spans="5:8" x14ac:dyDescent="0.25">
      <c r="E2122" s="36"/>
      <c r="F2122" s="29" t="s">
        <v>3687</v>
      </c>
      <c r="G2122" s="34" t="s">
        <v>1581</v>
      </c>
      <c r="H2122" s="31">
        <f t="shared" si="34"/>
        <v>0</v>
      </c>
    </row>
    <row r="2123" spans="5:8" x14ac:dyDescent="0.25">
      <c r="E2123" s="36"/>
      <c r="F2123" s="29" t="s">
        <v>3688</v>
      </c>
      <c r="G2123" s="34" t="s">
        <v>1581</v>
      </c>
      <c r="H2123" s="31">
        <f t="shared" si="34"/>
        <v>0</v>
      </c>
    </row>
    <row r="2124" spans="5:8" x14ac:dyDescent="0.25">
      <c r="E2124" s="36"/>
      <c r="F2124" s="29" t="s">
        <v>3689</v>
      </c>
      <c r="G2124" s="34" t="s">
        <v>1581</v>
      </c>
      <c r="H2124" s="31">
        <f t="shared" si="34"/>
        <v>0</v>
      </c>
    </row>
    <row r="2125" spans="5:8" x14ac:dyDescent="0.25">
      <c r="E2125" s="36"/>
      <c r="F2125" s="29" t="s">
        <v>3690</v>
      </c>
      <c r="G2125" s="34" t="s">
        <v>1581</v>
      </c>
      <c r="H2125" s="31">
        <f t="shared" si="34"/>
        <v>0</v>
      </c>
    </row>
    <row r="2126" spans="5:8" x14ac:dyDescent="0.25">
      <c r="E2126" s="36"/>
      <c r="F2126" s="33" t="s">
        <v>3691</v>
      </c>
      <c r="G2126" s="34" t="s">
        <v>1581</v>
      </c>
      <c r="H2126" s="31">
        <f t="shared" si="34"/>
        <v>0</v>
      </c>
    </row>
    <row r="2127" spans="5:8" x14ac:dyDescent="0.25">
      <c r="E2127" s="36"/>
      <c r="F2127" s="29" t="s">
        <v>3692</v>
      </c>
      <c r="G2127" s="34" t="s">
        <v>1581</v>
      </c>
      <c r="H2127" s="31">
        <f t="shared" si="34"/>
        <v>0</v>
      </c>
    </row>
    <row r="2128" spans="5:8" x14ac:dyDescent="0.25">
      <c r="E2128" s="36"/>
      <c r="F2128" s="33" t="s">
        <v>3693</v>
      </c>
      <c r="G2128" s="34" t="s">
        <v>1581</v>
      </c>
      <c r="H2128" s="31">
        <f t="shared" si="34"/>
        <v>0</v>
      </c>
    </row>
    <row r="2129" spans="5:8" x14ac:dyDescent="0.25">
      <c r="E2129" s="36"/>
      <c r="F2129" s="33" t="s">
        <v>3694</v>
      </c>
      <c r="G2129" s="34" t="s">
        <v>1581</v>
      </c>
      <c r="H2129" s="31">
        <f t="shared" si="34"/>
        <v>0</v>
      </c>
    </row>
    <row r="2130" spans="5:8" x14ac:dyDescent="0.25">
      <c r="E2130" s="36"/>
      <c r="F2130" s="29" t="s">
        <v>3695</v>
      </c>
      <c r="G2130" s="34" t="s">
        <v>1581</v>
      </c>
      <c r="H2130" s="31">
        <f t="shared" si="34"/>
        <v>0</v>
      </c>
    </row>
    <row r="2131" spans="5:8" x14ac:dyDescent="0.25">
      <c r="E2131" s="36"/>
      <c r="F2131" s="33" t="s">
        <v>3696</v>
      </c>
      <c r="G2131" s="34" t="s">
        <v>1581</v>
      </c>
      <c r="H2131" s="31">
        <f t="shared" si="34"/>
        <v>0</v>
      </c>
    </row>
    <row r="2132" spans="5:8" x14ac:dyDescent="0.25">
      <c r="E2132" s="36"/>
      <c r="F2132" s="33" t="s">
        <v>3697</v>
      </c>
      <c r="G2132" s="34" t="s">
        <v>1581</v>
      </c>
      <c r="H2132" s="31">
        <f t="shared" si="34"/>
        <v>0</v>
      </c>
    </row>
    <row r="2133" spans="5:8" x14ac:dyDescent="0.25">
      <c r="E2133" s="36"/>
      <c r="F2133" s="29" t="s">
        <v>3698</v>
      </c>
      <c r="G2133" s="34" t="s">
        <v>1581</v>
      </c>
      <c r="H2133" s="31">
        <f t="shared" si="34"/>
        <v>0</v>
      </c>
    </row>
    <row r="2134" spans="5:8" x14ac:dyDescent="0.25">
      <c r="E2134" s="36"/>
      <c r="F2134" s="29" t="s">
        <v>3699</v>
      </c>
      <c r="G2134" s="34" t="s">
        <v>1581</v>
      </c>
      <c r="H2134" s="31">
        <f t="shared" si="34"/>
        <v>0</v>
      </c>
    </row>
    <row r="2135" spans="5:8" x14ac:dyDescent="0.25">
      <c r="E2135" s="36"/>
      <c r="F2135" s="29" t="s">
        <v>3700</v>
      </c>
      <c r="G2135" s="34" t="s">
        <v>1581</v>
      </c>
      <c r="H2135" s="31">
        <f t="shared" si="34"/>
        <v>0</v>
      </c>
    </row>
    <row r="2136" spans="5:8" x14ac:dyDescent="0.25">
      <c r="E2136" s="36"/>
      <c r="F2136" s="29" t="s">
        <v>3701</v>
      </c>
      <c r="G2136" s="34" t="s">
        <v>1581</v>
      </c>
      <c r="H2136" s="31">
        <f t="shared" si="34"/>
        <v>0</v>
      </c>
    </row>
    <row r="2137" spans="5:8" x14ac:dyDescent="0.25">
      <c r="E2137" s="36"/>
      <c r="F2137" s="29" t="s">
        <v>3702</v>
      </c>
      <c r="G2137" s="34" t="s">
        <v>1581</v>
      </c>
      <c r="H2137" s="31">
        <f t="shared" si="34"/>
        <v>0</v>
      </c>
    </row>
    <row r="2138" spans="5:8" x14ac:dyDescent="0.25">
      <c r="E2138" s="36"/>
      <c r="F2138" s="33" t="s">
        <v>3703</v>
      </c>
      <c r="G2138" s="34" t="s">
        <v>1581</v>
      </c>
      <c r="H2138" s="31">
        <f t="shared" si="34"/>
        <v>0</v>
      </c>
    </row>
    <row r="2139" spans="5:8" x14ac:dyDescent="0.25">
      <c r="E2139" s="36"/>
      <c r="F2139" s="29" t="s">
        <v>3704</v>
      </c>
      <c r="G2139" s="34" t="s">
        <v>1581</v>
      </c>
      <c r="H2139" s="31">
        <f t="shared" si="34"/>
        <v>0</v>
      </c>
    </row>
    <row r="2140" spans="5:8" x14ac:dyDescent="0.25">
      <c r="E2140" s="36"/>
      <c r="F2140" s="29" t="s">
        <v>3705</v>
      </c>
      <c r="G2140" s="34" t="s">
        <v>1581</v>
      </c>
      <c r="H2140" s="31">
        <f t="shared" si="34"/>
        <v>0</v>
      </c>
    </row>
    <row r="2141" spans="5:8" x14ac:dyDescent="0.25">
      <c r="E2141" s="36"/>
      <c r="F2141" s="29" t="s">
        <v>3706</v>
      </c>
      <c r="G2141" s="34" t="s">
        <v>1581</v>
      </c>
      <c r="H2141" s="31">
        <f t="shared" si="34"/>
        <v>0</v>
      </c>
    </row>
    <row r="2142" spans="5:8" x14ac:dyDescent="0.25">
      <c r="E2142" s="36"/>
      <c r="F2142" s="29" t="s">
        <v>3707</v>
      </c>
      <c r="G2142" s="34" t="s">
        <v>1581</v>
      </c>
      <c r="H2142" s="31">
        <f t="shared" si="34"/>
        <v>0</v>
      </c>
    </row>
    <row r="2143" spans="5:8" x14ac:dyDescent="0.25">
      <c r="E2143" s="36"/>
      <c r="F2143" s="33" t="s">
        <v>3708</v>
      </c>
      <c r="G2143" s="34" t="s">
        <v>1581</v>
      </c>
      <c r="H2143" s="31">
        <f t="shared" si="34"/>
        <v>0</v>
      </c>
    </row>
    <row r="2144" spans="5:8" x14ac:dyDescent="0.25">
      <c r="E2144" s="36"/>
      <c r="F2144" s="29" t="s">
        <v>3709</v>
      </c>
      <c r="G2144" s="34" t="s">
        <v>1581</v>
      </c>
      <c r="H2144" s="31">
        <f t="shared" si="34"/>
        <v>0</v>
      </c>
    </row>
    <row r="2145" spans="5:8" x14ac:dyDescent="0.25">
      <c r="E2145" s="36"/>
      <c r="F2145" s="29" t="s">
        <v>3710</v>
      </c>
      <c r="G2145" s="34" t="s">
        <v>1581</v>
      </c>
      <c r="H2145" s="31">
        <f t="shared" si="34"/>
        <v>0</v>
      </c>
    </row>
    <row r="2146" spans="5:8" x14ac:dyDescent="0.25">
      <c r="E2146" s="36"/>
      <c r="F2146" s="29" t="s">
        <v>3711</v>
      </c>
      <c r="G2146" s="34" t="s">
        <v>1581</v>
      </c>
      <c r="H2146" s="31">
        <f t="shared" si="34"/>
        <v>0</v>
      </c>
    </row>
    <row r="2147" spans="5:8" x14ac:dyDescent="0.25">
      <c r="E2147" s="36"/>
      <c r="F2147" s="29" t="s">
        <v>3712</v>
      </c>
      <c r="G2147" s="34" t="s">
        <v>1581</v>
      </c>
      <c r="H2147" s="31">
        <f t="shared" si="34"/>
        <v>0</v>
      </c>
    </row>
    <row r="2148" spans="5:8" x14ac:dyDescent="0.25">
      <c r="E2148" s="36"/>
      <c r="F2148" s="29" t="s">
        <v>3713</v>
      </c>
      <c r="G2148" s="34" t="s">
        <v>1581</v>
      </c>
      <c r="H2148" s="31">
        <f t="shared" si="34"/>
        <v>0</v>
      </c>
    </row>
    <row r="2149" spans="5:8" x14ac:dyDescent="0.25">
      <c r="E2149" s="36"/>
      <c r="F2149" s="29" t="s">
        <v>3714</v>
      </c>
      <c r="G2149" s="34" t="s">
        <v>1581</v>
      </c>
      <c r="H2149" s="31">
        <f t="shared" si="34"/>
        <v>0</v>
      </c>
    </row>
    <row r="2150" spans="5:8" x14ac:dyDescent="0.25">
      <c r="E2150" s="36"/>
      <c r="F2150" s="29" t="s">
        <v>3715</v>
      </c>
      <c r="G2150" s="34" t="s">
        <v>1581</v>
      </c>
      <c r="H2150" s="31">
        <f t="shared" si="34"/>
        <v>0</v>
      </c>
    </row>
    <row r="2151" spans="5:8" x14ac:dyDescent="0.25">
      <c r="E2151" s="36"/>
      <c r="F2151" s="33" t="s">
        <v>3716</v>
      </c>
      <c r="G2151" s="34" t="s">
        <v>1581</v>
      </c>
      <c r="H2151" s="31">
        <f t="shared" si="34"/>
        <v>0</v>
      </c>
    </row>
    <row r="2152" spans="5:8" x14ac:dyDescent="0.25">
      <c r="E2152" s="36"/>
      <c r="F2152" s="33" t="s">
        <v>3717</v>
      </c>
      <c r="G2152" s="34" t="s">
        <v>1581</v>
      </c>
      <c r="H2152" s="31">
        <f t="shared" si="34"/>
        <v>0</v>
      </c>
    </row>
    <row r="2153" spans="5:8" x14ac:dyDescent="0.25">
      <c r="E2153" s="36"/>
      <c r="F2153" s="33" t="s">
        <v>3718</v>
      </c>
      <c r="G2153" s="34" t="s">
        <v>1581</v>
      </c>
      <c r="H2153" s="31">
        <f t="shared" si="34"/>
        <v>0</v>
      </c>
    </row>
    <row r="2154" spans="5:8" x14ac:dyDescent="0.25">
      <c r="E2154" s="36"/>
      <c r="F2154" s="33" t="s">
        <v>3719</v>
      </c>
      <c r="G2154" s="34" t="s">
        <v>1581</v>
      </c>
      <c r="H2154" s="31">
        <f t="shared" si="34"/>
        <v>0</v>
      </c>
    </row>
    <row r="2155" spans="5:8" x14ac:dyDescent="0.25">
      <c r="E2155" s="36"/>
      <c r="F2155" s="29" t="s">
        <v>3720</v>
      </c>
      <c r="G2155" s="34" t="s">
        <v>1581</v>
      </c>
      <c r="H2155" s="31">
        <f t="shared" si="34"/>
        <v>0</v>
      </c>
    </row>
    <row r="2156" spans="5:8" x14ac:dyDescent="0.25">
      <c r="E2156" s="36"/>
      <c r="F2156" s="33" t="s">
        <v>3721</v>
      </c>
      <c r="G2156" s="34" t="s">
        <v>1581</v>
      </c>
      <c r="H2156" s="31">
        <f t="shared" si="34"/>
        <v>0</v>
      </c>
    </row>
    <row r="2157" spans="5:8" x14ac:dyDescent="0.25">
      <c r="E2157" s="36"/>
      <c r="F2157" s="29" t="s">
        <v>3722</v>
      </c>
      <c r="G2157" s="34" t="s">
        <v>1581</v>
      </c>
      <c r="H2157" s="31">
        <f t="shared" si="34"/>
        <v>0</v>
      </c>
    </row>
    <row r="2158" spans="5:8" x14ac:dyDescent="0.25">
      <c r="E2158" s="36"/>
      <c r="F2158" s="29" t="s">
        <v>3723</v>
      </c>
      <c r="G2158" s="34" t="s">
        <v>1581</v>
      </c>
      <c r="H2158" s="31">
        <f t="shared" si="34"/>
        <v>0</v>
      </c>
    </row>
    <row r="2159" spans="5:8" x14ac:dyDescent="0.25">
      <c r="E2159" s="36"/>
      <c r="F2159" s="54" t="s">
        <v>3724</v>
      </c>
      <c r="G2159" s="34" t="s">
        <v>1579</v>
      </c>
      <c r="H2159" s="31">
        <f t="shared" si="34"/>
        <v>1</v>
      </c>
    </row>
    <row r="2160" spans="5:8" x14ac:dyDescent="0.25">
      <c r="E2160" s="36"/>
      <c r="F2160" s="29" t="s">
        <v>3725</v>
      </c>
      <c r="G2160" s="34" t="s">
        <v>1581</v>
      </c>
      <c r="H2160" s="31">
        <f t="shared" si="34"/>
        <v>0</v>
      </c>
    </row>
    <row r="2161" spans="5:8" x14ac:dyDescent="0.25">
      <c r="E2161" s="36"/>
      <c r="F2161" s="29" t="s">
        <v>3726</v>
      </c>
      <c r="G2161" s="34" t="s">
        <v>1581</v>
      </c>
      <c r="H2161" s="31">
        <f t="shared" si="34"/>
        <v>0</v>
      </c>
    </row>
    <row r="2162" spans="5:8" x14ac:dyDescent="0.25">
      <c r="E2162" s="36"/>
      <c r="F2162" s="33" t="s">
        <v>3727</v>
      </c>
      <c r="G2162" s="34" t="s">
        <v>1581</v>
      </c>
      <c r="H2162" s="31">
        <f t="shared" si="34"/>
        <v>0</v>
      </c>
    </row>
    <row r="2163" spans="5:8" x14ac:dyDescent="0.25">
      <c r="E2163" s="36"/>
      <c r="F2163" s="29" t="s">
        <v>3728</v>
      </c>
      <c r="G2163" s="34" t="s">
        <v>1581</v>
      </c>
      <c r="H2163" s="31">
        <f t="shared" si="34"/>
        <v>0</v>
      </c>
    </row>
    <row r="2164" spans="5:8" x14ac:dyDescent="0.25">
      <c r="E2164" s="36"/>
      <c r="F2164" s="29" t="s">
        <v>3729</v>
      </c>
      <c r="G2164" s="34" t="s">
        <v>1581</v>
      </c>
      <c r="H2164" s="31">
        <f t="shared" si="34"/>
        <v>0</v>
      </c>
    </row>
    <row r="2165" spans="5:8" x14ac:dyDescent="0.25">
      <c r="E2165" s="36"/>
      <c r="F2165" s="29" t="s">
        <v>3730</v>
      </c>
      <c r="G2165" s="34" t="s">
        <v>1581</v>
      </c>
      <c r="H2165" s="31">
        <f t="shared" si="34"/>
        <v>0</v>
      </c>
    </row>
    <row r="2166" spans="5:8" x14ac:dyDescent="0.25">
      <c r="E2166" s="36"/>
      <c r="F2166" s="29" t="s">
        <v>3731</v>
      </c>
      <c r="G2166" s="34" t="s">
        <v>1581</v>
      </c>
      <c r="H2166" s="31">
        <f t="shared" si="34"/>
        <v>0</v>
      </c>
    </row>
    <row r="2167" spans="5:8" x14ac:dyDescent="0.25">
      <c r="E2167" s="36"/>
      <c r="F2167" s="29" t="s">
        <v>3732</v>
      </c>
      <c r="G2167" s="34" t="s">
        <v>1581</v>
      </c>
      <c r="H2167" s="31">
        <f t="shared" si="34"/>
        <v>0</v>
      </c>
    </row>
    <row r="2168" spans="5:8" x14ac:dyDescent="0.25">
      <c r="E2168" s="36"/>
      <c r="F2168" s="29" t="s">
        <v>3733</v>
      </c>
      <c r="G2168" s="34" t="s">
        <v>1581</v>
      </c>
      <c r="H2168" s="31">
        <f t="shared" si="34"/>
        <v>0</v>
      </c>
    </row>
    <row r="2169" spans="5:8" x14ac:dyDescent="0.25">
      <c r="E2169" s="36"/>
      <c r="F2169" s="29" t="s">
        <v>3734</v>
      </c>
      <c r="G2169" s="34" t="s">
        <v>1581</v>
      </c>
      <c r="H2169" s="31">
        <f t="shared" si="34"/>
        <v>0</v>
      </c>
    </row>
    <row r="2170" spans="5:8" x14ac:dyDescent="0.25">
      <c r="E2170" s="36"/>
      <c r="F2170" s="29" t="s">
        <v>3735</v>
      </c>
      <c r="G2170" s="34" t="s">
        <v>1581</v>
      </c>
      <c r="H2170" s="31">
        <f t="shared" si="34"/>
        <v>0</v>
      </c>
    </row>
    <row r="2171" spans="5:8" x14ac:dyDescent="0.25">
      <c r="E2171" s="36"/>
      <c r="F2171" s="29" t="s">
        <v>3736</v>
      </c>
      <c r="G2171" s="34" t="s">
        <v>1581</v>
      </c>
      <c r="H2171" s="31">
        <f t="shared" si="34"/>
        <v>0</v>
      </c>
    </row>
    <row r="2172" spans="5:8" x14ac:dyDescent="0.25">
      <c r="E2172" s="36"/>
      <c r="F2172" s="29" t="s">
        <v>3737</v>
      </c>
      <c r="G2172" s="34" t="s">
        <v>1581</v>
      </c>
      <c r="H2172" s="31">
        <f t="shared" si="34"/>
        <v>0</v>
      </c>
    </row>
    <row r="2173" spans="5:8" x14ac:dyDescent="0.25">
      <c r="E2173" s="36"/>
      <c r="F2173" s="29" t="s">
        <v>3738</v>
      </c>
      <c r="G2173" s="34" t="s">
        <v>1581</v>
      </c>
      <c r="H2173" s="31">
        <f t="shared" si="34"/>
        <v>0</v>
      </c>
    </row>
    <row r="2174" spans="5:8" x14ac:dyDescent="0.25">
      <c r="E2174" s="36"/>
      <c r="F2174" s="29" t="s">
        <v>3739</v>
      </c>
      <c r="G2174" s="34" t="s">
        <v>1581</v>
      </c>
      <c r="H2174" s="31">
        <f t="shared" si="34"/>
        <v>0</v>
      </c>
    </row>
    <row r="2175" spans="5:8" x14ac:dyDescent="0.25">
      <c r="E2175" s="36"/>
      <c r="F2175" s="33" t="s">
        <v>3740</v>
      </c>
      <c r="G2175" s="34" t="s">
        <v>1581</v>
      </c>
      <c r="H2175" s="31">
        <f t="shared" si="34"/>
        <v>0</v>
      </c>
    </row>
    <row r="2176" spans="5:8" x14ac:dyDescent="0.25">
      <c r="E2176" s="36"/>
      <c r="F2176" s="29" t="s">
        <v>3741</v>
      </c>
      <c r="G2176" s="34" t="s">
        <v>1581</v>
      </c>
      <c r="H2176" s="31">
        <f t="shared" si="34"/>
        <v>0</v>
      </c>
    </row>
    <row r="2177" spans="5:8" x14ac:dyDescent="0.25">
      <c r="E2177" s="36"/>
      <c r="F2177" s="29" t="s">
        <v>3742</v>
      </c>
      <c r="G2177" s="34" t="s">
        <v>1581</v>
      </c>
      <c r="H2177" s="31">
        <f t="shared" si="34"/>
        <v>0</v>
      </c>
    </row>
    <row r="2178" spans="5:8" x14ac:dyDescent="0.25">
      <c r="E2178" s="36"/>
      <c r="F2178" s="29" t="s">
        <v>3743</v>
      </c>
      <c r="G2178" s="34" t="s">
        <v>1581</v>
      </c>
      <c r="H2178" s="31">
        <f t="shared" si="34"/>
        <v>0</v>
      </c>
    </row>
    <row r="2179" spans="5:8" x14ac:dyDescent="0.25">
      <c r="E2179" s="36"/>
      <c r="F2179" s="33" t="s">
        <v>3744</v>
      </c>
      <c r="G2179" s="34" t="s">
        <v>1581</v>
      </c>
      <c r="H2179" s="31">
        <f t="shared" si="34"/>
        <v>0</v>
      </c>
    </row>
    <row r="2180" spans="5:8" x14ac:dyDescent="0.25">
      <c r="E2180" s="36"/>
      <c r="F2180" s="29" t="s">
        <v>3745</v>
      </c>
      <c r="G2180" s="34" t="s">
        <v>1581</v>
      </c>
      <c r="H2180" s="31">
        <f t="shared" ref="H2180:H2243" si="35">VLOOKUP(G2180,$A$4:$B$31,2,FALSE)</f>
        <v>0</v>
      </c>
    </row>
    <row r="2181" spans="5:8" x14ac:dyDescent="0.25">
      <c r="E2181" s="36"/>
      <c r="F2181" s="29" t="s">
        <v>3746</v>
      </c>
      <c r="G2181" s="34" t="s">
        <v>1581</v>
      </c>
      <c r="H2181" s="31">
        <f t="shared" si="35"/>
        <v>0</v>
      </c>
    </row>
    <row r="2182" spans="5:8" x14ac:dyDescent="0.25">
      <c r="E2182" s="36"/>
      <c r="F2182" s="33" t="s">
        <v>3747</v>
      </c>
      <c r="G2182" s="34" t="s">
        <v>1581</v>
      </c>
      <c r="H2182" s="31">
        <f t="shared" si="35"/>
        <v>0</v>
      </c>
    </row>
    <row r="2183" spans="5:8" x14ac:dyDescent="0.25">
      <c r="E2183" s="36"/>
      <c r="F2183" s="33" t="s">
        <v>3748</v>
      </c>
      <c r="G2183" s="34" t="s">
        <v>1581</v>
      </c>
      <c r="H2183" s="31">
        <f t="shared" si="35"/>
        <v>0</v>
      </c>
    </row>
    <row r="2184" spans="5:8" x14ac:dyDescent="0.25">
      <c r="E2184" s="36"/>
      <c r="F2184" s="29" t="s">
        <v>3749</v>
      </c>
      <c r="G2184" s="34" t="s">
        <v>1581</v>
      </c>
      <c r="H2184" s="31">
        <f t="shared" si="35"/>
        <v>0</v>
      </c>
    </row>
    <row r="2185" spans="5:8" x14ac:dyDescent="0.25">
      <c r="E2185" s="36"/>
      <c r="F2185" s="33" t="s">
        <v>3750</v>
      </c>
      <c r="G2185" s="34" t="s">
        <v>1581</v>
      </c>
      <c r="H2185" s="31">
        <f t="shared" si="35"/>
        <v>0</v>
      </c>
    </row>
    <row r="2186" spans="5:8" x14ac:dyDescent="0.25">
      <c r="E2186" s="36"/>
      <c r="F2186" s="29" t="s">
        <v>3751</v>
      </c>
      <c r="G2186" s="34" t="s">
        <v>1581</v>
      </c>
      <c r="H2186" s="31">
        <f t="shared" si="35"/>
        <v>0</v>
      </c>
    </row>
    <row r="2187" spans="5:8" x14ac:dyDescent="0.25">
      <c r="E2187" s="36"/>
      <c r="F2187" s="33" t="s">
        <v>3752</v>
      </c>
      <c r="G2187" s="34" t="s">
        <v>1581</v>
      </c>
      <c r="H2187" s="31">
        <f t="shared" si="35"/>
        <v>0</v>
      </c>
    </row>
    <row r="2188" spans="5:8" x14ac:dyDescent="0.25">
      <c r="E2188" s="36"/>
      <c r="F2188" s="29" t="s">
        <v>3753</v>
      </c>
      <c r="G2188" s="34" t="s">
        <v>1581</v>
      </c>
      <c r="H2188" s="31">
        <f t="shared" si="35"/>
        <v>0</v>
      </c>
    </row>
    <row r="2189" spans="5:8" x14ac:dyDescent="0.25">
      <c r="E2189" s="36"/>
      <c r="F2189" s="33" t="s">
        <v>3754</v>
      </c>
      <c r="G2189" s="34" t="s">
        <v>1581</v>
      </c>
      <c r="H2189" s="31">
        <f t="shared" si="35"/>
        <v>0</v>
      </c>
    </row>
    <row r="2190" spans="5:8" x14ac:dyDescent="0.25">
      <c r="E2190" s="36"/>
      <c r="F2190" s="29" t="s">
        <v>3755</v>
      </c>
      <c r="G2190" s="34" t="s">
        <v>1581</v>
      </c>
      <c r="H2190" s="31">
        <f t="shared" si="35"/>
        <v>0</v>
      </c>
    </row>
    <row r="2191" spans="5:8" x14ac:dyDescent="0.25">
      <c r="E2191" s="36"/>
      <c r="F2191" s="33" t="s">
        <v>3756</v>
      </c>
      <c r="G2191" s="34" t="s">
        <v>1581</v>
      </c>
      <c r="H2191" s="31">
        <f t="shared" si="35"/>
        <v>0</v>
      </c>
    </row>
    <row r="2192" spans="5:8" x14ac:dyDescent="0.25">
      <c r="E2192" s="36"/>
      <c r="F2192" s="29" t="s">
        <v>3757</v>
      </c>
      <c r="G2192" s="34" t="s">
        <v>1581</v>
      </c>
      <c r="H2192" s="31">
        <f t="shared" si="35"/>
        <v>0</v>
      </c>
    </row>
    <row r="2193" spans="5:8" x14ac:dyDescent="0.25">
      <c r="E2193" s="36"/>
      <c r="F2193" s="29" t="s">
        <v>3758</v>
      </c>
      <c r="G2193" s="34" t="s">
        <v>1581</v>
      </c>
      <c r="H2193" s="31">
        <f t="shared" si="35"/>
        <v>0</v>
      </c>
    </row>
    <row r="2194" spans="5:8" x14ac:dyDescent="0.25">
      <c r="E2194" s="36"/>
      <c r="F2194" s="29" t="s">
        <v>3759</v>
      </c>
      <c r="G2194" s="34" t="s">
        <v>1581</v>
      </c>
      <c r="H2194" s="31">
        <f t="shared" si="35"/>
        <v>0</v>
      </c>
    </row>
    <row r="2195" spans="5:8" x14ac:dyDescent="0.25">
      <c r="E2195" s="36"/>
      <c r="F2195" s="29" t="s">
        <v>3760</v>
      </c>
      <c r="G2195" s="34" t="s">
        <v>1581</v>
      </c>
      <c r="H2195" s="31">
        <f t="shared" si="35"/>
        <v>0</v>
      </c>
    </row>
    <row r="2196" spans="5:8" x14ac:dyDescent="0.25">
      <c r="E2196" s="36"/>
      <c r="F2196" s="33" t="s">
        <v>3761</v>
      </c>
      <c r="G2196" s="34" t="s">
        <v>1581</v>
      </c>
      <c r="H2196" s="31">
        <f t="shared" si="35"/>
        <v>0</v>
      </c>
    </row>
    <row r="2197" spans="5:8" x14ac:dyDescent="0.25">
      <c r="E2197" s="36"/>
      <c r="F2197" s="29" t="s">
        <v>3762</v>
      </c>
      <c r="G2197" s="34" t="s">
        <v>1581</v>
      </c>
      <c r="H2197" s="31">
        <f t="shared" si="35"/>
        <v>0</v>
      </c>
    </row>
    <row r="2198" spans="5:8" x14ac:dyDescent="0.25">
      <c r="E2198" s="36"/>
      <c r="F2198" s="29" t="s">
        <v>3763</v>
      </c>
      <c r="G2198" s="34" t="s">
        <v>1581</v>
      </c>
      <c r="H2198" s="31">
        <f t="shared" si="35"/>
        <v>0</v>
      </c>
    </row>
    <row r="2199" spans="5:8" x14ac:dyDescent="0.25">
      <c r="E2199" s="36"/>
      <c r="F2199" s="29" t="s">
        <v>3764</v>
      </c>
      <c r="G2199" s="34" t="s">
        <v>1581</v>
      </c>
      <c r="H2199" s="31">
        <f t="shared" si="35"/>
        <v>0</v>
      </c>
    </row>
    <row r="2200" spans="5:8" x14ac:dyDescent="0.25">
      <c r="E2200" s="36"/>
      <c r="F2200" s="33" t="s">
        <v>3765</v>
      </c>
      <c r="G2200" s="34" t="s">
        <v>1581</v>
      </c>
      <c r="H2200" s="31">
        <f t="shared" si="35"/>
        <v>0</v>
      </c>
    </row>
    <row r="2201" spans="5:8" x14ac:dyDescent="0.25">
      <c r="E2201" s="36"/>
      <c r="F2201" s="29" t="s">
        <v>3766</v>
      </c>
      <c r="G2201" s="34" t="s">
        <v>1581</v>
      </c>
      <c r="H2201" s="31">
        <f t="shared" si="35"/>
        <v>0</v>
      </c>
    </row>
    <row r="2202" spans="5:8" x14ac:dyDescent="0.25">
      <c r="E2202" s="36"/>
      <c r="F2202" s="29" t="s">
        <v>3767</v>
      </c>
      <c r="G2202" s="34" t="s">
        <v>1581</v>
      </c>
      <c r="H2202" s="31">
        <f t="shared" si="35"/>
        <v>0</v>
      </c>
    </row>
    <row r="2203" spans="5:8" x14ac:dyDescent="0.25">
      <c r="E2203" s="36"/>
      <c r="F2203" s="48" t="s">
        <v>3768</v>
      </c>
      <c r="G2203" s="34" t="s">
        <v>1581</v>
      </c>
      <c r="H2203" s="31">
        <f t="shared" si="35"/>
        <v>0</v>
      </c>
    </row>
    <row r="2204" spans="5:8" x14ac:dyDescent="0.25">
      <c r="E2204" s="36"/>
      <c r="F2204" s="33" t="s">
        <v>3769</v>
      </c>
      <c r="G2204" s="34" t="s">
        <v>1581</v>
      </c>
      <c r="H2204" s="31">
        <f t="shared" si="35"/>
        <v>0</v>
      </c>
    </row>
    <row r="2205" spans="5:8" x14ac:dyDescent="0.25">
      <c r="E2205" s="36"/>
      <c r="F2205" s="33" t="s">
        <v>3770</v>
      </c>
      <c r="G2205" s="34" t="s">
        <v>1581</v>
      </c>
      <c r="H2205" s="31">
        <f t="shared" si="35"/>
        <v>0</v>
      </c>
    </row>
    <row r="2206" spans="5:8" x14ac:dyDescent="0.25">
      <c r="E2206" s="36"/>
      <c r="F2206" s="29" t="s">
        <v>3771</v>
      </c>
      <c r="G2206" s="34" t="s">
        <v>1581</v>
      </c>
      <c r="H2206" s="31">
        <f t="shared" si="35"/>
        <v>0</v>
      </c>
    </row>
    <row r="2207" spans="5:8" x14ac:dyDescent="0.25">
      <c r="E2207" s="36"/>
      <c r="F2207" s="33" t="s">
        <v>3772</v>
      </c>
      <c r="G2207" s="34" t="s">
        <v>1581</v>
      </c>
      <c r="H2207" s="31">
        <f t="shared" si="35"/>
        <v>0</v>
      </c>
    </row>
    <row r="2208" spans="5:8" x14ac:dyDescent="0.25">
      <c r="E2208" s="36"/>
      <c r="F2208" s="29" t="s">
        <v>3773</v>
      </c>
      <c r="G2208" s="34" t="s">
        <v>1581</v>
      </c>
      <c r="H2208" s="31">
        <f t="shared" si="35"/>
        <v>0</v>
      </c>
    </row>
    <row r="2209" spans="5:8" x14ac:dyDescent="0.25">
      <c r="E2209" s="36"/>
      <c r="F2209" s="33" t="s">
        <v>3774</v>
      </c>
      <c r="G2209" s="34" t="s">
        <v>1581</v>
      </c>
      <c r="H2209" s="31">
        <f t="shared" si="35"/>
        <v>0</v>
      </c>
    </row>
    <row r="2210" spans="5:8" x14ac:dyDescent="0.25">
      <c r="E2210" s="36"/>
      <c r="F2210" s="29" t="s">
        <v>3775</v>
      </c>
      <c r="G2210" s="34" t="s">
        <v>1581</v>
      </c>
      <c r="H2210" s="31">
        <f t="shared" si="35"/>
        <v>0</v>
      </c>
    </row>
    <row r="2211" spans="5:8" x14ac:dyDescent="0.25">
      <c r="E2211" s="36"/>
      <c r="F2211" s="29" t="s">
        <v>3776</v>
      </c>
      <c r="G2211" s="34" t="s">
        <v>1581</v>
      </c>
      <c r="H2211" s="31">
        <f t="shared" si="35"/>
        <v>0</v>
      </c>
    </row>
    <row r="2212" spans="5:8" x14ac:dyDescent="0.25">
      <c r="E2212" s="36"/>
      <c r="F2212" s="33" t="s">
        <v>3777</v>
      </c>
      <c r="G2212" s="34" t="s">
        <v>1581</v>
      </c>
      <c r="H2212" s="31">
        <f t="shared" si="35"/>
        <v>0</v>
      </c>
    </row>
    <row r="2213" spans="5:8" x14ac:dyDescent="0.25">
      <c r="E2213" s="36"/>
      <c r="F2213" s="33" t="s">
        <v>3778</v>
      </c>
      <c r="G2213" s="34" t="s">
        <v>1581</v>
      </c>
      <c r="H2213" s="31">
        <f t="shared" si="35"/>
        <v>0</v>
      </c>
    </row>
    <row r="2214" spans="5:8" x14ac:dyDescent="0.25">
      <c r="E2214" s="36"/>
      <c r="F2214" s="29" t="s">
        <v>3779</v>
      </c>
      <c r="G2214" s="34" t="s">
        <v>1581</v>
      </c>
      <c r="H2214" s="31">
        <f t="shared" si="35"/>
        <v>0</v>
      </c>
    </row>
    <row r="2215" spans="5:8" x14ac:dyDescent="0.25">
      <c r="E2215" s="36"/>
      <c r="F2215" s="29" t="s">
        <v>3780</v>
      </c>
      <c r="G2215" s="34" t="s">
        <v>1581</v>
      </c>
      <c r="H2215" s="31">
        <f t="shared" si="35"/>
        <v>0</v>
      </c>
    </row>
    <row r="2216" spans="5:8" x14ac:dyDescent="0.25">
      <c r="E2216" s="36"/>
      <c r="F2216" s="29" t="s">
        <v>3781</v>
      </c>
      <c r="G2216" s="34" t="s">
        <v>1581</v>
      </c>
      <c r="H2216" s="31">
        <f t="shared" si="35"/>
        <v>0</v>
      </c>
    </row>
    <row r="2217" spans="5:8" x14ac:dyDescent="0.25">
      <c r="E2217" s="36"/>
      <c r="F2217" s="33" t="s">
        <v>3782</v>
      </c>
      <c r="G2217" s="34" t="s">
        <v>1581</v>
      </c>
      <c r="H2217" s="31">
        <f t="shared" si="35"/>
        <v>0</v>
      </c>
    </row>
    <row r="2218" spans="5:8" x14ac:dyDescent="0.25">
      <c r="E2218" s="36"/>
      <c r="F2218" s="29" t="s">
        <v>3783</v>
      </c>
      <c r="G2218" s="34" t="s">
        <v>1581</v>
      </c>
      <c r="H2218" s="31">
        <f t="shared" si="35"/>
        <v>0</v>
      </c>
    </row>
    <row r="2219" spans="5:8" x14ac:dyDescent="0.25">
      <c r="E2219" s="36"/>
      <c r="F2219" s="29" t="s">
        <v>3784</v>
      </c>
      <c r="G2219" s="34" t="s">
        <v>1581</v>
      </c>
      <c r="H2219" s="31">
        <f t="shared" si="35"/>
        <v>0</v>
      </c>
    </row>
    <row r="2220" spans="5:8" x14ac:dyDescent="0.25">
      <c r="E2220" s="36"/>
      <c r="F2220" s="29" t="s">
        <v>3785</v>
      </c>
      <c r="G2220" s="34" t="s">
        <v>1581</v>
      </c>
      <c r="H2220" s="31">
        <f t="shared" si="35"/>
        <v>0</v>
      </c>
    </row>
    <row r="2221" spans="5:8" x14ac:dyDescent="0.25">
      <c r="E2221" s="36"/>
      <c r="F2221" s="29" t="s">
        <v>3786</v>
      </c>
      <c r="G2221" s="34" t="s">
        <v>1581</v>
      </c>
      <c r="H2221" s="31">
        <f t="shared" si="35"/>
        <v>0</v>
      </c>
    </row>
    <row r="2222" spans="5:8" x14ac:dyDescent="0.25">
      <c r="E2222" s="36"/>
      <c r="F2222" s="33" t="s">
        <v>3787</v>
      </c>
      <c r="G2222" s="34" t="s">
        <v>1581</v>
      </c>
      <c r="H2222" s="31">
        <f t="shared" si="35"/>
        <v>0</v>
      </c>
    </row>
    <row r="2223" spans="5:8" x14ac:dyDescent="0.25">
      <c r="E2223" s="36"/>
      <c r="F2223" s="29" t="s">
        <v>3788</v>
      </c>
      <c r="G2223" s="34" t="s">
        <v>1581</v>
      </c>
      <c r="H2223" s="31">
        <f t="shared" si="35"/>
        <v>0</v>
      </c>
    </row>
    <row r="2224" spans="5:8" x14ac:dyDescent="0.25">
      <c r="E2224" s="36"/>
      <c r="F2224" s="29" t="s">
        <v>3789</v>
      </c>
      <c r="G2224" s="34" t="s">
        <v>1581</v>
      </c>
      <c r="H2224" s="31">
        <f t="shared" si="35"/>
        <v>0</v>
      </c>
    </row>
    <row r="2225" spans="5:8" x14ac:dyDescent="0.25">
      <c r="E2225" s="36"/>
      <c r="F2225" s="29" t="s">
        <v>3790</v>
      </c>
      <c r="G2225" s="34" t="s">
        <v>1581</v>
      </c>
      <c r="H2225" s="31">
        <f t="shared" si="35"/>
        <v>0</v>
      </c>
    </row>
    <row r="2226" spans="5:8" x14ac:dyDescent="0.25">
      <c r="E2226" s="36"/>
      <c r="F2226" s="33" t="s">
        <v>3791</v>
      </c>
      <c r="G2226" s="34" t="s">
        <v>1581</v>
      </c>
      <c r="H2226" s="31">
        <f t="shared" si="35"/>
        <v>0</v>
      </c>
    </row>
    <row r="2227" spans="5:8" x14ac:dyDescent="0.25">
      <c r="E2227" s="36"/>
      <c r="F2227" s="33" t="s">
        <v>3792</v>
      </c>
      <c r="G2227" s="34" t="s">
        <v>1581</v>
      </c>
      <c r="H2227" s="31">
        <f t="shared" si="35"/>
        <v>0</v>
      </c>
    </row>
    <row r="2228" spans="5:8" x14ac:dyDescent="0.25">
      <c r="E2228" s="36"/>
      <c r="F2228" s="33" t="s">
        <v>3793</v>
      </c>
      <c r="G2228" s="34" t="s">
        <v>1581</v>
      </c>
      <c r="H2228" s="31">
        <f t="shared" si="35"/>
        <v>0</v>
      </c>
    </row>
    <row r="2229" spans="5:8" x14ac:dyDescent="0.25">
      <c r="E2229" s="36"/>
      <c r="F2229" s="33" t="s">
        <v>3794</v>
      </c>
      <c r="G2229" s="34" t="s">
        <v>1581</v>
      </c>
      <c r="H2229" s="31">
        <f t="shared" si="35"/>
        <v>0</v>
      </c>
    </row>
    <row r="2230" spans="5:8" x14ac:dyDescent="0.25">
      <c r="E2230" s="36"/>
      <c r="F2230" s="33" t="s">
        <v>3795</v>
      </c>
      <c r="G2230" s="34" t="s">
        <v>1581</v>
      </c>
      <c r="H2230" s="31">
        <f t="shared" si="35"/>
        <v>0</v>
      </c>
    </row>
    <row r="2231" spans="5:8" x14ac:dyDescent="0.25">
      <c r="E2231" s="36"/>
      <c r="F2231" s="53" t="s">
        <v>3796</v>
      </c>
      <c r="G2231" s="34" t="s">
        <v>1581</v>
      </c>
      <c r="H2231" s="31">
        <f t="shared" si="35"/>
        <v>0</v>
      </c>
    </row>
    <row r="2232" spans="5:8" x14ac:dyDescent="0.25">
      <c r="E2232" s="36"/>
      <c r="F2232" s="33" t="s">
        <v>3797</v>
      </c>
      <c r="G2232" s="34" t="s">
        <v>1581</v>
      </c>
      <c r="H2232" s="31">
        <f t="shared" si="35"/>
        <v>0</v>
      </c>
    </row>
    <row r="2233" spans="5:8" x14ac:dyDescent="0.25">
      <c r="E2233" s="36"/>
      <c r="F2233" s="29" t="s">
        <v>3798</v>
      </c>
      <c r="G2233" s="34" t="s">
        <v>1581</v>
      </c>
      <c r="H2233" s="31">
        <f t="shared" si="35"/>
        <v>0</v>
      </c>
    </row>
    <row r="2234" spans="5:8" x14ac:dyDescent="0.25">
      <c r="E2234" s="36"/>
      <c r="F2234" s="29" t="s">
        <v>3799</v>
      </c>
      <c r="G2234" s="34" t="s">
        <v>1581</v>
      </c>
      <c r="H2234" s="31">
        <f t="shared" si="35"/>
        <v>0</v>
      </c>
    </row>
    <row r="2235" spans="5:8" x14ac:dyDescent="0.25">
      <c r="E2235" s="36"/>
      <c r="F2235" s="29" t="s">
        <v>3800</v>
      </c>
      <c r="G2235" s="34" t="s">
        <v>1581</v>
      </c>
      <c r="H2235" s="31">
        <f t="shared" si="35"/>
        <v>0</v>
      </c>
    </row>
    <row r="2236" spans="5:8" x14ac:dyDescent="0.25">
      <c r="E2236" s="36"/>
      <c r="F2236" s="33" t="s">
        <v>3801</v>
      </c>
      <c r="G2236" s="34" t="s">
        <v>1581</v>
      </c>
      <c r="H2236" s="31">
        <f t="shared" si="35"/>
        <v>0</v>
      </c>
    </row>
    <row r="2237" spans="5:8" x14ac:dyDescent="0.25">
      <c r="E2237" s="36"/>
      <c r="F2237" s="29" t="s">
        <v>3802</v>
      </c>
      <c r="G2237" s="34" t="s">
        <v>1581</v>
      </c>
      <c r="H2237" s="31">
        <f t="shared" si="35"/>
        <v>0</v>
      </c>
    </row>
    <row r="2238" spans="5:8" x14ac:dyDescent="0.25">
      <c r="E2238" s="36"/>
      <c r="F2238" s="29" t="s">
        <v>3803</v>
      </c>
      <c r="G2238" s="34" t="s">
        <v>1581</v>
      </c>
      <c r="H2238" s="31">
        <f t="shared" si="35"/>
        <v>0</v>
      </c>
    </row>
    <row r="2239" spans="5:8" x14ac:dyDescent="0.25">
      <c r="E2239" s="36"/>
      <c r="F2239" s="33" t="s">
        <v>3804</v>
      </c>
      <c r="G2239" s="34" t="s">
        <v>1581</v>
      </c>
      <c r="H2239" s="31">
        <f t="shared" si="35"/>
        <v>0</v>
      </c>
    </row>
    <row r="2240" spans="5:8" x14ac:dyDescent="0.25">
      <c r="E2240" s="36"/>
      <c r="F2240" s="33" t="s">
        <v>3805</v>
      </c>
      <c r="G2240" s="34" t="s">
        <v>1581</v>
      </c>
      <c r="H2240" s="31">
        <f t="shared" si="35"/>
        <v>0</v>
      </c>
    </row>
    <row r="2241" spans="5:8" x14ac:dyDescent="0.25">
      <c r="E2241" s="36"/>
      <c r="F2241" s="29" t="s">
        <v>3806</v>
      </c>
      <c r="G2241" s="34" t="s">
        <v>1581</v>
      </c>
      <c r="H2241" s="31">
        <f t="shared" si="35"/>
        <v>0</v>
      </c>
    </row>
    <row r="2242" spans="5:8" x14ac:dyDescent="0.25">
      <c r="E2242" s="36"/>
      <c r="F2242" s="33" t="s">
        <v>3807</v>
      </c>
      <c r="G2242" s="34" t="s">
        <v>1581</v>
      </c>
      <c r="H2242" s="31">
        <f t="shared" si="35"/>
        <v>0</v>
      </c>
    </row>
    <row r="2243" spans="5:8" x14ac:dyDescent="0.25">
      <c r="E2243" s="36"/>
      <c r="F2243" s="33" t="s">
        <v>3808</v>
      </c>
      <c r="G2243" s="34" t="s">
        <v>1581</v>
      </c>
      <c r="H2243" s="31">
        <f t="shared" si="35"/>
        <v>0</v>
      </c>
    </row>
    <row r="2244" spans="5:8" x14ac:dyDescent="0.25">
      <c r="E2244" s="36"/>
      <c r="F2244" s="29" t="s">
        <v>3809</v>
      </c>
      <c r="G2244" s="34" t="s">
        <v>1581</v>
      </c>
      <c r="H2244" s="31">
        <f t="shared" ref="H2244:H2307" si="36">VLOOKUP(G2244,$A$4:$B$31,2,FALSE)</f>
        <v>0</v>
      </c>
    </row>
    <row r="2245" spans="5:8" x14ac:dyDescent="0.25">
      <c r="E2245" s="36"/>
      <c r="F2245" s="29" t="s">
        <v>3810</v>
      </c>
      <c r="G2245" s="34" t="s">
        <v>1581</v>
      </c>
      <c r="H2245" s="31">
        <f t="shared" si="36"/>
        <v>0</v>
      </c>
    </row>
    <row r="2246" spans="5:8" x14ac:dyDescent="0.25">
      <c r="E2246" s="36"/>
      <c r="F2246" s="29" t="s">
        <v>3811</v>
      </c>
      <c r="G2246" s="34" t="s">
        <v>1581</v>
      </c>
      <c r="H2246" s="31">
        <f t="shared" si="36"/>
        <v>0</v>
      </c>
    </row>
    <row r="2247" spans="5:8" x14ac:dyDescent="0.25">
      <c r="E2247" s="36"/>
      <c r="F2247" s="29" t="s">
        <v>3812</v>
      </c>
      <c r="G2247" s="34" t="s">
        <v>1581</v>
      </c>
      <c r="H2247" s="31">
        <f t="shared" si="36"/>
        <v>0</v>
      </c>
    </row>
    <row r="2248" spans="5:8" x14ac:dyDescent="0.25">
      <c r="E2248" s="36"/>
      <c r="F2248" s="29" t="s">
        <v>3813</v>
      </c>
      <c r="G2248" s="34" t="s">
        <v>1581</v>
      </c>
      <c r="H2248" s="31">
        <f t="shared" si="36"/>
        <v>0</v>
      </c>
    </row>
    <row r="2249" spans="5:8" x14ac:dyDescent="0.25">
      <c r="E2249" s="36"/>
      <c r="F2249" s="29" t="s">
        <v>3814</v>
      </c>
      <c r="G2249" s="34" t="s">
        <v>1581</v>
      </c>
      <c r="H2249" s="31">
        <f t="shared" si="36"/>
        <v>0</v>
      </c>
    </row>
    <row r="2250" spans="5:8" x14ac:dyDescent="0.25">
      <c r="E2250" s="36"/>
      <c r="F2250" s="29" t="s">
        <v>3815</v>
      </c>
      <c r="G2250" s="34" t="s">
        <v>1581</v>
      </c>
      <c r="H2250" s="31">
        <f t="shared" si="36"/>
        <v>0</v>
      </c>
    </row>
    <row r="2251" spans="5:8" x14ac:dyDescent="0.25">
      <c r="E2251" s="36"/>
      <c r="F2251" s="29" t="s">
        <v>3816</v>
      </c>
      <c r="G2251" s="34" t="s">
        <v>1581</v>
      </c>
      <c r="H2251" s="31">
        <f t="shared" si="36"/>
        <v>0</v>
      </c>
    </row>
    <row r="2252" spans="5:8" x14ac:dyDescent="0.25">
      <c r="E2252" s="36"/>
      <c r="F2252" s="29" t="s">
        <v>3817</v>
      </c>
      <c r="G2252" s="34" t="s">
        <v>1581</v>
      </c>
      <c r="H2252" s="31">
        <f t="shared" si="36"/>
        <v>0</v>
      </c>
    </row>
    <row r="2253" spans="5:8" x14ac:dyDescent="0.25">
      <c r="E2253" s="36"/>
      <c r="F2253" s="33" t="s">
        <v>3818</v>
      </c>
      <c r="G2253" s="34" t="s">
        <v>1581</v>
      </c>
      <c r="H2253" s="31">
        <f t="shared" si="36"/>
        <v>0</v>
      </c>
    </row>
    <row r="2254" spans="5:8" x14ac:dyDescent="0.25">
      <c r="E2254" s="36"/>
      <c r="F2254" s="29" t="s">
        <v>3819</v>
      </c>
      <c r="G2254" s="34" t="s">
        <v>1581</v>
      </c>
      <c r="H2254" s="31">
        <f t="shared" si="36"/>
        <v>0</v>
      </c>
    </row>
    <row r="2255" spans="5:8" x14ac:dyDescent="0.25">
      <c r="E2255" s="36"/>
      <c r="F2255" s="29" t="s">
        <v>3820</v>
      </c>
      <c r="G2255" s="34" t="s">
        <v>1581</v>
      </c>
      <c r="H2255" s="31">
        <f t="shared" si="36"/>
        <v>0</v>
      </c>
    </row>
    <row r="2256" spans="5:8" x14ac:dyDescent="0.25">
      <c r="E2256" s="36"/>
      <c r="F2256" s="33" t="s">
        <v>3821</v>
      </c>
      <c r="G2256" s="34" t="s">
        <v>1581</v>
      </c>
      <c r="H2256" s="31">
        <f t="shared" si="36"/>
        <v>0</v>
      </c>
    </row>
    <row r="2257" spans="5:8" x14ac:dyDescent="0.25">
      <c r="E2257" s="36"/>
      <c r="F2257" s="33" t="s">
        <v>3822</v>
      </c>
      <c r="G2257" s="34" t="s">
        <v>1581</v>
      </c>
      <c r="H2257" s="31">
        <f t="shared" si="36"/>
        <v>0</v>
      </c>
    </row>
    <row r="2258" spans="5:8" x14ac:dyDescent="0.25">
      <c r="E2258" s="36"/>
      <c r="F2258" s="33" t="s">
        <v>3823</v>
      </c>
      <c r="G2258" s="34" t="s">
        <v>1581</v>
      </c>
      <c r="H2258" s="31">
        <f t="shared" si="36"/>
        <v>0</v>
      </c>
    </row>
    <row r="2259" spans="5:8" x14ac:dyDescent="0.25">
      <c r="E2259" s="36"/>
      <c r="F2259" s="33" t="s">
        <v>3824</v>
      </c>
      <c r="G2259" s="34" t="s">
        <v>1581</v>
      </c>
      <c r="H2259" s="31">
        <f t="shared" si="36"/>
        <v>0</v>
      </c>
    </row>
    <row r="2260" spans="5:8" x14ac:dyDescent="0.25">
      <c r="E2260" s="36"/>
      <c r="F2260" s="29" t="s">
        <v>3825</v>
      </c>
      <c r="G2260" s="34" t="s">
        <v>1581</v>
      </c>
      <c r="H2260" s="31">
        <f t="shared" si="36"/>
        <v>0</v>
      </c>
    </row>
    <row r="2261" spans="5:8" x14ac:dyDescent="0.25">
      <c r="E2261" s="36"/>
      <c r="F2261" s="33" t="s">
        <v>3826</v>
      </c>
      <c r="G2261" s="34" t="s">
        <v>1581</v>
      </c>
      <c r="H2261" s="31">
        <f t="shared" si="36"/>
        <v>0</v>
      </c>
    </row>
    <row r="2262" spans="5:8" x14ac:dyDescent="0.25">
      <c r="E2262" s="36"/>
      <c r="F2262" s="29" t="s">
        <v>3827</v>
      </c>
      <c r="G2262" s="34" t="s">
        <v>1581</v>
      </c>
      <c r="H2262" s="31">
        <f t="shared" si="36"/>
        <v>0</v>
      </c>
    </row>
    <row r="2263" spans="5:8" x14ac:dyDescent="0.25">
      <c r="E2263" s="36"/>
      <c r="F2263" s="54" t="s">
        <v>3828</v>
      </c>
      <c r="G2263" s="34" t="s">
        <v>1581</v>
      </c>
      <c r="H2263" s="31">
        <f t="shared" si="36"/>
        <v>0</v>
      </c>
    </row>
    <row r="2264" spans="5:8" x14ac:dyDescent="0.25">
      <c r="E2264" s="36"/>
      <c r="F2264" s="29" t="s">
        <v>3829</v>
      </c>
      <c r="G2264" s="34" t="s">
        <v>1581</v>
      </c>
      <c r="H2264" s="31">
        <f t="shared" si="36"/>
        <v>0</v>
      </c>
    </row>
    <row r="2265" spans="5:8" x14ac:dyDescent="0.25">
      <c r="E2265" s="36"/>
      <c r="F2265" s="29" t="s">
        <v>3830</v>
      </c>
      <c r="G2265" s="34" t="s">
        <v>1581</v>
      </c>
      <c r="H2265" s="31">
        <f t="shared" si="36"/>
        <v>0</v>
      </c>
    </row>
    <row r="2266" spans="5:8" x14ac:dyDescent="0.25">
      <c r="E2266" s="36"/>
      <c r="F2266" s="29" t="s">
        <v>3831</v>
      </c>
      <c r="G2266" s="34" t="s">
        <v>1581</v>
      </c>
      <c r="H2266" s="31">
        <f t="shared" si="36"/>
        <v>0</v>
      </c>
    </row>
    <row r="2267" spans="5:8" x14ac:dyDescent="0.25">
      <c r="E2267" s="36"/>
      <c r="F2267" s="29" t="s">
        <v>3832</v>
      </c>
      <c r="G2267" s="34" t="s">
        <v>1581</v>
      </c>
      <c r="H2267" s="31">
        <f t="shared" si="36"/>
        <v>0</v>
      </c>
    </row>
    <row r="2268" spans="5:8" x14ac:dyDescent="0.25">
      <c r="E2268" s="36"/>
      <c r="F2268" s="29" t="s">
        <v>3833</v>
      </c>
      <c r="G2268" s="34" t="s">
        <v>1581</v>
      </c>
      <c r="H2268" s="31">
        <f t="shared" si="36"/>
        <v>0</v>
      </c>
    </row>
    <row r="2269" spans="5:8" x14ac:dyDescent="0.25">
      <c r="E2269" s="36"/>
      <c r="F2269" s="33" t="s">
        <v>3834</v>
      </c>
      <c r="G2269" s="34" t="s">
        <v>1581</v>
      </c>
      <c r="H2269" s="31">
        <f t="shared" si="36"/>
        <v>0</v>
      </c>
    </row>
    <row r="2270" spans="5:8" x14ac:dyDescent="0.25">
      <c r="E2270" s="36"/>
      <c r="F2270" s="33" t="s">
        <v>3835</v>
      </c>
      <c r="G2270" s="34" t="s">
        <v>1581</v>
      </c>
      <c r="H2270" s="31">
        <f t="shared" si="36"/>
        <v>0</v>
      </c>
    </row>
    <row r="2271" spans="5:8" x14ac:dyDescent="0.25">
      <c r="E2271" s="36"/>
      <c r="F2271" s="33" t="s">
        <v>3836</v>
      </c>
      <c r="G2271" s="34" t="s">
        <v>1581</v>
      </c>
      <c r="H2271" s="31">
        <f t="shared" si="36"/>
        <v>0</v>
      </c>
    </row>
    <row r="2272" spans="5:8" x14ac:dyDescent="0.25">
      <c r="E2272" s="36"/>
      <c r="F2272" s="33" t="s">
        <v>3837</v>
      </c>
      <c r="G2272" s="34" t="s">
        <v>1581</v>
      </c>
      <c r="H2272" s="31">
        <f t="shared" si="36"/>
        <v>0</v>
      </c>
    </row>
    <row r="2273" spans="5:8" x14ac:dyDescent="0.25">
      <c r="E2273" s="36"/>
      <c r="F2273" s="29" t="s">
        <v>3838</v>
      </c>
      <c r="G2273" s="34" t="s">
        <v>1581</v>
      </c>
      <c r="H2273" s="31">
        <f t="shared" si="36"/>
        <v>0</v>
      </c>
    </row>
    <row r="2274" spans="5:8" x14ac:dyDescent="0.25">
      <c r="E2274" s="36"/>
      <c r="F2274" s="33" t="s">
        <v>3839</v>
      </c>
      <c r="G2274" s="34" t="s">
        <v>1581</v>
      </c>
      <c r="H2274" s="31">
        <f t="shared" si="36"/>
        <v>0</v>
      </c>
    </row>
    <row r="2275" spans="5:8" x14ac:dyDescent="0.25">
      <c r="E2275" s="36"/>
      <c r="F2275" s="29" t="s">
        <v>3840</v>
      </c>
      <c r="G2275" s="34" t="s">
        <v>1581</v>
      </c>
      <c r="H2275" s="31">
        <f t="shared" si="36"/>
        <v>0</v>
      </c>
    </row>
    <row r="2276" spans="5:8" x14ac:dyDescent="0.25">
      <c r="E2276" s="36"/>
      <c r="F2276" s="33" t="s">
        <v>3841</v>
      </c>
      <c r="G2276" s="34" t="s">
        <v>1581</v>
      </c>
      <c r="H2276" s="31">
        <f t="shared" si="36"/>
        <v>0</v>
      </c>
    </row>
    <row r="2277" spans="5:8" x14ac:dyDescent="0.25">
      <c r="E2277" s="36"/>
      <c r="F2277" s="33" t="s">
        <v>3842</v>
      </c>
      <c r="G2277" s="34" t="s">
        <v>1581</v>
      </c>
      <c r="H2277" s="31">
        <f t="shared" si="36"/>
        <v>0</v>
      </c>
    </row>
    <row r="2278" spans="5:8" x14ac:dyDescent="0.25">
      <c r="E2278" s="36"/>
      <c r="F2278" s="33" t="s">
        <v>3843</v>
      </c>
      <c r="G2278" s="34" t="s">
        <v>1581</v>
      </c>
      <c r="H2278" s="31">
        <f t="shared" si="36"/>
        <v>0</v>
      </c>
    </row>
    <row r="2279" spans="5:8" x14ac:dyDescent="0.25">
      <c r="E2279" s="36"/>
      <c r="F2279" s="33" t="s">
        <v>3844</v>
      </c>
      <c r="G2279" s="34" t="s">
        <v>1581</v>
      </c>
      <c r="H2279" s="31">
        <f t="shared" si="36"/>
        <v>0</v>
      </c>
    </row>
    <row r="2280" spans="5:8" x14ac:dyDescent="0.25">
      <c r="E2280" s="36"/>
      <c r="F2280" s="33" t="s">
        <v>3845</v>
      </c>
      <c r="G2280" s="34" t="s">
        <v>1581</v>
      </c>
      <c r="H2280" s="31">
        <f t="shared" si="36"/>
        <v>0</v>
      </c>
    </row>
    <row r="2281" spans="5:8" x14ac:dyDescent="0.25">
      <c r="E2281" s="36"/>
      <c r="F2281" s="33" t="s">
        <v>3846</v>
      </c>
      <c r="G2281" s="34" t="s">
        <v>1581</v>
      </c>
      <c r="H2281" s="31">
        <f t="shared" si="36"/>
        <v>0</v>
      </c>
    </row>
    <row r="2282" spans="5:8" x14ac:dyDescent="0.25">
      <c r="E2282" s="36"/>
      <c r="F2282" s="46" t="s">
        <v>3847</v>
      </c>
      <c r="G2282" s="34" t="s">
        <v>1581</v>
      </c>
      <c r="H2282" s="31">
        <f t="shared" si="36"/>
        <v>0</v>
      </c>
    </row>
    <row r="2283" spans="5:8" x14ac:dyDescent="0.25">
      <c r="E2283" s="36"/>
      <c r="F2283" s="53" t="s">
        <v>3848</v>
      </c>
      <c r="G2283" s="34" t="s">
        <v>1581</v>
      </c>
      <c r="H2283" s="31">
        <f t="shared" si="36"/>
        <v>0</v>
      </c>
    </row>
    <row r="2284" spans="5:8" x14ac:dyDescent="0.25">
      <c r="E2284" s="36"/>
      <c r="F2284" s="54" t="s">
        <v>3849</v>
      </c>
      <c r="G2284" s="34" t="s">
        <v>1581</v>
      </c>
      <c r="H2284" s="31">
        <f t="shared" si="36"/>
        <v>0</v>
      </c>
    </row>
    <row r="2285" spans="5:8" x14ac:dyDescent="0.25">
      <c r="E2285" s="36"/>
      <c r="F2285" s="29" t="s">
        <v>3850</v>
      </c>
      <c r="G2285" s="34" t="s">
        <v>1581</v>
      </c>
      <c r="H2285" s="31">
        <f t="shared" si="36"/>
        <v>0</v>
      </c>
    </row>
    <row r="2286" spans="5:8" x14ac:dyDescent="0.25">
      <c r="E2286" s="36"/>
      <c r="F2286" s="33" t="s">
        <v>3851</v>
      </c>
      <c r="G2286" s="34" t="s">
        <v>1581</v>
      </c>
      <c r="H2286" s="31">
        <f t="shared" si="36"/>
        <v>0</v>
      </c>
    </row>
    <row r="2287" spans="5:8" x14ac:dyDescent="0.25">
      <c r="E2287" s="36"/>
      <c r="F2287" s="33" t="s">
        <v>3852</v>
      </c>
      <c r="G2287" s="34" t="s">
        <v>1581</v>
      </c>
      <c r="H2287" s="31">
        <f t="shared" si="36"/>
        <v>0</v>
      </c>
    </row>
    <row r="2288" spans="5:8" x14ac:dyDescent="0.25">
      <c r="E2288" s="36"/>
      <c r="F2288" s="33" t="s">
        <v>3853</v>
      </c>
      <c r="G2288" s="34" t="s">
        <v>1581</v>
      </c>
      <c r="H2288" s="31">
        <f t="shared" si="36"/>
        <v>0</v>
      </c>
    </row>
    <row r="2289" spans="5:8" x14ac:dyDescent="0.25">
      <c r="E2289" s="36"/>
      <c r="F2289" s="33" t="s">
        <v>3854</v>
      </c>
      <c r="G2289" s="34" t="s">
        <v>1581</v>
      </c>
      <c r="H2289" s="31">
        <f t="shared" si="36"/>
        <v>0</v>
      </c>
    </row>
    <row r="2290" spans="5:8" x14ac:dyDescent="0.25">
      <c r="E2290" s="36"/>
      <c r="F2290" s="29" t="s">
        <v>3855</v>
      </c>
      <c r="G2290" s="34" t="s">
        <v>1581</v>
      </c>
      <c r="H2290" s="31">
        <f t="shared" si="36"/>
        <v>0</v>
      </c>
    </row>
    <row r="2291" spans="5:8" x14ac:dyDescent="0.25">
      <c r="E2291" s="36"/>
      <c r="F2291" s="29" t="s">
        <v>3856</v>
      </c>
      <c r="G2291" s="34" t="s">
        <v>1557</v>
      </c>
      <c r="H2291" s="31">
        <f t="shared" si="36"/>
        <v>0.10960000000000003</v>
      </c>
    </row>
    <row r="2292" spans="5:8" x14ac:dyDescent="0.25">
      <c r="E2292" s="36"/>
      <c r="F2292" s="29" t="s">
        <v>3857</v>
      </c>
      <c r="G2292" s="34" t="s">
        <v>1581</v>
      </c>
      <c r="H2292" s="31">
        <f t="shared" si="36"/>
        <v>0</v>
      </c>
    </row>
    <row r="2293" spans="5:8" x14ac:dyDescent="0.25">
      <c r="E2293" s="36"/>
      <c r="F2293" s="51" t="s">
        <v>3858</v>
      </c>
      <c r="G2293" s="34" t="s">
        <v>1581</v>
      </c>
      <c r="H2293" s="31">
        <f t="shared" si="36"/>
        <v>0</v>
      </c>
    </row>
    <row r="2294" spans="5:8" x14ac:dyDescent="0.25">
      <c r="E2294" s="36"/>
      <c r="F2294" s="29" t="s">
        <v>3859</v>
      </c>
      <c r="G2294" s="34" t="s">
        <v>1581</v>
      </c>
      <c r="H2294" s="31">
        <f t="shared" si="36"/>
        <v>0</v>
      </c>
    </row>
    <row r="2295" spans="5:8" x14ac:dyDescent="0.25">
      <c r="E2295" s="36"/>
      <c r="F2295" s="29" t="s">
        <v>3860</v>
      </c>
      <c r="G2295" s="34" t="s">
        <v>1581</v>
      </c>
      <c r="H2295" s="31">
        <f t="shared" si="36"/>
        <v>0</v>
      </c>
    </row>
    <row r="2296" spans="5:8" x14ac:dyDescent="0.25">
      <c r="E2296" s="36"/>
      <c r="F2296" s="33" t="s">
        <v>3861</v>
      </c>
      <c r="G2296" s="34" t="s">
        <v>1581</v>
      </c>
      <c r="H2296" s="31">
        <f t="shared" si="36"/>
        <v>0</v>
      </c>
    </row>
    <row r="2297" spans="5:8" x14ac:dyDescent="0.25">
      <c r="E2297" s="36"/>
      <c r="F2297" s="29" t="s">
        <v>3862</v>
      </c>
      <c r="G2297" s="34" t="s">
        <v>1581</v>
      </c>
      <c r="H2297" s="31">
        <f t="shared" si="36"/>
        <v>0</v>
      </c>
    </row>
    <row r="2298" spans="5:8" x14ac:dyDescent="0.25">
      <c r="E2298" s="36"/>
      <c r="F2298" s="33" t="s">
        <v>3863</v>
      </c>
      <c r="G2298" s="34" t="s">
        <v>1581</v>
      </c>
      <c r="H2298" s="31">
        <f t="shared" si="36"/>
        <v>0</v>
      </c>
    </row>
    <row r="2299" spans="5:8" x14ac:dyDescent="0.25">
      <c r="E2299" s="36"/>
      <c r="F2299" s="33" t="s">
        <v>3864</v>
      </c>
      <c r="G2299" s="34" t="s">
        <v>1581</v>
      </c>
      <c r="H2299" s="31">
        <f t="shared" si="36"/>
        <v>0</v>
      </c>
    </row>
    <row r="2300" spans="5:8" x14ac:dyDescent="0.25">
      <c r="E2300" s="36"/>
      <c r="F2300" s="33" t="s">
        <v>3865</v>
      </c>
      <c r="G2300" s="34" t="s">
        <v>1581</v>
      </c>
      <c r="H2300" s="31">
        <f t="shared" si="36"/>
        <v>0</v>
      </c>
    </row>
    <row r="2301" spans="5:8" x14ac:dyDescent="0.25">
      <c r="E2301" s="36"/>
      <c r="F2301" s="29" t="s">
        <v>3866</v>
      </c>
      <c r="G2301" s="34" t="s">
        <v>1581</v>
      </c>
      <c r="H2301" s="31">
        <f t="shared" si="36"/>
        <v>0</v>
      </c>
    </row>
    <row r="2302" spans="5:8" x14ac:dyDescent="0.25">
      <c r="E2302" s="36"/>
      <c r="F2302" s="29" t="s">
        <v>3867</v>
      </c>
      <c r="G2302" s="34" t="s">
        <v>1581</v>
      </c>
      <c r="H2302" s="31">
        <f t="shared" si="36"/>
        <v>0</v>
      </c>
    </row>
    <row r="2303" spans="5:8" x14ac:dyDescent="0.25">
      <c r="E2303" s="36"/>
      <c r="F2303" s="33" t="s">
        <v>3868</v>
      </c>
      <c r="G2303" s="34" t="s">
        <v>1581</v>
      </c>
      <c r="H2303" s="31">
        <f t="shared" si="36"/>
        <v>0</v>
      </c>
    </row>
    <row r="2304" spans="5:8" x14ac:dyDescent="0.25">
      <c r="E2304" s="36"/>
      <c r="F2304" s="48" t="s">
        <v>3869</v>
      </c>
      <c r="G2304" s="34" t="s">
        <v>1581</v>
      </c>
      <c r="H2304" s="31">
        <f t="shared" si="36"/>
        <v>0</v>
      </c>
    </row>
    <row r="2305" spans="5:8" x14ac:dyDescent="0.25">
      <c r="E2305" s="36"/>
      <c r="F2305" s="29" t="s">
        <v>3870</v>
      </c>
      <c r="G2305" s="34" t="s">
        <v>1581</v>
      </c>
      <c r="H2305" s="31">
        <f t="shared" si="36"/>
        <v>0</v>
      </c>
    </row>
    <row r="2306" spans="5:8" x14ac:dyDescent="0.25">
      <c r="E2306" s="36"/>
      <c r="F2306" s="29" t="s">
        <v>3871</v>
      </c>
      <c r="G2306" s="34" t="s">
        <v>1581</v>
      </c>
      <c r="H2306" s="31">
        <f t="shared" si="36"/>
        <v>0</v>
      </c>
    </row>
    <row r="2307" spans="5:8" x14ac:dyDescent="0.25">
      <c r="E2307" s="36"/>
      <c r="F2307" s="33" t="s">
        <v>3872</v>
      </c>
      <c r="G2307" s="34" t="s">
        <v>1581</v>
      </c>
      <c r="H2307" s="31">
        <f t="shared" si="36"/>
        <v>0</v>
      </c>
    </row>
    <row r="2308" spans="5:8" x14ac:dyDescent="0.25">
      <c r="E2308" s="36"/>
      <c r="F2308" s="29" t="s">
        <v>3873</v>
      </c>
      <c r="G2308" s="34" t="s">
        <v>1581</v>
      </c>
      <c r="H2308" s="31">
        <f t="shared" ref="H2308:H2371" si="37">VLOOKUP(G2308,$A$4:$B$31,2,FALSE)</f>
        <v>0</v>
      </c>
    </row>
    <row r="2309" spans="5:8" x14ac:dyDescent="0.25">
      <c r="E2309" s="36"/>
      <c r="F2309" s="33" t="s">
        <v>3874</v>
      </c>
      <c r="G2309" s="34" t="s">
        <v>1581</v>
      </c>
      <c r="H2309" s="31">
        <f t="shared" si="37"/>
        <v>0</v>
      </c>
    </row>
    <row r="2310" spans="5:8" x14ac:dyDescent="0.25">
      <c r="E2310" s="36"/>
      <c r="F2310" s="29" t="s">
        <v>3875</v>
      </c>
      <c r="G2310" s="34" t="s">
        <v>1581</v>
      </c>
      <c r="H2310" s="31">
        <f t="shared" si="37"/>
        <v>0</v>
      </c>
    </row>
    <row r="2311" spans="5:8" x14ac:dyDescent="0.25">
      <c r="E2311" s="36"/>
      <c r="F2311" s="33" t="s">
        <v>3876</v>
      </c>
      <c r="G2311" s="34" t="s">
        <v>1581</v>
      </c>
      <c r="H2311" s="31">
        <f t="shared" si="37"/>
        <v>0</v>
      </c>
    </row>
    <row r="2312" spans="5:8" x14ac:dyDescent="0.25">
      <c r="E2312" s="36"/>
      <c r="F2312" s="29" t="s">
        <v>3877</v>
      </c>
      <c r="G2312" s="34" t="s">
        <v>1581</v>
      </c>
      <c r="H2312" s="31">
        <f t="shared" si="37"/>
        <v>0</v>
      </c>
    </row>
    <row r="2313" spans="5:8" x14ac:dyDescent="0.25">
      <c r="E2313" s="36"/>
      <c r="F2313" s="33" t="s">
        <v>3878</v>
      </c>
      <c r="G2313" s="34" t="s">
        <v>1581</v>
      </c>
      <c r="H2313" s="31">
        <f t="shared" si="37"/>
        <v>0</v>
      </c>
    </row>
    <row r="2314" spans="5:8" x14ac:dyDescent="0.25">
      <c r="E2314" s="36"/>
      <c r="F2314" s="29" t="s">
        <v>3879</v>
      </c>
      <c r="G2314" s="34" t="s">
        <v>1581</v>
      </c>
      <c r="H2314" s="31">
        <f t="shared" si="37"/>
        <v>0</v>
      </c>
    </row>
    <row r="2315" spans="5:8" x14ac:dyDescent="0.25">
      <c r="E2315" s="36"/>
      <c r="F2315" s="33" t="s">
        <v>3880</v>
      </c>
      <c r="G2315" s="34" t="s">
        <v>1581</v>
      </c>
      <c r="H2315" s="31">
        <f t="shared" si="37"/>
        <v>0</v>
      </c>
    </row>
    <row r="2316" spans="5:8" x14ac:dyDescent="0.25">
      <c r="E2316" s="36"/>
      <c r="F2316" s="33" t="s">
        <v>3881</v>
      </c>
      <c r="G2316" s="34" t="s">
        <v>1581</v>
      </c>
      <c r="H2316" s="31">
        <f t="shared" si="37"/>
        <v>0</v>
      </c>
    </row>
    <row r="2317" spans="5:8" x14ac:dyDescent="0.25">
      <c r="E2317" s="36"/>
      <c r="F2317" s="33" t="s">
        <v>3882</v>
      </c>
      <c r="G2317" s="34" t="s">
        <v>1581</v>
      </c>
      <c r="H2317" s="31">
        <f t="shared" si="37"/>
        <v>0</v>
      </c>
    </row>
    <row r="2318" spans="5:8" x14ac:dyDescent="0.25">
      <c r="E2318" s="36"/>
      <c r="F2318" s="29" t="s">
        <v>3883</v>
      </c>
      <c r="G2318" s="34" t="s">
        <v>1581</v>
      </c>
      <c r="H2318" s="31">
        <f t="shared" si="37"/>
        <v>0</v>
      </c>
    </row>
    <row r="2319" spans="5:8" x14ac:dyDescent="0.25">
      <c r="E2319" s="36"/>
      <c r="F2319" s="29" t="s">
        <v>3884</v>
      </c>
      <c r="G2319" s="34" t="s">
        <v>1581</v>
      </c>
      <c r="H2319" s="31">
        <f t="shared" si="37"/>
        <v>0</v>
      </c>
    </row>
    <row r="2320" spans="5:8" x14ac:dyDescent="0.25">
      <c r="E2320" s="36"/>
      <c r="F2320" s="33" t="s">
        <v>3885</v>
      </c>
      <c r="G2320" s="34" t="s">
        <v>1581</v>
      </c>
      <c r="H2320" s="31">
        <f t="shared" si="37"/>
        <v>0</v>
      </c>
    </row>
    <row r="2321" spans="5:8" x14ac:dyDescent="0.25">
      <c r="E2321" s="36"/>
      <c r="F2321" s="33" t="s">
        <v>3886</v>
      </c>
      <c r="G2321" s="34" t="s">
        <v>1581</v>
      </c>
      <c r="H2321" s="31">
        <f t="shared" si="37"/>
        <v>0</v>
      </c>
    </row>
    <row r="2322" spans="5:8" x14ac:dyDescent="0.25">
      <c r="E2322" s="36"/>
      <c r="F2322" s="33" t="s">
        <v>3887</v>
      </c>
      <c r="G2322" s="34" t="s">
        <v>1581</v>
      </c>
      <c r="H2322" s="31">
        <f t="shared" si="37"/>
        <v>0</v>
      </c>
    </row>
    <row r="2323" spans="5:8" x14ac:dyDescent="0.25">
      <c r="E2323" s="36"/>
      <c r="F2323" s="29" t="s">
        <v>3888</v>
      </c>
      <c r="G2323" s="34" t="s">
        <v>1581</v>
      </c>
      <c r="H2323" s="31">
        <f t="shared" si="37"/>
        <v>0</v>
      </c>
    </row>
    <row r="2324" spans="5:8" x14ac:dyDescent="0.25">
      <c r="E2324" s="36"/>
      <c r="F2324" s="33" t="s">
        <v>3889</v>
      </c>
      <c r="G2324" s="34" t="s">
        <v>1581</v>
      </c>
      <c r="H2324" s="31">
        <f t="shared" si="37"/>
        <v>0</v>
      </c>
    </row>
    <row r="2325" spans="5:8" x14ac:dyDescent="0.25">
      <c r="E2325" s="36"/>
      <c r="F2325" s="54" t="s">
        <v>3890</v>
      </c>
      <c r="G2325" s="34" t="s">
        <v>1581</v>
      </c>
      <c r="H2325" s="31">
        <f t="shared" si="37"/>
        <v>0</v>
      </c>
    </row>
    <row r="2326" spans="5:8" x14ac:dyDescent="0.25">
      <c r="E2326" s="36"/>
      <c r="F2326" s="29" t="s">
        <v>3891</v>
      </c>
      <c r="G2326" s="34" t="s">
        <v>1581</v>
      </c>
      <c r="H2326" s="31">
        <f t="shared" si="37"/>
        <v>0</v>
      </c>
    </row>
    <row r="2327" spans="5:8" x14ac:dyDescent="0.25">
      <c r="E2327" s="36"/>
      <c r="F2327" s="29" t="s">
        <v>3892</v>
      </c>
      <c r="G2327" s="34" t="s">
        <v>1581</v>
      </c>
      <c r="H2327" s="31">
        <f t="shared" si="37"/>
        <v>0</v>
      </c>
    </row>
    <row r="2328" spans="5:8" x14ac:dyDescent="0.25">
      <c r="E2328" s="36"/>
      <c r="F2328" s="33" t="s">
        <v>3893</v>
      </c>
      <c r="G2328" s="34" t="s">
        <v>1581</v>
      </c>
      <c r="H2328" s="31">
        <f t="shared" si="37"/>
        <v>0</v>
      </c>
    </row>
    <row r="2329" spans="5:8" x14ac:dyDescent="0.25">
      <c r="E2329" s="36"/>
      <c r="F2329" s="29" t="s">
        <v>3894</v>
      </c>
      <c r="G2329" s="34" t="s">
        <v>1581</v>
      </c>
      <c r="H2329" s="31">
        <f t="shared" si="37"/>
        <v>0</v>
      </c>
    </row>
    <row r="2330" spans="5:8" x14ac:dyDescent="0.25">
      <c r="E2330" s="36"/>
      <c r="F2330" s="33" t="s">
        <v>3895</v>
      </c>
      <c r="G2330" s="34" t="s">
        <v>1581</v>
      </c>
      <c r="H2330" s="31">
        <f t="shared" si="37"/>
        <v>0</v>
      </c>
    </row>
    <row r="2331" spans="5:8" x14ac:dyDescent="0.25">
      <c r="E2331" s="36"/>
      <c r="F2331" s="33" t="s">
        <v>3896</v>
      </c>
      <c r="G2331" s="34" t="s">
        <v>1581</v>
      </c>
      <c r="H2331" s="31">
        <f t="shared" si="37"/>
        <v>0</v>
      </c>
    </row>
    <row r="2332" spans="5:8" x14ac:dyDescent="0.25">
      <c r="E2332" s="36"/>
      <c r="F2332" s="33" t="s">
        <v>3897</v>
      </c>
      <c r="G2332" s="34" t="s">
        <v>1581</v>
      </c>
      <c r="H2332" s="31">
        <f t="shared" si="37"/>
        <v>0</v>
      </c>
    </row>
    <row r="2333" spans="5:8" x14ac:dyDescent="0.25">
      <c r="E2333" s="36"/>
      <c r="F2333" s="33" t="s">
        <v>3898</v>
      </c>
      <c r="G2333" s="34" t="s">
        <v>1581</v>
      </c>
      <c r="H2333" s="31">
        <f t="shared" si="37"/>
        <v>0</v>
      </c>
    </row>
    <row r="2334" spans="5:8" x14ac:dyDescent="0.25">
      <c r="E2334" s="36"/>
      <c r="F2334" s="33" t="s">
        <v>3899</v>
      </c>
      <c r="G2334" s="34" t="s">
        <v>1581</v>
      </c>
      <c r="H2334" s="31">
        <f t="shared" si="37"/>
        <v>0</v>
      </c>
    </row>
    <row r="2335" spans="5:8" x14ac:dyDescent="0.25">
      <c r="E2335" s="36"/>
      <c r="F2335" s="33" t="s">
        <v>3900</v>
      </c>
      <c r="G2335" s="34" t="s">
        <v>1581</v>
      </c>
      <c r="H2335" s="31">
        <f t="shared" si="37"/>
        <v>0</v>
      </c>
    </row>
    <row r="2336" spans="5:8" x14ac:dyDescent="0.25">
      <c r="E2336" s="36"/>
      <c r="F2336" s="33" t="s">
        <v>3901</v>
      </c>
      <c r="G2336" s="34" t="s">
        <v>1581</v>
      </c>
      <c r="H2336" s="31">
        <f t="shared" si="37"/>
        <v>0</v>
      </c>
    </row>
    <row r="2337" spans="5:8" x14ac:dyDescent="0.25">
      <c r="E2337" s="36"/>
      <c r="F2337" s="33" t="s">
        <v>3902</v>
      </c>
      <c r="G2337" s="34" t="s">
        <v>1581</v>
      </c>
      <c r="H2337" s="31">
        <f t="shared" si="37"/>
        <v>0</v>
      </c>
    </row>
    <row r="2338" spans="5:8" x14ac:dyDescent="0.25">
      <c r="E2338" s="36"/>
      <c r="F2338" s="33" t="s">
        <v>3903</v>
      </c>
      <c r="G2338" s="34" t="s">
        <v>1581</v>
      </c>
      <c r="H2338" s="31">
        <f t="shared" si="37"/>
        <v>0</v>
      </c>
    </row>
    <row r="2339" spans="5:8" x14ac:dyDescent="0.25">
      <c r="E2339" s="36"/>
      <c r="F2339" s="29" t="s">
        <v>3904</v>
      </c>
      <c r="G2339" s="34" t="s">
        <v>1581</v>
      </c>
      <c r="H2339" s="31">
        <f t="shared" si="37"/>
        <v>0</v>
      </c>
    </row>
    <row r="2340" spans="5:8" x14ac:dyDescent="0.25">
      <c r="E2340" s="36"/>
      <c r="F2340" s="29" t="s">
        <v>3905</v>
      </c>
      <c r="G2340" s="34" t="s">
        <v>1581</v>
      </c>
      <c r="H2340" s="31">
        <f t="shared" si="37"/>
        <v>0</v>
      </c>
    </row>
    <row r="2341" spans="5:8" x14ac:dyDescent="0.25">
      <c r="E2341" s="36"/>
      <c r="F2341" s="33" t="s">
        <v>3906</v>
      </c>
      <c r="G2341" s="34" t="s">
        <v>1581</v>
      </c>
      <c r="H2341" s="31">
        <f t="shared" si="37"/>
        <v>0</v>
      </c>
    </row>
    <row r="2342" spans="5:8" x14ac:dyDescent="0.25">
      <c r="E2342" s="36"/>
      <c r="F2342" s="33" t="s">
        <v>3907</v>
      </c>
      <c r="G2342" s="34" t="s">
        <v>1581</v>
      </c>
      <c r="H2342" s="31">
        <f t="shared" si="37"/>
        <v>0</v>
      </c>
    </row>
    <row r="2343" spans="5:8" x14ac:dyDescent="0.25">
      <c r="E2343" s="36"/>
      <c r="F2343" s="29" t="s">
        <v>3908</v>
      </c>
      <c r="G2343" s="34" t="s">
        <v>1581</v>
      </c>
      <c r="H2343" s="31">
        <f t="shared" si="37"/>
        <v>0</v>
      </c>
    </row>
    <row r="2344" spans="5:8" x14ac:dyDescent="0.25">
      <c r="E2344" s="36"/>
      <c r="F2344" s="29" t="s">
        <v>3909</v>
      </c>
      <c r="G2344" s="34" t="s">
        <v>1581</v>
      </c>
      <c r="H2344" s="31">
        <f t="shared" si="37"/>
        <v>0</v>
      </c>
    </row>
    <row r="2345" spans="5:8" x14ac:dyDescent="0.25">
      <c r="E2345" s="36"/>
      <c r="F2345" s="29" t="s">
        <v>3910</v>
      </c>
      <c r="G2345" s="34" t="s">
        <v>1581</v>
      </c>
      <c r="H2345" s="31">
        <f t="shared" si="37"/>
        <v>0</v>
      </c>
    </row>
    <row r="2346" spans="5:8" x14ac:dyDescent="0.25">
      <c r="E2346" s="36"/>
      <c r="F2346" s="29" t="s">
        <v>3911</v>
      </c>
      <c r="G2346" s="34" t="s">
        <v>1581</v>
      </c>
      <c r="H2346" s="31">
        <f t="shared" si="37"/>
        <v>0</v>
      </c>
    </row>
    <row r="2347" spans="5:8" x14ac:dyDescent="0.25">
      <c r="E2347" s="36"/>
      <c r="F2347" s="29" t="s">
        <v>3912</v>
      </c>
      <c r="G2347" s="34" t="s">
        <v>1581</v>
      </c>
      <c r="H2347" s="31">
        <f t="shared" si="37"/>
        <v>0</v>
      </c>
    </row>
    <row r="2348" spans="5:8" x14ac:dyDescent="0.25">
      <c r="E2348" s="36"/>
      <c r="F2348" s="29" t="s">
        <v>3913</v>
      </c>
      <c r="G2348" s="34" t="s">
        <v>1581</v>
      </c>
      <c r="H2348" s="31">
        <f t="shared" si="37"/>
        <v>0</v>
      </c>
    </row>
    <row r="2349" spans="5:8" x14ac:dyDescent="0.25">
      <c r="E2349" s="36"/>
      <c r="F2349" s="33" t="s">
        <v>3914</v>
      </c>
      <c r="G2349" s="34" t="s">
        <v>1581</v>
      </c>
      <c r="H2349" s="31">
        <f t="shared" si="37"/>
        <v>0</v>
      </c>
    </row>
    <row r="2350" spans="5:8" x14ac:dyDescent="0.25">
      <c r="E2350" s="36"/>
      <c r="F2350" s="29" t="s">
        <v>3915</v>
      </c>
      <c r="G2350" s="34" t="s">
        <v>1581</v>
      </c>
      <c r="H2350" s="31">
        <f t="shared" si="37"/>
        <v>0</v>
      </c>
    </row>
    <row r="2351" spans="5:8" x14ac:dyDescent="0.25">
      <c r="E2351" s="36"/>
      <c r="F2351" s="29" t="s">
        <v>3916</v>
      </c>
      <c r="G2351" s="34" t="s">
        <v>1581</v>
      </c>
      <c r="H2351" s="31">
        <f t="shared" si="37"/>
        <v>0</v>
      </c>
    </row>
    <row r="2352" spans="5:8" x14ac:dyDescent="0.25">
      <c r="E2352" s="36"/>
      <c r="F2352" s="33" t="s">
        <v>3917</v>
      </c>
      <c r="G2352" s="34" t="s">
        <v>1581</v>
      </c>
      <c r="H2352" s="31">
        <f t="shared" si="37"/>
        <v>0</v>
      </c>
    </row>
    <row r="2353" spans="5:8" x14ac:dyDescent="0.25">
      <c r="E2353" s="36"/>
      <c r="F2353" s="29" t="s">
        <v>3918</v>
      </c>
      <c r="G2353" s="34" t="s">
        <v>1581</v>
      </c>
      <c r="H2353" s="31">
        <f t="shared" si="37"/>
        <v>0</v>
      </c>
    </row>
    <row r="2354" spans="5:8" x14ac:dyDescent="0.25">
      <c r="E2354" s="36"/>
      <c r="F2354" s="29" t="s">
        <v>3919</v>
      </c>
      <c r="G2354" s="34" t="s">
        <v>1581</v>
      </c>
      <c r="H2354" s="31">
        <f t="shared" si="37"/>
        <v>0</v>
      </c>
    </row>
    <row r="2355" spans="5:8" x14ac:dyDescent="0.25">
      <c r="E2355" s="36"/>
      <c r="F2355" s="29" t="s">
        <v>3920</v>
      </c>
      <c r="G2355" s="34" t="s">
        <v>1581</v>
      </c>
      <c r="H2355" s="31">
        <f t="shared" si="37"/>
        <v>0</v>
      </c>
    </row>
    <row r="2356" spans="5:8" x14ac:dyDescent="0.25">
      <c r="E2356" s="36"/>
      <c r="F2356" s="33" t="s">
        <v>3921</v>
      </c>
      <c r="G2356" s="34" t="s">
        <v>1581</v>
      </c>
      <c r="H2356" s="31">
        <f t="shared" si="37"/>
        <v>0</v>
      </c>
    </row>
    <row r="2357" spans="5:8" x14ac:dyDescent="0.25">
      <c r="E2357" s="36"/>
      <c r="F2357" s="33" t="s">
        <v>3922</v>
      </c>
      <c r="G2357" s="34" t="s">
        <v>1581</v>
      </c>
      <c r="H2357" s="31">
        <f t="shared" si="37"/>
        <v>0</v>
      </c>
    </row>
    <row r="2358" spans="5:8" x14ac:dyDescent="0.25">
      <c r="E2358" s="36"/>
      <c r="F2358" s="29" t="s">
        <v>3923</v>
      </c>
      <c r="G2358" s="34" t="s">
        <v>1581</v>
      </c>
      <c r="H2358" s="31">
        <f t="shared" si="37"/>
        <v>0</v>
      </c>
    </row>
    <row r="2359" spans="5:8" x14ac:dyDescent="0.25">
      <c r="E2359" s="36"/>
      <c r="F2359" s="33" t="s">
        <v>3924</v>
      </c>
      <c r="G2359" s="34" t="s">
        <v>1581</v>
      </c>
      <c r="H2359" s="31">
        <f t="shared" si="37"/>
        <v>0</v>
      </c>
    </row>
    <row r="2360" spans="5:8" x14ac:dyDescent="0.25">
      <c r="E2360" s="36"/>
      <c r="F2360" s="33" t="s">
        <v>3925</v>
      </c>
      <c r="G2360" s="34" t="s">
        <v>1581</v>
      </c>
      <c r="H2360" s="31">
        <f t="shared" si="37"/>
        <v>0</v>
      </c>
    </row>
    <row r="2361" spans="5:8" x14ac:dyDescent="0.25">
      <c r="E2361" s="36"/>
      <c r="F2361" s="29" t="s">
        <v>3926</v>
      </c>
      <c r="G2361" s="34" t="s">
        <v>1581</v>
      </c>
      <c r="H2361" s="31">
        <f t="shared" si="37"/>
        <v>0</v>
      </c>
    </row>
    <row r="2362" spans="5:8" x14ac:dyDescent="0.25">
      <c r="E2362" s="36"/>
      <c r="F2362" s="54" t="s">
        <v>3927</v>
      </c>
      <c r="G2362" s="34" t="s">
        <v>1581</v>
      </c>
      <c r="H2362" s="31">
        <f t="shared" si="37"/>
        <v>0</v>
      </c>
    </row>
    <row r="2363" spans="5:8" x14ac:dyDescent="0.25">
      <c r="E2363" s="36"/>
      <c r="F2363" s="29" t="s">
        <v>3928</v>
      </c>
      <c r="G2363" s="34" t="s">
        <v>1581</v>
      </c>
      <c r="H2363" s="31">
        <f t="shared" si="37"/>
        <v>0</v>
      </c>
    </row>
    <row r="2364" spans="5:8" x14ac:dyDescent="0.25">
      <c r="E2364" s="36"/>
      <c r="F2364" s="33" t="s">
        <v>3929</v>
      </c>
      <c r="G2364" s="34" t="s">
        <v>1581</v>
      </c>
      <c r="H2364" s="31">
        <f t="shared" si="37"/>
        <v>0</v>
      </c>
    </row>
    <row r="2365" spans="5:8" x14ac:dyDescent="0.25">
      <c r="E2365" s="36"/>
      <c r="F2365" s="29" t="s">
        <v>3930</v>
      </c>
      <c r="G2365" s="34" t="s">
        <v>1581</v>
      </c>
      <c r="H2365" s="31">
        <f t="shared" si="37"/>
        <v>0</v>
      </c>
    </row>
    <row r="2366" spans="5:8" x14ac:dyDescent="0.25">
      <c r="E2366" s="36"/>
      <c r="F2366" s="33" t="s">
        <v>3931</v>
      </c>
      <c r="G2366" s="34" t="s">
        <v>1581</v>
      </c>
      <c r="H2366" s="31">
        <f t="shared" si="37"/>
        <v>0</v>
      </c>
    </row>
    <row r="2367" spans="5:8" x14ac:dyDescent="0.25">
      <c r="E2367" s="36"/>
      <c r="F2367" s="29" t="s">
        <v>3932</v>
      </c>
      <c r="G2367" s="34" t="s">
        <v>1581</v>
      </c>
      <c r="H2367" s="31">
        <f t="shared" si="37"/>
        <v>0</v>
      </c>
    </row>
    <row r="2368" spans="5:8" x14ac:dyDescent="0.25">
      <c r="E2368" s="36"/>
      <c r="F2368" s="29" t="s">
        <v>3933</v>
      </c>
      <c r="G2368" s="34" t="s">
        <v>1581</v>
      </c>
      <c r="H2368" s="31">
        <f t="shared" si="37"/>
        <v>0</v>
      </c>
    </row>
    <row r="2369" spans="5:8" x14ac:dyDescent="0.25">
      <c r="E2369" s="36"/>
      <c r="F2369" s="33" t="s">
        <v>3934</v>
      </c>
      <c r="G2369" s="34" t="s">
        <v>1581</v>
      </c>
      <c r="H2369" s="31">
        <f t="shared" si="37"/>
        <v>0</v>
      </c>
    </row>
    <row r="2370" spans="5:8" x14ac:dyDescent="0.25">
      <c r="E2370" s="36"/>
      <c r="F2370" s="29" t="s">
        <v>3935</v>
      </c>
      <c r="G2370" s="34" t="s">
        <v>1581</v>
      </c>
      <c r="H2370" s="31">
        <f t="shared" si="37"/>
        <v>0</v>
      </c>
    </row>
    <row r="2371" spans="5:8" x14ac:dyDescent="0.25">
      <c r="E2371" s="36"/>
      <c r="F2371" s="29" t="s">
        <v>3936</v>
      </c>
      <c r="G2371" s="34" t="s">
        <v>1581</v>
      </c>
      <c r="H2371" s="31">
        <f t="shared" si="37"/>
        <v>0</v>
      </c>
    </row>
    <row r="2372" spans="5:8" x14ac:dyDescent="0.25">
      <c r="E2372" s="36"/>
      <c r="F2372" s="33" t="s">
        <v>3937</v>
      </c>
      <c r="G2372" s="34" t="s">
        <v>1581</v>
      </c>
      <c r="H2372" s="31">
        <f t="shared" ref="H2372:H2435" si="38">VLOOKUP(G2372,$A$4:$B$31,2,FALSE)</f>
        <v>0</v>
      </c>
    </row>
    <row r="2373" spans="5:8" x14ac:dyDescent="0.25">
      <c r="E2373" s="36"/>
      <c r="F2373" s="29" t="s">
        <v>3938</v>
      </c>
      <c r="G2373" s="34" t="s">
        <v>1581</v>
      </c>
      <c r="H2373" s="31">
        <f t="shared" si="38"/>
        <v>0</v>
      </c>
    </row>
    <row r="2374" spans="5:8" x14ac:dyDescent="0.25">
      <c r="E2374" s="36"/>
      <c r="F2374" s="29" t="s">
        <v>3939</v>
      </c>
      <c r="G2374" s="34" t="s">
        <v>1581</v>
      </c>
      <c r="H2374" s="31">
        <f t="shared" si="38"/>
        <v>0</v>
      </c>
    </row>
    <row r="2375" spans="5:8" x14ac:dyDescent="0.25">
      <c r="E2375" s="36"/>
      <c r="F2375" s="29" t="s">
        <v>3940</v>
      </c>
      <c r="G2375" s="34" t="s">
        <v>1581</v>
      </c>
      <c r="H2375" s="31">
        <f t="shared" si="38"/>
        <v>0</v>
      </c>
    </row>
    <row r="2376" spans="5:8" x14ac:dyDescent="0.25">
      <c r="E2376" s="36"/>
      <c r="F2376" s="29" t="s">
        <v>3941</v>
      </c>
      <c r="G2376" s="34" t="s">
        <v>1581</v>
      </c>
      <c r="H2376" s="31">
        <f t="shared" si="38"/>
        <v>0</v>
      </c>
    </row>
    <row r="2377" spans="5:8" x14ac:dyDescent="0.25">
      <c r="E2377" s="36"/>
      <c r="F2377" s="29" t="s">
        <v>3942</v>
      </c>
      <c r="G2377" s="34" t="s">
        <v>1581</v>
      </c>
      <c r="H2377" s="31">
        <f t="shared" si="38"/>
        <v>0</v>
      </c>
    </row>
    <row r="2378" spans="5:8" x14ac:dyDescent="0.25">
      <c r="E2378" s="36"/>
      <c r="F2378" s="29" t="s">
        <v>3943</v>
      </c>
      <c r="G2378" s="34" t="s">
        <v>1581</v>
      </c>
      <c r="H2378" s="31">
        <f t="shared" si="38"/>
        <v>0</v>
      </c>
    </row>
    <row r="2379" spans="5:8" x14ac:dyDescent="0.25">
      <c r="E2379" s="36"/>
      <c r="F2379" s="29" t="s">
        <v>3944</v>
      </c>
      <c r="G2379" s="34" t="s">
        <v>1581</v>
      </c>
      <c r="H2379" s="31">
        <f t="shared" si="38"/>
        <v>0</v>
      </c>
    </row>
    <row r="2380" spans="5:8" x14ac:dyDescent="0.25">
      <c r="E2380" s="36"/>
      <c r="F2380" s="29" t="s">
        <v>3945</v>
      </c>
      <c r="G2380" s="34" t="s">
        <v>1581</v>
      </c>
      <c r="H2380" s="31">
        <f t="shared" si="38"/>
        <v>0</v>
      </c>
    </row>
    <row r="2381" spans="5:8" x14ac:dyDescent="0.25">
      <c r="E2381" s="36"/>
      <c r="F2381" s="29" t="s">
        <v>3946</v>
      </c>
      <c r="G2381" s="34" t="s">
        <v>1581</v>
      </c>
      <c r="H2381" s="31">
        <f t="shared" si="38"/>
        <v>0</v>
      </c>
    </row>
    <row r="2382" spans="5:8" x14ac:dyDescent="0.25">
      <c r="E2382" s="36"/>
      <c r="F2382" s="29" t="s">
        <v>3947</v>
      </c>
      <c r="G2382" s="34" t="s">
        <v>1581</v>
      </c>
      <c r="H2382" s="31">
        <f t="shared" si="38"/>
        <v>0</v>
      </c>
    </row>
    <row r="2383" spans="5:8" x14ac:dyDescent="0.25">
      <c r="E2383" s="36"/>
      <c r="F2383" s="33" t="s">
        <v>3948</v>
      </c>
      <c r="G2383" s="34" t="s">
        <v>1581</v>
      </c>
      <c r="H2383" s="31">
        <f t="shared" si="38"/>
        <v>0</v>
      </c>
    </row>
    <row r="2384" spans="5:8" x14ac:dyDescent="0.25">
      <c r="E2384" s="36"/>
      <c r="F2384" s="29" t="s">
        <v>3949</v>
      </c>
      <c r="G2384" s="34" t="s">
        <v>1581</v>
      </c>
      <c r="H2384" s="31">
        <f t="shared" si="38"/>
        <v>0</v>
      </c>
    </row>
    <row r="2385" spans="5:8" x14ac:dyDescent="0.25">
      <c r="E2385" s="36"/>
      <c r="F2385" s="29" t="s">
        <v>3950</v>
      </c>
      <c r="G2385" s="34" t="s">
        <v>1581</v>
      </c>
      <c r="H2385" s="31">
        <f t="shared" si="38"/>
        <v>0</v>
      </c>
    </row>
    <row r="2386" spans="5:8" x14ac:dyDescent="0.25">
      <c r="E2386" s="36"/>
      <c r="F2386" s="33" t="s">
        <v>3951</v>
      </c>
      <c r="G2386" s="34" t="s">
        <v>1581</v>
      </c>
      <c r="H2386" s="31">
        <f t="shared" si="38"/>
        <v>0</v>
      </c>
    </row>
    <row r="2387" spans="5:8" x14ac:dyDescent="0.25">
      <c r="E2387" s="36"/>
      <c r="F2387" s="29" t="s">
        <v>3952</v>
      </c>
      <c r="G2387" s="34" t="s">
        <v>1581</v>
      </c>
      <c r="H2387" s="31">
        <f t="shared" si="38"/>
        <v>0</v>
      </c>
    </row>
    <row r="2388" spans="5:8" x14ac:dyDescent="0.25">
      <c r="E2388" s="36"/>
      <c r="F2388" s="29" t="s">
        <v>3953</v>
      </c>
      <c r="G2388" s="34" t="s">
        <v>1581</v>
      </c>
      <c r="H2388" s="31">
        <f t="shared" si="38"/>
        <v>0</v>
      </c>
    </row>
    <row r="2389" spans="5:8" x14ac:dyDescent="0.25">
      <c r="E2389" s="36"/>
      <c r="F2389" s="33" t="s">
        <v>3954</v>
      </c>
      <c r="G2389" s="34" t="s">
        <v>1581</v>
      </c>
      <c r="H2389" s="31">
        <f t="shared" si="38"/>
        <v>0</v>
      </c>
    </row>
    <row r="2390" spans="5:8" x14ac:dyDescent="0.25">
      <c r="E2390" s="36"/>
      <c r="F2390" s="29" t="s">
        <v>3955</v>
      </c>
      <c r="G2390" s="34" t="s">
        <v>1581</v>
      </c>
      <c r="H2390" s="31">
        <f t="shared" si="38"/>
        <v>0</v>
      </c>
    </row>
    <row r="2391" spans="5:8" x14ac:dyDescent="0.25">
      <c r="E2391" s="36"/>
      <c r="F2391" s="29" t="s">
        <v>3956</v>
      </c>
      <c r="G2391" s="34" t="s">
        <v>1581</v>
      </c>
      <c r="H2391" s="31">
        <f t="shared" si="38"/>
        <v>0</v>
      </c>
    </row>
    <row r="2392" spans="5:8" x14ac:dyDescent="0.25">
      <c r="E2392" s="36"/>
      <c r="F2392" s="29" t="s">
        <v>3957</v>
      </c>
      <c r="G2392" s="34" t="s">
        <v>1581</v>
      </c>
      <c r="H2392" s="31">
        <f t="shared" si="38"/>
        <v>0</v>
      </c>
    </row>
    <row r="2393" spans="5:8" x14ac:dyDescent="0.25">
      <c r="E2393" s="36"/>
      <c r="F2393" s="29" t="s">
        <v>3958</v>
      </c>
      <c r="G2393" s="34" t="s">
        <v>1581</v>
      </c>
      <c r="H2393" s="31">
        <f t="shared" si="38"/>
        <v>0</v>
      </c>
    </row>
    <row r="2394" spans="5:8" x14ac:dyDescent="0.25">
      <c r="E2394" s="36"/>
      <c r="F2394" s="29" t="s">
        <v>3959</v>
      </c>
      <c r="G2394" s="34" t="s">
        <v>1581</v>
      </c>
      <c r="H2394" s="31">
        <f t="shared" si="38"/>
        <v>0</v>
      </c>
    </row>
    <row r="2395" spans="5:8" x14ac:dyDescent="0.25">
      <c r="E2395" s="36"/>
      <c r="F2395" s="29" t="s">
        <v>3960</v>
      </c>
      <c r="G2395" s="34" t="s">
        <v>1581</v>
      </c>
      <c r="H2395" s="31">
        <f t="shared" si="38"/>
        <v>0</v>
      </c>
    </row>
    <row r="2396" spans="5:8" x14ac:dyDescent="0.25">
      <c r="E2396" s="36"/>
      <c r="F2396" s="29" t="s">
        <v>3961</v>
      </c>
      <c r="G2396" s="34" t="s">
        <v>1581</v>
      </c>
      <c r="H2396" s="31">
        <f t="shared" si="38"/>
        <v>0</v>
      </c>
    </row>
    <row r="2397" spans="5:8" x14ac:dyDescent="0.25">
      <c r="E2397" s="36"/>
      <c r="F2397" s="29" t="s">
        <v>3962</v>
      </c>
      <c r="G2397" s="34" t="s">
        <v>1581</v>
      </c>
      <c r="H2397" s="31">
        <f t="shared" si="38"/>
        <v>0</v>
      </c>
    </row>
    <row r="2398" spans="5:8" x14ac:dyDescent="0.25">
      <c r="E2398" s="36"/>
      <c r="F2398" s="29" t="s">
        <v>3963</v>
      </c>
      <c r="G2398" s="34" t="s">
        <v>1581</v>
      </c>
      <c r="H2398" s="31">
        <f t="shared" si="38"/>
        <v>0</v>
      </c>
    </row>
    <row r="2399" spans="5:8" x14ac:dyDescent="0.25">
      <c r="E2399" s="36"/>
      <c r="F2399" s="33" t="s">
        <v>3964</v>
      </c>
      <c r="G2399" s="34" t="s">
        <v>1581</v>
      </c>
      <c r="H2399" s="31">
        <f t="shared" si="38"/>
        <v>0</v>
      </c>
    </row>
    <row r="2400" spans="5:8" x14ac:dyDescent="0.25">
      <c r="E2400" s="36"/>
      <c r="F2400" s="29" t="s">
        <v>3965</v>
      </c>
      <c r="G2400" s="34" t="s">
        <v>1581</v>
      </c>
      <c r="H2400" s="31">
        <f t="shared" si="38"/>
        <v>0</v>
      </c>
    </row>
    <row r="2401" spans="5:8" x14ac:dyDescent="0.25">
      <c r="E2401" s="36"/>
      <c r="F2401" s="33" t="s">
        <v>3966</v>
      </c>
      <c r="G2401" s="34" t="s">
        <v>1581</v>
      </c>
      <c r="H2401" s="31">
        <f t="shared" si="38"/>
        <v>0</v>
      </c>
    </row>
    <row r="2402" spans="5:8" x14ac:dyDescent="0.25">
      <c r="E2402" s="36"/>
      <c r="F2402" s="29" t="s">
        <v>3967</v>
      </c>
      <c r="G2402" s="34" t="s">
        <v>1581</v>
      </c>
      <c r="H2402" s="31">
        <f t="shared" si="38"/>
        <v>0</v>
      </c>
    </row>
    <row r="2403" spans="5:8" x14ac:dyDescent="0.25">
      <c r="E2403" s="36"/>
      <c r="F2403" s="29" t="s">
        <v>3968</v>
      </c>
      <c r="G2403" s="34" t="s">
        <v>1581</v>
      </c>
      <c r="H2403" s="31">
        <f t="shared" si="38"/>
        <v>0</v>
      </c>
    </row>
    <row r="2404" spans="5:8" x14ac:dyDescent="0.25">
      <c r="E2404" s="36"/>
      <c r="F2404" s="33" t="s">
        <v>3969</v>
      </c>
      <c r="G2404" s="34" t="s">
        <v>1581</v>
      </c>
      <c r="H2404" s="31">
        <f t="shared" si="38"/>
        <v>0</v>
      </c>
    </row>
    <row r="2405" spans="5:8" x14ac:dyDescent="0.25">
      <c r="E2405" s="36"/>
      <c r="F2405" s="29" t="s">
        <v>3970</v>
      </c>
      <c r="G2405" s="34" t="s">
        <v>1581</v>
      </c>
      <c r="H2405" s="31">
        <f t="shared" si="38"/>
        <v>0</v>
      </c>
    </row>
    <row r="2406" spans="5:8" x14ac:dyDescent="0.25">
      <c r="E2406" s="36"/>
      <c r="F2406" s="33" t="s">
        <v>3971</v>
      </c>
      <c r="G2406" s="34" t="s">
        <v>1581</v>
      </c>
      <c r="H2406" s="31">
        <f t="shared" si="38"/>
        <v>0</v>
      </c>
    </row>
    <row r="2407" spans="5:8" x14ac:dyDescent="0.25">
      <c r="E2407" s="36"/>
      <c r="F2407" s="29" t="s">
        <v>3972</v>
      </c>
      <c r="G2407" s="34" t="s">
        <v>1581</v>
      </c>
      <c r="H2407" s="31">
        <f t="shared" si="38"/>
        <v>0</v>
      </c>
    </row>
    <row r="2408" spans="5:8" x14ac:dyDescent="0.25">
      <c r="E2408" s="36"/>
      <c r="F2408" s="33" t="s">
        <v>3973</v>
      </c>
      <c r="G2408" s="34" t="s">
        <v>1581</v>
      </c>
      <c r="H2408" s="31">
        <f t="shared" si="38"/>
        <v>0</v>
      </c>
    </row>
    <row r="2409" spans="5:8" x14ac:dyDescent="0.25">
      <c r="E2409" s="36"/>
      <c r="F2409" s="33" t="s">
        <v>3974</v>
      </c>
      <c r="G2409" s="34" t="s">
        <v>1581</v>
      </c>
      <c r="H2409" s="31">
        <f t="shared" si="38"/>
        <v>0</v>
      </c>
    </row>
    <row r="2410" spans="5:8" x14ac:dyDescent="0.25">
      <c r="E2410" s="36"/>
      <c r="F2410" s="29" t="s">
        <v>3975</v>
      </c>
      <c r="G2410" s="34" t="s">
        <v>1581</v>
      </c>
      <c r="H2410" s="31">
        <f t="shared" si="38"/>
        <v>0</v>
      </c>
    </row>
    <row r="2411" spans="5:8" x14ac:dyDescent="0.25">
      <c r="E2411" s="36"/>
      <c r="F2411" s="29" t="s">
        <v>3976</v>
      </c>
      <c r="G2411" s="34" t="s">
        <v>1581</v>
      </c>
      <c r="H2411" s="31">
        <f t="shared" si="38"/>
        <v>0</v>
      </c>
    </row>
    <row r="2412" spans="5:8" x14ac:dyDescent="0.25">
      <c r="E2412" s="36"/>
      <c r="F2412" s="33" t="s">
        <v>3977</v>
      </c>
      <c r="G2412" s="34" t="s">
        <v>1581</v>
      </c>
      <c r="H2412" s="31">
        <f t="shared" si="38"/>
        <v>0</v>
      </c>
    </row>
    <row r="2413" spans="5:8" x14ac:dyDescent="0.25">
      <c r="E2413" s="36"/>
      <c r="F2413" s="29" t="s">
        <v>3978</v>
      </c>
      <c r="G2413" s="34" t="s">
        <v>1581</v>
      </c>
      <c r="H2413" s="31">
        <f t="shared" si="38"/>
        <v>0</v>
      </c>
    </row>
    <row r="2414" spans="5:8" x14ac:dyDescent="0.25">
      <c r="E2414" s="36"/>
      <c r="F2414" s="29" t="s">
        <v>3979</v>
      </c>
      <c r="G2414" s="34" t="s">
        <v>1581</v>
      </c>
      <c r="H2414" s="31">
        <f t="shared" si="38"/>
        <v>0</v>
      </c>
    </row>
    <row r="2415" spans="5:8" x14ac:dyDescent="0.25">
      <c r="E2415" s="36"/>
      <c r="F2415" s="29" t="s">
        <v>3980</v>
      </c>
      <c r="G2415" s="34" t="s">
        <v>1581</v>
      </c>
      <c r="H2415" s="31">
        <f t="shared" si="38"/>
        <v>0</v>
      </c>
    </row>
    <row r="2416" spans="5:8" x14ac:dyDescent="0.25">
      <c r="E2416" s="36"/>
      <c r="F2416" s="29" t="s">
        <v>3981</v>
      </c>
      <c r="G2416" s="34" t="s">
        <v>1581</v>
      </c>
      <c r="H2416" s="31">
        <f t="shared" si="38"/>
        <v>0</v>
      </c>
    </row>
    <row r="2417" spans="5:8" x14ac:dyDescent="0.25">
      <c r="E2417" s="36"/>
      <c r="F2417" s="29" t="s">
        <v>3982</v>
      </c>
      <c r="G2417" s="34" t="s">
        <v>1581</v>
      </c>
      <c r="H2417" s="31">
        <f t="shared" si="38"/>
        <v>0</v>
      </c>
    </row>
    <row r="2418" spans="5:8" x14ac:dyDescent="0.25">
      <c r="E2418" s="36"/>
      <c r="F2418" s="29" t="s">
        <v>3983</v>
      </c>
      <c r="G2418" s="34" t="s">
        <v>1581</v>
      </c>
      <c r="H2418" s="31">
        <f t="shared" si="38"/>
        <v>0</v>
      </c>
    </row>
    <row r="2419" spans="5:8" x14ac:dyDescent="0.25">
      <c r="E2419" s="36"/>
      <c r="F2419" s="29" t="s">
        <v>3984</v>
      </c>
      <c r="G2419" s="34" t="s">
        <v>1581</v>
      </c>
      <c r="H2419" s="31">
        <f t="shared" si="38"/>
        <v>0</v>
      </c>
    </row>
    <row r="2420" spans="5:8" x14ac:dyDescent="0.25">
      <c r="E2420" s="36"/>
      <c r="F2420" s="29" t="s">
        <v>3985</v>
      </c>
      <c r="G2420" s="34" t="s">
        <v>1581</v>
      </c>
      <c r="H2420" s="31">
        <f t="shared" si="38"/>
        <v>0</v>
      </c>
    </row>
    <row r="2421" spans="5:8" x14ac:dyDescent="0.25">
      <c r="E2421" s="36"/>
      <c r="F2421" s="29" t="s">
        <v>3986</v>
      </c>
      <c r="G2421" s="34" t="s">
        <v>1581</v>
      </c>
      <c r="H2421" s="31">
        <f t="shared" si="38"/>
        <v>0</v>
      </c>
    </row>
    <row r="2422" spans="5:8" x14ac:dyDescent="0.25">
      <c r="E2422" s="36"/>
      <c r="F2422" s="29" t="s">
        <v>3987</v>
      </c>
      <c r="G2422" s="34" t="s">
        <v>1581</v>
      </c>
      <c r="H2422" s="31">
        <f t="shared" si="38"/>
        <v>0</v>
      </c>
    </row>
    <row r="2423" spans="5:8" x14ac:dyDescent="0.25">
      <c r="E2423" s="36"/>
      <c r="F2423" s="33" t="s">
        <v>3988</v>
      </c>
      <c r="G2423" s="34" t="s">
        <v>1581</v>
      </c>
      <c r="H2423" s="31">
        <f t="shared" si="38"/>
        <v>0</v>
      </c>
    </row>
    <row r="2424" spans="5:8" x14ac:dyDescent="0.25">
      <c r="E2424" s="36"/>
      <c r="F2424" s="29" t="s">
        <v>3989</v>
      </c>
      <c r="G2424" s="34" t="s">
        <v>1581</v>
      </c>
      <c r="H2424" s="31">
        <f t="shared" si="38"/>
        <v>0</v>
      </c>
    </row>
    <row r="2425" spans="5:8" x14ac:dyDescent="0.25">
      <c r="E2425" s="36"/>
      <c r="F2425" s="33" t="s">
        <v>3990</v>
      </c>
      <c r="G2425" s="34" t="s">
        <v>1581</v>
      </c>
      <c r="H2425" s="31">
        <f t="shared" si="38"/>
        <v>0</v>
      </c>
    </row>
    <row r="2426" spans="5:8" x14ac:dyDescent="0.25">
      <c r="E2426" s="36"/>
      <c r="F2426" s="29" t="s">
        <v>3991</v>
      </c>
      <c r="G2426" s="34" t="s">
        <v>1581</v>
      </c>
      <c r="H2426" s="31">
        <f t="shared" si="38"/>
        <v>0</v>
      </c>
    </row>
    <row r="2427" spans="5:8" x14ac:dyDescent="0.25">
      <c r="E2427" s="36"/>
      <c r="F2427" s="29" t="s">
        <v>3992</v>
      </c>
      <c r="G2427" s="34" t="s">
        <v>1581</v>
      </c>
      <c r="H2427" s="31">
        <f t="shared" si="38"/>
        <v>0</v>
      </c>
    </row>
    <row r="2428" spans="5:8" x14ac:dyDescent="0.25">
      <c r="E2428" s="36"/>
      <c r="F2428" s="29" t="s">
        <v>3993</v>
      </c>
      <c r="G2428" s="34" t="s">
        <v>1581</v>
      </c>
      <c r="H2428" s="31">
        <f t="shared" si="38"/>
        <v>0</v>
      </c>
    </row>
    <row r="2429" spans="5:8" x14ac:dyDescent="0.25">
      <c r="E2429" s="36"/>
      <c r="F2429" s="33" t="s">
        <v>3994</v>
      </c>
      <c r="G2429" s="34" t="s">
        <v>1581</v>
      </c>
      <c r="H2429" s="31">
        <f t="shared" si="38"/>
        <v>0</v>
      </c>
    </row>
    <row r="2430" spans="5:8" x14ac:dyDescent="0.25">
      <c r="E2430" s="36"/>
      <c r="F2430" s="33" t="s">
        <v>3995</v>
      </c>
      <c r="G2430" s="34" t="s">
        <v>1581</v>
      </c>
      <c r="H2430" s="31">
        <f t="shared" si="38"/>
        <v>0</v>
      </c>
    </row>
    <row r="2431" spans="5:8" x14ac:dyDescent="0.25">
      <c r="E2431" s="56"/>
      <c r="F2431" s="29" t="s">
        <v>3996</v>
      </c>
      <c r="G2431" s="34" t="s">
        <v>1581</v>
      </c>
      <c r="H2431" s="31">
        <f t="shared" si="38"/>
        <v>0</v>
      </c>
    </row>
    <row r="2432" spans="5:8" x14ac:dyDescent="0.25">
      <c r="E2432" s="56"/>
      <c r="F2432" s="29" t="s">
        <v>3997</v>
      </c>
      <c r="G2432" s="34" t="s">
        <v>1581</v>
      </c>
      <c r="H2432" s="31">
        <f t="shared" si="38"/>
        <v>0</v>
      </c>
    </row>
    <row r="2433" spans="5:8" x14ac:dyDescent="0.25">
      <c r="E2433" s="56"/>
      <c r="F2433" s="29" t="s">
        <v>3998</v>
      </c>
      <c r="G2433" s="34" t="s">
        <v>1581</v>
      </c>
      <c r="H2433" s="31">
        <f t="shared" si="38"/>
        <v>0</v>
      </c>
    </row>
    <row r="2434" spans="5:8" x14ac:dyDescent="0.25">
      <c r="E2434" s="56"/>
      <c r="F2434" s="33" t="s">
        <v>3999</v>
      </c>
      <c r="G2434" s="34" t="s">
        <v>1581</v>
      </c>
      <c r="H2434" s="31">
        <f t="shared" si="38"/>
        <v>0</v>
      </c>
    </row>
    <row r="2435" spans="5:8" x14ac:dyDescent="0.25">
      <c r="E2435" s="56"/>
      <c r="F2435" s="29" t="s">
        <v>4000</v>
      </c>
      <c r="G2435" s="34" t="s">
        <v>1581</v>
      </c>
      <c r="H2435" s="31">
        <f t="shared" si="38"/>
        <v>0</v>
      </c>
    </row>
    <row r="2436" spans="5:8" x14ac:dyDescent="0.25">
      <c r="E2436" s="56"/>
      <c r="F2436" s="33" t="s">
        <v>4001</v>
      </c>
      <c r="G2436" s="34" t="s">
        <v>1581</v>
      </c>
      <c r="H2436" s="31">
        <f t="shared" ref="H2436:H2499" si="39">VLOOKUP(G2436,$A$4:$B$31,2,FALSE)</f>
        <v>0</v>
      </c>
    </row>
    <row r="2437" spans="5:8" x14ac:dyDescent="0.25">
      <c r="E2437" s="36"/>
      <c r="F2437" s="29" t="s">
        <v>4002</v>
      </c>
      <c r="G2437" s="34" t="s">
        <v>1581</v>
      </c>
      <c r="H2437" s="31">
        <f t="shared" si="39"/>
        <v>0</v>
      </c>
    </row>
    <row r="2438" spans="5:8" x14ac:dyDescent="0.25">
      <c r="E2438" s="36"/>
      <c r="F2438" s="33" t="s">
        <v>4003</v>
      </c>
      <c r="G2438" s="34" t="s">
        <v>1581</v>
      </c>
      <c r="H2438" s="31">
        <f t="shared" si="39"/>
        <v>0</v>
      </c>
    </row>
    <row r="2439" spans="5:8" x14ac:dyDescent="0.25">
      <c r="E2439" s="36"/>
      <c r="F2439" s="29" t="s">
        <v>4004</v>
      </c>
      <c r="G2439" s="34" t="s">
        <v>1581</v>
      </c>
      <c r="H2439" s="31">
        <f t="shared" si="39"/>
        <v>0</v>
      </c>
    </row>
    <row r="2440" spans="5:8" x14ac:dyDescent="0.25">
      <c r="E2440" s="36"/>
      <c r="F2440" s="29" t="s">
        <v>4005</v>
      </c>
      <c r="G2440" s="34" t="s">
        <v>1581</v>
      </c>
      <c r="H2440" s="31">
        <f t="shared" si="39"/>
        <v>0</v>
      </c>
    </row>
    <row r="2441" spans="5:8" x14ac:dyDescent="0.25">
      <c r="E2441" s="36"/>
      <c r="F2441" s="29" t="s">
        <v>4006</v>
      </c>
      <c r="G2441" s="34" t="s">
        <v>1581</v>
      </c>
      <c r="H2441" s="31">
        <f t="shared" si="39"/>
        <v>0</v>
      </c>
    </row>
    <row r="2442" spans="5:8" x14ac:dyDescent="0.25">
      <c r="E2442" s="36"/>
      <c r="F2442" s="29" t="s">
        <v>4007</v>
      </c>
      <c r="G2442" s="34" t="s">
        <v>1581</v>
      </c>
      <c r="H2442" s="31">
        <f t="shared" si="39"/>
        <v>0</v>
      </c>
    </row>
    <row r="2443" spans="5:8" x14ac:dyDescent="0.25">
      <c r="E2443" s="36"/>
      <c r="F2443" s="33" t="s">
        <v>4008</v>
      </c>
      <c r="G2443" s="34" t="s">
        <v>1581</v>
      </c>
      <c r="H2443" s="31">
        <f t="shared" si="39"/>
        <v>0</v>
      </c>
    </row>
    <row r="2444" spans="5:8" x14ac:dyDescent="0.25">
      <c r="E2444" s="36"/>
      <c r="F2444" s="29" t="s">
        <v>4009</v>
      </c>
      <c r="G2444" s="34" t="s">
        <v>1581</v>
      </c>
      <c r="H2444" s="31">
        <f t="shared" si="39"/>
        <v>0</v>
      </c>
    </row>
    <row r="2445" spans="5:8" x14ac:dyDescent="0.25">
      <c r="E2445" s="36"/>
      <c r="F2445" s="33" t="s">
        <v>4010</v>
      </c>
      <c r="G2445" s="34" t="s">
        <v>1581</v>
      </c>
      <c r="H2445" s="31">
        <f t="shared" si="39"/>
        <v>0</v>
      </c>
    </row>
    <row r="2446" spans="5:8" x14ac:dyDescent="0.25">
      <c r="E2446" s="36"/>
      <c r="F2446" s="29" t="s">
        <v>4011</v>
      </c>
      <c r="G2446" s="34" t="s">
        <v>1581</v>
      </c>
      <c r="H2446" s="31">
        <f t="shared" si="39"/>
        <v>0</v>
      </c>
    </row>
    <row r="2447" spans="5:8" x14ac:dyDescent="0.25">
      <c r="E2447" s="36"/>
      <c r="F2447" s="29" t="s">
        <v>4012</v>
      </c>
      <c r="G2447" s="34" t="s">
        <v>1581</v>
      </c>
      <c r="H2447" s="31">
        <f t="shared" si="39"/>
        <v>0</v>
      </c>
    </row>
    <row r="2448" spans="5:8" x14ac:dyDescent="0.25">
      <c r="E2448" s="36"/>
      <c r="F2448" s="29" t="s">
        <v>4013</v>
      </c>
      <c r="G2448" s="34" t="s">
        <v>1581</v>
      </c>
      <c r="H2448" s="31">
        <f t="shared" si="39"/>
        <v>0</v>
      </c>
    </row>
    <row r="2449" spans="5:8" x14ac:dyDescent="0.25">
      <c r="E2449" s="36"/>
      <c r="F2449" s="33" t="s">
        <v>4014</v>
      </c>
      <c r="G2449" s="34" t="s">
        <v>1581</v>
      </c>
      <c r="H2449" s="31">
        <f t="shared" si="39"/>
        <v>0</v>
      </c>
    </row>
    <row r="2450" spans="5:8" x14ac:dyDescent="0.25">
      <c r="E2450" s="36"/>
      <c r="F2450" s="57" t="s">
        <v>4015</v>
      </c>
      <c r="G2450" s="34" t="s">
        <v>1581</v>
      </c>
      <c r="H2450" s="31">
        <f t="shared" si="39"/>
        <v>0</v>
      </c>
    </row>
    <row r="2451" spans="5:8" x14ac:dyDescent="0.25">
      <c r="E2451" s="36"/>
      <c r="F2451" s="33" t="s">
        <v>4016</v>
      </c>
      <c r="G2451" s="34" t="s">
        <v>1581</v>
      </c>
      <c r="H2451" s="31">
        <f t="shared" si="39"/>
        <v>0</v>
      </c>
    </row>
    <row r="2452" spans="5:8" x14ac:dyDescent="0.25">
      <c r="E2452" s="36"/>
      <c r="F2452" s="29" t="s">
        <v>4017</v>
      </c>
      <c r="G2452" s="34" t="s">
        <v>1581</v>
      </c>
      <c r="H2452" s="31">
        <f t="shared" si="39"/>
        <v>0</v>
      </c>
    </row>
    <row r="2453" spans="5:8" x14ac:dyDescent="0.25">
      <c r="E2453" s="36"/>
      <c r="F2453" s="33" t="s">
        <v>4018</v>
      </c>
      <c r="G2453" s="34" t="s">
        <v>1581</v>
      </c>
      <c r="H2453" s="31">
        <f t="shared" si="39"/>
        <v>0</v>
      </c>
    </row>
    <row r="2454" spans="5:8" x14ac:dyDescent="0.25">
      <c r="E2454" s="36"/>
      <c r="F2454" s="29" t="s">
        <v>4019</v>
      </c>
      <c r="G2454" s="34" t="s">
        <v>1581</v>
      </c>
      <c r="H2454" s="31">
        <f t="shared" si="39"/>
        <v>0</v>
      </c>
    </row>
    <row r="2455" spans="5:8" x14ac:dyDescent="0.25">
      <c r="E2455" s="36"/>
      <c r="F2455" s="29" t="s">
        <v>4020</v>
      </c>
      <c r="G2455" s="34" t="s">
        <v>1581</v>
      </c>
      <c r="H2455" s="31">
        <f t="shared" si="39"/>
        <v>0</v>
      </c>
    </row>
    <row r="2456" spans="5:8" x14ac:dyDescent="0.25">
      <c r="E2456" s="36"/>
      <c r="F2456" s="29" t="s">
        <v>4021</v>
      </c>
      <c r="G2456" s="34" t="s">
        <v>1581</v>
      </c>
      <c r="H2456" s="31">
        <f t="shared" si="39"/>
        <v>0</v>
      </c>
    </row>
    <row r="2457" spans="5:8" x14ac:dyDescent="0.25">
      <c r="E2457" s="36"/>
      <c r="F2457" s="33" t="s">
        <v>4022</v>
      </c>
      <c r="G2457" s="34" t="s">
        <v>1581</v>
      </c>
      <c r="H2457" s="31">
        <f t="shared" si="39"/>
        <v>0</v>
      </c>
    </row>
    <row r="2458" spans="5:8" x14ac:dyDescent="0.25">
      <c r="E2458" s="36"/>
      <c r="F2458" s="57" t="s">
        <v>4023</v>
      </c>
      <c r="G2458" s="34" t="s">
        <v>1581</v>
      </c>
      <c r="H2458" s="31">
        <f t="shared" si="39"/>
        <v>0</v>
      </c>
    </row>
    <row r="2459" spans="5:8" x14ac:dyDescent="0.25">
      <c r="E2459" s="36"/>
      <c r="F2459" s="29" t="s">
        <v>4024</v>
      </c>
      <c r="G2459" s="34" t="s">
        <v>1581</v>
      </c>
      <c r="H2459" s="31">
        <f t="shared" si="39"/>
        <v>0</v>
      </c>
    </row>
    <row r="2460" spans="5:8" x14ac:dyDescent="0.25">
      <c r="E2460" s="36"/>
      <c r="F2460" s="29" t="s">
        <v>4025</v>
      </c>
      <c r="G2460" s="34" t="s">
        <v>1581</v>
      </c>
      <c r="H2460" s="31">
        <f t="shared" si="39"/>
        <v>0</v>
      </c>
    </row>
    <row r="2461" spans="5:8" x14ac:dyDescent="0.25">
      <c r="E2461" s="36"/>
      <c r="F2461" s="33" t="s">
        <v>4026</v>
      </c>
      <c r="G2461" s="34" t="s">
        <v>1581</v>
      </c>
      <c r="H2461" s="31">
        <f t="shared" si="39"/>
        <v>0</v>
      </c>
    </row>
    <row r="2462" spans="5:8" x14ac:dyDescent="0.25">
      <c r="E2462" s="36"/>
      <c r="F2462" s="29" t="s">
        <v>4027</v>
      </c>
      <c r="G2462" s="34" t="s">
        <v>1581</v>
      </c>
      <c r="H2462" s="31">
        <f t="shared" si="39"/>
        <v>0</v>
      </c>
    </row>
    <row r="2463" spans="5:8" x14ac:dyDescent="0.25">
      <c r="E2463" s="36"/>
      <c r="F2463" s="33" t="s">
        <v>4028</v>
      </c>
      <c r="G2463" s="34" t="s">
        <v>1581</v>
      </c>
      <c r="H2463" s="31">
        <f t="shared" si="39"/>
        <v>0</v>
      </c>
    </row>
    <row r="2464" spans="5:8" x14ac:dyDescent="0.25">
      <c r="E2464" s="36"/>
      <c r="F2464" s="29" t="s">
        <v>4029</v>
      </c>
      <c r="G2464" s="34" t="s">
        <v>1581</v>
      </c>
      <c r="H2464" s="31">
        <f t="shared" si="39"/>
        <v>0</v>
      </c>
    </row>
    <row r="2465" spans="5:8" x14ac:dyDescent="0.25">
      <c r="E2465" s="36"/>
      <c r="F2465" s="29" t="s">
        <v>4030</v>
      </c>
      <c r="G2465" s="34" t="s">
        <v>1581</v>
      </c>
      <c r="H2465" s="31">
        <f t="shared" si="39"/>
        <v>0</v>
      </c>
    </row>
    <row r="2466" spans="5:8" x14ac:dyDescent="0.25">
      <c r="E2466" s="36"/>
      <c r="F2466" s="29" t="s">
        <v>4031</v>
      </c>
      <c r="G2466" s="34" t="s">
        <v>1581</v>
      </c>
      <c r="H2466" s="31">
        <f t="shared" si="39"/>
        <v>0</v>
      </c>
    </row>
    <row r="2467" spans="5:8" x14ac:dyDescent="0.25">
      <c r="E2467" s="36"/>
      <c r="F2467" s="33" t="s">
        <v>4032</v>
      </c>
      <c r="G2467" s="34" t="s">
        <v>1581</v>
      </c>
      <c r="H2467" s="31">
        <f t="shared" si="39"/>
        <v>0</v>
      </c>
    </row>
    <row r="2468" spans="5:8" x14ac:dyDescent="0.25">
      <c r="E2468" s="36"/>
      <c r="F2468" s="29" t="s">
        <v>4033</v>
      </c>
      <c r="G2468" s="34" t="s">
        <v>1581</v>
      </c>
      <c r="H2468" s="31">
        <f t="shared" si="39"/>
        <v>0</v>
      </c>
    </row>
    <row r="2469" spans="5:8" x14ac:dyDescent="0.25">
      <c r="E2469" s="36"/>
      <c r="F2469" s="29" t="s">
        <v>4034</v>
      </c>
      <c r="G2469" s="34" t="s">
        <v>1581</v>
      </c>
      <c r="H2469" s="31">
        <f t="shared" si="39"/>
        <v>0</v>
      </c>
    </row>
    <row r="2470" spans="5:8" x14ac:dyDescent="0.25">
      <c r="E2470" s="36"/>
      <c r="F2470" s="33" t="s">
        <v>4035</v>
      </c>
      <c r="G2470" s="34" t="s">
        <v>1581</v>
      </c>
      <c r="H2470" s="31">
        <f t="shared" si="39"/>
        <v>0</v>
      </c>
    </row>
    <row r="2471" spans="5:8" x14ac:dyDescent="0.25">
      <c r="E2471" s="36"/>
      <c r="F2471" s="29" t="s">
        <v>4036</v>
      </c>
      <c r="G2471" s="34" t="s">
        <v>1581</v>
      </c>
      <c r="H2471" s="31">
        <f t="shared" si="39"/>
        <v>0</v>
      </c>
    </row>
    <row r="2472" spans="5:8" x14ac:dyDescent="0.25">
      <c r="E2472" s="36"/>
      <c r="F2472" s="29" t="s">
        <v>4037</v>
      </c>
      <c r="G2472" s="34" t="s">
        <v>1581</v>
      </c>
      <c r="H2472" s="31">
        <f t="shared" si="39"/>
        <v>0</v>
      </c>
    </row>
    <row r="2473" spans="5:8" x14ac:dyDescent="0.25">
      <c r="E2473" s="36"/>
      <c r="F2473" s="33" t="s">
        <v>4038</v>
      </c>
      <c r="G2473" s="34" t="s">
        <v>1581</v>
      </c>
      <c r="H2473" s="31">
        <f t="shared" si="39"/>
        <v>0</v>
      </c>
    </row>
    <row r="2474" spans="5:8" x14ac:dyDescent="0.25">
      <c r="E2474" s="36"/>
      <c r="F2474" s="33" t="s">
        <v>4039</v>
      </c>
      <c r="G2474" s="34" t="s">
        <v>1581</v>
      </c>
      <c r="H2474" s="31">
        <f t="shared" si="39"/>
        <v>0</v>
      </c>
    </row>
    <row r="2475" spans="5:8" x14ac:dyDescent="0.25">
      <c r="E2475" s="36"/>
      <c r="F2475" s="29" t="s">
        <v>4040</v>
      </c>
      <c r="G2475" s="34" t="s">
        <v>1581</v>
      </c>
      <c r="H2475" s="31">
        <f t="shared" si="39"/>
        <v>0</v>
      </c>
    </row>
    <row r="2476" spans="5:8" x14ac:dyDescent="0.25">
      <c r="E2476" s="36"/>
      <c r="F2476" s="29" t="s">
        <v>4041</v>
      </c>
      <c r="G2476" s="34" t="s">
        <v>1581</v>
      </c>
      <c r="H2476" s="31">
        <f t="shared" si="39"/>
        <v>0</v>
      </c>
    </row>
    <row r="2477" spans="5:8" x14ac:dyDescent="0.25">
      <c r="E2477" s="36"/>
      <c r="F2477" s="33" t="s">
        <v>4042</v>
      </c>
      <c r="G2477" s="34" t="s">
        <v>1581</v>
      </c>
      <c r="H2477" s="31">
        <f t="shared" si="39"/>
        <v>0</v>
      </c>
    </row>
    <row r="2478" spans="5:8" x14ac:dyDescent="0.25">
      <c r="E2478" s="36"/>
      <c r="F2478" s="29" t="s">
        <v>4043</v>
      </c>
      <c r="G2478" s="34" t="s">
        <v>1581</v>
      </c>
      <c r="H2478" s="31">
        <f t="shared" si="39"/>
        <v>0</v>
      </c>
    </row>
    <row r="2479" spans="5:8" x14ac:dyDescent="0.25">
      <c r="E2479" s="36"/>
      <c r="F2479" s="29" t="s">
        <v>4044</v>
      </c>
      <c r="G2479" s="34" t="s">
        <v>1581</v>
      </c>
      <c r="H2479" s="31">
        <f t="shared" si="39"/>
        <v>0</v>
      </c>
    </row>
    <row r="2480" spans="5:8" x14ac:dyDescent="0.25">
      <c r="E2480" s="36"/>
      <c r="F2480" s="29" t="s">
        <v>4045</v>
      </c>
      <c r="G2480" s="34" t="s">
        <v>1581</v>
      </c>
      <c r="H2480" s="31">
        <f t="shared" si="39"/>
        <v>0</v>
      </c>
    </row>
    <row r="2481" spans="5:8" x14ac:dyDescent="0.25">
      <c r="E2481" s="36"/>
      <c r="F2481" s="29" t="s">
        <v>4046</v>
      </c>
      <c r="G2481" s="34" t="s">
        <v>1581</v>
      </c>
      <c r="H2481" s="31">
        <f t="shared" si="39"/>
        <v>0</v>
      </c>
    </row>
    <row r="2482" spans="5:8" x14ac:dyDescent="0.25">
      <c r="E2482" s="36"/>
      <c r="F2482" s="29" t="s">
        <v>4047</v>
      </c>
      <c r="G2482" s="34" t="s">
        <v>1581</v>
      </c>
      <c r="H2482" s="31">
        <f t="shared" si="39"/>
        <v>0</v>
      </c>
    </row>
    <row r="2483" spans="5:8" x14ac:dyDescent="0.25">
      <c r="E2483" s="36"/>
      <c r="F2483" s="29" t="s">
        <v>4048</v>
      </c>
      <c r="G2483" s="34" t="s">
        <v>1581</v>
      </c>
      <c r="H2483" s="31">
        <f t="shared" si="39"/>
        <v>0</v>
      </c>
    </row>
    <row r="2484" spans="5:8" x14ac:dyDescent="0.25">
      <c r="E2484" s="36"/>
      <c r="F2484" s="29" t="s">
        <v>4049</v>
      </c>
      <c r="G2484" s="34" t="s">
        <v>1581</v>
      </c>
      <c r="H2484" s="31">
        <f t="shared" si="39"/>
        <v>0</v>
      </c>
    </row>
    <row r="2485" spans="5:8" x14ac:dyDescent="0.25">
      <c r="E2485" s="36"/>
      <c r="F2485" s="29" t="s">
        <v>4050</v>
      </c>
      <c r="G2485" s="34" t="s">
        <v>1581</v>
      </c>
      <c r="H2485" s="31">
        <f t="shared" si="39"/>
        <v>0</v>
      </c>
    </row>
    <row r="2486" spans="5:8" x14ac:dyDescent="0.25">
      <c r="E2486" s="36"/>
      <c r="F2486" s="33" t="s">
        <v>4051</v>
      </c>
      <c r="G2486" s="34" t="s">
        <v>1581</v>
      </c>
      <c r="H2486" s="31">
        <f t="shared" si="39"/>
        <v>0</v>
      </c>
    </row>
    <row r="2487" spans="5:8" x14ac:dyDescent="0.25">
      <c r="E2487" s="36"/>
      <c r="F2487" s="33" t="s">
        <v>4052</v>
      </c>
      <c r="G2487" s="34" t="s">
        <v>1581</v>
      </c>
      <c r="H2487" s="31">
        <f t="shared" si="39"/>
        <v>0</v>
      </c>
    </row>
    <row r="2488" spans="5:8" x14ac:dyDescent="0.25">
      <c r="E2488" s="36"/>
      <c r="F2488" s="33" t="s">
        <v>4053</v>
      </c>
      <c r="G2488" s="34" t="s">
        <v>1581</v>
      </c>
      <c r="H2488" s="31">
        <f t="shared" si="39"/>
        <v>0</v>
      </c>
    </row>
    <row r="2489" spans="5:8" x14ac:dyDescent="0.25">
      <c r="E2489" s="36"/>
      <c r="F2489" s="33" t="s">
        <v>4054</v>
      </c>
      <c r="G2489" s="34" t="s">
        <v>1581</v>
      </c>
      <c r="H2489" s="31">
        <f t="shared" si="39"/>
        <v>0</v>
      </c>
    </row>
    <row r="2490" spans="5:8" x14ac:dyDescent="0.25">
      <c r="E2490" s="36"/>
      <c r="F2490" s="29" t="s">
        <v>4055</v>
      </c>
      <c r="G2490" s="34" t="s">
        <v>1581</v>
      </c>
      <c r="H2490" s="31">
        <f t="shared" si="39"/>
        <v>0</v>
      </c>
    </row>
    <row r="2491" spans="5:8" x14ac:dyDescent="0.25">
      <c r="E2491" s="36"/>
      <c r="F2491" s="29" t="s">
        <v>4056</v>
      </c>
      <c r="G2491" s="34" t="s">
        <v>1581</v>
      </c>
      <c r="H2491" s="31">
        <f t="shared" si="39"/>
        <v>0</v>
      </c>
    </row>
    <row r="2492" spans="5:8" x14ac:dyDescent="0.25">
      <c r="E2492" s="36"/>
      <c r="F2492" s="33" t="s">
        <v>4057</v>
      </c>
      <c r="G2492" s="34" t="s">
        <v>1581</v>
      </c>
      <c r="H2492" s="31">
        <f t="shared" si="39"/>
        <v>0</v>
      </c>
    </row>
    <row r="2493" spans="5:8" x14ac:dyDescent="0.25">
      <c r="E2493" s="36"/>
      <c r="F2493" s="33" t="s">
        <v>4058</v>
      </c>
      <c r="G2493" s="34" t="s">
        <v>1581</v>
      </c>
      <c r="H2493" s="31">
        <f t="shared" si="39"/>
        <v>0</v>
      </c>
    </row>
    <row r="2494" spans="5:8" x14ac:dyDescent="0.25">
      <c r="E2494" s="36"/>
      <c r="F2494" s="29" t="s">
        <v>4059</v>
      </c>
      <c r="G2494" s="34" t="s">
        <v>1581</v>
      </c>
      <c r="H2494" s="31">
        <f t="shared" si="39"/>
        <v>0</v>
      </c>
    </row>
    <row r="2495" spans="5:8" x14ac:dyDescent="0.25">
      <c r="E2495" s="36"/>
      <c r="F2495" s="33" t="s">
        <v>4060</v>
      </c>
      <c r="G2495" s="34" t="s">
        <v>1581</v>
      </c>
      <c r="H2495" s="31">
        <f t="shared" si="39"/>
        <v>0</v>
      </c>
    </row>
    <row r="2496" spans="5:8" x14ac:dyDescent="0.25">
      <c r="E2496" s="36"/>
      <c r="F2496" s="33" t="s">
        <v>4061</v>
      </c>
      <c r="G2496" s="34" t="s">
        <v>1581</v>
      </c>
      <c r="H2496" s="31">
        <f t="shared" si="39"/>
        <v>0</v>
      </c>
    </row>
    <row r="2497" spans="5:8" x14ac:dyDescent="0.25">
      <c r="E2497" s="36"/>
      <c r="F2497" s="29" t="s">
        <v>4062</v>
      </c>
      <c r="G2497" s="34" t="s">
        <v>1581</v>
      </c>
      <c r="H2497" s="31">
        <f t="shared" si="39"/>
        <v>0</v>
      </c>
    </row>
    <row r="2498" spans="5:8" x14ac:dyDescent="0.25">
      <c r="E2498" s="36"/>
      <c r="F2498" s="33" t="s">
        <v>4063</v>
      </c>
      <c r="G2498" s="34" t="s">
        <v>1581</v>
      </c>
      <c r="H2498" s="31">
        <f t="shared" si="39"/>
        <v>0</v>
      </c>
    </row>
    <row r="2499" spans="5:8" x14ac:dyDescent="0.25">
      <c r="E2499" s="36"/>
      <c r="F2499" s="33" t="s">
        <v>4064</v>
      </c>
      <c r="G2499" s="34" t="s">
        <v>1581</v>
      </c>
      <c r="H2499" s="31">
        <f t="shared" si="39"/>
        <v>0</v>
      </c>
    </row>
    <row r="2500" spans="5:8" x14ac:dyDescent="0.25">
      <c r="E2500" s="36"/>
      <c r="F2500" s="33" t="s">
        <v>4065</v>
      </c>
      <c r="G2500" s="34" t="s">
        <v>1581</v>
      </c>
      <c r="H2500" s="31">
        <f t="shared" ref="H2500:H2563" si="40">VLOOKUP(G2500,$A$4:$B$31,2,FALSE)</f>
        <v>0</v>
      </c>
    </row>
    <row r="2501" spans="5:8" x14ac:dyDescent="0.25">
      <c r="E2501" s="36"/>
      <c r="F2501" s="33" t="s">
        <v>4066</v>
      </c>
      <c r="G2501" s="34" t="s">
        <v>1581</v>
      </c>
      <c r="H2501" s="31">
        <f t="shared" si="40"/>
        <v>0</v>
      </c>
    </row>
    <row r="2502" spans="5:8" x14ac:dyDescent="0.25">
      <c r="E2502" s="36"/>
      <c r="F2502" s="33" t="s">
        <v>4067</v>
      </c>
      <c r="G2502" s="34" t="s">
        <v>1581</v>
      </c>
      <c r="H2502" s="31">
        <f t="shared" si="40"/>
        <v>0</v>
      </c>
    </row>
    <row r="2503" spans="5:8" x14ac:dyDescent="0.25">
      <c r="E2503" s="36"/>
      <c r="F2503" s="33" t="s">
        <v>4068</v>
      </c>
      <c r="G2503" s="34" t="s">
        <v>1581</v>
      </c>
      <c r="H2503" s="31">
        <f t="shared" si="40"/>
        <v>0</v>
      </c>
    </row>
    <row r="2504" spans="5:8" x14ac:dyDescent="0.25">
      <c r="E2504" s="36"/>
      <c r="F2504" s="33" t="s">
        <v>4069</v>
      </c>
      <c r="G2504" s="34" t="s">
        <v>1581</v>
      </c>
      <c r="H2504" s="31">
        <f t="shared" si="40"/>
        <v>0</v>
      </c>
    </row>
    <row r="2505" spans="5:8" x14ac:dyDescent="0.25">
      <c r="E2505" s="36"/>
      <c r="F2505" s="33" t="s">
        <v>4070</v>
      </c>
      <c r="G2505" s="34" t="s">
        <v>1581</v>
      </c>
      <c r="H2505" s="31">
        <f t="shared" si="40"/>
        <v>0</v>
      </c>
    </row>
    <row r="2506" spans="5:8" x14ac:dyDescent="0.25">
      <c r="E2506" s="36"/>
      <c r="F2506" s="29" t="s">
        <v>4071</v>
      </c>
      <c r="G2506" s="34" t="s">
        <v>1557</v>
      </c>
      <c r="H2506" s="31">
        <f t="shared" si="40"/>
        <v>0.10960000000000003</v>
      </c>
    </row>
    <row r="2507" spans="5:8" x14ac:dyDescent="0.25">
      <c r="E2507" s="36"/>
      <c r="F2507" s="33" t="s">
        <v>4072</v>
      </c>
      <c r="G2507" s="34" t="s">
        <v>1581</v>
      </c>
      <c r="H2507" s="31">
        <f t="shared" si="40"/>
        <v>0</v>
      </c>
    </row>
    <row r="2508" spans="5:8" x14ac:dyDescent="0.25">
      <c r="E2508" s="36"/>
      <c r="F2508" s="33" t="s">
        <v>4073</v>
      </c>
      <c r="G2508" s="34" t="s">
        <v>1581</v>
      </c>
      <c r="H2508" s="31">
        <f t="shared" si="40"/>
        <v>0</v>
      </c>
    </row>
    <row r="2509" spans="5:8" x14ac:dyDescent="0.25">
      <c r="E2509" s="36"/>
      <c r="F2509" s="29" t="s">
        <v>4074</v>
      </c>
      <c r="G2509" s="34" t="s">
        <v>1581</v>
      </c>
      <c r="H2509" s="31">
        <f t="shared" si="40"/>
        <v>0</v>
      </c>
    </row>
    <row r="2510" spans="5:8" x14ac:dyDescent="0.25">
      <c r="E2510" s="36"/>
      <c r="F2510" s="29" t="s">
        <v>4075</v>
      </c>
      <c r="G2510" s="34" t="s">
        <v>1581</v>
      </c>
      <c r="H2510" s="31">
        <f t="shared" si="40"/>
        <v>0</v>
      </c>
    </row>
    <row r="2511" spans="5:8" x14ac:dyDescent="0.25">
      <c r="E2511" s="36"/>
      <c r="F2511" s="29" t="s">
        <v>4076</v>
      </c>
      <c r="G2511" s="34" t="s">
        <v>1581</v>
      </c>
      <c r="H2511" s="31">
        <f t="shared" si="40"/>
        <v>0</v>
      </c>
    </row>
    <row r="2512" spans="5:8" x14ac:dyDescent="0.25">
      <c r="E2512" s="36"/>
      <c r="F2512" s="29" t="s">
        <v>4077</v>
      </c>
      <c r="G2512" s="34" t="s">
        <v>1581</v>
      </c>
      <c r="H2512" s="31">
        <f t="shared" si="40"/>
        <v>0</v>
      </c>
    </row>
    <row r="2513" spans="5:8" x14ac:dyDescent="0.25">
      <c r="E2513" s="36"/>
      <c r="F2513" s="29" t="s">
        <v>4078</v>
      </c>
      <c r="G2513" s="34" t="s">
        <v>1581</v>
      </c>
      <c r="H2513" s="31">
        <f t="shared" si="40"/>
        <v>0</v>
      </c>
    </row>
    <row r="2514" spans="5:8" x14ac:dyDescent="0.25">
      <c r="E2514" s="36"/>
      <c r="F2514" s="33" t="s">
        <v>4079</v>
      </c>
      <c r="G2514" s="34" t="s">
        <v>1581</v>
      </c>
      <c r="H2514" s="31">
        <f t="shared" si="40"/>
        <v>0</v>
      </c>
    </row>
    <row r="2515" spans="5:8" x14ac:dyDescent="0.25">
      <c r="E2515" s="36"/>
      <c r="F2515" s="57" t="s">
        <v>4080</v>
      </c>
      <c r="G2515" s="34" t="s">
        <v>1581</v>
      </c>
      <c r="H2515" s="31">
        <f t="shared" si="40"/>
        <v>0</v>
      </c>
    </row>
    <row r="2516" spans="5:8" x14ac:dyDescent="0.25">
      <c r="E2516" s="36"/>
      <c r="F2516" s="57" t="s">
        <v>4081</v>
      </c>
      <c r="G2516" s="34" t="s">
        <v>1581</v>
      </c>
      <c r="H2516" s="31">
        <f t="shared" si="40"/>
        <v>0</v>
      </c>
    </row>
    <row r="2517" spans="5:8" x14ac:dyDescent="0.25">
      <c r="E2517" s="36"/>
      <c r="F2517" s="29" t="s">
        <v>4082</v>
      </c>
      <c r="G2517" s="34" t="s">
        <v>1581</v>
      </c>
      <c r="H2517" s="31">
        <f t="shared" si="40"/>
        <v>0</v>
      </c>
    </row>
    <row r="2518" spans="5:8" x14ac:dyDescent="0.25">
      <c r="E2518" s="36"/>
      <c r="F2518" s="29" t="s">
        <v>4083</v>
      </c>
      <c r="G2518" s="34" t="s">
        <v>1581</v>
      </c>
      <c r="H2518" s="31">
        <f t="shared" si="40"/>
        <v>0</v>
      </c>
    </row>
    <row r="2519" spans="5:8" x14ac:dyDescent="0.25">
      <c r="E2519" s="36"/>
      <c r="F2519" s="29" t="s">
        <v>4084</v>
      </c>
      <c r="G2519" s="34" t="s">
        <v>1581</v>
      </c>
      <c r="H2519" s="31">
        <f t="shared" si="40"/>
        <v>0</v>
      </c>
    </row>
    <row r="2520" spans="5:8" x14ac:dyDescent="0.25">
      <c r="E2520" s="36"/>
      <c r="F2520" s="29" t="s">
        <v>4085</v>
      </c>
      <c r="G2520" s="34" t="s">
        <v>1581</v>
      </c>
      <c r="H2520" s="31">
        <f t="shared" si="40"/>
        <v>0</v>
      </c>
    </row>
    <row r="2521" spans="5:8" x14ac:dyDescent="0.25">
      <c r="E2521" s="36"/>
      <c r="F2521" s="29" t="s">
        <v>4086</v>
      </c>
      <c r="G2521" s="34" t="s">
        <v>1581</v>
      </c>
      <c r="H2521" s="31">
        <f t="shared" si="40"/>
        <v>0</v>
      </c>
    </row>
    <row r="2522" spans="5:8" x14ac:dyDescent="0.25">
      <c r="E2522" s="36"/>
      <c r="F2522" s="33" t="s">
        <v>4087</v>
      </c>
      <c r="G2522" s="34" t="s">
        <v>1581</v>
      </c>
      <c r="H2522" s="31">
        <f t="shared" si="40"/>
        <v>0</v>
      </c>
    </row>
    <row r="2523" spans="5:8" x14ac:dyDescent="0.25">
      <c r="E2523" s="36"/>
      <c r="F2523" s="29" t="s">
        <v>4088</v>
      </c>
      <c r="G2523" s="34" t="s">
        <v>1581</v>
      </c>
      <c r="H2523" s="31">
        <f t="shared" si="40"/>
        <v>0</v>
      </c>
    </row>
    <row r="2524" spans="5:8" x14ac:dyDescent="0.25">
      <c r="E2524" s="36"/>
      <c r="F2524" s="33" t="s">
        <v>4089</v>
      </c>
      <c r="G2524" s="34" t="s">
        <v>1581</v>
      </c>
      <c r="H2524" s="31">
        <f t="shared" si="40"/>
        <v>0</v>
      </c>
    </row>
    <row r="2525" spans="5:8" x14ac:dyDescent="0.25">
      <c r="E2525" s="36"/>
      <c r="F2525" s="29" t="s">
        <v>4090</v>
      </c>
      <c r="G2525" s="34" t="s">
        <v>1581</v>
      </c>
      <c r="H2525" s="31">
        <f t="shared" si="40"/>
        <v>0</v>
      </c>
    </row>
    <row r="2526" spans="5:8" x14ac:dyDescent="0.25">
      <c r="E2526" s="36"/>
      <c r="F2526" s="33" t="s">
        <v>4091</v>
      </c>
      <c r="G2526" s="34" t="s">
        <v>1581</v>
      </c>
      <c r="H2526" s="31">
        <f t="shared" si="40"/>
        <v>0</v>
      </c>
    </row>
    <row r="2527" spans="5:8" x14ac:dyDescent="0.25">
      <c r="E2527" s="36"/>
      <c r="F2527" s="33" t="s">
        <v>4092</v>
      </c>
      <c r="G2527" s="34" t="s">
        <v>1581</v>
      </c>
      <c r="H2527" s="31">
        <f t="shared" si="40"/>
        <v>0</v>
      </c>
    </row>
    <row r="2528" spans="5:8" x14ac:dyDescent="0.25">
      <c r="E2528" s="36"/>
      <c r="F2528" s="54" t="s">
        <v>4093</v>
      </c>
      <c r="G2528" s="34" t="s">
        <v>1581</v>
      </c>
      <c r="H2528" s="31">
        <f t="shared" si="40"/>
        <v>0</v>
      </c>
    </row>
    <row r="2529" spans="5:8" x14ac:dyDescent="0.25">
      <c r="E2529" s="36"/>
      <c r="F2529" s="29" t="s">
        <v>4094</v>
      </c>
      <c r="G2529" s="34" t="s">
        <v>1581</v>
      </c>
      <c r="H2529" s="31">
        <f t="shared" si="40"/>
        <v>0</v>
      </c>
    </row>
    <row r="2530" spans="5:8" x14ac:dyDescent="0.25">
      <c r="E2530" s="36"/>
      <c r="F2530" s="29" t="s">
        <v>4095</v>
      </c>
      <c r="G2530" s="34" t="s">
        <v>1581</v>
      </c>
      <c r="H2530" s="31">
        <f t="shared" si="40"/>
        <v>0</v>
      </c>
    </row>
    <row r="2531" spans="5:8" x14ac:dyDescent="0.25">
      <c r="E2531" s="36"/>
      <c r="F2531" s="29" t="s">
        <v>4096</v>
      </c>
      <c r="G2531" s="34" t="s">
        <v>1581</v>
      </c>
      <c r="H2531" s="31">
        <f t="shared" si="40"/>
        <v>0</v>
      </c>
    </row>
    <row r="2532" spans="5:8" x14ac:dyDescent="0.25">
      <c r="E2532" s="36"/>
      <c r="F2532" s="29" t="s">
        <v>4097</v>
      </c>
      <c r="G2532" s="34" t="s">
        <v>1581</v>
      </c>
      <c r="H2532" s="31">
        <f t="shared" si="40"/>
        <v>0</v>
      </c>
    </row>
    <row r="2533" spans="5:8" x14ac:dyDescent="0.25">
      <c r="E2533" s="36"/>
      <c r="F2533" s="32" t="s">
        <v>4098</v>
      </c>
      <c r="G2533" s="34" t="s">
        <v>1581</v>
      </c>
      <c r="H2533" s="31">
        <f t="shared" si="40"/>
        <v>0</v>
      </c>
    </row>
    <row r="2534" spans="5:8" x14ac:dyDescent="0.25">
      <c r="E2534" s="36"/>
      <c r="F2534" s="33" t="s">
        <v>4099</v>
      </c>
      <c r="G2534" s="34" t="s">
        <v>1581</v>
      </c>
      <c r="H2534" s="31">
        <f t="shared" si="40"/>
        <v>0</v>
      </c>
    </row>
    <row r="2535" spans="5:8" x14ac:dyDescent="0.25">
      <c r="E2535" s="36"/>
      <c r="F2535" s="54" t="s">
        <v>4100</v>
      </c>
      <c r="G2535" s="34" t="s">
        <v>1581</v>
      </c>
      <c r="H2535" s="31">
        <f t="shared" si="40"/>
        <v>0</v>
      </c>
    </row>
    <row r="2536" spans="5:8" x14ac:dyDescent="0.25">
      <c r="E2536" s="36"/>
      <c r="F2536" s="33" t="s">
        <v>4101</v>
      </c>
      <c r="G2536" s="34" t="s">
        <v>1581</v>
      </c>
      <c r="H2536" s="31">
        <f t="shared" si="40"/>
        <v>0</v>
      </c>
    </row>
    <row r="2537" spans="5:8" x14ac:dyDescent="0.25">
      <c r="E2537" s="36"/>
      <c r="F2537" s="29" t="s">
        <v>4102</v>
      </c>
      <c r="G2537" s="34" t="s">
        <v>1581</v>
      </c>
      <c r="H2537" s="31">
        <f t="shared" si="40"/>
        <v>0</v>
      </c>
    </row>
    <row r="2538" spans="5:8" x14ac:dyDescent="0.25">
      <c r="E2538" s="36"/>
      <c r="F2538" s="33" t="s">
        <v>4103</v>
      </c>
      <c r="G2538" s="34" t="s">
        <v>1581</v>
      </c>
      <c r="H2538" s="31">
        <f t="shared" si="40"/>
        <v>0</v>
      </c>
    </row>
    <row r="2539" spans="5:8" x14ac:dyDescent="0.25">
      <c r="E2539" s="36"/>
      <c r="F2539" s="33" t="s">
        <v>4104</v>
      </c>
      <c r="G2539" s="34" t="s">
        <v>1581</v>
      </c>
      <c r="H2539" s="31">
        <f t="shared" si="40"/>
        <v>0</v>
      </c>
    </row>
    <row r="2540" spans="5:8" x14ac:dyDescent="0.25">
      <c r="E2540" s="36"/>
      <c r="F2540" s="29" t="s">
        <v>4105</v>
      </c>
      <c r="G2540" s="34" t="s">
        <v>1581</v>
      </c>
      <c r="H2540" s="31">
        <f t="shared" si="40"/>
        <v>0</v>
      </c>
    </row>
    <row r="2541" spans="5:8" x14ac:dyDescent="0.25">
      <c r="E2541" s="36"/>
      <c r="F2541" s="29" t="s">
        <v>4106</v>
      </c>
      <c r="G2541" s="34" t="s">
        <v>1581</v>
      </c>
      <c r="H2541" s="31">
        <f t="shared" si="40"/>
        <v>0</v>
      </c>
    </row>
    <row r="2542" spans="5:8" x14ac:dyDescent="0.25">
      <c r="E2542" s="36"/>
      <c r="F2542" s="53" t="s">
        <v>4107</v>
      </c>
      <c r="G2542" s="34" t="s">
        <v>1581</v>
      </c>
      <c r="H2542" s="31">
        <f t="shared" si="40"/>
        <v>0</v>
      </c>
    </row>
    <row r="2543" spans="5:8" x14ac:dyDescent="0.25">
      <c r="E2543" s="36"/>
      <c r="F2543" s="29" t="s">
        <v>4108</v>
      </c>
      <c r="G2543" s="34" t="s">
        <v>1581</v>
      </c>
      <c r="H2543" s="31">
        <f t="shared" si="40"/>
        <v>0</v>
      </c>
    </row>
    <row r="2544" spans="5:8" x14ac:dyDescent="0.25">
      <c r="E2544" s="36"/>
      <c r="F2544" s="29" t="s">
        <v>4109</v>
      </c>
      <c r="G2544" s="34" t="s">
        <v>1581</v>
      </c>
      <c r="H2544" s="31">
        <f t="shared" si="40"/>
        <v>0</v>
      </c>
    </row>
    <row r="2545" spans="5:8" x14ac:dyDescent="0.25">
      <c r="E2545" s="36"/>
      <c r="F2545" s="33" t="s">
        <v>4110</v>
      </c>
      <c r="G2545" s="34" t="s">
        <v>1581</v>
      </c>
      <c r="H2545" s="31">
        <f t="shared" si="40"/>
        <v>0</v>
      </c>
    </row>
    <row r="2546" spans="5:8" x14ac:dyDescent="0.25">
      <c r="E2546" s="36"/>
      <c r="F2546" s="33" t="s">
        <v>4111</v>
      </c>
      <c r="G2546" s="34" t="s">
        <v>1581</v>
      </c>
      <c r="H2546" s="31">
        <f t="shared" si="40"/>
        <v>0</v>
      </c>
    </row>
    <row r="2547" spans="5:8" x14ac:dyDescent="0.25">
      <c r="E2547" s="36"/>
      <c r="F2547" s="33" t="s">
        <v>4112</v>
      </c>
      <c r="G2547" s="34" t="s">
        <v>1581</v>
      </c>
      <c r="H2547" s="31">
        <f t="shared" si="40"/>
        <v>0</v>
      </c>
    </row>
    <row r="2548" spans="5:8" x14ac:dyDescent="0.25">
      <c r="E2548" s="36"/>
      <c r="F2548" s="33" t="s">
        <v>4113</v>
      </c>
      <c r="G2548" s="34" t="s">
        <v>1581</v>
      </c>
      <c r="H2548" s="31">
        <f t="shared" si="40"/>
        <v>0</v>
      </c>
    </row>
    <row r="2549" spans="5:8" x14ac:dyDescent="0.25">
      <c r="E2549" s="36"/>
      <c r="F2549" s="53" t="s">
        <v>4114</v>
      </c>
      <c r="G2549" s="34" t="s">
        <v>1581</v>
      </c>
      <c r="H2549" s="31">
        <f t="shared" si="40"/>
        <v>0</v>
      </c>
    </row>
    <row r="2550" spans="5:8" x14ac:dyDescent="0.25">
      <c r="E2550" s="36"/>
      <c r="F2550" s="33" t="s">
        <v>4115</v>
      </c>
      <c r="G2550" s="34" t="s">
        <v>1581</v>
      </c>
      <c r="H2550" s="31">
        <f t="shared" si="40"/>
        <v>0</v>
      </c>
    </row>
    <row r="2551" spans="5:8" x14ac:dyDescent="0.25">
      <c r="E2551" s="36"/>
      <c r="F2551" s="33" t="s">
        <v>4116</v>
      </c>
      <c r="G2551" s="34" t="s">
        <v>1581</v>
      </c>
      <c r="H2551" s="31">
        <f t="shared" si="40"/>
        <v>0</v>
      </c>
    </row>
    <row r="2552" spans="5:8" x14ac:dyDescent="0.25">
      <c r="E2552" s="36"/>
      <c r="F2552" s="29" t="s">
        <v>4117</v>
      </c>
      <c r="G2552" s="34" t="s">
        <v>1581</v>
      </c>
      <c r="H2552" s="31">
        <f t="shared" si="40"/>
        <v>0</v>
      </c>
    </row>
    <row r="2553" spans="5:8" x14ac:dyDescent="0.25">
      <c r="E2553" s="36"/>
      <c r="F2553" s="29" t="s">
        <v>4118</v>
      </c>
      <c r="G2553" s="34" t="s">
        <v>1581</v>
      </c>
      <c r="H2553" s="31">
        <f t="shared" si="40"/>
        <v>0</v>
      </c>
    </row>
    <row r="2554" spans="5:8" x14ac:dyDescent="0.25">
      <c r="E2554" s="36"/>
      <c r="F2554" s="33" t="s">
        <v>4119</v>
      </c>
      <c r="G2554" s="34" t="s">
        <v>1581</v>
      </c>
      <c r="H2554" s="31">
        <f t="shared" si="40"/>
        <v>0</v>
      </c>
    </row>
    <row r="2555" spans="5:8" x14ac:dyDescent="0.25">
      <c r="E2555" s="36"/>
      <c r="F2555" s="29" t="s">
        <v>4120</v>
      </c>
      <c r="G2555" s="34" t="s">
        <v>1581</v>
      </c>
      <c r="H2555" s="31">
        <f t="shared" si="40"/>
        <v>0</v>
      </c>
    </row>
    <row r="2556" spans="5:8" x14ac:dyDescent="0.25">
      <c r="E2556" s="36"/>
      <c r="F2556" s="29" t="s">
        <v>4121</v>
      </c>
      <c r="G2556" s="34" t="s">
        <v>1581</v>
      </c>
      <c r="H2556" s="31">
        <f t="shared" si="40"/>
        <v>0</v>
      </c>
    </row>
    <row r="2557" spans="5:8" x14ac:dyDescent="0.25">
      <c r="E2557" s="36"/>
      <c r="F2557" s="29" t="s">
        <v>4122</v>
      </c>
      <c r="G2557" s="34" t="s">
        <v>1581</v>
      </c>
      <c r="H2557" s="31">
        <f t="shared" si="40"/>
        <v>0</v>
      </c>
    </row>
    <row r="2558" spans="5:8" x14ac:dyDescent="0.25">
      <c r="E2558" s="36"/>
      <c r="F2558" s="29" t="s">
        <v>4123</v>
      </c>
      <c r="G2558" s="34" t="s">
        <v>1581</v>
      </c>
      <c r="H2558" s="31">
        <f t="shared" si="40"/>
        <v>0</v>
      </c>
    </row>
    <row r="2559" spans="5:8" x14ac:dyDescent="0.25">
      <c r="E2559" s="36"/>
      <c r="F2559" s="29" t="s">
        <v>4124</v>
      </c>
      <c r="G2559" s="34" t="s">
        <v>1581</v>
      </c>
      <c r="H2559" s="31">
        <f t="shared" si="40"/>
        <v>0</v>
      </c>
    </row>
    <row r="2560" spans="5:8" x14ac:dyDescent="0.25">
      <c r="E2560" s="36"/>
      <c r="F2560" s="29" t="s">
        <v>4125</v>
      </c>
      <c r="G2560" s="34" t="s">
        <v>1581</v>
      </c>
      <c r="H2560" s="31">
        <f t="shared" si="40"/>
        <v>0</v>
      </c>
    </row>
    <row r="2561" spans="5:8" x14ac:dyDescent="0.25">
      <c r="E2561" s="36"/>
      <c r="F2561" s="33" t="s">
        <v>4126</v>
      </c>
      <c r="G2561" s="34" t="s">
        <v>1581</v>
      </c>
      <c r="H2561" s="31">
        <f t="shared" si="40"/>
        <v>0</v>
      </c>
    </row>
    <row r="2562" spans="5:8" x14ac:dyDescent="0.25">
      <c r="E2562" s="36"/>
      <c r="F2562" s="29" t="s">
        <v>4127</v>
      </c>
      <c r="G2562" s="34" t="s">
        <v>1581</v>
      </c>
      <c r="H2562" s="31">
        <f t="shared" si="40"/>
        <v>0</v>
      </c>
    </row>
    <row r="2563" spans="5:8" x14ac:dyDescent="0.25">
      <c r="E2563" s="36"/>
      <c r="F2563" s="29" t="s">
        <v>4128</v>
      </c>
      <c r="G2563" s="34" t="s">
        <v>1581</v>
      </c>
      <c r="H2563" s="31">
        <f t="shared" si="40"/>
        <v>0</v>
      </c>
    </row>
    <row r="2564" spans="5:8" x14ac:dyDescent="0.25">
      <c r="E2564" s="36"/>
      <c r="F2564" s="33" t="s">
        <v>4129</v>
      </c>
      <c r="G2564" s="34" t="s">
        <v>1581</v>
      </c>
      <c r="H2564" s="31">
        <f t="shared" ref="H2564:H2627" si="41">VLOOKUP(G2564,$A$4:$B$31,2,FALSE)</f>
        <v>0</v>
      </c>
    </row>
    <row r="2565" spans="5:8" x14ac:dyDescent="0.25">
      <c r="E2565" s="36"/>
      <c r="F2565" s="29" t="s">
        <v>4130</v>
      </c>
      <c r="G2565" s="34" t="s">
        <v>1581</v>
      </c>
      <c r="H2565" s="31">
        <f t="shared" si="41"/>
        <v>0</v>
      </c>
    </row>
    <row r="2566" spans="5:8" x14ac:dyDescent="0.25">
      <c r="E2566" s="36"/>
      <c r="F2566" s="29" t="s">
        <v>4131</v>
      </c>
      <c r="G2566" s="34" t="s">
        <v>1581</v>
      </c>
      <c r="H2566" s="31">
        <f t="shared" si="41"/>
        <v>0</v>
      </c>
    </row>
    <row r="2567" spans="5:8" x14ac:dyDescent="0.25">
      <c r="E2567" s="36"/>
      <c r="F2567" s="53" t="s">
        <v>4132</v>
      </c>
      <c r="G2567" s="34" t="s">
        <v>1581</v>
      </c>
      <c r="H2567" s="31">
        <f t="shared" si="41"/>
        <v>0</v>
      </c>
    </row>
    <row r="2568" spans="5:8" x14ac:dyDescent="0.25">
      <c r="E2568" s="36"/>
      <c r="F2568" s="29" t="s">
        <v>4133</v>
      </c>
      <c r="G2568" s="34" t="s">
        <v>1581</v>
      </c>
      <c r="H2568" s="31">
        <f t="shared" si="41"/>
        <v>0</v>
      </c>
    </row>
    <row r="2569" spans="5:8" x14ac:dyDescent="0.25">
      <c r="E2569" s="36"/>
      <c r="F2569" s="33" t="s">
        <v>4134</v>
      </c>
      <c r="G2569" s="34" t="s">
        <v>1581</v>
      </c>
      <c r="H2569" s="31">
        <f t="shared" si="41"/>
        <v>0</v>
      </c>
    </row>
    <row r="2570" spans="5:8" x14ac:dyDescent="0.25">
      <c r="E2570" s="36"/>
      <c r="F2570" s="29" t="s">
        <v>4135</v>
      </c>
      <c r="G2570" s="34" t="s">
        <v>1581</v>
      </c>
      <c r="H2570" s="31">
        <f t="shared" si="41"/>
        <v>0</v>
      </c>
    </row>
    <row r="2571" spans="5:8" x14ac:dyDescent="0.25">
      <c r="E2571" s="36"/>
      <c r="F2571" s="29" t="s">
        <v>4136</v>
      </c>
      <c r="G2571" s="34" t="s">
        <v>1581</v>
      </c>
      <c r="H2571" s="31">
        <f t="shared" si="41"/>
        <v>0</v>
      </c>
    </row>
    <row r="2572" spans="5:8" x14ac:dyDescent="0.25">
      <c r="E2572" s="36"/>
      <c r="F2572" s="29" t="s">
        <v>4137</v>
      </c>
      <c r="G2572" s="34" t="s">
        <v>1581</v>
      </c>
      <c r="H2572" s="31">
        <f t="shared" si="41"/>
        <v>0</v>
      </c>
    </row>
    <row r="2573" spans="5:8" x14ac:dyDescent="0.25">
      <c r="E2573" s="36"/>
      <c r="F2573" s="33" t="s">
        <v>4138</v>
      </c>
      <c r="G2573" s="34" t="s">
        <v>1581</v>
      </c>
      <c r="H2573" s="31">
        <f t="shared" si="41"/>
        <v>0</v>
      </c>
    </row>
    <row r="2574" spans="5:8" x14ac:dyDescent="0.25">
      <c r="E2574" s="36"/>
      <c r="F2574" s="33" t="s">
        <v>4139</v>
      </c>
      <c r="G2574" s="34" t="s">
        <v>1581</v>
      </c>
      <c r="H2574" s="31">
        <f t="shared" si="41"/>
        <v>0</v>
      </c>
    </row>
    <row r="2575" spans="5:8" x14ac:dyDescent="0.25">
      <c r="E2575" s="36"/>
      <c r="F2575" s="33" t="s">
        <v>4140</v>
      </c>
      <c r="G2575" s="34" t="s">
        <v>1581</v>
      </c>
      <c r="H2575" s="31">
        <f t="shared" si="41"/>
        <v>0</v>
      </c>
    </row>
    <row r="2576" spans="5:8" x14ac:dyDescent="0.25">
      <c r="E2576" s="36"/>
      <c r="F2576" s="29" t="s">
        <v>4141</v>
      </c>
      <c r="G2576" s="34" t="s">
        <v>1581</v>
      </c>
      <c r="H2576" s="31">
        <f t="shared" si="41"/>
        <v>0</v>
      </c>
    </row>
    <row r="2577" spans="5:8" x14ac:dyDescent="0.25">
      <c r="E2577" s="36"/>
      <c r="F2577" s="29" t="s">
        <v>4142</v>
      </c>
      <c r="G2577" s="34" t="s">
        <v>1581</v>
      </c>
      <c r="H2577" s="31">
        <f t="shared" si="41"/>
        <v>0</v>
      </c>
    </row>
    <row r="2578" spans="5:8" x14ac:dyDescent="0.25">
      <c r="E2578" s="36"/>
      <c r="F2578" s="29" t="s">
        <v>4143</v>
      </c>
      <c r="G2578" s="34" t="s">
        <v>1581</v>
      </c>
      <c r="H2578" s="31">
        <f t="shared" si="41"/>
        <v>0</v>
      </c>
    </row>
    <row r="2579" spans="5:8" x14ac:dyDescent="0.25">
      <c r="E2579" s="36"/>
      <c r="F2579" s="33" t="s">
        <v>4144</v>
      </c>
      <c r="G2579" s="34" t="s">
        <v>1581</v>
      </c>
      <c r="H2579" s="31">
        <f t="shared" si="41"/>
        <v>0</v>
      </c>
    </row>
    <row r="2580" spans="5:8" x14ac:dyDescent="0.25">
      <c r="E2580" s="36"/>
      <c r="F2580" s="33" t="s">
        <v>4145</v>
      </c>
      <c r="G2580" s="34" t="s">
        <v>1581</v>
      </c>
      <c r="H2580" s="31">
        <f t="shared" si="41"/>
        <v>0</v>
      </c>
    </row>
    <row r="2581" spans="5:8" x14ac:dyDescent="0.25">
      <c r="E2581" s="36"/>
      <c r="F2581" s="33" t="s">
        <v>4146</v>
      </c>
      <c r="G2581" s="34" t="s">
        <v>1581</v>
      </c>
      <c r="H2581" s="31">
        <f t="shared" si="41"/>
        <v>0</v>
      </c>
    </row>
    <row r="2582" spans="5:8" x14ac:dyDescent="0.25">
      <c r="E2582" s="36"/>
      <c r="F2582" s="29" t="s">
        <v>4147</v>
      </c>
      <c r="G2582" s="34" t="s">
        <v>1581</v>
      </c>
      <c r="H2582" s="31">
        <f t="shared" si="41"/>
        <v>0</v>
      </c>
    </row>
    <row r="2583" spans="5:8" x14ac:dyDescent="0.25">
      <c r="E2583" s="36"/>
      <c r="F2583" s="29" t="s">
        <v>4148</v>
      </c>
      <c r="G2583" s="34" t="s">
        <v>1581</v>
      </c>
      <c r="H2583" s="31">
        <f t="shared" si="41"/>
        <v>0</v>
      </c>
    </row>
    <row r="2584" spans="5:8" x14ac:dyDescent="0.25">
      <c r="E2584" s="36"/>
      <c r="F2584" s="29" t="s">
        <v>4149</v>
      </c>
      <c r="G2584" s="34" t="s">
        <v>1581</v>
      </c>
      <c r="H2584" s="31">
        <f t="shared" si="41"/>
        <v>0</v>
      </c>
    </row>
    <row r="2585" spans="5:8" x14ac:dyDescent="0.25">
      <c r="E2585" s="36"/>
      <c r="F2585" s="33" t="s">
        <v>4150</v>
      </c>
      <c r="G2585" s="34" t="s">
        <v>1581</v>
      </c>
      <c r="H2585" s="31">
        <f t="shared" si="41"/>
        <v>0</v>
      </c>
    </row>
    <row r="2586" spans="5:8" x14ac:dyDescent="0.25">
      <c r="E2586" s="36"/>
      <c r="F2586" s="57" t="s">
        <v>4151</v>
      </c>
      <c r="G2586" s="34" t="s">
        <v>1581</v>
      </c>
      <c r="H2586" s="31">
        <f t="shared" si="41"/>
        <v>0</v>
      </c>
    </row>
    <row r="2587" spans="5:8" x14ac:dyDescent="0.25">
      <c r="E2587" s="36"/>
      <c r="F2587" s="33" t="s">
        <v>4152</v>
      </c>
      <c r="G2587" s="34" t="s">
        <v>1581</v>
      </c>
      <c r="H2587" s="31">
        <f t="shared" si="41"/>
        <v>0</v>
      </c>
    </row>
    <row r="2588" spans="5:8" x14ac:dyDescent="0.25">
      <c r="E2588" s="36"/>
      <c r="F2588" s="33" t="s">
        <v>4153</v>
      </c>
      <c r="G2588" s="34" t="s">
        <v>1581</v>
      </c>
      <c r="H2588" s="31">
        <f t="shared" si="41"/>
        <v>0</v>
      </c>
    </row>
    <row r="2589" spans="5:8" x14ac:dyDescent="0.25">
      <c r="E2589" s="36"/>
      <c r="F2589" s="29" t="s">
        <v>4154</v>
      </c>
      <c r="G2589" s="34" t="s">
        <v>1581</v>
      </c>
      <c r="H2589" s="31">
        <f t="shared" si="41"/>
        <v>0</v>
      </c>
    </row>
    <row r="2590" spans="5:8" x14ac:dyDescent="0.25">
      <c r="E2590" s="36"/>
      <c r="F2590" s="33" t="s">
        <v>4155</v>
      </c>
      <c r="G2590" s="34" t="s">
        <v>1581</v>
      </c>
      <c r="H2590" s="31">
        <f t="shared" si="41"/>
        <v>0</v>
      </c>
    </row>
    <row r="2591" spans="5:8" x14ac:dyDescent="0.25">
      <c r="E2591" s="36"/>
      <c r="F2591" s="33" t="s">
        <v>4156</v>
      </c>
      <c r="G2591" s="34" t="s">
        <v>1581</v>
      </c>
      <c r="H2591" s="31">
        <f t="shared" si="41"/>
        <v>0</v>
      </c>
    </row>
    <row r="2592" spans="5:8" x14ac:dyDescent="0.25">
      <c r="E2592" s="36"/>
      <c r="F2592" s="33" t="s">
        <v>4157</v>
      </c>
      <c r="G2592" s="34" t="s">
        <v>1581</v>
      </c>
      <c r="H2592" s="31">
        <f t="shared" si="41"/>
        <v>0</v>
      </c>
    </row>
    <row r="2593" spans="5:8" x14ac:dyDescent="0.25">
      <c r="E2593" s="36"/>
      <c r="F2593" s="29" t="s">
        <v>4158</v>
      </c>
      <c r="G2593" s="34" t="s">
        <v>1581</v>
      </c>
      <c r="H2593" s="31">
        <f t="shared" si="41"/>
        <v>0</v>
      </c>
    </row>
    <row r="2594" spans="5:8" x14ac:dyDescent="0.25">
      <c r="E2594" s="36"/>
      <c r="F2594" s="33" t="s">
        <v>4159</v>
      </c>
      <c r="G2594" s="34" t="s">
        <v>1581</v>
      </c>
      <c r="H2594" s="31">
        <f t="shared" si="41"/>
        <v>0</v>
      </c>
    </row>
    <row r="2595" spans="5:8" x14ac:dyDescent="0.25">
      <c r="E2595" s="36"/>
      <c r="F2595" s="33" t="s">
        <v>4160</v>
      </c>
      <c r="G2595" s="34" t="s">
        <v>1581</v>
      </c>
      <c r="H2595" s="31">
        <f t="shared" si="41"/>
        <v>0</v>
      </c>
    </row>
    <row r="2596" spans="5:8" x14ac:dyDescent="0.25">
      <c r="E2596" s="36"/>
      <c r="F2596" s="29" t="s">
        <v>4161</v>
      </c>
      <c r="G2596" s="34" t="s">
        <v>1581</v>
      </c>
      <c r="H2596" s="31">
        <f t="shared" si="41"/>
        <v>0</v>
      </c>
    </row>
    <row r="2597" spans="5:8" x14ac:dyDescent="0.25">
      <c r="E2597" s="36"/>
      <c r="F2597" s="29" t="s">
        <v>4162</v>
      </c>
      <c r="G2597" s="34" t="s">
        <v>1581</v>
      </c>
      <c r="H2597" s="31">
        <f t="shared" si="41"/>
        <v>0</v>
      </c>
    </row>
    <row r="2598" spans="5:8" x14ac:dyDescent="0.25">
      <c r="E2598" s="36"/>
      <c r="F2598" s="29" t="s">
        <v>4163</v>
      </c>
      <c r="G2598" s="34" t="s">
        <v>1581</v>
      </c>
      <c r="H2598" s="31">
        <f t="shared" si="41"/>
        <v>0</v>
      </c>
    </row>
    <row r="2599" spans="5:8" x14ac:dyDescent="0.25">
      <c r="E2599" s="36"/>
      <c r="F2599" s="33" t="s">
        <v>4164</v>
      </c>
      <c r="G2599" s="34" t="s">
        <v>1581</v>
      </c>
      <c r="H2599" s="31">
        <f t="shared" si="41"/>
        <v>0</v>
      </c>
    </row>
    <row r="2600" spans="5:8" x14ac:dyDescent="0.25">
      <c r="E2600" s="36"/>
      <c r="F2600" s="33" t="s">
        <v>4165</v>
      </c>
      <c r="G2600" s="34" t="s">
        <v>1581</v>
      </c>
      <c r="H2600" s="31">
        <f t="shared" si="41"/>
        <v>0</v>
      </c>
    </row>
    <row r="2601" spans="5:8" x14ac:dyDescent="0.25">
      <c r="E2601" s="36"/>
      <c r="F2601" s="33" t="s">
        <v>4166</v>
      </c>
      <c r="G2601" s="34" t="s">
        <v>1581</v>
      </c>
      <c r="H2601" s="31">
        <f t="shared" si="41"/>
        <v>0</v>
      </c>
    </row>
    <row r="2602" spans="5:8" x14ac:dyDescent="0.25">
      <c r="E2602" s="36"/>
      <c r="F2602" s="33" t="s">
        <v>4167</v>
      </c>
      <c r="G2602" s="34" t="s">
        <v>1581</v>
      </c>
      <c r="H2602" s="31">
        <f t="shared" si="41"/>
        <v>0</v>
      </c>
    </row>
    <row r="2603" spans="5:8" x14ac:dyDescent="0.25">
      <c r="E2603" s="36"/>
      <c r="F2603" s="33" t="s">
        <v>4168</v>
      </c>
      <c r="G2603" s="34" t="s">
        <v>1581</v>
      </c>
      <c r="H2603" s="31">
        <f t="shared" si="41"/>
        <v>0</v>
      </c>
    </row>
    <row r="2604" spans="5:8" x14ac:dyDescent="0.25">
      <c r="E2604" s="36"/>
      <c r="F2604" s="33" t="s">
        <v>4169</v>
      </c>
      <c r="G2604" s="34" t="s">
        <v>1581</v>
      </c>
      <c r="H2604" s="31">
        <f t="shared" si="41"/>
        <v>0</v>
      </c>
    </row>
    <row r="2605" spans="5:8" x14ac:dyDescent="0.25">
      <c r="E2605" s="36"/>
      <c r="F2605" s="33" t="s">
        <v>4170</v>
      </c>
      <c r="G2605" s="34" t="s">
        <v>1581</v>
      </c>
      <c r="H2605" s="31">
        <f t="shared" si="41"/>
        <v>0</v>
      </c>
    </row>
    <row r="2606" spans="5:8" x14ac:dyDescent="0.25">
      <c r="E2606" s="36"/>
      <c r="F2606" s="33" t="s">
        <v>4171</v>
      </c>
      <c r="G2606" s="34" t="s">
        <v>1581</v>
      </c>
      <c r="H2606" s="31">
        <f t="shared" si="41"/>
        <v>0</v>
      </c>
    </row>
    <row r="2607" spans="5:8" x14ac:dyDescent="0.25">
      <c r="E2607" s="36"/>
      <c r="F2607" s="33" t="s">
        <v>4172</v>
      </c>
      <c r="G2607" s="34" t="s">
        <v>1581</v>
      </c>
      <c r="H2607" s="31">
        <f t="shared" si="41"/>
        <v>0</v>
      </c>
    </row>
    <row r="2608" spans="5:8" x14ac:dyDescent="0.25">
      <c r="E2608" s="36"/>
      <c r="F2608" s="33" t="s">
        <v>4173</v>
      </c>
      <c r="G2608" s="34" t="s">
        <v>1581</v>
      </c>
      <c r="H2608" s="31">
        <f t="shared" si="41"/>
        <v>0</v>
      </c>
    </row>
    <row r="2609" spans="5:8" x14ac:dyDescent="0.25">
      <c r="E2609" s="36"/>
      <c r="F2609" s="29" t="s">
        <v>4174</v>
      </c>
      <c r="G2609" s="34" t="s">
        <v>1581</v>
      </c>
      <c r="H2609" s="31">
        <f t="shared" si="41"/>
        <v>0</v>
      </c>
    </row>
    <row r="2610" spans="5:8" x14ac:dyDescent="0.25">
      <c r="E2610" s="36"/>
      <c r="F2610" s="33" t="s">
        <v>4175</v>
      </c>
      <c r="G2610" s="34" t="s">
        <v>1581</v>
      </c>
      <c r="H2610" s="31">
        <f t="shared" si="41"/>
        <v>0</v>
      </c>
    </row>
    <row r="2611" spans="5:8" x14ac:dyDescent="0.25">
      <c r="E2611" s="36"/>
      <c r="F2611" s="33" t="s">
        <v>4176</v>
      </c>
      <c r="G2611" s="34" t="s">
        <v>1581</v>
      </c>
      <c r="H2611" s="31">
        <f t="shared" si="41"/>
        <v>0</v>
      </c>
    </row>
    <row r="2612" spans="5:8" x14ac:dyDescent="0.25">
      <c r="E2612" s="36"/>
      <c r="F2612" s="29" t="s">
        <v>4177</v>
      </c>
      <c r="G2612" s="34" t="s">
        <v>1581</v>
      </c>
      <c r="H2612" s="31">
        <f t="shared" si="41"/>
        <v>0</v>
      </c>
    </row>
    <row r="2613" spans="5:8" x14ac:dyDescent="0.25">
      <c r="E2613" s="36"/>
      <c r="F2613" s="33" t="s">
        <v>4178</v>
      </c>
      <c r="G2613" s="34" t="s">
        <v>1581</v>
      </c>
      <c r="H2613" s="31">
        <f t="shared" si="41"/>
        <v>0</v>
      </c>
    </row>
    <row r="2614" spans="5:8" x14ac:dyDescent="0.25">
      <c r="E2614" s="36"/>
      <c r="F2614" s="33" t="s">
        <v>4179</v>
      </c>
      <c r="G2614" s="34" t="s">
        <v>1581</v>
      </c>
      <c r="H2614" s="31">
        <f t="shared" si="41"/>
        <v>0</v>
      </c>
    </row>
    <row r="2615" spans="5:8" x14ac:dyDescent="0.25">
      <c r="E2615" s="36"/>
      <c r="F2615" s="57" t="s">
        <v>4180</v>
      </c>
      <c r="G2615" s="34" t="s">
        <v>1581</v>
      </c>
      <c r="H2615" s="31">
        <f t="shared" si="41"/>
        <v>0</v>
      </c>
    </row>
    <row r="2616" spans="5:8" x14ac:dyDescent="0.25">
      <c r="E2616" s="36"/>
      <c r="F2616" s="29" t="s">
        <v>4181</v>
      </c>
      <c r="G2616" s="34" t="s">
        <v>1581</v>
      </c>
      <c r="H2616" s="31">
        <f t="shared" si="41"/>
        <v>0</v>
      </c>
    </row>
    <row r="2617" spans="5:8" x14ac:dyDescent="0.25">
      <c r="E2617" s="36"/>
      <c r="F2617" s="29" t="s">
        <v>4182</v>
      </c>
      <c r="G2617" s="34" t="s">
        <v>1581</v>
      </c>
      <c r="H2617" s="31">
        <f t="shared" si="41"/>
        <v>0</v>
      </c>
    </row>
    <row r="2618" spans="5:8" x14ac:dyDescent="0.25">
      <c r="E2618" s="36"/>
      <c r="F2618" s="29" t="s">
        <v>4183</v>
      </c>
      <c r="G2618" s="34" t="s">
        <v>1581</v>
      </c>
      <c r="H2618" s="31">
        <f t="shared" si="41"/>
        <v>0</v>
      </c>
    </row>
    <row r="2619" spans="5:8" x14ac:dyDescent="0.25">
      <c r="E2619" s="36"/>
      <c r="F2619" s="33" t="s">
        <v>4184</v>
      </c>
      <c r="G2619" s="34" t="s">
        <v>1581</v>
      </c>
      <c r="H2619" s="31">
        <f t="shared" si="41"/>
        <v>0</v>
      </c>
    </row>
    <row r="2620" spans="5:8" x14ac:dyDescent="0.25">
      <c r="E2620" s="36"/>
      <c r="F2620" s="33" t="s">
        <v>4185</v>
      </c>
      <c r="G2620" s="34" t="s">
        <v>1581</v>
      </c>
      <c r="H2620" s="31">
        <f t="shared" si="41"/>
        <v>0</v>
      </c>
    </row>
    <row r="2621" spans="5:8" x14ac:dyDescent="0.25">
      <c r="E2621" s="36"/>
      <c r="F2621" s="57" t="s">
        <v>4186</v>
      </c>
      <c r="G2621" s="34" t="s">
        <v>1581</v>
      </c>
      <c r="H2621" s="31">
        <f t="shared" si="41"/>
        <v>0</v>
      </c>
    </row>
    <row r="2622" spans="5:8" x14ac:dyDescent="0.25">
      <c r="E2622" s="36"/>
      <c r="F2622" s="29" t="s">
        <v>4187</v>
      </c>
      <c r="G2622" s="34" t="s">
        <v>1581</v>
      </c>
      <c r="H2622" s="31">
        <f t="shared" si="41"/>
        <v>0</v>
      </c>
    </row>
    <row r="2623" spans="5:8" x14ac:dyDescent="0.25">
      <c r="E2623" s="36"/>
      <c r="F2623" s="54" t="s">
        <v>4188</v>
      </c>
      <c r="G2623" s="34" t="s">
        <v>1581</v>
      </c>
      <c r="H2623" s="31">
        <f t="shared" si="41"/>
        <v>0</v>
      </c>
    </row>
    <row r="2624" spans="5:8" x14ac:dyDescent="0.25">
      <c r="E2624" s="36"/>
      <c r="F2624" s="33" t="s">
        <v>4189</v>
      </c>
      <c r="G2624" s="34" t="s">
        <v>1581</v>
      </c>
      <c r="H2624" s="31">
        <f t="shared" si="41"/>
        <v>0</v>
      </c>
    </row>
    <row r="2625" spans="5:8" x14ac:dyDescent="0.25">
      <c r="E2625" s="36"/>
      <c r="F2625" s="33" t="s">
        <v>4190</v>
      </c>
      <c r="G2625" s="34" t="s">
        <v>1581</v>
      </c>
      <c r="H2625" s="31">
        <f t="shared" si="41"/>
        <v>0</v>
      </c>
    </row>
    <row r="2626" spans="5:8" x14ac:dyDescent="0.25">
      <c r="E2626" s="36"/>
      <c r="F2626" s="33" t="s">
        <v>4191</v>
      </c>
      <c r="G2626" s="34" t="s">
        <v>1581</v>
      </c>
      <c r="H2626" s="31">
        <f t="shared" si="41"/>
        <v>0</v>
      </c>
    </row>
    <row r="2627" spans="5:8" x14ac:dyDescent="0.25">
      <c r="E2627" s="36"/>
      <c r="F2627" s="29" t="s">
        <v>4192</v>
      </c>
      <c r="G2627" s="34" t="s">
        <v>1581</v>
      </c>
      <c r="H2627" s="31">
        <f t="shared" si="41"/>
        <v>0</v>
      </c>
    </row>
    <row r="2628" spans="5:8" x14ac:dyDescent="0.25">
      <c r="E2628" s="36"/>
      <c r="F2628" s="29" t="s">
        <v>4193</v>
      </c>
      <c r="G2628" s="34" t="s">
        <v>1581</v>
      </c>
      <c r="H2628" s="31">
        <f t="shared" ref="H2628:H2691" si="42">VLOOKUP(G2628,$A$4:$B$31,2,FALSE)</f>
        <v>0</v>
      </c>
    </row>
    <row r="2629" spans="5:8" x14ac:dyDescent="0.25">
      <c r="E2629" s="36"/>
      <c r="F2629" s="29" t="s">
        <v>4194</v>
      </c>
      <c r="G2629" s="34" t="s">
        <v>1581</v>
      </c>
      <c r="H2629" s="31">
        <f t="shared" si="42"/>
        <v>0</v>
      </c>
    </row>
    <row r="2630" spans="5:8" x14ac:dyDescent="0.25">
      <c r="E2630" s="36"/>
      <c r="F2630" s="33" t="s">
        <v>4195</v>
      </c>
      <c r="G2630" s="34" t="s">
        <v>1581</v>
      </c>
      <c r="H2630" s="31">
        <f t="shared" si="42"/>
        <v>0</v>
      </c>
    </row>
    <row r="2631" spans="5:8" x14ac:dyDescent="0.25">
      <c r="E2631" s="36"/>
      <c r="F2631" s="33" t="s">
        <v>4196</v>
      </c>
      <c r="G2631" s="34" t="s">
        <v>1581</v>
      </c>
      <c r="H2631" s="31">
        <f t="shared" si="42"/>
        <v>0</v>
      </c>
    </row>
    <row r="2632" spans="5:8" x14ac:dyDescent="0.25">
      <c r="E2632" s="36"/>
      <c r="F2632" s="29" t="s">
        <v>4197</v>
      </c>
      <c r="G2632" s="34" t="s">
        <v>1581</v>
      </c>
      <c r="H2632" s="31">
        <f t="shared" si="42"/>
        <v>0</v>
      </c>
    </row>
    <row r="2633" spans="5:8" x14ac:dyDescent="0.25">
      <c r="E2633" s="36"/>
      <c r="F2633" s="33" t="s">
        <v>4198</v>
      </c>
      <c r="G2633" s="34" t="s">
        <v>1581</v>
      </c>
      <c r="H2633" s="31">
        <f t="shared" si="42"/>
        <v>0</v>
      </c>
    </row>
    <row r="2634" spans="5:8" x14ac:dyDescent="0.25">
      <c r="E2634" s="36"/>
      <c r="F2634" s="33" t="s">
        <v>4199</v>
      </c>
      <c r="G2634" s="34" t="s">
        <v>1581</v>
      </c>
      <c r="H2634" s="31">
        <f t="shared" si="42"/>
        <v>0</v>
      </c>
    </row>
    <row r="2635" spans="5:8" x14ac:dyDescent="0.25">
      <c r="E2635" s="36"/>
      <c r="F2635" s="33" t="s">
        <v>4200</v>
      </c>
      <c r="G2635" s="34" t="s">
        <v>1581</v>
      </c>
      <c r="H2635" s="31">
        <f t="shared" si="42"/>
        <v>0</v>
      </c>
    </row>
    <row r="2636" spans="5:8" x14ac:dyDescent="0.25">
      <c r="E2636" s="36"/>
      <c r="F2636" s="33" t="s">
        <v>4201</v>
      </c>
      <c r="G2636" s="34" t="s">
        <v>1581</v>
      </c>
      <c r="H2636" s="31">
        <f t="shared" si="42"/>
        <v>0</v>
      </c>
    </row>
    <row r="2637" spans="5:8" x14ac:dyDescent="0.25">
      <c r="E2637" s="36"/>
      <c r="F2637" s="29" t="s">
        <v>4202</v>
      </c>
      <c r="G2637" s="34" t="s">
        <v>1581</v>
      </c>
      <c r="H2637" s="31">
        <f t="shared" si="42"/>
        <v>0</v>
      </c>
    </row>
    <row r="2638" spans="5:8" x14ac:dyDescent="0.25">
      <c r="E2638" s="36"/>
      <c r="F2638" s="29" t="s">
        <v>4203</v>
      </c>
      <c r="G2638" s="34" t="s">
        <v>1581</v>
      </c>
      <c r="H2638" s="31">
        <f t="shared" si="42"/>
        <v>0</v>
      </c>
    </row>
    <row r="2639" spans="5:8" x14ac:dyDescent="0.25">
      <c r="E2639" s="36"/>
      <c r="F2639" s="29" t="s">
        <v>4204</v>
      </c>
      <c r="G2639" s="34" t="s">
        <v>1581</v>
      </c>
      <c r="H2639" s="31">
        <f t="shared" si="42"/>
        <v>0</v>
      </c>
    </row>
    <row r="2640" spans="5:8" x14ac:dyDescent="0.25">
      <c r="E2640" s="36"/>
      <c r="F2640" s="33" t="s">
        <v>4205</v>
      </c>
      <c r="G2640" s="34" t="s">
        <v>1581</v>
      </c>
      <c r="H2640" s="31">
        <f t="shared" si="42"/>
        <v>0</v>
      </c>
    </row>
    <row r="2641" spans="5:8" x14ac:dyDescent="0.25">
      <c r="E2641" s="36"/>
      <c r="F2641" s="29" t="s">
        <v>4206</v>
      </c>
      <c r="G2641" s="34" t="s">
        <v>1581</v>
      </c>
      <c r="H2641" s="31">
        <f t="shared" si="42"/>
        <v>0</v>
      </c>
    </row>
    <row r="2642" spans="5:8" x14ac:dyDescent="0.25">
      <c r="E2642" s="36"/>
      <c r="F2642" s="29" t="s">
        <v>4207</v>
      </c>
      <c r="G2642" s="34" t="s">
        <v>1581</v>
      </c>
      <c r="H2642" s="31">
        <f t="shared" si="42"/>
        <v>0</v>
      </c>
    </row>
    <row r="2643" spans="5:8" x14ac:dyDescent="0.25">
      <c r="E2643" s="36"/>
      <c r="F2643" s="29" t="s">
        <v>4208</v>
      </c>
      <c r="G2643" s="34" t="s">
        <v>1581</v>
      </c>
      <c r="H2643" s="31">
        <f t="shared" si="42"/>
        <v>0</v>
      </c>
    </row>
    <row r="2644" spans="5:8" x14ac:dyDescent="0.25">
      <c r="E2644" s="36"/>
      <c r="F2644" s="33" t="s">
        <v>4209</v>
      </c>
      <c r="G2644" s="34" t="s">
        <v>1581</v>
      </c>
      <c r="H2644" s="31">
        <f t="shared" si="42"/>
        <v>0</v>
      </c>
    </row>
    <row r="2645" spans="5:8" x14ac:dyDescent="0.25">
      <c r="E2645" s="36"/>
      <c r="F2645" s="29" t="s">
        <v>4210</v>
      </c>
      <c r="G2645" s="34" t="s">
        <v>1581</v>
      </c>
      <c r="H2645" s="31">
        <f t="shared" si="42"/>
        <v>0</v>
      </c>
    </row>
    <row r="2646" spans="5:8" x14ac:dyDescent="0.25">
      <c r="E2646" s="36"/>
      <c r="F2646" s="29" t="s">
        <v>4211</v>
      </c>
      <c r="G2646" s="34" t="s">
        <v>1581</v>
      </c>
      <c r="H2646" s="31">
        <f t="shared" si="42"/>
        <v>0</v>
      </c>
    </row>
    <row r="2647" spans="5:8" x14ac:dyDescent="0.25">
      <c r="E2647" s="36"/>
      <c r="F2647" s="33" t="s">
        <v>4212</v>
      </c>
      <c r="G2647" s="34" t="s">
        <v>1581</v>
      </c>
      <c r="H2647" s="31">
        <f t="shared" si="42"/>
        <v>0</v>
      </c>
    </row>
    <row r="2648" spans="5:8" x14ac:dyDescent="0.25">
      <c r="E2648" s="36"/>
      <c r="F2648" s="33" t="s">
        <v>4213</v>
      </c>
      <c r="G2648" s="34" t="s">
        <v>1581</v>
      </c>
      <c r="H2648" s="31">
        <f t="shared" si="42"/>
        <v>0</v>
      </c>
    </row>
    <row r="2649" spans="5:8" x14ac:dyDescent="0.25">
      <c r="E2649" s="36"/>
      <c r="F2649" s="33" t="s">
        <v>4214</v>
      </c>
      <c r="G2649" s="34" t="s">
        <v>1581</v>
      </c>
      <c r="H2649" s="31">
        <f t="shared" si="42"/>
        <v>0</v>
      </c>
    </row>
    <row r="2650" spans="5:8" x14ac:dyDescent="0.25">
      <c r="E2650" s="36"/>
      <c r="F2650" s="29" t="s">
        <v>4215</v>
      </c>
      <c r="G2650" s="34" t="s">
        <v>1581</v>
      </c>
      <c r="H2650" s="31">
        <f t="shared" si="42"/>
        <v>0</v>
      </c>
    </row>
    <row r="2651" spans="5:8" x14ac:dyDescent="0.25">
      <c r="E2651" s="36"/>
      <c r="F2651" s="29" t="s">
        <v>4216</v>
      </c>
      <c r="G2651" s="34" t="s">
        <v>1581</v>
      </c>
      <c r="H2651" s="31">
        <f t="shared" si="42"/>
        <v>0</v>
      </c>
    </row>
    <row r="2652" spans="5:8" x14ac:dyDescent="0.25">
      <c r="E2652" s="36"/>
      <c r="F2652" s="29" t="s">
        <v>4217</v>
      </c>
      <c r="G2652" s="34" t="s">
        <v>1581</v>
      </c>
      <c r="H2652" s="31">
        <f t="shared" si="42"/>
        <v>0</v>
      </c>
    </row>
    <row r="2653" spans="5:8" x14ac:dyDescent="0.25">
      <c r="E2653" s="36"/>
      <c r="F2653" s="33" t="s">
        <v>4218</v>
      </c>
      <c r="G2653" s="34" t="s">
        <v>1581</v>
      </c>
      <c r="H2653" s="31">
        <f t="shared" si="42"/>
        <v>0</v>
      </c>
    </row>
    <row r="2654" spans="5:8" x14ac:dyDescent="0.25">
      <c r="E2654" s="36"/>
      <c r="F2654" s="33" t="s">
        <v>4219</v>
      </c>
      <c r="G2654" s="34" t="s">
        <v>1581</v>
      </c>
      <c r="H2654" s="31">
        <f t="shared" si="42"/>
        <v>0</v>
      </c>
    </row>
    <row r="2655" spans="5:8" x14ac:dyDescent="0.25">
      <c r="E2655" s="36"/>
      <c r="F2655" s="29" t="s">
        <v>4220</v>
      </c>
      <c r="G2655" s="34" t="s">
        <v>1581</v>
      </c>
      <c r="H2655" s="31">
        <f t="shared" si="42"/>
        <v>0</v>
      </c>
    </row>
    <row r="2656" spans="5:8" x14ac:dyDescent="0.25">
      <c r="E2656" s="36"/>
      <c r="F2656" s="29" t="s">
        <v>4221</v>
      </c>
      <c r="G2656" s="34" t="s">
        <v>1581</v>
      </c>
      <c r="H2656" s="31">
        <f t="shared" si="42"/>
        <v>0</v>
      </c>
    </row>
    <row r="2657" spans="5:8" x14ac:dyDescent="0.25">
      <c r="E2657" s="36"/>
      <c r="F2657" s="33" t="s">
        <v>4222</v>
      </c>
      <c r="G2657" s="34" t="s">
        <v>1581</v>
      </c>
      <c r="H2657" s="31">
        <f t="shared" si="42"/>
        <v>0</v>
      </c>
    </row>
    <row r="2658" spans="5:8" x14ac:dyDescent="0.25">
      <c r="E2658" s="36"/>
      <c r="F2658" s="33" t="s">
        <v>4223</v>
      </c>
      <c r="G2658" s="34" t="s">
        <v>1581</v>
      </c>
      <c r="H2658" s="31">
        <f t="shared" si="42"/>
        <v>0</v>
      </c>
    </row>
    <row r="2659" spans="5:8" x14ac:dyDescent="0.25">
      <c r="E2659" s="36"/>
      <c r="F2659" s="33" t="s">
        <v>4224</v>
      </c>
      <c r="G2659" s="34" t="s">
        <v>1581</v>
      </c>
      <c r="H2659" s="31">
        <f t="shared" si="42"/>
        <v>0</v>
      </c>
    </row>
    <row r="2660" spans="5:8" x14ac:dyDescent="0.25">
      <c r="E2660" s="36"/>
      <c r="F2660" s="29" t="s">
        <v>4225</v>
      </c>
      <c r="G2660" s="34" t="s">
        <v>1581</v>
      </c>
      <c r="H2660" s="31">
        <f t="shared" si="42"/>
        <v>0</v>
      </c>
    </row>
    <row r="2661" spans="5:8" x14ac:dyDescent="0.25">
      <c r="E2661" s="36"/>
      <c r="F2661" s="29" t="s">
        <v>4226</v>
      </c>
      <c r="G2661" s="34" t="s">
        <v>1581</v>
      </c>
      <c r="H2661" s="31">
        <f t="shared" si="42"/>
        <v>0</v>
      </c>
    </row>
    <row r="2662" spans="5:8" x14ac:dyDescent="0.25">
      <c r="E2662" s="36"/>
      <c r="F2662" s="29" t="s">
        <v>4227</v>
      </c>
      <c r="G2662" s="34" t="s">
        <v>1581</v>
      </c>
      <c r="H2662" s="31">
        <f t="shared" si="42"/>
        <v>0</v>
      </c>
    </row>
    <row r="2663" spans="5:8" x14ac:dyDescent="0.25">
      <c r="E2663" s="36"/>
      <c r="F2663" s="29" t="s">
        <v>4228</v>
      </c>
      <c r="G2663" s="34" t="s">
        <v>1581</v>
      </c>
      <c r="H2663" s="31">
        <f t="shared" si="42"/>
        <v>0</v>
      </c>
    </row>
    <row r="2664" spans="5:8" x14ac:dyDescent="0.25">
      <c r="E2664" s="36"/>
      <c r="F2664" s="29" t="s">
        <v>4229</v>
      </c>
      <c r="G2664" s="34" t="s">
        <v>1581</v>
      </c>
      <c r="H2664" s="31">
        <f t="shared" si="42"/>
        <v>0</v>
      </c>
    </row>
    <row r="2665" spans="5:8" x14ac:dyDescent="0.25">
      <c r="E2665" s="36"/>
      <c r="F2665" s="29" t="s">
        <v>4230</v>
      </c>
      <c r="G2665" s="34" t="s">
        <v>1581</v>
      </c>
      <c r="H2665" s="31">
        <f t="shared" si="42"/>
        <v>0</v>
      </c>
    </row>
    <row r="2666" spans="5:8" x14ac:dyDescent="0.25">
      <c r="E2666" s="36"/>
      <c r="F2666" s="29" t="s">
        <v>4231</v>
      </c>
      <c r="G2666" s="34" t="s">
        <v>1581</v>
      </c>
      <c r="H2666" s="31">
        <f t="shared" si="42"/>
        <v>0</v>
      </c>
    </row>
    <row r="2667" spans="5:8" x14ac:dyDescent="0.25">
      <c r="E2667" s="36"/>
      <c r="F2667" s="29" t="s">
        <v>4232</v>
      </c>
      <c r="G2667" s="34" t="s">
        <v>1581</v>
      </c>
      <c r="H2667" s="31">
        <f t="shared" si="42"/>
        <v>0</v>
      </c>
    </row>
    <row r="2668" spans="5:8" x14ac:dyDescent="0.25">
      <c r="E2668" s="36"/>
      <c r="F2668" s="29" t="s">
        <v>4233</v>
      </c>
      <c r="G2668" s="34" t="s">
        <v>1581</v>
      </c>
      <c r="H2668" s="31">
        <f t="shared" si="42"/>
        <v>0</v>
      </c>
    </row>
    <row r="2669" spans="5:8" x14ac:dyDescent="0.25">
      <c r="E2669" s="36"/>
      <c r="F2669" s="29" t="s">
        <v>4234</v>
      </c>
      <c r="G2669" s="34" t="s">
        <v>1555</v>
      </c>
      <c r="H2669" s="31">
        <f t="shared" si="42"/>
        <v>0.25180000000000002</v>
      </c>
    </row>
    <row r="2670" spans="5:8" x14ac:dyDescent="0.25">
      <c r="E2670" s="36"/>
      <c r="F2670" s="29" t="s">
        <v>4235</v>
      </c>
      <c r="G2670" s="34" t="s">
        <v>1581</v>
      </c>
      <c r="H2670" s="31">
        <f t="shared" si="42"/>
        <v>0</v>
      </c>
    </row>
    <row r="2671" spans="5:8" x14ac:dyDescent="0.25">
      <c r="E2671" s="36"/>
      <c r="F2671" s="29" t="s">
        <v>4236</v>
      </c>
      <c r="G2671" s="34" t="s">
        <v>1581</v>
      </c>
      <c r="H2671" s="31">
        <f t="shared" si="42"/>
        <v>0</v>
      </c>
    </row>
    <row r="2672" spans="5:8" x14ac:dyDescent="0.25">
      <c r="E2672" s="36"/>
      <c r="F2672" s="29" t="s">
        <v>4237</v>
      </c>
      <c r="G2672" s="34" t="s">
        <v>1581</v>
      </c>
      <c r="H2672" s="31">
        <f t="shared" si="42"/>
        <v>0</v>
      </c>
    </row>
    <row r="2673" spans="5:8" x14ac:dyDescent="0.25">
      <c r="E2673" s="36"/>
      <c r="F2673" s="29" t="s">
        <v>4238</v>
      </c>
      <c r="G2673" s="34" t="s">
        <v>1581</v>
      </c>
      <c r="H2673" s="31">
        <f t="shared" si="42"/>
        <v>0</v>
      </c>
    </row>
    <row r="2674" spans="5:8" x14ac:dyDescent="0.25">
      <c r="E2674" s="36"/>
      <c r="F2674" s="29" t="s">
        <v>4239</v>
      </c>
      <c r="G2674" s="34" t="s">
        <v>1555</v>
      </c>
      <c r="H2674" s="31">
        <f t="shared" si="42"/>
        <v>0.25180000000000002</v>
      </c>
    </row>
    <row r="2675" spans="5:8" x14ac:dyDescent="0.25">
      <c r="E2675" s="36"/>
      <c r="F2675" s="29" t="s">
        <v>4240</v>
      </c>
      <c r="G2675" s="34" t="s">
        <v>1581</v>
      </c>
      <c r="H2675" s="31">
        <f t="shared" si="42"/>
        <v>0</v>
      </c>
    </row>
    <row r="2676" spans="5:8" x14ac:dyDescent="0.25">
      <c r="E2676" s="36"/>
      <c r="F2676" s="33" t="s">
        <v>4241</v>
      </c>
      <c r="G2676" s="34" t="s">
        <v>1581</v>
      </c>
      <c r="H2676" s="31">
        <f t="shared" si="42"/>
        <v>0</v>
      </c>
    </row>
    <row r="2677" spans="5:8" x14ac:dyDescent="0.25">
      <c r="E2677" s="36"/>
      <c r="F2677" s="33" t="s">
        <v>4242</v>
      </c>
      <c r="G2677" s="34" t="s">
        <v>1581</v>
      </c>
      <c r="H2677" s="31">
        <f t="shared" si="42"/>
        <v>0</v>
      </c>
    </row>
    <row r="2678" spans="5:8" x14ac:dyDescent="0.25">
      <c r="E2678" s="36"/>
      <c r="F2678" s="29" t="s">
        <v>4243</v>
      </c>
      <c r="G2678" s="34" t="s">
        <v>1555</v>
      </c>
      <c r="H2678" s="31">
        <f t="shared" si="42"/>
        <v>0.25180000000000002</v>
      </c>
    </row>
    <row r="2679" spans="5:8" x14ac:dyDescent="0.25">
      <c r="E2679" s="36"/>
      <c r="F2679" s="33" t="s">
        <v>4244</v>
      </c>
      <c r="G2679" s="34" t="s">
        <v>1555</v>
      </c>
      <c r="H2679" s="31">
        <f t="shared" si="42"/>
        <v>0.25180000000000002</v>
      </c>
    </row>
    <row r="2680" spans="5:8" x14ac:dyDescent="0.25">
      <c r="E2680" s="36"/>
      <c r="F2680" s="29" t="s">
        <v>4245</v>
      </c>
      <c r="G2680" s="34" t="s">
        <v>1555</v>
      </c>
      <c r="H2680" s="31">
        <f t="shared" si="42"/>
        <v>0.25180000000000002</v>
      </c>
    </row>
    <row r="2681" spans="5:8" x14ac:dyDescent="0.25">
      <c r="E2681" s="36"/>
      <c r="F2681" s="29" t="s">
        <v>4246</v>
      </c>
      <c r="G2681" s="34" t="s">
        <v>1555</v>
      </c>
      <c r="H2681" s="31">
        <f t="shared" si="42"/>
        <v>0.25180000000000002</v>
      </c>
    </row>
    <row r="2682" spans="5:8" x14ac:dyDescent="0.25">
      <c r="E2682" s="36"/>
      <c r="F2682" s="29" t="s">
        <v>4247</v>
      </c>
      <c r="G2682" s="34" t="s">
        <v>1581</v>
      </c>
      <c r="H2682" s="31">
        <f t="shared" si="42"/>
        <v>0</v>
      </c>
    </row>
    <row r="2683" spans="5:8" x14ac:dyDescent="0.25">
      <c r="E2683" s="36"/>
      <c r="F2683" s="29" t="s">
        <v>4248</v>
      </c>
      <c r="G2683" s="34" t="s">
        <v>1555</v>
      </c>
      <c r="H2683" s="31">
        <f t="shared" si="42"/>
        <v>0.25180000000000002</v>
      </c>
    </row>
    <row r="2684" spans="5:8" x14ac:dyDescent="0.25">
      <c r="E2684" s="36"/>
      <c r="F2684" s="29" t="s">
        <v>4249</v>
      </c>
      <c r="G2684" s="34" t="s">
        <v>1581</v>
      </c>
      <c r="H2684" s="31">
        <f t="shared" si="42"/>
        <v>0</v>
      </c>
    </row>
    <row r="2685" spans="5:8" x14ac:dyDescent="0.25">
      <c r="E2685" s="36"/>
      <c r="F2685" s="29" t="s">
        <v>4250</v>
      </c>
      <c r="G2685" s="34" t="s">
        <v>1581</v>
      </c>
      <c r="H2685" s="31">
        <f t="shared" si="42"/>
        <v>0</v>
      </c>
    </row>
    <row r="2686" spans="5:8" x14ac:dyDescent="0.25">
      <c r="E2686" s="36"/>
      <c r="F2686" s="33" t="s">
        <v>4251</v>
      </c>
      <c r="G2686" s="34" t="s">
        <v>1581</v>
      </c>
      <c r="H2686" s="31">
        <f t="shared" si="42"/>
        <v>0</v>
      </c>
    </row>
    <row r="2687" spans="5:8" x14ac:dyDescent="0.25">
      <c r="E2687" s="36"/>
      <c r="F2687" s="33" t="s">
        <v>4252</v>
      </c>
      <c r="G2687" s="34" t="s">
        <v>1581</v>
      </c>
      <c r="H2687" s="31">
        <f t="shared" si="42"/>
        <v>0</v>
      </c>
    </row>
    <row r="2688" spans="5:8" x14ac:dyDescent="0.25">
      <c r="E2688" s="36"/>
      <c r="F2688" s="29" t="s">
        <v>4253</v>
      </c>
      <c r="G2688" s="34" t="s">
        <v>1581</v>
      </c>
      <c r="H2688" s="31">
        <f t="shared" si="42"/>
        <v>0</v>
      </c>
    </row>
    <row r="2689" spans="5:8" x14ac:dyDescent="0.25">
      <c r="E2689" s="36"/>
      <c r="F2689" s="29" t="s">
        <v>4254</v>
      </c>
      <c r="G2689" s="34" t="s">
        <v>1581</v>
      </c>
      <c r="H2689" s="31">
        <f t="shared" si="42"/>
        <v>0</v>
      </c>
    </row>
    <row r="2690" spans="5:8" x14ac:dyDescent="0.25">
      <c r="E2690" s="36"/>
      <c r="F2690" s="33" t="s">
        <v>4255</v>
      </c>
      <c r="G2690" s="34" t="s">
        <v>1581</v>
      </c>
      <c r="H2690" s="31">
        <f t="shared" si="42"/>
        <v>0</v>
      </c>
    </row>
    <row r="2691" spans="5:8" x14ac:dyDescent="0.25">
      <c r="E2691" s="36"/>
      <c r="F2691" s="29" t="s">
        <v>4256</v>
      </c>
      <c r="G2691" s="34" t="s">
        <v>1581</v>
      </c>
      <c r="H2691" s="31">
        <f t="shared" si="42"/>
        <v>0</v>
      </c>
    </row>
    <row r="2692" spans="5:8" x14ac:dyDescent="0.25">
      <c r="E2692" s="36"/>
      <c r="F2692" s="29" t="s">
        <v>4257</v>
      </c>
      <c r="G2692" s="34" t="s">
        <v>1581</v>
      </c>
      <c r="H2692" s="31">
        <f t="shared" ref="H2692:H2755" si="43">VLOOKUP(G2692,$A$4:$B$31,2,FALSE)</f>
        <v>0</v>
      </c>
    </row>
    <row r="2693" spans="5:8" x14ac:dyDescent="0.25">
      <c r="E2693" s="36"/>
      <c r="F2693" s="29" t="s">
        <v>4258</v>
      </c>
      <c r="G2693" s="34" t="s">
        <v>1581</v>
      </c>
      <c r="H2693" s="31">
        <f t="shared" si="43"/>
        <v>0</v>
      </c>
    </row>
    <row r="2694" spans="5:8" x14ac:dyDescent="0.25">
      <c r="E2694" s="36"/>
      <c r="F2694" s="29" t="s">
        <v>4259</v>
      </c>
      <c r="G2694" s="34" t="s">
        <v>1555</v>
      </c>
      <c r="H2694" s="31">
        <f t="shared" si="43"/>
        <v>0.25180000000000002</v>
      </c>
    </row>
    <row r="2695" spans="5:8" x14ac:dyDescent="0.25">
      <c r="E2695" s="36"/>
      <c r="F2695" s="33" t="s">
        <v>4260</v>
      </c>
      <c r="G2695" s="34" t="s">
        <v>1555</v>
      </c>
      <c r="H2695" s="31">
        <f t="shared" si="43"/>
        <v>0.25180000000000002</v>
      </c>
    </row>
    <row r="2696" spans="5:8" x14ac:dyDescent="0.25">
      <c r="E2696" s="36"/>
      <c r="F2696" s="29" t="s">
        <v>4261</v>
      </c>
      <c r="G2696" s="34" t="s">
        <v>1581</v>
      </c>
      <c r="H2696" s="31">
        <f t="shared" si="43"/>
        <v>0</v>
      </c>
    </row>
    <row r="2697" spans="5:8" x14ac:dyDescent="0.25">
      <c r="E2697" s="36"/>
      <c r="F2697" s="33" t="s">
        <v>4262</v>
      </c>
      <c r="G2697" s="34" t="s">
        <v>1579</v>
      </c>
      <c r="H2697" s="31">
        <f t="shared" si="43"/>
        <v>1</v>
      </c>
    </row>
    <row r="2698" spans="5:8" x14ac:dyDescent="0.25">
      <c r="E2698" s="36"/>
      <c r="F2698" s="29" t="s">
        <v>4263</v>
      </c>
      <c r="G2698" s="34" t="s">
        <v>1579</v>
      </c>
      <c r="H2698" s="31">
        <f t="shared" si="43"/>
        <v>1</v>
      </c>
    </row>
    <row r="2699" spans="5:8" x14ac:dyDescent="0.25">
      <c r="E2699" s="36"/>
      <c r="F2699" s="29" t="s">
        <v>4264</v>
      </c>
      <c r="G2699" s="34" t="s">
        <v>1579</v>
      </c>
      <c r="H2699" s="31">
        <f t="shared" si="43"/>
        <v>1</v>
      </c>
    </row>
    <row r="2700" spans="5:8" x14ac:dyDescent="0.25">
      <c r="E2700" s="36"/>
      <c r="F2700" s="29" t="s">
        <v>4265</v>
      </c>
      <c r="G2700" s="34" t="s">
        <v>1579</v>
      </c>
      <c r="H2700" s="31">
        <f t="shared" si="43"/>
        <v>1</v>
      </c>
    </row>
    <row r="2701" spans="5:8" x14ac:dyDescent="0.25">
      <c r="E2701" s="36"/>
      <c r="F2701" s="33" t="s">
        <v>4266</v>
      </c>
      <c r="G2701" s="34" t="s">
        <v>1579</v>
      </c>
      <c r="H2701" s="31">
        <f t="shared" si="43"/>
        <v>1</v>
      </c>
    </row>
    <row r="2702" spans="5:8" x14ac:dyDescent="0.25">
      <c r="E2702" s="36"/>
      <c r="F2702" s="29" t="s">
        <v>4267</v>
      </c>
      <c r="G2702" s="34" t="s">
        <v>1579</v>
      </c>
      <c r="H2702" s="31">
        <f t="shared" si="43"/>
        <v>1</v>
      </c>
    </row>
    <row r="2703" spans="5:8" x14ac:dyDescent="0.25">
      <c r="E2703" s="36"/>
      <c r="F2703" s="29" t="s">
        <v>4268</v>
      </c>
      <c r="G2703" s="34" t="s">
        <v>1579</v>
      </c>
      <c r="H2703" s="31">
        <f t="shared" si="43"/>
        <v>1</v>
      </c>
    </row>
    <row r="2704" spans="5:8" x14ac:dyDescent="0.25">
      <c r="E2704" s="36"/>
      <c r="F2704" s="29" t="s">
        <v>4269</v>
      </c>
      <c r="G2704" s="34" t="s">
        <v>1579</v>
      </c>
      <c r="H2704" s="31">
        <f t="shared" si="43"/>
        <v>1</v>
      </c>
    </row>
    <row r="2705" spans="5:8" x14ac:dyDescent="0.25">
      <c r="E2705" s="36"/>
      <c r="F2705" s="29" t="s">
        <v>4270</v>
      </c>
      <c r="G2705" s="34" t="s">
        <v>1581</v>
      </c>
      <c r="H2705" s="31">
        <f t="shared" si="43"/>
        <v>0</v>
      </c>
    </row>
    <row r="2706" spans="5:8" x14ac:dyDescent="0.25">
      <c r="E2706" s="36"/>
      <c r="F2706" s="33" t="s">
        <v>4271</v>
      </c>
      <c r="G2706" s="34" t="s">
        <v>1581</v>
      </c>
      <c r="H2706" s="31">
        <f t="shared" si="43"/>
        <v>0</v>
      </c>
    </row>
    <row r="2707" spans="5:8" x14ac:dyDescent="0.25">
      <c r="E2707" s="36"/>
      <c r="F2707" s="29" t="s">
        <v>4272</v>
      </c>
      <c r="G2707" s="34" t="s">
        <v>1581</v>
      </c>
      <c r="H2707" s="31">
        <f t="shared" si="43"/>
        <v>0</v>
      </c>
    </row>
    <row r="2708" spans="5:8" x14ac:dyDescent="0.25">
      <c r="E2708" s="36"/>
      <c r="F2708" s="29" t="s">
        <v>4273</v>
      </c>
      <c r="G2708" s="34" t="s">
        <v>1581</v>
      </c>
      <c r="H2708" s="31">
        <f t="shared" si="43"/>
        <v>0</v>
      </c>
    </row>
    <row r="2709" spans="5:8" x14ac:dyDescent="0.25">
      <c r="E2709" s="36"/>
      <c r="F2709" s="29" t="s">
        <v>4274</v>
      </c>
      <c r="G2709" s="34" t="s">
        <v>1581</v>
      </c>
      <c r="H2709" s="31">
        <f t="shared" si="43"/>
        <v>0</v>
      </c>
    </row>
    <row r="2710" spans="5:8" x14ac:dyDescent="0.25">
      <c r="E2710" s="36"/>
      <c r="F2710" s="33" t="s">
        <v>4275</v>
      </c>
      <c r="G2710" s="34" t="s">
        <v>1581</v>
      </c>
      <c r="H2710" s="31">
        <f t="shared" si="43"/>
        <v>0</v>
      </c>
    </row>
    <row r="2711" spans="5:8" x14ac:dyDescent="0.25">
      <c r="E2711" s="36"/>
      <c r="F2711" s="29" t="s">
        <v>4276</v>
      </c>
      <c r="G2711" s="34" t="s">
        <v>1581</v>
      </c>
      <c r="H2711" s="31">
        <f t="shared" si="43"/>
        <v>0</v>
      </c>
    </row>
    <row r="2712" spans="5:8" x14ac:dyDescent="0.25">
      <c r="E2712" s="36"/>
      <c r="F2712" s="29" t="s">
        <v>4277</v>
      </c>
      <c r="G2712" s="34" t="s">
        <v>1581</v>
      </c>
      <c r="H2712" s="31">
        <f t="shared" si="43"/>
        <v>0</v>
      </c>
    </row>
    <row r="2713" spans="5:8" x14ac:dyDescent="0.25">
      <c r="E2713" s="36"/>
      <c r="F2713" s="29" t="s">
        <v>4278</v>
      </c>
      <c r="G2713" s="34" t="s">
        <v>1581</v>
      </c>
      <c r="H2713" s="31">
        <f t="shared" si="43"/>
        <v>0</v>
      </c>
    </row>
    <row r="2714" spans="5:8" x14ac:dyDescent="0.25">
      <c r="E2714" s="36"/>
      <c r="F2714" s="29" t="s">
        <v>4279</v>
      </c>
      <c r="G2714" s="34" t="s">
        <v>1581</v>
      </c>
      <c r="H2714" s="31">
        <f t="shared" si="43"/>
        <v>0</v>
      </c>
    </row>
    <row r="2715" spans="5:8" x14ac:dyDescent="0.25">
      <c r="E2715" s="36"/>
      <c r="F2715" s="29" t="s">
        <v>4280</v>
      </c>
      <c r="G2715" s="34" t="s">
        <v>1581</v>
      </c>
      <c r="H2715" s="31">
        <f t="shared" si="43"/>
        <v>0</v>
      </c>
    </row>
    <row r="2716" spans="5:8" x14ac:dyDescent="0.25">
      <c r="E2716" s="36"/>
      <c r="F2716" s="29" t="s">
        <v>4281</v>
      </c>
      <c r="G2716" s="34" t="s">
        <v>1581</v>
      </c>
      <c r="H2716" s="31">
        <f t="shared" si="43"/>
        <v>0</v>
      </c>
    </row>
    <row r="2717" spans="5:8" x14ac:dyDescent="0.25">
      <c r="E2717" s="36"/>
      <c r="F2717" s="33" t="s">
        <v>4282</v>
      </c>
      <c r="G2717" s="34" t="s">
        <v>1581</v>
      </c>
      <c r="H2717" s="31">
        <f t="shared" si="43"/>
        <v>0</v>
      </c>
    </row>
    <row r="2718" spans="5:8" x14ac:dyDescent="0.25">
      <c r="E2718" s="36"/>
      <c r="F2718" s="33" t="s">
        <v>4283</v>
      </c>
      <c r="G2718" s="34" t="s">
        <v>1581</v>
      </c>
      <c r="H2718" s="31">
        <f t="shared" si="43"/>
        <v>0</v>
      </c>
    </row>
    <row r="2719" spans="5:8" x14ac:dyDescent="0.25">
      <c r="E2719" s="36"/>
      <c r="F2719" s="33" t="s">
        <v>4284</v>
      </c>
      <c r="G2719" s="34" t="s">
        <v>1581</v>
      </c>
      <c r="H2719" s="31">
        <f t="shared" si="43"/>
        <v>0</v>
      </c>
    </row>
    <row r="2720" spans="5:8" x14ac:dyDescent="0.25">
      <c r="E2720" s="36"/>
      <c r="F2720" s="29" t="s">
        <v>4285</v>
      </c>
      <c r="G2720" s="34" t="s">
        <v>1581</v>
      </c>
      <c r="H2720" s="31">
        <f t="shared" si="43"/>
        <v>0</v>
      </c>
    </row>
    <row r="2721" spans="5:8" x14ac:dyDescent="0.25">
      <c r="E2721" s="36"/>
      <c r="F2721" s="33" t="s">
        <v>4286</v>
      </c>
      <c r="G2721" s="34" t="s">
        <v>1581</v>
      </c>
      <c r="H2721" s="31">
        <f t="shared" si="43"/>
        <v>0</v>
      </c>
    </row>
    <row r="2722" spans="5:8" x14ac:dyDescent="0.25">
      <c r="E2722" s="36"/>
      <c r="F2722" s="29" t="s">
        <v>4287</v>
      </c>
      <c r="G2722" s="34" t="s">
        <v>1581</v>
      </c>
      <c r="H2722" s="31">
        <f t="shared" si="43"/>
        <v>0</v>
      </c>
    </row>
    <row r="2723" spans="5:8" x14ac:dyDescent="0.25">
      <c r="E2723" s="36"/>
      <c r="F2723" s="33" t="s">
        <v>4288</v>
      </c>
      <c r="G2723" s="34" t="s">
        <v>1581</v>
      </c>
      <c r="H2723" s="31">
        <f t="shared" si="43"/>
        <v>0</v>
      </c>
    </row>
    <row r="2724" spans="5:8" x14ac:dyDescent="0.25">
      <c r="E2724" s="36"/>
      <c r="F2724" s="33" t="s">
        <v>4289</v>
      </c>
      <c r="G2724" s="34" t="s">
        <v>1581</v>
      </c>
      <c r="H2724" s="31">
        <f t="shared" si="43"/>
        <v>0</v>
      </c>
    </row>
    <row r="2725" spans="5:8" x14ac:dyDescent="0.25">
      <c r="E2725" s="36"/>
      <c r="F2725" s="33" t="s">
        <v>4290</v>
      </c>
      <c r="G2725" s="34" t="s">
        <v>1581</v>
      </c>
      <c r="H2725" s="31">
        <f t="shared" si="43"/>
        <v>0</v>
      </c>
    </row>
    <row r="2726" spans="5:8" x14ac:dyDescent="0.25">
      <c r="E2726" s="36"/>
      <c r="F2726" s="29" t="s">
        <v>4291</v>
      </c>
      <c r="G2726" s="34" t="s">
        <v>1581</v>
      </c>
      <c r="H2726" s="31">
        <f t="shared" si="43"/>
        <v>0</v>
      </c>
    </row>
    <row r="2727" spans="5:8" x14ac:dyDescent="0.25">
      <c r="E2727" s="36"/>
      <c r="F2727" s="29" t="s">
        <v>4292</v>
      </c>
      <c r="G2727" s="34" t="s">
        <v>1581</v>
      </c>
      <c r="H2727" s="31">
        <f t="shared" si="43"/>
        <v>0</v>
      </c>
    </row>
    <row r="2728" spans="5:8" x14ac:dyDescent="0.25">
      <c r="E2728" s="36"/>
      <c r="F2728" s="33" t="s">
        <v>4293</v>
      </c>
      <c r="G2728" s="34" t="s">
        <v>1581</v>
      </c>
      <c r="H2728" s="31">
        <f t="shared" si="43"/>
        <v>0</v>
      </c>
    </row>
    <row r="2729" spans="5:8" x14ac:dyDescent="0.25">
      <c r="E2729" s="36"/>
      <c r="F2729" s="33" t="s">
        <v>4294</v>
      </c>
      <c r="G2729" s="34" t="s">
        <v>1581</v>
      </c>
      <c r="H2729" s="31">
        <f t="shared" si="43"/>
        <v>0</v>
      </c>
    </row>
    <row r="2730" spans="5:8" x14ac:dyDescent="0.25">
      <c r="E2730" s="36"/>
      <c r="F2730" s="29" t="s">
        <v>4295</v>
      </c>
      <c r="G2730" s="34" t="s">
        <v>1581</v>
      </c>
      <c r="H2730" s="31">
        <f t="shared" si="43"/>
        <v>0</v>
      </c>
    </row>
    <row r="2731" spans="5:8" x14ac:dyDescent="0.25">
      <c r="E2731" s="36"/>
      <c r="F2731" s="48" t="s">
        <v>4296</v>
      </c>
      <c r="G2731" s="34" t="s">
        <v>1581</v>
      </c>
      <c r="H2731" s="31">
        <f t="shared" si="43"/>
        <v>0</v>
      </c>
    </row>
    <row r="2732" spans="5:8" x14ac:dyDescent="0.25">
      <c r="E2732" s="36"/>
      <c r="F2732" s="29" t="s">
        <v>4297</v>
      </c>
      <c r="G2732" s="34" t="s">
        <v>1581</v>
      </c>
      <c r="H2732" s="31">
        <f t="shared" si="43"/>
        <v>0</v>
      </c>
    </row>
    <row r="2733" spans="5:8" x14ac:dyDescent="0.25">
      <c r="E2733" s="36"/>
      <c r="F2733" s="29" t="s">
        <v>4298</v>
      </c>
      <c r="G2733" s="34" t="s">
        <v>1581</v>
      </c>
      <c r="H2733" s="31">
        <f t="shared" si="43"/>
        <v>0</v>
      </c>
    </row>
    <row r="2734" spans="5:8" x14ac:dyDescent="0.25">
      <c r="E2734" s="36"/>
      <c r="F2734" s="29" t="s">
        <v>4299</v>
      </c>
      <c r="G2734" s="34" t="s">
        <v>1581</v>
      </c>
      <c r="H2734" s="31">
        <f t="shared" si="43"/>
        <v>0</v>
      </c>
    </row>
    <row r="2735" spans="5:8" x14ac:dyDescent="0.25">
      <c r="E2735" s="36"/>
      <c r="F2735" s="33" t="s">
        <v>4300</v>
      </c>
      <c r="G2735" s="34" t="s">
        <v>1581</v>
      </c>
      <c r="H2735" s="31">
        <f t="shared" si="43"/>
        <v>0</v>
      </c>
    </row>
    <row r="2736" spans="5:8" x14ac:dyDescent="0.25">
      <c r="E2736" s="36"/>
      <c r="F2736" s="29" t="s">
        <v>4301</v>
      </c>
      <c r="G2736" s="34" t="s">
        <v>1581</v>
      </c>
      <c r="H2736" s="31">
        <f t="shared" si="43"/>
        <v>0</v>
      </c>
    </row>
    <row r="2737" spans="5:8" x14ac:dyDescent="0.25">
      <c r="E2737" s="36"/>
      <c r="F2737" s="29" t="s">
        <v>4302</v>
      </c>
      <c r="G2737" s="34" t="s">
        <v>1581</v>
      </c>
      <c r="H2737" s="31">
        <f t="shared" si="43"/>
        <v>0</v>
      </c>
    </row>
    <row r="2738" spans="5:8" x14ac:dyDescent="0.25">
      <c r="E2738" s="36"/>
      <c r="F2738" s="29" t="s">
        <v>4303</v>
      </c>
      <c r="G2738" s="34" t="s">
        <v>1581</v>
      </c>
      <c r="H2738" s="31">
        <f t="shared" si="43"/>
        <v>0</v>
      </c>
    </row>
    <row r="2739" spans="5:8" x14ac:dyDescent="0.25">
      <c r="E2739" s="36"/>
      <c r="F2739" s="53" t="s">
        <v>4304</v>
      </c>
      <c r="G2739" s="34" t="s">
        <v>1579</v>
      </c>
      <c r="H2739" s="31">
        <f t="shared" si="43"/>
        <v>1</v>
      </c>
    </row>
    <row r="2740" spans="5:8" x14ac:dyDescent="0.25">
      <c r="E2740" s="36"/>
      <c r="F2740" s="29" t="s">
        <v>4305</v>
      </c>
      <c r="G2740" s="34" t="s">
        <v>1579</v>
      </c>
      <c r="H2740" s="31">
        <f t="shared" si="43"/>
        <v>1</v>
      </c>
    </row>
    <row r="2741" spans="5:8" x14ac:dyDescent="0.25">
      <c r="E2741" s="36"/>
      <c r="F2741" s="29" t="s">
        <v>4306</v>
      </c>
      <c r="G2741" s="34" t="s">
        <v>1579</v>
      </c>
      <c r="H2741" s="31">
        <f t="shared" si="43"/>
        <v>1</v>
      </c>
    </row>
    <row r="2742" spans="5:8" x14ac:dyDescent="0.25">
      <c r="E2742" s="36"/>
      <c r="F2742" s="33" t="s">
        <v>4307</v>
      </c>
      <c r="G2742" s="34" t="s">
        <v>1579</v>
      </c>
      <c r="H2742" s="31">
        <f t="shared" si="43"/>
        <v>1</v>
      </c>
    </row>
    <row r="2743" spans="5:8" x14ac:dyDescent="0.25">
      <c r="E2743" s="36"/>
      <c r="F2743" s="33" t="s">
        <v>4308</v>
      </c>
      <c r="G2743" s="34" t="s">
        <v>1579</v>
      </c>
      <c r="H2743" s="31">
        <f t="shared" si="43"/>
        <v>1</v>
      </c>
    </row>
    <row r="2744" spans="5:8" x14ac:dyDescent="0.25">
      <c r="E2744" s="36"/>
      <c r="F2744" s="48" t="s">
        <v>4309</v>
      </c>
      <c r="G2744" s="34" t="s">
        <v>1579</v>
      </c>
      <c r="H2744" s="31">
        <f t="shared" si="43"/>
        <v>1</v>
      </c>
    </row>
    <row r="2745" spans="5:8" x14ac:dyDescent="0.25">
      <c r="E2745" s="36"/>
      <c r="F2745" s="29" t="s">
        <v>4310</v>
      </c>
      <c r="G2745" s="34" t="s">
        <v>1579</v>
      </c>
      <c r="H2745" s="31">
        <f t="shared" si="43"/>
        <v>1</v>
      </c>
    </row>
    <row r="2746" spans="5:8" x14ac:dyDescent="0.25">
      <c r="E2746" s="36"/>
      <c r="F2746" s="29" t="s">
        <v>4311</v>
      </c>
      <c r="G2746" s="34" t="s">
        <v>1579</v>
      </c>
      <c r="H2746" s="31">
        <f t="shared" si="43"/>
        <v>1</v>
      </c>
    </row>
    <row r="2747" spans="5:8" x14ac:dyDescent="0.25">
      <c r="E2747" s="36"/>
      <c r="F2747" s="29" t="s">
        <v>4312</v>
      </c>
      <c r="G2747" s="34" t="s">
        <v>1579</v>
      </c>
      <c r="H2747" s="31">
        <f t="shared" si="43"/>
        <v>1</v>
      </c>
    </row>
    <row r="2748" spans="5:8" x14ac:dyDescent="0.25">
      <c r="E2748" s="36"/>
      <c r="F2748" s="33" t="s">
        <v>4313</v>
      </c>
      <c r="G2748" s="34" t="s">
        <v>1579</v>
      </c>
      <c r="H2748" s="31">
        <f t="shared" si="43"/>
        <v>1</v>
      </c>
    </row>
    <row r="2749" spans="5:8" x14ac:dyDescent="0.25">
      <c r="E2749" s="36"/>
      <c r="F2749" s="29" t="s">
        <v>4314</v>
      </c>
      <c r="G2749" s="34" t="s">
        <v>1579</v>
      </c>
      <c r="H2749" s="31">
        <f t="shared" si="43"/>
        <v>1</v>
      </c>
    </row>
    <row r="2750" spans="5:8" x14ac:dyDescent="0.25">
      <c r="E2750" s="36"/>
      <c r="F2750" s="29" t="s">
        <v>4315</v>
      </c>
      <c r="G2750" s="34" t="s">
        <v>1579</v>
      </c>
      <c r="H2750" s="31">
        <f t="shared" si="43"/>
        <v>1</v>
      </c>
    </row>
    <row r="2751" spans="5:8" x14ac:dyDescent="0.25">
      <c r="E2751" s="36"/>
      <c r="F2751" s="33" t="s">
        <v>4316</v>
      </c>
      <c r="G2751" s="34" t="s">
        <v>1579</v>
      </c>
      <c r="H2751" s="31">
        <f t="shared" si="43"/>
        <v>1</v>
      </c>
    </row>
    <row r="2752" spans="5:8" x14ac:dyDescent="0.25">
      <c r="E2752" s="36"/>
      <c r="F2752" s="33" t="s">
        <v>4317</v>
      </c>
      <c r="G2752" s="34" t="s">
        <v>1579</v>
      </c>
      <c r="H2752" s="31">
        <f t="shared" si="43"/>
        <v>1</v>
      </c>
    </row>
    <row r="2753" spans="5:8" x14ac:dyDescent="0.25">
      <c r="E2753" s="36"/>
      <c r="F2753" s="33" t="s">
        <v>4318</v>
      </c>
      <c r="G2753" s="34" t="s">
        <v>1579</v>
      </c>
      <c r="H2753" s="31">
        <f t="shared" si="43"/>
        <v>1</v>
      </c>
    </row>
    <row r="2754" spans="5:8" x14ac:dyDescent="0.25">
      <c r="E2754" s="36"/>
      <c r="F2754" s="29" t="s">
        <v>4319</v>
      </c>
      <c r="G2754" s="34" t="s">
        <v>1579</v>
      </c>
      <c r="H2754" s="31">
        <f t="shared" si="43"/>
        <v>1</v>
      </c>
    </row>
    <row r="2755" spans="5:8" x14ac:dyDescent="0.25">
      <c r="E2755" s="36"/>
      <c r="F2755" s="29" t="s">
        <v>4320</v>
      </c>
      <c r="G2755" s="34" t="s">
        <v>1579</v>
      </c>
      <c r="H2755" s="31">
        <f t="shared" si="43"/>
        <v>1</v>
      </c>
    </row>
    <row r="2756" spans="5:8" x14ac:dyDescent="0.25">
      <c r="E2756" s="36"/>
      <c r="F2756" s="33" t="s">
        <v>4321</v>
      </c>
      <c r="G2756" s="34" t="s">
        <v>1579</v>
      </c>
      <c r="H2756" s="31">
        <f t="shared" ref="H2756:H2819" si="44">VLOOKUP(G2756,$A$4:$B$31,2,FALSE)</f>
        <v>1</v>
      </c>
    </row>
    <row r="2757" spans="5:8" x14ac:dyDescent="0.25">
      <c r="E2757" s="36"/>
      <c r="F2757" s="29" t="s">
        <v>4322</v>
      </c>
      <c r="G2757" s="34" t="s">
        <v>1579</v>
      </c>
      <c r="H2757" s="31">
        <f t="shared" si="44"/>
        <v>1</v>
      </c>
    </row>
    <row r="2758" spans="5:8" x14ac:dyDescent="0.25">
      <c r="E2758" s="36"/>
      <c r="F2758" s="29" t="s">
        <v>4323</v>
      </c>
      <c r="G2758" s="34" t="s">
        <v>1579</v>
      </c>
      <c r="H2758" s="31">
        <f t="shared" si="44"/>
        <v>1</v>
      </c>
    </row>
    <row r="2759" spans="5:8" x14ac:dyDescent="0.25">
      <c r="E2759" s="36"/>
      <c r="F2759" s="33" t="s">
        <v>4324</v>
      </c>
      <c r="G2759" s="34" t="s">
        <v>1579</v>
      </c>
      <c r="H2759" s="31">
        <f t="shared" si="44"/>
        <v>1</v>
      </c>
    </row>
    <row r="2760" spans="5:8" x14ac:dyDescent="0.25">
      <c r="E2760" s="36"/>
      <c r="F2760" s="33" t="s">
        <v>4325</v>
      </c>
      <c r="G2760" s="34" t="s">
        <v>1579</v>
      </c>
      <c r="H2760" s="31">
        <f t="shared" si="44"/>
        <v>1</v>
      </c>
    </row>
    <row r="2761" spans="5:8" x14ac:dyDescent="0.25">
      <c r="E2761" s="36"/>
      <c r="F2761" s="29" t="s">
        <v>4326</v>
      </c>
      <c r="G2761" s="34" t="s">
        <v>1579</v>
      </c>
      <c r="H2761" s="31">
        <f t="shared" si="44"/>
        <v>1</v>
      </c>
    </row>
    <row r="2762" spans="5:8" x14ac:dyDescent="0.25">
      <c r="E2762" s="36"/>
      <c r="F2762" s="33" t="s">
        <v>4327</v>
      </c>
      <c r="G2762" s="34" t="s">
        <v>1579</v>
      </c>
      <c r="H2762" s="31">
        <f t="shared" si="44"/>
        <v>1</v>
      </c>
    </row>
    <row r="2763" spans="5:8" x14ac:dyDescent="0.25">
      <c r="E2763" s="36"/>
      <c r="F2763" s="33" t="s">
        <v>4328</v>
      </c>
      <c r="G2763" s="34" t="s">
        <v>1579</v>
      </c>
      <c r="H2763" s="31">
        <f t="shared" si="44"/>
        <v>1</v>
      </c>
    </row>
    <row r="2764" spans="5:8" x14ac:dyDescent="0.25">
      <c r="E2764" s="36"/>
      <c r="F2764" s="33" t="s">
        <v>4329</v>
      </c>
      <c r="G2764" s="34" t="s">
        <v>1579</v>
      </c>
      <c r="H2764" s="31">
        <f t="shared" si="44"/>
        <v>1</v>
      </c>
    </row>
    <row r="2765" spans="5:8" x14ac:dyDescent="0.25">
      <c r="E2765" s="36"/>
      <c r="F2765" s="33" t="s">
        <v>4330</v>
      </c>
      <c r="G2765" s="34" t="s">
        <v>1579</v>
      </c>
      <c r="H2765" s="31">
        <f t="shared" si="44"/>
        <v>1</v>
      </c>
    </row>
    <row r="2766" spans="5:8" x14ac:dyDescent="0.25">
      <c r="E2766" s="36"/>
      <c r="F2766" s="29" t="s">
        <v>4331</v>
      </c>
      <c r="G2766" s="34" t="s">
        <v>1581</v>
      </c>
      <c r="H2766" s="31">
        <f t="shared" si="44"/>
        <v>0</v>
      </c>
    </row>
    <row r="2767" spans="5:8" x14ac:dyDescent="0.25">
      <c r="E2767" s="36"/>
      <c r="F2767" s="29" t="s">
        <v>4332</v>
      </c>
      <c r="G2767" s="34" t="s">
        <v>1581</v>
      </c>
      <c r="H2767" s="31">
        <f t="shared" si="44"/>
        <v>0</v>
      </c>
    </row>
    <row r="2768" spans="5:8" x14ac:dyDescent="0.25">
      <c r="E2768" s="36"/>
      <c r="F2768" s="33" t="s">
        <v>4333</v>
      </c>
      <c r="G2768" s="34" t="s">
        <v>1581</v>
      </c>
      <c r="H2768" s="31">
        <f t="shared" si="44"/>
        <v>0</v>
      </c>
    </row>
    <row r="2769" spans="5:8" x14ac:dyDescent="0.25">
      <c r="E2769" s="36"/>
      <c r="F2769" s="33" t="s">
        <v>4334</v>
      </c>
      <c r="G2769" s="34" t="s">
        <v>1581</v>
      </c>
      <c r="H2769" s="31">
        <f t="shared" si="44"/>
        <v>0</v>
      </c>
    </row>
    <row r="2770" spans="5:8" x14ac:dyDescent="0.25">
      <c r="E2770" s="36"/>
      <c r="F2770" s="29" t="s">
        <v>4335</v>
      </c>
      <c r="G2770" s="34" t="s">
        <v>1581</v>
      </c>
      <c r="H2770" s="31">
        <f t="shared" si="44"/>
        <v>0</v>
      </c>
    </row>
    <row r="2771" spans="5:8" x14ac:dyDescent="0.25">
      <c r="E2771" s="36"/>
      <c r="F2771" s="29" t="s">
        <v>4336</v>
      </c>
      <c r="G2771" s="34" t="s">
        <v>1581</v>
      </c>
      <c r="H2771" s="31">
        <f t="shared" si="44"/>
        <v>0</v>
      </c>
    </row>
    <row r="2772" spans="5:8" x14ac:dyDescent="0.25">
      <c r="E2772" s="36"/>
      <c r="F2772" s="29" t="s">
        <v>4337</v>
      </c>
      <c r="G2772" s="34" t="s">
        <v>1581</v>
      </c>
      <c r="H2772" s="31">
        <f t="shared" si="44"/>
        <v>0</v>
      </c>
    </row>
    <row r="2773" spans="5:8" x14ac:dyDescent="0.25">
      <c r="E2773" s="36"/>
      <c r="F2773" s="29" t="s">
        <v>4338</v>
      </c>
      <c r="G2773" s="34" t="s">
        <v>1581</v>
      </c>
      <c r="H2773" s="31">
        <f t="shared" si="44"/>
        <v>0</v>
      </c>
    </row>
    <row r="2774" spans="5:8" x14ac:dyDescent="0.25">
      <c r="E2774" s="36"/>
      <c r="F2774" s="29" t="s">
        <v>4339</v>
      </c>
      <c r="G2774" s="34" t="s">
        <v>1581</v>
      </c>
      <c r="H2774" s="31">
        <f t="shared" si="44"/>
        <v>0</v>
      </c>
    </row>
    <row r="2775" spans="5:8" x14ac:dyDescent="0.25">
      <c r="E2775" s="36"/>
      <c r="F2775" s="29" t="s">
        <v>4340</v>
      </c>
      <c r="G2775" s="34" t="s">
        <v>1581</v>
      </c>
      <c r="H2775" s="31">
        <f t="shared" si="44"/>
        <v>0</v>
      </c>
    </row>
    <row r="2776" spans="5:8" x14ac:dyDescent="0.25">
      <c r="E2776" s="36"/>
      <c r="F2776" s="29" t="s">
        <v>4341</v>
      </c>
      <c r="G2776" s="34" t="s">
        <v>1581</v>
      </c>
      <c r="H2776" s="31">
        <f t="shared" si="44"/>
        <v>0</v>
      </c>
    </row>
    <row r="2777" spans="5:8" x14ac:dyDescent="0.25">
      <c r="E2777" s="36"/>
      <c r="F2777" s="29" t="s">
        <v>4342</v>
      </c>
      <c r="G2777" s="34" t="s">
        <v>1555</v>
      </c>
      <c r="H2777" s="31">
        <f t="shared" si="44"/>
        <v>0.25180000000000002</v>
      </c>
    </row>
    <row r="2778" spans="5:8" x14ac:dyDescent="0.25">
      <c r="E2778" s="36"/>
      <c r="F2778" s="29" t="s">
        <v>4343</v>
      </c>
      <c r="G2778" s="34" t="s">
        <v>1581</v>
      </c>
      <c r="H2778" s="31">
        <f t="shared" si="44"/>
        <v>0</v>
      </c>
    </row>
    <row r="2779" spans="5:8" x14ac:dyDescent="0.25">
      <c r="E2779" s="36"/>
      <c r="F2779" s="29" t="s">
        <v>4344</v>
      </c>
      <c r="G2779" s="34" t="s">
        <v>1581</v>
      </c>
      <c r="H2779" s="31">
        <f t="shared" si="44"/>
        <v>0</v>
      </c>
    </row>
    <row r="2780" spans="5:8" x14ac:dyDescent="0.25">
      <c r="E2780" s="36"/>
      <c r="F2780" s="29" t="s">
        <v>4345</v>
      </c>
      <c r="G2780" s="34" t="s">
        <v>1581</v>
      </c>
      <c r="H2780" s="31">
        <f t="shared" si="44"/>
        <v>0</v>
      </c>
    </row>
    <row r="2781" spans="5:8" x14ac:dyDescent="0.25">
      <c r="E2781" s="36"/>
      <c r="F2781" s="29" t="s">
        <v>4346</v>
      </c>
      <c r="G2781" s="34" t="s">
        <v>1581</v>
      </c>
      <c r="H2781" s="31">
        <f t="shared" si="44"/>
        <v>0</v>
      </c>
    </row>
    <row r="2782" spans="5:8" x14ac:dyDescent="0.25">
      <c r="E2782" s="36"/>
      <c r="F2782" s="33" t="s">
        <v>4347</v>
      </c>
      <c r="G2782" s="34" t="s">
        <v>1581</v>
      </c>
      <c r="H2782" s="31">
        <f t="shared" si="44"/>
        <v>0</v>
      </c>
    </row>
    <row r="2783" spans="5:8" x14ac:dyDescent="0.25">
      <c r="E2783" s="36"/>
      <c r="F2783" s="29" t="s">
        <v>4348</v>
      </c>
      <c r="G2783" s="34" t="s">
        <v>1581</v>
      </c>
      <c r="H2783" s="31">
        <f t="shared" si="44"/>
        <v>0</v>
      </c>
    </row>
    <row r="2784" spans="5:8" x14ac:dyDescent="0.25">
      <c r="E2784" s="36"/>
      <c r="F2784" s="33" t="s">
        <v>4349</v>
      </c>
      <c r="G2784" s="34" t="s">
        <v>1581</v>
      </c>
      <c r="H2784" s="31">
        <f t="shared" si="44"/>
        <v>0</v>
      </c>
    </row>
    <row r="2785" spans="5:8" x14ac:dyDescent="0.25">
      <c r="E2785" s="36"/>
      <c r="F2785" s="33" t="s">
        <v>4350</v>
      </c>
      <c r="G2785" s="34" t="s">
        <v>1581</v>
      </c>
      <c r="H2785" s="31">
        <f t="shared" si="44"/>
        <v>0</v>
      </c>
    </row>
    <row r="2786" spans="5:8" x14ac:dyDescent="0.25">
      <c r="E2786" s="36"/>
      <c r="F2786" s="29" t="s">
        <v>4351</v>
      </c>
      <c r="G2786" s="34" t="s">
        <v>1581</v>
      </c>
      <c r="H2786" s="31">
        <f t="shared" si="44"/>
        <v>0</v>
      </c>
    </row>
    <row r="2787" spans="5:8" x14ac:dyDescent="0.25">
      <c r="E2787" s="36"/>
      <c r="F2787" s="29" t="s">
        <v>4352</v>
      </c>
      <c r="G2787" s="34" t="s">
        <v>1581</v>
      </c>
      <c r="H2787" s="31">
        <f t="shared" si="44"/>
        <v>0</v>
      </c>
    </row>
    <row r="2788" spans="5:8" x14ac:dyDescent="0.25">
      <c r="E2788" s="36"/>
      <c r="F2788" s="33" t="s">
        <v>4353</v>
      </c>
      <c r="G2788" s="34" t="s">
        <v>1581</v>
      </c>
      <c r="H2788" s="31">
        <f t="shared" si="44"/>
        <v>0</v>
      </c>
    </row>
    <row r="2789" spans="5:8" x14ac:dyDescent="0.25">
      <c r="E2789" s="36"/>
      <c r="F2789" s="51" t="s">
        <v>4354</v>
      </c>
      <c r="G2789" s="34" t="s">
        <v>1581</v>
      </c>
      <c r="H2789" s="31">
        <f t="shared" si="44"/>
        <v>0</v>
      </c>
    </row>
    <row r="2790" spans="5:8" x14ac:dyDescent="0.25">
      <c r="E2790" s="36"/>
      <c r="F2790" s="33" t="s">
        <v>4355</v>
      </c>
      <c r="G2790" s="34" t="s">
        <v>1581</v>
      </c>
      <c r="H2790" s="31">
        <f t="shared" si="44"/>
        <v>0</v>
      </c>
    </row>
    <row r="2791" spans="5:8" x14ac:dyDescent="0.25">
      <c r="E2791" s="36"/>
      <c r="F2791" s="29" t="s">
        <v>4356</v>
      </c>
      <c r="G2791" s="34" t="s">
        <v>1581</v>
      </c>
      <c r="H2791" s="31">
        <f t="shared" si="44"/>
        <v>0</v>
      </c>
    </row>
    <row r="2792" spans="5:8" x14ac:dyDescent="0.25">
      <c r="E2792" s="36"/>
      <c r="F2792" s="33" t="s">
        <v>4357</v>
      </c>
      <c r="G2792" s="34" t="s">
        <v>1581</v>
      </c>
      <c r="H2792" s="31">
        <f t="shared" si="44"/>
        <v>0</v>
      </c>
    </row>
    <row r="2793" spans="5:8" x14ac:dyDescent="0.25">
      <c r="E2793" s="36"/>
      <c r="F2793" s="29" t="s">
        <v>4358</v>
      </c>
      <c r="G2793" s="34" t="s">
        <v>1581</v>
      </c>
      <c r="H2793" s="31">
        <f t="shared" si="44"/>
        <v>0</v>
      </c>
    </row>
    <row r="2794" spans="5:8" x14ac:dyDescent="0.25">
      <c r="E2794" s="36"/>
      <c r="F2794" s="29" t="s">
        <v>4359</v>
      </c>
      <c r="G2794" s="34" t="s">
        <v>1581</v>
      </c>
      <c r="H2794" s="31">
        <f t="shared" si="44"/>
        <v>0</v>
      </c>
    </row>
    <row r="2795" spans="5:8" x14ac:dyDescent="0.25">
      <c r="E2795" s="36"/>
      <c r="F2795" s="29" t="s">
        <v>4360</v>
      </c>
      <c r="G2795" s="34" t="s">
        <v>1581</v>
      </c>
      <c r="H2795" s="31">
        <f t="shared" si="44"/>
        <v>0</v>
      </c>
    </row>
    <row r="2796" spans="5:8" x14ac:dyDescent="0.25">
      <c r="E2796" s="36"/>
      <c r="F2796" s="29" t="s">
        <v>4361</v>
      </c>
      <c r="G2796" s="34" t="s">
        <v>1581</v>
      </c>
      <c r="H2796" s="31">
        <f t="shared" si="44"/>
        <v>0</v>
      </c>
    </row>
    <row r="2797" spans="5:8" x14ac:dyDescent="0.25">
      <c r="E2797" s="36"/>
      <c r="F2797" s="33" t="s">
        <v>4362</v>
      </c>
      <c r="G2797" s="34" t="s">
        <v>1581</v>
      </c>
      <c r="H2797" s="31">
        <f t="shared" si="44"/>
        <v>0</v>
      </c>
    </row>
    <row r="2798" spans="5:8" x14ac:dyDescent="0.25">
      <c r="E2798" s="36"/>
      <c r="F2798" s="29" t="s">
        <v>4363</v>
      </c>
      <c r="G2798" s="34" t="s">
        <v>1581</v>
      </c>
      <c r="H2798" s="31">
        <f t="shared" si="44"/>
        <v>0</v>
      </c>
    </row>
    <row r="2799" spans="5:8" x14ac:dyDescent="0.25">
      <c r="E2799" s="36"/>
      <c r="F2799" s="29" t="s">
        <v>4364</v>
      </c>
      <c r="G2799" s="34" t="s">
        <v>1581</v>
      </c>
      <c r="H2799" s="31">
        <f t="shared" si="44"/>
        <v>0</v>
      </c>
    </row>
    <row r="2800" spans="5:8" x14ac:dyDescent="0.25">
      <c r="E2800" s="36"/>
      <c r="F2800" s="33" t="s">
        <v>4365</v>
      </c>
      <c r="G2800" s="34" t="s">
        <v>1581</v>
      </c>
      <c r="H2800" s="31">
        <f t="shared" si="44"/>
        <v>0</v>
      </c>
    </row>
    <row r="2801" spans="5:8" x14ac:dyDescent="0.25">
      <c r="E2801" s="36"/>
      <c r="F2801" s="33" t="s">
        <v>4366</v>
      </c>
      <c r="G2801" s="34" t="s">
        <v>1581</v>
      </c>
      <c r="H2801" s="31">
        <f t="shared" si="44"/>
        <v>0</v>
      </c>
    </row>
    <row r="2802" spans="5:8" x14ac:dyDescent="0.25">
      <c r="E2802" s="36"/>
      <c r="F2802" s="33" t="s">
        <v>4367</v>
      </c>
      <c r="G2802" s="34" t="s">
        <v>1581</v>
      </c>
      <c r="H2802" s="31">
        <f t="shared" si="44"/>
        <v>0</v>
      </c>
    </row>
    <row r="2803" spans="5:8" x14ac:dyDescent="0.25">
      <c r="E2803" s="36"/>
      <c r="F2803" s="33" t="s">
        <v>4368</v>
      </c>
      <c r="G2803" s="34" t="s">
        <v>1581</v>
      </c>
      <c r="H2803" s="31">
        <f t="shared" si="44"/>
        <v>0</v>
      </c>
    </row>
    <row r="2804" spans="5:8" x14ac:dyDescent="0.25">
      <c r="E2804" s="36"/>
      <c r="F2804" s="33" t="s">
        <v>4369</v>
      </c>
      <c r="G2804" s="34" t="s">
        <v>1581</v>
      </c>
      <c r="H2804" s="31">
        <f t="shared" si="44"/>
        <v>0</v>
      </c>
    </row>
    <row r="2805" spans="5:8" x14ac:dyDescent="0.25">
      <c r="E2805" s="36"/>
      <c r="F2805" s="29" t="s">
        <v>4370</v>
      </c>
      <c r="G2805" s="34" t="s">
        <v>1581</v>
      </c>
      <c r="H2805" s="31">
        <f t="shared" si="44"/>
        <v>0</v>
      </c>
    </row>
    <row r="2806" spans="5:8" x14ac:dyDescent="0.25">
      <c r="E2806" s="36"/>
      <c r="F2806" s="51" t="s">
        <v>4371</v>
      </c>
      <c r="G2806" s="34" t="s">
        <v>1581</v>
      </c>
      <c r="H2806" s="31">
        <f t="shared" si="44"/>
        <v>0</v>
      </c>
    </row>
    <row r="2807" spans="5:8" x14ac:dyDescent="0.25">
      <c r="E2807" s="36"/>
      <c r="F2807" s="33" t="s">
        <v>4372</v>
      </c>
      <c r="G2807" s="34" t="s">
        <v>1581</v>
      </c>
      <c r="H2807" s="31">
        <f t="shared" si="44"/>
        <v>0</v>
      </c>
    </row>
    <row r="2808" spans="5:8" x14ac:dyDescent="0.25">
      <c r="E2808" s="36"/>
      <c r="F2808" s="29" t="s">
        <v>4373</v>
      </c>
      <c r="G2808" s="34" t="s">
        <v>1581</v>
      </c>
      <c r="H2808" s="31">
        <f t="shared" si="44"/>
        <v>0</v>
      </c>
    </row>
    <row r="2809" spans="5:8" x14ac:dyDescent="0.25">
      <c r="E2809" s="36"/>
      <c r="F2809" s="29" t="s">
        <v>4374</v>
      </c>
      <c r="G2809" s="34" t="s">
        <v>1581</v>
      </c>
      <c r="H2809" s="31">
        <f t="shared" si="44"/>
        <v>0</v>
      </c>
    </row>
    <row r="2810" spans="5:8" x14ac:dyDescent="0.25">
      <c r="E2810" s="36"/>
      <c r="F2810" s="29" t="s">
        <v>4375</v>
      </c>
      <c r="G2810" s="34" t="s">
        <v>1581</v>
      </c>
      <c r="H2810" s="31">
        <f t="shared" si="44"/>
        <v>0</v>
      </c>
    </row>
    <row r="2811" spans="5:8" x14ac:dyDescent="0.25">
      <c r="E2811" s="36"/>
      <c r="F2811" s="29" t="s">
        <v>4376</v>
      </c>
      <c r="G2811" s="34" t="s">
        <v>1581</v>
      </c>
      <c r="H2811" s="31">
        <f t="shared" si="44"/>
        <v>0</v>
      </c>
    </row>
    <row r="2812" spans="5:8" x14ac:dyDescent="0.25">
      <c r="E2812" s="36"/>
      <c r="F2812" s="29" t="s">
        <v>4377</v>
      </c>
      <c r="G2812" s="34" t="s">
        <v>1581</v>
      </c>
      <c r="H2812" s="31">
        <f t="shared" si="44"/>
        <v>0</v>
      </c>
    </row>
    <row r="2813" spans="5:8" x14ac:dyDescent="0.25">
      <c r="E2813" s="36"/>
      <c r="F2813" s="29" t="s">
        <v>4378</v>
      </c>
      <c r="G2813" s="34" t="s">
        <v>1581</v>
      </c>
      <c r="H2813" s="31">
        <f t="shared" si="44"/>
        <v>0</v>
      </c>
    </row>
    <row r="2814" spans="5:8" x14ac:dyDescent="0.25">
      <c r="E2814" s="36"/>
      <c r="F2814" s="29" t="s">
        <v>4379</v>
      </c>
      <c r="G2814" s="34" t="s">
        <v>1581</v>
      </c>
      <c r="H2814" s="31">
        <f t="shared" si="44"/>
        <v>0</v>
      </c>
    </row>
    <row r="2815" spans="5:8" x14ac:dyDescent="0.25">
      <c r="E2815" s="36"/>
      <c r="F2815" s="29" t="s">
        <v>4380</v>
      </c>
      <c r="G2815" s="34" t="s">
        <v>1581</v>
      </c>
      <c r="H2815" s="31">
        <f t="shared" si="44"/>
        <v>0</v>
      </c>
    </row>
    <row r="2816" spans="5:8" x14ac:dyDescent="0.25">
      <c r="E2816" s="36"/>
      <c r="F2816" s="33" t="s">
        <v>4381</v>
      </c>
      <c r="G2816" s="34" t="s">
        <v>1581</v>
      </c>
      <c r="H2816" s="31">
        <f t="shared" si="44"/>
        <v>0</v>
      </c>
    </row>
    <row r="2817" spans="5:8" x14ac:dyDescent="0.25">
      <c r="E2817" s="36"/>
      <c r="F2817" s="33" t="s">
        <v>4382</v>
      </c>
      <c r="G2817" s="34" t="s">
        <v>1581</v>
      </c>
      <c r="H2817" s="31">
        <f t="shared" si="44"/>
        <v>0</v>
      </c>
    </row>
    <row r="2818" spans="5:8" x14ac:dyDescent="0.25">
      <c r="E2818" s="36"/>
      <c r="F2818" s="33" t="s">
        <v>4383</v>
      </c>
      <c r="G2818" s="34" t="s">
        <v>1581</v>
      </c>
      <c r="H2818" s="31">
        <f t="shared" si="44"/>
        <v>0</v>
      </c>
    </row>
    <row r="2819" spans="5:8" x14ac:dyDescent="0.25">
      <c r="E2819" s="36"/>
      <c r="F2819" s="29" t="s">
        <v>4384</v>
      </c>
      <c r="G2819" s="34" t="s">
        <v>1581</v>
      </c>
      <c r="H2819" s="31">
        <f t="shared" si="44"/>
        <v>0</v>
      </c>
    </row>
    <row r="2820" spans="5:8" x14ac:dyDescent="0.25">
      <c r="E2820" s="36"/>
      <c r="F2820" s="29" t="s">
        <v>4385</v>
      </c>
      <c r="G2820" s="34" t="s">
        <v>1557</v>
      </c>
      <c r="H2820" s="31">
        <f t="shared" ref="H2820:H2883" si="45">VLOOKUP(G2820,$A$4:$B$31,2,FALSE)</f>
        <v>0.10960000000000003</v>
      </c>
    </row>
    <row r="2821" spans="5:8" x14ac:dyDescent="0.25">
      <c r="E2821" s="36"/>
      <c r="F2821" s="29" t="s">
        <v>4386</v>
      </c>
      <c r="G2821" s="34" t="s">
        <v>1581</v>
      </c>
      <c r="H2821" s="31">
        <f t="shared" si="45"/>
        <v>0</v>
      </c>
    </row>
    <row r="2822" spans="5:8" x14ac:dyDescent="0.25">
      <c r="E2822" s="36"/>
      <c r="F2822" s="29" t="s">
        <v>4387</v>
      </c>
      <c r="G2822" s="34" t="s">
        <v>1581</v>
      </c>
      <c r="H2822" s="31">
        <f t="shared" si="45"/>
        <v>0</v>
      </c>
    </row>
    <row r="2823" spans="5:8" x14ac:dyDescent="0.25">
      <c r="E2823" s="36"/>
      <c r="F2823" s="29" t="s">
        <v>4388</v>
      </c>
      <c r="G2823" s="34" t="s">
        <v>1581</v>
      </c>
      <c r="H2823" s="31">
        <f t="shared" si="45"/>
        <v>0</v>
      </c>
    </row>
    <row r="2824" spans="5:8" x14ac:dyDescent="0.25">
      <c r="E2824" s="36"/>
      <c r="F2824" s="29" t="s">
        <v>4389</v>
      </c>
      <c r="G2824" s="34" t="s">
        <v>1581</v>
      </c>
      <c r="H2824" s="31">
        <f t="shared" si="45"/>
        <v>0</v>
      </c>
    </row>
    <row r="2825" spans="5:8" x14ac:dyDescent="0.25">
      <c r="E2825" s="36"/>
      <c r="F2825" s="51" t="s">
        <v>4390</v>
      </c>
      <c r="G2825" s="34" t="s">
        <v>1581</v>
      </c>
      <c r="H2825" s="31">
        <f t="shared" si="45"/>
        <v>0</v>
      </c>
    </row>
    <row r="2826" spans="5:8" x14ac:dyDescent="0.25">
      <c r="E2826" s="36"/>
      <c r="F2826" s="51" t="s">
        <v>4391</v>
      </c>
      <c r="G2826" s="34" t="s">
        <v>1581</v>
      </c>
      <c r="H2826" s="31">
        <f t="shared" si="45"/>
        <v>0</v>
      </c>
    </row>
    <row r="2827" spans="5:8" x14ac:dyDescent="0.25">
      <c r="E2827" s="36"/>
      <c r="F2827" s="57" t="s">
        <v>4392</v>
      </c>
      <c r="G2827" s="34" t="s">
        <v>1579</v>
      </c>
      <c r="H2827" s="31">
        <f t="shared" si="45"/>
        <v>1</v>
      </c>
    </row>
    <row r="2828" spans="5:8" x14ac:dyDescent="0.25">
      <c r="E2828" s="36"/>
      <c r="F2828" s="29" t="s">
        <v>4393</v>
      </c>
      <c r="G2828" s="34" t="s">
        <v>1579</v>
      </c>
      <c r="H2828" s="31">
        <f t="shared" si="45"/>
        <v>1</v>
      </c>
    </row>
    <row r="2829" spans="5:8" x14ac:dyDescent="0.25">
      <c r="E2829" s="36"/>
      <c r="F2829" s="51" t="s">
        <v>4394</v>
      </c>
      <c r="G2829" s="34" t="s">
        <v>1579</v>
      </c>
      <c r="H2829" s="31">
        <f t="shared" si="45"/>
        <v>1</v>
      </c>
    </row>
    <row r="2830" spans="5:8" x14ac:dyDescent="0.25">
      <c r="E2830" s="36"/>
      <c r="F2830" s="48" t="s">
        <v>4395</v>
      </c>
      <c r="G2830" s="34" t="s">
        <v>1579</v>
      </c>
      <c r="H2830" s="31">
        <f t="shared" si="45"/>
        <v>1</v>
      </c>
    </row>
    <row r="2831" spans="5:8" x14ac:dyDescent="0.25">
      <c r="E2831" s="36"/>
      <c r="F2831" s="29" t="s">
        <v>4396</v>
      </c>
      <c r="G2831" s="34" t="s">
        <v>1579</v>
      </c>
      <c r="H2831" s="31">
        <f t="shared" si="45"/>
        <v>1</v>
      </c>
    </row>
    <row r="2832" spans="5:8" x14ac:dyDescent="0.25">
      <c r="E2832" s="36"/>
      <c r="F2832" s="48" t="s">
        <v>4397</v>
      </c>
      <c r="G2832" s="34" t="s">
        <v>1579</v>
      </c>
      <c r="H2832" s="31">
        <f t="shared" si="45"/>
        <v>1</v>
      </c>
    </row>
    <row r="2833" spans="5:8" x14ac:dyDescent="0.25">
      <c r="E2833" s="36"/>
      <c r="F2833" s="48" t="s">
        <v>4398</v>
      </c>
      <c r="G2833" s="34" t="s">
        <v>1579</v>
      </c>
      <c r="H2833" s="31">
        <f t="shared" si="45"/>
        <v>1</v>
      </c>
    </row>
    <row r="2834" spans="5:8" x14ac:dyDescent="0.25">
      <c r="E2834" s="36"/>
      <c r="F2834" s="29" t="s">
        <v>4399</v>
      </c>
      <c r="G2834" s="34" t="s">
        <v>1579</v>
      </c>
      <c r="H2834" s="31">
        <f t="shared" si="45"/>
        <v>1</v>
      </c>
    </row>
    <row r="2835" spans="5:8" x14ac:dyDescent="0.25">
      <c r="E2835" s="36"/>
      <c r="F2835" s="29" t="s">
        <v>4400</v>
      </c>
      <c r="G2835" s="34" t="s">
        <v>1579</v>
      </c>
      <c r="H2835" s="31">
        <f t="shared" si="45"/>
        <v>1</v>
      </c>
    </row>
    <row r="2836" spans="5:8" x14ac:dyDescent="0.25">
      <c r="E2836" s="36"/>
      <c r="F2836" s="29" t="s">
        <v>4401</v>
      </c>
      <c r="G2836" s="34" t="s">
        <v>1579</v>
      </c>
      <c r="H2836" s="31">
        <f t="shared" si="45"/>
        <v>1</v>
      </c>
    </row>
    <row r="2837" spans="5:8" x14ac:dyDescent="0.25">
      <c r="E2837" s="36"/>
      <c r="F2837" s="51" t="s">
        <v>4402</v>
      </c>
      <c r="G2837" s="34" t="s">
        <v>1579</v>
      </c>
      <c r="H2837" s="31">
        <f t="shared" si="45"/>
        <v>1</v>
      </c>
    </row>
    <row r="2838" spans="5:8" x14ac:dyDescent="0.25">
      <c r="E2838" s="36"/>
      <c r="F2838" s="51" t="s">
        <v>4403</v>
      </c>
      <c r="G2838" s="34" t="s">
        <v>1579</v>
      </c>
      <c r="H2838" s="31">
        <f t="shared" si="45"/>
        <v>1</v>
      </c>
    </row>
    <row r="2839" spans="5:8" x14ac:dyDescent="0.25">
      <c r="E2839" s="36"/>
      <c r="F2839" s="29" t="s">
        <v>4404</v>
      </c>
      <c r="G2839" s="34" t="s">
        <v>1579</v>
      </c>
      <c r="H2839" s="31">
        <f t="shared" si="45"/>
        <v>1</v>
      </c>
    </row>
    <row r="2840" spans="5:8" x14ac:dyDescent="0.25">
      <c r="E2840" s="36"/>
      <c r="F2840" s="33" t="s">
        <v>4405</v>
      </c>
      <c r="G2840" s="34" t="s">
        <v>1579</v>
      </c>
      <c r="H2840" s="31">
        <f t="shared" si="45"/>
        <v>1</v>
      </c>
    </row>
    <row r="2841" spans="5:8" x14ac:dyDescent="0.25">
      <c r="E2841" s="36"/>
      <c r="F2841" s="33" t="s">
        <v>4406</v>
      </c>
      <c r="G2841" s="34" t="s">
        <v>1579</v>
      </c>
      <c r="H2841" s="31">
        <f t="shared" si="45"/>
        <v>1</v>
      </c>
    </row>
    <row r="2842" spans="5:8" x14ac:dyDescent="0.25">
      <c r="E2842" s="36"/>
      <c r="F2842" s="29" t="s">
        <v>4407</v>
      </c>
      <c r="G2842" s="34" t="s">
        <v>1579</v>
      </c>
      <c r="H2842" s="31">
        <f t="shared" si="45"/>
        <v>1</v>
      </c>
    </row>
    <row r="2843" spans="5:8" x14ac:dyDescent="0.25">
      <c r="E2843" s="36"/>
      <c r="F2843" s="29" t="s">
        <v>4408</v>
      </c>
      <c r="G2843" s="34" t="s">
        <v>1579</v>
      </c>
      <c r="H2843" s="31">
        <f t="shared" si="45"/>
        <v>1</v>
      </c>
    </row>
    <row r="2844" spans="5:8" x14ac:dyDescent="0.25">
      <c r="E2844" s="36"/>
      <c r="F2844" s="33" t="s">
        <v>4409</v>
      </c>
      <c r="G2844" s="34" t="s">
        <v>1579</v>
      </c>
      <c r="H2844" s="31">
        <f t="shared" si="45"/>
        <v>1</v>
      </c>
    </row>
    <row r="2845" spans="5:8" x14ac:dyDescent="0.25">
      <c r="E2845" s="36"/>
      <c r="F2845" s="29" t="s">
        <v>4410</v>
      </c>
      <c r="G2845" s="34" t="s">
        <v>1579</v>
      </c>
      <c r="H2845" s="31">
        <f t="shared" si="45"/>
        <v>1</v>
      </c>
    </row>
    <row r="2846" spans="5:8" x14ac:dyDescent="0.25">
      <c r="E2846" s="36"/>
      <c r="F2846" s="29" t="s">
        <v>4411</v>
      </c>
      <c r="G2846" s="34" t="s">
        <v>1579</v>
      </c>
      <c r="H2846" s="31">
        <f t="shared" si="45"/>
        <v>1</v>
      </c>
    </row>
    <row r="2847" spans="5:8" x14ac:dyDescent="0.25">
      <c r="E2847" s="36"/>
      <c r="F2847" s="33" t="s">
        <v>4412</v>
      </c>
      <c r="G2847" s="34" t="s">
        <v>1579</v>
      </c>
      <c r="H2847" s="31">
        <f t="shared" si="45"/>
        <v>1</v>
      </c>
    </row>
    <row r="2848" spans="5:8" x14ac:dyDescent="0.25">
      <c r="E2848" s="36"/>
      <c r="F2848" s="29" t="s">
        <v>4413</v>
      </c>
      <c r="G2848" s="34" t="s">
        <v>1579</v>
      </c>
      <c r="H2848" s="31">
        <f t="shared" si="45"/>
        <v>1</v>
      </c>
    </row>
    <row r="2849" spans="5:8" x14ac:dyDescent="0.25">
      <c r="E2849" s="36"/>
      <c r="F2849" s="33" t="s">
        <v>4414</v>
      </c>
      <c r="G2849" s="34" t="s">
        <v>1579</v>
      </c>
      <c r="H2849" s="31">
        <f t="shared" si="45"/>
        <v>1</v>
      </c>
    </row>
    <row r="2850" spans="5:8" x14ac:dyDescent="0.25">
      <c r="E2850" s="36"/>
      <c r="F2850" s="33" t="s">
        <v>4415</v>
      </c>
      <c r="G2850" s="34" t="s">
        <v>1579</v>
      </c>
      <c r="H2850" s="31">
        <f t="shared" si="45"/>
        <v>1</v>
      </c>
    </row>
    <row r="2851" spans="5:8" x14ac:dyDescent="0.25">
      <c r="E2851" s="36"/>
      <c r="F2851" s="33" t="s">
        <v>4416</v>
      </c>
      <c r="G2851" s="34" t="s">
        <v>1579</v>
      </c>
      <c r="H2851" s="31">
        <f t="shared" si="45"/>
        <v>1</v>
      </c>
    </row>
    <row r="2852" spans="5:8" x14ac:dyDescent="0.25">
      <c r="E2852" s="36"/>
      <c r="F2852" s="33" t="s">
        <v>4417</v>
      </c>
      <c r="G2852" s="34" t="s">
        <v>1579</v>
      </c>
      <c r="H2852" s="31">
        <f t="shared" si="45"/>
        <v>1</v>
      </c>
    </row>
    <row r="2853" spans="5:8" x14ac:dyDescent="0.25">
      <c r="E2853" s="36"/>
      <c r="F2853" s="33" t="s">
        <v>4418</v>
      </c>
      <c r="G2853" s="34" t="s">
        <v>1579</v>
      </c>
      <c r="H2853" s="31">
        <f t="shared" si="45"/>
        <v>1</v>
      </c>
    </row>
    <row r="2854" spans="5:8" x14ac:dyDescent="0.25">
      <c r="E2854" s="36"/>
      <c r="F2854" s="33" t="s">
        <v>4419</v>
      </c>
      <c r="G2854" s="34" t="s">
        <v>1579</v>
      </c>
      <c r="H2854" s="31">
        <f t="shared" si="45"/>
        <v>1</v>
      </c>
    </row>
    <row r="2855" spans="5:8" x14ac:dyDescent="0.25">
      <c r="E2855" s="36"/>
      <c r="F2855" s="54" t="s">
        <v>4420</v>
      </c>
      <c r="G2855" s="34" t="s">
        <v>1579</v>
      </c>
      <c r="H2855" s="31">
        <f t="shared" si="45"/>
        <v>1</v>
      </c>
    </row>
    <row r="2856" spans="5:8" x14ac:dyDescent="0.25">
      <c r="E2856" s="36"/>
      <c r="F2856" s="33" t="s">
        <v>4421</v>
      </c>
      <c r="G2856" s="34" t="s">
        <v>1555</v>
      </c>
      <c r="H2856" s="31">
        <f t="shared" si="45"/>
        <v>0.25180000000000002</v>
      </c>
    </row>
    <row r="2857" spans="5:8" x14ac:dyDescent="0.25">
      <c r="E2857" s="36"/>
      <c r="F2857" s="33" t="s">
        <v>4422</v>
      </c>
      <c r="G2857" s="34" t="s">
        <v>1555</v>
      </c>
      <c r="H2857" s="31">
        <f t="shared" si="45"/>
        <v>0.25180000000000002</v>
      </c>
    </row>
    <row r="2858" spans="5:8" x14ac:dyDescent="0.25">
      <c r="E2858" s="36"/>
      <c r="F2858" s="33" t="s">
        <v>4423</v>
      </c>
      <c r="G2858" s="34" t="s">
        <v>1555</v>
      </c>
      <c r="H2858" s="31">
        <f t="shared" si="45"/>
        <v>0.25180000000000002</v>
      </c>
    </row>
    <row r="2859" spans="5:8" x14ac:dyDescent="0.25">
      <c r="E2859" s="36"/>
      <c r="F2859" s="33" t="s">
        <v>4424</v>
      </c>
      <c r="G2859" s="34" t="s">
        <v>1555</v>
      </c>
      <c r="H2859" s="31">
        <f t="shared" si="45"/>
        <v>0.25180000000000002</v>
      </c>
    </row>
    <row r="2860" spans="5:8" x14ac:dyDescent="0.25">
      <c r="E2860" s="36"/>
      <c r="F2860" s="33" t="s">
        <v>4425</v>
      </c>
      <c r="G2860" s="34" t="s">
        <v>1555</v>
      </c>
      <c r="H2860" s="31">
        <f t="shared" si="45"/>
        <v>0.25180000000000002</v>
      </c>
    </row>
    <row r="2861" spans="5:8" x14ac:dyDescent="0.25">
      <c r="E2861" s="36"/>
      <c r="F2861" s="33" t="s">
        <v>4426</v>
      </c>
      <c r="G2861" s="34" t="s">
        <v>1555</v>
      </c>
      <c r="H2861" s="31">
        <f t="shared" si="45"/>
        <v>0.25180000000000002</v>
      </c>
    </row>
    <row r="2862" spans="5:8" x14ac:dyDescent="0.25">
      <c r="E2862" s="36"/>
      <c r="F2862" s="33" t="s">
        <v>4427</v>
      </c>
      <c r="G2862" s="34" t="s">
        <v>1555</v>
      </c>
      <c r="H2862" s="31">
        <f t="shared" si="45"/>
        <v>0.25180000000000002</v>
      </c>
    </row>
    <row r="2863" spans="5:8" x14ac:dyDescent="0.25">
      <c r="E2863" s="36"/>
      <c r="F2863" s="29" t="s">
        <v>4428</v>
      </c>
      <c r="G2863" s="34" t="s">
        <v>1555</v>
      </c>
      <c r="H2863" s="31">
        <f t="shared" si="45"/>
        <v>0.25180000000000002</v>
      </c>
    </row>
    <row r="2864" spans="5:8" x14ac:dyDescent="0.25">
      <c r="E2864" s="36"/>
      <c r="F2864" s="29" t="s">
        <v>4429</v>
      </c>
      <c r="G2864" s="34" t="s">
        <v>1555</v>
      </c>
      <c r="H2864" s="31">
        <f t="shared" si="45"/>
        <v>0.25180000000000002</v>
      </c>
    </row>
    <row r="2865" spans="5:8" x14ac:dyDescent="0.25">
      <c r="E2865" s="36"/>
      <c r="F2865" s="29" t="s">
        <v>4430</v>
      </c>
      <c r="G2865" s="34" t="s">
        <v>1555</v>
      </c>
      <c r="H2865" s="31">
        <f t="shared" si="45"/>
        <v>0.25180000000000002</v>
      </c>
    </row>
    <row r="2866" spans="5:8" x14ac:dyDescent="0.25">
      <c r="E2866" s="36"/>
      <c r="F2866" s="33" t="s">
        <v>4431</v>
      </c>
      <c r="G2866" s="34" t="s">
        <v>1555</v>
      </c>
      <c r="H2866" s="31">
        <f t="shared" si="45"/>
        <v>0.25180000000000002</v>
      </c>
    </row>
    <row r="2867" spans="5:8" x14ac:dyDescent="0.25">
      <c r="E2867" s="36"/>
      <c r="F2867" s="29" t="s">
        <v>4432</v>
      </c>
      <c r="G2867" s="34" t="s">
        <v>1555</v>
      </c>
      <c r="H2867" s="31">
        <f t="shared" si="45"/>
        <v>0.25180000000000002</v>
      </c>
    </row>
    <row r="2868" spans="5:8" x14ac:dyDescent="0.25">
      <c r="E2868" s="36"/>
      <c r="F2868" s="29" t="s">
        <v>4433</v>
      </c>
      <c r="G2868" s="34" t="s">
        <v>1555</v>
      </c>
      <c r="H2868" s="31">
        <f t="shared" si="45"/>
        <v>0.25180000000000002</v>
      </c>
    </row>
    <row r="2869" spans="5:8" x14ac:dyDescent="0.25">
      <c r="E2869" s="36"/>
      <c r="F2869" s="29" t="s">
        <v>4434</v>
      </c>
      <c r="G2869" s="34" t="s">
        <v>1555</v>
      </c>
      <c r="H2869" s="31">
        <f t="shared" si="45"/>
        <v>0.25180000000000002</v>
      </c>
    </row>
    <row r="2870" spans="5:8" x14ac:dyDescent="0.25">
      <c r="E2870" s="36"/>
      <c r="F2870" s="29" t="s">
        <v>4435</v>
      </c>
      <c r="G2870" s="34" t="s">
        <v>1555</v>
      </c>
      <c r="H2870" s="31">
        <f t="shared" si="45"/>
        <v>0.25180000000000002</v>
      </c>
    </row>
    <row r="2871" spans="5:8" x14ac:dyDescent="0.25">
      <c r="E2871" s="36"/>
      <c r="F2871" s="33" t="s">
        <v>4436</v>
      </c>
      <c r="G2871" s="34" t="s">
        <v>1555</v>
      </c>
      <c r="H2871" s="31">
        <f t="shared" si="45"/>
        <v>0.25180000000000002</v>
      </c>
    </row>
    <row r="2872" spans="5:8" x14ac:dyDescent="0.25">
      <c r="E2872" s="36"/>
      <c r="F2872" s="33" t="s">
        <v>4437</v>
      </c>
      <c r="G2872" s="34" t="s">
        <v>1581</v>
      </c>
      <c r="H2872" s="31">
        <f t="shared" si="45"/>
        <v>0</v>
      </c>
    </row>
    <row r="2873" spans="5:8" x14ac:dyDescent="0.25">
      <c r="E2873" s="36"/>
      <c r="F2873" s="33" t="s">
        <v>4438</v>
      </c>
      <c r="G2873" s="34" t="s">
        <v>1555</v>
      </c>
      <c r="H2873" s="31">
        <f t="shared" si="45"/>
        <v>0.25180000000000002</v>
      </c>
    </row>
    <row r="2874" spans="5:8" x14ac:dyDescent="0.25">
      <c r="E2874" s="36"/>
      <c r="F2874" s="33" t="s">
        <v>4439</v>
      </c>
      <c r="G2874" s="34" t="s">
        <v>1579</v>
      </c>
      <c r="H2874" s="31">
        <f t="shared" si="45"/>
        <v>1</v>
      </c>
    </row>
    <row r="2875" spans="5:8" x14ac:dyDescent="0.25">
      <c r="E2875" s="36"/>
      <c r="F2875" s="33" t="s">
        <v>4440</v>
      </c>
      <c r="G2875" s="34" t="s">
        <v>1579</v>
      </c>
      <c r="H2875" s="31">
        <f t="shared" si="45"/>
        <v>1</v>
      </c>
    </row>
    <row r="2876" spans="5:8" x14ac:dyDescent="0.25">
      <c r="E2876" s="36"/>
      <c r="F2876" s="33" t="s">
        <v>4441</v>
      </c>
      <c r="G2876" s="34" t="s">
        <v>1579</v>
      </c>
      <c r="H2876" s="31">
        <f t="shared" si="45"/>
        <v>1</v>
      </c>
    </row>
    <row r="2877" spans="5:8" x14ac:dyDescent="0.25">
      <c r="E2877" s="36"/>
      <c r="F2877" s="33" t="s">
        <v>4442</v>
      </c>
      <c r="G2877" s="34" t="s">
        <v>1581</v>
      </c>
      <c r="H2877" s="31">
        <f t="shared" si="45"/>
        <v>0</v>
      </c>
    </row>
    <row r="2878" spans="5:8" x14ac:dyDescent="0.25">
      <c r="E2878" s="36"/>
      <c r="F2878" s="33" t="s">
        <v>4443</v>
      </c>
      <c r="G2878" s="34" t="s">
        <v>1581</v>
      </c>
      <c r="H2878" s="31">
        <f t="shared" si="45"/>
        <v>0</v>
      </c>
    </row>
    <row r="2879" spans="5:8" x14ac:dyDescent="0.25">
      <c r="E2879" s="36"/>
      <c r="F2879" s="53" t="s">
        <v>4444</v>
      </c>
      <c r="G2879" s="34" t="s">
        <v>1581</v>
      </c>
      <c r="H2879" s="31">
        <f t="shared" si="45"/>
        <v>0</v>
      </c>
    </row>
    <row r="2880" spans="5:8" x14ac:dyDescent="0.25">
      <c r="E2880" s="36"/>
      <c r="F2880" s="33" t="s">
        <v>4445</v>
      </c>
      <c r="G2880" s="34" t="s">
        <v>1581</v>
      </c>
      <c r="H2880" s="31">
        <f t="shared" si="45"/>
        <v>0</v>
      </c>
    </row>
    <row r="2881" spans="5:8" x14ac:dyDescent="0.25">
      <c r="E2881" s="36"/>
      <c r="F2881" s="33" t="s">
        <v>4446</v>
      </c>
      <c r="G2881" s="34" t="s">
        <v>1581</v>
      </c>
      <c r="H2881" s="31">
        <f t="shared" si="45"/>
        <v>0</v>
      </c>
    </row>
    <row r="2882" spans="5:8" x14ac:dyDescent="0.25">
      <c r="E2882" s="36"/>
      <c r="F2882" s="33" t="s">
        <v>4447</v>
      </c>
      <c r="G2882" s="34" t="s">
        <v>1581</v>
      </c>
      <c r="H2882" s="31">
        <f t="shared" si="45"/>
        <v>0</v>
      </c>
    </row>
    <row r="2883" spans="5:8" x14ac:dyDescent="0.25">
      <c r="E2883" s="36"/>
      <c r="F2883" s="33" t="s">
        <v>4448</v>
      </c>
      <c r="G2883" s="34" t="s">
        <v>1581</v>
      </c>
      <c r="H2883" s="31">
        <f t="shared" si="45"/>
        <v>0</v>
      </c>
    </row>
    <row r="2884" spans="5:8" x14ac:dyDescent="0.25">
      <c r="E2884" s="36"/>
      <c r="F2884" s="29" t="s">
        <v>4449</v>
      </c>
      <c r="G2884" s="34" t="s">
        <v>1581</v>
      </c>
      <c r="H2884" s="31">
        <f t="shared" ref="H2884:H2947" si="46">VLOOKUP(G2884,$A$4:$B$31,2,FALSE)</f>
        <v>0</v>
      </c>
    </row>
    <row r="2885" spans="5:8" x14ac:dyDescent="0.25">
      <c r="E2885" s="36"/>
      <c r="F2885" s="29" t="s">
        <v>4450</v>
      </c>
      <c r="G2885" s="34" t="s">
        <v>1581</v>
      </c>
      <c r="H2885" s="31">
        <f t="shared" si="46"/>
        <v>0</v>
      </c>
    </row>
    <row r="2886" spans="5:8" x14ac:dyDescent="0.25">
      <c r="E2886" s="36"/>
      <c r="F2886" s="33" t="s">
        <v>4451</v>
      </c>
      <c r="G2886" s="34" t="s">
        <v>1581</v>
      </c>
      <c r="H2886" s="31">
        <f t="shared" si="46"/>
        <v>0</v>
      </c>
    </row>
    <row r="2887" spans="5:8" x14ac:dyDescent="0.25">
      <c r="E2887" s="36"/>
      <c r="F2887" s="29" t="s">
        <v>4452</v>
      </c>
      <c r="G2887" s="34" t="s">
        <v>1581</v>
      </c>
      <c r="H2887" s="31">
        <f t="shared" si="46"/>
        <v>0</v>
      </c>
    </row>
    <row r="2888" spans="5:8" x14ac:dyDescent="0.25">
      <c r="E2888" s="36"/>
      <c r="F2888" s="33" t="s">
        <v>4453</v>
      </c>
      <c r="G2888" s="34" t="s">
        <v>1581</v>
      </c>
      <c r="H2888" s="31">
        <f t="shared" si="46"/>
        <v>0</v>
      </c>
    </row>
    <row r="2889" spans="5:8" x14ac:dyDescent="0.25">
      <c r="E2889" s="36"/>
      <c r="F2889" s="29" t="s">
        <v>4454</v>
      </c>
      <c r="G2889" s="34" t="s">
        <v>1581</v>
      </c>
      <c r="H2889" s="31">
        <f t="shared" si="46"/>
        <v>0</v>
      </c>
    </row>
    <row r="2890" spans="5:8" x14ac:dyDescent="0.25">
      <c r="E2890" s="36"/>
      <c r="F2890" s="33" t="s">
        <v>4455</v>
      </c>
      <c r="G2890" s="34" t="s">
        <v>1581</v>
      </c>
      <c r="H2890" s="31">
        <f t="shared" si="46"/>
        <v>0</v>
      </c>
    </row>
    <row r="2891" spans="5:8" x14ac:dyDescent="0.25">
      <c r="E2891" s="36"/>
      <c r="F2891" s="33" t="s">
        <v>4456</v>
      </c>
      <c r="G2891" s="34" t="s">
        <v>1581</v>
      </c>
      <c r="H2891" s="31">
        <f t="shared" si="46"/>
        <v>0</v>
      </c>
    </row>
    <row r="2892" spans="5:8" x14ac:dyDescent="0.25">
      <c r="E2892" s="36"/>
      <c r="F2892" s="53" t="s">
        <v>4457</v>
      </c>
      <c r="G2892" s="34" t="s">
        <v>1581</v>
      </c>
      <c r="H2892" s="31">
        <f t="shared" si="46"/>
        <v>0</v>
      </c>
    </row>
    <row r="2893" spans="5:8" x14ac:dyDescent="0.25">
      <c r="E2893" s="36"/>
      <c r="F2893" s="33" t="s">
        <v>4458</v>
      </c>
      <c r="G2893" s="34" t="s">
        <v>1581</v>
      </c>
      <c r="H2893" s="31">
        <f t="shared" si="46"/>
        <v>0</v>
      </c>
    </row>
    <row r="2894" spans="5:8" x14ac:dyDescent="0.25">
      <c r="E2894" s="36"/>
      <c r="F2894" s="33" t="s">
        <v>4459</v>
      </c>
      <c r="G2894" s="34" t="s">
        <v>1581</v>
      </c>
      <c r="H2894" s="31">
        <f t="shared" si="46"/>
        <v>0</v>
      </c>
    </row>
    <row r="2895" spans="5:8" x14ac:dyDescent="0.25">
      <c r="E2895" s="36"/>
      <c r="F2895" s="29" t="s">
        <v>4460</v>
      </c>
      <c r="G2895" s="34" t="s">
        <v>1581</v>
      </c>
      <c r="H2895" s="31">
        <f t="shared" si="46"/>
        <v>0</v>
      </c>
    </row>
    <row r="2896" spans="5:8" x14ac:dyDescent="0.25">
      <c r="E2896" s="36"/>
      <c r="F2896" s="33" t="s">
        <v>4461</v>
      </c>
      <c r="G2896" s="34" t="s">
        <v>1581</v>
      </c>
      <c r="H2896" s="31">
        <f t="shared" si="46"/>
        <v>0</v>
      </c>
    </row>
    <row r="2897" spans="5:8" x14ac:dyDescent="0.25">
      <c r="E2897" s="36"/>
      <c r="F2897" s="33" t="s">
        <v>4462</v>
      </c>
      <c r="G2897" s="34" t="s">
        <v>1581</v>
      </c>
      <c r="H2897" s="31">
        <f t="shared" si="46"/>
        <v>0</v>
      </c>
    </row>
    <row r="2898" spans="5:8" x14ac:dyDescent="0.25">
      <c r="E2898" s="36"/>
      <c r="F2898" s="29" t="s">
        <v>4463</v>
      </c>
      <c r="G2898" s="34" t="s">
        <v>1581</v>
      </c>
      <c r="H2898" s="31">
        <f t="shared" si="46"/>
        <v>0</v>
      </c>
    </row>
    <row r="2899" spans="5:8" x14ac:dyDescent="0.25">
      <c r="E2899" s="36"/>
      <c r="F2899" s="29" t="s">
        <v>4464</v>
      </c>
      <c r="G2899" s="34" t="s">
        <v>1581</v>
      </c>
      <c r="H2899" s="31">
        <f t="shared" si="46"/>
        <v>0</v>
      </c>
    </row>
    <row r="2900" spans="5:8" x14ac:dyDescent="0.25">
      <c r="E2900" s="36"/>
      <c r="F2900" s="29" t="s">
        <v>4465</v>
      </c>
      <c r="G2900" s="34" t="s">
        <v>1581</v>
      </c>
      <c r="H2900" s="31">
        <f t="shared" si="46"/>
        <v>0</v>
      </c>
    </row>
    <row r="2901" spans="5:8" x14ac:dyDescent="0.25">
      <c r="E2901" s="36"/>
      <c r="F2901" s="33" t="s">
        <v>4466</v>
      </c>
      <c r="G2901" s="34" t="s">
        <v>1581</v>
      </c>
      <c r="H2901" s="31">
        <f t="shared" si="46"/>
        <v>0</v>
      </c>
    </row>
    <row r="2902" spans="5:8" x14ac:dyDescent="0.25">
      <c r="E2902" s="36"/>
      <c r="F2902" s="33" t="s">
        <v>4467</v>
      </c>
      <c r="G2902" s="34" t="s">
        <v>1581</v>
      </c>
      <c r="H2902" s="31">
        <f t="shared" si="46"/>
        <v>0</v>
      </c>
    </row>
    <row r="2903" spans="5:8" x14ac:dyDescent="0.25">
      <c r="E2903" s="36"/>
      <c r="F2903" s="33" t="s">
        <v>4468</v>
      </c>
      <c r="G2903" s="34" t="s">
        <v>1581</v>
      </c>
      <c r="H2903" s="31">
        <f t="shared" si="46"/>
        <v>0</v>
      </c>
    </row>
    <row r="2904" spans="5:8" x14ac:dyDescent="0.25">
      <c r="E2904" s="36"/>
      <c r="F2904" s="33" t="s">
        <v>4469</v>
      </c>
      <c r="G2904" s="34" t="s">
        <v>1581</v>
      </c>
      <c r="H2904" s="31">
        <f t="shared" si="46"/>
        <v>0</v>
      </c>
    </row>
    <row r="2905" spans="5:8" x14ac:dyDescent="0.25">
      <c r="E2905" s="36"/>
      <c r="F2905" s="29" t="s">
        <v>4470</v>
      </c>
      <c r="G2905" s="34" t="s">
        <v>1581</v>
      </c>
      <c r="H2905" s="31">
        <f t="shared" si="46"/>
        <v>0</v>
      </c>
    </row>
    <row r="2906" spans="5:8" x14ac:dyDescent="0.25">
      <c r="E2906" s="36"/>
      <c r="F2906" s="33" t="s">
        <v>4471</v>
      </c>
      <c r="G2906" s="34" t="s">
        <v>1581</v>
      </c>
      <c r="H2906" s="31">
        <f t="shared" si="46"/>
        <v>0</v>
      </c>
    </row>
    <row r="2907" spans="5:8" x14ac:dyDescent="0.25">
      <c r="E2907" s="36"/>
      <c r="F2907" s="29" t="s">
        <v>4472</v>
      </c>
      <c r="G2907" s="34" t="s">
        <v>1581</v>
      </c>
      <c r="H2907" s="31">
        <f t="shared" si="46"/>
        <v>0</v>
      </c>
    </row>
    <row r="2908" spans="5:8" x14ac:dyDescent="0.25">
      <c r="E2908" s="36"/>
      <c r="F2908" s="33" t="s">
        <v>4473</v>
      </c>
      <c r="G2908" s="34" t="s">
        <v>1581</v>
      </c>
      <c r="H2908" s="31">
        <f t="shared" si="46"/>
        <v>0</v>
      </c>
    </row>
    <row r="2909" spans="5:8" x14ac:dyDescent="0.25">
      <c r="E2909" s="36"/>
      <c r="F2909" s="33" t="s">
        <v>4474</v>
      </c>
      <c r="G2909" s="34" t="s">
        <v>1581</v>
      </c>
      <c r="H2909" s="31">
        <f t="shared" si="46"/>
        <v>0</v>
      </c>
    </row>
    <row r="2910" spans="5:8" x14ac:dyDescent="0.25">
      <c r="E2910" s="36"/>
      <c r="F2910" s="53" t="s">
        <v>4475</v>
      </c>
      <c r="G2910" s="34" t="s">
        <v>1581</v>
      </c>
      <c r="H2910" s="31">
        <f t="shared" si="46"/>
        <v>0</v>
      </c>
    </row>
    <row r="2911" spans="5:8" x14ac:dyDescent="0.25">
      <c r="E2911" s="36"/>
      <c r="F2911" s="33" t="s">
        <v>4476</v>
      </c>
      <c r="G2911" s="34" t="s">
        <v>1581</v>
      </c>
      <c r="H2911" s="31">
        <f t="shared" si="46"/>
        <v>0</v>
      </c>
    </row>
    <row r="2912" spans="5:8" x14ac:dyDescent="0.25">
      <c r="E2912" s="36"/>
      <c r="F2912" s="33" t="s">
        <v>4477</v>
      </c>
      <c r="G2912" s="34" t="s">
        <v>1581</v>
      </c>
      <c r="H2912" s="31">
        <f t="shared" si="46"/>
        <v>0</v>
      </c>
    </row>
    <row r="2913" spans="5:8" x14ac:dyDescent="0.25">
      <c r="E2913" s="36"/>
      <c r="F2913" s="33" t="s">
        <v>4478</v>
      </c>
      <c r="G2913" s="34" t="s">
        <v>1581</v>
      </c>
      <c r="H2913" s="31">
        <f t="shared" si="46"/>
        <v>0</v>
      </c>
    </row>
    <row r="2914" spans="5:8" x14ac:dyDescent="0.25">
      <c r="E2914" s="36"/>
      <c r="F2914" s="29" t="s">
        <v>4479</v>
      </c>
      <c r="G2914" s="34" t="s">
        <v>1581</v>
      </c>
      <c r="H2914" s="31">
        <f t="shared" si="46"/>
        <v>0</v>
      </c>
    </row>
    <row r="2915" spans="5:8" x14ac:dyDescent="0.25">
      <c r="E2915" s="36"/>
      <c r="F2915" s="33" t="s">
        <v>4480</v>
      </c>
      <c r="G2915" s="34" t="s">
        <v>1581</v>
      </c>
      <c r="H2915" s="31">
        <f t="shared" si="46"/>
        <v>0</v>
      </c>
    </row>
    <row r="2916" spans="5:8" x14ac:dyDescent="0.25">
      <c r="E2916" s="36"/>
      <c r="F2916" s="33" t="s">
        <v>4481</v>
      </c>
      <c r="G2916" s="34" t="s">
        <v>1581</v>
      </c>
      <c r="H2916" s="31">
        <f t="shared" si="46"/>
        <v>0</v>
      </c>
    </row>
    <row r="2917" spans="5:8" x14ac:dyDescent="0.25">
      <c r="E2917" s="36"/>
      <c r="F2917" s="33" t="s">
        <v>4482</v>
      </c>
      <c r="G2917" s="34" t="s">
        <v>1581</v>
      </c>
      <c r="H2917" s="31">
        <f t="shared" si="46"/>
        <v>0</v>
      </c>
    </row>
    <row r="2918" spans="5:8" x14ac:dyDescent="0.25">
      <c r="E2918" s="36"/>
      <c r="F2918" s="33" t="s">
        <v>4483</v>
      </c>
      <c r="G2918" s="34" t="s">
        <v>1581</v>
      </c>
      <c r="H2918" s="31">
        <f t="shared" si="46"/>
        <v>0</v>
      </c>
    </row>
    <row r="2919" spans="5:8" x14ac:dyDescent="0.25">
      <c r="E2919" s="36"/>
      <c r="F2919" s="33" t="s">
        <v>4484</v>
      </c>
      <c r="G2919" s="34" t="s">
        <v>1581</v>
      </c>
      <c r="H2919" s="31">
        <f t="shared" si="46"/>
        <v>0</v>
      </c>
    </row>
    <row r="2920" spans="5:8" x14ac:dyDescent="0.25">
      <c r="E2920" s="36"/>
      <c r="F2920" s="33" t="s">
        <v>4485</v>
      </c>
      <c r="G2920" s="34" t="s">
        <v>1581</v>
      </c>
      <c r="H2920" s="31">
        <f t="shared" si="46"/>
        <v>0</v>
      </c>
    </row>
    <row r="2921" spans="5:8" x14ac:dyDescent="0.25">
      <c r="E2921" s="36"/>
      <c r="F2921" s="51" t="s">
        <v>4486</v>
      </c>
      <c r="G2921" s="34" t="s">
        <v>1581</v>
      </c>
      <c r="H2921" s="31">
        <f t="shared" si="46"/>
        <v>0</v>
      </c>
    </row>
    <row r="2922" spans="5:8" x14ac:dyDescent="0.25">
      <c r="E2922" s="36"/>
      <c r="F2922" s="53" t="s">
        <v>4487</v>
      </c>
      <c r="G2922" s="34" t="s">
        <v>1581</v>
      </c>
      <c r="H2922" s="31">
        <f t="shared" si="46"/>
        <v>0</v>
      </c>
    </row>
    <row r="2923" spans="5:8" x14ac:dyDescent="0.25">
      <c r="E2923" s="36"/>
      <c r="F2923" s="33" t="s">
        <v>4488</v>
      </c>
      <c r="G2923" s="34" t="s">
        <v>1581</v>
      </c>
      <c r="H2923" s="31">
        <f t="shared" si="46"/>
        <v>0</v>
      </c>
    </row>
    <row r="2924" spans="5:8" x14ac:dyDescent="0.25">
      <c r="E2924" s="36"/>
      <c r="F2924" s="29" t="s">
        <v>4489</v>
      </c>
      <c r="G2924" s="34" t="s">
        <v>1581</v>
      </c>
      <c r="H2924" s="31">
        <f t="shared" si="46"/>
        <v>0</v>
      </c>
    </row>
    <row r="2925" spans="5:8" x14ac:dyDescent="0.25">
      <c r="E2925" s="36"/>
      <c r="F2925" s="33" t="s">
        <v>4490</v>
      </c>
      <c r="G2925" s="34" t="s">
        <v>1581</v>
      </c>
      <c r="H2925" s="31">
        <f t="shared" si="46"/>
        <v>0</v>
      </c>
    </row>
    <row r="2926" spans="5:8" x14ac:dyDescent="0.25">
      <c r="E2926" s="36"/>
      <c r="F2926" s="29" t="s">
        <v>4491</v>
      </c>
      <c r="G2926" s="34" t="s">
        <v>1581</v>
      </c>
      <c r="H2926" s="31">
        <f t="shared" si="46"/>
        <v>0</v>
      </c>
    </row>
    <row r="2927" spans="5:8" x14ac:dyDescent="0.25">
      <c r="E2927" s="36"/>
      <c r="F2927" s="29" t="s">
        <v>4492</v>
      </c>
      <c r="G2927" s="34" t="s">
        <v>1581</v>
      </c>
      <c r="H2927" s="31">
        <f t="shared" si="46"/>
        <v>0</v>
      </c>
    </row>
    <row r="2928" spans="5:8" x14ac:dyDescent="0.25">
      <c r="E2928" s="36"/>
      <c r="F2928" s="29" t="s">
        <v>4493</v>
      </c>
      <c r="G2928" s="34" t="s">
        <v>1581</v>
      </c>
      <c r="H2928" s="31">
        <f t="shared" si="46"/>
        <v>0</v>
      </c>
    </row>
    <row r="2929" spans="5:8" x14ac:dyDescent="0.25">
      <c r="E2929" s="36"/>
      <c r="F2929" s="29" t="s">
        <v>4494</v>
      </c>
      <c r="G2929" s="34" t="s">
        <v>1581</v>
      </c>
      <c r="H2929" s="31">
        <f t="shared" si="46"/>
        <v>0</v>
      </c>
    </row>
    <row r="2930" spans="5:8" x14ac:dyDescent="0.25">
      <c r="E2930" s="36"/>
      <c r="F2930" s="33" t="s">
        <v>4495</v>
      </c>
      <c r="G2930" s="34" t="s">
        <v>1581</v>
      </c>
      <c r="H2930" s="31">
        <f t="shared" si="46"/>
        <v>0</v>
      </c>
    </row>
    <row r="2931" spans="5:8" x14ac:dyDescent="0.25">
      <c r="E2931" s="36"/>
      <c r="F2931" s="33" t="s">
        <v>4496</v>
      </c>
      <c r="G2931" s="34" t="s">
        <v>1581</v>
      </c>
      <c r="H2931" s="31">
        <f t="shared" si="46"/>
        <v>0</v>
      </c>
    </row>
    <row r="2932" spans="5:8" x14ac:dyDescent="0.25">
      <c r="E2932" s="36"/>
      <c r="F2932" s="33" t="s">
        <v>4497</v>
      </c>
      <c r="G2932" s="34" t="s">
        <v>1581</v>
      </c>
      <c r="H2932" s="31">
        <f t="shared" si="46"/>
        <v>0</v>
      </c>
    </row>
    <row r="2933" spans="5:8" x14ac:dyDescent="0.25">
      <c r="E2933" s="36"/>
      <c r="F2933" s="33" t="s">
        <v>4498</v>
      </c>
      <c r="G2933" s="34" t="s">
        <v>1581</v>
      </c>
      <c r="H2933" s="31">
        <f t="shared" si="46"/>
        <v>0</v>
      </c>
    </row>
    <row r="2934" spans="5:8" x14ac:dyDescent="0.25">
      <c r="E2934" s="36"/>
      <c r="F2934" s="33" t="s">
        <v>4499</v>
      </c>
      <c r="G2934" s="34" t="s">
        <v>1581</v>
      </c>
      <c r="H2934" s="31">
        <f t="shared" si="46"/>
        <v>0</v>
      </c>
    </row>
    <row r="2935" spans="5:8" x14ac:dyDescent="0.25">
      <c r="E2935" s="36"/>
      <c r="F2935" s="33" t="s">
        <v>4500</v>
      </c>
      <c r="G2935" s="34" t="s">
        <v>1581</v>
      </c>
      <c r="H2935" s="31">
        <f t="shared" si="46"/>
        <v>0</v>
      </c>
    </row>
    <row r="2936" spans="5:8" x14ac:dyDescent="0.25">
      <c r="E2936" s="36"/>
      <c r="F2936" s="33" t="s">
        <v>4501</v>
      </c>
      <c r="G2936" s="34" t="s">
        <v>1581</v>
      </c>
      <c r="H2936" s="31">
        <f t="shared" si="46"/>
        <v>0</v>
      </c>
    </row>
    <row r="2937" spans="5:8" x14ac:dyDescent="0.25">
      <c r="E2937" s="36"/>
      <c r="F2937" s="33" t="s">
        <v>4502</v>
      </c>
      <c r="G2937" s="34" t="s">
        <v>1581</v>
      </c>
      <c r="H2937" s="31">
        <f t="shared" si="46"/>
        <v>0</v>
      </c>
    </row>
    <row r="2938" spans="5:8" x14ac:dyDescent="0.25">
      <c r="E2938" s="36"/>
      <c r="F2938" s="33" t="s">
        <v>4503</v>
      </c>
      <c r="G2938" s="34" t="s">
        <v>1581</v>
      </c>
      <c r="H2938" s="31">
        <f t="shared" si="46"/>
        <v>0</v>
      </c>
    </row>
    <row r="2939" spans="5:8" x14ac:dyDescent="0.25">
      <c r="E2939" s="36"/>
      <c r="F2939" s="29" t="s">
        <v>4504</v>
      </c>
      <c r="G2939" s="34" t="s">
        <v>1581</v>
      </c>
      <c r="H2939" s="31">
        <f t="shared" si="46"/>
        <v>0</v>
      </c>
    </row>
    <row r="2940" spans="5:8" x14ac:dyDescent="0.25">
      <c r="E2940" s="36"/>
      <c r="F2940" s="29" t="s">
        <v>4505</v>
      </c>
      <c r="G2940" s="34" t="s">
        <v>1581</v>
      </c>
      <c r="H2940" s="31">
        <f t="shared" si="46"/>
        <v>0</v>
      </c>
    </row>
    <row r="2941" spans="5:8" x14ac:dyDescent="0.25">
      <c r="E2941" s="36"/>
      <c r="F2941" s="33" t="s">
        <v>4506</v>
      </c>
      <c r="G2941" s="34" t="s">
        <v>1581</v>
      </c>
      <c r="H2941" s="31">
        <f t="shared" si="46"/>
        <v>0</v>
      </c>
    </row>
    <row r="2942" spans="5:8" x14ac:dyDescent="0.25">
      <c r="E2942" s="36"/>
      <c r="F2942" s="53" t="s">
        <v>4507</v>
      </c>
      <c r="G2942" s="34" t="s">
        <v>1581</v>
      </c>
      <c r="H2942" s="31">
        <f t="shared" si="46"/>
        <v>0</v>
      </c>
    </row>
    <row r="2943" spans="5:8" x14ac:dyDescent="0.25">
      <c r="E2943" s="36"/>
      <c r="F2943" s="33" t="s">
        <v>4508</v>
      </c>
      <c r="G2943" s="34" t="s">
        <v>1581</v>
      </c>
      <c r="H2943" s="31">
        <f t="shared" si="46"/>
        <v>0</v>
      </c>
    </row>
    <row r="2944" spans="5:8" x14ac:dyDescent="0.25">
      <c r="E2944" s="36"/>
      <c r="F2944" s="29" t="s">
        <v>4509</v>
      </c>
      <c r="G2944" s="34" t="s">
        <v>1581</v>
      </c>
      <c r="H2944" s="31">
        <f t="shared" si="46"/>
        <v>0</v>
      </c>
    </row>
    <row r="2945" spans="5:8" x14ac:dyDescent="0.25">
      <c r="E2945" s="36"/>
      <c r="F2945" s="33" t="s">
        <v>4510</v>
      </c>
      <c r="G2945" s="34" t="s">
        <v>1581</v>
      </c>
      <c r="H2945" s="31">
        <f t="shared" si="46"/>
        <v>0</v>
      </c>
    </row>
    <row r="2946" spans="5:8" x14ac:dyDescent="0.25">
      <c r="E2946" s="36"/>
      <c r="F2946" s="29" t="s">
        <v>4511</v>
      </c>
      <c r="G2946" s="34" t="s">
        <v>1581</v>
      </c>
      <c r="H2946" s="31">
        <f t="shared" si="46"/>
        <v>0</v>
      </c>
    </row>
    <row r="2947" spans="5:8" x14ac:dyDescent="0.25">
      <c r="E2947" s="36"/>
      <c r="F2947" s="33" t="s">
        <v>4512</v>
      </c>
      <c r="G2947" s="34" t="s">
        <v>1581</v>
      </c>
      <c r="H2947" s="31">
        <f t="shared" si="46"/>
        <v>0</v>
      </c>
    </row>
    <row r="2948" spans="5:8" x14ac:dyDescent="0.25">
      <c r="E2948" s="36"/>
      <c r="F2948" s="33" t="s">
        <v>4513</v>
      </c>
      <c r="G2948" s="34" t="s">
        <v>1581</v>
      </c>
      <c r="H2948" s="31">
        <f t="shared" ref="H2948:H3011" si="47">VLOOKUP(G2948,$A$4:$B$31,2,FALSE)</f>
        <v>0</v>
      </c>
    </row>
    <row r="2949" spans="5:8" x14ac:dyDescent="0.25">
      <c r="E2949" s="36"/>
      <c r="F2949" s="29" t="s">
        <v>4514</v>
      </c>
      <c r="G2949" s="34" t="s">
        <v>1581</v>
      </c>
      <c r="H2949" s="31">
        <f t="shared" si="47"/>
        <v>0</v>
      </c>
    </row>
    <row r="2950" spans="5:8" x14ac:dyDescent="0.25">
      <c r="E2950" s="36"/>
      <c r="F2950" s="33" t="s">
        <v>4515</v>
      </c>
      <c r="G2950" s="34" t="s">
        <v>1581</v>
      </c>
      <c r="H2950" s="31">
        <f t="shared" si="47"/>
        <v>0</v>
      </c>
    </row>
    <row r="2951" spans="5:8" x14ac:dyDescent="0.25">
      <c r="E2951" s="36"/>
      <c r="F2951" s="29" t="s">
        <v>4516</v>
      </c>
      <c r="G2951" s="34" t="s">
        <v>1581</v>
      </c>
      <c r="H2951" s="31">
        <f t="shared" si="47"/>
        <v>0</v>
      </c>
    </row>
    <row r="2952" spans="5:8" x14ac:dyDescent="0.25">
      <c r="E2952" s="36"/>
      <c r="F2952" s="29" t="s">
        <v>4517</v>
      </c>
      <c r="G2952" s="34" t="s">
        <v>1581</v>
      </c>
      <c r="H2952" s="31">
        <f t="shared" si="47"/>
        <v>0</v>
      </c>
    </row>
    <row r="2953" spans="5:8" x14ac:dyDescent="0.25">
      <c r="E2953" s="36"/>
      <c r="F2953" s="33" t="s">
        <v>4518</v>
      </c>
      <c r="G2953" s="34" t="s">
        <v>1581</v>
      </c>
      <c r="H2953" s="31">
        <f t="shared" si="47"/>
        <v>0</v>
      </c>
    </row>
    <row r="2954" spans="5:8" x14ac:dyDescent="0.25">
      <c r="E2954" s="36"/>
      <c r="F2954" s="33" t="s">
        <v>4519</v>
      </c>
      <c r="G2954" s="34" t="s">
        <v>1581</v>
      </c>
      <c r="H2954" s="31">
        <f t="shared" si="47"/>
        <v>0</v>
      </c>
    </row>
    <row r="2955" spans="5:8" x14ac:dyDescent="0.25">
      <c r="E2955" s="36"/>
      <c r="F2955" s="29" t="s">
        <v>4520</v>
      </c>
      <c r="G2955" s="34" t="s">
        <v>1581</v>
      </c>
      <c r="H2955" s="31">
        <f t="shared" si="47"/>
        <v>0</v>
      </c>
    </row>
    <row r="2956" spans="5:8" x14ac:dyDescent="0.25">
      <c r="E2956" s="36"/>
      <c r="F2956" s="29" t="s">
        <v>4521</v>
      </c>
      <c r="G2956" s="34" t="s">
        <v>1581</v>
      </c>
      <c r="H2956" s="31">
        <f t="shared" si="47"/>
        <v>0</v>
      </c>
    </row>
    <row r="2957" spans="5:8" x14ac:dyDescent="0.25">
      <c r="E2957" s="36"/>
      <c r="F2957" s="29" t="s">
        <v>4522</v>
      </c>
      <c r="G2957" s="34" t="s">
        <v>1581</v>
      </c>
      <c r="H2957" s="31">
        <f t="shared" si="47"/>
        <v>0</v>
      </c>
    </row>
    <row r="2958" spans="5:8" x14ac:dyDescent="0.25">
      <c r="E2958" s="36"/>
      <c r="F2958" s="29" t="s">
        <v>4523</v>
      </c>
      <c r="G2958" s="34" t="s">
        <v>1581</v>
      </c>
      <c r="H2958" s="31">
        <f t="shared" si="47"/>
        <v>0</v>
      </c>
    </row>
    <row r="2959" spans="5:8" x14ac:dyDescent="0.25">
      <c r="E2959" s="36"/>
      <c r="F2959" s="29" t="s">
        <v>4524</v>
      </c>
      <c r="G2959" s="34" t="s">
        <v>1581</v>
      </c>
      <c r="H2959" s="31">
        <f t="shared" si="47"/>
        <v>0</v>
      </c>
    </row>
    <row r="2960" spans="5:8" x14ac:dyDescent="0.25">
      <c r="E2960" s="36"/>
      <c r="F2960" s="29" t="s">
        <v>4525</v>
      </c>
      <c r="G2960" s="34" t="s">
        <v>1581</v>
      </c>
      <c r="H2960" s="31">
        <f t="shared" si="47"/>
        <v>0</v>
      </c>
    </row>
    <row r="2961" spans="5:8" x14ac:dyDescent="0.25">
      <c r="E2961" s="36"/>
      <c r="F2961" s="29" t="s">
        <v>4526</v>
      </c>
      <c r="G2961" s="34" t="s">
        <v>1581</v>
      </c>
      <c r="H2961" s="31">
        <f t="shared" si="47"/>
        <v>0</v>
      </c>
    </row>
    <row r="2962" spans="5:8" x14ac:dyDescent="0.25">
      <c r="E2962" s="36"/>
      <c r="F2962" s="33" t="s">
        <v>4527</v>
      </c>
      <c r="G2962" s="34" t="s">
        <v>1581</v>
      </c>
      <c r="H2962" s="31">
        <f t="shared" si="47"/>
        <v>0</v>
      </c>
    </row>
    <row r="2963" spans="5:8" x14ac:dyDescent="0.25">
      <c r="E2963" s="36"/>
      <c r="F2963" s="33" t="s">
        <v>4528</v>
      </c>
      <c r="G2963" s="34" t="s">
        <v>1581</v>
      </c>
      <c r="H2963" s="31">
        <f t="shared" si="47"/>
        <v>0</v>
      </c>
    </row>
    <row r="2964" spans="5:8" x14ac:dyDescent="0.25">
      <c r="E2964" s="36"/>
      <c r="F2964" s="29" t="s">
        <v>4529</v>
      </c>
      <c r="G2964" s="34" t="s">
        <v>1581</v>
      </c>
      <c r="H2964" s="31">
        <f t="shared" si="47"/>
        <v>0</v>
      </c>
    </row>
    <row r="2965" spans="5:8" x14ac:dyDescent="0.25">
      <c r="E2965" s="36"/>
      <c r="F2965" s="33" t="s">
        <v>4530</v>
      </c>
      <c r="G2965" s="34" t="s">
        <v>1581</v>
      </c>
      <c r="H2965" s="31">
        <f t="shared" si="47"/>
        <v>0</v>
      </c>
    </row>
    <row r="2966" spans="5:8" x14ac:dyDescent="0.25">
      <c r="E2966" s="36"/>
      <c r="F2966" s="33" t="s">
        <v>4531</v>
      </c>
      <c r="G2966" s="34" t="s">
        <v>1581</v>
      </c>
      <c r="H2966" s="31">
        <f t="shared" si="47"/>
        <v>0</v>
      </c>
    </row>
    <row r="2967" spans="5:8" x14ac:dyDescent="0.25">
      <c r="E2967" s="36"/>
      <c r="F2967" s="33" t="s">
        <v>4532</v>
      </c>
      <c r="G2967" s="34" t="s">
        <v>1581</v>
      </c>
      <c r="H2967" s="31">
        <f t="shared" si="47"/>
        <v>0</v>
      </c>
    </row>
    <row r="2968" spans="5:8" x14ac:dyDescent="0.25">
      <c r="E2968" s="36"/>
      <c r="F2968" s="33" t="s">
        <v>4533</v>
      </c>
      <c r="G2968" s="34" t="s">
        <v>1581</v>
      </c>
      <c r="H2968" s="31">
        <f t="shared" si="47"/>
        <v>0</v>
      </c>
    </row>
    <row r="2969" spans="5:8" x14ac:dyDescent="0.25">
      <c r="E2969" s="36"/>
      <c r="F2969" s="51" t="s">
        <v>4534</v>
      </c>
      <c r="G2969" s="34" t="s">
        <v>1581</v>
      </c>
      <c r="H2969" s="31">
        <f t="shared" si="47"/>
        <v>0</v>
      </c>
    </row>
    <row r="2970" spans="5:8" x14ac:dyDescent="0.25">
      <c r="E2970" s="36"/>
      <c r="F2970" s="29" t="s">
        <v>4535</v>
      </c>
      <c r="G2970" s="34" t="s">
        <v>1581</v>
      </c>
      <c r="H2970" s="31">
        <f t="shared" si="47"/>
        <v>0</v>
      </c>
    </row>
    <row r="2971" spans="5:8" x14ac:dyDescent="0.25">
      <c r="E2971" s="36"/>
      <c r="F2971" s="33" t="s">
        <v>4536</v>
      </c>
      <c r="G2971" s="34" t="s">
        <v>1581</v>
      </c>
      <c r="H2971" s="31">
        <f t="shared" si="47"/>
        <v>0</v>
      </c>
    </row>
    <row r="2972" spans="5:8" x14ac:dyDescent="0.25">
      <c r="E2972" s="36"/>
      <c r="F2972" s="29" t="s">
        <v>4537</v>
      </c>
      <c r="G2972" s="34" t="s">
        <v>1581</v>
      </c>
      <c r="H2972" s="31">
        <f t="shared" si="47"/>
        <v>0</v>
      </c>
    </row>
    <row r="2973" spans="5:8" x14ac:dyDescent="0.25">
      <c r="E2973" s="36"/>
      <c r="F2973" s="33" t="s">
        <v>4538</v>
      </c>
      <c r="G2973" s="34" t="s">
        <v>1581</v>
      </c>
      <c r="H2973" s="31">
        <f t="shared" si="47"/>
        <v>0</v>
      </c>
    </row>
    <row r="2974" spans="5:8" x14ac:dyDescent="0.25">
      <c r="E2974" s="36"/>
      <c r="F2974" s="33" t="s">
        <v>4539</v>
      </c>
      <c r="G2974" s="34" t="s">
        <v>1581</v>
      </c>
      <c r="H2974" s="31">
        <f t="shared" si="47"/>
        <v>0</v>
      </c>
    </row>
    <row r="2975" spans="5:8" x14ac:dyDescent="0.25">
      <c r="E2975" s="36"/>
      <c r="F2975" s="33" t="s">
        <v>4540</v>
      </c>
      <c r="G2975" s="34" t="s">
        <v>1581</v>
      </c>
      <c r="H2975" s="31">
        <f t="shared" si="47"/>
        <v>0</v>
      </c>
    </row>
    <row r="2976" spans="5:8" x14ac:dyDescent="0.25">
      <c r="E2976" s="36"/>
      <c r="F2976" s="33" t="s">
        <v>4541</v>
      </c>
      <c r="G2976" s="34" t="s">
        <v>1581</v>
      </c>
      <c r="H2976" s="31">
        <f t="shared" si="47"/>
        <v>0</v>
      </c>
    </row>
    <row r="2977" spans="5:8" x14ac:dyDescent="0.25">
      <c r="E2977" s="36"/>
      <c r="F2977" s="29" t="s">
        <v>4542</v>
      </c>
      <c r="G2977" s="34" t="s">
        <v>1581</v>
      </c>
      <c r="H2977" s="31">
        <f t="shared" si="47"/>
        <v>0</v>
      </c>
    </row>
    <row r="2978" spans="5:8" x14ac:dyDescent="0.25">
      <c r="E2978" s="36"/>
      <c r="F2978" s="29" t="s">
        <v>4543</v>
      </c>
      <c r="G2978" s="34" t="s">
        <v>1581</v>
      </c>
      <c r="H2978" s="31">
        <f t="shared" si="47"/>
        <v>0</v>
      </c>
    </row>
    <row r="2979" spans="5:8" x14ac:dyDescent="0.25">
      <c r="E2979" s="36"/>
      <c r="F2979" s="29" t="s">
        <v>4544</v>
      </c>
      <c r="G2979" s="34" t="s">
        <v>1581</v>
      </c>
      <c r="H2979" s="31">
        <f t="shared" si="47"/>
        <v>0</v>
      </c>
    </row>
    <row r="2980" spans="5:8" x14ac:dyDescent="0.25">
      <c r="E2980" s="36"/>
      <c r="F2980" s="29" t="s">
        <v>4545</v>
      </c>
      <c r="G2980" s="34" t="s">
        <v>1581</v>
      </c>
      <c r="H2980" s="31">
        <f t="shared" si="47"/>
        <v>0</v>
      </c>
    </row>
    <row r="2981" spans="5:8" x14ac:dyDescent="0.25">
      <c r="E2981" s="36"/>
      <c r="F2981" s="33" t="s">
        <v>4546</v>
      </c>
      <c r="G2981" s="34" t="s">
        <v>1581</v>
      </c>
      <c r="H2981" s="31">
        <f t="shared" si="47"/>
        <v>0</v>
      </c>
    </row>
    <row r="2982" spans="5:8" x14ac:dyDescent="0.25">
      <c r="E2982" s="36"/>
      <c r="F2982" s="33" t="s">
        <v>4547</v>
      </c>
      <c r="G2982" s="34" t="s">
        <v>1581</v>
      </c>
      <c r="H2982" s="31">
        <f t="shared" si="47"/>
        <v>0</v>
      </c>
    </row>
    <row r="2983" spans="5:8" x14ac:dyDescent="0.25">
      <c r="E2983" s="36"/>
      <c r="F2983" s="33" t="s">
        <v>4548</v>
      </c>
      <c r="G2983" s="34" t="s">
        <v>1581</v>
      </c>
      <c r="H2983" s="31">
        <f t="shared" si="47"/>
        <v>0</v>
      </c>
    </row>
    <row r="2984" spans="5:8" x14ac:dyDescent="0.25">
      <c r="E2984" s="36"/>
      <c r="F2984" s="51" t="s">
        <v>4549</v>
      </c>
      <c r="G2984" s="34" t="s">
        <v>1581</v>
      </c>
      <c r="H2984" s="31">
        <f t="shared" si="47"/>
        <v>0</v>
      </c>
    </row>
    <row r="2985" spans="5:8" x14ac:dyDescent="0.25">
      <c r="E2985" s="36"/>
      <c r="F2985" s="29" t="s">
        <v>4550</v>
      </c>
      <c r="G2985" s="34" t="s">
        <v>1581</v>
      </c>
      <c r="H2985" s="31">
        <f t="shared" si="47"/>
        <v>0</v>
      </c>
    </row>
    <row r="2986" spans="5:8" x14ac:dyDescent="0.25">
      <c r="E2986" s="36"/>
      <c r="F2986" s="29" t="s">
        <v>4551</v>
      </c>
      <c r="G2986" s="34" t="s">
        <v>1581</v>
      </c>
      <c r="H2986" s="31">
        <f t="shared" si="47"/>
        <v>0</v>
      </c>
    </row>
    <row r="2987" spans="5:8" x14ac:dyDescent="0.25">
      <c r="E2987" s="36"/>
      <c r="F2987" s="48" t="s">
        <v>4552</v>
      </c>
      <c r="G2987" s="34" t="s">
        <v>1581</v>
      </c>
      <c r="H2987" s="31">
        <f t="shared" si="47"/>
        <v>0</v>
      </c>
    </row>
    <row r="2988" spans="5:8" x14ac:dyDescent="0.25">
      <c r="E2988" s="36"/>
      <c r="F2988" s="29" t="s">
        <v>4553</v>
      </c>
      <c r="G2988" s="34" t="s">
        <v>1581</v>
      </c>
      <c r="H2988" s="31">
        <f t="shared" si="47"/>
        <v>0</v>
      </c>
    </row>
    <row r="2989" spans="5:8" x14ac:dyDescent="0.25">
      <c r="E2989" s="36"/>
      <c r="F2989" s="29" t="s">
        <v>4554</v>
      </c>
      <c r="G2989" s="34" t="s">
        <v>1581</v>
      </c>
      <c r="H2989" s="31">
        <f t="shared" si="47"/>
        <v>0</v>
      </c>
    </row>
    <row r="2990" spans="5:8" x14ac:dyDescent="0.25">
      <c r="E2990" s="36"/>
      <c r="F2990" s="29" t="s">
        <v>4555</v>
      </c>
      <c r="G2990" s="34" t="s">
        <v>1581</v>
      </c>
      <c r="H2990" s="31">
        <f t="shared" si="47"/>
        <v>0</v>
      </c>
    </row>
    <row r="2991" spans="5:8" x14ac:dyDescent="0.25">
      <c r="E2991" s="36"/>
      <c r="F2991" s="43" t="s">
        <v>4556</v>
      </c>
      <c r="G2991" s="34" t="s">
        <v>1581</v>
      </c>
      <c r="H2991" s="31">
        <f t="shared" si="47"/>
        <v>0</v>
      </c>
    </row>
    <row r="2992" spans="5:8" x14ac:dyDescent="0.25">
      <c r="E2992" s="36"/>
      <c r="F2992" s="29" t="s">
        <v>4557</v>
      </c>
      <c r="G2992" s="34" t="s">
        <v>1581</v>
      </c>
      <c r="H2992" s="31">
        <f t="shared" si="47"/>
        <v>0</v>
      </c>
    </row>
    <row r="2993" spans="5:8" x14ac:dyDescent="0.25">
      <c r="E2993" s="36"/>
      <c r="F2993" s="33" t="s">
        <v>4558</v>
      </c>
      <c r="G2993" s="34" t="s">
        <v>1581</v>
      </c>
      <c r="H2993" s="31">
        <f t="shared" si="47"/>
        <v>0</v>
      </c>
    </row>
    <row r="2994" spans="5:8" x14ac:dyDescent="0.25">
      <c r="E2994" s="36"/>
      <c r="F2994" s="53" t="s">
        <v>4559</v>
      </c>
      <c r="G2994" s="34" t="s">
        <v>1581</v>
      </c>
      <c r="H2994" s="31">
        <f t="shared" si="47"/>
        <v>0</v>
      </c>
    </row>
    <row r="2995" spans="5:8" x14ac:dyDescent="0.25">
      <c r="E2995" s="36"/>
      <c r="F2995" s="33" t="s">
        <v>4560</v>
      </c>
      <c r="G2995" s="34" t="s">
        <v>1581</v>
      </c>
      <c r="H2995" s="31">
        <f t="shared" si="47"/>
        <v>0</v>
      </c>
    </row>
    <row r="2996" spans="5:8" x14ac:dyDescent="0.25">
      <c r="E2996" s="36"/>
      <c r="F2996" s="33" t="s">
        <v>4561</v>
      </c>
      <c r="G2996" s="34" t="s">
        <v>1581</v>
      </c>
      <c r="H2996" s="31">
        <f t="shared" si="47"/>
        <v>0</v>
      </c>
    </row>
    <row r="2997" spans="5:8" x14ac:dyDescent="0.25">
      <c r="E2997" s="36"/>
      <c r="F2997" s="33" t="s">
        <v>4562</v>
      </c>
      <c r="G2997" s="34" t="s">
        <v>1581</v>
      </c>
      <c r="H2997" s="31">
        <f t="shared" si="47"/>
        <v>0</v>
      </c>
    </row>
    <row r="2998" spans="5:8" x14ac:dyDescent="0.25">
      <c r="E2998" s="36"/>
      <c r="F2998" s="51" t="s">
        <v>4563</v>
      </c>
      <c r="G2998" s="34" t="s">
        <v>1581</v>
      </c>
      <c r="H2998" s="31">
        <f t="shared" si="47"/>
        <v>0</v>
      </c>
    </row>
    <row r="2999" spans="5:8" x14ac:dyDescent="0.25">
      <c r="E2999" s="36"/>
      <c r="F2999" s="33" t="s">
        <v>4564</v>
      </c>
      <c r="G2999" s="34" t="s">
        <v>1581</v>
      </c>
      <c r="H2999" s="31">
        <f t="shared" si="47"/>
        <v>0</v>
      </c>
    </row>
    <row r="3000" spans="5:8" x14ac:dyDescent="0.25">
      <c r="E3000" s="36"/>
      <c r="F3000" s="33" t="s">
        <v>4565</v>
      </c>
      <c r="G3000" s="34" t="s">
        <v>1581</v>
      </c>
      <c r="H3000" s="31">
        <f t="shared" si="47"/>
        <v>0</v>
      </c>
    </row>
    <row r="3001" spans="5:8" x14ac:dyDescent="0.25">
      <c r="E3001" s="36"/>
      <c r="F3001" s="51" t="s">
        <v>4566</v>
      </c>
      <c r="G3001" s="34" t="s">
        <v>1581</v>
      </c>
      <c r="H3001" s="31">
        <f t="shared" si="47"/>
        <v>0</v>
      </c>
    </row>
    <row r="3002" spans="5:8" x14ac:dyDescent="0.25">
      <c r="E3002" s="36"/>
      <c r="F3002" s="33" t="s">
        <v>4567</v>
      </c>
      <c r="G3002" s="34" t="s">
        <v>1581</v>
      </c>
      <c r="H3002" s="31">
        <f t="shared" si="47"/>
        <v>0</v>
      </c>
    </row>
    <row r="3003" spans="5:8" x14ac:dyDescent="0.25">
      <c r="E3003" s="36"/>
      <c r="F3003" s="33" t="s">
        <v>4568</v>
      </c>
      <c r="G3003" s="34" t="s">
        <v>1581</v>
      </c>
      <c r="H3003" s="31">
        <f t="shared" si="47"/>
        <v>0</v>
      </c>
    </row>
    <row r="3004" spans="5:8" x14ac:dyDescent="0.25">
      <c r="E3004" s="36"/>
      <c r="F3004" s="33" t="s">
        <v>4569</v>
      </c>
      <c r="G3004" s="34" t="s">
        <v>1581</v>
      </c>
      <c r="H3004" s="31">
        <f t="shared" si="47"/>
        <v>0</v>
      </c>
    </row>
    <row r="3005" spans="5:8" x14ac:dyDescent="0.25">
      <c r="E3005" s="36"/>
      <c r="F3005" s="54" t="s">
        <v>4570</v>
      </c>
      <c r="G3005" s="34" t="s">
        <v>1581</v>
      </c>
      <c r="H3005" s="31">
        <f t="shared" si="47"/>
        <v>0</v>
      </c>
    </row>
    <row r="3006" spans="5:8" x14ac:dyDescent="0.25">
      <c r="E3006" s="36"/>
      <c r="F3006" s="29" t="s">
        <v>4571</v>
      </c>
      <c r="G3006" s="34" t="s">
        <v>1581</v>
      </c>
      <c r="H3006" s="31">
        <f t="shared" si="47"/>
        <v>0</v>
      </c>
    </row>
    <row r="3007" spans="5:8" x14ac:dyDescent="0.25">
      <c r="E3007" s="36"/>
      <c r="F3007" s="33" t="s">
        <v>4572</v>
      </c>
      <c r="G3007" s="34" t="s">
        <v>1581</v>
      </c>
      <c r="H3007" s="31">
        <f t="shared" si="47"/>
        <v>0</v>
      </c>
    </row>
    <row r="3008" spans="5:8" x14ac:dyDescent="0.25">
      <c r="E3008" s="36"/>
      <c r="F3008" s="33" t="s">
        <v>4573</v>
      </c>
      <c r="G3008" s="34" t="s">
        <v>1581</v>
      </c>
      <c r="H3008" s="31">
        <f t="shared" si="47"/>
        <v>0</v>
      </c>
    </row>
    <row r="3009" spans="5:8" x14ac:dyDescent="0.25">
      <c r="E3009" s="36"/>
      <c r="F3009" s="33" t="s">
        <v>4574</v>
      </c>
      <c r="G3009" s="34" t="s">
        <v>1581</v>
      </c>
      <c r="H3009" s="31">
        <f t="shared" si="47"/>
        <v>0</v>
      </c>
    </row>
    <row r="3010" spans="5:8" x14ac:dyDescent="0.25">
      <c r="E3010" s="36"/>
      <c r="F3010" s="51" t="s">
        <v>4575</v>
      </c>
      <c r="G3010" s="34" t="s">
        <v>1581</v>
      </c>
      <c r="H3010" s="31">
        <f t="shared" si="47"/>
        <v>0</v>
      </c>
    </row>
    <row r="3011" spans="5:8" x14ac:dyDescent="0.25">
      <c r="E3011" s="36"/>
      <c r="F3011" s="33" t="s">
        <v>4576</v>
      </c>
      <c r="G3011" s="34" t="s">
        <v>1581</v>
      </c>
      <c r="H3011" s="31">
        <f t="shared" si="47"/>
        <v>0</v>
      </c>
    </row>
    <row r="3012" spans="5:8" x14ac:dyDescent="0.25">
      <c r="E3012" s="36"/>
      <c r="F3012" s="33" t="s">
        <v>4577</v>
      </c>
      <c r="G3012" s="34" t="s">
        <v>1581</v>
      </c>
      <c r="H3012" s="31">
        <f t="shared" ref="H3012:H3075" si="48">VLOOKUP(G3012,$A$4:$B$31,2,FALSE)</f>
        <v>0</v>
      </c>
    </row>
    <row r="3013" spans="5:8" x14ac:dyDescent="0.25">
      <c r="E3013" s="36"/>
      <c r="F3013" s="33" t="s">
        <v>4578</v>
      </c>
      <c r="G3013" s="34" t="s">
        <v>1581</v>
      </c>
      <c r="H3013" s="31">
        <f t="shared" si="48"/>
        <v>0</v>
      </c>
    </row>
    <row r="3014" spans="5:8" x14ac:dyDescent="0.25">
      <c r="E3014" s="36"/>
      <c r="F3014" s="33" t="s">
        <v>4579</v>
      </c>
      <c r="G3014" s="34" t="s">
        <v>1581</v>
      </c>
      <c r="H3014" s="31">
        <f t="shared" si="48"/>
        <v>0</v>
      </c>
    </row>
    <row r="3015" spans="5:8" x14ac:dyDescent="0.25">
      <c r="E3015" s="36"/>
      <c r="F3015" s="29" t="s">
        <v>4580</v>
      </c>
      <c r="G3015" s="34" t="s">
        <v>1581</v>
      </c>
      <c r="H3015" s="31">
        <f t="shared" si="48"/>
        <v>0</v>
      </c>
    </row>
    <row r="3016" spans="5:8" x14ac:dyDescent="0.25">
      <c r="E3016" s="36"/>
      <c r="F3016" s="33" t="s">
        <v>4581</v>
      </c>
      <c r="G3016" s="34" t="s">
        <v>1581</v>
      </c>
      <c r="H3016" s="31">
        <f t="shared" si="48"/>
        <v>0</v>
      </c>
    </row>
    <row r="3017" spans="5:8" x14ac:dyDescent="0.25">
      <c r="E3017" s="36"/>
      <c r="F3017" s="33" t="s">
        <v>4582</v>
      </c>
      <c r="G3017" s="34" t="s">
        <v>1581</v>
      </c>
      <c r="H3017" s="31">
        <f t="shared" si="48"/>
        <v>0</v>
      </c>
    </row>
    <row r="3018" spans="5:8" x14ac:dyDescent="0.25">
      <c r="E3018" s="36"/>
      <c r="F3018" s="29" t="s">
        <v>4583</v>
      </c>
      <c r="G3018" s="34" t="s">
        <v>1581</v>
      </c>
      <c r="H3018" s="31">
        <f t="shared" si="48"/>
        <v>0</v>
      </c>
    </row>
    <row r="3019" spans="5:8" x14ac:dyDescent="0.25">
      <c r="E3019" s="36"/>
      <c r="F3019" s="33" t="s">
        <v>4584</v>
      </c>
      <c r="G3019" s="34" t="s">
        <v>1581</v>
      </c>
      <c r="H3019" s="31">
        <f t="shared" si="48"/>
        <v>0</v>
      </c>
    </row>
    <row r="3020" spans="5:8" x14ac:dyDescent="0.25">
      <c r="E3020" s="36"/>
      <c r="F3020" s="33" t="s">
        <v>4585</v>
      </c>
      <c r="G3020" s="34" t="s">
        <v>1581</v>
      </c>
      <c r="H3020" s="31">
        <f t="shared" si="48"/>
        <v>0</v>
      </c>
    </row>
    <row r="3021" spans="5:8" x14ac:dyDescent="0.25">
      <c r="E3021" s="36"/>
      <c r="F3021" s="29" t="s">
        <v>4586</v>
      </c>
      <c r="G3021" s="34" t="s">
        <v>1581</v>
      </c>
      <c r="H3021" s="31">
        <f t="shared" si="48"/>
        <v>0</v>
      </c>
    </row>
    <row r="3022" spans="5:8" x14ac:dyDescent="0.25">
      <c r="E3022" s="36"/>
      <c r="F3022" s="33" t="s">
        <v>4587</v>
      </c>
      <c r="G3022" s="34" t="s">
        <v>1581</v>
      </c>
      <c r="H3022" s="31">
        <f t="shared" si="48"/>
        <v>0</v>
      </c>
    </row>
    <row r="3023" spans="5:8" x14ac:dyDescent="0.25">
      <c r="E3023" s="36"/>
      <c r="F3023" s="33" t="s">
        <v>4588</v>
      </c>
      <c r="G3023" s="34" t="s">
        <v>1581</v>
      </c>
      <c r="H3023" s="31">
        <f t="shared" si="48"/>
        <v>0</v>
      </c>
    </row>
    <row r="3024" spans="5:8" x14ac:dyDescent="0.25">
      <c r="E3024" s="36"/>
      <c r="F3024" s="33" t="s">
        <v>4589</v>
      </c>
      <c r="G3024" s="34" t="s">
        <v>1581</v>
      </c>
      <c r="H3024" s="31">
        <f t="shared" si="48"/>
        <v>0</v>
      </c>
    </row>
    <row r="3025" spans="5:8" x14ac:dyDescent="0.25">
      <c r="E3025" s="36"/>
      <c r="F3025" s="29" t="s">
        <v>4590</v>
      </c>
      <c r="G3025" s="34" t="s">
        <v>1581</v>
      </c>
      <c r="H3025" s="31">
        <f t="shared" si="48"/>
        <v>0</v>
      </c>
    </row>
    <row r="3026" spans="5:8" x14ac:dyDescent="0.25">
      <c r="E3026" s="36"/>
      <c r="F3026" s="33" t="s">
        <v>4591</v>
      </c>
      <c r="G3026" s="34" t="s">
        <v>1581</v>
      </c>
      <c r="H3026" s="31">
        <f t="shared" si="48"/>
        <v>0</v>
      </c>
    </row>
    <row r="3027" spans="5:8" x14ac:dyDescent="0.25">
      <c r="E3027" s="36"/>
      <c r="F3027" s="51" t="s">
        <v>4592</v>
      </c>
      <c r="G3027" s="34" t="s">
        <v>1581</v>
      </c>
      <c r="H3027" s="31">
        <f t="shared" si="48"/>
        <v>0</v>
      </c>
    </row>
    <row r="3028" spans="5:8" x14ac:dyDescent="0.25">
      <c r="E3028" s="36"/>
      <c r="F3028" s="29" t="s">
        <v>4593</v>
      </c>
      <c r="G3028" s="34" t="s">
        <v>1581</v>
      </c>
      <c r="H3028" s="31">
        <f t="shared" si="48"/>
        <v>0</v>
      </c>
    </row>
    <row r="3029" spans="5:8" x14ac:dyDescent="0.25">
      <c r="E3029" s="36"/>
      <c r="F3029" s="43" t="s">
        <v>4594</v>
      </c>
      <c r="G3029" s="34" t="s">
        <v>1581</v>
      </c>
      <c r="H3029" s="31">
        <f t="shared" si="48"/>
        <v>0</v>
      </c>
    </row>
    <row r="3030" spans="5:8" x14ac:dyDescent="0.25">
      <c r="E3030" s="36"/>
      <c r="F3030" s="33" t="s">
        <v>4595</v>
      </c>
      <c r="G3030" s="34" t="s">
        <v>1581</v>
      </c>
      <c r="H3030" s="31">
        <f t="shared" si="48"/>
        <v>0</v>
      </c>
    </row>
    <row r="3031" spans="5:8" x14ac:dyDescent="0.25">
      <c r="E3031" s="36"/>
      <c r="F3031" s="33" t="s">
        <v>4596</v>
      </c>
      <c r="G3031" s="34" t="s">
        <v>1581</v>
      </c>
      <c r="H3031" s="31">
        <f t="shared" si="48"/>
        <v>0</v>
      </c>
    </row>
    <row r="3032" spans="5:8" x14ac:dyDescent="0.25">
      <c r="E3032" s="36"/>
      <c r="F3032" s="29" t="s">
        <v>4597</v>
      </c>
      <c r="G3032" s="34" t="s">
        <v>1581</v>
      </c>
      <c r="H3032" s="31">
        <f t="shared" si="48"/>
        <v>0</v>
      </c>
    </row>
    <row r="3033" spans="5:8" x14ac:dyDescent="0.25">
      <c r="E3033" s="36"/>
      <c r="F3033" s="33" t="s">
        <v>4598</v>
      </c>
      <c r="G3033" s="34" t="s">
        <v>1581</v>
      </c>
      <c r="H3033" s="31">
        <f t="shared" si="48"/>
        <v>0</v>
      </c>
    </row>
    <row r="3034" spans="5:8" x14ac:dyDescent="0.25">
      <c r="E3034" s="36"/>
      <c r="F3034" s="33" t="s">
        <v>4599</v>
      </c>
      <c r="G3034" s="34" t="s">
        <v>1581</v>
      </c>
      <c r="H3034" s="31">
        <f t="shared" si="48"/>
        <v>0</v>
      </c>
    </row>
    <row r="3035" spans="5:8" x14ac:dyDescent="0.25">
      <c r="E3035" s="36"/>
      <c r="F3035" s="53" t="s">
        <v>4600</v>
      </c>
      <c r="G3035" s="34" t="s">
        <v>1581</v>
      </c>
      <c r="H3035" s="31">
        <f t="shared" si="48"/>
        <v>0</v>
      </c>
    </row>
    <row r="3036" spans="5:8" x14ac:dyDescent="0.25">
      <c r="E3036" s="36"/>
      <c r="F3036" s="33" t="s">
        <v>4601</v>
      </c>
      <c r="G3036" s="34" t="s">
        <v>1581</v>
      </c>
      <c r="H3036" s="31">
        <f t="shared" si="48"/>
        <v>0</v>
      </c>
    </row>
    <row r="3037" spans="5:8" x14ac:dyDescent="0.25">
      <c r="E3037" s="36"/>
      <c r="F3037" s="46" t="s">
        <v>4602</v>
      </c>
      <c r="G3037" s="34" t="s">
        <v>1581</v>
      </c>
      <c r="H3037" s="31">
        <f t="shared" si="48"/>
        <v>0</v>
      </c>
    </row>
    <row r="3038" spans="5:8" x14ac:dyDescent="0.25">
      <c r="E3038" s="36"/>
      <c r="F3038" s="29" t="s">
        <v>4603</v>
      </c>
      <c r="G3038" s="34" t="s">
        <v>1581</v>
      </c>
      <c r="H3038" s="31">
        <f t="shared" si="48"/>
        <v>0</v>
      </c>
    </row>
    <row r="3039" spans="5:8" x14ac:dyDescent="0.25">
      <c r="E3039" s="36"/>
      <c r="F3039" s="32" t="s">
        <v>4604</v>
      </c>
      <c r="G3039" s="34" t="s">
        <v>1581</v>
      </c>
      <c r="H3039" s="31">
        <f t="shared" si="48"/>
        <v>0</v>
      </c>
    </row>
    <row r="3040" spans="5:8" x14ac:dyDescent="0.25">
      <c r="E3040" s="36"/>
      <c r="F3040" s="43" t="s">
        <v>4605</v>
      </c>
      <c r="G3040" s="34" t="s">
        <v>1581</v>
      </c>
      <c r="H3040" s="31">
        <f t="shared" si="48"/>
        <v>0</v>
      </c>
    </row>
    <row r="3041" spans="5:8" x14ac:dyDescent="0.25">
      <c r="E3041" s="36"/>
      <c r="F3041" s="29" t="s">
        <v>4606</v>
      </c>
      <c r="G3041" s="34" t="s">
        <v>1581</v>
      </c>
      <c r="H3041" s="31">
        <f t="shared" si="48"/>
        <v>0</v>
      </c>
    </row>
    <row r="3042" spans="5:8" x14ac:dyDescent="0.25">
      <c r="E3042" s="36"/>
      <c r="F3042" s="32" t="s">
        <v>4607</v>
      </c>
      <c r="G3042" s="34" t="s">
        <v>1581</v>
      </c>
      <c r="H3042" s="31">
        <f t="shared" si="48"/>
        <v>0</v>
      </c>
    </row>
    <row r="3043" spans="5:8" x14ac:dyDescent="0.25">
      <c r="E3043" s="36"/>
      <c r="F3043" s="33" t="s">
        <v>4608</v>
      </c>
      <c r="G3043" s="34" t="s">
        <v>1581</v>
      </c>
      <c r="H3043" s="31">
        <f t="shared" si="48"/>
        <v>0</v>
      </c>
    </row>
    <row r="3044" spans="5:8" x14ac:dyDescent="0.25">
      <c r="E3044" s="36"/>
      <c r="F3044" s="33" t="s">
        <v>4609</v>
      </c>
      <c r="G3044" s="34" t="s">
        <v>1581</v>
      </c>
      <c r="H3044" s="31">
        <f t="shared" si="48"/>
        <v>0</v>
      </c>
    </row>
    <row r="3045" spans="5:8" x14ac:dyDescent="0.25">
      <c r="E3045" s="36"/>
      <c r="F3045" s="32" t="s">
        <v>4610</v>
      </c>
      <c r="G3045" s="34" t="s">
        <v>1581</v>
      </c>
      <c r="H3045" s="31">
        <f t="shared" si="48"/>
        <v>0</v>
      </c>
    </row>
    <row r="3046" spans="5:8" x14ac:dyDescent="0.25">
      <c r="E3046" s="36"/>
      <c r="F3046" s="29" t="s">
        <v>4611</v>
      </c>
      <c r="G3046" s="34" t="s">
        <v>1581</v>
      </c>
      <c r="H3046" s="31">
        <f t="shared" si="48"/>
        <v>0</v>
      </c>
    </row>
    <row r="3047" spans="5:8" x14ac:dyDescent="0.25">
      <c r="E3047" s="36"/>
      <c r="F3047" s="33" t="s">
        <v>4612</v>
      </c>
      <c r="G3047" s="34" t="s">
        <v>1581</v>
      </c>
      <c r="H3047" s="31">
        <f t="shared" si="48"/>
        <v>0</v>
      </c>
    </row>
    <row r="3048" spans="5:8" x14ac:dyDescent="0.25">
      <c r="E3048" s="36"/>
      <c r="F3048" s="33" t="s">
        <v>4613</v>
      </c>
      <c r="G3048" s="34" t="s">
        <v>1581</v>
      </c>
      <c r="H3048" s="31">
        <f t="shared" si="48"/>
        <v>0</v>
      </c>
    </row>
    <row r="3049" spans="5:8" x14ac:dyDescent="0.25">
      <c r="E3049" s="36"/>
      <c r="F3049" s="29" t="s">
        <v>4614</v>
      </c>
      <c r="G3049" s="34" t="s">
        <v>1581</v>
      </c>
      <c r="H3049" s="31">
        <f t="shared" si="48"/>
        <v>0</v>
      </c>
    </row>
    <row r="3050" spans="5:8" x14ac:dyDescent="0.25">
      <c r="E3050" s="36"/>
      <c r="F3050" s="46" t="s">
        <v>4615</v>
      </c>
      <c r="G3050" s="34" t="s">
        <v>1581</v>
      </c>
      <c r="H3050" s="31">
        <f t="shared" si="48"/>
        <v>0</v>
      </c>
    </row>
    <row r="3051" spans="5:8" x14ac:dyDescent="0.25">
      <c r="E3051" s="36"/>
      <c r="F3051" s="46" t="s">
        <v>4616</v>
      </c>
      <c r="G3051" s="34" t="s">
        <v>1581</v>
      </c>
      <c r="H3051" s="31">
        <f t="shared" si="48"/>
        <v>0</v>
      </c>
    </row>
    <row r="3052" spans="5:8" x14ac:dyDescent="0.25">
      <c r="E3052" s="36"/>
      <c r="F3052" s="49" t="s">
        <v>4617</v>
      </c>
      <c r="G3052" s="34" t="s">
        <v>1581</v>
      </c>
      <c r="H3052" s="31">
        <f t="shared" si="48"/>
        <v>0</v>
      </c>
    </row>
    <row r="3053" spans="5:8" x14ac:dyDescent="0.25">
      <c r="E3053" s="36"/>
      <c r="F3053" s="29" t="s">
        <v>4618</v>
      </c>
      <c r="G3053" s="34" t="s">
        <v>1581</v>
      </c>
      <c r="H3053" s="31">
        <f t="shared" si="48"/>
        <v>0</v>
      </c>
    </row>
    <row r="3054" spans="5:8" x14ac:dyDescent="0.25">
      <c r="E3054" s="36"/>
      <c r="F3054" s="33" t="s">
        <v>4619</v>
      </c>
      <c r="G3054" s="34" t="s">
        <v>1581</v>
      </c>
      <c r="H3054" s="31">
        <f t="shared" si="48"/>
        <v>0</v>
      </c>
    </row>
    <row r="3055" spans="5:8" x14ac:dyDescent="0.25">
      <c r="E3055" s="36"/>
      <c r="F3055" s="29" t="s">
        <v>4620</v>
      </c>
      <c r="G3055" s="34" t="s">
        <v>1581</v>
      </c>
      <c r="H3055" s="31">
        <f t="shared" si="48"/>
        <v>0</v>
      </c>
    </row>
    <row r="3056" spans="5:8" x14ac:dyDescent="0.25">
      <c r="E3056" s="36"/>
      <c r="F3056" s="29" t="s">
        <v>4621</v>
      </c>
      <c r="G3056" s="34" t="s">
        <v>1581</v>
      </c>
      <c r="H3056" s="31">
        <f t="shared" si="48"/>
        <v>0</v>
      </c>
    </row>
    <row r="3057" spans="5:8" x14ac:dyDescent="0.25">
      <c r="E3057" s="36"/>
      <c r="F3057" s="33" t="s">
        <v>4622</v>
      </c>
      <c r="G3057" s="34" t="s">
        <v>1581</v>
      </c>
      <c r="H3057" s="31">
        <f t="shared" si="48"/>
        <v>0</v>
      </c>
    </row>
    <row r="3058" spans="5:8" x14ac:dyDescent="0.25">
      <c r="E3058" s="36"/>
      <c r="F3058" s="33" t="s">
        <v>4623</v>
      </c>
      <c r="G3058" s="34" t="s">
        <v>1581</v>
      </c>
      <c r="H3058" s="31">
        <f t="shared" si="48"/>
        <v>0</v>
      </c>
    </row>
    <row r="3059" spans="5:8" x14ac:dyDescent="0.25">
      <c r="E3059" s="36"/>
      <c r="F3059" s="29" t="s">
        <v>4624</v>
      </c>
      <c r="G3059" s="34" t="s">
        <v>1581</v>
      </c>
      <c r="H3059" s="31">
        <f t="shared" si="48"/>
        <v>0</v>
      </c>
    </row>
    <row r="3060" spans="5:8" x14ac:dyDescent="0.25">
      <c r="E3060" s="36"/>
      <c r="F3060" s="32" t="s">
        <v>4625</v>
      </c>
      <c r="G3060" s="34" t="s">
        <v>1581</v>
      </c>
      <c r="H3060" s="31">
        <f t="shared" si="48"/>
        <v>0</v>
      </c>
    </row>
    <row r="3061" spans="5:8" x14ac:dyDescent="0.25">
      <c r="E3061" s="36"/>
      <c r="F3061" s="46" t="s">
        <v>4626</v>
      </c>
      <c r="G3061" s="34" t="s">
        <v>1581</v>
      </c>
      <c r="H3061" s="31">
        <f t="shared" si="48"/>
        <v>0</v>
      </c>
    </row>
    <row r="3062" spans="5:8" x14ac:dyDescent="0.25">
      <c r="E3062" s="36"/>
      <c r="F3062" s="32" t="s">
        <v>4627</v>
      </c>
      <c r="G3062" s="34" t="s">
        <v>1581</v>
      </c>
      <c r="H3062" s="31">
        <f t="shared" si="48"/>
        <v>0</v>
      </c>
    </row>
    <row r="3063" spans="5:8" x14ac:dyDescent="0.25">
      <c r="E3063" s="36"/>
      <c r="F3063" s="33" t="s">
        <v>4628</v>
      </c>
      <c r="G3063" s="34" t="s">
        <v>1581</v>
      </c>
      <c r="H3063" s="31">
        <f t="shared" si="48"/>
        <v>0</v>
      </c>
    </row>
    <row r="3064" spans="5:8" x14ac:dyDescent="0.25">
      <c r="E3064" s="36"/>
      <c r="F3064" s="51" t="s">
        <v>4629</v>
      </c>
      <c r="G3064" s="34" t="s">
        <v>1581</v>
      </c>
      <c r="H3064" s="31">
        <f t="shared" si="48"/>
        <v>0</v>
      </c>
    </row>
    <row r="3065" spans="5:8" x14ac:dyDescent="0.25">
      <c r="E3065" s="36"/>
      <c r="F3065" s="51" t="s">
        <v>4630</v>
      </c>
      <c r="G3065" s="34" t="s">
        <v>1600</v>
      </c>
      <c r="H3065" s="31">
        <f t="shared" si="48"/>
        <v>0.11529999999999996</v>
      </c>
    </row>
    <row r="3066" spans="5:8" x14ac:dyDescent="0.25">
      <c r="E3066" s="36"/>
      <c r="F3066" s="29" t="s">
        <v>4631</v>
      </c>
      <c r="G3066" s="34" t="s">
        <v>1600</v>
      </c>
      <c r="H3066" s="31">
        <f t="shared" si="48"/>
        <v>0.11529999999999996</v>
      </c>
    </row>
    <row r="3067" spans="5:8" x14ac:dyDescent="0.25">
      <c r="E3067" s="36"/>
      <c r="F3067" s="32" t="s">
        <v>4632</v>
      </c>
      <c r="G3067" s="34" t="s">
        <v>1600</v>
      </c>
      <c r="H3067" s="31">
        <f t="shared" si="48"/>
        <v>0.11529999999999996</v>
      </c>
    </row>
    <row r="3068" spans="5:8" x14ac:dyDescent="0.25">
      <c r="E3068" s="36"/>
      <c r="F3068" s="29" t="s">
        <v>4633</v>
      </c>
      <c r="G3068" s="34" t="s">
        <v>1600</v>
      </c>
      <c r="H3068" s="31">
        <f t="shared" si="48"/>
        <v>0.11529999999999996</v>
      </c>
    </row>
    <row r="3069" spans="5:8" x14ac:dyDescent="0.25">
      <c r="E3069" s="36"/>
      <c r="F3069" s="29" t="s">
        <v>4634</v>
      </c>
      <c r="G3069" s="34" t="s">
        <v>1557</v>
      </c>
      <c r="H3069" s="31">
        <f t="shared" si="48"/>
        <v>0.10960000000000003</v>
      </c>
    </row>
    <row r="3070" spans="5:8" x14ac:dyDescent="0.25">
      <c r="E3070" s="36"/>
      <c r="F3070" s="29" t="s">
        <v>4635</v>
      </c>
      <c r="G3070" s="34" t="s">
        <v>1557</v>
      </c>
      <c r="H3070" s="31">
        <f t="shared" si="48"/>
        <v>0.10960000000000003</v>
      </c>
    </row>
    <row r="3071" spans="5:8" x14ac:dyDescent="0.25">
      <c r="E3071" s="36"/>
      <c r="F3071" s="29" t="s">
        <v>4636</v>
      </c>
      <c r="G3071" s="34" t="s">
        <v>1557</v>
      </c>
      <c r="H3071" s="31">
        <f t="shared" si="48"/>
        <v>0.10960000000000003</v>
      </c>
    </row>
    <row r="3072" spans="5:8" x14ac:dyDescent="0.25">
      <c r="E3072" s="36"/>
      <c r="F3072" s="32" t="s">
        <v>4637</v>
      </c>
      <c r="G3072" s="34" t="s">
        <v>1600</v>
      </c>
      <c r="H3072" s="31">
        <f t="shared" si="48"/>
        <v>0.11529999999999996</v>
      </c>
    </row>
    <row r="3073" spans="5:8" x14ac:dyDescent="0.25">
      <c r="E3073" s="36"/>
      <c r="F3073" s="33" t="s">
        <v>4638</v>
      </c>
      <c r="G3073" s="34" t="s">
        <v>1600</v>
      </c>
      <c r="H3073" s="31">
        <f t="shared" si="48"/>
        <v>0.11529999999999996</v>
      </c>
    </row>
    <row r="3074" spans="5:8" x14ac:dyDescent="0.25">
      <c r="E3074" s="36"/>
      <c r="F3074" s="29" t="s">
        <v>4639</v>
      </c>
      <c r="G3074" s="34" t="s">
        <v>1557</v>
      </c>
      <c r="H3074" s="31">
        <f t="shared" si="48"/>
        <v>0.10960000000000003</v>
      </c>
    </row>
    <row r="3075" spans="5:8" x14ac:dyDescent="0.25">
      <c r="E3075" s="36"/>
      <c r="F3075" s="32" t="s">
        <v>4640</v>
      </c>
      <c r="G3075" s="34" t="s">
        <v>1557</v>
      </c>
      <c r="H3075" s="31">
        <f t="shared" si="48"/>
        <v>0.10960000000000003</v>
      </c>
    </row>
    <row r="3076" spans="5:8" x14ac:dyDescent="0.25">
      <c r="E3076" s="36"/>
      <c r="F3076" s="29" t="s">
        <v>4641</v>
      </c>
      <c r="G3076" s="34" t="s">
        <v>1557</v>
      </c>
      <c r="H3076" s="31">
        <f t="shared" ref="H3076:H3139" si="49">VLOOKUP(G3076,$A$4:$B$31,2,FALSE)</f>
        <v>0.10960000000000003</v>
      </c>
    </row>
    <row r="3077" spans="5:8" x14ac:dyDescent="0.25">
      <c r="E3077" s="36"/>
      <c r="F3077" s="33" t="s">
        <v>4642</v>
      </c>
      <c r="G3077" s="34" t="s">
        <v>1557</v>
      </c>
      <c r="H3077" s="31">
        <f t="shared" si="49"/>
        <v>0.10960000000000003</v>
      </c>
    </row>
    <row r="3078" spans="5:8" x14ac:dyDescent="0.25">
      <c r="E3078" s="36"/>
      <c r="F3078" s="29" t="s">
        <v>4643</v>
      </c>
      <c r="G3078" s="34" t="s">
        <v>1557</v>
      </c>
      <c r="H3078" s="31">
        <f t="shared" si="49"/>
        <v>0.10960000000000003</v>
      </c>
    </row>
    <row r="3079" spans="5:8" x14ac:dyDescent="0.25">
      <c r="E3079" s="36"/>
      <c r="F3079" s="29" t="s">
        <v>4644</v>
      </c>
      <c r="G3079" s="34" t="s">
        <v>1557</v>
      </c>
      <c r="H3079" s="31">
        <f t="shared" si="49"/>
        <v>0.10960000000000003</v>
      </c>
    </row>
    <row r="3080" spans="5:8" x14ac:dyDescent="0.25">
      <c r="E3080" s="36"/>
      <c r="F3080" s="29" t="s">
        <v>4645</v>
      </c>
      <c r="G3080" s="34" t="s">
        <v>1581</v>
      </c>
      <c r="H3080" s="31">
        <f t="shared" si="49"/>
        <v>0</v>
      </c>
    </row>
    <row r="3081" spans="5:8" x14ac:dyDescent="0.25">
      <c r="E3081" s="36"/>
      <c r="F3081" s="29" t="s">
        <v>4646</v>
      </c>
      <c r="G3081" s="34" t="s">
        <v>1557</v>
      </c>
      <c r="H3081" s="31">
        <f t="shared" si="49"/>
        <v>0.10960000000000003</v>
      </c>
    </row>
    <row r="3082" spans="5:8" x14ac:dyDescent="0.25">
      <c r="E3082" s="36"/>
      <c r="F3082" s="32" t="s">
        <v>4647</v>
      </c>
      <c r="G3082" s="34" t="s">
        <v>1557</v>
      </c>
      <c r="H3082" s="31">
        <f t="shared" si="49"/>
        <v>0.10960000000000003</v>
      </c>
    </row>
    <row r="3083" spans="5:8" x14ac:dyDescent="0.25">
      <c r="E3083" s="36"/>
      <c r="F3083" s="29" t="s">
        <v>4648</v>
      </c>
      <c r="G3083" s="34" t="s">
        <v>1557</v>
      </c>
      <c r="H3083" s="31">
        <f t="shared" si="49"/>
        <v>0.10960000000000003</v>
      </c>
    </row>
    <row r="3084" spans="5:8" x14ac:dyDescent="0.25">
      <c r="E3084" s="36"/>
      <c r="F3084" s="32" t="s">
        <v>4649</v>
      </c>
      <c r="G3084" s="34" t="s">
        <v>1557</v>
      </c>
      <c r="H3084" s="31">
        <f t="shared" si="49"/>
        <v>0.10960000000000003</v>
      </c>
    </row>
    <row r="3085" spans="5:8" x14ac:dyDescent="0.25">
      <c r="E3085" s="36"/>
      <c r="F3085" s="33" t="s">
        <v>4650</v>
      </c>
      <c r="G3085" s="34" t="s">
        <v>1557</v>
      </c>
      <c r="H3085" s="31">
        <f t="shared" si="49"/>
        <v>0.10960000000000003</v>
      </c>
    </row>
    <row r="3086" spans="5:8" x14ac:dyDescent="0.25">
      <c r="E3086" s="36"/>
      <c r="F3086" s="33" t="s">
        <v>4651</v>
      </c>
      <c r="G3086" s="34" t="s">
        <v>1557</v>
      </c>
      <c r="H3086" s="31">
        <f t="shared" si="49"/>
        <v>0.10960000000000003</v>
      </c>
    </row>
    <row r="3087" spans="5:8" x14ac:dyDescent="0.25">
      <c r="E3087" s="36"/>
      <c r="F3087" s="29" t="s">
        <v>4652</v>
      </c>
      <c r="G3087" s="34" t="s">
        <v>1557</v>
      </c>
      <c r="H3087" s="31">
        <f t="shared" si="49"/>
        <v>0.10960000000000003</v>
      </c>
    </row>
    <row r="3088" spans="5:8" x14ac:dyDescent="0.25">
      <c r="E3088" s="36"/>
      <c r="F3088" s="51" t="s">
        <v>4653</v>
      </c>
      <c r="G3088" s="34" t="s">
        <v>1557</v>
      </c>
      <c r="H3088" s="31">
        <f t="shared" si="49"/>
        <v>0.10960000000000003</v>
      </c>
    </row>
    <row r="3089" spans="5:8" x14ac:dyDescent="0.25">
      <c r="E3089" s="36"/>
      <c r="F3089" s="29" t="s">
        <v>4654</v>
      </c>
      <c r="G3089" s="34" t="s">
        <v>1557</v>
      </c>
      <c r="H3089" s="31">
        <f t="shared" si="49"/>
        <v>0.10960000000000003</v>
      </c>
    </row>
    <row r="3090" spans="5:8" x14ac:dyDescent="0.25">
      <c r="E3090" s="36"/>
      <c r="F3090" s="51" t="s">
        <v>4655</v>
      </c>
      <c r="G3090" s="34" t="s">
        <v>1557</v>
      </c>
      <c r="H3090" s="31">
        <f t="shared" si="49"/>
        <v>0.10960000000000003</v>
      </c>
    </row>
    <row r="3091" spans="5:8" x14ac:dyDescent="0.25">
      <c r="E3091" s="36"/>
      <c r="F3091" s="29" t="s">
        <v>4656</v>
      </c>
      <c r="G3091" s="34" t="s">
        <v>1557</v>
      </c>
      <c r="H3091" s="31">
        <f t="shared" si="49"/>
        <v>0.10960000000000003</v>
      </c>
    </row>
    <row r="3092" spans="5:8" x14ac:dyDescent="0.25">
      <c r="E3092" s="36"/>
      <c r="F3092" s="33" t="s">
        <v>4657</v>
      </c>
      <c r="G3092" s="34" t="s">
        <v>1557</v>
      </c>
      <c r="H3092" s="31">
        <f t="shared" si="49"/>
        <v>0.10960000000000003</v>
      </c>
    </row>
    <row r="3093" spans="5:8" x14ac:dyDescent="0.25">
      <c r="E3093" s="36"/>
      <c r="F3093" s="29" t="s">
        <v>4658</v>
      </c>
      <c r="G3093" s="34" t="s">
        <v>1557</v>
      </c>
      <c r="H3093" s="31">
        <f t="shared" si="49"/>
        <v>0.10960000000000003</v>
      </c>
    </row>
    <row r="3094" spans="5:8" x14ac:dyDescent="0.25">
      <c r="E3094" s="36"/>
      <c r="F3094" s="29" t="s">
        <v>4659</v>
      </c>
      <c r="G3094" s="34" t="s">
        <v>1557</v>
      </c>
      <c r="H3094" s="31">
        <f t="shared" si="49"/>
        <v>0.10960000000000003</v>
      </c>
    </row>
    <row r="3095" spans="5:8" x14ac:dyDescent="0.25">
      <c r="E3095" s="36"/>
      <c r="F3095" s="29" t="s">
        <v>4660</v>
      </c>
      <c r="G3095" s="34" t="s">
        <v>1600</v>
      </c>
      <c r="H3095" s="31">
        <f t="shared" si="49"/>
        <v>0.11529999999999996</v>
      </c>
    </row>
    <row r="3096" spans="5:8" x14ac:dyDescent="0.25">
      <c r="E3096" s="36"/>
      <c r="F3096" s="33" t="s">
        <v>4661</v>
      </c>
      <c r="G3096" s="34" t="s">
        <v>1557</v>
      </c>
      <c r="H3096" s="31">
        <f t="shared" si="49"/>
        <v>0.10960000000000003</v>
      </c>
    </row>
    <row r="3097" spans="5:8" x14ac:dyDescent="0.25">
      <c r="E3097" s="36"/>
      <c r="F3097" s="33" t="s">
        <v>4662</v>
      </c>
      <c r="G3097" s="34" t="s">
        <v>1557</v>
      </c>
      <c r="H3097" s="31">
        <f t="shared" si="49"/>
        <v>0.10960000000000003</v>
      </c>
    </row>
    <row r="3098" spans="5:8" x14ac:dyDescent="0.25">
      <c r="E3098" s="36"/>
      <c r="F3098" s="29" t="s">
        <v>4663</v>
      </c>
      <c r="G3098" s="34" t="s">
        <v>1573</v>
      </c>
      <c r="H3098" s="31">
        <f t="shared" si="49"/>
        <v>0.109888</v>
      </c>
    </row>
    <row r="3099" spans="5:8" x14ac:dyDescent="0.25">
      <c r="E3099" s="36"/>
      <c r="F3099" s="29" t="s">
        <v>4664</v>
      </c>
      <c r="G3099" s="34" t="s">
        <v>1557</v>
      </c>
      <c r="H3099" s="31">
        <f t="shared" si="49"/>
        <v>0.10960000000000003</v>
      </c>
    </row>
    <row r="3100" spans="5:8" x14ac:dyDescent="0.25">
      <c r="E3100" s="36"/>
      <c r="F3100" s="29" t="s">
        <v>4665</v>
      </c>
      <c r="G3100" s="34" t="s">
        <v>1557</v>
      </c>
      <c r="H3100" s="31">
        <f t="shared" si="49"/>
        <v>0.10960000000000003</v>
      </c>
    </row>
    <row r="3101" spans="5:8" x14ac:dyDescent="0.25">
      <c r="E3101" s="36"/>
      <c r="F3101" s="32" t="s">
        <v>4666</v>
      </c>
      <c r="G3101" s="34" t="s">
        <v>1557</v>
      </c>
      <c r="H3101" s="31">
        <f t="shared" si="49"/>
        <v>0.10960000000000003</v>
      </c>
    </row>
    <row r="3102" spans="5:8" x14ac:dyDescent="0.25">
      <c r="E3102" s="36"/>
      <c r="F3102" s="29" t="s">
        <v>4667</v>
      </c>
      <c r="G3102" s="34" t="s">
        <v>1557</v>
      </c>
      <c r="H3102" s="31">
        <f t="shared" si="49"/>
        <v>0.10960000000000003</v>
      </c>
    </row>
    <row r="3103" spans="5:8" x14ac:dyDescent="0.25">
      <c r="E3103" s="36"/>
      <c r="F3103" s="29" t="s">
        <v>4668</v>
      </c>
      <c r="G3103" s="34" t="s">
        <v>1548</v>
      </c>
      <c r="H3103" s="31">
        <f t="shared" si="49"/>
        <v>8.5600000000000009E-2</v>
      </c>
    </row>
    <row r="3104" spans="5:8" x14ac:dyDescent="0.25">
      <c r="E3104" s="36"/>
      <c r="F3104" s="29" t="s">
        <v>4669</v>
      </c>
      <c r="G3104" s="34" t="s">
        <v>1557</v>
      </c>
      <c r="H3104" s="31">
        <f t="shared" si="49"/>
        <v>0.10960000000000003</v>
      </c>
    </row>
    <row r="3105" spans="5:8" x14ac:dyDescent="0.25">
      <c r="E3105" s="36"/>
      <c r="F3105" s="33" t="s">
        <v>4670</v>
      </c>
      <c r="G3105" s="34" t="s">
        <v>1557</v>
      </c>
      <c r="H3105" s="31">
        <f t="shared" si="49"/>
        <v>0.10960000000000003</v>
      </c>
    </row>
    <row r="3106" spans="5:8" x14ac:dyDescent="0.25">
      <c r="E3106" s="36"/>
      <c r="F3106" s="29" t="s">
        <v>4671</v>
      </c>
      <c r="G3106" s="34" t="s">
        <v>1573</v>
      </c>
      <c r="H3106" s="31">
        <f t="shared" si="49"/>
        <v>0.109888</v>
      </c>
    </row>
    <row r="3107" spans="5:8" x14ac:dyDescent="0.25">
      <c r="E3107" s="36"/>
      <c r="F3107" s="29" t="s">
        <v>4672</v>
      </c>
      <c r="G3107" s="34" t="s">
        <v>1557</v>
      </c>
      <c r="H3107" s="31">
        <f t="shared" si="49"/>
        <v>0.10960000000000003</v>
      </c>
    </row>
    <row r="3108" spans="5:8" x14ac:dyDescent="0.25">
      <c r="E3108" s="36"/>
      <c r="F3108" s="32" t="s">
        <v>4673</v>
      </c>
      <c r="G3108" s="34" t="s">
        <v>1557</v>
      </c>
      <c r="H3108" s="31">
        <f t="shared" si="49"/>
        <v>0.10960000000000003</v>
      </c>
    </row>
    <row r="3109" spans="5:8" x14ac:dyDescent="0.25">
      <c r="E3109" s="36"/>
      <c r="F3109" s="53" t="s">
        <v>4674</v>
      </c>
      <c r="G3109" s="34" t="s">
        <v>1557</v>
      </c>
      <c r="H3109" s="31">
        <f t="shared" si="49"/>
        <v>0.10960000000000003</v>
      </c>
    </row>
    <row r="3110" spans="5:8" x14ac:dyDescent="0.25">
      <c r="E3110" s="36"/>
      <c r="F3110" s="29" t="s">
        <v>4675</v>
      </c>
      <c r="G3110" s="34" t="s">
        <v>1557</v>
      </c>
      <c r="H3110" s="31">
        <f t="shared" si="49"/>
        <v>0.10960000000000003</v>
      </c>
    </row>
    <row r="3111" spans="5:8" x14ac:dyDescent="0.25">
      <c r="E3111" s="36"/>
      <c r="F3111" s="29" t="s">
        <v>4676</v>
      </c>
      <c r="G3111" s="34" t="s">
        <v>7734</v>
      </c>
      <c r="H3111" s="31">
        <f t="shared" si="49"/>
        <v>0.11529999999999996</v>
      </c>
    </row>
    <row r="3112" spans="5:8" x14ac:dyDescent="0.25">
      <c r="E3112" s="36"/>
      <c r="F3112" s="32" t="s">
        <v>4677</v>
      </c>
      <c r="G3112" s="34" t="s">
        <v>1557</v>
      </c>
      <c r="H3112" s="31">
        <f t="shared" si="49"/>
        <v>0.10960000000000003</v>
      </c>
    </row>
    <row r="3113" spans="5:8" x14ac:dyDescent="0.25">
      <c r="E3113" s="36"/>
      <c r="F3113" s="29" t="s">
        <v>4678</v>
      </c>
      <c r="G3113" s="34" t="s">
        <v>1557</v>
      </c>
      <c r="H3113" s="31">
        <f t="shared" si="49"/>
        <v>0.10960000000000003</v>
      </c>
    </row>
    <row r="3114" spans="5:8" x14ac:dyDescent="0.25">
      <c r="E3114" s="36"/>
      <c r="F3114" s="32" t="s">
        <v>4679</v>
      </c>
      <c r="G3114" s="34" t="s">
        <v>1577</v>
      </c>
      <c r="H3114" s="31">
        <f t="shared" si="49"/>
        <v>0.11111111111111116</v>
      </c>
    </row>
    <row r="3115" spans="5:8" x14ac:dyDescent="0.25">
      <c r="E3115" s="36"/>
      <c r="F3115" s="32" t="s">
        <v>4680</v>
      </c>
      <c r="G3115" s="34" t="s">
        <v>1577</v>
      </c>
      <c r="H3115" s="31">
        <f t="shared" si="49"/>
        <v>0.11111111111111116</v>
      </c>
    </row>
    <row r="3116" spans="5:8" x14ac:dyDescent="0.25">
      <c r="E3116" s="36"/>
      <c r="F3116" s="32" t="s">
        <v>4681</v>
      </c>
      <c r="G3116" s="34" t="s">
        <v>1564</v>
      </c>
      <c r="H3116" s="31">
        <f t="shared" si="49"/>
        <v>9.430000000000005E-2</v>
      </c>
    </row>
    <row r="3117" spans="5:8" x14ac:dyDescent="0.25">
      <c r="E3117" s="36"/>
      <c r="F3117" s="29" t="s">
        <v>4682</v>
      </c>
      <c r="G3117" s="34" t="s">
        <v>1557</v>
      </c>
      <c r="H3117" s="31">
        <f t="shared" si="49"/>
        <v>0.10960000000000003</v>
      </c>
    </row>
    <row r="3118" spans="5:8" x14ac:dyDescent="0.25">
      <c r="E3118" s="36"/>
      <c r="F3118" s="33" t="s">
        <v>4683</v>
      </c>
      <c r="G3118" s="34" t="s">
        <v>1571</v>
      </c>
      <c r="H3118" s="31">
        <f t="shared" si="49"/>
        <v>0.11278100000000001</v>
      </c>
    </row>
    <row r="3119" spans="5:8" x14ac:dyDescent="0.25">
      <c r="E3119" s="36"/>
      <c r="F3119" s="33" t="s">
        <v>4684</v>
      </c>
      <c r="G3119" s="34" t="s">
        <v>1557</v>
      </c>
      <c r="H3119" s="31">
        <f t="shared" si="49"/>
        <v>0.10960000000000003</v>
      </c>
    </row>
    <row r="3120" spans="5:8" x14ac:dyDescent="0.25">
      <c r="E3120" s="36"/>
      <c r="F3120" s="32" t="s">
        <v>4685</v>
      </c>
      <c r="G3120" s="34" t="s">
        <v>1557</v>
      </c>
      <c r="H3120" s="31">
        <f t="shared" si="49"/>
        <v>0.10960000000000003</v>
      </c>
    </row>
    <row r="3121" spans="5:8" x14ac:dyDescent="0.25">
      <c r="E3121" s="36"/>
      <c r="F3121" s="33" t="s">
        <v>4686</v>
      </c>
      <c r="G3121" s="34" t="s">
        <v>1557</v>
      </c>
      <c r="H3121" s="31">
        <f t="shared" si="49"/>
        <v>0.10960000000000003</v>
      </c>
    </row>
    <row r="3122" spans="5:8" x14ac:dyDescent="0.25">
      <c r="E3122" s="36"/>
      <c r="F3122" s="32" t="s">
        <v>4687</v>
      </c>
      <c r="G3122" s="34" t="s">
        <v>1557</v>
      </c>
      <c r="H3122" s="31">
        <f t="shared" si="49"/>
        <v>0.10960000000000003</v>
      </c>
    </row>
    <row r="3123" spans="5:8" x14ac:dyDescent="0.25">
      <c r="E3123" s="36"/>
      <c r="F3123" s="46" t="s">
        <v>4688</v>
      </c>
      <c r="G3123" s="34" t="s">
        <v>1600</v>
      </c>
      <c r="H3123" s="31">
        <f t="shared" si="49"/>
        <v>0.11529999999999996</v>
      </c>
    </row>
    <row r="3124" spans="5:8" x14ac:dyDescent="0.25">
      <c r="E3124" s="36"/>
      <c r="F3124" s="29" t="s">
        <v>4689</v>
      </c>
      <c r="G3124" s="34" t="s">
        <v>1557</v>
      </c>
      <c r="H3124" s="31">
        <f t="shared" si="49"/>
        <v>0.10960000000000003</v>
      </c>
    </row>
    <row r="3125" spans="5:8" x14ac:dyDescent="0.25">
      <c r="E3125" s="36"/>
      <c r="F3125" s="29" t="s">
        <v>4690</v>
      </c>
      <c r="G3125" s="34" t="s">
        <v>1581</v>
      </c>
      <c r="H3125" s="31">
        <f t="shared" si="49"/>
        <v>0</v>
      </c>
    </row>
    <row r="3126" spans="5:8" x14ac:dyDescent="0.25">
      <c r="E3126" s="36"/>
      <c r="F3126" s="51" t="s">
        <v>4691</v>
      </c>
      <c r="G3126" s="34" t="s">
        <v>1557</v>
      </c>
      <c r="H3126" s="31">
        <f t="shared" si="49"/>
        <v>0.10960000000000003</v>
      </c>
    </row>
    <row r="3127" spans="5:8" x14ac:dyDescent="0.25">
      <c r="E3127" s="36"/>
      <c r="F3127" s="32" t="s">
        <v>4692</v>
      </c>
      <c r="G3127" s="34" t="s">
        <v>1557</v>
      </c>
      <c r="H3127" s="31">
        <f t="shared" si="49"/>
        <v>0.10960000000000003</v>
      </c>
    </row>
    <row r="3128" spans="5:8" x14ac:dyDescent="0.25">
      <c r="E3128" s="36"/>
      <c r="F3128" s="32" t="s">
        <v>4693</v>
      </c>
      <c r="G3128" s="34" t="s">
        <v>1581</v>
      </c>
      <c r="H3128" s="31">
        <f t="shared" si="49"/>
        <v>0</v>
      </c>
    </row>
    <row r="3129" spans="5:8" x14ac:dyDescent="0.25">
      <c r="E3129" s="36"/>
      <c r="F3129" s="32" t="s">
        <v>4694</v>
      </c>
      <c r="G3129" s="34" t="s">
        <v>1557</v>
      </c>
      <c r="H3129" s="31">
        <f t="shared" si="49"/>
        <v>0.10960000000000003</v>
      </c>
    </row>
    <row r="3130" spans="5:8" x14ac:dyDescent="0.25">
      <c r="E3130" s="36"/>
      <c r="F3130" s="29" t="s">
        <v>4695</v>
      </c>
      <c r="G3130" s="34" t="s">
        <v>1559</v>
      </c>
      <c r="H3130" s="31">
        <f t="shared" si="49"/>
        <v>0.10809999999999997</v>
      </c>
    </row>
    <row r="3131" spans="5:8" x14ac:dyDescent="0.25">
      <c r="E3131" s="36"/>
      <c r="F3131" s="32" t="s">
        <v>4696</v>
      </c>
      <c r="G3131" s="34" t="s">
        <v>1557</v>
      </c>
      <c r="H3131" s="31">
        <f t="shared" si="49"/>
        <v>0.10960000000000003</v>
      </c>
    </row>
    <row r="3132" spans="5:8" x14ac:dyDescent="0.25">
      <c r="E3132" s="36"/>
      <c r="F3132" s="29" t="s">
        <v>4697</v>
      </c>
      <c r="G3132" s="34" t="s">
        <v>7738</v>
      </c>
      <c r="H3132" s="31">
        <f t="shared" si="49"/>
        <v>8.5400000000000031E-2</v>
      </c>
    </row>
    <row r="3133" spans="5:8" x14ac:dyDescent="0.25">
      <c r="E3133" s="36"/>
      <c r="F3133" s="29" t="s">
        <v>4698</v>
      </c>
      <c r="G3133" s="34" t="s">
        <v>1553</v>
      </c>
      <c r="H3133" s="31">
        <f t="shared" si="49"/>
        <v>8.5400000000000031E-2</v>
      </c>
    </row>
    <row r="3134" spans="5:8" x14ac:dyDescent="0.25">
      <c r="E3134" s="36"/>
      <c r="F3134" s="49" t="s">
        <v>4699</v>
      </c>
      <c r="G3134" s="34" t="s">
        <v>1557</v>
      </c>
      <c r="H3134" s="31">
        <f t="shared" si="49"/>
        <v>0.10960000000000003</v>
      </c>
    </row>
    <row r="3135" spans="5:8" x14ac:dyDescent="0.25">
      <c r="E3135" s="36"/>
      <c r="F3135" s="29" t="s">
        <v>4700</v>
      </c>
      <c r="G3135" s="34" t="s">
        <v>1557</v>
      </c>
      <c r="H3135" s="31">
        <f t="shared" si="49"/>
        <v>0.10960000000000003</v>
      </c>
    </row>
    <row r="3136" spans="5:8" x14ac:dyDescent="0.25">
      <c r="E3136" s="36"/>
      <c r="F3136" s="29" t="s">
        <v>4701</v>
      </c>
      <c r="G3136" s="34" t="s">
        <v>1557</v>
      </c>
      <c r="H3136" s="31">
        <f t="shared" si="49"/>
        <v>0.10960000000000003</v>
      </c>
    </row>
    <row r="3137" spans="5:8" x14ac:dyDescent="0.25">
      <c r="E3137" s="36"/>
      <c r="F3137" s="29" t="s">
        <v>4702</v>
      </c>
      <c r="G3137" s="34" t="s">
        <v>1557</v>
      </c>
      <c r="H3137" s="31">
        <f t="shared" si="49"/>
        <v>0.10960000000000003</v>
      </c>
    </row>
    <row r="3138" spans="5:8" x14ac:dyDescent="0.25">
      <c r="E3138" s="36"/>
      <c r="F3138" s="29" t="s">
        <v>4703</v>
      </c>
      <c r="G3138" s="34" t="s">
        <v>1557</v>
      </c>
      <c r="H3138" s="31">
        <f t="shared" si="49"/>
        <v>0.10960000000000003</v>
      </c>
    </row>
    <row r="3139" spans="5:8" x14ac:dyDescent="0.25">
      <c r="E3139" s="36"/>
      <c r="F3139" s="29" t="s">
        <v>4704</v>
      </c>
      <c r="G3139" s="34" t="s">
        <v>1557</v>
      </c>
      <c r="H3139" s="31">
        <f t="shared" si="49"/>
        <v>0.10960000000000003</v>
      </c>
    </row>
    <row r="3140" spans="5:8" x14ac:dyDescent="0.25">
      <c r="E3140" s="36"/>
      <c r="F3140" s="29" t="s">
        <v>4705</v>
      </c>
      <c r="G3140" s="34" t="s">
        <v>1557</v>
      </c>
      <c r="H3140" s="31">
        <f t="shared" ref="H3140:H3203" si="50">VLOOKUP(G3140,$A$4:$B$31,2,FALSE)</f>
        <v>0.10960000000000003</v>
      </c>
    </row>
    <row r="3141" spans="5:8" x14ac:dyDescent="0.25">
      <c r="E3141" s="36"/>
      <c r="F3141" s="29" t="s">
        <v>4706</v>
      </c>
      <c r="G3141" s="34" t="s">
        <v>1557</v>
      </c>
      <c r="H3141" s="31">
        <f t="shared" si="50"/>
        <v>0.10960000000000003</v>
      </c>
    </row>
    <row r="3142" spans="5:8" x14ac:dyDescent="0.25">
      <c r="E3142" s="36"/>
      <c r="F3142" s="29" t="s">
        <v>4707</v>
      </c>
      <c r="G3142" s="34" t="s">
        <v>1557</v>
      </c>
      <c r="H3142" s="31">
        <f t="shared" si="50"/>
        <v>0.10960000000000003</v>
      </c>
    </row>
    <row r="3143" spans="5:8" x14ac:dyDescent="0.25">
      <c r="E3143" s="36"/>
      <c r="F3143" s="29" t="s">
        <v>4708</v>
      </c>
      <c r="G3143" s="34" t="s">
        <v>1557</v>
      </c>
      <c r="H3143" s="31">
        <f t="shared" si="50"/>
        <v>0.10960000000000003</v>
      </c>
    </row>
    <row r="3144" spans="5:8" x14ac:dyDescent="0.25">
      <c r="E3144" s="36"/>
      <c r="F3144" s="29" t="s">
        <v>4709</v>
      </c>
      <c r="G3144" s="34" t="s">
        <v>1557</v>
      </c>
      <c r="H3144" s="31">
        <f t="shared" si="50"/>
        <v>0.10960000000000003</v>
      </c>
    </row>
    <row r="3145" spans="5:8" x14ac:dyDescent="0.25">
      <c r="E3145" s="36"/>
      <c r="F3145" s="29" t="s">
        <v>4710</v>
      </c>
      <c r="G3145" s="34" t="s">
        <v>1557</v>
      </c>
      <c r="H3145" s="31">
        <f t="shared" si="50"/>
        <v>0.10960000000000003</v>
      </c>
    </row>
    <row r="3146" spans="5:8" x14ac:dyDescent="0.25">
      <c r="E3146" s="36"/>
      <c r="F3146" s="29" t="s">
        <v>4711</v>
      </c>
      <c r="G3146" s="34" t="s">
        <v>1557</v>
      </c>
      <c r="H3146" s="31">
        <f t="shared" si="50"/>
        <v>0.10960000000000003</v>
      </c>
    </row>
    <row r="3147" spans="5:8" x14ac:dyDescent="0.25">
      <c r="E3147" s="36"/>
      <c r="F3147" s="29" t="s">
        <v>4712</v>
      </c>
      <c r="G3147" s="34" t="s">
        <v>1557</v>
      </c>
      <c r="H3147" s="31">
        <f t="shared" si="50"/>
        <v>0.10960000000000003</v>
      </c>
    </row>
    <row r="3148" spans="5:8" x14ac:dyDescent="0.25">
      <c r="E3148" s="36"/>
      <c r="F3148" s="33" t="s">
        <v>4713</v>
      </c>
      <c r="G3148" s="34" t="s">
        <v>1557</v>
      </c>
      <c r="H3148" s="31">
        <f t="shared" si="50"/>
        <v>0.10960000000000003</v>
      </c>
    </row>
    <row r="3149" spans="5:8" x14ac:dyDescent="0.25">
      <c r="E3149" s="36"/>
      <c r="F3149" s="29" t="s">
        <v>4714</v>
      </c>
      <c r="G3149" s="34" t="s">
        <v>1557</v>
      </c>
      <c r="H3149" s="31">
        <f t="shared" si="50"/>
        <v>0.10960000000000003</v>
      </c>
    </row>
    <row r="3150" spans="5:8" x14ac:dyDescent="0.25">
      <c r="E3150" s="36"/>
      <c r="F3150" s="29" t="s">
        <v>4715</v>
      </c>
      <c r="G3150" s="34" t="s">
        <v>1557</v>
      </c>
      <c r="H3150" s="31">
        <f t="shared" si="50"/>
        <v>0.10960000000000003</v>
      </c>
    </row>
    <row r="3151" spans="5:8" x14ac:dyDescent="0.25">
      <c r="E3151" s="36"/>
      <c r="F3151" s="29" t="s">
        <v>4716</v>
      </c>
      <c r="G3151" s="34" t="s">
        <v>1557</v>
      </c>
      <c r="H3151" s="31">
        <f t="shared" si="50"/>
        <v>0.10960000000000003</v>
      </c>
    </row>
    <row r="3152" spans="5:8" x14ac:dyDescent="0.25">
      <c r="E3152" s="36"/>
      <c r="F3152" s="33" t="s">
        <v>4717</v>
      </c>
      <c r="G3152" s="34" t="s">
        <v>7739</v>
      </c>
      <c r="H3152" s="31" t="e">
        <f t="shared" si="50"/>
        <v>#N/A</v>
      </c>
    </row>
    <row r="3153" spans="5:8" x14ac:dyDescent="0.25">
      <c r="E3153" s="36"/>
      <c r="F3153" s="33" t="s">
        <v>4718</v>
      </c>
      <c r="G3153" s="34" t="s">
        <v>1581</v>
      </c>
      <c r="H3153" s="31">
        <f t="shared" si="50"/>
        <v>0</v>
      </c>
    </row>
    <row r="3154" spans="5:8" x14ac:dyDescent="0.25">
      <c r="E3154" s="36"/>
      <c r="F3154" s="33" t="s">
        <v>4719</v>
      </c>
      <c r="G3154" s="34" t="s">
        <v>7739</v>
      </c>
      <c r="H3154" s="31" t="e">
        <f t="shared" si="50"/>
        <v>#N/A</v>
      </c>
    </row>
    <row r="3155" spans="5:8" x14ac:dyDescent="0.25">
      <c r="E3155" s="36"/>
      <c r="F3155" s="29" t="s">
        <v>4720</v>
      </c>
      <c r="G3155" s="34" t="s">
        <v>1600</v>
      </c>
      <c r="H3155" s="31">
        <f t="shared" si="50"/>
        <v>0.11529999999999996</v>
      </c>
    </row>
    <row r="3156" spans="5:8" x14ac:dyDescent="0.25">
      <c r="E3156" s="36"/>
      <c r="F3156" s="46" t="s">
        <v>4721</v>
      </c>
      <c r="G3156" s="34" t="s">
        <v>7739</v>
      </c>
      <c r="H3156" s="31" t="e">
        <f t="shared" si="50"/>
        <v>#N/A</v>
      </c>
    </row>
    <row r="3157" spans="5:8" x14ac:dyDescent="0.25">
      <c r="E3157" s="36"/>
      <c r="F3157" s="29" t="s">
        <v>4722</v>
      </c>
      <c r="G3157" s="34" t="s">
        <v>7739</v>
      </c>
      <c r="H3157" s="31" t="e">
        <f t="shared" si="50"/>
        <v>#N/A</v>
      </c>
    </row>
    <row r="3158" spans="5:8" x14ac:dyDescent="0.25">
      <c r="E3158" s="36"/>
      <c r="F3158" s="29" t="s">
        <v>4723</v>
      </c>
      <c r="G3158" s="34" t="s">
        <v>7739</v>
      </c>
      <c r="H3158" s="31" t="e">
        <f t="shared" si="50"/>
        <v>#N/A</v>
      </c>
    </row>
    <row r="3159" spans="5:8" x14ac:dyDescent="0.25">
      <c r="E3159" s="36"/>
      <c r="F3159" s="33" t="s">
        <v>4724</v>
      </c>
      <c r="G3159" s="34" t="s">
        <v>1600</v>
      </c>
      <c r="H3159" s="31">
        <f t="shared" si="50"/>
        <v>0.11529999999999996</v>
      </c>
    </row>
    <row r="3160" spans="5:8" x14ac:dyDescent="0.25">
      <c r="E3160" s="36"/>
      <c r="F3160" s="32" t="s">
        <v>4725</v>
      </c>
      <c r="G3160" s="34" t="s">
        <v>7739</v>
      </c>
      <c r="H3160" s="31" t="e">
        <f t="shared" si="50"/>
        <v>#N/A</v>
      </c>
    </row>
    <row r="3161" spans="5:8" x14ac:dyDescent="0.25">
      <c r="E3161" s="36"/>
      <c r="F3161" s="29" t="s">
        <v>4726</v>
      </c>
      <c r="G3161" s="34" t="s">
        <v>7739</v>
      </c>
      <c r="H3161" s="31" t="e">
        <f t="shared" si="50"/>
        <v>#N/A</v>
      </c>
    </row>
    <row r="3162" spans="5:8" x14ac:dyDescent="0.25">
      <c r="E3162" s="36"/>
      <c r="F3162" s="29" t="s">
        <v>4727</v>
      </c>
      <c r="G3162" s="34" t="s">
        <v>7739</v>
      </c>
      <c r="H3162" s="31" t="e">
        <f t="shared" si="50"/>
        <v>#N/A</v>
      </c>
    </row>
    <row r="3163" spans="5:8" x14ac:dyDescent="0.25">
      <c r="E3163" s="36"/>
      <c r="F3163" s="29" t="s">
        <v>4728</v>
      </c>
      <c r="G3163" s="34" t="s">
        <v>7739</v>
      </c>
      <c r="H3163" s="31" t="e">
        <f t="shared" si="50"/>
        <v>#N/A</v>
      </c>
    </row>
    <row r="3164" spans="5:8" x14ac:dyDescent="0.25">
      <c r="E3164" s="36"/>
      <c r="F3164" s="33" t="s">
        <v>4729</v>
      </c>
      <c r="G3164" s="34" t="s">
        <v>7739</v>
      </c>
      <c r="H3164" s="31" t="e">
        <f t="shared" si="50"/>
        <v>#N/A</v>
      </c>
    </row>
    <row r="3165" spans="5:8" x14ac:dyDescent="0.25">
      <c r="E3165" s="36"/>
      <c r="F3165" s="33" t="s">
        <v>4730</v>
      </c>
      <c r="G3165" s="34" t="s">
        <v>7739</v>
      </c>
      <c r="H3165" s="31" t="e">
        <f t="shared" si="50"/>
        <v>#N/A</v>
      </c>
    </row>
    <row r="3166" spans="5:8" x14ac:dyDescent="0.25">
      <c r="E3166" s="36"/>
      <c r="F3166" s="33" t="s">
        <v>4731</v>
      </c>
      <c r="G3166" s="34" t="s">
        <v>7739</v>
      </c>
      <c r="H3166" s="31" t="e">
        <f t="shared" si="50"/>
        <v>#N/A</v>
      </c>
    </row>
    <row r="3167" spans="5:8" x14ac:dyDescent="0.25">
      <c r="E3167" s="36"/>
      <c r="F3167" s="29" t="s">
        <v>4732</v>
      </c>
      <c r="G3167" s="34" t="s">
        <v>1600</v>
      </c>
      <c r="H3167" s="31">
        <f t="shared" si="50"/>
        <v>0.11529999999999996</v>
      </c>
    </row>
    <row r="3168" spans="5:8" x14ac:dyDescent="0.25">
      <c r="E3168" s="36"/>
      <c r="F3168" s="33" t="s">
        <v>4733</v>
      </c>
      <c r="G3168" s="34" t="s">
        <v>1557</v>
      </c>
      <c r="H3168" s="31">
        <f t="shared" si="50"/>
        <v>0.10960000000000003</v>
      </c>
    </row>
    <row r="3169" spans="5:8" x14ac:dyDescent="0.25">
      <c r="E3169" s="36"/>
      <c r="F3169" s="29" t="s">
        <v>4734</v>
      </c>
      <c r="G3169" s="34" t="s">
        <v>7739</v>
      </c>
      <c r="H3169" s="31" t="e">
        <f t="shared" si="50"/>
        <v>#N/A</v>
      </c>
    </row>
    <row r="3170" spans="5:8" x14ac:dyDescent="0.25">
      <c r="E3170" s="36"/>
      <c r="F3170" s="33" t="s">
        <v>4735</v>
      </c>
      <c r="G3170" s="34" t="s">
        <v>1557</v>
      </c>
      <c r="H3170" s="31">
        <f t="shared" si="50"/>
        <v>0.10960000000000003</v>
      </c>
    </row>
    <row r="3171" spans="5:8" x14ac:dyDescent="0.25">
      <c r="E3171" s="36"/>
      <c r="F3171" s="29" t="s">
        <v>4736</v>
      </c>
      <c r="G3171" s="34" t="s">
        <v>7739</v>
      </c>
      <c r="H3171" s="31" t="e">
        <f t="shared" si="50"/>
        <v>#N/A</v>
      </c>
    </row>
    <row r="3172" spans="5:8" x14ac:dyDescent="0.25">
      <c r="E3172" s="36"/>
      <c r="F3172" s="29" t="s">
        <v>4737</v>
      </c>
      <c r="G3172" s="34" t="s">
        <v>1557</v>
      </c>
      <c r="H3172" s="31">
        <f t="shared" si="50"/>
        <v>0.10960000000000003</v>
      </c>
    </row>
    <row r="3173" spans="5:8" x14ac:dyDescent="0.25">
      <c r="E3173" s="36"/>
      <c r="F3173" s="29" t="s">
        <v>4738</v>
      </c>
      <c r="G3173" s="34" t="s">
        <v>1600</v>
      </c>
      <c r="H3173" s="31">
        <f t="shared" si="50"/>
        <v>0.11529999999999996</v>
      </c>
    </row>
    <row r="3174" spans="5:8" x14ac:dyDescent="0.25">
      <c r="E3174" s="36"/>
      <c r="F3174" s="32" t="s">
        <v>4739</v>
      </c>
      <c r="G3174" s="34" t="s">
        <v>1600</v>
      </c>
      <c r="H3174" s="31">
        <f t="shared" si="50"/>
        <v>0.11529999999999996</v>
      </c>
    </row>
    <row r="3175" spans="5:8" x14ac:dyDescent="0.25">
      <c r="E3175" s="36"/>
      <c r="F3175" s="29" t="s">
        <v>4740</v>
      </c>
      <c r="G3175" s="34" t="s">
        <v>1600</v>
      </c>
      <c r="H3175" s="31">
        <f t="shared" si="50"/>
        <v>0.11529999999999996</v>
      </c>
    </row>
    <row r="3176" spans="5:8" x14ac:dyDescent="0.25">
      <c r="E3176" s="36"/>
      <c r="F3176" s="29" t="s">
        <v>4741</v>
      </c>
      <c r="G3176" s="34" t="s">
        <v>1557</v>
      </c>
      <c r="H3176" s="31">
        <f t="shared" si="50"/>
        <v>0.10960000000000003</v>
      </c>
    </row>
    <row r="3177" spans="5:8" x14ac:dyDescent="0.25">
      <c r="E3177" s="36"/>
      <c r="F3177" s="29" t="s">
        <v>4742</v>
      </c>
      <c r="G3177" s="34" t="s">
        <v>1600</v>
      </c>
      <c r="H3177" s="31">
        <f t="shared" si="50"/>
        <v>0.11529999999999996</v>
      </c>
    </row>
    <row r="3178" spans="5:8" x14ac:dyDescent="0.25">
      <c r="E3178" s="36"/>
      <c r="F3178" s="29" t="s">
        <v>4743</v>
      </c>
      <c r="G3178" s="34" t="s">
        <v>1600</v>
      </c>
      <c r="H3178" s="31">
        <f t="shared" si="50"/>
        <v>0.11529999999999996</v>
      </c>
    </row>
    <row r="3179" spans="5:8" x14ac:dyDescent="0.25">
      <c r="E3179" s="36"/>
      <c r="F3179" s="29" t="s">
        <v>4744</v>
      </c>
      <c r="G3179" s="34" t="s">
        <v>1600</v>
      </c>
      <c r="H3179" s="31">
        <f t="shared" si="50"/>
        <v>0.11529999999999996</v>
      </c>
    </row>
    <row r="3180" spans="5:8" x14ac:dyDescent="0.25">
      <c r="E3180" s="36"/>
      <c r="F3180" s="29" t="s">
        <v>4745</v>
      </c>
      <c r="G3180" s="34" t="s">
        <v>1600</v>
      </c>
      <c r="H3180" s="31">
        <f t="shared" si="50"/>
        <v>0.11529999999999996</v>
      </c>
    </row>
    <row r="3181" spans="5:8" x14ac:dyDescent="0.25">
      <c r="E3181" s="36"/>
      <c r="F3181" s="44" t="s">
        <v>4746</v>
      </c>
      <c r="G3181" s="34" t="s">
        <v>1600</v>
      </c>
      <c r="H3181" s="31">
        <f t="shared" si="50"/>
        <v>0.11529999999999996</v>
      </c>
    </row>
    <row r="3182" spans="5:8" x14ac:dyDescent="0.25">
      <c r="E3182" s="36"/>
      <c r="F3182" s="29" t="s">
        <v>4747</v>
      </c>
      <c r="G3182" s="34" t="s">
        <v>1600</v>
      </c>
      <c r="H3182" s="31">
        <f t="shared" si="50"/>
        <v>0.11529999999999996</v>
      </c>
    </row>
    <row r="3183" spans="5:8" x14ac:dyDescent="0.25">
      <c r="E3183" s="36"/>
      <c r="F3183" s="29" t="s">
        <v>4748</v>
      </c>
      <c r="G3183" s="34" t="s">
        <v>1581</v>
      </c>
      <c r="H3183" s="31">
        <f t="shared" si="50"/>
        <v>0</v>
      </c>
    </row>
    <row r="3184" spans="5:8" x14ac:dyDescent="0.25">
      <c r="E3184" s="36"/>
      <c r="F3184" s="29" t="s">
        <v>4749</v>
      </c>
      <c r="G3184" s="34" t="s">
        <v>1581</v>
      </c>
      <c r="H3184" s="31">
        <f t="shared" si="50"/>
        <v>0</v>
      </c>
    </row>
    <row r="3185" spans="5:8" x14ac:dyDescent="0.25">
      <c r="E3185" s="36"/>
      <c r="F3185" s="29" t="s">
        <v>4750</v>
      </c>
      <c r="G3185" s="34" t="s">
        <v>1581</v>
      </c>
      <c r="H3185" s="31">
        <f t="shared" si="50"/>
        <v>0</v>
      </c>
    </row>
    <row r="3186" spans="5:8" x14ac:dyDescent="0.25">
      <c r="E3186" s="36"/>
      <c r="F3186" s="32" t="s">
        <v>4751</v>
      </c>
      <c r="G3186" s="34" t="s">
        <v>1581</v>
      </c>
      <c r="H3186" s="31">
        <f t="shared" si="50"/>
        <v>0</v>
      </c>
    </row>
    <row r="3187" spans="5:8" x14ac:dyDescent="0.25">
      <c r="E3187" s="36"/>
      <c r="F3187" s="29" t="s">
        <v>4752</v>
      </c>
      <c r="G3187" s="34" t="s">
        <v>1581</v>
      </c>
      <c r="H3187" s="31">
        <f t="shared" si="50"/>
        <v>0</v>
      </c>
    </row>
    <row r="3188" spans="5:8" x14ac:dyDescent="0.25">
      <c r="E3188" s="36"/>
      <c r="F3188" s="29" t="s">
        <v>4753</v>
      </c>
      <c r="G3188" s="34" t="s">
        <v>1581</v>
      </c>
      <c r="H3188" s="31">
        <f t="shared" si="50"/>
        <v>0</v>
      </c>
    </row>
    <row r="3189" spans="5:8" x14ac:dyDescent="0.25">
      <c r="E3189" s="36"/>
      <c r="F3189" s="32" t="s">
        <v>4754</v>
      </c>
      <c r="G3189" s="34" t="s">
        <v>1581</v>
      </c>
      <c r="H3189" s="31">
        <f t="shared" si="50"/>
        <v>0</v>
      </c>
    </row>
    <row r="3190" spans="5:8" x14ac:dyDescent="0.25">
      <c r="E3190" s="36"/>
      <c r="F3190" s="29" t="s">
        <v>4755</v>
      </c>
      <c r="G3190" s="34" t="s">
        <v>1581</v>
      </c>
      <c r="H3190" s="31">
        <f t="shared" si="50"/>
        <v>0</v>
      </c>
    </row>
    <row r="3191" spans="5:8" x14ac:dyDescent="0.25">
      <c r="E3191" s="36"/>
      <c r="F3191" s="29" t="s">
        <v>4756</v>
      </c>
      <c r="G3191" s="34" t="s">
        <v>1581</v>
      </c>
      <c r="H3191" s="31">
        <f t="shared" si="50"/>
        <v>0</v>
      </c>
    </row>
    <row r="3192" spans="5:8" x14ac:dyDescent="0.25">
      <c r="E3192" s="36"/>
      <c r="F3192" s="32" t="s">
        <v>4757</v>
      </c>
      <c r="G3192" s="34" t="s">
        <v>1581</v>
      </c>
      <c r="H3192" s="31">
        <f t="shared" si="50"/>
        <v>0</v>
      </c>
    </row>
    <row r="3193" spans="5:8" x14ac:dyDescent="0.25">
      <c r="E3193" s="36"/>
      <c r="F3193" s="29" t="s">
        <v>4758</v>
      </c>
      <c r="G3193" s="34" t="s">
        <v>1581</v>
      </c>
      <c r="H3193" s="31">
        <f t="shared" si="50"/>
        <v>0</v>
      </c>
    </row>
    <row r="3194" spans="5:8" x14ac:dyDescent="0.25">
      <c r="E3194" s="36"/>
      <c r="F3194" s="29" t="s">
        <v>4759</v>
      </c>
      <c r="G3194" s="34" t="s">
        <v>1581</v>
      </c>
      <c r="H3194" s="31">
        <f t="shared" si="50"/>
        <v>0</v>
      </c>
    </row>
    <row r="3195" spans="5:8" x14ac:dyDescent="0.25">
      <c r="E3195" s="36"/>
      <c r="F3195" s="29" t="s">
        <v>4760</v>
      </c>
      <c r="G3195" s="34" t="s">
        <v>1557</v>
      </c>
      <c r="H3195" s="31">
        <f t="shared" si="50"/>
        <v>0.10960000000000003</v>
      </c>
    </row>
    <row r="3196" spans="5:8" x14ac:dyDescent="0.25">
      <c r="E3196" s="36"/>
      <c r="F3196" s="29" t="s">
        <v>4761</v>
      </c>
      <c r="G3196" s="34" t="s">
        <v>1600</v>
      </c>
      <c r="H3196" s="31">
        <f t="shared" si="50"/>
        <v>0.11529999999999996</v>
      </c>
    </row>
    <row r="3197" spans="5:8" x14ac:dyDescent="0.25">
      <c r="E3197" s="36"/>
      <c r="F3197" s="29" t="s">
        <v>4762</v>
      </c>
      <c r="G3197" s="34" t="s">
        <v>1557</v>
      </c>
      <c r="H3197" s="31">
        <f t="shared" si="50"/>
        <v>0.10960000000000003</v>
      </c>
    </row>
    <row r="3198" spans="5:8" x14ac:dyDescent="0.25">
      <c r="E3198" s="36"/>
      <c r="F3198" s="33" t="s">
        <v>4763</v>
      </c>
      <c r="G3198" s="34" t="s">
        <v>1600</v>
      </c>
      <c r="H3198" s="31">
        <f t="shared" si="50"/>
        <v>0.11529999999999996</v>
      </c>
    </row>
    <row r="3199" spans="5:8" x14ac:dyDescent="0.25">
      <c r="E3199" s="36"/>
      <c r="F3199" s="51" t="s">
        <v>4764</v>
      </c>
      <c r="G3199" s="34" t="s">
        <v>1557</v>
      </c>
      <c r="H3199" s="31">
        <f t="shared" si="50"/>
        <v>0.10960000000000003</v>
      </c>
    </row>
    <row r="3200" spans="5:8" x14ac:dyDescent="0.25">
      <c r="E3200" s="36"/>
      <c r="F3200" s="29" t="s">
        <v>4765</v>
      </c>
      <c r="G3200" s="34" t="s">
        <v>1600</v>
      </c>
      <c r="H3200" s="31">
        <f t="shared" si="50"/>
        <v>0.11529999999999996</v>
      </c>
    </row>
    <row r="3201" spans="5:8" x14ac:dyDescent="0.25">
      <c r="E3201" s="36"/>
      <c r="F3201" s="29" t="s">
        <v>4766</v>
      </c>
      <c r="G3201" s="34" t="s">
        <v>1557</v>
      </c>
      <c r="H3201" s="31">
        <f t="shared" si="50"/>
        <v>0.10960000000000003</v>
      </c>
    </row>
    <row r="3202" spans="5:8" x14ac:dyDescent="0.25">
      <c r="E3202" s="36"/>
      <c r="F3202" s="29" t="s">
        <v>4767</v>
      </c>
      <c r="G3202" s="34" t="s">
        <v>1600</v>
      </c>
      <c r="H3202" s="31">
        <f t="shared" si="50"/>
        <v>0.11529999999999996</v>
      </c>
    </row>
    <row r="3203" spans="5:8" x14ac:dyDescent="0.25">
      <c r="E3203" s="36"/>
      <c r="F3203" s="29" t="s">
        <v>4768</v>
      </c>
      <c r="G3203" s="34" t="s">
        <v>1600</v>
      </c>
      <c r="H3203" s="31">
        <f t="shared" si="50"/>
        <v>0.11529999999999996</v>
      </c>
    </row>
    <row r="3204" spans="5:8" x14ac:dyDescent="0.25">
      <c r="E3204" s="36"/>
      <c r="F3204" s="29" t="s">
        <v>4769</v>
      </c>
      <c r="G3204" s="34" t="s">
        <v>1557</v>
      </c>
      <c r="H3204" s="31">
        <f t="shared" ref="H3204:H3267" si="51">VLOOKUP(G3204,$A$4:$B$31,2,FALSE)</f>
        <v>0.10960000000000003</v>
      </c>
    </row>
    <row r="3205" spans="5:8" x14ac:dyDescent="0.25">
      <c r="E3205" s="36"/>
      <c r="F3205" s="29" t="s">
        <v>4770</v>
      </c>
      <c r="G3205" s="34" t="s">
        <v>1557</v>
      </c>
      <c r="H3205" s="31">
        <f t="shared" si="51"/>
        <v>0.10960000000000003</v>
      </c>
    </row>
    <row r="3206" spans="5:8" x14ac:dyDescent="0.25">
      <c r="E3206" s="36"/>
      <c r="F3206" s="29" t="s">
        <v>4771</v>
      </c>
      <c r="G3206" s="34" t="s">
        <v>1600</v>
      </c>
      <c r="H3206" s="31">
        <f t="shared" si="51"/>
        <v>0.11529999999999996</v>
      </c>
    </row>
    <row r="3207" spans="5:8" x14ac:dyDescent="0.25">
      <c r="E3207" s="36"/>
      <c r="F3207" s="29" t="s">
        <v>4772</v>
      </c>
      <c r="G3207" s="34" t="s">
        <v>1573</v>
      </c>
      <c r="H3207" s="31">
        <f t="shared" si="51"/>
        <v>0.109888</v>
      </c>
    </row>
    <row r="3208" spans="5:8" x14ac:dyDescent="0.25">
      <c r="E3208" s="36"/>
      <c r="F3208" s="54" t="s">
        <v>4773</v>
      </c>
      <c r="G3208" s="34" t="s">
        <v>1557</v>
      </c>
      <c r="H3208" s="31">
        <f t="shared" si="51"/>
        <v>0.10960000000000003</v>
      </c>
    </row>
    <row r="3209" spans="5:8" x14ac:dyDescent="0.25">
      <c r="E3209" s="36"/>
      <c r="F3209" s="29" t="s">
        <v>4774</v>
      </c>
      <c r="G3209" s="34" t="s">
        <v>1600</v>
      </c>
      <c r="H3209" s="31">
        <f t="shared" si="51"/>
        <v>0.11529999999999996</v>
      </c>
    </row>
    <row r="3210" spans="5:8" x14ac:dyDescent="0.25">
      <c r="E3210" s="36"/>
      <c r="F3210" s="32" t="s">
        <v>4775</v>
      </c>
      <c r="G3210" s="34" t="s">
        <v>1557</v>
      </c>
      <c r="H3210" s="31">
        <f t="shared" si="51"/>
        <v>0.10960000000000003</v>
      </c>
    </row>
    <row r="3211" spans="5:8" x14ac:dyDescent="0.25">
      <c r="E3211" s="36"/>
      <c r="F3211" s="29" t="s">
        <v>4776</v>
      </c>
      <c r="G3211" s="34" t="s">
        <v>1557</v>
      </c>
      <c r="H3211" s="31">
        <f t="shared" si="51"/>
        <v>0.10960000000000003</v>
      </c>
    </row>
    <row r="3212" spans="5:8" x14ac:dyDescent="0.25">
      <c r="E3212" s="36"/>
      <c r="F3212" s="58" t="s">
        <v>4777</v>
      </c>
      <c r="G3212" s="34" t="s">
        <v>1557</v>
      </c>
      <c r="H3212" s="31">
        <f t="shared" si="51"/>
        <v>0.10960000000000003</v>
      </c>
    </row>
    <row r="3213" spans="5:8" x14ac:dyDescent="0.25">
      <c r="E3213" s="36"/>
      <c r="F3213" s="29" t="s">
        <v>4778</v>
      </c>
      <c r="G3213" s="34" t="s">
        <v>1600</v>
      </c>
      <c r="H3213" s="31">
        <f t="shared" si="51"/>
        <v>0.11529999999999996</v>
      </c>
    </row>
    <row r="3214" spans="5:8" x14ac:dyDescent="0.25">
      <c r="E3214" s="36"/>
      <c r="F3214" s="48" t="s">
        <v>4779</v>
      </c>
      <c r="G3214" s="34" t="s">
        <v>1600</v>
      </c>
      <c r="H3214" s="31">
        <f t="shared" si="51"/>
        <v>0.11529999999999996</v>
      </c>
    </row>
    <row r="3215" spans="5:8" x14ac:dyDescent="0.25">
      <c r="E3215" s="36"/>
      <c r="F3215" s="29" t="s">
        <v>4780</v>
      </c>
      <c r="G3215" s="34" t="s">
        <v>1557</v>
      </c>
      <c r="H3215" s="31">
        <f t="shared" si="51"/>
        <v>0.10960000000000003</v>
      </c>
    </row>
    <row r="3216" spans="5:8" x14ac:dyDescent="0.25">
      <c r="E3216" s="36"/>
      <c r="F3216" s="29" t="s">
        <v>4781</v>
      </c>
      <c r="G3216" s="34" t="s">
        <v>1600</v>
      </c>
      <c r="H3216" s="31">
        <f t="shared" si="51"/>
        <v>0.11529999999999996</v>
      </c>
    </row>
    <row r="3217" spans="5:8" x14ac:dyDescent="0.25">
      <c r="E3217" s="36"/>
      <c r="F3217" s="33" t="s">
        <v>4782</v>
      </c>
      <c r="G3217" s="34" t="s">
        <v>1557</v>
      </c>
      <c r="H3217" s="31">
        <f t="shared" si="51"/>
        <v>0.10960000000000003</v>
      </c>
    </row>
    <row r="3218" spans="5:8" x14ac:dyDescent="0.25">
      <c r="E3218" s="36"/>
      <c r="F3218" s="29" t="s">
        <v>4783</v>
      </c>
      <c r="G3218" s="34" t="s">
        <v>1557</v>
      </c>
      <c r="H3218" s="31">
        <f t="shared" si="51"/>
        <v>0.10960000000000003</v>
      </c>
    </row>
    <row r="3219" spans="5:8" x14ac:dyDescent="0.25">
      <c r="E3219" s="36"/>
      <c r="F3219" s="29" t="s">
        <v>4784</v>
      </c>
      <c r="G3219" s="34" t="s">
        <v>1557</v>
      </c>
      <c r="H3219" s="31">
        <f t="shared" si="51"/>
        <v>0.10960000000000003</v>
      </c>
    </row>
    <row r="3220" spans="5:8" x14ac:dyDescent="0.25">
      <c r="E3220" s="36"/>
      <c r="F3220" s="29" t="s">
        <v>4785</v>
      </c>
      <c r="G3220" s="34" t="s">
        <v>1557</v>
      </c>
      <c r="H3220" s="31">
        <f t="shared" si="51"/>
        <v>0.10960000000000003</v>
      </c>
    </row>
    <row r="3221" spans="5:8" x14ac:dyDescent="0.25">
      <c r="E3221" s="36"/>
      <c r="F3221" s="33" t="s">
        <v>4786</v>
      </c>
      <c r="G3221" s="34" t="s">
        <v>1557</v>
      </c>
      <c r="H3221" s="31">
        <f t="shared" si="51"/>
        <v>0.10960000000000003</v>
      </c>
    </row>
    <row r="3222" spans="5:8" x14ac:dyDescent="0.25">
      <c r="E3222" s="36"/>
      <c r="F3222" s="29" t="s">
        <v>4787</v>
      </c>
      <c r="G3222" s="34" t="s">
        <v>1600</v>
      </c>
      <c r="H3222" s="31">
        <f t="shared" si="51"/>
        <v>0.11529999999999996</v>
      </c>
    </row>
    <row r="3223" spans="5:8" x14ac:dyDescent="0.25">
      <c r="E3223" s="36"/>
      <c r="F3223" s="29" t="s">
        <v>4788</v>
      </c>
      <c r="G3223" s="34" t="s">
        <v>1600</v>
      </c>
      <c r="H3223" s="31">
        <f t="shared" si="51"/>
        <v>0.11529999999999996</v>
      </c>
    </row>
    <row r="3224" spans="5:8" x14ac:dyDescent="0.25">
      <c r="E3224" s="36"/>
      <c r="F3224" s="29" t="s">
        <v>4789</v>
      </c>
      <c r="G3224" s="34" t="s">
        <v>1557</v>
      </c>
      <c r="H3224" s="31">
        <f t="shared" si="51"/>
        <v>0.10960000000000003</v>
      </c>
    </row>
    <row r="3225" spans="5:8" x14ac:dyDescent="0.25">
      <c r="E3225" s="36"/>
      <c r="F3225" s="33" t="s">
        <v>4790</v>
      </c>
      <c r="G3225" s="34" t="s">
        <v>1600</v>
      </c>
      <c r="H3225" s="31">
        <f t="shared" si="51"/>
        <v>0.11529999999999996</v>
      </c>
    </row>
    <row r="3226" spans="5:8" x14ac:dyDescent="0.25">
      <c r="E3226" s="36"/>
      <c r="F3226" s="29" t="s">
        <v>4791</v>
      </c>
      <c r="G3226" s="34" t="s">
        <v>1600</v>
      </c>
      <c r="H3226" s="31">
        <f t="shared" si="51"/>
        <v>0.11529999999999996</v>
      </c>
    </row>
    <row r="3227" spans="5:8" x14ac:dyDescent="0.25">
      <c r="E3227" s="36"/>
      <c r="F3227" s="29" t="s">
        <v>4792</v>
      </c>
      <c r="G3227" s="34" t="s">
        <v>1600</v>
      </c>
      <c r="H3227" s="31">
        <f t="shared" si="51"/>
        <v>0.11529999999999996</v>
      </c>
    </row>
    <row r="3228" spans="5:8" x14ac:dyDescent="0.25">
      <c r="E3228" s="36"/>
      <c r="F3228" s="29" t="s">
        <v>4793</v>
      </c>
      <c r="G3228" s="34" t="s">
        <v>1600</v>
      </c>
      <c r="H3228" s="31">
        <f t="shared" si="51"/>
        <v>0.11529999999999996</v>
      </c>
    </row>
    <row r="3229" spans="5:8" x14ac:dyDescent="0.25">
      <c r="E3229" s="36"/>
      <c r="F3229" s="33" t="s">
        <v>4794</v>
      </c>
      <c r="G3229" s="34" t="s">
        <v>1600</v>
      </c>
      <c r="H3229" s="31">
        <f t="shared" si="51"/>
        <v>0.11529999999999996</v>
      </c>
    </row>
    <row r="3230" spans="5:8" x14ac:dyDescent="0.25">
      <c r="E3230" s="36"/>
      <c r="F3230" s="29" t="s">
        <v>4795</v>
      </c>
      <c r="G3230" s="34" t="s">
        <v>1600</v>
      </c>
      <c r="H3230" s="31">
        <f t="shared" si="51"/>
        <v>0.11529999999999996</v>
      </c>
    </row>
    <row r="3231" spans="5:8" x14ac:dyDescent="0.25">
      <c r="E3231" s="36"/>
      <c r="F3231" s="29" t="s">
        <v>4796</v>
      </c>
      <c r="G3231" s="34" t="s">
        <v>1600</v>
      </c>
      <c r="H3231" s="31">
        <f t="shared" si="51"/>
        <v>0.11529999999999996</v>
      </c>
    </row>
    <row r="3232" spans="5:8" x14ac:dyDescent="0.25">
      <c r="E3232" s="36"/>
      <c r="F3232" s="32" t="s">
        <v>4797</v>
      </c>
      <c r="G3232" s="34" t="s">
        <v>1600</v>
      </c>
      <c r="H3232" s="31">
        <f t="shared" si="51"/>
        <v>0.11529999999999996</v>
      </c>
    </row>
    <row r="3233" spans="5:8" x14ac:dyDescent="0.25">
      <c r="E3233" s="36"/>
      <c r="F3233" s="29" t="s">
        <v>4798</v>
      </c>
      <c r="G3233" s="34" t="s">
        <v>1600</v>
      </c>
      <c r="H3233" s="31">
        <f t="shared" si="51"/>
        <v>0.11529999999999996</v>
      </c>
    </row>
    <row r="3234" spans="5:8" x14ac:dyDescent="0.25">
      <c r="E3234" s="36"/>
      <c r="F3234" s="29" t="s">
        <v>4799</v>
      </c>
      <c r="G3234" s="34" t="s">
        <v>1600</v>
      </c>
      <c r="H3234" s="31">
        <f t="shared" si="51"/>
        <v>0.11529999999999996</v>
      </c>
    </row>
    <row r="3235" spans="5:8" x14ac:dyDescent="0.25">
      <c r="E3235" s="36"/>
      <c r="F3235" s="53" t="s">
        <v>4800</v>
      </c>
      <c r="G3235" s="34" t="s">
        <v>1600</v>
      </c>
      <c r="H3235" s="31">
        <f t="shared" si="51"/>
        <v>0.11529999999999996</v>
      </c>
    </row>
    <row r="3236" spans="5:8" x14ac:dyDescent="0.25">
      <c r="E3236" s="36"/>
      <c r="F3236" s="29" t="s">
        <v>4801</v>
      </c>
      <c r="G3236" s="34" t="s">
        <v>1600</v>
      </c>
      <c r="H3236" s="31">
        <f t="shared" si="51"/>
        <v>0.11529999999999996</v>
      </c>
    </row>
    <row r="3237" spans="5:8" x14ac:dyDescent="0.25">
      <c r="E3237" s="36"/>
      <c r="F3237" s="29" t="s">
        <v>4802</v>
      </c>
      <c r="G3237" s="34" t="s">
        <v>1600</v>
      </c>
      <c r="H3237" s="31">
        <f t="shared" si="51"/>
        <v>0.11529999999999996</v>
      </c>
    </row>
    <row r="3238" spans="5:8" x14ac:dyDescent="0.25">
      <c r="E3238" s="36"/>
      <c r="F3238" s="29" t="s">
        <v>4803</v>
      </c>
      <c r="G3238" s="34" t="s">
        <v>1600</v>
      </c>
      <c r="H3238" s="31">
        <f t="shared" si="51"/>
        <v>0.11529999999999996</v>
      </c>
    </row>
    <row r="3239" spans="5:8" x14ac:dyDescent="0.25">
      <c r="E3239" s="36"/>
      <c r="F3239" s="29" t="s">
        <v>4804</v>
      </c>
      <c r="G3239" s="34" t="s">
        <v>1600</v>
      </c>
      <c r="H3239" s="31">
        <f t="shared" si="51"/>
        <v>0.11529999999999996</v>
      </c>
    </row>
    <row r="3240" spans="5:8" x14ac:dyDescent="0.25">
      <c r="E3240" s="36"/>
      <c r="F3240" s="29" t="s">
        <v>4805</v>
      </c>
      <c r="G3240" s="34" t="s">
        <v>1600</v>
      </c>
      <c r="H3240" s="31">
        <f t="shared" si="51"/>
        <v>0.11529999999999996</v>
      </c>
    </row>
    <row r="3241" spans="5:8" x14ac:dyDescent="0.25">
      <c r="E3241" s="36"/>
      <c r="F3241" s="33" t="s">
        <v>4806</v>
      </c>
      <c r="G3241" s="34" t="s">
        <v>1600</v>
      </c>
      <c r="H3241" s="31">
        <f t="shared" si="51"/>
        <v>0.11529999999999996</v>
      </c>
    </row>
    <row r="3242" spans="5:8" x14ac:dyDescent="0.25">
      <c r="E3242" s="36"/>
      <c r="F3242" s="29" t="s">
        <v>4807</v>
      </c>
      <c r="G3242" s="34" t="s">
        <v>1600</v>
      </c>
      <c r="H3242" s="31">
        <f t="shared" si="51"/>
        <v>0.11529999999999996</v>
      </c>
    </row>
    <row r="3243" spans="5:8" x14ac:dyDescent="0.25">
      <c r="E3243" s="36"/>
      <c r="F3243" s="29" t="s">
        <v>4808</v>
      </c>
      <c r="G3243" s="34" t="s">
        <v>1600</v>
      </c>
      <c r="H3243" s="31">
        <f t="shared" si="51"/>
        <v>0.11529999999999996</v>
      </c>
    </row>
    <row r="3244" spans="5:8" x14ac:dyDescent="0.25">
      <c r="E3244" s="36"/>
      <c r="F3244" s="29" t="s">
        <v>4809</v>
      </c>
      <c r="G3244" s="34" t="s">
        <v>1600</v>
      </c>
      <c r="H3244" s="31">
        <f t="shared" si="51"/>
        <v>0.11529999999999996</v>
      </c>
    </row>
    <row r="3245" spans="5:8" x14ac:dyDescent="0.25">
      <c r="E3245" s="36"/>
      <c r="F3245" s="29" t="s">
        <v>4810</v>
      </c>
      <c r="G3245" s="34" t="s">
        <v>1548</v>
      </c>
      <c r="H3245" s="31">
        <f t="shared" si="51"/>
        <v>8.5600000000000009E-2</v>
      </c>
    </row>
    <row r="3246" spans="5:8" x14ac:dyDescent="0.25">
      <c r="E3246" s="36"/>
      <c r="F3246" s="29" t="s">
        <v>4811</v>
      </c>
      <c r="G3246" s="34" t="s">
        <v>1557</v>
      </c>
      <c r="H3246" s="31">
        <f t="shared" si="51"/>
        <v>0.10960000000000003</v>
      </c>
    </row>
    <row r="3247" spans="5:8" x14ac:dyDescent="0.25">
      <c r="E3247" s="36"/>
      <c r="F3247" s="29" t="s">
        <v>4812</v>
      </c>
      <c r="G3247" s="34" t="s">
        <v>1600</v>
      </c>
      <c r="H3247" s="31">
        <f t="shared" si="51"/>
        <v>0.11529999999999996</v>
      </c>
    </row>
    <row r="3248" spans="5:8" x14ac:dyDescent="0.25">
      <c r="E3248" s="36"/>
      <c r="F3248" s="44" t="s">
        <v>4813</v>
      </c>
      <c r="G3248" s="34" t="s">
        <v>1600</v>
      </c>
      <c r="H3248" s="31">
        <f t="shared" si="51"/>
        <v>0.11529999999999996</v>
      </c>
    </row>
    <row r="3249" spans="5:8" x14ac:dyDescent="0.25">
      <c r="E3249" s="36"/>
      <c r="F3249" s="53" t="s">
        <v>4814</v>
      </c>
      <c r="G3249" s="34" t="s">
        <v>1600</v>
      </c>
      <c r="H3249" s="31">
        <f t="shared" si="51"/>
        <v>0.11529999999999996</v>
      </c>
    </row>
    <row r="3250" spans="5:8" x14ac:dyDescent="0.25">
      <c r="E3250" s="36"/>
      <c r="F3250" s="33" t="s">
        <v>4815</v>
      </c>
      <c r="G3250" s="34" t="s">
        <v>1557</v>
      </c>
      <c r="H3250" s="31">
        <f t="shared" si="51"/>
        <v>0.10960000000000003</v>
      </c>
    </row>
    <row r="3251" spans="5:8" x14ac:dyDescent="0.25">
      <c r="E3251" s="36"/>
      <c r="F3251" s="29" t="s">
        <v>4816</v>
      </c>
      <c r="G3251" s="34" t="s">
        <v>1549</v>
      </c>
      <c r="H3251" s="31">
        <f t="shared" si="51"/>
        <v>0.11639999999999995</v>
      </c>
    </row>
    <row r="3252" spans="5:8" x14ac:dyDescent="0.25">
      <c r="E3252" s="36"/>
      <c r="F3252" s="29" t="s">
        <v>4817</v>
      </c>
      <c r="G3252" s="34" t="s">
        <v>1600</v>
      </c>
      <c r="H3252" s="31">
        <f t="shared" si="51"/>
        <v>0.11529999999999996</v>
      </c>
    </row>
    <row r="3253" spans="5:8" x14ac:dyDescent="0.25">
      <c r="E3253" s="36"/>
      <c r="F3253" s="29" t="s">
        <v>4818</v>
      </c>
      <c r="G3253" s="34" t="s">
        <v>1600</v>
      </c>
      <c r="H3253" s="31">
        <f t="shared" si="51"/>
        <v>0.11529999999999996</v>
      </c>
    </row>
    <row r="3254" spans="5:8" x14ac:dyDescent="0.25">
      <c r="E3254" s="36"/>
      <c r="F3254" s="29" t="s">
        <v>4819</v>
      </c>
      <c r="G3254" s="34" t="s">
        <v>1600</v>
      </c>
      <c r="H3254" s="31">
        <f t="shared" si="51"/>
        <v>0.11529999999999996</v>
      </c>
    </row>
    <row r="3255" spans="5:8" x14ac:dyDescent="0.25">
      <c r="E3255" s="36"/>
      <c r="F3255" s="29" t="s">
        <v>4820</v>
      </c>
      <c r="G3255" s="34" t="s">
        <v>1600</v>
      </c>
      <c r="H3255" s="31">
        <f t="shared" si="51"/>
        <v>0.11529999999999996</v>
      </c>
    </row>
    <row r="3256" spans="5:8" x14ac:dyDescent="0.25">
      <c r="E3256" s="36"/>
      <c r="F3256" s="33" t="s">
        <v>4821</v>
      </c>
      <c r="G3256" s="34" t="s">
        <v>1549</v>
      </c>
      <c r="H3256" s="31">
        <f t="shared" si="51"/>
        <v>0.11639999999999995</v>
      </c>
    </row>
    <row r="3257" spans="5:8" x14ac:dyDescent="0.25">
      <c r="E3257" s="36"/>
      <c r="F3257" s="29" t="s">
        <v>4822</v>
      </c>
      <c r="G3257" s="34" t="s">
        <v>1600</v>
      </c>
      <c r="H3257" s="31">
        <f t="shared" si="51"/>
        <v>0.11529999999999996</v>
      </c>
    </row>
    <row r="3258" spans="5:8" x14ac:dyDescent="0.25">
      <c r="E3258" s="36"/>
      <c r="F3258" s="29" t="s">
        <v>4823</v>
      </c>
      <c r="G3258" s="34" t="s">
        <v>1600</v>
      </c>
      <c r="H3258" s="31">
        <f t="shared" si="51"/>
        <v>0.11529999999999996</v>
      </c>
    </row>
    <row r="3259" spans="5:8" x14ac:dyDescent="0.25">
      <c r="E3259" s="36"/>
      <c r="F3259" s="29" t="s">
        <v>4824</v>
      </c>
      <c r="G3259" s="34" t="s">
        <v>1600</v>
      </c>
      <c r="H3259" s="31">
        <f t="shared" si="51"/>
        <v>0.11529999999999996</v>
      </c>
    </row>
    <row r="3260" spans="5:8" x14ac:dyDescent="0.25">
      <c r="E3260" s="36"/>
      <c r="F3260" s="53" t="s">
        <v>4825</v>
      </c>
      <c r="G3260" s="34" t="s">
        <v>1600</v>
      </c>
      <c r="H3260" s="31">
        <f t="shared" si="51"/>
        <v>0.11529999999999996</v>
      </c>
    </row>
    <row r="3261" spans="5:8" x14ac:dyDescent="0.25">
      <c r="E3261" s="36"/>
      <c r="F3261" s="32" t="s">
        <v>4826</v>
      </c>
      <c r="G3261" s="34" t="s">
        <v>1600</v>
      </c>
      <c r="H3261" s="31">
        <f t="shared" si="51"/>
        <v>0.11529999999999996</v>
      </c>
    </row>
    <row r="3262" spans="5:8" x14ac:dyDescent="0.25">
      <c r="E3262" s="36"/>
      <c r="F3262" s="33" t="s">
        <v>4827</v>
      </c>
      <c r="G3262" s="34" t="s">
        <v>1600</v>
      </c>
      <c r="H3262" s="31">
        <f t="shared" si="51"/>
        <v>0.11529999999999996</v>
      </c>
    </row>
    <row r="3263" spans="5:8" x14ac:dyDescent="0.25">
      <c r="E3263" s="36"/>
      <c r="F3263" s="33" t="s">
        <v>4828</v>
      </c>
      <c r="G3263" s="34" t="s">
        <v>1600</v>
      </c>
      <c r="H3263" s="31">
        <f t="shared" si="51"/>
        <v>0.11529999999999996</v>
      </c>
    </row>
    <row r="3264" spans="5:8" x14ac:dyDescent="0.25">
      <c r="E3264" s="36"/>
      <c r="F3264" s="32" t="s">
        <v>4829</v>
      </c>
      <c r="G3264" s="34" t="s">
        <v>1600</v>
      </c>
      <c r="H3264" s="31">
        <f t="shared" si="51"/>
        <v>0.11529999999999996</v>
      </c>
    </row>
    <row r="3265" spans="5:8" x14ac:dyDescent="0.25">
      <c r="E3265" s="36"/>
      <c r="F3265" s="29" t="s">
        <v>4830</v>
      </c>
      <c r="G3265" s="34" t="s">
        <v>1600</v>
      </c>
      <c r="H3265" s="31">
        <f t="shared" si="51"/>
        <v>0.11529999999999996</v>
      </c>
    </row>
    <row r="3266" spans="5:8" x14ac:dyDescent="0.25">
      <c r="E3266" s="36"/>
      <c r="F3266" s="33" t="s">
        <v>4831</v>
      </c>
      <c r="G3266" s="34" t="s">
        <v>1600</v>
      </c>
      <c r="H3266" s="31">
        <f t="shared" si="51"/>
        <v>0.11529999999999996</v>
      </c>
    </row>
    <row r="3267" spans="5:8" x14ac:dyDescent="0.25">
      <c r="E3267" s="36"/>
      <c r="F3267" s="29" t="s">
        <v>4832</v>
      </c>
      <c r="G3267" s="34" t="s">
        <v>1600</v>
      </c>
      <c r="H3267" s="31">
        <f t="shared" si="51"/>
        <v>0.11529999999999996</v>
      </c>
    </row>
    <row r="3268" spans="5:8" x14ac:dyDescent="0.25">
      <c r="E3268" s="36"/>
      <c r="F3268" s="32" t="s">
        <v>4833</v>
      </c>
      <c r="G3268" s="34" t="s">
        <v>1548</v>
      </c>
      <c r="H3268" s="31">
        <f t="shared" ref="H3268:H3331" si="52">VLOOKUP(G3268,$A$4:$B$31,2,FALSE)</f>
        <v>8.5600000000000009E-2</v>
      </c>
    </row>
    <row r="3269" spans="5:8" x14ac:dyDescent="0.25">
      <c r="E3269" s="36"/>
      <c r="F3269" s="46" t="s">
        <v>4834</v>
      </c>
      <c r="G3269" s="34" t="s">
        <v>1548</v>
      </c>
      <c r="H3269" s="31">
        <f t="shared" si="52"/>
        <v>8.5600000000000009E-2</v>
      </c>
    </row>
    <row r="3270" spans="5:8" x14ac:dyDescent="0.25">
      <c r="E3270" s="36"/>
      <c r="F3270" s="32" t="s">
        <v>4835</v>
      </c>
      <c r="G3270" s="34" t="s">
        <v>1600</v>
      </c>
      <c r="H3270" s="31">
        <f t="shared" si="52"/>
        <v>0.11529999999999996</v>
      </c>
    </row>
    <row r="3271" spans="5:8" x14ac:dyDescent="0.25">
      <c r="E3271" s="36"/>
      <c r="F3271" s="51" t="s">
        <v>4836</v>
      </c>
      <c r="G3271" s="34" t="s">
        <v>1557</v>
      </c>
      <c r="H3271" s="31">
        <f t="shared" si="52"/>
        <v>0.10960000000000003</v>
      </c>
    </row>
    <row r="3272" spans="5:8" x14ac:dyDescent="0.25">
      <c r="E3272" s="36"/>
      <c r="F3272" s="29" t="s">
        <v>4837</v>
      </c>
      <c r="G3272" s="34" t="s">
        <v>1557</v>
      </c>
      <c r="H3272" s="31">
        <f t="shared" si="52"/>
        <v>0.10960000000000003</v>
      </c>
    </row>
    <row r="3273" spans="5:8" x14ac:dyDescent="0.25">
      <c r="E3273" s="36"/>
      <c r="F3273" s="29" t="s">
        <v>4838</v>
      </c>
      <c r="G3273" s="34" t="s">
        <v>1600</v>
      </c>
      <c r="H3273" s="31">
        <f t="shared" si="52"/>
        <v>0.11529999999999996</v>
      </c>
    </row>
    <row r="3274" spans="5:8" x14ac:dyDescent="0.25">
      <c r="E3274" s="36"/>
      <c r="F3274" s="33" t="s">
        <v>4839</v>
      </c>
      <c r="G3274" s="34" t="s">
        <v>1600</v>
      </c>
      <c r="H3274" s="31">
        <f t="shared" si="52"/>
        <v>0.11529999999999996</v>
      </c>
    </row>
    <row r="3275" spans="5:8" x14ac:dyDescent="0.25">
      <c r="E3275" s="36"/>
      <c r="F3275" s="32" t="s">
        <v>4840</v>
      </c>
      <c r="G3275" s="34" t="s">
        <v>1600</v>
      </c>
      <c r="H3275" s="31">
        <f t="shared" si="52"/>
        <v>0.11529999999999996</v>
      </c>
    </row>
    <row r="3276" spans="5:8" x14ac:dyDescent="0.25">
      <c r="E3276" s="36"/>
      <c r="F3276" s="33" t="s">
        <v>4841</v>
      </c>
      <c r="G3276" s="34" t="s">
        <v>1600</v>
      </c>
      <c r="H3276" s="31">
        <f t="shared" si="52"/>
        <v>0.11529999999999996</v>
      </c>
    </row>
    <row r="3277" spans="5:8" x14ac:dyDescent="0.25">
      <c r="E3277" s="36"/>
      <c r="F3277" s="46" t="s">
        <v>4842</v>
      </c>
      <c r="G3277" s="34" t="s">
        <v>1600</v>
      </c>
      <c r="H3277" s="31">
        <f t="shared" si="52"/>
        <v>0.11529999999999996</v>
      </c>
    </row>
    <row r="3278" spans="5:8" x14ac:dyDescent="0.25">
      <c r="E3278" s="36"/>
      <c r="F3278" s="29" t="s">
        <v>4843</v>
      </c>
      <c r="G3278" s="34" t="s">
        <v>1600</v>
      </c>
      <c r="H3278" s="31">
        <f t="shared" si="52"/>
        <v>0.11529999999999996</v>
      </c>
    </row>
    <row r="3279" spans="5:8" x14ac:dyDescent="0.25">
      <c r="E3279" s="36"/>
      <c r="F3279" s="29" t="s">
        <v>4844</v>
      </c>
      <c r="G3279" s="34" t="s">
        <v>1600</v>
      </c>
      <c r="H3279" s="31">
        <f t="shared" si="52"/>
        <v>0.11529999999999996</v>
      </c>
    </row>
    <row r="3280" spans="5:8" x14ac:dyDescent="0.25">
      <c r="E3280" s="36"/>
      <c r="F3280" s="29" t="s">
        <v>4845</v>
      </c>
      <c r="G3280" s="34" t="s">
        <v>1600</v>
      </c>
      <c r="H3280" s="31">
        <f t="shared" si="52"/>
        <v>0.11529999999999996</v>
      </c>
    </row>
    <row r="3281" spans="5:8" x14ac:dyDescent="0.25">
      <c r="E3281" s="36"/>
      <c r="F3281" s="32" t="s">
        <v>4846</v>
      </c>
      <c r="G3281" s="34" t="s">
        <v>1557</v>
      </c>
      <c r="H3281" s="31">
        <f t="shared" si="52"/>
        <v>0.10960000000000003</v>
      </c>
    </row>
    <row r="3282" spans="5:8" x14ac:dyDescent="0.25">
      <c r="E3282" s="36"/>
      <c r="F3282" s="53" t="s">
        <v>4847</v>
      </c>
      <c r="G3282" s="34" t="s">
        <v>1600</v>
      </c>
      <c r="H3282" s="31">
        <f t="shared" si="52"/>
        <v>0.11529999999999996</v>
      </c>
    </row>
    <row r="3283" spans="5:8" x14ac:dyDescent="0.25">
      <c r="E3283" s="36"/>
      <c r="F3283" s="29" t="s">
        <v>4848</v>
      </c>
      <c r="G3283" s="34" t="s">
        <v>1557</v>
      </c>
      <c r="H3283" s="31">
        <f t="shared" si="52"/>
        <v>0.10960000000000003</v>
      </c>
    </row>
    <row r="3284" spans="5:8" x14ac:dyDescent="0.25">
      <c r="E3284" s="36"/>
      <c r="F3284" s="29" t="s">
        <v>4849</v>
      </c>
      <c r="G3284" s="34" t="s">
        <v>1600</v>
      </c>
      <c r="H3284" s="31">
        <f t="shared" si="52"/>
        <v>0.11529999999999996</v>
      </c>
    </row>
    <row r="3285" spans="5:8" x14ac:dyDescent="0.25">
      <c r="E3285" s="36"/>
      <c r="F3285" s="29" t="s">
        <v>4850</v>
      </c>
      <c r="G3285" s="34" t="s">
        <v>1600</v>
      </c>
      <c r="H3285" s="31">
        <f t="shared" si="52"/>
        <v>0.11529999999999996</v>
      </c>
    </row>
    <row r="3286" spans="5:8" x14ac:dyDescent="0.25">
      <c r="E3286" s="36"/>
      <c r="F3286" s="29" t="s">
        <v>4851</v>
      </c>
      <c r="G3286" s="34" t="s">
        <v>1600</v>
      </c>
      <c r="H3286" s="31">
        <f t="shared" si="52"/>
        <v>0.11529999999999996</v>
      </c>
    </row>
    <row r="3287" spans="5:8" x14ac:dyDescent="0.25">
      <c r="E3287" s="36"/>
      <c r="F3287" s="33" t="s">
        <v>4852</v>
      </c>
      <c r="G3287" s="34" t="s">
        <v>1549</v>
      </c>
      <c r="H3287" s="31">
        <f t="shared" si="52"/>
        <v>0.11639999999999995</v>
      </c>
    </row>
    <row r="3288" spans="5:8" x14ac:dyDescent="0.25">
      <c r="E3288" s="36"/>
      <c r="F3288" s="29" t="s">
        <v>4853</v>
      </c>
      <c r="G3288" s="34" t="s">
        <v>1573</v>
      </c>
      <c r="H3288" s="31">
        <f t="shared" si="52"/>
        <v>0.109888</v>
      </c>
    </row>
    <row r="3289" spans="5:8" x14ac:dyDescent="0.25">
      <c r="E3289" s="36"/>
      <c r="F3289" s="51" t="s">
        <v>4854</v>
      </c>
      <c r="G3289" s="34" t="s">
        <v>1600</v>
      </c>
      <c r="H3289" s="31">
        <f t="shared" si="52"/>
        <v>0.11529999999999996</v>
      </c>
    </row>
    <row r="3290" spans="5:8" x14ac:dyDescent="0.25">
      <c r="E3290" s="36"/>
      <c r="F3290" s="33" t="s">
        <v>4855</v>
      </c>
      <c r="G3290" s="34" t="s">
        <v>1600</v>
      </c>
      <c r="H3290" s="31">
        <f t="shared" si="52"/>
        <v>0.11529999999999996</v>
      </c>
    </row>
    <row r="3291" spans="5:8" x14ac:dyDescent="0.25">
      <c r="E3291" s="36"/>
      <c r="F3291" s="29" t="s">
        <v>4856</v>
      </c>
      <c r="G3291" s="34" t="s">
        <v>7734</v>
      </c>
      <c r="H3291" s="31">
        <f t="shared" si="52"/>
        <v>0.11529999999999996</v>
      </c>
    </row>
    <row r="3292" spans="5:8" x14ac:dyDescent="0.25">
      <c r="E3292" s="36"/>
      <c r="F3292" s="29" t="s">
        <v>4857</v>
      </c>
      <c r="G3292" s="34" t="s">
        <v>1573</v>
      </c>
      <c r="H3292" s="31">
        <f t="shared" si="52"/>
        <v>0.109888</v>
      </c>
    </row>
    <row r="3293" spans="5:8" x14ac:dyDescent="0.25">
      <c r="E3293" s="36"/>
      <c r="F3293" s="29" t="s">
        <v>4858</v>
      </c>
      <c r="G3293" s="34" t="s">
        <v>1551</v>
      </c>
      <c r="H3293" s="31">
        <f t="shared" si="52"/>
        <v>0.1048</v>
      </c>
    </row>
    <row r="3294" spans="5:8" x14ac:dyDescent="0.25">
      <c r="E3294" s="36"/>
      <c r="F3294" s="29" t="s">
        <v>4859</v>
      </c>
      <c r="G3294" s="34" t="s">
        <v>1551</v>
      </c>
      <c r="H3294" s="31">
        <f t="shared" si="52"/>
        <v>0.1048</v>
      </c>
    </row>
    <row r="3295" spans="5:8" x14ac:dyDescent="0.25">
      <c r="E3295" s="36"/>
      <c r="F3295" s="29" t="s">
        <v>4860</v>
      </c>
      <c r="G3295" s="34" t="s">
        <v>1600</v>
      </c>
      <c r="H3295" s="31">
        <f t="shared" si="52"/>
        <v>0.11529999999999996</v>
      </c>
    </row>
    <row r="3296" spans="5:8" x14ac:dyDescent="0.25">
      <c r="E3296" s="36"/>
      <c r="F3296" s="49" t="s">
        <v>4861</v>
      </c>
      <c r="G3296" s="34" t="s">
        <v>1600</v>
      </c>
      <c r="H3296" s="31">
        <f t="shared" si="52"/>
        <v>0.11529999999999996</v>
      </c>
    </row>
    <row r="3297" spans="5:8" x14ac:dyDescent="0.25">
      <c r="E3297" s="36"/>
      <c r="F3297" s="29" t="s">
        <v>4862</v>
      </c>
      <c r="G3297" s="34" t="s">
        <v>1600</v>
      </c>
      <c r="H3297" s="31">
        <f t="shared" si="52"/>
        <v>0.11529999999999996</v>
      </c>
    </row>
    <row r="3298" spans="5:8" x14ac:dyDescent="0.25">
      <c r="E3298" s="36"/>
      <c r="F3298" s="33" t="s">
        <v>4863</v>
      </c>
      <c r="G3298" s="34" t="s">
        <v>1600</v>
      </c>
      <c r="H3298" s="31">
        <f t="shared" si="52"/>
        <v>0.11529999999999996</v>
      </c>
    </row>
    <row r="3299" spans="5:8" x14ac:dyDescent="0.25">
      <c r="E3299" s="36"/>
      <c r="F3299" s="51" t="s">
        <v>4864</v>
      </c>
      <c r="G3299" s="34" t="s">
        <v>1600</v>
      </c>
      <c r="H3299" s="31">
        <f t="shared" si="52"/>
        <v>0.11529999999999996</v>
      </c>
    </row>
    <row r="3300" spans="5:8" x14ac:dyDescent="0.25">
      <c r="E3300" s="36"/>
      <c r="F3300" s="51" t="s">
        <v>4865</v>
      </c>
      <c r="G3300" s="34" t="s">
        <v>1600</v>
      </c>
      <c r="H3300" s="31">
        <f t="shared" si="52"/>
        <v>0.11529999999999996</v>
      </c>
    </row>
    <row r="3301" spans="5:8" x14ac:dyDescent="0.25">
      <c r="E3301" s="36"/>
      <c r="F3301" s="33" t="s">
        <v>4866</v>
      </c>
      <c r="G3301" s="34" t="s">
        <v>1600</v>
      </c>
      <c r="H3301" s="31">
        <f t="shared" si="52"/>
        <v>0.11529999999999996</v>
      </c>
    </row>
    <row r="3302" spans="5:8" x14ac:dyDescent="0.25">
      <c r="E3302" s="36"/>
      <c r="F3302" s="46" t="s">
        <v>4867</v>
      </c>
      <c r="G3302" s="34" t="s">
        <v>7731</v>
      </c>
      <c r="H3302" s="31">
        <f t="shared" si="52"/>
        <v>8.5600000000000009E-2</v>
      </c>
    </row>
    <row r="3303" spans="5:8" x14ac:dyDescent="0.25">
      <c r="E3303" s="36"/>
      <c r="F3303" s="33" t="s">
        <v>4868</v>
      </c>
      <c r="G3303" s="34" t="s">
        <v>7731</v>
      </c>
      <c r="H3303" s="31">
        <f t="shared" si="52"/>
        <v>8.5600000000000009E-2</v>
      </c>
    </row>
    <row r="3304" spans="5:8" x14ac:dyDescent="0.25">
      <c r="E3304" s="36"/>
      <c r="F3304" s="46" t="s">
        <v>4869</v>
      </c>
      <c r="G3304" s="34" t="s">
        <v>1600</v>
      </c>
      <c r="H3304" s="31">
        <f t="shared" si="52"/>
        <v>0.11529999999999996</v>
      </c>
    </row>
    <row r="3305" spans="5:8" x14ac:dyDescent="0.25">
      <c r="E3305" s="36"/>
      <c r="F3305" s="46" t="s">
        <v>4870</v>
      </c>
      <c r="G3305" s="34" t="s">
        <v>1600</v>
      </c>
      <c r="H3305" s="31">
        <f t="shared" si="52"/>
        <v>0.11529999999999996</v>
      </c>
    </row>
    <row r="3306" spans="5:8" x14ac:dyDescent="0.25">
      <c r="E3306" s="36"/>
      <c r="F3306" s="33" t="s">
        <v>4871</v>
      </c>
      <c r="G3306" s="34" t="s">
        <v>1600</v>
      </c>
      <c r="H3306" s="31">
        <f t="shared" si="52"/>
        <v>0.11529999999999996</v>
      </c>
    </row>
    <row r="3307" spans="5:8" x14ac:dyDescent="0.25">
      <c r="E3307" s="36"/>
      <c r="F3307" s="32" t="s">
        <v>4872</v>
      </c>
      <c r="G3307" s="34" t="s">
        <v>1600</v>
      </c>
      <c r="H3307" s="31">
        <f t="shared" si="52"/>
        <v>0.11529999999999996</v>
      </c>
    </row>
    <row r="3308" spans="5:8" x14ac:dyDescent="0.25">
      <c r="E3308" s="36"/>
      <c r="F3308" s="29" t="s">
        <v>4873</v>
      </c>
      <c r="G3308" s="34" t="s">
        <v>1600</v>
      </c>
      <c r="H3308" s="31">
        <f t="shared" si="52"/>
        <v>0.11529999999999996</v>
      </c>
    </row>
    <row r="3309" spans="5:8" x14ac:dyDescent="0.25">
      <c r="E3309" s="36"/>
      <c r="F3309" s="29" t="s">
        <v>4874</v>
      </c>
      <c r="G3309" s="34" t="s">
        <v>1600</v>
      </c>
      <c r="H3309" s="31">
        <f t="shared" si="52"/>
        <v>0.11529999999999996</v>
      </c>
    </row>
    <row r="3310" spans="5:8" x14ac:dyDescent="0.25">
      <c r="E3310" s="36"/>
      <c r="F3310" s="49" t="s">
        <v>4875</v>
      </c>
      <c r="G3310" s="34" t="s">
        <v>1600</v>
      </c>
      <c r="H3310" s="31">
        <f t="shared" si="52"/>
        <v>0.11529999999999996</v>
      </c>
    </row>
    <row r="3311" spans="5:8" x14ac:dyDescent="0.25">
      <c r="E3311" s="36"/>
      <c r="F3311" s="29" t="s">
        <v>4876</v>
      </c>
      <c r="G3311" s="34" t="s">
        <v>1600</v>
      </c>
      <c r="H3311" s="31">
        <f t="shared" si="52"/>
        <v>0.11529999999999996</v>
      </c>
    </row>
    <row r="3312" spans="5:8" x14ac:dyDescent="0.25">
      <c r="E3312" s="36"/>
      <c r="F3312" s="49" t="s">
        <v>4877</v>
      </c>
      <c r="G3312" s="34" t="s">
        <v>1600</v>
      </c>
      <c r="H3312" s="31">
        <f t="shared" si="52"/>
        <v>0.11529999999999996</v>
      </c>
    </row>
    <row r="3313" spans="5:8" x14ac:dyDescent="0.25">
      <c r="E3313" s="36"/>
      <c r="F3313" s="29" t="s">
        <v>4878</v>
      </c>
      <c r="G3313" s="34" t="s">
        <v>1600</v>
      </c>
      <c r="H3313" s="31">
        <f t="shared" si="52"/>
        <v>0.11529999999999996</v>
      </c>
    </row>
    <row r="3314" spans="5:8" x14ac:dyDescent="0.25">
      <c r="E3314" s="36"/>
      <c r="F3314" s="29" t="s">
        <v>4879</v>
      </c>
      <c r="G3314" s="34" t="s">
        <v>1600</v>
      </c>
      <c r="H3314" s="31">
        <f t="shared" si="52"/>
        <v>0.11529999999999996</v>
      </c>
    </row>
    <row r="3315" spans="5:8" x14ac:dyDescent="0.25">
      <c r="E3315" s="36"/>
      <c r="F3315" s="29" t="s">
        <v>4880</v>
      </c>
      <c r="G3315" s="34" t="s">
        <v>1600</v>
      </c>
      <c r="H3315" s="31">
        <f t="shared" si="52"/>
        <v>0.11529999999999996</v>
      </c>
    </row>
    <row r="3316" spans="5:8" x14ac:dyDescent="0.25">
      <c r="E3316" s="36"/>
      <c r="F3316" s="29" t="s">
        <v>4881</v>
      </c>
      <c r="G3316" s="34" t="s">
        <v>1600</v>
      </c>
      <c r="H3316" s="31">
        <f t="shared" si="52"/>
        <v>0.11529999999999996</v>
      </c>
    </row>
    <row r="3317" spans="5:8" x14ac:dyDescent="0.25">
      <c r="E3317" s="36"/>
      <c r="F3317" s="29" t="s">
        <v>4882</v>
      </c>
      <c r="G3317" s="34" t="s">
        <v>1600</v>
      </c>
      <c r="H3317" s="31">
        <f t="shared" si="52"/>
        <v>0.11529999999999996</v>
      </c>
    </row>
    <row r="3318" spans="5:8" x14ac:dyDescent="0.25">
      <c r="E3318" s="36"/>
      <c r="F3318" s="29" t="s">
        <v>4883</v>
      </c>
      <c r="G3318" s="34" t="s">
        <v>1600</v>
      </c>
      <c r="H3318" s="31">
        <f t="shared" si="52"/>
        <v>0.11529999999999996</v>
      </c>
    </row>
    <row r="3319" spans="5:8" x14ac:dyDescent="0.25">
      <c r="E3319" s="36"/>
      <c r="F3319" s="29" t="s">
        <v>4884</v>
      </c>
      <c r="G3319" s="34" t="s">
        <v>1557</v>
      </c>
      <c r="H3319" s="31">
        <f t="shared" si="52"/>
        <v>0.10960000000000003</v>
      </c>
    </row>
    <row r="3320" spans="5:8" x14ac:dyDescent="0.25">
      <c r="E3320" s="36"/>
      <c r="F3320" s="33" t="s">
        <v>4885</v>
      </c>
      <c r="G3320" s="34" t="s">
        <v>1600</v>
      </c>
      <c r="H3320" s="31">
        <f t="shared" si="52"/>
        <v>0.11529999999999996</v>
      </c>
    </row>
    <row r="3321" spans="5:8" x14ac:dyDescent="0.25">
      <c r="E3321" s="36"/>
      <c r="F3321" s="29" t="s">
        <v>4886</v>
      </c>
      <c r="G3321" s="34" t="s">
        <v>1600</v>
      </c>
      <c r="H3321" s="31">
        <f t="shared" si="52"/>
        <v>0.11529999999999996</v>
      </c>
    </row>
    <row r="3322" spans="5:8" x14ac:dyDescent="0.25">
      <c r="E3322" s="36"/>
      <c r="F3322" s="50" t="s">
        <v>4887</v>
      </c>
      <c r="G3322" s="34" t="s">
        <v>1557</v>
      </c>
      <c r="H3322" s="31">
        <f t="shared" si="52"/>
        <v>0.10960000000000003</v>
      </c>
    </row>
    <row r="3323" spans="5:8" x14ac:dyDescent="0.25">
      <c r="E3323" s="36"/>
      <c r="F3323" s="29" t="s">
        <v>4888</v>
      </c>
      <c r="G3323" s="34" t="s">
        <v>1600</v>
      </c>
      <c r="H3323" s="31">
        <f t="shared" si="52"/>
        <v>0.11529999999999996</v>
      </c>
    </row>
    <row r="3324" spans="5:8" x14ac:dyDescent="0.25">
      <c r="E3324" s="36"/>
      <c r="F3324" s="32" t="s">
        <v>4889</v>
      </c>
      <c r="G3324" s="34" t="s">
        <v>1600</v>
      </c>
      <c r="H3324" s="31">
        <f t="shared" si="52"/>
        <v>0.11529999999999996</v>
      </c>
    </row>
    <row r="3325" spans="5:8" x14ac:dyDescent="0.25">
      <c r="E3325" s="36"/>
      <c r="F3325" s="32" t="s">
        <v>4890</v>
      </c>
      <c r="G3325" s="34" t="s">
        <v>1557</v>
      </c>
      <c r="H3325" s="31">
        <f t="shared" si="52"/>
        <v>0.10960000000000003</v>
      </c>
    </row>
    <row r="3326" spans="5:8" x14ac:dyDescent="0.25">
      <c r="E3326" s="36"/>
      <c r="F3326" s="32" t="s">
        <v>4891</v>
      </c>
      <c r="G3326" s="34" t="s">
        <v>1600</v>
      </c>
      <c r="H3326" s="31">
        <f t="shared" si="52"/>
        <v>0.11529999999999996</v>
      </c>
    </row>
    <row r="3327" spans="5:8" x14ac:dyDescent="0.25">
      <c r="E3327" s="36"/>
      <c r="F3327" s="32" t="s">
        <v>4892</v>
      </c>
      <c r="G3327" s="34" t="s">
        <v>1600</v>
      </c>
      <c r="H3327" s="31">
        <f t="shared" si="52"/>
        <v>0.11529999999999996</v>
      </c>
    </row>
    <row r="3328" spans="5:8" x14ac:dyDescent="0.25">
      <c r="E3328" s="36"/>
      <c r="F3328" s="32" t="s">
        <v>4893</v>
      </c>
      <c r="G3328" s="34" t="s">
        <v>1600</v>
      </c>
      <c r="H3328" s="31">
        <f t="shared" si="52"/>
        <v>0.11529999999999996</v>
      </c>
    </row>
    <row r="3329" spans="5:8" x14ac:dyDescent="0.25">
      <c r="E3329" s="36"/>
      <c r="F3329" s="32" t="s">
        <v>4894</v>
      </c>
      <c r="G3329" s="34" t="s">
        <v>1581</v>
      </c>
      <c r="H3329" s="31">
        <f t="shared" si="52"/>
        <v>0</v>
      </c>
    </row>
    <row r="3330" spans="5:8" x14ac:dyDescent="0.25">
      <c r="E3330" s="36"/>
      <c r="F3330" s="29" t="s">
        <v>4895</v>
      </c>
      <c r="G3330" s="34" t="s">
        <v>1559</v>
      </c>
      <c r="H3330" s="31">
        <f t="shared" si="52"/>
        <v>0.10809999999999997</v>
      </c>
    </row>
    <row r="3331" spans="5:8" x14ac:dyDescent="0.25">
      <c r="E3331" s="36"/>
      <c r="F3331" s="29" t="s">
        <v>4896</v>
      </c>
      <c r="G3331" s="34" t="s">
        <v>1559</v>
      </c>
      <c r="H3331" s="31">
        <f t="shared" si="52"/>
        <v>0.10809999999999997</v>
      </c>
    </row>
    <row r="3332" spans="5:8" x14ac:dyDescent="0.25">
      <c r="E3332" s="36"/>
      <c r="F3332" s="29" t="s">
        <v>4897</v>
      </c>
      <c r="G3332" s="34" t="s">
        <v>1559</v>
      </c>
      <c r="H3332" s="31">
        <f t="shared" ref="H3332:H3395" si="53">VLOOKUP(G3332,$A$4:$B$31,2,FALSE)</f>
        <v>0.10809999999999997</v>
      </c>
    </row>
    <row r="3333" spans="5:8" x14ac:dyDescent="0.25">
      <c r="E3333" s="36"/>
      <c r="F3333" s="29" t="s">
        <v>4898</v>
      </c>
      <c r="G3333" s="34" t="s">
        <v>1600</v>
      </c>
      <c r="H3333" s="31">
        <f t="shared" si="53"/>
        <v>0.11529999999999996</v>
      </c>
    </row>
    <row r="3334" spans="5:8" x14ac:dyDescent="0.25">
      <c r="E3334" s="36"/>
      <c r="F3334" s="29" t="s">
        <v>4899</v>
      </c>
      <c r="G3334" s="34" t="s">
        <v>1600</v>
      </c>
      <c r="H3334" s="31">
        <f t="shared" si="53"/>
        <v>0.11529999999999996</v>
      </c>
    </row>
    <row r="3335" spans="5:8" x14ac:dyDescent="0.25">
      <c r="E3335" s="36"/>
      <c r="F3335" s="29" t="s">
        <v>4900</v>
      </c>
      <c r="G3335" s="34" t="s">
        <v>1557</v>
      </c>
      <c r="H3335" s="31">
        <f t="shared" si="53"/>
        <v>0.10960000000000003</v>
      </c>
    </row>
    <row r="3336" spans="5:8" x14ac:dyDescent="0.25">
      <c r="E3336" s="36"/>
      <c r="F3336" s="50" t="s">
        <v>4901</v>
      </c>
      <c r="G3336" s="34" t="s">
        <v>1600</v>
      </c>
      <c r="H3336" s="31">
        <f t="shared" si="53"/>
        <v>0.11529999999999996</v>
      </c>
    </row>
    <row r="3337" spans="5:8" x14ac:dyDescent="0.25">
      <c r="E3337" s="36"/>
      <c r="F3337" s="33" t="s">
        <v>4902</v>
      </c>
      <c r="G3337" s="34" t="s">
        <v>1600</v>
      </c>
      <c r="H3337" s="31">
        <f t="shared" si="53"/>
        <v>0.11529999999999996</v>
      </c>
    </row>
    <row r="3338" spans="5:8" x14ac:dyDescent="0.25">
      <c r="E3338" s="36"/>
      <c r="F3338" s="33" t="s">
        <v>4903</v>
      </c>
      <c r="G3338" s="34" t="s">
        <v>1600</v>
      </c>
      <c r="H3338" s="31">
        <f t="shared" si="53"/>
        <v>0.11529999999999996</v>
      </c>
    </row>
    <row r="3339" spans="5:8" x14ac:dyDescent="0.25">
      <c r="E3339" s="36"/>
      <c r="F3339" s="33" t="s">
        <v>4904</v>
      </c>
      <c r="G3339" s="34" t="s">
        <v>1600</v>
      </c>
      <c r="H3339" s="31">
        <f t="shared" si="53"/>
        <v>0.11529999999999996</v>
      </c>
    </row>
    <row r="3340" spans="5:8" x14ac:dyDescent="0.25">
      <c r="E3340" s="36"/>
      <c r="F3340" s="54" t="s">
        <v>4905</v>
      </c>
      <c r="G3340" s="34" t="s">
        <v>1600</v>
      </c>
      <c r="H3340" s="31">
        <f t="shared" si="53"/>
        <v>0.11529999999999996</v>
      </c>
    </row>
    <row r="3341" spans="5:8" x14ac:dyDescent="0.25">
      <c r="E3341" s="36"/>
      <c r="F3341" s="33" t="s">
        <v>4906</v>
      </c>
      <c r="G3341" s="34" t="s">
        <v>1557</v>
      </c>
      <c r="H3341" s="31">
        <f t="shared" si="53"/>
        <v>0.10960000000000003</v>
      </c>
    </row>
    <row r="3342" spans="5:8" x14ac:dyDescent="0.25">
      <c r="E3342" s="36"/>
      <c r="F3342" s="33" t="s">
        <v>4907</v>
      </c>
      <c r="G3342" s="34" t="s">
        <v>1600</v>
      </c>
      <c r="H3342" s="31">
        <f t="shared" si="53"/>
        <v>0.11529999999999996</v>
      </c>
    </row>
    <row r="3343" spans="5:8" x14ac:dyDescent="0.25">
      <c r="E3343" s="36"/>
      <c r="F3343" s="33" t="s">
        <v>4908</v>
      </c>
      <c r="G3343" s="34" t="s">
        <v>1600</v>
      </c>
      <c r="H3343" s="31">
        <f t="shared" si="53"/>
        <v>0.11529999999999996</v>
      </c>
    </row>
    <row r="3344" spans="5:8" x14ac:dyDescent="0.25">
      <c r="E3344" s="36"/>
      <c r="F3344" s="33" t="s">
        <v>4909</v>
      </c>
      <c r="G3344" s="34" t="s">
        <v>1600</v>
      </c>
      <c r="H3344" s="31">
        <f t="shared" si="53"/>
        <v>0.11529999999999996</v>
      </c>
    </row>
    <row r="3345" spans="5:8" x14ac:dyDescent="0.25">
      <c r="E3345" s="36"/>
      <c r="F3345" s="33" t="s">
        <v>4910</v>
      </c>
      <c r="G3345" s="34" t="s">
        <v>1600</v>
      </c>
      <c r="H3345" s="31">
        <f t="shared" si="53"/>
        <v>0.11529999999999996</v>
      </c>
    </row>
    <row r="3346" spans="5:8" x14ac:dyDescent="0.25">
      <c r="E3346" s="36"/>
      <c r="F3346" s="33" t="s">
        <v>4911</v>
      </c>
      <c r="G3346" s="34" t="s">
        <v>1600</v>
      </c>
      <c r="H3346" s="31">
        <f t="shared" si="53"/>
        <v>0.11529999999999996</v>
      </c>
    </row>
    <row r="3347" spans="5:8" x14ac:dyDescent="0.25">
      <c r="E3347" s="36"/>
      <c r="F3347" s="33" t="s">
        <v>4912</v>
      </c>
      <c r="G3347" s="34" t="s">
        <v>1600</v>
      </c>
      <c r="H3347" s="31">
        <f t="shared" si="53"/>
        <v>0.11529999999999996</v>
      </c>
    </row>
    <row r="3348" spans="5:8" x14ac:dyDescent="0.25">
      <c r="E3348" s="36"/>
      <c r="F3348" s="33" t="s">
        <v>4913</v>
      </c>
      <c r="G3348" s="34" t="s">
        <v>1600</v>
      </c>
      <c r="H3348" s="31">
        <f t="shared" si="53"/>
        <v>0.11529999999999996</v>
      </c>
    </row>
    <row r="3349" spans="5:8" x14ac:dyDescent="0.25">
      <c r="E3349" s="36"/>
      <c r="F3349" s="33" t="s">
        <v>4914</v>
      </c>
      <c r="G3349" s="34" t="s">
        <v>1600</v>
      </c>
      <c r="H3349" s="31">
        <f t="shared" si="53"/>
        <v>0.11529999999999996</v>
      </c>
    </row>
    <row r="3350" spans="5:8" x14ac:dyDescent="0.25">
      <c r="E3350" s="36"/>
      <c r="F3350" s="33" t="s">
        <v>4915</v>
      </c>
      <c r="G3350" s="34" t="s">
        <v>1600</v>
      </c>
      <c r="H3350" s="31">
        <f t="shared" si="53"/>
        <v>0.11529999999999996</v>
      </c>
    </row>
    <row r="3351" spans="5:8" x14ac:dyDescent="0.25">
      <c r="E3351" s="36"/>
      <c r="F3351" s="33" t="s">
        <v>4916</v>
      </c>
      <c r="G3351" s="34" t="s">
        <v>1600</v>
      </c>
      <c r="H3351" s="31">
        <f t="shared" si="53"/>
        <v>0.11529999999999996</v>
      </c>
    </row>
    <row r="3352" spans="5:8" x14ac:dyDescent="0.25">
      <c r="E3352" s="36"/>
      <c r="F3352" s="33" t="s">
        <v>4917</v>
      </c>
      <c r="G3352" s="34" t="s">
        <v>1600</v>
      </c>
      <c r="H3352" s="31">
        <f t="shared" si="53"/>
        <v>0.11529999999999996</v>
      </c>
    </row>
    <row r="3353" spans="5:8" x14ac:dyDescent="0.25">
      <c r="E3353" s="36"/>
      <c r="F3353" s="33" t="s">
        <v>4918</v>
      </c>
      <c r="G3353" s="34" t="s">
        <v>1600</v>
      </c>
      <c r="H3353" s="31">
        <f t="shared" si="53"/>
        <v>0.11529999999999996</v>
      </c>
    </row>
    <row r="3354" spans="5:8" x14ac:dyDescent="0.25">
      <c r="E3354" s="36"/>
      <c r="F3354" s="33" t="s">
        <v>4919</v>
      </c>
      <c r="G3354" s="34" t="s">
        <v>1600</v>
      </c>
      <c r="H3354" s="31">
        <f t="shared" si="53"/>
        <v>0.11529999999999996</v>
      </c>
    </row>
    <row r="3355" spans="5:8" x14ac:dyDescent="0.25">
      <c r="E3355" s="36"/>
      <c r="F3355" s="33" t="s">
        <v>4920</v>
      </c>
      <c r="G3355" s="34" t="s">
        <v>1600</v>
      </c>
      <c r="H3355" s="31">
        <f t="shared" si="53"/>
        <v>0.11529999999999996</v>
      </c>
    </row>
    <row r="3356" spans="5:8" x14ac:dyDescent="0.25">
      <c r="E3356" s="36"/>
      <c r="F3356" s="33" t="s">
        <v>4921</v>
      </c>
      <c r="G3356" s="34" t="s">
        <v>1600</v>
      </c>
      <c r="H3356" s="31">
        <f t="shared" si="53"/>
        <v>0.11529999999999996</v>
      </c>
    </row>
    <row r="3357" spans="5:8" x14ac:dyDescent="0.25">
      <c r="E3357" s="36"/>
      <c r="F3357" s="33" t="s">
        <v>4922</v>
      </c>
      <c r="G3357" s="34" t="s">
        <v>1600</v>
      </c>
      <c r="H3357" s="31">
        <f t="shared" si="53"/>
        <v>0.11529999999999996</v>
      </c>
    </row>
    <row r="3358" spans="5:8" x14ac:dyDescent="0.25">
      <c r="E3358" s="36"/>
      <c r="F3358" s="33" t="s">
        <v>4923</v>
      </c>
      <c r="G3358" s="34" t="s">
        <v>1600</v>
      </c>
      <c r="H3358" s="31">
        <f t="shared" si="53"/>
        <v>0.11529999999999996</v>
      </c>
    </row>
    <row r="3359" spans="5:8" x14ac:dyDescent="0.25">
      <c r="E3359" s="36"/>
      <c r="F3359" s="33" t="s">
        <v>4924</v>
      </c>
      <c r="G3359" s="34" t="s">
        <v>1600</v>
      </c>
      <c r="H3359" s="31">
        <f t="shared" si="53"/>
        <v>0.11529999999999996</v>
      </c>
    </row>
    <row r="3360" spans="5:8" x14ac:dyDescent="0.25">
      <c r="E3360" s="36"/>
      <c r="F3360" s="33" t="s">
        <v>4925</v>
      </c>
      <c r="G3360" s="34" t="s">
        <v>1600</v>
      </c>
      <c r="H3360" s="31">
        <f t="shared" si="53"/>
        <v>0.11529999999999996</v>
      </c>
    </row>
    <row r="3361" spans="5:8" x14ac:dyDescent="0.25">
      <c r="E3361" s="36"/>
      <c r="F3361" s="33" t="s">
        <v>4926</v>
      </c>
      <c r="G3361" s="34" t="s">
        <v>1600</v>
      </c>
      <c r="H3361" s="31">
        <f t="shared" si="53"/>
        <v>0.11529999999999996</v>
      </c>
    </row>
    <row r="3362" spans="5:8" x14ac:dyDescent="0.25">
      <c r="E3362" s="36"/>
      <c r="F3362" s="33" t="s">
        <v>4927</v>
      </c>
      <c r="G3362" s="34" t="s">
        <v>1557</v>
      </c>
      <c r="H3362" s="31">
        <f t="shared" si="53"/>
        <v>0.10960000000000003</v>
      </c>
    </row>
    <row r="3363" spans="5:8" x14ac:dyDescent="0.25">
      <c r="E3363" s="36"/>
      <c r="F3363" s="33" t="s">
        <v>4928</v>
      </c>
      <c r="G3363" s="34" t="s">
        <v>1600</v>
      </c>
      <c r="H3363" s="31">
        <f t="shared" si="53"/>
        <v>0.11529999999999996</v>
      </c>
    </row>
    <row r="3364" spans="5:8" x14ac:dyDescent="0.25">
      <c r="E3364" s="36"/>
      <c r="F3364" s="33" t="s">
        <v>4929</v>
      </c>
      <c r="G3364" s="34" t="s">
        <v>1600</v>
      </c>
      <c r="H3364" s="31">
        <f t="shared" si="53"/>
        <v>0.11529999999999996</v>
      </c>
    </row>
    <row r="3365" spans="5:8" x14ac:dyDescent="0.25">
      <c r="E3365" s="36"/>
      <c r="F3365" s="33" t="s">
        <v>4930</v>
      </c>
      <c r="G3365" s="34" t="s">
        <v>1551</v>
      </c>
      <c r="H3365" s="31">
        <f t="shared" si="53"/>
        <v>0.1048</v>
      </c>
    </row>
    <row r="3366" spans="5:8" x14ac:dyDescent="0.25">
      <c r="E3366" s="36"/>
      <c r="F3366" s="29" t="s">
        <v>4931</v>
      </c>
      <c r="G3366" s="34" t="s">
        <v>1600</v>
      </c>
      <c r="H3366" s="31">
        <f t="shared" si="53"/>
        <v>0.11529999999999996</v>
      </c>
    </row>
    <row r="3367" spans="5:8" x14ac:dyDescent="0.25">
      <c r="E3367" s="36"/>
      <c r="F3367" s="29" t="s">
        <v>4932</v>
      </c>
      <c r="G3367" s="34" t="s">
        <v>1600</v>
      </c>
      <c r="H3367" s="31">
        <f t="shared" si="53"/>
        <v>0.11529999999999996</v>
      </c>
    </row>
    <row r="3368" spans="5:8" x14ac:dyDescent="0.25">
      <c r="E3368" s="36"/>
      <c r="F3368" s="29" t="s">
        <v>4933</v>
      </c>
      <c r="G3368" s="34" t="s">
        <v>1600</v>
      </c>
      <c r="H3368" s="31">
        <f t="shared" si="53"/>
        <v>0.11529999999999996</v>
      </c>
    </row>
    <row r="3369" spans="5:8" x14ac:dyDescent="0.25">
      <c r="E3369" s="36"/>
      <c r="F3369" s="32" t="s">
        <v>4934</v>
      </c>
      <c r="G3369" s="34" t="s">
        <v>1600</v>
      </c>
      <c r="H3369" s="31">
        <f t="shared" si="53"/>
        <v>0.11529999999999996</v>
      </c>
    </row>
    <row r="3370" spans="5:8" x14ac:dyDescent="0.25">
      <c r="E3370" s="36"/>
      <c r="F3370" s="32" t="s">
        <v>4935</v>
      </c>
      <c r="G3370" s="34" t="s">
        <v>1600</v>
      </c>
      <c r="H3370" s="31">
        <f t="shared" si="53"/>
        <v>0.11529999999999996</v>
      </c>
    </row>
    <row r="3371" spans="5:8" x14ac:dyDescent="0.25">
      <c r="E3371" s="36"/>
      <c r="F3371" s="33" t="s">
        <v>4936</v>
      </c>
      <c r="G3371" s="34" t="s">
        <v>1600</v>
      </c>
      <c r="H3371" s="31">
        <f t="shared" si="53"/>
        <v>0.11529999999999996</v>
      </c>
    </row>
    <row r="3372" spans="5:8" x14ac:dyDescent="0.25">
      <c r="E3372" s="36"/>
      <c r="F3372" s="29" t="s">
        <v>4937</v>
      </c>
      <c r="G3372" s="34" t="s">
        <v>1600</v>
      </c>
      <c r="H3372" s="31">
        <f t="shared" si="53"/>
        <v>0.11529999999999996</v>
      </c>
    </row>
    <row r="3373" spans="5:8" x14ac:dyDescent="0.25">
      <c r="E3373" s="36"/>
      <c r="F3373" s="32" t="s">
        <v>4938</v>
      </c>
      <c r="G3373" s="34" t="s">
        <v>1600</v>
      </c>
      <c r="H3373" s="31">
        <f t="shared" si="53"/>
        <v>0.11529999999999996</v>
      </c>
    </row>
    <row r="3374" spans="5:8" x14ac:dyDescent="0.25">
      <c r="E3374" s="36"/>
      <c r="F3374" s="32" t="s">
        <v>4939</v>
      </c>
      <c r="G3374" s="34" t="s">
        <v>1600</v>
      </c>
      <c r="H3374" s="31">
        <f t="shared" si="53"/>
        <v>0.11529999999999996</v>
      </c>
    </row>
    <row r="3375" spans="5:8" x14ac:dyDescent="0.25">
      <c r="E3375" s="36"/>
      <c r="F3375" s="33" t="s">
        <v>4940</v>
      </c>
      <c r="G3375" s="34" t="s">
        <v>1600</v>
      </c>
      <c r="H3375" s="31">
        <f t="shared" si="53"/>
        <v>0.11529999999999996</v>
      </c>
    </row>
    <row r="3376" spans="5:8" x14ac:dyDescent="0.25">
      <c r="E3376" s="36"/>
      <c r="F3376" s="32" t="s">
        <v>4941</v>
      </c>
      <c r="G3376" s="34" t="s">
        <v>1600</v>
      </c>
      <c r="H3376" s="31">
        <f t="shared" si="53"/>
        <v>0.11529999999999996</v>
      </c>
    </row>
    <row r="3377" spans="5:8" x14ac:dyDescent="0.25">
      <c r="E3377" s="36"/>
      <c r="F3377" s="33" t="s">
        <v>4942</v>
      </c>
      <c r="G3377" s="34" t="s">
        <v>1600</v>
      </c>
      <c r="H3377" s="31">
        <f t="shared" si="53"/>
        <v>0.11529999999999996</v>
      </c>
    </row>
    <row r="3378" spans="5:8" x14ac:dyDescent="0.25">
      <c r="E3378" s="36"/>
      <c r="F3378" s="33" t="s">
        <v>4943</v>
      </c>
      <c r="G3378" s="34" t="s">
        <v>1600</v>
      </c>
      <c r="H3378" s="31">
        <f t="shared" si="53"/>
        <v>0.11529999999999996</v>
      </c>
    </row>
    <row r="3379" spans="5:8" x14ac:dyDescent="0.25">
      <c r="E3379" s="36"/>
      <c r="F3379" s="29" t="s">
        <v>4944</v>
      </c>
      <c r="G3379" s="34" t="s">
        <v>1600</v>
      </c>
      <c r="H3379" s="31">
        <f t="shared" si="53"/>
        <v>0.11529999999999996</v>
      </c>
    </row>
    <row r="3380" spans="5:8" x14ac:dyDescent="0.25">
      <c r="E3380" s="36"/>
      <c r="F3380" s="29" t="s">
        <v>4945</v>
      </c>
      <c r="G3380" s="34" t="s">
        <v>1600</v>
      </c>
      <c r="H3380" s="31">
        <f t="shared" si="53"/>
        <v>0.11529999999999996</v>
      </c>
    </row>
    <row r="3381" spans="5:8" x14ac:dyDescent="0.25">
      <c r="E3381" s="36"/>
      <c r="F3381" s="50" t="s">
        <v>4946</v>
      </c>
      <c r="G3381" s="34" t="s">
        <v>1557</v>
      </c>
      <c r="H3381" s="31">
        <f t="shared" si="53"/>
        <v>0.10960000000000003</v>
      </c>
    </row>
    <row r="3382" spans="5:8" x14ac:dyDescent="0.25">
      <c r="E3382" s="36"/>
      <c r="F3382" s="29" t="s">
        <v>4947</v>
      </c>
      <c r="G3382" s="34" t="s">
        <v>7731</v>
      </c>
      <c r="H3382" s="31">
        <f t="shared" si="53"/>
        <v>8.5600000000000009E-2</v>
      </c>
    </row>
    <row r="3383" spans="5:8" x14ac:dyDescent="0.25">
      <c r="E3383" s="36"/>
      <c r="F3383" s="46" t="s">
        <v>4948</v>
      </c>
      <c r="G3383" s="34" t="s">
        <v>1559</v>
      </c>
      <c r="H3383" s="31">
        <f t="shared" si="53"/>
        <v>0.10809999999999997</v>
      </c>
    </row>
    <row r="3384" spans="5:8" x14ac:dyDescent="0.25">
      <c r="E3384" s="36"/>
      <c r="F3384" s="50" t="s">
        <v>4949</v>
      </c>
      <c r="G3384" s="34" t="s">
        <v>1600</v>
      </c>
      <c r="H3384" s="31">
        <f t="shared" si="53"/>
        <v>0.11529999999999996</v>
      </c>
    </row>
    <row r="3385" spans="5:8" x14ac:dyDescent="0.25">
      <c r="E3385" s="36"/>
      <c r="F3385" s="29" t="s">
        <v>4950</v>
      </c>
      <c r="G3385" s="34" t="s">
        <v>1557</v>
      </c>
      <c r="H3385" s="31">
        <f t="shared" si="53"/>
        <v>0.10960000000000003</v>
      </c>
    </row>
    <row r="3386" spans="5:8" x14ac:dyDescent="0.25">
      <c r="E3386" s="36"/>
      <c r="F3386" s="29" t="s">
        <v>4951</v>
      </c>
      <c r="G3386" s="34" t="s">
        <v>7734</v>
      </c>
      <c r="H3386" s="31">
        <f t="shared" si="53"/>
        <v>0.11529999999999996</v>
      </c>
    </row>
    <row r="3387" spans="5:8" x14ac:dyDescent="0.25">
      <c r="E3387" s="36"/>
      <c r="F3387" s="29" t="s">
        <v>4952</v>
      </c>
      <c r="G3387" s="34" t="s">
        <v>1573</v>
      </c>
      <c r="H3387" s="31">
        <f t="shared" si="53"/>
        <v>0.109888</v>
      </c>
    </row>
    <row r="3388" spans="5:8" x14ac:dyDescent="0.25">
      <c r="E3388" s="36"/>
      <c r="F3388" s="29" t="s">
        <v>4953</v>
      </c>
      <c r="G3388" s="34" t="s">
        <v>1573</v>
      </c>
      <c r="H3388" s="31">
        <f t="shared" si="53"/>
        <v>0.109888</v>
      </c>
    </row>
    <row r="3389" spans="5:8" x14ac:dyDescent="0.25">
      <c r="E3389" s="36"/>
      <c r="F3389" s="29" t="s">
        <v>4954</v>
      </c>
      <c r="G3389" s="34" t="s">
        <v>1573</v>
      </c>
      <c r="H3389" s="31">
        <f t="shared" si="53"/>
        <v>0.109888</v>
      </c>
    </row>
    <row r="3390" spans="5:8" x14ac:dyDescent="0.25">
      <c r="E3390" s="36"/>
      <c r="F3390" s="29" t="s">
        <v>4955</v>
      </c>
      <c r="G3390" s="34" t="s">
        <v>7734</v>
      </c>
      <c r="H3390" s="31">
        <f t="shared" si="53"/>
        <v>0.11529999999999996</v>
      </c>
    </row>
    <row r="3391" spans="5:8" x14ac:dyDescent="0.25">
      <c r="E3391" s="36"/>
      <c r="F3391" s="43" t="s">
        <v>4956</v>
      </c>
      <c r="G3391" s="34" t="s">
        <v>7734</v>
      </c>
      <c r="H3391" s="31">
        <f t="shared" si="53"/>
        <v>0.11529999999999996</v>
      </c>
    </row>
    <row r="3392" spans="5:8" x14ac:dyDescent="0.25">
      <c r="E3392" s="36"/>
      <c r="F3392" s="29" t="s">
        <v>4957</v>
      </c>
      <c r="G3392" s="34" t="s">
        <v>1573</v>
      </c>
      <c r="H3392" s="31">
        <f t="shared" si="53"/>
        <v>0.109888</v>
      </c>
    </row>
    <row r="3393" spans="5:8" x14ac:dyDescent="0.25">
      <c r="E3393" s="36"/>
      <c r="F3393" s="29" t="s">
        <v>4958</v>
      </c>
      <c r="G3393" s="34" t="s">
        <v>7734</v>
      </c>
      <c r="H3393" s="31">
        <f t="shared" si="53"/>
        <v>0.11529999999999996</v>
      </c>
    </row>
    <row r="3394" spans="5:8" x14ac:dyDescent="0.25">
      <c r="E3394" s="36"/>
      <c r="F3394" s="29" t="s">
        <v>4959</v>
      </c>
      <c r="G3394" s="34" t="s">
        <v>1573</v>
      </c>
      <c r="H3394" s="31">
        <f t="shared" si="53"/>
        <v>0.109888</v>
      </c>
    </row>
    <row r="3395" spans="5:8" x14ac:dyDescent="0.25">
      <c r="E3395" s="36"/>
      <c r="F3395" s="32" t="s">
        <v>4960</v>
      </c>
      <c r="G3395" s="34" t="s">
        <v>1573</v>
      </c>
      <c r="H3395" s="31">
        <f t="shared" si="53"/>
        <v>0.109888</v>
      </c>
    </row>
    <row r="3396" spans="5:8" x14ac:dyDescent="0.25">
      <c r="E3396" s="36"/>
      <c r="F3396" s="32" t="s">
        <v>4961</v>
      </c>
      <c r="G3396" s="34" t="s">
        <v>1581</v>
      </c>
      <c r="H3396" s="31">
        <f t="shared" ref="H3396:H3459" si="54">VLOOKUP(G3396,$A$4:$B$31,2,FALSE)</f>
        <v>0</v>
      </c>
    </row>
    <row r="3397" spans="5:8" x14ac:dyDescent="0.25">
      <c r="E3397" s="36"/>
      <c r="F3397" s="29" t="s">
        <v>4962</v>
      </c>
      <c r="G3397" s="34" t="s">
        <v>1600</v>
      </c>
      <c r="H3397" s="31">
        <f t="shared" si="54"/>
        <v>0.11529999999999996</v>
      </c>
    </row>
    <row r="3398" spans="5:8" x14ac:dyDescent="0.25">
      <c r="E3398" s="36"/>
      <c r="F3398" s="29" t="s">
        <v>4963</v>
      </c>
      <c r="G3398" s="34" t="s">
        <v>1600</v>
      </c>
      <c r="H3398" s="31">
        <f t="shared" si="54"/>
        <v>0.11529999999999996</v>
      </c>
    </row>
    <row r="3399" spans="5:8" x14ac:dyDescent="0.25">
      <c r="E3399" s="36"/>
      <c r="F3399" s="32" t="s">
        <v>4964</v>
      </c>
      <c r="G3399" s="34" t="s">
        <v>1600</v>
      </c>
      <c r="H3399" s="31">
        <f t="shared" si="54"/>
        <v>0.11529999999999996</v>
      </c>
    </row>
    <row r="3400" spans="5:8" x14ac:dyDescent="0.25">
      <c r="E3400" s="36"/>
      <c r="F3400" s="29" t="s">
        <v>4965</v>
      </c>
      <c r="G3400" s="34" t="s">
        <v>1600</v>
      </c>
      <c r="H3400" s="31">
        <f t="shared" si="54"/>
        <v>0.11529999999999996</v>
      </c>
    </row>
    <row r="3401" spans="5:8" x14ac:dyDescent="0.25">
      <c r="E3401" s="36"/>
      <c r="F3401" s="29" t="s">
        <v>4966</v>
      </c>
      <c r="G3401" s="34" t="s">
        <v>1600</v>
      </c>
      <c r="H3401" s="31">
        <f t="shared" si="54"/>
        <v>0.11529999999999996</v>
      </c>
    </row>
    <row r="3402" spans="5:8" x14ac:dyDescent="0.25">
      <c r="E3402" s="36"/>
      <c r="F3402" s="46" t="s">
        <v>4967</v>
      </c>
      <c r="G3402" s="34" t="s">
        <v>1600</v>
      </c>
      <c r="H3402" s="31">
        <f t="shared" si="54"/>
        <v>0.11529999999999996</v>
      </c>
    </row>
    <row r="3403" spans="5:8" x14ac:dyDescent="0.25">
      <c r="E3403" s="36"/>
      <c r="F3403" s="29" t="s">
        <v>4968</v>
      </c>
      <c r="G3403" s="34" t="s">
        <v>1600</v>
      </c>
      <c r="H3403" s="31">
        <f t="shared" si="54"/>
        <v>0.11529999999999996</v>
      </c>
    </row>
    <row r="3404" spans="5:8" x14ac:dyDescent="0.25">
      <c r="E3404" s="36"/>
      <c r="F3404" s="29" t="s">
        <v>4969</v>
      </c>
      <c r="G3404" s="34" t="s">
        <v>1600</v>
      </c>
      <c r="H3404" s="31">
        <f t="shared" si="54"/>
        <v>0.11529999999999996</v>
      </c>
    </row>
    <row r="3405" spans="5:8" x14ac:dyDescent="0.25">
      <c r="E3405" s="36"/>
      <c r="F3405" s="29" t="s">
        <v>4970</v>
      </c>
      <c r="G3405" s="34" t="s">
        <v>1600</v>
      </c>
      <c r="H3405" s="31">
        <f t="shared" si="54"/>
        <v>0.11529999999999996</v>
      </c>
    </row>
    <row r="3406" spans="5:8" x14ac:dyDescent="0.25">
      <c r="E3406" s="36"/>
      <c r="F3406" s="29" t="s">
        <v>4971</v>
      </c>
      <c r="G3406" s="34" t="s">
        <v>1600</v>
      </c>
      <c r="H3406" s="31">
        <f t="shared" si="54"/>
        <v>0.11529999999999996</v>
      </c>
    </row>
    <row r="3407" spans="5:8" x14ac:dyDescent="0.25">
      <c r="E3407" s="36"/>
      <c r="F3407" s="29" t="s">
        <v>4972</v>
      </c>
      <c r="G3407" s="34" t="s">
        <v>1600</v>
      </c>
      <c r="H3407" s="31">
        <f t="shared" si="54"/>
        <v>0.11529999999999996</v>
      </c>
    </row>
    <row r="3408" spans="5:8" x14ac:dyDescent="0.25">
      <c r="E3408" s="36"/>
      <c r="F3408" s="29" t="s">
        <v>4973</v>
      </c>
      <c r="G3408" s="34" t="s">
        <v>1600</v>
      </c>
      <c r="H3408" s="31">
        <f t="shared" si="54"/>
        <v>0.11529999999999996</v>
      </c>
    </row>
    <row r="3409" spans="5:8" x14ac:dyDescent="0.25">
      <c r="E3409" s="36"/>
      <c r="F3409" s="29" t="s">
        <v>4974</v>
      </c>
      <c r="G3409" s="34" t="s">
        <v>1600</v>
      </c>
      <c r="H3409" s="31">
        <f t="shared" si="54"/>
        <v>0.11529999999999996</v>
      </c>
    </row>
    <row r="3410" spans="5:8" x14ac:dyDescent="0.25">
      <c r="E3410" s="36"/>
      <c r="F3410" s="32" t="s">
        <v>4975</v>
      </c>
      <c r="G3410" s="34" t="s">
        <v>1600</v>
      </c>
      <c r="H3410" s="31">
        <f t="shared" si="54"/>
        <v>0.11529999999999996</v>
      </c>
    </row>
    <row r="3411" spans="5:8" x14ac:dyDescent="0.25">
      <c r="E3411" s="36"/>
      <c r="F3411" s="29" t="s">
        <v>4976</v>
      </c>
      <c r="G3411" s="34" t="s">
        <v>1600</v>
      </c>
      <c r="H3411" s="31">
        <f t="shared" si="54"/>
        <v>0.11529999999999996</v>
      </c>
    </row>
    <row r="3412" spans="5:8" x14ac:dyDescent="0.25">
      <c r="E3412" s="36"/>
      <c r="F3412" s="32" t="s">
        <v>4977</v>
      </c>
      <c r="G3412" s="34" t="s">
        <v>1557</v>
      </c>
      <c r="H3412" s="31">
        <f t="shared" si="54"/>
        <v>0.10960000000000003</v>
      </c>
    </row>
    <row r="3413" spans="5:8" x14ac:dyDescent="0.25">
      <c r="E3413" s="36"/>
      <c r="F3413" s="29" t="s">
        <v>4978</v>
      </c>
      <c r="G3413" s="34" t="s">
        <v>1557</v>
      </c>
      <c r="H3413" s="31">
        <f t="shared" si="54"/>
        <v>0.10960000000000003</v>
      </c>
    </row>
    <row r="3414" spans="5:8" x14ac:dyDescent="0.25">
      <c r="E3414" s="36"/>
      <c r="F3414" s="29" t="s">
        <v>4979</v>
      </c>
      <c r="G3414" s="34" t="s">
        <v>1600</v>
      </c>
      <c r="H3414" s="31">
        <f t="shared" si="54"/>
        <v>0.11529999999999996</v>
      </c>
    </row>
    <row r="3415" spans="5:8" x14ac:dyDescent="0.25">
      <c r="E3415" s="36"/>
      <c r="F3415" s="32" t="s">
        <v>4980</v>
      </c>
      <c r="G3415" s="34" t="s">
        <v>1551</v>
      </c>
      <c r="H3415" s="31">
        <f t="shared" si="54"/>
        <v>0.1048</v>
      </c>
    </row>
    <row r="3416" spans="5:8" x14ac:dyDescent="0.25">
      <c r="E3416" s="36"/>
      <c r="F3416" s="29" t="s">
        <v>4981</v>
      </c>
      <c r="G3416" s="34" t="s">
        <v>1551</v>
      </c>
      <c r="H3416" s="31">
        <f t="shared" si="54"/>
        <v>0.1048</v>
      </c>
    </row>
    <row r="3417" spans="5:8" x14ac:dyDescent="0.25">
      <c r="E3417" s="36"/>
      <c r="F3417" s="29" t="s">
        <v>4982</v>
      </c>
      <c r="G3417" s="34" t="s">
        <v>1600</v>
      </c>
      <c r="H3417" s="31">
        <f t="shared" si="54"/>
        <v>0.11529999999999996</v>
      </c>
    </row>
    <row r="3418" spans="5:8" x14ac:dyDescent="0.25">
      <c r="E3418" s="36"/>
      <c r="F3418" s="32" t="s">
        <v>4983</v>
      </c>
      <c r="G3418" s="34" t="s">
        <v>1600</v>
      </c>
      <c r="H3418" s="31">
        <f t="shared" si="54"/>
        <v>0.11529999999999996</v>
      </c>
    </row>
    <row r="3419" spans="5:8" x14ac:dyDescent="0.25">
      <c r="E3419" s="36"/>
      <c r="F3419" s="29" t="s">
        <v>4984</v>
      </c>
      <c r="G3419" s="34" t="s">
        <v>1600</v>
      </c>
      <c r="H3419" s="31">
        <f t="shared" si="54"/>
        <v>0.11529999999999996</v>
      </c>
    </row>
    <row r="3420" spans="5:8" x14ac:dyDescent="0.25">
      <c r="E3420" s="36"/>
      <c r="F3420" s="59" t="s">
        <v>4985</v>
      </c>
      <c r="G3420" s="34" t="s">
        <v>1600</v>
      </c>
      <c r="H3420" s="31">
        <f t="shared" si="54"/>
        <v>0.11529999999999996</v>
      </c>
    </row>
    <row r="3421" spans="5:8" x14ac:dyDescent="0.25">
      <c r="E3421" s="36"/>
      <c r="F3421" s="32" t="s">
        <v>4986</v>
      </c>
      <c r="G3421" s="34" t="s">
        <v>1600</v>
      </c>
      <c r="H3421" s="31">
        <f t="shared" si="54"/>
        <v>0.11529999999999996</v>
      </c>
    </row>
    <row r="3422" spans="5:8" x14ac:dyDescent="0.25">
      <c r="E3422" s="36"/>
      <c r="F3422" s="32" t="s">
        <v>4987</v>
      </c>
      <c r="G3422" s="34" t="s">
        <v>1600</v>
      </c>
      <c r="H3422" s="31">
        <f t="shared" si="54"/>
        <v>0.11529999999999996</v>
      </c>
    </row>
    <row r="3423" spans="5:8" x14ac:dyDescent="0.25">
      <c r="E3423" s="36"/>
      <c r="F3423" s="29" t="s">
        <v>4988</v>
      </c>
      <c r="G3423" s="34" t="s">
        <v>1600</v>
      </c>
      <c r="H3423" s="31">
        <f t="shared" si="54"/>
        <v>0.11529999999999996</v>
      </c>
    </row>
    <row r="3424" spans="5:8" x14ac:dyDescent="0.25">
      <c r="E3424" s="36"/>
      <c r="F3424" s="32" t="s">
        <v>4989</v>
      </c>
      <c r="G3424" s="34" t="s">
        <v>1600</v>
      </c>
      <c r="H3424" s="31">
        <f t="shared" si="54"/>
        <v>0.11529999999999996</v>
      </c>
    </row>
    <row r="3425" spans="5:8" x14ac:dyDescent="0.25">
      <c r="E3425" s="36"/>
      <c r="F3425" s="29" t="s">
        <v>4990</v>
      </c>
      <c r="G3425" s="34" t="s">
        <v>1600</v>
      </c>
      <c r="H3425" s="31">
        <f t="shared" si="54"/>
        <v>0.11529999999999996</v>
      </c>
    </row>
    <row r="3426" spans="5:8" x14ac:dyDescent="0.25">
      <c r="E3426" s="36"/>
      <c r="F3426" s="29" t="s">
        <v>4991</v>
      </c>
      <c r="G3426" s="34" t="s">
        <v>1553</v>
      </c>
      <c r="H3426" s="31">
        <f t="shared" si="54"/>
        <v>8.5400000000000031E-2</v>
      </c>
    </row>
    <row r="3427" spans="5:8" x14ac:dyDescent="0.25">
      <c r="E3427" s="36"/>
      <c r="F3427" s="29" t="s">
        <v>4992</v>
      </c>
      <c r="G3427" s="34" t="s">
        <v>7734</v>
      </c>
      <c r="H3427" s="31">
        <f t="shared" si="54"/>
        <v>0.11529999999999996</v>
      </c>
    </row>
    <row r="3428" spans="5:8" x14ac:dyDescent="0.25">
      <c r="E3428" s="36"/>
      <c r="F3428" s="29" t="s">
        <v>4993</v>
      </c>
      <c r="G3428" s="34" t="s">
        <v>1549</v>
      </c>
      <c r="H3428" s="31">
        <f t="shared" si="54"/>
        <v>0.11639999999999995</v>
      </c>
    </row>
    <row r="3429" spans="5:8" x14ac:dyDescent="0.25">
      <c r="E3429" s="36"/>
      <c r="F3429" s="29" t="s">
        <v>4994</v>
      </c>
      <c r="G3429" s="34" t="s">
        <v>1549</v>
      </c>
      <c r="H3429" s="31">
        <f t="shared" si="54"/>
        <v>0.11639999999999995</v>
      </c>
    </row>
    <row r="3430" spans="5:8" x14ac:dyDescent="0.25">
      <c r="E3430" s="36"/>
      <c r="F3430" s="29" t="s">
        <v>4995</v>
      </c>
      <c r="G3430" s="34" t="s">
        <v>1549</v>
      </c>
      <c r="H3430" s="31">
        <f t="shared" si="54"/>
        <v>0.11639999999999995</v>
      </c>
    </row>
    <row r="3431" spans="5:8" x14ac:dyDescent="0.25">
      <c r="E3431" s="36"/>
      <c r="F3431" s="29" t="s">
        <v>4996</v>
      </c>
      <c r="G3431" s="34" t="s">
        <v>1546</v>
      </c>
      <c r="H3431" s="31">
        <f t="shared" si="54"/>
        <v>0.11529999999999996</v>
      </c>
    </row>
    <row r="3432" spans="5:8" x14ac:dyDescent="0.25">
      <c r="E3432" s="36"/>
      <c r="F3432" s="29" t="s">
        <v>4997</v>
      </c>
      <c r="G3432" s="34" t="s">
        <v>1557</v>
      </c>
      <c r="H3432" s="31">
        <f t="shared" si="54"/>
        <v>0.10960000000000003</v>
      </c>
    </row>
    <row r="3433" spans="5:8" x14ac:dyDescent="0.25">
      <c r="E3433" s="36"/>
      <c r="F3433" s="29" t="s">
        <v>4998</v>
      </c>
      <c r="G3433" s="34" t="s">
        <v>1600</v>
      </c>
      <c r="H3433" s="31">
        <f t="shared" si="54"/>
        <v>0.11529999999999996</v>
      </c>
    </row>
    <row r="3434" spans="5:8" x14ac:dyDescent="0.25">
      <c r="E3434" s="36"/>
      <c r="F3434" s="29" t="s">
        <v>4999</v>
      </c>
      <c r="G3434" s="34" t="s">
        <v>1549</v>
      </c>
      <c r="H3434" s="31">
        <f t="shared" si="54"/>
        <v>0.11639999999999995</v>
      </c>
    </row>
    <row r="3435" spans="5:8" x14ac:dyDescent="0.25">
      <c r="E3435" s="36"/>
      <c r="F3435" s="29" t="s">
        <v>5000</v>
      </c>
      <c r="G3435" s="34" t="s">
        <v>1549</v>
      </c>
      <c r="H3435" s="31">
        <f t="shared" si="54"/>
        <v>0.11639999999999995</v>
      </c>
    </row>
    <row r="3436" spans="5:8" x14ac:dyDescent="0.25">
      <c r="E3436" s="36"/>
      <c r="F3436" s="29" t="s">
        <v>5001</v>
      </c>
      <c r="G3436" s="34" t="s">
        <v>1549</v>
      </c>
      <c r="H3436" s="31">
        <f t="shared" si="54"/>
        <v>0.11639999999999995</v>
      </c>
    </row>
    <row r="3437" spans="5:8" x14ac:dyDescent="0.25">
      <c r="E3437" s="36"/>
      <c r="F3437" s="29" t="s">
        <v>5002</v>
      </c>
      <c r="G3437" s="34" t="s">
        <v>1557</v>
      </c>
      <c r="H3437" s="31">
        <f t="shared" si="54"/>
        <v>0.10960000000000003</v>
      </c>
    </row>
    <row r="3438" spans="5:8" x14ac:dyDescent="0.25">
      <c r="E3438" s="36"/>
      <c r="F3438" s="46" t="s">
        <v>5003</v>
      </c>
      <c r="G3438" s="34" t="s">
        <v>1600</v>
      </c>
      <c r="H3438" s="31">
        <f t="shared" si="54"/>
        <v>0.11529999999999996</v>
      </c>
    </row>
    <row r="3439" spans="5:8" x14ac:dyDescent="0.25">
      <c r="E3439" s="36"/>
      <c r="F3439" s="46" t="s">
        <v>5004</v>
      </c>
      <c r="G3439" s="34" t="s">
        <v>1557</v>
      </c>
      <c r="H3439" s="31">
        <f t="shared" si="54"/>
        <v>0.10960000000000003</v>
      </c>
    </row>
    <row r="3440" spans="5:8" x14ac:dyDescent="0.25">
      <c r="E3440" s="36"/>
      <c r="F3440" s="29" t="s">
        <v>5005</v>
      </c>
      <c r="G3440" s="34" t="s">
        <v>1590</v>
      </c>
      <c r="H3440" s="31">
        <f t="shared" si="54"/>
        <v>1.2220987243040216E-2</v>
      </c>
    </row>
    <row r="3441" spans="5:8" x14ac:dyDescent="0.25">
      <c r="E3441" s="36"/>
      <c r="F3441" s="29" t="s">
        <v>5006</v>
      </c>
      <c r="G3441" s="34" t="s">
        <v>1590</v>
      </c>
      <c r="H3441" s="31">
        <f t="shared" si="54"/>
        <v>1.2220987243040216E-2</v>
      </c>
    </row>
    <row r="3442" spans="5:8" x14ac:dyDescent="0.25">
      <c r="E3442" s="36"/>
      <c r="F3442" s="29" t="s">
        <v>5007</v>
      </c>
      <c r="G3442" s="34" t="s">
        <v>1590</v>
      </c>
      <c r="H3442" s="31">
        <f t="shared" si="54"/>
        <v>1.2220987243040216E-2</v>
      </c>
    </row>
    <row r="3443" spans="5:8" x14ac:dyDescent="0.25">
      <c r="E3443" s="36"/>
      <c r="F3443" s="32" t="s">
        <v>5008</v>
      </c>
      <c r="G3443" s="34" t="s">
        <v>1590</v>
      </c>
      <c r="H3443" s="31">
        <f t="shared" si="54"/>
        <v>1.2220987243040216E-2</v>
      </c>
    </row>
    <row r="3444" spans="5:8" x14ac:dyDescent="0.25">
      <c r="E3444" s="36"/>
      <c r="F3444" s="29" t="s">
        <v>5009</v>
      </c>
      <c r="G3444" s="34" t="s">
        <v>1590</v>
      </c>
      <c r="H3444" s="31">
        <f t="shared" si="54"/>
        <v>1.2220987243040216E-2</v>
      </c>
    </row>
    <row r="3445" spans="5:8" x14ac:dyDescent="0.25">
      <c r="E3445" s="36"/>
      <c r="F3445" s="32" t="s">
        <v>5010</v>
      </c>
      <c r="G3445" s="34" t="s">
        <v>1581</v>
      </c>
      <c r="H3445" s="31">
        <f t="shared" si="54"/>
        <v>0</v>
      </c>
    </row>
    <row r="3446" spans="5:8" x14ac:dyDescent="0.25">
      <c r="E3446" s="36"/>
      <c r="F3446" s="46" t="s">
        <v>5011</v>
      </c>
      <c r="G3446" s="34" t="s">
        <v>1590</v>
      </c>
      <c r="H3446" s="31">
        <f t="shared" si="54"/>
        <v>1.2220987243040216E-2</v>
      </c>
    </row>
    <row r="3447" spans="5:8" x14ac:dyDescent="0.25">
      <c r="E3447" s="36"/>
      <c r="F3447" s="29" t="s">
        <v>5012</v>
      </c>
      <c r="G3447" s="34" t="s">
        <v>1581</v>
      </c>
      <c r="H3447" s="31">
        <f t="shared" si="54"/>
        <v>0</v>
      </c>
    </row>
    <row r="3448" spans="5:8" x14ac:dyDescent="0.25">
      <c r="E3448" s="36"/>
      <c r="F3448" s="29" t="s">
        <v>5013</v>
      </c>
      <c r="G3448" s="34" t="s">
        <v>1590</v>
      </c>
      <c r="H3448" s="31">
        <f t="shared" si="54"/>
        <v>1.2220987243040216E-2</v>
      </c>
    </row>
    <row r="3449" spans="5:8" x14ac:dyDescent="0.25">
      <c r="E3449" s="36"/>
      <c r="F3449" s="29" t="s">
        <v>5014</v>
      </c>
      <c r="G3449" s="34" t="s">
        <v>1590</v>
      </c>
      <c r="H3449" s="31">
        <f t="shared" si="54"/>
        <v>1.2220987243040216E-2</v>
      </c>
    </row>
    <row r="3450" spans="5:8" x14ac:dyDescent="0.25">
      <c r="E3450" s="36"/>
      <c r="F3450" s="29" t="s">
        <v>5015</v>
      </c>
      <c r="G3450" s="34" t="s">
        <v>1590</v>
      </c>
      <c r="H3450" s="31">
        <f t="shared" si="54"/>
        <v>1.2220987243040216E-2</v>
      </c>
    </row>
    <row r="3451" spans="5:8" x14ac:dyDescent="0.25">
      <c r="E3451" s="36"/>
      <c r="F3451" s="29" t="s">
        <v>5016</v>
      </c>
      <c r="G3451" s="34" t="s">
        <v>1590</v>
      </c>
      <c r="H3451" s="31">
        <f t="shared" si="54"/>
        <v>1.2220987243040216E-2</v>
      </c>
    </row>
    <row r="3452" spans="5:8" x14ac:dyDescent="0.25">
      <c r="E3452" s="36"/>
      <c r="F3452" s="29" t="s">
        <v>5017</v>
      </c>
      <c r="G3452" s="34" t="s">
        <v>1590</v>
      </c>
      <c r="H3452" s="31">
        <f t="shared" si="54"/>
        <v>1.2220987243040216E-2</v>
      </c>
    </row>
    <row r="3453" spans="5:8" x14ac:dyDescent="0.25">
      <c r="E3453" s="36"/>
      <c r="F3453" s="29" t="s">
        <v>5018</v>
      </c>
      <c r="G3453" s="34" t="s">
        <v>1590</v>
      </c>
      <c r="H3453" s="31">
        <f t="shared" si="54"/>
        <v>1.2220987243040216E-2</v>
      </c>
    </row>
    <row r="3454" spans="5:8" x14ac:dyDescent="0.25">
      <c r="E3454" s="36"/>
      <c r="F3454" s="32" t="s">
        <v>5019</v>
      </c>
      <c r="G3454" s="34" t="s">
        <v>1581</v>
      </c>
      <c r="H3454" s="31">
        <f t="shared" si="54"/>
        <v>0</v>
      </c>
    </row>
    <row r="3455" spans="5:8" x14ac:dyDescent="0.25">
      <c r="E3455" s="36"/>
      <c r="F3455" s="32" t="s">
        <v>5020</v>
      </c>
      <c r="G3455" s="34" t="s">
        <v>1581</v>
      </c>
      <c r="H3455" s="31">
        <f t="shared" si="54"/>
        <v>0</v>
      </c>
    </row>
    <row r="3456" spans="5:8" x14ac:dyDescent="0.25">
      <c r="E3456" s="36"/>
      <c r="F3456" s="29" t="s">
        <v>5021</v>
      </c>
      <c r="G3456" s="34" t="s">
        <v>1590</v>
      </c>
      <c r="H3456" s="31">
        <f t="shared" si="54"/>
        <v>1.2220987243040216E-2</v>
      </c>
    </row>
    <row r="3457" spans="5:8" x14ac:dyDescent="0.25">
      <c r="E3457" s="36"/>
      <c r="F3457" s="29" t="s">
        <v>5022</v>
      </c>
      <c r="G3457" s="34" t="s">
        <v>1581</v>
      </c>
      <c r="H3457" s="31">
        <f t="shared" si="54"/>
        <v>0</v>
      </c>
    </row>
    <row r="3458" spans="5:8" x14ac:dyDescent="0.25">
      <c r="E3458" s="36"/>
      <c r="F3458" s="32" t="s">
        <v>5023</v>
      </c>
      <c r="G3458" s="34" t="s">
        <v>1581</v>
      </c>
      <c r="H3458" s="31">
        <f t="shared" si="54"/>
        <v>0</v>
      </c>
    </row>
    <row r="3459" spans="5:8" x14ac:dyDescent="0.25">
      <c r="E3459" s="36"/>
      <c r="F3459" s="29" t="s">
        <v>5024</v>
      </c>
      <c r="G3459" s="34" t="s">
        <v>1581</v>
      </c>
      <c r="H3459" s="31">
        <f t="shared" si="54"/>
        <v>0</v>
      </c>
    </row>
    <row r="3460" spans="5:8" x14ac:dyDescent="0.25">
      <c r="E3460" s="36"/>
      <c r="F3460" s="29" t="s">
        <v>5025</v>
      </c>
      <c r="G3460" s="34" t="s">
        <v>1590</v>
      </c>
      <c r="H3460" s="31">
        <f t="shared" ref="H3460:H3523" si="55">VLOOKUP(G3460,$A$4:$B$31,2,FALSE)</f>
        <v>1.2220987243040216E-2</v>
      </c>
    </row>
    <row r="3461" spans="5:8" x14ac:dyDescent="0.25">
      <c r="E3461" s="36"/>
      <c r="F3461" s="29" t="s">
        <v>5026</v>
      </c>
      <c r="G3461" s="34" t="s">
        <v>1590</v>
      </c>
      <c r="H3461" s="31">
        <f t="shared" si="55"/>
        <v>1.2220987243040216E-2</v>
      </c>
    </row>
    <row r="3462" spans="5:8" x14ac:dyDescent="0.25">
      <c r="E3462" s="36"/>
      <c r="F3462" s="32" t="s">
        <v>5027</v>
      </c>
      <c r="G3462" s="34" t="s">
        <v>1581</v>
      </c>
      <c r="H3462" s="31">
        <f t="shared" si="55"/>
        <v>0</v>
      </c>
    </row>
    <row r="3463" spans="5:8" x14ac:dyDescent="0.25">
      <c r="E3463" s="36"/>
      <c r="F3463" s="29" t="s">
        <v>5028</v>
      </c>
      <c r="G3463" s="34" t="s">
        <v>1590</v>
      </c>
      <c r="H3463" s="31">
        <f t="shared" si="55"/>
        <v>1.2220987243040216E-2</v>
      </c>
    </row>
    <row r="3464" spans="5:8" x14ac:dyDescent="0.25">
      <c r="E3464" s="36"/>
      <c r="F3464" s="29" t="s">
        <v>5029</v>
      </c>
      <c r="G3464" s="34" t="s">
        <v>1581</v>
      </c>
      <c r="H3464" s="31">
        <f t="shared" si="55"/>
        <v>0</v>
      </c>
    </row>
    <row r="3465" spans="5:8" x14ac:dyDescent="0.25">
      <c r="E3465" s="36"/>
      <c r="F3465" s="32" t="s">
        <v>5030</v>
      </c>
      <c r="G3465" s="34" t="s">
        <v>1590</v>
      </c>
      <c r="H3465" s="31">
        <f t="shared" si="55"/>
        <v>1.2220987243040216E-2</v>
      </c>
    </row>
    <row r="3466" spans="5:8" x14ac:dyDescent="0.25">
      <c r="E3466" s="36"/>
      <c r="F3466" s="29" t="s">
        <v>5031</v>
      </c>
      <c r="G3466" s="34" t="s">
        <v>1581</v>
      </c>
      <c r="H3466" s="31">
        <f t="shared" si="55"/>
        <v>0</v>
      </c>
    </row>
    <row r="3467" spans="5:8" x14ac:dyDescent="0.25">
      <c r="E3467" s="36"/>
      <c r="F3467" s="29" t="s">
        <v>5032</v>
      </c>
      <c r="G3467" s="34" t="s">
        <v>1590</v>
      </c>
      <c r="H3467" s="31">
        <f t="shared" si="55"/>
        <v>1.2220987243040216E-2</v>
      </c>
    </row>
    <row r="3468" spans="5:8" x14ac:dyDescent="0.25">
      <c r="E3468" s="36"/>
      <c r="F3468" s="29" t="s">
        <v>5033</v>
      </c>
      <c r="G3468" s="34" t="s">
        <v>1590</v>
      </c>
      <c r="H3468" s="31">
        <f t="shared" si="55"/>
        <v>1.2220987243040216E-2</v>
      </c>
    </row>
    <row r="3469" spans="5:8" x14ac:dyDescent="0.25">
      <c r="E3469" s="36"/>
      <c r="F3469" s="29" t="s">
        <v>5034</v>
      </c>
      <c r="G3469" s="34" t="s">
        <v>1590</v>
      </c>
      <c r="H3469" s="31">
        <f t="shared" si="55"/>
        <v>1.2220987243040216E-2</v>
      </c>
    </row>
    <row r="3470" spans="5:8" x14ac:dyDescent="0.25">
      <c r="E3470" s="36"/>
      <c r="F3470" s="29" t="s">
        <v>5035</v>
      </c>
      <c r="G3470" s="34" t="s">
        <v>1590</v>
      </c>
      <c r="H3470" s="31">
        <f t="shared" si="55"/>
        <v>1.2220987243040216E-2</v>
      </c>
    </row>
    <row r="3471" spans="5:8" x14ac:dyDescent="0.25">
      <c r="E3471" s="36"/>
      <c r="F3471" s="29" t="s">
        <v>5036</v>
      </c>
      <c r="G3471" s="34" t="s">
        <v>1581</v>
      </c>
      <c r="H3471" s="31">
        <f t="shared" si="55"/>
        <v>0</v>
      </c>
    </row>
    <row r="3472" spans="5:8" x14ac:dyDescent="0.25">
      <c r="E3472" s="36"/>
      <c r="F3472" s="29" t="s">
        <v>5037</v>
      </c>
      <c r="G3472" s="34" t="s">
        <v>1590</v>
      </c>
      <c r="H3472" s="31">
        <f t="shared" si="55"/>
        <v>1.2220987243040216E-2</v>
      </c>
    </row>
    <row r="3473" spans="5:8" x14ac:dyDescent="0.25">
      <c r="E3473" s="36"/>
      <c r="F3473" s="29" t="s">
        <v>5038</v>
      </c>
      <c r="G3473" s="34" t="s">
        <v>1581</v>
      </c>
      <c r="H3473" s="31">
        <f t="shared" si="55"/>
        <v>0</v>
      </c>
    </row>
    <row r="3474" spans="5:8" x14ac:dyDescent="0.25">
      <c r="E3474" s="36"/>
      <c r="F3474" s="32" t="s">
        <v>5039</v>
      </c>
      <c r="G3474" s="34" t="s">
        <v>1590</v>
      </c>
      <c r="H3474" s="31">
        <f t="shared" si="55"/>
        <v>1.2220987243040216E-2</v>
      </c>
    </row>
    <row r="3475" spans="5:8" x14ac:dyDescent="0.25">
      <c r="E3475" s="36"/>
      <c r="F3475" s="32" t="s">
        <v>5040</v>
      </c>
      <c r="G3475" s="34" t="s">
        <v>1590</v>
      </c>
      <c r="H3475" s="31">
        <f t="shared" si="55"/>
        <v>1.2220987243040216E-2</v>
      </c>
    </row>
    <row r="3476" spans="5:8" x14ac:dyDescent="0.25">
      <c r="E3476" s="36"/>
      <c r="F3476" s="29" t="s">
        <v>5041</v>
      </c>
      <c r="G3476" s="34" t="s">
        <v>1590</v>
      </c>
      <c r="H3476" s="31">
        <f t="shared" si="55"/>
        <v>1.2220987243040216E-2</v>
      </c>
    </row>
    <row r="3477" spans="5:8" x14ac:dyDescent="0.25">
      <c r="E3477" s="36"/>
      <c r="F3477" s="49" t="s">
        <v>5042</v>
      </c>
      <c r="G3477" s="34" t="s">
        <v>1590</v>
      </c>
      <c r="H3477" s="31">
        <f t="shared" si="55"/>
        <v>1.2220987243040216E-2</v>
      </c>
    </row>
    <row r="3478" spans="5:8" x14ac:dyDescent="0.25">
      <c r="E3478" s="36"/>
      <c r="F3478" s="29" t="s">
        <v>5043</v>
      </c>
      <c r="G3478" s="34" t="s">
        <v>1590</v>
      </c>
      <c r="H3478" s="31">
        <f t="shared" si="55"/>
        <v>1.2220987243040216E-2</v>
      </c>
    </row>
    <row r="3479" spans="5:8" x14ac:dyDescent="0.25">
      <c r="E3479" s="36"/>
      <c r="F3479" s="43" t="s">
        <v>5044</v>
      </c>
      <c r="G3479" s="34" t="s">
        <v>1590</v>
      </c>
      <c r="H3479" s="31">
        <f t="shared" si="55"/>
        <v>1.2220987243040216E-2</v>
      </c>
    </row>
    <row r="3480" spans="5:8" x14ac:dyDescent="0.25">
      <c r="E3480" s="36"/>
      <c r="F3480" s="29" t="s">
        <v>5045</v>
      </c>
      <c r="G3480" s="34" t="s">
        <v>1581</v>
      </c>
      <c r="H3480" s="31">
        <f t="shared" si="55"/>
        <v>0</v>
      </c>
    </row>
    <row r="3481" spans="5:8" x14ac:dyDescent="0.25">
      <c r="E3481" s="36"/>
      <c r="F3481" s="29" t="s">
        <v>5046</v>
      </c>
      <c r="G3481" s="34" t="s">
        <v>1581</v>
      </c>
      <c r="H3481" s="31">
        <f t="shared" si="55"/>
        <v>0</v>
      </c>
    </row>
    <row r="3482" spans="5:8" x14ac:dyDescent="0.25">
      <c r="E3482" s="36"/>
      <c r="F3482" s="32" t="s">
        <v>5047</v>
      </c>
      <c r="G3482" s="34" t="s">
        <v>1590</v>
      </c>
      <c r="H3482" s="31">
        <f t="shared" si="55"/>
        <v>1.2220987243040216E-2</v>
      </c>
    </row>
    <row r="3483" spans="5:8" x14ac:dyDescent="0.25">
      <c r="E3483" s="36"/>
      <c r="F3483" s="50" t="s">
        <v>5048</v>
      </c>
      <c r="G3483" s="34" t="s">
        <v>1581</v>
      </c>
      <c r="H3483" s="31">
        <f t="shared" si="55"/>
        <v>0</v>
      </c>
    </row>
    <row r="3484" spans="5:8" x14ac:dyDescent="0.25">
      <c r="E3484" s="36"/>
      <c r="F3484" s="29" t="s">
        <v>5049</v>
      </c>
      <c r="G3484" s="34" t="s">
        <v>1581</v>
      </c>
      <c r="H3484" s="31">
        <f t="shared" si="55"/>
        <v>0</v>
      </c>
    </row>
    <row r="3485" spans="5:8" x14ac:dyDescent="0.25">
      <c r="E3485" s="36"/>
      <c r="F3485" s="29" t="s">
        <v>5050</v>
      </c>
      <c r="G3485" s="34" t="s">
        <v>1590</v>
      </c>
      <c r="H3485" s="31">
        <f t="shared" si="55"/>
        <v>1.2220987243040216E-2</v>
      </c>
    </row>
    <row r="3486" spans="5:8" x14ac:dyDescent="0.25">
      <c r="E3486" s="36"/>
      <c r="F3486" s="49" t="s">
        <v>5051</v>
      </c>
      <c r="G3486" s="34" t="s">
        <v>1581</v>
      </c>
      <c r="H3486" s="31">
        <f t="shared" si="55"/>
        <v>0</v>
      </c>
    </row>
    <row r="3487" spans="5:8" x14ac:dyDescent="0.25">
      <c r="E3487" s="36"/>
      <c r="F3487" s="43" t="s">
        <v>5052</v>
      </c>
      <c r="G3487" s="34" t="s">
        <v>1590</v>
      </c>
      <c r="H3487" s="31">
        <f t="shared" si="55"/>
        <v>1.2220987243040216E-2</v>
      </c>
    </row>
    <row r="3488" spans="5:8" x14ac:dyDescent="0.25">
      <c r="E3488" s="36"/>
      <c r="F3488" s="29" t="s">
        <v>5053</v>
      </c>
      <c r="G3488" s="34" t="s">
        <v>1590</v>
      </c>
      <c r="H3488" s="31">
        <f t="shared" si="55"/>
        <v>1.2220987243040216E-2</v>
      </c>
    </row>
    <row r="3489" spans="5:8" x14ac:dyDescent="0.25">
      <c r="E3489" s="36"/>
      <c r="F3489" s="29" t="s">
        <v>5054</v>
      </c>
      <c r="G3489" s="34" t="s">
        <v>1581</v>
      </c>
      <c r="H3489" s="31">
        <f t="shared" si="55"/>
        <v>0</v>
      </c>
    </row>
    <row r="3490" spans="5:8" x14ac:dyDescent="0.25">
      <c r="E3490" s="36"/>
      <c r="F3490" s="46" t="s">
        <v>5055</v>
      </c>
      <c r="G3490" s="34" t="s">
        <v>1581</v>
      </c>
      <c r="H3490" s="31">
        <f t="shared" si="55"/>
        <v>0</v>
      </c>
    </row>
    <row r="3491" spans="5:8" x14ac:dyDescent="0.25">
      <c r="E3491" s="36"/>
      <c r="F3491" s="50" t="s">
        <v>5056</v>
      </c>
      <c r="G3491" s="34" t="s">
        <v>1581</v>
      </c>
      <c r="H3491" s="31">
        <f t="shared" si="55"/>
        <v>0</v>
      </c>
    </row>
    <row r="3492" spans="5:8" x14ac:dyDescent="0.25">
      <c r="E3492" s="36"/>
      <c r="F3492" s="46" t="s">
        <v>5057</v>
      </c>
      <c r="G3492" s="34" t="s">
        <v>1581</v>
      </c>
      <c r="H3492" s="31">
        <f t="shared" si="55"/>
        <v>0</v>
      </c>
    </row>
    <row r="3493" spans="5:8" x14ac:dyDescent="0.25">
      <c r="E3493" s="36"/>
      <c r="F3493" s="46" t="s">
        <v>5058</v>
      </c>
      <c r="G3493" s="34" t="s">
        <v>1590</v>
      </c>
      <c r="H3493" s="31">
        <f t="shared" si="55"/>
        <v>1.2220987243040216E-2</v>
      </c>
    </row>
    <row r="3494" spans="5:8" x14ac:dyDescent="0.25">
      <c r="E3494" s="36"/>
      <c r="F3494" s="29" t="s">
        <v>5059</v>
      </c>
      <c r="G3494" s="34" t="s">
        <v>1581</v>
      </c>
      <c r="H3494" s="31">
        <f t="shared" si="55"/>
        <v>0</v>
      </c>
    </row>
    <row r="3495" spans="5:8" x14ac:dyDescent="0.25">
      <c r="E3495" s="36"/>
      <c r="F3495" s="29" t="s">
        <v>5060</v>
      </c>
      <c r="G3495" s="34" t="s">
        <v>1590</v>
      </c>
      <c r="H3495" s="31">
        <f t="shared" si="55"/>
        <v>1.2220987243040216E-2</v>
      </c>
    </row>
    <row r="3496" spans="5:8" x14ac:dyDescent="0.25">
      <c r="E3496" s="36"/>
      <c r="F3496" s="32" t="s">
        <v>5061</v>
      </c>
      <c r="G3496" s="34" t="s">
        <v>1581</v>
      </c>
      <c r="H3496" s="31">
        <f t="shared" si="55"/>
        <v>0</v>
      </c>
    </row>
    <row r="3497" spans="5:8" x14ac:dyDescent="0.25">
      <c r="E3497" s="36"/>
      <c r="F3497" s="32" t="s">
        <v>5062</v>
      </c>
      <c r="G3497" s="34" t="s">
        <v>1590</v>
      </c>
      <c r="H3497" s="31">
        <f t="shared" si="55"/>
        <v>1.2220987243040216E-2</v>
      </c>
    </row>
    <row r="3498" spans="5:8" x14ac:dyDescent="0.25">
      <c r="E3498" s="36"/>
      <c r="F3498" s="49" t="s">
        <v>5063</v>
      </c>
      <c r="G3498" s="34" t="s">
        <v>1581</v>
      </c>
      <c r="H3498" s="31">
        <f t="shared" si="55"/>
        <v>0</v>
      </c>
    </row>
    <row r="3499" spans="5:8" x14ac:dyDescent="0.25">
      <c r="E3499" s="36"/>
      <c r="F3499" s="32" t="s">
        <v>5064</v>
      </c>
      <c r="G3499" s="34" t="s">
        <v>1581</v>
      </c>
      <c r="H3499" s="31">
        <f t="shared" si="55"/>
        <v>0</v>
      </c>
    </row>
    <row r="3500" spans="5:8" x14ac:dyDescent="0.25">
      <c r="E3500" s="36"/>
      <c r="F3500" s="29" t="s">
        <v>5065</v>
      </c>
      <c r="G3500" s="34" t="s">
        <v>1590</v>
      </c>
      <c r="H3500" s="31">
        <f t="shared" si="55"/>
        <v>1.2220987243040216E-2</v>
      </c>
    </row>
    <row r="3501" spans="5:8" x14ac:dyDescent="0.25">
      <c r="E3501" s="36"/>
      <c r="F3501" s="29" t="s">
        <v>5066</v>
      </c>
      <c r="G3501" s="34" t="s">
        <v>1590</v>
      </c>
      <c r="H3501" s="31">
        <f t="shared" si="55"/>
        <v>1.2220987243040216E-2</v>
      </c>
    </row>
    <row r="3502" spans="5:8" x14ac:dyDescent="0.25">
      <c r="E3502" s="36"/>
      <c r="F3502" s="29" t="s">
        <v>5067</v>
      </c>
      <c r="G3502" s="34" t="s">
        <v>1590</v>
      </c>
      <c r="H3502" s="31">
        <f t="shared" si="55"/>
        <v>1.2220987243040216E-2</v>
      </c>
    </row>
    <row r="3503" spans="5:8" x14ac:dyDescent="0.25">
      <c r="E3503" s="36"/>
      <c r="F3503" s="29" t="s">
        <v>5068</v>
      </c>
      <c r="G3503" s="34" t="s">
        <v>1590</v>
      </c>
      <c r="H3503" s="31">
        <f t="shared" si="55"/>
        <v>1.2220987243040216E-2</v>
      </c>
    </row>
    <row r="3504" spans="5:8" x14ac:dyDescent="0.25">
      <c r="E3504" s="36"/>
      <c r="F3504" s="29" t="s">
        <v>5069</v>
      </c>
      <c r="G3504" s="34" t="s">
        <v>1581</v>
      </c>
      <c r="H3504" s="31">
        <f t="shared" si="55"/>
        <v>0</v>
      </c>
    </row>
    <row r="3505" spans="5:8" x14ac:dyDescent="0.25">
      <c r="E3505" s="36"/>
      <c r="F3505" s="43" t="s">
        <v>5070</v>
      </c>
      <c r="G3505" s="34" t="s">
        <v>1581</v>
      </c>
      <c r="H3505" s="31">
        <f t="shared" si="55"/>
        <v>0</v>
      </c>
    </row>
    <row r="3506" spans="5:8" x14ac:dyDescent="0.25">
      <c r="E3506" s="36"/>
      <c r="F3506" s="43" t="s">
        <v>5071</v>
      </c>
      <c r="G3506" s="34" t="s">
        <v>1590</v>
      </c>
      <c r="H3506" s="31">
        <f t="shared" si="55"/>
        <v>1.2220987243040216E-2</v>
      </c>
    </row>
    <row r="3507" spans="5:8" x14ac:dyDescent="0.25">
      <c r="E3507" s="36"/>
      <c r="F3507" s="32" t="s">
        <v>5072</v>
      </c>
      <c r="G3507" s="34" t="s">
        <v>1590</v>
      </c>
      <c r="H3507" s="31">
        <f t="shared" si="55"/>
        <v>1.2220987243040216E-2</v>
      </c>
    </row>
    <row r="3508" spans="5:8" x14ac:dyDescent="0.25">
      <c r="E3508" s="36"/>
      <c r="F3508" s="29" t="s">
        <v>5073</v>
      </c>
      <c r="G3508" s="34" t="s">
        <v>1581</v>
      </c>
      <c r="H3508" s="31">
        <f t="shared" si="55"/>
        <v>0</v>
      </c>
    </row>
    <row r="3509" spans="5:8" x14ac:dyDescent="0.25">
      <c r="E3509" s="36"/>
      <c r="F3509" s="29" t="s">
        <v>5074</v>
      </c>
      <c r="G3509" s="34" t="s">
        <v>1581</v>
      </c>
      <c r="H3509" s="31">
        <f t="shared" si="55"/>
        <v>0</v>
      </c>
    </row>
    <row r="3510" spans="5:8" x14ac:dyDescent="0.25">
      <c r="E3510" s="36"/>
      <c r="F3510" s="29" t="s">
        <v>5075</v>
      </c>
      <c r="G3510" s="34" t="s">
        <v>1581</v>
      </c>
      <c r="H3510" s="31">
        <f t="shared" si="55"/>
        <v>0</v>
      </c>
    </row>
    <row r="3511" spans="5:8" x14ac:dyDescent="0.25">
      <c r="E3511" s="36"/>
      <c r="F3511" s="29" t="s">
        <v>5076</v>
      </c>
      <c r="G3511" s="34" t="s">
        <v>1581</v>
      </c>
      <c r="H3511" s="31">
        <f t="shared" si="55"/>
        <v>0</v>
      </c>
    </row>
    <row r="3512" spans="5:8" x14ac:dyDescent="0.25">
      <c r="E3512" s="36"/>
      <c r="F3512" s="29" t="s">
        <v>5077</v>
      </c>
      <c r="G3512" s="34" t="s">
        <v>1590</v>
      </c>
      <c r="H3512" s="31">
        <f t="shared" si="55"/>
        <v>1.2220987243040216E-2</v>
      </c>
    </row>
    <row r="3513" spans="5:8" x14ac:dyDescent="0.25">
      <c r="E3513" s="36"/>
      <c r="F3513" s="29" t="s">
        <v>5078</v>
      </c>
      <c r="G3513" s="34" t="s">
        <v>1581</v>
      </c>
      <c r="H3513" s="31">
        <f t="shared" si="55"/>
        <v>0</v>
      </c>
    </row>
    <row r="3514" spans="5:8" x14ac:dyDescent="0.25">
      <c r="E3514" s="36"/>
      <c r="F3514" s="29" t="s">
        <v>5079</v>
      </c>
      <c r="G3514" s="34" t="s">
        <v>1590</v>
      </c>
      <c r="H3514" s="31">
        <f t="shared" si="55"/>
        <v>1.2220987243040216E-2</v>
      </c>
    </row>
    <row r="3515" spans="5:8" x14ac:dyDescent="0.25">
      <c r="E3515" s="36"/>
      <c r="F3515" s="46" t="s">
        <v>5080</v>
      </c>
      <c r="G3515" s="34" t="s">
        <v>1590</v>
      </c>
      <c r="H3515" s="31">
        <f t="shared" si="55"/>
        <v>1.2220987243040216E-2</v>
      </c>
    </row>
    <row r="3516" spans="5:8" x14ac:dyDescent="0.25">
      <c r="E3516" s="36"/>
      <c r="F3516" s="29" t="s">
        <v>5081</v>
      </c>
      <c r="G3516" s="34" t="s">
        <v>1581</v>
      </c>
      <c r="H3516" s="31">
        <f t="shared" si="55"/>
        <v>0</v>
      </c>
    </row>
    <row r="3517" spans="5:8" x14ac:dyDescent="0.25">
      <c r="E3517" s="36"/>
      <c r="F3517" s="29" t="s">
        <v>5082</v>
      </c>
      <c r="G3517" s="34" t="s">
        <v>1581</v>
      </c>
      <c r="H3517" s="31">
        <f t="shared" si="55"/>
        <v>0</v>
      </c>
    </row>
    <row r="3518" spans="5:8" x14ac:dyDescent="0.25">
      <c r="E3518" s="36"/>
      <c r="F3518" s="29" t="s">
        <v>5083</v>
      </c>
      <c r="G3518" s="34" t="s">
        <v>1581</v>
      </c>
      <c r="H3518" s="31">
        <f t="shared" si="55"/>
        <v>0</v>
      </c>
    </row>
    <row r="3519" spans="5:8" x14ac:dyDescent="0.25">
      <c r="E3519" s="36"/>
      <c r="F3519" s="29" t="s">
        <v>5084</v>
      </c>
      <c r="G3519" s="34" t="s">
        <v>1581</v>
      </c>
      <c r="H3519" s="31">
        <f t="shared" si="55"/>
        <v>0</v>
      </c>
    </row>
    <row r="3520" spans="5:8" x14ac:dyDescent="0.25">
      <c r="E3520" s="36"/>
      <c r="F3520" s="29" t="s">
        <v>5085</v>
      </c>
      <c r="G3520" s="34" t="s">
        <v>1581</v>
      </c>
      <c r="H3520" s="31">
        <f t="shared" si="55"/>
        <v>0</v>
      </c>
    </row>
    <row r="3521" spans="5:8" x14ac:dyDescent="0.25">
      <c r="E3521" s="36"/>
      <c r="F3521" s="49" t="s">
        <v>5086</v>
      </c>
      <c r="G3521" s="34" t="s">
        <v>1581</v>
      </c>
      <c r="H3521" s="31">
        <f t="shared" si="55"/>
        <v>0</v>
      </c>
    </row>
    <row r="3522" spans="5:8" x14ac:dyDescent="0.25">
      <c r="E3522" s="36"/>
      <c r="F3522" s="29" t="s">
        <v>5087</v>
      </c>
      <c r="G3522" s="34" t="s">
        <v>1581</v>
      </c>
      <c r="H3522" s="31">
        <f t="shared" si="55"/>
        <v>0</v>
      </c>
    </row>
    <row r="3523" spans="5:8" x14ac:dyDescent="0.25">
      <c r="E3523" s="36"/>
      <c r="F3523" s="29" t="s">
        <v>5088</v>
      </c>
      <c r="G3523" s="34" t="s">
        <v>1581</v>
      </c>
      <c r="H3523" s="31">
        <f t="shared" si="55"/>
        <v>0</v>
      </c>
    </row>
    <row r="3524" spans="5:8" x14ac:dyDescent="0.25">
      <c r="E3524" s="36"/>
      <c r="F3524" s="49" t="s">
        <v>5089</v>
      </c>
      <c r="G3524" s="34" t="s">
        <v>1581</v>
      </c>
      <c r="H3524" s="31">
        <f t="shared" ref="H3524:H3587" si="56">VLOOKUP(G3524,$A$4:$B$31,2,FALSE)</f>
        <v>0</v>
      </c>
    </row>
    <row r="3525" spans="5:8" x14ac:dyDescent="0.25">
      <c r="E3525" s="36"/>
      <c r="F3525" s="49" t="s">
        <v>5090</v>
      </c>
      <c r="G3525" s="34" t="s">
        <v>1581</v>
      </c>
      <c r="H3525" s="31">
        <f t="shared" si="56"/>
        <v>0</v>
      </c>
    </row>
    <row r="3526" spans="5:8" x14ac:dyDescent="0.25">
      <c r="E3526" s="36"/>
      <c r="F3526" s="29" t="s">
        <v>5091</v>
      </c>
      <c r="G3526" s="34" t="s">
        <v>1581</v>
      </c>
      <c r="H3526" s="31">
        <f t="shared" si="56"/>
        <v>0</v>
      </c>
    </row>
    <row r="3527" spans="5:8" x14ac:dyDescent="0.25">
      <c r="E3527" s="36"/>
      <c r="F3527" s="29" t="s">
        <v>5092</v>
      </c>
      <c r="G3527" s="34" t="s">
        <v>1581</v>
      </c>
      <c r="H3527" s="31">
        <f t="shared" si="56"/>
        <v>0</v>
      </c>
    </row>
    <row r="3528" spans="5:8" x14ac:dyDescent="0.25">
      <c r="E3528" s="36"/>
      <c r="F3528" s="32" t="s">
        <v>5093</v>
      </c>
      <c r="G3528" s="34" t="s">
        <v>1590</v>
      </c>
      <c r="H3528" s="31">
        <f t="shared" si="56"/>
        <v>1.2220987243040216E-2</v>
      </c>
    </row>
    <row r="3529" spans="5:8" x14ac:dyDescent="0.25">
      <c r="E3529" s="36"/>
      <c r="F3529" s="46" t="s">
        <v>5094</v>
      </c>
      <c r="G3529" s="34" t="s">
        <v>1590</v>
      </c>
      <c r="H3529" s="31">
        <f t="shared" si="56"/>
        <v>1.2220987243040216E-2</v>
      </c>
    </row>
    <row r="3530" spans="5:8" x14ac:dyDescent="0.25">
      <c r="E3530" s="36"/>
      <c r="F3530" s="29" t="s">
        <v>5095</v>
      </c>
      <c r="G3530" s="34" t="s">
        <v>1581</v>
      </c>
      <c r="H3530" s="31">
        <f t="shared" si="56"/>
        <v>0</v>
      </c>
    </row>
    <row r="3531" spans="5:8" x14ac:dyDescent="0.25">
      <c r="E3531" s="36"/>
      <c r="F3531" s="29" t="s">
        <v>5096</v>
      </c>
      <c r="G3531" s="34" t="s">
        <v>1581</v>
      </c>
      <c r="H3531" s="31">
        <f t="shared" si="56"/>
        <v>0</v>
      </c>
    </row>
    <row r="3532" spans="5:8" x14ac:dyDescent="0.25">
      <c r="E3532" s="36"/>
      <c r="F3532" s="29" t="s">
        <v>5097</v>
      </c>
      <c r="G3532" s="34" t="s">
        <v>1581</v>
      </c>
      <c r="H3532" s="31">
        <f t="shared" si="56"/>
        <v>0</v>
      </c>
    </row>
    <row r="3533" spans="5:8" x14ac:dyDescent="0.25">
      <c r="E3533" s="36"/>
      <c r="F3533" s="35" t="s">
        <v>5098</v>
      </c>
      <c r="G3533" s="34" t="s">
        <v>1581</v>
      </c>
      <c r="H3533" s="31">
        <f t="shared" si="56"/>
        <v>0</v>
      </c>
    </row>
    <row r="3534" spans="5:8" x14ac:dyDescent="0.25">
      <c r="E3534" s="36"/>
      <c r="F3534" s="29" t="s">
        <v>5099</v>
      </c>
      <c r="G3534" s="34" t="s">
        <v>1581</v>
      </c>
      <c r="H3534" s="31">
        <f t="shared" si="56"/>
        <v>0</v>
      </c>
    </row>
    <row r="3535" spans="5:8" x14ac:dyDescent="0.25">
      <c r="E3535" s="36"/>
      <c r="F3535" s="29" t="s">
        <v>5100</v>
      </c>
      <c r="G3535" s="34" t="s">
        <v>1590</v>
      </c>
      <c r="H3535" s="31">
        <f t="shared" si="56"/>
        <v>1.2220987243040216E-2</v>
      </c>
    </row>
    <row r="3536" spans="5:8" x14ac:dyDescent="0.25">
      <c r="E3536" s="36"/>
      <c r="F3536" s="29" t="s">
        <v>5101</v>
      </c>
      <c r="G3536" s="34" t="s">
        <v>1590</v>
      </c>
      <c r="H3536" s="31">
        <f t="shared" si="56"/>
        <v>1.2220987243040216E-2</v>
      </c>
    </row>
    <row r="3537" spans="5:8" x14ac:dyDescent="0.25">
      <c r="E3537" s="36"/>
      <c r="F3537" s="29" t="s">
        <v>5102</v>
      </c>
      <c r="G3537" s="34" t="s">
        <v>1590</v>
      </c>
      <c r="H3537" s="31">
        <f t="shared" si="56"/>
        <v>1.2220987243040216E-2</v>
      </c>
    </row>
    <row r="3538" spans="5:8" x14ac:dyDescent="0.25">
      <c r="E3538" s="36"/>
      <c r="F3538" s="29" t="s">
        <v>5103</v>
      </c>
      <c r="G3538" s="34" t="s">
        <v>1590</v>
      </c>
      <c r="H3538" s="31">
        <f t="shared" si="56"/>
        <v>1.2220987243040216E-2</v>
      </c>
    </row>
    <row r="3539" spans="5:8" x14ac:dyDescent="0.25">
      <c r="E3539" s="36"/>
      <c r="F3539" s="32" t="s">
        <v>5104</v>
      </c>
      <c r="G3539" s="34" t="s">
        <v>1590</v>
      </c>
      <c r="H3539" s="31">
        <f t="shared" si="56"/>
        <v>1.2220987243040216E-2</v>
      </c>
    </row>
    <row r="3540" spans="5:8" x14ac:dyDescent="0.25">
      <c r="E3540" s="36"/>
      <c r="F3540" s="46" t="s">
        <v>5105</v>
      </c>
      <c r="G3540" s="34" t="s">
        <v>1590</v>
      </c>
      <c r="H3540" s="31">
        <f t="shared" si="56"/>
        <v>1.2220987243040216E-2</v>
      </c>
    </row>
    <row r="3541" spans="5:8" x14ac:dyDescent="0.25">
      <c r="E3541" s="36"/>
      <c r="F3541" s="29" t="s">
        <v>5106</v>
      </c>
      <c r="G3541" s="34" t="s">
        <v>1581</v>
      </c>
      <c r="H3541" s="31">
        <f t="shared" si="56"/>
        <v>0</v>
      </c>
    </row>
    <row r="3542" spans="5:8" x14ac:dyDescent="0.25">
      <c r="E3542" s="36"/>
      <c r="F3542" s="46" t="s">
        <v>5107</v>
      </c>
      <c r="G3542" s="34" t="s">
        <v>1590</v>
      </c>
      <c r="H3542" s="31">
        <f t="shared" si="56"/>
        <v>1.2220987243040216E-2</v>
      </c>
    </row>
    <row r="3543" spans="5:8" x14ac:dyDescent="0.25">
      <c r="E3543" s="36"/>
      <c r="F3543" s="29" t="s">
        <v>5108</v>
      </c>
      <c r="G3543" s="34" t="s">
        <v>1590</v>
      </c>
      <c r="H3543" s="31">
        <f t="shared" si="56"/>
        <v>1.2220987243040216E-2</v>
      </c>
    </row>
    <row r="3544" spans="5:8" x14ac:dyDescent="0.25">
      <c r="E3544" s="36"/>
      <c r="F3544" s="29" t="s">
        <v>5109</v>
      </c>
      <c r="G3544" s="34" t="s">
        <v>1590</v>
      </c>
      <c r="H3544" s="31">
        <f t="shared" si="56"/>
        <v>1.2220987243040216E-2</v>
      </c>
    </row>
    <row r="3545" spans="5:8" x14ac:dyDescent="0.25">
      <c r="E3545" s="36"/>
      <c r="F3545" s="29" t="s">
        <v>5110</v>
      </c>
      <c r="G3545" s="34" t="s">
        <v>1590</v>
      </c>
      <c r="H3545" s="31">
        <f t="shared" si="56"/>
        <v>1.2220987243040216E-2</v>
      </c>
    </row>
    <row r="3546" spans="5:8" x14ac:dyDescent="0.25">
      <c r="E3546" s="36"/>
      <c r="F3546" s="29" t="s">
        <v>5111</v>
      </c>
      <c r="G3546" s="34" t="s">
        <v>1581</v>
      </c>
      <c r="H3546" s="31">
        <f t="shared" si="56"/>
        <v>0</v>
      </c>
    </row>
    <row r="3547" spans="5:8" x14ac:dyDescent="0.25">
      <c r="E3547" s="36"/>
      <c r="F3547" s="29" t="s">
        <v>5112</v>
      </c>
      <c r="G3547" s="34" t="s">
        <v>1590</v>
      </c>
      <c r="H3547" s="31">
        <f t="shared" si="56"/>
        <v>1.2220987243040216E-2</v>
      </c>
    </row>
    <row r="3548" spans="5:8" x14ac:dyDescent="0.25">
      <c r="E3548" s="36"/>
      <c r="F3548" s="29" t="s">
        <v>5113</v>
      </c>
      <c r="G3548" s="34" t="s">
        <v>1590</v>
      </c>
      <c r="H3548" s="31">
        <f t="shared" si="56"/>
        <v>1.2220987243040216E-2</v>
      </c>
    </row>
    <row r="3549" spans="5:8" x14ac:dyDescent="0.25">
      <c r="E3549" s="36"/>
      <c r="F3549" s="46" t="s">
        <v>5114</v>
      </c>
      <c r="G3549" s="34" t="s">
        <v>1590</v>
      </c>
      <c r="H3549" s="31">
        <f t="shared" si="56"/>
        <v>1.2220987243040216E-2</v>
      </c>
    </row>
    <row r="3550" spans="5:8" x14ac:dyDescent="0.25">
      <c r="E3550" s="36"/>
      <c r="F3550" s="29" t="s">
        <v>5115</v>
      </c>
      <c r="G3550" s="34" t="s">
        <v>1590</v>
      </c>
      <c r="H3550" s="31">
        <f t="shared" si="56"/>
        <v>1.2220987243040216E-2</v>
      </c>
    </row>
    <row r="3551" spans="5:8" x14ac:dyDescent="0.25">
      <c r="E3551" s="36"/>
      <c r="F3551" s="32" t="s">
        <v>5116</v>
      </c>
      <c r="G3551" s="34" t="s">
        <v>1581</v>
      </c>
      <c r="H3551" s="31">
        <f t="shared" si="56"/>
        <v>0</v>
      </c>
    </row>
    <row r="3552" spans="5:8" x14ac:dyDescent="0.25">
      <c r="E3552" s="36"/>
      <c r="F3552" s="29" t="s">
        <v>5117</v>
      </c>
      <c r="G3552" s="34" t="s">
        <v>1590</v>
      </c>
      <c r="H3552" s="31">
        <f t="shared" si="56"/>
        <v>1.2220987243040216E-2</v>
      </c>
    </row>
    <row r="3553" spans="5:8" x14ac:dyDescent="0.25">
      <c r="E3553" s="36"/>
      <c r="F3553" s="29" t="s">
        <v>5118</v>
      </c>
      <c r="G3553" s="34" t="s">
        <v>1581</v>
      </c>
      <c r="H3553" s="31">
        <f t="shared" si="56"/>
        <v>0</v>
      </c>
    </row>
    <row r="3554" spans="5:8" x14ac:dyDescent="0.25">
      <c r="E3554" s="36"/>
      <c r="F3554" s="29" t="s">
        <v>5119</v>
      </c>
      <c r="G3554" s="34" t="s">
        <v>1581</v>
      </c>
      <c r="H3554" s="31">
        <f t="shared" si="56"/>
        <v>0</v>
      </c>
    </row>
    <row r="3555" spans="5:8" x14ac:dyDescent="0.25">
      <c r="E3555" s="36"/>
      <c r="F3555" s="29" t="s">
        <v>5120</v>
      </c>
      <c r="G3555" s="34" t="s">
        <v>1581</v>
      </c>
      <c r="H3555" s="31">
        <f t="shared" si="56"/>
        <v>0</v>
      </c>
    </row>
    <row r="3556" spans="5:8" x14ac:dyDescent="0.25">
      <c r="E3556" s="36"/>
      <c r="F3556" s="29" t="s">
        <v>5121</v>
      </c>
      <c r="G3556" s="34" t="s">
        <v>1590</v>
      </c>
      <c r="H3556" s="31">
        <f t="shared" si="56"/>
        <v>1.2220987243040216E-2</v>
      </c>
    </row>
    <row r="3557" spans="5:8" x14ac:dyDescent="0.25">
      <c r="E3557" s="36"/>
      <c r="F3557" s="29" t="s">
        <v>5122</v>
      </c>
      <c r="G3557" s="34" t="s">
        <v>1581</v>
      </c>
      <c r="H3557" s="31">
        <f t="shared" si="56"/>
        <v>0</v>
      </c>
    </row>
    <row r="3558" spans="5:8" x14ac:dyDescent="0.25">
      <c r="E3558" s="36"/>
      <c r="F3558" s="50" t="s">
        <v>5123</v>
      </c>
      <c r="G3558" s="34" t="s">
        <v>1590</v>
      </c>
      <c r="H3558" s="31">
        <f t="shared" si="56"/>
        <v>1.2220987243040216E-2</v>
      </c>
    </row>
    <row r="3559" spans="5:8" x14ac:dyDescent="0.25">
      <c r="E3559" s="36"/>
      <c r="F3559" s="29" t="s">
        <v>5124</v>
      </c>
      <c r="G3559" s="34" t="s">
        <v>1590</v>
      </c>
      <c r="H3559" s="31">
        <f t="shared" si="56"/>
        <v>1.2220987243040216E-2</v>
      </c>
    </row>
    <row r="3560" spans="5:8" x14ac:dyDescent="0.25">
      <c r="E3560" s="36"/>
      <c r="F3560" s="29" t="s">
        <v>5125</v>
      </c>
      <c r="G3560" s="34" t="s">
        <v>1581</v>
      </c>
      <c r="H3560" s="31">
        <f t="shared" si="56"/>
        <v>0</v>
      </c>
    </row>
    <row r="3561" spans="5:8" x14ac:dyDescent="0.25">
      <c r="E3561" s="36"/>
      <c r="F3561" s="29" t="s">
        <v>5126</v>
      </c>
      <c r="G3561" s="34" t="s">
        <v>1581</v>
      </c>
      <c r="H3561" s="31">
        <f t="shared" si="56"/>
        <v>0</v>
      </c>
    </row>
    <row r="3562" spans="5:8" x14ac:dyDescent="0.25">
      <c r="E3562" s="36"/>
      <c r="F3562" s="59" t="s">
        <v>5127</v>
      </c>
      <c r="G3562" s="34" t="s">
        <v>1581</v>
      </c>
      <c r="H3562" s="31">
        <f t="shared" si="56"/>
        <v>0</v>
      </c>
    </row>
    <row r="3563" spans="5:8" x14ac:dyDescent="0.25">
      <c r="E3563" s="36"/>
      <c r="F3563" s="29" t="s">
        <v>5128</v>
      </c>
      <c r="G3563" s="34" t="s">
        <v>1581</v>
      </c>
      <c r="H3563" s="31">
        <f t="shared" si="56"/>
        <v>0</v>
      </c>
    </row>
    <row r="3564" spans="5:8" x14ac:dyDescent="0.25">
      <c r="E3564" s="36"/>
      <c r="F3564" s="29" t="s">
        <v>5129</v>
      </c>
      <c r="G3564" s="34" t="s">
        <v>1590</v>
      </c>
      <c r="H3564" s="31">
        <f t="shared" si="56"/>
        <v>1.2220987243040216E-2</v>
      </c>
    </row>
    <row r="3565" spans="5:8" x14ac:dyDescent="0.25">
      <c r="E3565" s="36"/>
      <c r="F3565" s="32" t="s">
        <v>5130</v>
      </c>
      <c r="G3565" s="34" t="s">
        <v>1590</v>
      </c>
      <c r="H3565" s="31">
        <f t="shared" si="56"/>
        <v>1.2220987243040216E-2</v>
      </c>
    </row>
    <row r="3566" spans="5:8" x14ac:dyDescent="0.25">
      <c r="E3566" s="36"/>
      <c r="F3566" s="29" t="s">
        <v>5131</v>
      </c>
      <c r="G3566" s="34" t="s">
        <v>1590</v>
      </c>
      <c r="H3566" s="31">
        <f t="shared" si="56"/>
        <v>1.2220987243040216E-2</v>
      </c>
    </row>
    <row r="3567" spans="5:8" x14ac:dyDescent="0.25">
      <c r="E3567" s="36"/>
      <c r="F3567" s="29" t="s">
        <v>5132</v>
      </c>
      <c r="G3567" s="34" t="s">
        <v>1590</v>
      </c>
      <c r="H3567" s="31">
        <f t="shared" si="56"/>
        <v>1.2220987243040216E-2</v>
      </c>
    </row>
    <row r="3568" spans="5:8" x14ac:dyDescent="0.25">
      <c r="E3568" s="36"/>
      <c r="F3568" s="32" t="s">
        <v>5133</v>
      </c>
      <c r="G3568" s="34" t="s">
        <v>1590</v>
      </c>
      <c r="H3568" s="31">
        <f t="shared" si="56"/>
        <v>1.2220987243040216E-2</v>
      </c>
    </row>
    <row r="3569" spans="5:8" x14ac:dyDescent="0.25">
      <c r="E3569" s="36"/>
      <c r="F3569" s="29" t="s">
        <v>5134</v>
      </c>
      <c r="G3569" s="34" t="s">
        <v>1590</v>
      </c>
      <c r="H3569" s="31">
        <f t="shared" si="56"/>
        <v>1.2220987243040216E-2</v>
      </c>
    </row>
    <row r="3570" spans="5:8" x14ac:dyDescent="0.25">
      <c r="E3570" s="36"/>
      <c r="F3570" s="29" t="s">
        <v>5135</v>
      </c>
      <c r="G3570" s="34" t="s">
        <v>1581</v>
      </c>
      <c r="H3570" s="31">
        <f t="shared" si="56"/>
        <v>0</v>
      </c>
    </row>
    <row r="3571" spans="5:8" x14ac:dyDescent="0.25">
      <c r="E3571" s="36"/>
      <c r="F3571" s="29" t="s">
        <v>5136</v>
      </c>
      <c r="G3571" s="34" t="s">
        <v>1590</v>
      </c>
      <c r="H3571" s="31">
        <f t="shared" si="56"/>
        <v>1.2220987243040216E-2</v>
      </c>
    </row>
    <row r="3572" spans="5:8" x14ac:dyDescent="0.25">
      <c r="E3572" s="36"/>
      <c r="F3572" s="29" t="s">
        <v>5137</v>
      </c>
      <c r="G3572" s="34" t="s">
        <v>1590</v>
      </c>
      <c r="H3572" s="31">
        <f t="shared" si="56"/>
        <v>1.2220987243040216E-2</v>
      </c>
    </row>
    <row r="3573" spans="5:8" x14ac:dyDescent="0.25">
      <c r="E3573" s="36"/>
      <c r="F3573" s="29" t="s">
        <v>5138</v>
      </c>
      <c r="G3573" s="34" t="s">
        <v>1581</v>
      </c>
      <c r="H3573" s="31">
        <f t="shared" si="56"/>
        <v>0</v>
      </c>
    </row>
    <row r="3574" spans="5:8" x14ac:dyDescent="0.25">
      <c r="E3574" s="36"/>
      <c r="F3574" s="29" t="s">
        <v>5139</v>
      </c>
      <c r="G3574" s="34" t="s">
        <v>1581</v>
      </c>
      <c r="H3574" s="31">
        <f t="shared" si="56"/>
        <v>0</v>
      </c>
    </row>
    <row r="3575" spans="5:8" x14ac:dyDescent="0.25">
      <c r="E3575" s="36"/>
      <c r="F3575" s="29" t="s">
        <v>5140</v>
      </c>
      <c r="G3575" s="34" t="s">
        <v>1590</v>
      </c>
      <c r="H3575" s="31">
        <f t="shared" si="56"/>
        <v>1.2220987243040216E-2</v>
      </c>
    </row>
    <row r="3576" spans="5:8" x14ac:dyDescent="0.25">
      <c r="E3576" s="36"/>
      <c r="F3576" s="45" t="s">
        <v>5141</v>
      </c>
      <c r="G3576" s="34" t="s">
        <v>1581</v>
      </c>
      <c r="H3576" s="31">
        <f t="shared" si="56"/>
        <v>0</v>
      </c>
    </row>
    <row r="3577" spans="5:8" x14ac:dyDescent="0.25">
      <c r="E3577" s="36"/>
      <c r="F3577" s="29" t="s">
        <v>5142</v>
      </c>
      <c r="G3577" s="34" t="s">
        <v>1581</v>
      </c>
      <c r="H3577" s="31">
        <f t="shared" si="56"/>
        <v>0</v>
      </c>
    </row>
    <row r="3578" spans="5:8" x14ac:dyDescent="0.25">
      <c r="E3578" s="36"/>
      <c r="F3578" s="29" t="s">
        <v>5143</v>
      </c>
      <c r="G3578" s="34" t="s">
        <v>1581</v>
      </c>
      <c r="H3578" s="31">
        <f t="shared" si="56"/>
        <v>0</v>
      </c>
    </row>
    <row r="3579" spans="5:8" x14ac:dyDescent="0.25">
      <c r="E3579" s="36"/>
      <c r="F3579" s="32" t="s">
        <v>5144</v>
      </c>
      <c r="G3579" s="34" t="s">
        <v>1559</v>
      </c>
      <c r="H3579" s="31">
        <f t="shared" si="56"/>
        <v>0.10809999999999997</v>
      </c>
    </row>
    <row r="3580" spans="5:8" x14ac:dyDescent="0.25">
      <c r="E3580" s="36"/>
      <c r="F3580" s="29" t="s">
        <v>5145</v>
      </c>
      <c r="G3580" s="34" t="s">
        <v>1559</v>
      </c>
      <c r="H3580" s="31">
        <f t="shared" si="56"/>
        <v>0.10809999999999997</v>
      </c>
    </row>
    <row r="3581" spans="5:8" x14ac:dyDescent="0.25">
      <c r="E3581" s="36"/>
      <c r="F3581" s="29" t="s">
        <v>5146</v>
      </c>
      <c r="G3581" s="34" t="s">
        <v>1559</v>
      </c>
      <c r="H3581" s="31">
        <f t="shared" si="56"/>
        <v>0.10809999999999997</v>
      </c>
    </row>
    <row r="3582" spans="5:8" x14ac:dyDescent="0.25">
      <c r="E3582" s="36"/>
      <c r="F3582" s="50" t="s">
        <v>5147</v>
      </c>
      <c r="G3582" s="34" t="s">
        <v>1559</v>
      </c>
      <c r="H3582" s="31">
        <f t="shared" si="56"/>
        <v>0.10809999999999997</v>
      </c>
    </row>
    <row r="3583" spans="5:8" x14ac:dyDescent="0.25">
      <c r="E3583" s="36"/>
      <c r="F3583" s="29" t="s">
        <v>5148</v>
      </c>
      <c r="G3583" s="34" t="s">
        <v>1590</v>
      </c>
      <c r="H3583" s="31">
        <f t="shared" si="56"/>
        <v>1.2220987243040216E-2</v>
      </c>
    </row>
    <row r="3584" spans="5:8" x14ac:dyDescent="0.25">
      <c r="E3584" s="36"/>
      <c r="F3584" s="29" t="s">
        <v>5149</v>
      </c>
      <c r="G3584" s="34" t="s">
        <v>1581</v>
      </c>
      <c r="H3584" s="31">
        <f t="shared" si="56"/>
        <v>0</v>
      </c>
    </row>
    <row r="3585" spans="5:8" x14ac:dyDescent="0.25">
      <c r="E3585" s="36"/>
      <c r="F3585" s="29" t="s">
        <v>5150</v>
      </c>
      <c r="G3585" s="34" t="s">
        <v>1559</v>
      </c>
      <c r="H3585" s="31">
        <f t="shared" si="56"/>
        <v>0.10809999999999997</v>
      </c>
    </row>
    <row r="3586" spans="5:8" x14ac:dyDescent="0.25">
      <c r="E3586" s="36"/>
      <c r="F3586" s="32" t="s">
        <v>5151</v>
      </c>
      <c r="G3586" s="34" t="s">
        <v>1581</v>
      </c>
      <c r="H3586" s="31">
        <f t="shared" si="56"/>
        <v>0</v>
      </c>
    </row>
    <row r="3587" spans="5:8" x14ac:dyDescent="0.25">
      <c r="E3587" s="36"/>
      <c r="F3587" s="29" t="s">
        <v>5152</v>
      </c>
      <c r="G3587" s="34" t="s">
        <v>1581</v>
      </c>
      <c r="H3587" s="31">
        <f t="shared" si="56"/>
        <v>0</v>
      </c>
    </row>
    <row r="3588" spans="5:8" x14ac:dyDescent="0.25">
      <c r="E3588" s="36"/>
      <c r="F3588" s="50" t="s">
        <v>5153</v>
      </c>
      <c r="G3588" s="34" t="s">
        <v>1581</v>
      </c>
      <c r="H3588" s="31">
        <f t="shared" ref="H3588:H3651" si="57">VLOOKUP(G3588,$A$4:$B$31,2,FALSE)</f>
        <v>0</v>
      </c>
    </row>
    <row r="3589" spans="5:8" x14ac:dyDescent="0.25">
      <c r="E3589" s="36"/>
      <c r="F3589" s="29" t="s">
        <v>5154</v>
      </c>
      <c r="G3589" s="34" t="s">
        <v>1590</v>
      </c>
      <c r="H3589" s="31">
        <f t="shared" si="57"/>
        <v>1.2220987243040216E-2</v>
      </c>
    </row>
    <row r="3590" spans="5:8" x14ac:dyDescent="0.25">
      <c r="E3590" s="36"/>
      <c r="F3590" s="29" t="s">
        <v>5155</v>
      </c>
      <c r="G3590" s="34" t="s">
        <v>1590</v>
      </c>
      <c r="H3590" s="31">
        <f t="shared" si="57"/>
        <v>1.2220987243040216E-2</v>
      </c>
    </row>
    <row r="3591" spans="5:8" x14ac:dyDescent="0.25">
      <c r="E3591" s="36"/>
      <c r="F3591" s="29" t="s">
        <v>5156</v>
      </c>
      <c r="G3591" s="34" t="s">
        <v>1590</v>
      </c>
      <c r="H3591" s="31">
        <f t="shared" si="57"/>
        <v>1.2220987243040216E-2</v>
      </c>
    </row>
    <row r="3592" spans="5:8" x14ac:dyDescent="0.25">
      <c r="E3592" s="36"/>
      <c r="F3592" s="29" t="s">
        <v>5157</v>
      </c>
      <c r="G3592" s="34" t="s">
        <v>1579</v>
      </c>
      <c r="H3592" s="31">
        <f t="shared" si="57"/>
        <v>1</v>
      </c>
    </row>
    <row r="3593" spans="5:8" x14ac:dyDescent="0.25">
      <c r="E3593" s="36"/>
      <c r="F3593" s="29" t="s">
        <v>5158</v>
      </c>
      <c r="G3593" s="34" t="s">
        <v>1579</v>
      </c>
      <c r="H3593" s="31">
        <f t="shared" si="57"/>
        <v>1</v>
      </c>
    </row>
    <row r="3594" spans="5:8" x14ac:dyDescent="0.25">
      <c r="E3594" s="56"/>
      <c r="F3594" s="29" t="s">
        <v>5159</v>
      </c>
      <c r="G3594" s="34" t="s">
        <v>1579</v>
      </c>
      <c r="H3594" s="31">
        <f t="shared" si="57"/>
        <v>1</v>
      </c>
    </row>
    <row r="3595" spans="5:8" x14ac:dyDescent="0.25">
      <c r="E3595" s="56"/>
      <c r="F3595" s="32" t="s">
        <v>5160</v>
      </c>
      <c r="G3595" s="34" t="s">
        <v>1579</v>
      </c>
      <c r="H3595" s="31">
        <f t="shared" si="57"/>
        <v>1</v>
      </c>
    </row>
    <row r="3596" spans="5:8" x14ac:dyDescent="0.25">
      <c r="E3596" s="36"/>
      <c r="F3596" s="29" t="s">
        <v>5161</v>
      </c>
      <c r="G3596" s="34" t="s">
        <v>1579</v>
      </c>
      <c r="H3596" s="31">
        <f t="shared" si="57"/>
        <v>1</v>
      </c>
    </row>
    <row r="3597" spans="5:8" x14ac:dyDescent="0.25">
      <c r="E3597" s="36"/>
      <c r="F3597" s="29" t="s">
        <v>5162</v>
      </c>
      <c r="G3597" s="34" t="s">
        <v>1579</v>
      </c>
      <c r="H3597" s="31">
        <f t="shared" si="57"/>
        <v>1</v>
      </c>
    </row>
    <row r="3598" spans="5:8" x14ac:dyDescent="0.25">
      <c r="E3598" s="36"/>
      <c r="F3598" s="33" t="s">
        <v>5163</v>
      </c>
      <c r="G3598" s="34" t="s">
        <v>1579</v>
      </c>
      <c r="H3598" s="31">
        <f t="shared" si="57"/>
        <v>1</v>
      </c>
    </row>
    <row r="3599" spans="5:8" x14ac:dyDescent="0.25">
      <c r="E3599" s="36"/>
      <c r="F3599" s="29" t="s">
        <v>5164</v>
      </c>
      <c r="G3599" s="34" t="s">
        <v>7737</v>
      </c>
      <c r="H3599" s="31">
        <f t="shared" si="57"/>
        <v>1</v>
      </c>
    </row>
    <row r="3600" spans="5:8" x14ac:dyDescent="0.25">
      <c r="E3600" s="36"/>
      <c r="F3600" s="29" t="s">
        <v>5165</v>
      </c>
      <c r="G3600" s="34" t="s">
        <v>7737</v>
      </c>
      <c r="H3600" s="31">
        <f t="shared" si="57"/>
        <v>1</v>
      </c>
    </row>
    <row r="3601" spans="5:8" x14ac:dyDescent="0.25">
      <c r="E3601" s="36"/>
      <c r="F3601" s="29" t="s">
        <v>5166</v>
      </c>
      <c r="G3601" s="34" t="s">
        <v>1579</v>
      </c>
      <c r="H3601" s="31">
        <f t="shared" si="57"/>
        <v>1</v>
      </c>
    </row>
    <row r="3602" spans="5:8" x14ac:dyDescent="0.25">
      <c r="E3602" s="36"/>
      <c r="F3602" s="29" t="s">
        <v>5167</v>
      </c>
      <c r="G3602" s="34" t="s">
        <v>7737</v>
      </c>
      <c r="H3602" s="31">
        <f t="shared" si="57"/>
        <v>1</v>
      </c>
    </row>
    <row r="3603" spans="5:8" x14ac:dyDescent="0.25">
      <c r="E3603" s="36"/>
      <c r="F3603" s="29" t="s">
        <v>5168</v>
      </c>
      <c r="G3603" s="34" t="s">
        <v>7737</v>
      </c>
      <c r="H3603" s="31">
        <f t="shared" si="57"/>
        <v>1</v>
      </c>
    </row>
    <row r="3604" spans="5:8" x14ac:dyDescent="0.25">
      <c r="E3604" s="36"/>
      <c r="F3604" s="29" t="s">
        <v>5169</v>
      </c>
      <c r="G3604" s="34" t="s">
        <v>1579</v>
      </c>
      <c r="H3604" s="31">
        <f t="shared" si="57"/>
        <v>1</v>
      </c>
    </row>
    <row r="3605" spans="5:8" x14ac:dyDescent="0.25">
      <c r="E3605" s="36"/>
      <c r="F3605" s="32" t="s">
        <v>5170</v>
      </c>
      <c r="G3605" s="34" t="s">
        <v>1579</v>
      </c>
      <c r="H3605" s="31">
        <f t="shared" si="57"/>
        <v>1</v>
      </c>
    </row>
    <row r="3606" spans="5:8" x14ac:dyDescent="0.25">
      <c r="E3606" s="36"/>
      <c r="F3606" s="46" t="s">
        <v>5171</v>
      </c>
      <c r="G3606" s="34" t="s">
        <v>1579</v>
      </c>
      <c r="H3606" s="31">
        <f t="shared" si="57"/>
        <v>1</v>
      </c>
    </row>
    <row r="3607" spans="5:8" x14ac:dyDescent="0.25">
      <c r="E3607" s="36"/>
      <c r="F3607" s="29" t="s">
        <v>5172</v>
      </c>
      <c r="G3607" s="34" t="s">
        <v>1579</v>
      </c>
      <c r="H3607" s="31">
        <f t="shared" si="57"/>
        <v>1</v>
      </c>
    </row>
    <row r="3608" spans="5:8" x14ac:dyDescent="0.25">
      <c r="E3608" s="36"/>
      <c r="F3608" s="33" t="s">
        <v>5173</v>
      </c>
      <c r="G3608" s="34" t="s">
        <v>1579</v>
      </c>
      <c r="H3608" s="31">
        <f t="shared" si="57"/>
        <v>1</v>
      </c>
    </row>
    <row r="3609" spans="5:8" x14ac:dyDescent="0.25">
      <c r="E3609" s="36"/>
      <c r="F3609" s="29" t="s">
        <v>5174</v>
      </c>
      <c r="G3609" s="34" t="s">
        <v>7737</v>
      </c>
      <c r="H3609" s="31">
        <f t="shared" si="57"/>
        <v>1</v>
      </c>
    </row>
    <row r="3610" spans="5:8" x14ac:dyDescent="0.25">
      <c r="E3610" s="36"/>
      <c r="F3610" s="32" t="s">
        <v>5175</v>
      </c>
      <c r="G3610" s="34" t="s">
        <v>1579</v>
      </c>
      <c r="H3610" s="31">
        <f t="shared" si="57"/>
        <v>1</v>
      </c>
    </row>
    <row r="3611" spans="5:8" x14ac:dyDescent="0.25">
      <c r="E3611" s="36"/>
      <c r="F3611" s="32" t="s">
        <v>5176</v>
      </c>
      <c r="G3611" s="34" t="s">
        <v>7737</v>
      </c>
      <c r="H3611" s="31">
        <f t="shared" si="57"/>
        <v>1</v>
      </c>
    </row>
    <row r="3612" spans="5:8" x14ac:dyDescent="0.25">
      <c r="E3612" s="36"/>
      <c r="F3612" s="29" t="s">
        <v>5177</v>
      </c>
      <c r="G3612" s="34" t="s">
        <v>1579</v>
      </c>
      <c r="H3612" s="31">
        <f t="shared" si="57"/>
        <v>1</v>
      </c>
    </row>
    <row r="3613" spans="5:8" x14ac:dyDescent="0.25">
      <c r="E3613" s="36"/>
      <c r="F3613" s="32" t="s">
        <v>5178</v>
      </c>
      <c r="G3613" s="34" t="s">
        <v>7737</v>
      </c>
      <c r="H3613" s="31">
        <f t="shared" si="57"/>
        <v>1</v>
      </c>
    </row>
    <row r="3614" spans="5:8" x14ac:dyDescent="0.25">
      <c r="E3614" s="36"/>
      <c r="F3614" s="29" t="s">
        <v>5179</v>
      </c>
      <c r="G3614" s="34" t="s">
        <v>7737</v>
      </c>
      <c r="H3614" s="31">
        <f t="shared" si="57"/>
        <v>1</v>
      </c>
    </row>
    <row r="3615" spans="5:8" x14ac:dyDescent="0.25">
      <c r="E3615" s="36"/>
      <c r="F3615" s="46" t="s">
        <v>5180</v>
      </c>
      <c r="G3615" s="34" t="s">
        <v>7737</v>
      </c>
      <c r="H3615" s="31">
        <f t="shared" si="57"/>
        <v>1</v>
      </c>
    </row>
    <row r="3616" spans="5:8" x14ac:dyDescent="0.25">
      <c r="E3616" s="36"/>
      <c r="F3616" s="29" t="s">
        <v>5181</v>
      </c>
      <c r="G3616" s="34" t="s">
        <v>1579</v>
      </c>
      <c r="H3616" s="31">
        <f t="shared" si="57"/>
        <v>1</v>
      </c>
    </row>
    <row r="3617" spans="5:8" x14ac:dyDescent="0.25">
      <c r="E3617" s="36"/>
      <c r="F3617" s="46" t="s">
        <v>5182</v>
      </c>
      <c r="G3617" s="34" t="s">
        <v>1579</v>
      </c>
      <c r="H3617" s="31">
        <f t="shared" si="57"/>
        <v>1</v>
      </c>
    </row>
    <row r="3618" spans="5:8" x14ac:dyDescent="0.25">
      <c r="E3618" s="36"/>
      <c r="F3618" s="46" t="s">
        <v>5183</v>
      </c>
      <c r="G3618" s="34" t="s">
        <v>1579</v>
      </c>
      <c r="H3618" s="31">
        <f t="shared" si="57"/>
        <v>1</v>
      </c>
    </row>
    <row r="3619" spans="5:8" x14ac:dyDescent="0.25">
      <c r="E3619" s="36"/>
      <c r="F3619" s="29" t="s">
        <v>5184</v>
      </c>
      <c r="G3619" s="34" t="s">
        <v>1579</v>
      </c>
      <c r="H3619" s="31">
        <f t="shared" si="57"/>
        <v>1</v>
      </c>
    </row>
    <row r="3620" spans="5:8" x14ac:dyDescent="0.25">
      <c r="E3620" s="36"/>
      <c r="F3620" s="29" t="s">
        <v>5185</v>
      </c>
      <c r="G3620" s="34" t="s">
        <v>1579</v>
      </c>
      <c r="H3620" s="31">
        <f t="shared" si="57"/>
        <v>1</v>
      </c>
    </row>
    <row r="3621" spans="5:8" x14ac:dyDescent="0.25">
      <c r="E3621" s="36"/>
      <c r="F3621" s="29" t="s">
        <v>5186</v>
      </c>
      <c r="G3621" s="34" t="s">
        <v>1579</v>
      </c>
      <c r="H3621" s="31">
        <f t="shared" si="57"/>
        <v>1</v>
      </c>
    </row>
    <row r="3622" spans="5:8" x14ac:dyDescent="0.25">
      <c r="E3622" s="36"/>
      <c r="F3622" s="29" t="s">
        <v>5187</v>
      </c>
      <c r="G3622" s="34" t="s">
        <v>7737</v>
      </c>
      <c r="H3622" s="31">
        <f t="shared" si="57"/>
        <v>1</v>
      </c>
    </row>
    <row r="3623" spans="5:8" x14ac:dyDescent="0.25">
      <c r="E3623" s="36"/>
      <c r="F3623" s="48" t="s">
        <v>5188</v>
      </c>
      <c r="G3623" s="34" t="s">
        <v>1579</v>
      </c>
      <c r="H3623" s="31">
        <f t="shared" si="57"/>
        <v>1</v>
      </c>
    </row>
    <row r="3624" spans="5:8" x14ac:dyDescent="0.25">
      <c r="E3624" s="36"/>
      <c r="F3624" s="32" t="s">
        <v>5189</v>
      </c>
      <c r="G3624" s="34" t="s">
        <v>7737</v>
      </c>
      <c r="H3624" s="31">
        <f t="shared" si="57"/>
        <v>1</v>
      </c>
    </row>
    <row r="3625" spans="5:8" x14ac:dyDescent="0.25">
      <c r="E3625" s="36"/>
      <c r="F3625" s="29" t="s">
        <v>5190</v>
      </c>
      <c r="G3625" s="34" t="s">
        <v>7737</v>
      </c>
      <c r="H3625" s="31">
        <f t="shared" si="57"/>
        <v>1</v>
      </c>
    </row>
    <row r="3626" spans="5:8" x14ac:dyDescent="0.25">
      <c r="E3626" s="36"/>
      <c r="F3626" s="29" t="s">
        <v>5191</v>
      </c>
      <c r="G3626" s="34" t="s">
        <v>1579</v>
      </c>
      <c r="H3626" s="31">
        <f t="shared" si="57"/>
        <v>1</v>
      </c>
    </row>
    <row r="3627" spans="5:8" x14ac:dyDescent="0.25">
      <c r="E3627" s="36"/>
      <c r="F3627" s="29" t="s">
        <v>5192</v>
      </c>
      <c r="G3627" s="34" t="s">
        <v>7737</v>
      </c>
      <c r="H3627" s="31">
        <f t="shared" si="57"/>
        <v>1</v>
      </c>
    </row>
    <row r="3628" spans="5:8" x14ac:dyDescent="0.25">
      <c r="E3628" s="36"/>
      <c r="F3628" s="29" t="s">
        <v>5193</v>
      </c>
      <c r="G3628" s="34" t="s">
        <v>7737</v>
      </c>
      <c r="H3628" s="31">
        <f t="shared" si="57"/>
        <v>1</v>
      </c>
    </row>
    <row r="3629" spans="5:8" x14ac:dyDescent="0.25">
      <c r="E3629" s="36"/>
      <c r="F3629" s="29" t="s">
        <v>5194</v>
      </c>
      <c r="G3629" s="34" t="s">
        <v>1579</v>
      </c>
      <c r="H3629" s="31">
        <f t="shared" si="57"/>
        <v>1</v>
      </c>
    </row>
    <row r="3630" spans="5:8" x14ac:dyDescent="0.25">
      <c r="E3630" s="36"/>
      <c r="F3630" s="29" t="s">
        <v>5195</v>
      </c>
      <c r="G3630" s="34" t="s">
        <v>1579</v>
      </c>
      <c r="H3630" s="31">
        <f t="shared" si="57"/>
        <v>1</v>
      </c>
    </row>
    <row r="3631" spans="5:8" x14ac:dyDescent="0.25">
      <c r="E3631" s="36"/>
      <c r="F3631" s="33" t="s">
        <v>5196</v>
      </c>
      <c r="G3631" s="34" t="s">
        <v>1579</v>
      </c>
      <c r="H3631" s="31">
        <f t="shared" si="57"/>
        <v>1</v>
      </c>
    </row>
    <row r="3632" spans="5:8" x14ac:dyDescent="0.25">
      <c r="E3632" s="36"/>
      <c r="F3632" s="29" t="s">
        <v>5197</v>
      </c>
      <c r="G3632" s="34" t="s">
        <v>1579</v>
      </c>
      <c r="H3632" s="31">
        <f t="shared" si="57"/>
        <v>1</v>
      </c>
    </row>
    <row r="3633" spans="5:8" x14ac:dyDescent="0.25">
      <c r="E3633" s="36"/>
      <c r="F3633" s="50" t="s">
        <v>5198</v>
      </c>
      <c r="G3633" s="34" t="s">
        <v>1579</v>
      </c>
      <c r="H3633" s="31">
        <f t="shared" si="57"/>
        <v>1</v>
      </c>
    </row>
    <row r="3634" spans="5:8" x14ac:dyDescent="0.25">
      <c r="E3634" s="36"/>
      <c r="F3634" s="29" t="s">
        <v>5199</v>
      </c>
      <c r="G3634" s="34" t="s">
        <v>1579</v>
      </c>
      <c r="H3634" s="31">
        <f t="shared" si="57"/>
        <v>1</v>
      </c>
    </row>
    <row r="3635" spans="5:8" x14ac:dyDescent="0.25">
      <c r="E3635" s="36"/>
      <c r="F3635" s="32" t="s">
        <v>5200</v>
      </c>
      <c r="G3635" s="34" t="s">
        <v>1579</v>
      </c>
      <c r="H3635" s="31">
        <f t="shared" si="57"/>
        <v>1</v>
      </c>
    </row>
    <row r="3636" spans="5:8" x14ac:dyDescent="0.25">
      <c r="E3636" s="36"/>
      <c r="F3636" s="29" t="s">
        <v>5201</v>
      </c>
      <c r="G3636" s="34" t="s">
        <v>1579</v>
      </c>
      <c r="H3636" s="31">
        <f t="shared" si="57"/>
        <v>1</v>
      </c>
    </row>
    <row r="3637" spans="5:8" x14ac:dyDescent="0.25">
      <c r="E3637" s="36"/>
      <c r="F3637" s="29" t="s">
        <v>5202</v>
      </c>
      <c r="G3637" s="34" t="s">
        <v>1579</v>
      </c>
      <c r="H3637" s="31">
        <f t="shared" si="57"/>
        <v>1</v>
      </c>
    </row>
    <row r="3638" spans="5:8" x14ac:dyDescent="0.25">
      <c r="E3638" s="36"/>
      <c r="F3638" s="29" t="s">
        <v>5203</v>
      </c>
      <c r="G3638" s="34" t="s">
        <v>7737</v>
      </c>
      <c r="H3638" s="31">
        <f t="shared" si="57"/>
        <v>1</v>
      </c>
    </row>
    <row r="3639" spans="5:8" x14ac:dyDescent="0.25">
      <c r="E3639" s="36"/>
      <c r="F3639" s="29" t="s">
        <v>5204</v>
      </c>
      <c r="G3639" s="34" t="s">
        <v>1579</v>
      </c>
      <c r="H3639" s="31">
        <f t="shared" si="57"/>
        <v>1</v>
      </c>
    </row>
    <row r="3640" spans="5:8" x14ac:dyDescent="0.25">
      <c r="E3640" s="36"/>
      <c r="F3640" s="29" t="s">
        <v>5205</v>
      </c>
      <c r="G3640" s="34" t="s">
        <v>1579</v>
      </c>
      <c r="H3640" s="31">
        <f t="shared" si="57"/>
        <v>1</v>
      </c>
    </row>
    <row r="3641" spans="5:8" x14ac:dyDescent="0.25">
      <c r="E3641" s="36"/>
      <c r="F3641" s="29" t="s">
        <v>5206</v>
      </c>
      <c r="G3641" s="34" t="s">
        <v>1579</v>
      </c>
      <c r="H3641" s="31">
        <f t="shared" si="57"/>
        <v>1</v>
      </c>
    </row>
    <row r="3642" spans="5:8" x14ac:dyDescent="0.25">
      <c r="E3642" s="36"/>
      <c r="F3642" s="50" t="s">
        <v>5207</v>
      </c>
      <c r="G3642" s="34" t="s">
        <v>1579</v>
      </c>
      <c r="H3642" s="31">
        <f t="shared" si="57"/>
        <v>1</v>
      </c>
    </row>
    <row r="3643" spans="5:8" x14ac:dyDescent="0.25">
      <c r="E3643" s="36"/>
      <c r="F3643" s="29" t="s">
        <v>5208</v>
      </c>
      <c r="G3643" s="34" t="s">
        <v>1579</v>
      </c>
      <c r="H3643" s="31">
        <f t="shared" si="57"/>
        <v>1</v>
      </c>
    </row>
    <row r="3644" spans="5:8" x14ac:dyDescent="0.25">
      <c r="E3644" s="36"/>
      <c r="F3644" s="29" t="s">
        <v>5209</v>
      </c>
      <c r="G3644" s="34" t="s">
        <v>1579</v>
      </c>
      <c r="H3644" s="31">
        <f t="shared" si="57"/>
        <v>1</v>
      </c>
    </row>
    <row r="3645" spans="5:8" x14ac:dyDescent="0.25">
      <c r="E3645" s="36"/>
      <c r="F3645" s="29" t="s">
        <v>5210</v>
      </c>
      <c r="G3645" s="34" t="s">
        <v>1579</v>
      </c>
      <c r="H3645" s="31">
        <f t="shared" si="57"/>
        <v>1</v>
      </c>
    </row>
    <row r="3646" spans="5:8" x14ac:dyDescent="0.25">
      <c r="E3646" s="36"/>
      <c r="F3646" s="46" t="s">
        <v>5211</v>
      </c>
      <c r="G3646" s="34" t="s">
        <v>1579</v>
      </c>
      <c r="H3646" s="31">
        <f t="shared" si="57"/>
        <v>1</v>
      </c>
    </row>
    <row r="3647" spans="5:8" x14ac:dyDescent="0.25">
      <c r="E3647" s="36"/>
      <c r="F3647" s="51" t="s">
        <v>5212</v>
      </c>
      <c r="G3647" s="34" t="s">
        <v>1579</v>
      </c>
      <c r="H3647" s="31">
        <f t="shared" si="57"/>
        <v>1</v>
      </c>
    </row>
    <row r="3648" spans="5:8" x14ac:dyDescent="0.25">
      <c r="E3648" s="36"/>
      <c r="F3648" s="29" t="s">
        <v>5213</v>
      </c>
      <c r="G3648" s="34" t="s">
        <v>1579</v>
      </c>
      <c r="H3648" s="31">
        <f t="shared" si="57"/>
        <v>1</v>
      </c>
    </row>
    <row r="3649" spans="5:8" x14ac:dyDescent="0.25">
      <c r="E3649" s="36"/>
      <c r="F3649" s="29" t="s">
        <v>5214</v>
      </c>
      <c r="G3649" s="34" t="s">
        <v>1579</v>
      </c>
      <c r="H3649" s="31">
        <f t="shared" si="57"/>
        <v>1</v>
      </c>
    </row>
    <row r="3650" spans="5:8" x14ac:dyDescent="0.25">
      <c r="E3650" s="36"/>
      <c r="F3650" s="29" t="s">
        <v>5215</v>
      </c>
      <c r="G3650" s="34" t="s">
        <v>1579</v>
      </c>
      <c r="H3650" s="31">
        <f t="shared" si="57"/>
        <v>1</v>
      </c>
    </row>
    <row r="3651" spans="5:8" x14ac:dyDescent="0.25">
      <c r="E3651" s="36"/>
      <c r="F3651" s="29" t="s">
        <v>5216</v>
      </c>
      <c r="G3651" s="34" t="s">
        <v>1579</v>
      </c>
      <c r="H3651" s="31">
        <f t="shared" si="57"/>
        <v>1</v>
      </c>
    </row>
    <row r="3652" spans="5:8" x14ac:dyDescent="0.25">
      <c r="E3652" s="36"/>
      <c r="F3652" s="32" t="s">
        <v>5217</v>
      </c>
      <c r="G3652" s="34" t="s">
        <v>1579</v>
      </c>
      <c r="H3652" s="31">
        <f t="shared" ref="H3652:H3715" si="58">VLOOKUP(G3652,$A$4:$B$31,2,FALSE)</f>
        <v>1</v>
      </c>
    </row>
    <row r="3653" spans="5:8" x14ac:dyDescent="0.25">
      <c r="E3653" s="36"/>
      <c r="F3653" s="33" t="s">
        <v>5218</v>
      </c>
      <c r="G3653" s="34" t="s">
        <v>1579</v>
      </c>
      <c r="H3653" s="31">
        <f t="shared" si="58"/>
        <v>1</v>
      </c>
    </row>
    <row r="3654" spans="5:8" x14ac:dyDescent="0.25">
      <c r="E3654" s="36"/>
      <c r="F3654" s="29" t="s">
        <v>5219</v>
      </c>
      <c r="G3654" s="34" t="s">
        <v>7737</v>
      </c>
      <c r="H3654" s="31">
        <f t="shared" si="58"/>
        <v>1</v>
      </c>
    </row>
    <row r="3655" spans="5:8" x14ac:dyDescent="0.25">
      <c r="E3655" s="36"/>
      <c r="F3655" s="29" t="s">
        <v>5220</v>
      </c>
      <c r="G3655" s="34" t="s">
        <v>1579</v>
      </c>
      <c r="H3655" s="31">
        <f t="shared" si="58"/>
        <v>1</v>
      </c>
    </row>
    <row r="3656" spans="5:8" x14ac:dyDescent="0.25">
      <c r="E3656" s="36"/>
      <c r="F3656" s="29" t="s">
        <v>5221</v>
      </c>
      <c r="G3656" s="34" t="s">
        <v>1579</v>
      </c>
      <c r="H3656" s="31">
        <f t="shared" si="58"/>
        <v>1</v>
      </c>
    </row>
    <row r="3657" spans="5:8" x14ac:dyDescent="0.25">
      <c r="E3657" s="36"/>
      <c r="F3657" s="29" t="s">
        <v>5222</v>
      </c>
      <c r="G3657" s="34" t="s">
        <v>1579</v>
      </c>
      <c r="H3657" s="31">
        <f t="shared" si="58"/>
        <v>1</v>
      </c>
    </row>
    <row r="3658" spans="5:8" x14ac:dyDescent="0.25">
      <c r="E3658" s="36"/>
      <c r="F3658" s="29" t="s">
        <v>5223</v>
      </c>
      <c r="G3658" s="34" t="s">
        <v>1579</v>
      </c>
      <c r="H3658" s="31">
        <f t="shared" si="58"/>
        <v>1</v>
      </c>
    </row>
    <row r="3659" spans="5:8" x14ac:dyDescent="0.25">
      <c r="E3659" s="36"/>
      <c r="F3659" s="32" t="s">
        <v>5224</v>
      </c>
      <c r="G3659" s="34" t="s">
        <v>7737</v>
      </c>
      <c r="H3659" s="31">
        <f t="shared" si="58"/>
        <v>1</v>
      </c>
    </row>
    <row r="3660" spans="5:8" x14ac:dyDescent="0.25">
      <c r="E3660" s="36"/>
      <c r="F3660" s="33" t="s">
        <v>5225</v>
      </c>
      <c r="G3660" s="34" t="s">
        <v>1579</v>
      </c>
      <c r="H3660" s="31">
        <f t="shared" si="58"/>
        <v>1</v>
      </c>
    </row>
    <row r="3661" spans="5:8" x14ac:dyDescent="0.25">
      <c r="E3661" s="36"/>
      <c r="F3661" s="29" t="s">
        <v>5226</v>
      </c>
      <c r="G3661" s="34" t="s">
        <v>1579</v>
      </c>
      <c r="H3661" s="31">
        <f t="shared" si="58"/>
        <v>1</v>
      </c>
    </row>
    <row r="3662" spans="5:8" x14ac:dyDescent="0.25">
      <c r="E3662" s="36"/>
      <c r="F3662" s="29" t="s">
        <v>5227</v>
      </c>
      <c r="G3662" s="34" t="s">
        <v>7737</v>
      </c>
      <c r="H3662" s="31">
        <f t="shared" si="58"/>
        <v>1</v>
      </c>
    </row>
    <row r="3663" spans="5:8" x14ac:dyDescent="0.25">
      <c r="E3663" s="36"/>
      <c r="F3663" s="29" t="s">
        <v>5228</v>
      </c>
      <c r="G3663" s="34" t="s">
        <v>1579</v>
      </c>
      <c r="H3663" s="31">
        <f t="shared" si="58"/>
        <v>1</v>
      </c>
    </row>
    <row r="3664" spans="5:8" x14ac:dyDescent="0.25">
      <c r="E3664" s="36"/>
      <c r="F3664" s="29" t="s">
        <v>5229</v>
      </c>
      <c r="G3664" s="34" t="s">
        <v>1579</v>
      </c>
      <c r="H3664" s="31">
        <f t="shared" si="58"/>
        <v>1</v>
      </c>
    </row>
    <row r="3665" spans="5:8" x14ac:dyDescent="0.25">
      <c r="E3665" s="36"/>
      <c r="F3665" s="29" t="s">
        <v>5230</v>
      </c>
      <c r="G3665" s="34" t="s">
        <v>7737</v>
      </c>
      <c r="H3665" s="31">
        <f t="shared" si="58"/>
        <v>1</v>
      </c>
    </row>
    <row r="3666" spans="5:8" x14ac:dyDescent="0.25">
      <c r="E3666" s="36"/>
      <c r="F3666" s="46" t="s">
        <v>5231</v>
      </c>
      <c r="G3666" s="34" t="s">
        <v>1579</v>
      </c>
      <c r="H3666" s="31">
        <f t="shared" si="58"/>
        <v>1</v>
      </c>
    </row>
    <row r="3667" spans="5:8" x14ac:dyDescent="0.25">
      <c r="E3667" s="36"/>
      <c r="F3667" s="50" t="s">
        <v>5232</v>
      </c>
      <c r="G3667" s="34" t="s">
        <v>7737</v>
      </c>
      <c r="H3667" s="31">
        <f t="shared" si="58"/>
        <v>1</v>
      </c>
    </row>
    <row r="3668" spans="5:8" x14ac:dyDescent="0.25">
      <c r="E3668" s="36"/>
      <c r="F3668" s="43" t="s">
        <v>5233</v>
      </c>
      <c r="G3668" s="34" t="s">
        <v>1557</v>
      </c>
      <c r="H3668" s="31">
        <f t="shared" si="58"/>
        <v>0.10960000000000003</v>
      </c>
    </row>
    <row r="3669" spans="5:8" x14ac:dyDescent="0.25">
      <c r="E3669" s="36"/>
      <c r="F3669" s="29" t="s">
        <v>5234</v>
      </c>
      <c r="G3669" s="34" t="s">
        <v>1581</v>
      </c>
      <c r="H3669" s="31">
        <f t="shared" si="58"/>
        <v>0</v>
      </c>
    </row>
    <row r="3670" spans="5:8" x14ac:dyDescent="0.25">
      <c r="E3670" s="36"/>
      <c r="F3670" s="29" t="s">
        <v>5235</v>
      </c>
      <c r="G3670" s="34" t="s">
        <v>1548</v>
      </c>
      <c r="H3670" s="31">
        <f t="shared" si="58"/>
        <v>8.5600000000000009E-2</v>
      </c>
    </row>
    <row r="3671" spans="5:8" x14ac:dyDescent="0.25">
      <c r="E3671" s="36"/>
      <c r="F3671" s="29" t="s">
        <v>5236</v>
      </c>
      <c r="G3671" s="34" t="s">
        <v>1581</v>
      </c>
      <c r="H3671" s="31">
        <f t="shared" si="58"/>
        <v>0</v>
      </c>
    </row>
    <row r="3672" spans="5:8" x14ac:dyDescent="0.25">
      <c r="E3672" s="36"/>
      <c r="F3672" s="29" t="s">
        <v>5237</v>
      </c>
      <c r="G3672" s="34" t="s">
        <v>1600</v>
      </c>
      <c r="H3672" s="31">
        <f t="shared" si="58"/>
        <v>0.11529999999999996</v>
      </c>
    </row>
    <row r="3673" spans="5:8" x14ac:dyDescent="0.25">
      <c r="E3673" s="36"/>
      <c r="F3673" s="29" t="s">
        <v>5238</v>
      </c>
      <c r="G3673" s="34" t="s">
        <v>1557</v>
      </c>
      <c r="H3673" s="31">
        <f t="shared" si="58"/>
        <v>0.10960000000000003</v>
      </c>
    </row>
    <row r="3674" spans="5:8" x14ac:dyDescent="0.25">
      <c r="E3674" s="36"/>
      <c r="F3674" s="32" t="s">
        <v>5239</v>
      </c>
      <c r="G3674" s="34" t="s">
        <v>7731</v>
      </c>
      <c r="H3674" s="31">
        <f t="shared" si="58"/>
        <v>8.5600000000000009E-2</v>
      </c>
    </row>
    <row r="3675" spans="5:8" x14ac:dyDescent="0.25">
      <c r="E3675" s="36"/>
      <c r="F3675" s="48" t="s">
        <v>5240</v>
      </c>
      <c r="G3675" s="34" t="s">
        <v>7736</v>
      </c>
      <c r="H3675" s="31">
        <f t="shared" si="58"/>
        <v>0</v>
      </c>
    </row>
    <row r="3676" spans="5:8" x14ac:dyDescent="0.25">
      <c r="E3676" s="36"/>
      <c r="F3676" s="29" t="s">
        <v>5241</v>
      </c>
      <c r="G3676" s="34" t="s">
        <v>1581</v>
      </c>
      <c r="H3676" s="31">
        <f t="shared" si="58"/>
        <v>0</v>
      </c>
    </row>
    <row r="3677" spans="5:8" x14ac:dyDescent="0.25">
      <c r="E3677" s="36"/>
      <c r="F3677" s="29" t="s">
        <v>5242</v>
      </c>
      <c r="G3677" s="34" t="s">
        <v>1557</v>
      </c>
      <c r="H3677" s="31">
        <f t="shared" si="58"/>
        <v>0.10960000000000003</v>
      </c>
    </row>
    <row r="3678" spans="5:8" x14ac:dyDescent="0.25">
      <c r="E3678" s="36"/>
      <c r="F3678" s="33" t="s">
        <v>5243</v>
      </c>
      <c r="G3678" s="34" t="s">
        <v>1557</v>
      </c>
      <c r="H3678" s="31">
        <f t="shared" si="58"/>
        <v>0.10960000000000003</v>
      </c>
    </row>
    <row r="3679" spans="5:8" x14ac:dyDescent="0.25">
      <c r="E3679" s="36"/>
      <c r="F3679" s="32" t="s">
        <v>5244</v>
      </c>
      <c r="G3679" s="34" t="s">
        <v>1581</v>
      </c>
      <c r="H3679" s="31">
        <f t="shared" si="58"/>
        <v>0</v>
      </c>
    </row>
    <row r="3680" spans="5:8" x14ac:dyDescent="0.25">
      <c r="E3680" s="36"/>
      <c r="F3680" s="50" t="s">
        <v>5245</v>
      </c>
      <c r="G3680" s="34" t="s">
        <v>1581</v>
      </c>
      <c r="H3680" s="31">
        <f t="shared" si="58"/>
        <v>0</v>
      </c>
    </row>
    <row r="3681" spans="5:8" x14ac:dyDescent="0.25">
      <c r="E3681" s="36"/>
      <c r="F3681" s="33" t="s">
        <v>5246</v>
      </c>
      <c r="G3681" s="34" t="s">
        <v>1581</v>
      </c>
      <c r="H3681" s="31">
        <f t="shared" si="58"/>
        <v>0</v>
      </c>
    </row>
    <row r="3682" spans="5:8" x14ac:dyDescent="0.25">
      <c r="E3682" s="36"/>
      <c r="F3682" s="29" t="s">
        <v>5247</v>
      </c>
      <c r="G3682" s="34" t="s">
        <v>1557</v>
      </c>
      <c r="H3682" s="31">
        <f t="shared" si="58"/>
        <v>0.10960000000000003</v>
      </c>
    </row>
    <row r="3683" spans="5:8" x14ac:dyDescent="0.25">
      <c r="E3683" s="36"/>
      <c r="F3683" s="29" t="s">
        <v>5248</v>
      </c>
      <c r="G3683" s="34" t="s">
        <v>1557</v>
      </c>
      <c r="H3683" s="31">
        <f t="shared" si="58"/>
        <v>0.10960000000000003</v>
      </c>
    </row>
    <row r="3684" spans="5:8" x14ac:dyDescent="0.25">
      <c r="E3684" s="36"/>
      <c r="F3684" s="29" t="s">
        <v>5249</v>
      </c>
      <c r="G3684" s="34" t="s">
        <v>1557</v>
      </c>
      <c r="H3684" s="31">
        <f t="shared" si="58"/>
        <v>0.10960000000000003</v>
      </c>
    </row>
    <row r="3685" spans="5:8" x14ac:dyDescent="0.25">
      <c r="E3685" s="36"/>
      <c r="F3685" s="50" t="s">
        <v>5250</v>
      </c>
      <c r="G3685" s="34" t="s">
        <v>1557</v>
      </c>
      <c r="H3685" s="31">
        <f t="shared" si="58"/>
        <v>0.10960000000000003</v>
      </c>
    </row>
    <row r="3686" spans="5:8" x14ac:dyDescent="0.25">
      <c r="E3686" s="36"/>
      <c r="F3686" s="29" t="s">
        <v>5251</v>
      </c>
      <c r="G3686" s="34" t="s">
        <v>1557</v>
      </c>
      <c r="H3686" s="31">
        <f t="shared" si="58"/>
        <v>0.10960000000000003</v>
      </c>
    </row>
    <row r="3687" spans="5:8" x14ac:dyDescent="0.25">
      <c r="E3687" s="36"/>
      <c r="F3687" s="29" t="s">
        <v>5252</v>
      </c>
      <c r="G3687" s="34" t="s">
        <v>1557</v>
      </c>
      <c r="H3687" s="31">
        <f t="shared" si="58"/>
        <v>0.10960000000000003</v>
      </c>
    </row>
    <row r="3688" spans="5:8" x14ac:dyDescent="0.25">
      <c r="E3688" s="36"/>
      <c r="F3688" s="29" t="s">
        <v>5253</v>
      </c>
      <c r="G3688" s="34" t="s">
        <v>1581</v>
      </c>
      <c r="H3688" s="31">
        <f t="shared" si="58"/>
        <v>0</v>
      </c>
    </row>
    <row r="3689" spans="5:8" x14ac:dyDescent="0.25">
      <c r="E3689" s="36"/>
      <c r="F3689" s="32" t="s">
        <v>5254</v>
      </c>
      <c r="G3689" s="34" t="s">
        <v>7740</v>
      </c>
      <c r="H3689" s="31" t="e">
        <f t="shared" si="58"/>
        <v>#N/A</v>
      </c>
    </row>
    <row r="3690" spans="5:8" x14ac:dyDescent="0.25">
      <c r="E3690" s="36"/>
      <c r="F3690" s="29" t="s">
        <v>5255</v>
      </c>
      <c r="G3690" s="34" t="s">
        <v>1581</v>
      </c>
      <c r="H3690" s="31">
        <f t="shared" si="58"/>
        <v>0</v>
      </c>
    </row>
    <row r="3691" spans="5:8" x14ac:dyDescent="0.25">
      <c r="E3691" s="36"/>
      <c r="F3691" s="29" t="s">
        <v>5256</v>
      </c>
      <c r="G3691" s="34" t="s">
        <v>1581</v>
      </c>
      <c r="H3691" s="31">
        <f t="shared" si="58"/>
        <v>0</v>
      </c>
    </row>
    <row r="3692" spans="5:8" x14ac:dyDescent="0.25">
      <c r="E3692" s="36"/>
      <c r="F3692" s="29" t="s">
        <v>5257</v>
      </c>
      <c r="G3692" s="34" t="s">
        <v>1581</v>
      </c>
      <c r="H3692" s="31">
        <f t="shared" si="58"/>
        <v>0</v>
      </c>
    </row>
    <row r="3693" spans="5:8" x14ac:dyDescent="0.25">
      <c r="E3693" s="36"/>
      <c r="F3693" s="29" t="s">
        <v>5258</v>
      </c>
      <c r="G3693" s="34" t="s">
        <v>7736</v>
      </c>
      <c r="H3693" s="31">
        <f t="shared" si="58"/>
        <v>0</v>
      </c>
    </row>
    <row r="3694" spans="5:8" x14ac:dyDescent="0.25">
      <c r="E3694" s="36"/>
      <c r="F3694" s="29" t="s">
        <v>5259</v>
      </c>
      <c r="G3694" s="34" t="s">
        <v>1557</v>
      </c>
      <c r="H3694" s="31">
        <f t="shared" si="58"/>
        <v>0.10960000000000003</v>
      </c>
    </row>
    <row r="3695" spans="5:8" x14ac:dyDescent="0.25">
      <c r="E3695" s="36"/>
      <c r="F3695" s="29" t="s">
        <v>5260</v>
      </c>
      <c r="G3695" s="34" t="s">
        <v>1557</v>
      </c>
      <c r="H3695" s="31">
        <f t="shared" si="58"/>
        <v>0.10960000000000003</v>
      </c>
    </row>
    <row r="3696" spans="5:8" x14ac:dyDescent="0.25">
      <c r="E3696" s="36"/>
      <c r="F3696" s="29" t="s">
        <v>5261</v>
      </c>
      <c r="G3696" s="34" t="s">
        <v>1557</v>
      </c>
      <c r="H3696" s="31">
        <f t="shared" si="58"/>
        <v>0.10960000000000003</v>
      </c>
    </row>
    <row r="3697" spans="5:8" x14ac:dyDescent="0.25">
      <c r="E3697" s="36"/>
      <c r="F3697" s="29" t="s">
        <v>5262</v>
      </c>
      <c r="G3697" s="34" t="s">
        <v>1581</v>
      </c>
      <c r="H3697" s="31">
        <f t="shared" si="58"/>
        <v>0</v>
      </c>
    </row>
    <row r="3698" spans="5:8" x14ac:dyDescent="0.25">
      <c r="E3698" s="36"/>
      <c r="F3698" s="29" t="s">
        <v>5263</v>
      </c>
      <c r="G3698" s="34" t="s">
        <v>1581</v>
      </c>
      <c r="H3698" s="31">
        <f t="shared" si="58"/>
        <v>0</v>
      </c>
    </row>
    <row r="3699" spans="5:8" x14ac:dyDescent="0.25">
      <c r="E3699" s="36"/>
      <c r="F3699" s="29" t="s">
        <v>5264</v>
      </c>
      <c r="G3699" s="34" t="s">
        <v>1581</v>
      </c>
      <c r="H3699" s="31">
        <f t="shared" si="58"/>
        <v>0</v>
      </c>
    </row>
    <row r="3700" spans="5:8" x14ac:dyDescent="0.25">
      <c r="E3700" s="36"/>
      <c r="F3700" s="33" t="s">
        <v>5265</v>
      </c>
      <c r="G3700" s="34" t="s">
        <v>1557</v>
      </c>
      <c r="H3700" s="31">
        <f t="shared" si="58"/>
        <v>0.10960000000000003</v>
      </c>
    </row>
    <row r="3701" spans="5:8" x14ac:dyDescent="0.25">
      <c r="E3701" s="36"/>
      <c r="F3701" s="32" t="s">
        <v>5266</v>
      </c>
      <c r="G3701" s="34" t="s">
        <v>7731</v>
      </c>
      <c r="H3701" s="31">
        <f t="shared" si="58"/>
        <v>8.5600000000000009E-2</v>
      </c>
    </row>
    <row r="3702" spans="5:8" x14ac:dyDescent="0.25">
      <c r="E3702" s="36"/>
      <c r="F3702" s="29" t="s">
        <v>5267</v>
      </c>
      <c r="G3702" s="34" t="s">
        <v>1557</v>
      </c>
      <c r="H3702" s="31">
        <f t="shared" si="58"/>
        <v>0.10960000000000003</v>
      </c>
    </row>
    <row r="3703" spans="5:8" x14ac:dyDescent="0.25">
      <c r="E3703" s="36"/>
      <c r="F3703" s="46" t="s">
        <v>5268</v>
      </c>
      <c r="G3703" s="34" t="s">
        <v>1549</v>
      </c>
      <c r="H3703" s="31">
        <f t="shared" si="58"/>
        <v>0.11639999999999995</v>
      </c>
    </row>
    <row r="3704" spans="5:8" x14ac:dyDescent="0.25">
      <c r="E3704" s="36"/>
      <c r="F3704" s="50" t="s">
        <v>5269</v>
      </c>
      <c r="G3704" s="34" t="s">
        <v>1581</v>
      </c>
      <c r="H3704" s="31">
        <f t="shared" si="58"/>
        <v>0</v>
      </c>
    </row>
    <row r="3705" spans="5:8" x14ac:dyDescent="0.25">
      <c r="E3705" s="36"/>
      <c r="F3705" s="29" t="s">
        <v>5270</v>
      </c>
      <c r="G3705" s="34" t="s">
        <v>1557</v>
      </c>
      <c r="H3705" s="31">
        <f t="shared" si="58"/>
        <v>0.10960000000000003</v>
      </c>
    </row>
    <row r="3706" spans="5:8" x14ac:dyDescent="0.25">
      <c r="E3706" s="36"/>
      <c r="F3706" s="29" t="s">
        <v>5271</v>
      </c>
      <c r="G3706" s="34" t="s">
        <v>1557</v>
      </c>
      <c r="H3706" s="31">
        <f t="shared" si="58"/>
        <v>0.10960000000000003</v>
      </c>
    </row>
    <row r="3707" spans="5:8" x14ac:dyDescent="0.25">
      <c r="E3707" s="36"/>
      <c r="F3707" s="29" t="s">
        <v>5272</v>
      </c>
      <c r="G3707" s="34" t="s">
        <v>1557</v>
      </c>
      <c r="H3707" s="31">
        <f t="shared" si="58"/>
        <v>0.10960000000000003</v>
      </c>
    </row>
    <row r="3708" spans="5:8" x14ac:dyDescent="0.25">
      <c r="E3708" s="36"/>
      <c r="F3708" s="29" t="s">
        <v>5273</v>
      </c>
      <c r="G3708" s="34" t="s">
        <v>1557</v>
      </c>
      <c r="H3708" s="31">
        <f t="shared" si="58"/>
        <v>0.10960000000000003</v>
      </c>
    </row>
    <row r="3709" spans="5:8" x14ac:dyDescent="0.25">
      <c r="E3709" s="36"/>
      <c r="F3709" s="29" t="s">
        <v>5274</v>
      </c>
      <c r="G3709" s="34" t="s">
        <v>1557</v>
      </c>
      <c r="H3709" s="31">
        <f t="shared" si="58"/>
        <v>0.10960000000000003</v>
      </c>
    </row>
    <row r="3710" spans="5:8" x14ac:dyDescent="0.25">
      <c r="E3710" s="36"/>
      <c r="F3710" s="33" t="s">
        <v>5275</v>
      </c>
      <c r="G3710" s="34" t="s">
        <v>1557</v>
      </c>
      <c r="H3710" s="31">
        <f t="shared" si="58"/>
        <v>0.10960000000000003</v>
      </c>
    </row>
    <row r="3711" spans="5:8" x14ac:dyDescent="0.25">
      <c r="E3711" s="36"/>
      <c r="F3711" s="29" t="s">
        <v>5276</v>
      </c>
      <c r="G3711" s="34" t="s">
        <v>1581</v>
      </c>
      <c r="H3711" s="31">
        <f t="shared" si="58"/>
        <v>0</v>
      </c>
    </row>
    <row r="3712" spans="5:8" x14ac:dyDescent="0.25">
      <c r="E3712" s="36"/>
      <c r="F3712" s="29" t="s">
        <v>5277</v>
      </c>
      <c r="G3712" s="34" t="s">
        <v>1557</v>
      </c>
      <c r="H3712" s="31">
        <f t="shared" si="58"/>
        <v>0.10960000000000003</v>
      </c>
    </row>
    <row r="3713" spans="5:8" x14ac:dyDescent="0.25">
      <c r="E3713" s="36"/>
      <c r="F3713" s="29" t="s">
        <v>5278</v>
      </c>
      <c r="G3713" s="34" t="s">
        <v>1581</v>
      </c>
      <c r="H3713" s="31">
        <f t="shared" si="58"/>
        <v>0</v>
      </c>
    </row>
    <row r="3714" spans="5:8" x14ac:dyDescent="0.25">
      <c r="E3714" s="36"/>
      <c r="F3714" s="33" t="s">
        <v>5279</v>
      </c>
      <c r="G3714" s="34" t="s">
        <v>1557</v>
      </c>
      <c r="H3714" s="31">
        <f t="shared" si="58"/>
        <v>0.10960000000000003</v>
      </c>
    </row>
    <row r="3715" spans="5:8" x14ac:dyDescent="0.25">
      <c r="E3715" s="36"/>
      <c r="F3715" s="29" t="s">
        <v>5280</v>
      </c>
      <c r="G3715" s="34" t="s">
        <v>1581</v>
      </c>
      <c r="H3715" s="31">
        <f t="shared" si="58"/>
        <v>0</v>
      </c>
    </row>
    <row r="3716" spans="5:8" x14ac:dyDescent="0.25">
      <c r="E3716" s="36"/>
      <c r="F3716" s="46" t="s">
        <v>5281</v>
      </c>
      <c r="G3716" s="34" t="s">
        <v>1600</v>
      </c>
      <c r="H3716" s="31">
        <f t="shared" ref="H3716:H3779" si="59">VLOOKUP(G3716,$A$4:$B$31,2,FALSE)</f>
        <v>0.11529999999999996</v>
      </c>
    </row>
    <row r="3717" spans="5:8" x14ac:dyDescent="0.25">
      <c r="E3717" s="36"/>
      <c r="F3717" s="29" t="s">
        <v>5282</v>
      </c>
      <c r="G3717" s="34" t="s">
        <v>1557</v>
      </c>
      <c r="H3717" s="31">
        <f t="shared" si="59"/>
        <v>0.10960000000000003</v>
      </c>
    </row>
    <row r="3718" spans="5:8" x14ac:dyDescent="0.25">
      <c r="E3718" s="36"/>
      <c r="F3718" s="50" t="s">
        <v>5283</v>
      </c>
      <c r="G3718" s="34" t="s">
        <v>1581</v>
      </c>
      <c r="H3718" s="31">
        <f t="shared" si="59"/>
        <v>0</v>
      </c>
    </row>
    <row r="3719" spans="5:8" x14ac:dyDescent="0.25">
      <c r="E3719" s="36"/>
      <c r="F3719" s="29" t="s">
        <v>5284</v>
      </c>
      <c r="G3719" s="34" t="s">
        <v>1557</v>
      </c>
      <c r="H3719" s="31">
        <f t="shared" si="59"/>
        <v>0.10960000000000003</v>
      </c>
    </row>
    <row r="3720" spans="5:8" x14ac:dyDescent="0.25">
      <c r="E3720" s="36"/>
      <c r="F3720" s="29" t="s">
        <v>5285</v>
      </c>
      <c r="G3720" s="34" t="s">
        <v>1557</v>
      </c>
      <c r="H3720" s="31">
        <f t="shared" si="59"/>
        <v>0.10960000000000003</v>
      </c>
    </row>
    <row r="3721" spans="5:8" x14ac:dyDescent="0.25">
      <c r="E3721" s="36"/>
      <c r="F3721" s="46" t="s">
        <v>5286</v>
      </c>
      <c r="G3721" s="34" t="s">
        <v>1581</v>
      </c>
      <c r="H3721" s="31">
        <f t="shared" si="59"/>
        <v>0</v>
      </c>
    </row>
    <row r="3722" spans="5:8" x14ac:dyDescent="0.25">
      <c r="E3722" s="36"/>
      <c r="F3722" s="32" t="s">
        <v>5287</v>
      </c>
      <c r="G3722" s="34" t="s">
        <v>1581</v>
      </c>
      <c r="H3722" s="31">
        <f t="shared" si="59"/>
        <v>0</v>
      </c>
    </row>
    <row r="3723" spans="5:8" x14ac:dyDescent="0.25">
      <c r="E3723" s="36"/>
      <c r="F3723" s="29" t="s">
        <v>5288</v>
      </c>
      <c r="G3723" s="34" t="s">
        <v>1557</v>
      </c>
      <c r="H3723" s="31">
        <f t="shared" si="59"/>
        <v>0.10960000000000003</v>
      </c>
    </row>
    <row r="3724" spans="5:8" x14ac:dyDescent="0.25">
      <c r="E3724" s="36"/>
      <c r="F3724" s="29" t="s">
        <v>5289</v>
      </c>
      <c r="G3724" s="34" t="s">
        <v>1581</v>
      </c>
      <c r="H3724" s="31">
        <f t="shared" si="59"/>
        <v>0</v>
      </c>
    </row>
    <row r="3725" spans="5:8" x14ac:dyDescent="0.25">
      <c r="E3725" s="36"/>
      <c r="F3725" s="29" t="s">
        <v>5290</v>
      </c>
      <c r="G3725" s="34" t="s">
        <v>1600</v>
      </c>
      <c r="H3725" s="31">
        <f t="shared" si="59"/>
        <v>0.11529999999999996</v>
      </c>
    </row>
    <row r="3726" spans="5:8" x14ac:dyDescent="0.25">
      <c r="E3726" s="36"/>
      <c r="F3726" s="46" t="s">
        <v>5291</v>
      </c>
      <c r="G3726" s="34" t="s">
        <v>1557</v>
      </c>
      <c r="H3726" s="31">
        <f t="shared" si="59"/>
        <v>0.10960000000000003</v>
      </c>
    </row>
    <row r="3727" spans="5:8" x14ac:dyDescent="0.25">
      <c r="E3727" s="36"/>
      <c r="F3727" s="29" t="s">
        <v>5292</v>
      </c>
      <c r="G3727" s="34" t="s">
        <v>1557</v>
      </c>
      <c r="H3727" s="31">
        <f t="shared" si="59"/>
        <v>0.10960000000000003</v>
      </c>
    </row>
    <row r="3728" spans="5:8" x14ac:dyDescent="0.25">
      <c r="E3728" s="36"/>
      <c r="F3728" s="29" t="s">
        <v>5293</v>
      </c>
      <c r="G3728" s="34" t="s">
        <v>1557</v>
      </c>
      <c r="H3728" s="31">
        <f t="shared" si="59"/>
        <v>0.10960000000000003</v>
      </c>
    </row>
    <row r="3729" spans="5:8" x14ac:dyDescent="0.25">
      <c r="E3729" s="36"/>
      <c r="F3729" s="29" t="s">
        <v>5294</v>
      </c>
      <c r="G3729" s="34" t="s">
        <v>1557</v>
      </c>
      <c r="H3729" s="31">
        <f t="shared" si="59"/>
        <v>0.10960000000000003</v>
      </c>
    </row>
    <row r="3730" spans="5:8" x14ac:dyDescent="0.25">
      <c r="E3730" s="36"/>
      <c r="F3730" s="50" t="s">
        <v>5295</v>
      </c>
      <c r="G3730" s="34" t="s">
        <v>1557</v>
      </c>
      <c r="H3730" s="31">
        <f t="shared" si="59"/>
        <v>0.10960000000000003</v>
      </c>
    </row>
    <row r="3731" spans="5:8" x14ac:dyDescent="0.25">
      <c r="E3731" s="36"/>
      <c r="F3731" s="29" t="s">
        <v>5296</v>
      </c>
      <c r="G3731" s="34" t="s">
        <v>1557</v>
      </c>
      <c r="H3731" s="31">
        <f t="shared" si="59"/>
        <v>0.10960000000000003</v>
      </c>
    </row>
    <row r="3732" spans="5:8" x14ac:dyDescent="0.25">
      <c r="E3732" s="36"/>
      <c r="F3732" s="46" t="s">
        <v>5297</v>
      </c>
      <c r="G3732" s="34" t="s">
        <v>1557</v>
      </c>
      <c r="H3732" s="31">
        <f t="shared" si="59"/>
        <v>0.10960000000000003</v>
      </c>
    </row>
    <row r="3733" spans="5:8" x14ac:dyDescent="0.25">
      <c r="E3733" s="36"/>
      <c r="F3733" s="48" t="s">
        <v>5298</v>
      </c>
      <c r="G3733" s="34" t="s">
        <v>1557</v>
      </c>
      <c r="H3733" s="31">
        <f t="shared" si="59"/>
        <v>0.10960000000000003</v>
      </c>
    </row>
    <row r="3734" spans="5:8" x14ac:dyDescent="0.25">
      <c r="E3734" s="36"/>
      <c r="F3734" s="29" t="s">
        <v>5299</v>
      </c>
      <c r="G3734" s="34" t="s">
        <v>1557</v>
      </c>
      <c r="H3734" s="31">
        <f t="shared" si="59"/>
        <v>0.10960000000000003</v>
      </c>
    </row>
    <row r="3735" spans="5:8" x14ac:dyDescent="0.25">
      <c r="E3735" s="36"/>
      <c r="F3735" s="32" t="s">
        <v>5300</v>
      </c>
      <c r="G3735" s="34" t="s">
        <v>1557</v>
      </c>
      <c r="H3735" s="31">
        <f t="shared" si="59"/>
        <v>0.10960000000000003</v>
      </c>
    </row>
    <row r="3736" spans="5:8" x14ac:dyDescent="0.25">
      <c r="E3736" s="36"/>
      <c r="F3736" s="29" t="s">
        <v>5301</v>
      </c>
      <c r="G3736" s="34" t="s">
        <v>1557</v>
      </c>
      <c r="H3736" s="31">
        <f t="shared" si="59"/>
        <v>0.10960000000000003</v>
      </c>
    </row>
    <row r="3737" spans="5:8" x14ac:dyDescent="0.25">
      <c r="E3737" s="36"/>
      <c r="F3737" s="43" t="s">
        <v>5302</v>
      </c>
      <c r="G3737" s="34" t="s">
        <v>1557</v>
      </c>
      <c r="H3737" s="31">
        <f t="shared" si="59"/>
        <v>0.10960000000000003</v>
      </c>
    </row>
    <row r="3738" spans="5:8" x14ac:dyDescent="0.25">
      <c r="E3738" s="36"/>
      <c r="F3738" s="43" t="s">
        <v>5303</v>
      </c>
      <c r="G3738" s="34" t="s">
        <v>1581</v>
      </c>
      <c r="H3738" s="31">
        <f t="shared" si="59"/>
        <v>0</v>
      </c>
    </row>
    <row r="3739" spans="5:8" x14ac:dyDescent="0.25">
      <c r="E3739" s="36"/>
      <c r="F3739" s="43" t="s">
        <v>5304</v>
      </c>
      <c r="G3739" s="34" t="s">
        <v>1581</v>
      </c>
      <c r="H3739" s="31">
        <f t="shared" si="59"/>
        <v>0</v>
      </c>
    </row>
    <row r="3740" spans="5:8" x14ac:dyDescent="0.25">
      <c r="E3740" s="36"/>
      <c r="F3740" s="43" t="s">
        <v>5305</v>
      </c>
      <c r="G3740" s="34" t="s">
        <v>1557</v>
      </c>
      <c r="H3740" s="31">
        <f t="shared" si="59"/>
        <v>0.10960000000000003</v>
      </c>
    </row>
    <row r="3741" spans="5:8" x14ac:dyDescent="0.25">
      <c r="E3741" s="36"/>
      <c r="F3741" s="29" t="s">
        <v>5306</v>
      </c>
      <c r="G3741" s="34" t="s">
        <v>1557</v>
      </c>
      <c r="H3741" s="31">
        <f t="shared" si="59"/>
        <v>0.10960000000000003</v>
      </c>
    </row>
    <row r="3742" spans="5:8" x14ac:dyDescent="0.25">
      <c r="E3742" s="36"/>
      <c r="F3742" s="51" t="s">
        <v>5307</v>
      </c>
      <c r="G3742" s="34" t="s">
        <v>1581</v>
      </c>
      <c r="H3742" s="31">
        <f t="shared" si="59"/>
        <v>0</v>
      </c>
    </row>
    <row r="3743" spans="5:8" x14ac:dyDescent="0.25">
      <c r="E3743" s="36"/>
      <c r="F3743" s="29" t="s">
        <v>5308</v>
      </c>
      <c r="G3743" s="34" t="s">
        <v>1581</v>
      </c>
      <c r="H3743" s="31">
        <f t="shared" si="59"/>
        <v>0</v>
      </c>
    </row>
    <row r="3744" spans="5:8" x14ac:dyDescent="0.25">
      <c r="E3744" s="36"/>
      <c r="F3744" s="29" t="s">
        <v>5309</v>
      </c>
      <c r="G3744" s="34" t="s">
        <v>1581</v>
      </c>
      <c r="H3744" s="31">
        <f t="shared" si="59"/>
        <v>0</v>
      </c>
    </row>
    <row r="3745" spans="5:8" x14ac:dyDescent="0.25">
      <c r="E3745" s="36"/>
      <c r="F3745" s="48" t="s">
        <v>5310</v>
      </c>
      <c r="G3745" s="34" t="s">
        <v>1581</v>
      </c>
      <c r="H3745" s="31">
        <f t="shared" si="59"/>
        <v>0</v>
      </c>
    </row>
    <row r="3746" spans="5:8" x14ac:dyDescent="0.25">
      <c r="E3746" s="36"/>
      <c r="F3746" s="29" t="s">
        <v>5311</v>
      </c>
      <c r="G3746" s="34" t="s">
        <v>1581</v>
      </c>
      <c r="H3746" s="31">
        <f t="shared" si="59"/>
        <v>0</v>
      </c>
    </row>
    <row r="3747" spans="5:8" x14ac:dyDescent="0.25">
      <c r="E3747" s="36"/>
      <c r="F3747" s="29" t="s">
        <v>5312</v>
      </c>
      <c r="G3747" s="34" t="s">
        <v>1600</v>
      </c>
      <c r="H3747" s="31">
        <f t="shared" si="59"/>
        <v>0.11529999999999996</v>
      </c>
    </row>
    <row r="3748" spans="5:8" x14ac:dyDescent="0.25">
      <c r="E3748" s="36"/>
      <c r="F3748" s="29" t="s">
        <v>5313</v>
      </c>
      <c r="G3748" s="34" t="s">
        <v>1600</v>
      </c>
      <c r="H3748" s="31">
        <f t="shared" si="59"/>
        <v>0.11529999999999996</v>
      </c>
    </row>
    <row r="3749" spans="5:8" x14ac:dyDescent="0.25">
      <c r="E3749" s="36"/>
      <c r="F3749" s="29" t="s">
        <v>5314</v>
      </c>
      <c r="G3749" s="34" t="s">
        <v>1559</v>
      </c>
      <c r="H3749" s="31">
        <f t="shared" si="59"/>
        <v>0.10809999999999997</v>
      </c>
    </row>
    <row r="3750" spans="5:8" x14ac:dyDescent="0.25">
      <c r="E3750" s="36"/>
      <c r="F3750" s="51" t="s">
        <v>5315</v>
      </c>
      <c r="G3750" s="34" t="s">
        <v>7731</v>
      </c>
      <c r="H3750" s="31">
        <f t="shared" si="59"/>
        <v>8.5600000000000009E-2</v>
      </c>
    </row>
    <row r="3751" spans="5:8" x14ac:dyDescent="0.25">
      <c r="E3751" s="36"/>
      <c r="F3751" s="29" t="s">
        <v>5316</v>
      </c>
      <c r="G3751" s="34" t="s">
        <v>1581</v>
      </c>
      <c r="H3751" s="31">
        <f t="shared" si="59"/>
        <v>0</v>
      </c>
    </row>
    <row r="3752" spans="5:8" x14ac:dyDescent="0.25">
      <c r="E3752" s="36"/>
      <c r="F3752" s="29" t="s">
        <v>5317</v>
      </c>
      <c r="G3752" s="34" t="s">
        <v>1581</v>
      </c>
      <c r="H3752" s="31">
        <f t="shared" si="59"/>
        <v>0</v>
      </c>
    </row>
    <row r="3753" spans="5:8" x14ac:dyDescent="0.25">
      <c r="E3753" s="36"/>
      <c r="F3753" s="29" t="s">
        <v>5318</v>
      </c>
      <c r="G3753" s="34" t="s">
        <v>1577</v>
      </c>
      <c r="H3753" s="31">
        <f t="shared" si="59"/>
        <v>0.11111111111111116</v>
      </c>
    </row>
    <row r="3754" spans="5:8" x14ac:dyDescent="0.25">
      <c r="E3754" s="36"/>
      <c r="F3754" s="29" t="s">
        <v>5319</v>
      </c>
      <c r="G3754" s="34" t="s">
        <v>1557</v>
      </c>
      <c r="H3754" s="31">
        <f t="shared" si="59"/>
        <v>0.10960000000000003</v>
      </c>
    </row>
    <row r="3755" spans="5:8" x14ac:dyDescent="0.25">
      <c r="E3755" s="36"/>
      <c r="F3755" s="29" t="s">
        <v>5320</v>
      </c>
      <c r="G3755" s="34" t="s">
        <v>1557</v>
      </c>
      <c r="H3755" s="31">
        <f t="shared" si="59"/>
        <v>0.10960000000000003</v>
      </c>
    </row>
    <row r="3756" spans="5:8" x14ac:dyDescent="0.25">
      <c r="E3756" s="36"/>
      <c r="F3756" s="32" t="s">
        <v>5321</v>
      </c>
      <c r="G3756" s="34" t="s">
        <v>1581</v>
      </c>
      <c r="H3756" s="31">
        <f t="shared" si="59"/>
        <v>0</v>
      </c>
    </row>
    <row r="3757" spans="5:8" x14ac:dyDescent="0.25">
      <c r="E3757" s="36"/>
      <c r="F3757" s="29" t="s">
        <v>5322</v>
      </c>
      <c r="G3757" s="34" t="s">
        <v>1557</v>
      </c>
      <c r="H3757" s="31">
        <f t="shared" si="59"/>
        <v>0.10960000000000003</v>
      </c>
    </row>
    <row r="3758" spans="5:8" x14ac:dyDescent="0.25">
      <c r="E3758" s="36"/>
      <c r="F3758" s="29" t="s">
        <v>5323</v>
      </c>
      <c r="G3758" s="34" t="s">
        <v>1557</v>
      </c>
      <c r="H3758" s="31">
        <f t="shared" si="59"/>
        <v>0.10960000000000003</v>
      </c>
    </row>
    <row r="3759" spans="5:8" x14ac:dyDescent="0.25">
      <c r="E3759" s="36"/>
      <c r="F3759" s="43" t="s">
        <v>5324</v>
      </c>
      <c r="G3759" s="34" t="s">
        <v>1557</v>
      </c>
      <c r="H3759" s="31">
        <f t="shared" si="59"/>
        <v>0.10960000000000003</v>
      </c>
    </row>
    <row r="3760" spans="5:8" x14ac:dyDescent="0.25">
      <c r="E3760" s="36"/>
      <c r="F3760" s="33" t="s">
        <v>5325</v>
      </c>
      <c r="G3760" s="34" t="s">
        <v>1557</v>
      </c>
      <c r="H3760" s="31">
        <f t="shared" si="59"/>
        <v>0.10960000000000003</v>
      </c>
    </row>
    <row r="3761" spans="5:8" x14ac:dyDescent="0.25">
      <c r="E3761" s="36"/>
      <c r="F3761" s="32" t="s">
        <v>5326</v>
      </c>
      <c r="G3761" s="34" t="s">
        <v>1581</v>
      </c>
      <c r="H3761" s="31">
        <f t="shared" si="59"/>
        <v>0</v>
      </c>
    </row>
    <row r="3762" spans="5:8" x14ac:dyDescent="0.25">
      <c r="E3762" s="36"/>
      <c r="F3762" s="29" t="s">
        <v>5327</v>
      </c>
      <c r="G3762" s="34" t="s">
        <v>1581</v>
      </c>
      <c r="H3762" s="31">
        <f t="shared" si="59"/>
        <v>0</v>
      </c>
    </row>
    <row r="3763" spans="5:8" x14ac:dyDescent="0.25">
      <c r="E3763" s="36"/>
      <c r="F3763" s="29" t="s">
        <v>5328</v>
      </c>
      <c r="G3763" s="34" t="s">
        <v>1581</v>
      </c>
      <c r="H3763" s="31">
        <f t="shared" si="59"/>
        <v>0</v>
      </c>
    </row>
    <row r="3764" spans="5:8" x14ac:dyDescent="0.25">
      <c r="E3764" s="36"/>
      <c r="F3764" s="33" t="s">
        <v>5329</v>
      </c>
      <c r="G3764" s="34" t="s">
        <v>1581</v>
      </c>
      <c r="H3764" s="31">
        <f t="shared" si="59"/>
        <v>0</v>
      </c>
    </row>
    <row r="3765" spans="5:8" x14ac:dyDescent="0.25">
      <c r="E3765" s="36"/>
      <c r="F3765" s="33" t="s">
        <v>5330</v>
      </c>
      <c r="G3765" s="34" t="s">
        <v>1557</v>
      </c>
      <c r="H3765" s="31">
        <f t="shared" si="59"/>
        <v>0.10960000000000003</v>
      </c>
    </row>
    <row r="3766" spans="5:8" x14ac:dyDescent="0.25">
      <c r="E3766" s="36"/>
      <c r="F3766" s="33" t="s">
        <v>5331</v>
      </c>
      <c r="G3766" s="34" t="s">
        <v>1557</v>
      </c>
      <c r="H3766" s="31">
        <f t="shared" si="59"/>
        <v>0.10960000000000003</v>
      </c>
    </row>
    <row r="3767" spans="5:8" x14ac:dyDescent="0.25">
      <c r="E3767" s="36"/>
      <c r="F3767" s="33" t="s">
        <v>5332</v>
      </c>
      <c r="G3767" s="34" t="s">
        <v>1581</v>
      </c>
      <c r="H3767" s="31">
        <f t="shared" si="59"/>
        <v>0</v>
      </c>
    </row>
    <row r="3768" spans="5:8" x14ac:dyDescent="0.25">
      <c r="E3768" s="36"/>
      <c r="F3768" s="33" t="s">
        <v>5333</v>
      </c>
      <c r="G3768" s="34" t="s">
        <v>1600</v>
      </c>
      <c r="H3768" s="31">
        <f t="shared" si="59"/>
        <v>0.11529999999999996</v>
      </c>
    </row>
    <row r="3769" spans="5:8" x14ac:dyDescent="0.25">
      <c r="E3769" s="36"/>
      <c r="F3769" s="29" t="s">
        <v>5334</v>
      </c>
      <c r="G3769" s="34" t="s">
        <v>1557</v>
      </c>
      <c r="H3769" s="31">
        <f t="shared" si="59"/>
        <v>0.10960000000000003</v>
      </c>
    </row>
    <row r="3770" spans="5:8" x14ac:dyDescent="0.25">
      <c r="E3770" s="36"/>
      <c r="F3770" s="29" t="s">
        <v>5335</v>
      </c>
      <c r="G3770" s="34" t="s">
        <v>1557</v>
      </c>
      <c r="H3770" s="31">
        <f t="shared" si="59"/>
        <v>0.10960000000000003</v>
      </c>
    </row>
    <row r="3771" spans="5:8" x14ac:dyDescent="0.25">
      <c r="E3771" s="36"/>
      <c r="F3771" s="33" t="s">
        <v>5336</v>
      </c>
      <c r="G3771" s="34" t="s">
        <v>1557</v>
      </c>
      <c r="H3771" s="31">
        <f t="shared" si="59"/>
        <v>0.10960000000000003</v>
      </c>
    </row>
    <row r="3772" spans="5:8" x14ac:dyDescent="0.25">
      <c r="E3772" s="36"/>
      <c r="F3772" s="33" t="s">
        <v>5337</v>
      </c>
      <c r="G3772" s="34" t="s">
        <v>1581</v>
      </c>
      <c r="H3772" s="31">
        <f t="shared" si="59"/>
        <v>0</v>
      </c>
    </row>
    <row r="3773" spans="5:8" x14ac:dyDescent="0.25">
      <c r="E3773" s="36"/>
      <c r="F3773" s="33" t="s">
        <v>5338</v>
      </c>
      <c r="G3773" s="34" t="s">
        <v>1581</v>
      </c>
      <c r="H3773" s="31">
        <f t="shared" si="59"/>
        <v>0</v>
      </c>
    </row>
    <row r="3774" spans="5:8" x14ac:dyDescent="0.25">
      <c r="E3774" s="36"/>
      <c r="F3774" s="53" t="s">
        <v>5339</v>
      </c>
      <c r="G3774" s="34" t="s">
        <v>1581</v>
      </c>
      <c r="H3774" s="31">
        <f t="shared" si="59"/>
        <v>0</v>
      </c>
    </row>
    <row r="3775" spans="5:8" x14ac:dyDescent="0.25">
      <c r="E3775" s="36"/>
      <c r="F3775" s="50" t="s">
        <v>5340</v>
      </c>
      <c r="G3775" s="34" t="s">
        <v>1557</v>
      </c>
      <c r="H3775" s="31">
        <f t="shared" si="59"/>
        <v>0.10960000000000003</v>
      </c>
    </row>
    <row r="3776" spans="5:8" x14ac:dyDescent="0.25">
      <c r="E3776" s="36"/>
      <c r="F3776" s="29" t="s">
        <v>5341</v>
      </c>
      <c r="G3776" s="34" t="s">
        <v>7731</v>
      </c>
      <c r="H3776" s="31">
        <f t="shared" si="59"/>
        <v>8.5600000000000009E-2</v>
      </c>
    </row>
    <row r="3777" spans="5:8" x14ac:dyDescent="0.25">
      <c r="E3777" s="36"/>
      <c r="F3777" s="32" t="s">
        <v>5342</v>
      </c>
      <c r="G3777" s="34" t="s">
        <v>1559</v>
      </c>
      <c r="H3777" s="31">
        <f t="shared" si="59"/>
        <v>0.10809999999999997</v>
      </c>
    </row>
    <row r="3778" spans="5:8" x14ac:dyDescent="0.25">
      <c r="E3778" s="36"/>
      <c r="F3778" s="29" t="s">
        <v>5343</v>
      </c>
      <c r="G3778" s="34" t="s">
        <v>1559</v>
      </c>
      <c r="H3778" s="31">
        <f t="shared" si="59"/>
        <v>0.10809999999999997</v>
      </c>
    </row>
    <row r="3779" spans="5:8" x14ac:dyDescent="0.25">
      <c r="E3779" s="36"/>
      <c r="F3779" s="29" t="s">
        <v>5344</v>
      </c>
      <c r="G3779" s="34" t="s">
        <v>1559</v>
      </c>
      <c r="H3779" s="31">
        <f t="shared" si="59"/>
        <v>0.10809999999999997</v>
      </c>
    </row>
    <row r="3780" spans="5:8" x14ac:dyDescent="0.25">
      <c r="E3780" s="36"/>
      <c r="F3780" s="29" t="s">
        <v>5345</v>
      </c>
      <c r="G3780" s="34" t="s">
        <v>1557</v>
      </c>
      <c r="H3780" s="31">
        <f t="shared" ref="H3780:H3843" si="60">VLOOKUP(G3780,$A$4:$B$31,2,FALSE)</f>
        <v>0.10960000000000003</v>
      </c>
    </row>
    <row r="3781" spans="5:8" x14ac:dyDescent="0.25">
      <c r="E3781" s="36"/>
      <c r="F3781" s="50" t="s">
        <v>5346</v>
      </c>
      <c r="G3781" s="34" t="s">
        <v>1557</v>
      </c>
      <c r="H3781" s="31">
        <f t="shared" si="60"/>
        <v>0.10960000000000003</v>
      </c>
    </row>
    <row r="3782" spans="5:8" x14ac:dyDescent="0.25">
      <c r="E3782" s="36"/>
      <c r="F3782" s="29" t="s">
        <v>5347</v>
      </c>
      <c r="G3782" s="34" t="s">
        <v>1557</v>
      </c>
      <c r="H3782" s="31">
        <f t="shared" si="60"/>
        <v>0.10960000000000003</v>
      </c>
    </row>
    <row r="3783" spans="5:8" x14ac:dyDescent="0.25">
      <c r="E3783" s="36"/>
      <c r="F3783" s="33" t="s">
        <v>5348</v>
      </c>
      <c r="G3783" s="34" t="s">
        <v>1600</v>
      </c>
      <c r="H3783" s="31">
        <f t="shared" si="60"/>
        <v>0.11529999999999996</v>
      </c>
    </row>
    <row r="3784" spans="5:8" x14ac:dyDescent="0.25">
      <c r="E3784" s="36"/>
      <c r="F3784" s="29" t="s">
        <v>5349</v>
      </c>
      <c r="G3784" s="34" t="s">
        <v>1557</v>
      </c>
      <c r="H3784" s="31">
        <f t="shared" si="60"/>
        <v>0.10960000000000003</v>
      </c>
    </row>
    <row r="3785" spans="5:8" x14ac:dyDescent="0.25">
      <c r="E3785" s="36"/>
      <c r="F3785" s="32" t="s">
        <v>5350</v>
      </c>
      <c r="G3785" s="34" t="s">
        <v>1557</v>
      </c>
      <c r="H3785" s="31">
        <f t="shared" si="60"/>
        <v>0.10960000000000003</v>
      </c>
    </row>
    <row r="3786" spans="5:8" x14ac:dyDescent="0.25">
      <c r="E3786" s="36"/>
      <c r="F3786" s="29" t="s">
        <v>5351</v>
      </c>
      <c r="G3786" s="34" t="s">
        <v>1557</v>
      </c>
      <c r="H3786" s="31">
        <f t="shared" si="60"/>
        <v>0.10960000000000003</v>
      </c>
    </row>
    <row r="3787" spans="5:8" x14ac:dyDescent="0.25">
      <c r="E3787" s="36"/>
      <c r="F3787" s="46" t="s">
        <v>5352</v>
      </c>
      <c r="G3787" s="34" t="s">
        <v>1557</v>
      </c>
      <c r="H3787" s="31">
        <f t="shared" si="60"/>
        <v>0.10960000000000003</v>
      </c>
    </row>
    <row r="3788" spans="5:8" x14ac:dyDescent="0.25">
      <c r="E3788" s="36"/>
      <c r="F3788" s="29" t="s">
        <v>5353</v>
      </c>
      <c r="G3788" s="34" t="s">
        <v>1557</v>
      </c>
      <c r="H3788" s="31">
        <f t="shared" si="60"/>
        <v>0.10960000000000003</v>
      </c>
    </row>
    <row r="3789" spans="5:8" x14ac:dyDescent="0.25">
      <c r="E3789" s="36"/>
      <c r="F3789" s="53" t="s">
        <v>5354</v>
      </c>
      <c r="G3789" s="34" t="s">
        <v>1557</v>
      </c>
      <c r="H3789" s="31">
        <f t="shared" si="60"/>
        <v>0.10960000000000003</v>
      </c>
    </row>
    <row r="3790" spans="5:8" x14ac:dyDescent="0.25">
      <c r="E3790" s="36"/>
      <c r="F3790" s="29" t="s">
        <v>5355</v>
      </c>
      <c r="G3790" s="34" t="s">
        <v>1557</v>
      </c>
      <c r="H3790" s="31">
        <f t="shared" si="60"/>
        <v>0.10960000000000003</v>
      </c>
    </row>
    <row r="3791" spans="5:8" x14ac:dyDescent="0.25">
      <c r="E3791" s="36"/>
      <c r="F3791" s="29" t="s">
        <v>5356</v>
      </c>
      <c r="G3791" s="34" t="s">
        <v>1557</v>
      </c>
      <c r="H3791" s="31">
        <f t="shared" si="60"/>
        <v>0.10960000000000003</v>
      </c>
    </row>
    <row r="3792" spans="5:8" x14ac:dyDescent="0.25">
      <c r="E3792" s="36"/>
      <c r="F3792" s="33" t="s">
        <v>5357</v>
      </c>
      <c r="G3792" s="34" t="s">
        <v>1559</v>
      </c>
      <c r="H3792" s="31">
        <f t="shared" si="60"/>
        <v>0.10809999999999997</v>
      </c>
    </row>
    <row r="3793" spans="5:8" x14ac:dyDescent="0.25">
      <c r="E3793" s="36"/>
      <c r="F3793" s="47" t="s">
        <v>5358</v>
      </c>
      <c r="G3793" s="34" t="s">
        <v>1557</v>
      </c>
      <c r="H3793" s="31">
        <f t="shared" si="60"/>
        <v>0.10960000000000003</v>
      </c>
    </row>
    <row r="3794" spans="5:8" x14ac:dyDescent="0.25">
      <c r="E3794" s="36"/>
      <c r="F3794" s="33" t="s">
        <v>5359</v>
      </c>
      <c r="G3794" s="34" t="s">
        <v>1557</v>
      </c>
      <c r="H3794" s="31">
        <f t="shared" si="60"/>
        <v>0.10960000000000003</v>
      </c>
    </row>
    <row r="3795" spans="5:8" x14ac:dyDescent="0.25">
      <c r="E3795" s="36"/>
      <c r="F3795" s="33" t="s">
        <v>5360</v>
      </c>
      <c r="G3795" s="34" t="s">
        <v>1557</v>
      </c>
      <c r="H3795" s="31">
        <f t="shared" si="60"/>
        <v>0.10960000000000003</v>
      </c>
    </row>
    <row r="3796" spans="5:8" x14ac:dyDescent="0.25">
      <c r="E3796" s="36"/>
      <c r="F3796" s="29" t="s">
        <v>5361</v>
      </c>
      <c r="G3796" s="34" t="s">
        <v>1557</v>
      </c>
      <c r="H3796" s="31">
        <f t="shared" si="60"/>
        <v>0.10960000000000003</v>
      </c>
    </row>
    <row r="3797" spans="5:8" x14ac:dyDescent="0.25">
      <c r="E3797" s="36"/>
      <c r="F3797" s="33" t="s">
        <v>5362</v>
      </c>
      <c r="G3797" s="34" t="s">
        <v>1557</v>
      </c>
      <c r="H3797" s="31">
        <f t="shared" si="60"/>
        <v>0.10960000000000003</v>
      </c>
    </row>
    <row r="3798" spans="5:8" x14ac:dyDescent="0.25">
      <c r="E3798" s="36"/>
      <c r="F3798" s="32" t="s">
        <v>5363</v>
      </c>
      <c r="G3798" s="34" t="s">
        <v>1573</v>
      </c>
      <c r="H3798" s="31">
        <f t="shared" si="60"/>
        <v>0.109888</v>
      </c>
    </row>
    <row r="3799" spans="5:8" x14ac:dyDescent="0.25">
      <c r="E3799" s="36"/>
      <c r="F3799" s="29" t="s">
        <v>5364</v>
      </c>
      <c r="G3799" s="34" t="s">
        <v>1557</v>
      </c>
      <c r="H3799" s="31">
        <f t="shared" si="60"/>
        <v>0.10960000000000003</v>
      </c>
    </row>
    <row r="3800" spans="5:8" x14ac:dyDescent="0.25">
      <c r="E3800" s="36"/>
      <c r="F3800" s="29" t="s">
        <v>5365</v>
      </c>
      <c r="G3800" s="34" t="s">
        <v>1549</v>
      </c>
      <c r="H3800" s="31">
        <f t="shared" si="60"/>
        <v>0.11639999999999995</v>
      </c>
    </row>
    <row r="3801" spans="5:8" x14ac:dyDescent="0.25">
      <c r="E3801" s="36"/>
      <c r="F3801" s="32" t="s">
        <v>5366</v>
      </c>
      <c r="G3801" s="34" t="s">
        <v>1557</v>
      </c>
      <c r="H3801" s="31">
        <f t="shared" si="60"/>
        <v>0.10960000000000003</v>
      </c>
    </row>
    <row r="3802" spans="5:8" x14ac:dyDescent="0.25">
      <c r="E3802" s="36"/>
      <c r="F3802" s="29" t="s">
        <v>5367</v>
      </c>
      <c r="G3802" s="34" t="s">
        <v>1557</v>
      </c>
      <c r="H3802" s="31">
        <f t="shared" si="60"/>
        <v>0.10960000000000003</v>
      </c>
    </row>
    <row r="3803" spans="5:8" x14ac:dyDescent="0.25">
      <c r="E3803" s="36"/>
      <c r="F3803" s="49" t="s">
        <v>5368</v>
      </c>
      <c r="G3803" s="34" t="s">
        <v>1571</v>
      </c>
      <c r="H3803" s="31">
        <f t="shared" si="60"/>
        <v>0.11278100000000001</v>
      </c>
    </row>
    <row r="3804" spans="5:8" x14ac:dyDescent="0.25">
      <c r="E3804" s="36"/>
      <c r="F3804" s="32" t="s">
        <v>5369</v>
      </c>
      <c r="G3804" s="34" t="s">
        <v>1557</v>
      </c>
      <c r="H3804" s="31">
        <f t="shared" si="60"/>
        <v>0.10960000000000003</v>
      </c>
    </row>
    <row r="3805" spans="5:8" x14ac:dyDescent="0.25">
      <c r="E3805" s="36"/>
      <c r="F3805" s="29" t="s">
        <v>5370</v>
      </c>
      <c r="G3805" s="34" t="s">
        <v>1557</v>
      </c>
      <c r="H3805" s="31">
        <f t="shared" si="60"/>
        <v>0.10960000000000003</v>
      </c>
    </row>
    <row r="3806" spans="5:8" x14ac:dyDescent="0.25">
      <c r="E3806" s="36"/>
      <c r="F3806" s="29" t="s">
        <v>5371</v>
      </c>
      <c r="G3806" s="34" t="s">
        <v>1557</v>
      </c>
      <c r="H3806" s="31">
        <f t="shared" si="60"/>
        <v>0.10960000000000003</v>
      </c>
    </row>
    <row r="3807" spans="5:8" x14ac:dyDescent="0.25">
      <c r="E3807" s="36"/>
      <c r="F3807" s="33" t="s">
        <v>5372</v>
      </c>
      <c r="G3807" s="34" t="s">
        <v>1557</v>
      </c>
      <c r="H3807" s="31">
        <f t="shared" si="60"/>
        <v>0.10960000000000003</v>
      </c>
    </row>
    <row r="3808" spans="5:8" x14ac:dyDescent="0.25">
      <c r="E3808" s="36"/>
      <c r="F3808" s="29" t="s">
        <v>5373</v>
      </c>
      <c r="G3808" s="34" t="s">
        <v>1557</v>
      </c>
      <c r="H3808" s="31">
        <f t="shared" si="60"/>
        <v>0.10960000000000003</v>
      </c>
    </row>
    <row r="3809" spans="5:8" x14ac:dyDescent="0.25">
      <c r="E3809" s="36"/>
      <c r="F3809" s="33" t="s">
        <v>5374</v>
      </c>
      <c r="G3809" s="34" t="s">
        <v>1557</v>
      </c>
      <c r="H3809" s="31">
        <f t="shared" si="60"/>
        <v>0.10960000000000003</v>
      </c>
    </row>
    <row r="3810" spans="5:8" x14ac:dyDescent="0.25">
      <c r="E3810" s="36"/>
      <c r="F3810" s="33" t="s">
        <v>5375</v>
      </c>
      <c r="G3810" s="34" t="s">
        <v>7731</v>
      </c>
      <c r="H3810" s="31">
        <f t="shared" si="60"/>
        <v>8.5600000000000009E-2</v>
      </c>
    </row>
    <row r="3811" spans="5:8" x14ac:dyDescent="0.25">
      <c r="E3811" s="36"/>
      <c r="F3811" s="46" t="s">
        <v>5376</v>
      </c>
      <c r="G3811" s="34" t="s">
        <v>1557</v>
      </c>
      <c r="H3811" s="31">
        <f t="shared" si="60"/>
        <v>0.10960000000000003</v>
      </c>
    </row>
    <row r="3812" spans="5:8" x14ac:dyDescent="0.25">
      <c r="E3812" s="36"/>
      <c r="F3812" s="29" t="s">
        <v>5377</v>
      </c>
      <c r="G3812" s="34" t="s">
        <v>1557</v>
      </c>
      <c r="H3812" s="31">
        <f t="shared" si="60"/>
        <v>0.10960000000000003</v>
      </c>
    </row>
    <row r="3813" spans="5:8" x14ac:dyDescent="0.25">
      <c r="E3813" s="36"/>
      <c r="F3813" s="43" t="s">
        <v>5378</v>
      </c>
      <c r="G3813" s="34" t="s">
        <v>1557</v>
      </c>
      <c r="H3813" s="31">
        <f t="shared" si="60"/>
        <v>0.10960000000000003</v>
      </c>
    </row>
    <row r="3814" spans="5:8" x14ac:dyDescent="0.25">
      <c r="E3814" s="36"/>
      <c r="F3814" s="32" t="s">
        <v>5379</v>
      </c>
      <c r="G3814" s="34" t="s">
        <v>1557</v>
      </c>
      <c r="H3814" s="31">
        <f t="shared" si="60"/>
        <v>0.10960000000000003</v>
      </c>
    </row>
    <row r="3815" spans="5:8" x14ac:dyDescent="0.25">
      <c r="E3815" s="36"/>
      <c r="F3815" s="29" t="s">
        <v>5380</v>
      </c>
      <c r="G3815" s="34" t="s">
        <v>1559</v>
      </c>
      <c r="H3815" s="31">
        <f t="shared" si="60"/>
        <v>0.10809999999999997</v>
      </c>
    </row>
    <row r="3816" spans="5:8" x14ac:dyDescent="0.25">
      <c r="E3816" s="36"/>
      <c r="F3816" s="29" t="s">
        <v>5381</v>
      </c>
      <c r="G3816" s="34" t="s">
        <v>1557</v>
      </c>
      <c r="H3816" s="31">
        <f t="shared" si="60"/>
        <v>0.10960000000000003</v>
      </c>
    </row>
    <row r="3817" spans="5:8" x14ac:dyDescent="0.25">
      <c r="E3817" s="36"/>
      <c r="F3817" s="51" t="s">
        <v>5382</v>
      </c>
      <c r="G3817" s="34" t="s">
        <v>1557</v>
      </c>
      <c r="H3817" s="31">
        <f t="shared" si="60"/>
        <v>0.10960000000000003</v>
      </c>
    </row>
    <row r="3818" spans="5:8" x14ac:dyDescent="0.25">
      <c r="E3818" s="36"/>
      <c r="F3818" s="29" t="s">
        <v>5383</v>
      </c>
      <c r="G3818" s="34" t="s">
        <v>1557</v>
      </c>
      <c r="H3818" s="31">
        <f t="shared" si="60"/>
        <v>0.10960000000000003</v>
      </c>
    </row>
    <row r="3819" spans="5:8" x14ac:dyDescent="0.25">
      <c r="E3819" s="36"/>
      <c r="F3819" s="29" t="s">
        <v>5384</v>
      </c>
      <c r="G3819" s="34" t="s">
        <v>1557</v>
      </c>
      <c r="H3819" s="31">
        <f t="shared" si="60"/>
        <v>0.10960000000000003</v>
      </c>
    </row>
    <row r="3820" spans="5:8" x14ac:dyDescent="0.25">
      <c r="E3820" s="36"/>
      <c r="F3820" s="29" t="s">
        <v>5385</v>
      </c>
      <c r="G3820" s="34" t="s">
        <v>1557</v>
      </c>
      <c r="H3820" s="31">
        <f t="shared" si="60"/>
        <v>0.10960000000000003</v>
      </c>
    </row>
    <row r="3821" spans="5:8" x14ac:dyDescent="0.25">
      <c r="E3821" s="36"/>
      <c r="F3821" s="29" t="s">
        <v>5386</v>
      </c>
      <c r="G3821" s="34" t="s">
        <v>1557</v>
      </c>
      <c r="H3821" s="31">
        <f t="shared" si="60"/>
        <v>0.10960000000000003</v>
      </c>
    </row>
    <row r="3822" spans="5:8" x14ac:dyDescent="0.25">
      <c r="E3822" s="36"/>
      <c r="F3822" s="46" t="s">
        <v>5387</v>
      </c>
      <c r="G3822" s="34" t="s">
        <v>1600</v>
      </c>
      <c r="H3822" s="31">
        <f t="shared" si="60"/>
        <v>0.11529999999999996</v>
      </c>
    </row>
    <row r="3823" spans="5:8" x14ac:dyDescent="0.25">
      <c r="E3823" s="36"/>
      <c r="F3823" s="32" t="s">
        <v>5388</v>
      </c>
      <c r="G3823" s="34" t="s">
        <v>1557</v>
      </c>
      <c r="H3823" s="31">
        <f t="shared" si="60"/>
        <v>0.10960000000000003</v>
      </c>
    </row>
    <row r="3824" spans="5:8" x14ac:dyDescent="0.25">
      <c r="E3824" s="36"/>
      <c r="F3824" s="29" t="s">
        <v>5389</v>
      </c>
      <c r="G3824" s="34" t="s">
        <v>1557</v>
      </c>
      <c r="H3824" s="31">
        <f t="shared" si="60"/>
        <v>0.10960000000000003</v>
      </c>
    </row>
    <row r="3825" spans="5:8" x14ac:dyDescent="0.25">
      <c r="E3825" s="36"/>
      <c r="F3825" s="29" t="s">
        <v>5390</v>
      </c>
      <c r="G3825" s="34" t="s">
        <v>1557</v>
      </c>
      <c r="H3825" s="31">
        <f t="shared" si="60"/>
        <v>0.10960000000000003</v>
      </c>
    </row>
    <row r="3826" spans="5:8" x14ac:dyDescent="0.25">
      <c r="E3826" s="36"/>
      <c r="F3826" s="29" t="s">
        <v>5391</v>
      </c>
      <c r="G3826" s="34" t="s">
        <v>1557</v>
      </c>
      <c r="H3826" s="31">
        <f t="shared" si="60"/>
        <v>0.10960000000000003</v>
      </c>
    </row>
    <row r="3827" spans="5:8" x14ac:dyDescent="0.25">
      <c r="E3827" s="36"/>
      <c r="F3827" s="29" t="s">
        <v>5392</v>
      </c>
      <c r="G3827" s="34" t="s">
        <v>1557</v>
      </c>
      <c r="H3827" s="31">
        <f t="shared" si="60"/>
        <v>0.10960000000000003</v>
      </c>
    </row>
    <row r="3828" spans="5:8" x14ac:dyDescent="0.25">
      <c r="E3828" s="36"/>
      <c r="F3828" s="32" t="s">
        <v>5393</v>
      </c>
      <c r="G3828" s="34" t="s">
        <v>1600</v>
      </c>
      <c r="H3828" s="31">
        <f t="shared" si="60"/>
        <v>0.11529999999999996</v>
      </c>
    </row>
    <row r="3829" spans="5:8" x14ac:dyDescent="0.25">
      <c r="E3829" s="36"/>
      <c r="F3829" s="29" t="s">
        <v>5394</v>
      </c>
      <c r="G3829" s="34" t="s">
        <v>1557</v>
      </c>
      <c r="H3829" s="31">
        <f t="shared" si="60"/>
        <v>0.10960000000000003</v>
      </c>
    </row>
    <row r="3830" spans="5:8" x14ac:dyDescent="0.25">
      <c r="E3830" s="36"/>
      <c r="F3830" s="29" t="s">
        <v>5395</v>
      </c>
      <c r="G3830" s="34" t="s">
        <v>1600</v>
      </c>
      <c r="H3830" s="31">
        <f t="shared" si="60"/>
        <v>0.11529999999999996</v>
      </c>
    </row>
    <row r="3831" spans="5:8" x14ac:dyDescent="0.25">
      <c r="E3831" s="36"/>
      <c r="F3831" s="29" t="s">
        <v>5396</v>
      </c>
      <c r="G3831" s="34" t="s">
        <v>1557</v>
      </c>
      <c r="H3831" s="31">
        <f t="shared" si="60"/>
        <v>0.10960000000000003</v>
      </c>
    </row>
    <row r="3832" spans="5:8" x14ac:dyDescent="0.25">
      <c r="E3832" s="36"/>
      <c r="F3832" s="29" t="s">
        <v>5397</v>
      </c>
      <c r="G3832" s="34" t="s">
        <v>1557</v>
      </c>
      <c r="H3832" s="31">
        <f t="shared" si="60"/>
        <v>0.10960000000000003</v>
      </c>
    </row>
    <row r="3833" spans="5:8" x14ac:dyDescent="0.25">
      <c r="E3833" s="36"/>
      <c r="F3833" s="29" t="s">
        <v>5398</v>
      </c>
      <c r="G3833" s="34" t="s">
        <v>1600</v>
      </c>
      <c r="H3833" s="31">
        <f t="shared" si="60"/>
        <v>0.11529999999999996</v>
      </c>
    </row>
    <row r="3834" spans="5:8" x14ac:dyDescent="0.25">
      <c r="E3834" s="36"/>
      <c r="F3834" s="29" t="s">
        <v>5399</v>
      </c>
      <c r="G3834" s="34" t="s">
        <v>1557</v>
      </c>
      <c r="H3834" s="31">
        <f t="shared" si="60"/>
        <v>0.10960000000000003</v>
      </c>
    </row>
    <row r="3835" spans="5:8" x14ac:dyDescent="0.25">
      <c r="E3835" s="36"/>
      <c r="F3835" s="48" t="s">
        <v>5400</v>
      </c>
      <c r="G3835" s="34" t="s">
        <v>1600</v>
      </c>
      <c r="H3835" s="31">
        <f t="shared" si="60"/>
        <v>0.11529999999999996</v>
      </c>
    </row>
    <row r="3836" spans="5:8" x14ac:dyDescent="0.25">
      <c r="E3836" s="36"/>
      <c r="F3836" s="29" t="s">
        <v>5401</v>
      </c>
      <c r="G3836" s="34" t="s">
        <v>1600</v>
      </c>
      <c r="H3836" s="31">
        <f t="shared" si="60"/>
        <v>0.11529999999999996</v>
      </c>
    </row>
    <row r="3837" spans="5:8" x14ac:dyDescent="0.25">
      <c r="E3837" s="36"/>
      <c r="F3837" s="29" t="s">
        <v>5402</v>
      </c>
      <c r="G3837" s="34" t="s">
        <v>1600</v>
      </c>
      <c r="H3837" s="31">
        <f t="shared" si="60"/>
        <v>0.11529999999999996</v>
      </c>
    </row>
    <row r="3838" spans="5:8" x14ac:dyDescent="0.25">
      <c r="E3838" s="36"/>
      <c r="F3838" s="29" t="s">
        <v>5403</v>
      </c>
      <c r="G3838" s="34" t="s">
        <v>1600</v>
      </c>
      <c r="H3838" s="31">
        <f t="shared" si="60"/>
        <v>0.11529999999999996</v>
      </c>
    </row>
    <row r="3839" spans="5:8" x14ac:dyDescent="0.25">
      <c r="E3839" s="36"/>
      <c r="F3839" s="29" t="s">
        <v>5404</v>
      </c>
      <c r="G3839" s="34" t="s">
        <v>1600</v>
      </c>
      <c r="H3839" s="31">
        <f t="shared" si="60"/>
        <v>0.11529999999999996</v>
      </c>
    </row>
    <row r="3840" spans="5:8" x14ac:dyDescent="0.25">
      <c r="E3840" s="36"/>
      <c r="F3840" s="32" t="s">
        <v>5405</v>
      </c>
      <c r="G3840" s="34" t="s">
        <v>1557</v>
      </c>
      <c r="H3840" s="31">
        <f t="shared" si="60"/>
        <v>0.10960000000000003</v>
      </c>
    </row>
    <row r="3841" spans="5:8" x14ac:dyDescent="0.25">
      <c r="E3841" s="36"/>
      <c r="F3841" s="29" t="s">
        <v>5406</v>
      </c>
      <c r="G3841" s="34" t="s">
        <v>1557</v>
      </c>
      <c r="H3841" s="31">
        <f t="shared" si="60"/>
        <v>0.10960000000000003</v>
      </c>
    </row>
    <row r="3842" spans="5:8" x14ac:dyDescent="0.25">
      <c r="E3842" s="36"/>
      <c r="F3842" s="29" t="s">
        <v>5407</v>
      </c>
      <c r="G3842" s="34" t="s">
        <v>1557</v>
      </c>
      <c r="H3842" s="31">
        <f t="shared" si="60"/>
        <v>0.10960000000000003</v>
      </c>
    </row>
    <row r="3843" spans="5:8" x14ac:dyDescent="0.25">
      <c r="E3843" s="36"/>
      <c r="F3843" s="29" t="s">
        <v>5408</v>
      </c>
      <c r="G3843" s="34" t="s">
        <v>1557</v>
      </c>
      <c r="H3843" s="31">
        <f t="shared" si="60"/>
        <v>0.10960000000000003</v>
      </c>
    </row>
    <row r="3844" spans="5:8" x14ac:dyDescent="0.25">
      <c r="E3844" s="36"/>
      <c r="F3844" s="29" t="s">
        <v>5409</v>
      </c>
      <c r="G3844" s="34" t="s">
        <v>1557</v>
      </c>
      <c r="H3844" s="31">
        <f t="shared" ref="H3844:H3907" si="61">VLOOKUP(G3844,$A$4:$B$31,2,FALSE)</f>
        <v>0.10960000000000003</v>
      </c>
    </row>
    <row r="3845" spans="5:8" x14ac:dyDescent="0.25">
      <c r="E3845" s="36"/>
      <c r="F3845" s="29" t="s">
        <v>5410</v>
      </c>
      <c r="G3845" s="34" t="s">
        <v>1557</v>
      </c>
      <c r="H3845" s="31">
        <f t="shared" si="61"/>
        <v>0.10960000000000003</v>
      </c>
    </row>
    <row r="3846" spans="5:8" x14ac:dyDescent="0.25">
      <c r="E3846" s="36"/>
      <c r="F3846" s="49" t="s">
        <v>5411</v>
      </c>
      <c r="G3846" s="34" t="s">
        <v>1557</v>
      </c>
      <c r="H3846" s="31">
        <f t="shared" si="61"/>
        <v>0.10960000000000003</v>
      </c>
    </row>
    <row r="3847" spans="5:8" x14ac:dyDescent="0.25">
      <c r="E3847" s="36"/>
      <c r="F3847" s="46" t="s">
        <v>5412</v>
      </c>
      <c r="G3847" s="34" t="s">
        <v>1557</v>
      </c>
      <c r="H3847" s="31">
        <f t="shared" si="61"/>
        <v>0.10960000000000003</v>
      </c>
    </row>
    <row r="3848" spans="5:8" x14ac:dyDescent="0.25">
      <c r="E3848" s="36"/>
      <c r="F3848" s="29" t="s">
        <v>5413</v>
      </c>
      <c r="G3848" s="34" t="s">
        <v>1557</v>
      </c>
      <c r="H3848" s="31">
        <f t="shared" si="61"/>
        <v>0.10960000000000003</v>
      </c>
    </row>
    <row r="3849" spans="5:8" x14ac:dyDescent="0.25">
      <c r="E3849" s="36"/>
      <c r="F3849" s="29" t="s">
        <v>5414</v>
      </c>
      <c r="G3849" s="34" t="s">
        <v>1557</v>
      </c>
      <c r="H3849" s="31">
        <f t="shared" si="61"/>
        <v>0.10960000000000003</v>
      </c>
    </row>
    <row r="3850" spans="5:8" x14ac:dyDescent="0.25">
      <c r="E3850" s="36"/>
      <c r="F3850" s="29" t="s">
        <v>5415</v>
      </c>
      <c r="G3850" s="34" t="s">
        <v>1557</v>
      </c>
      <c r="H3850" s="31">
        <f t="shared" si="61"/>
        <v>0.10960000000000003</v>
      </c>
    </row>
    <row r="3851" spans="5:8" x14ac:dyDescent="0.25">
      <c r="E3851" s="36"/>
      <c r="F3851" s="59" t="s">
        <v>5416</v>
      </c>
      <c r="G3851" s="34" t="s">
        <v>1557</v>
      </c>
      <c r="H3851" s="31">
        <f t="shared" si="61"/>
        <v>0.10960000000000003</v>
      </c>
    </row>
    <row r="3852" spans="5:8" x14ac:dyDescent="0.25">
      <c r="E3852" s="36"/>
      <c r="F3852" s="33" t="s">
        <v>5417</v>
      </c>
      <c r="G3852" s="34" t="s">
        <v>1557</v>
      </c>
      <c r="H3852" s="31">
        <f t="shared" si="61"/>
        <v>0.10960000000000003</v>
      </c>
    </row>
    <row r="3853" spans="5:8" x14ac:dyDescent="0.25">
      <c r="E3853" s="36"/>
      <c r="F3853" s="29" t="s">
        <v>5418</v>
      </c>
      <c r="G3853" s="34" t="s">
        <v>1557</v>
      </c>
      <c r="H3853" s="31">
        <f t="shared" si="61"/>
        <v>0.10960000000000003</v>
      </c>
    </row>
    <row r="3854" spans="5:8" x14ac:dyDescent="0.25">
      <c r="E3854" s="36"/>
      <c r="F3854" s="33" t="s">
        <v>5419</v>
      </c>
      <c r="G3854" s="34" t="s">
        <v>1557</v>
      </c>
      <c r="H3854" s="31">
        <f t="shared" si="61"/>
        <v>0.10960000000000003</v>
      </c>
    </row>
    <row r="3855" spans="5:8" x14ac:dyDescent="0.25">
      <c r="E3855" s="36"/>
      <c r="F3855" s="51" t="s">
        <v>5420</v>
      </c>
      <c r="G3855" s="34" t="s">
        <v>1557</v>
      </c>
      <c r="H3855" s="31">
        <f t="shared" si="61"/>
        <v>0.10960000000000003</v>
      </c>
    </row>
    <row r="3856" spans="5:8" x14ac:dyDescent="0.25">
      <c r="E3856" s="36"/>
      <c r="F3856" s="29" t="s">
        <v>5421</v>
      </c>
      <c r="G3856" s="34" t="s">
        <v>1557</v>
      </c>
      <c r="H3856" s="31">
        <f t="shared" si="61"/>
        <v>0.10960000000000003</v>
      </c>
    </row>
    <row r="3857" spans="5:8" x14ac:dyDescent="0.25">
      <c r="E3857" s="36"/>
      <c r="F3857" s="29" t="s">
        <v>5422</v>
      </c>
      <c r="G3857" s="34" t="s">
        <v>1557</v>
      </c>
      <c r="H3857" s="31">
        <f t="shared" si="61"/>
        <v>0.10960000000000003</v>
      </c>
    </row>
    <row r="3858" spans="5:8" x14ac:dyDescent="0.25">
      <c r="E3858" s="36"/>
      <c r="F3858" s="29" t="s">
        <v>5423</v>
      </c>
      <c r="G3858" s="34" t="s">
        <v>1557</v>
      </c>
      <c r="H3858" s="31">
        <f t="shared" si="61"/>
        <v>0.10960000000000003</v>
      </c>
    </row>
    <row r="3859" spans="5:8" x14ac:dyDescent="0.25">
      <c r="E3859" s="36"/>
      <c r="F3859" s="29" t="s">
        <v>5424</v>
      </c>
      <c r="G3859" s="34" t="s">
        <v>1557</v>
      </c>
      <c r="H3859" s="31">
        <f t="shared" si="61"/>
        <v>0.10960000000000003</v>
      </c>
    </row>
    <row r="3860" spans="5:8" x14ac:dyDescent="0.25">
      <c r="E3860" s="36"/>
      <c r="F3860" s="29" t="s">
        <v>5425</v>
      </c>
      <c r="G3860" s="34" t="s">
        <v>1557</v>
      </c>
      <c r="H3860" s="31">
        <f t="shared" si="61"/>
        <v>0.10960000000000003</v>
      </c>
    </row>
    <row r="3861" spans="5:8" x14ac:dyDescent="0.25">
      <c r="E3861" s="36"/>
      <c r="F3861" s="51" t="s">
        <v>5426</v>
      </c>
      <c r="G3861" s="34" t="s">
        <v>1557</v>
      </c>
      <c r="H3861" s="31">
        <f t="shared" si="61"/>
        <v>0.10960000000000003</v>
      </c>
    </row>
    <row r="3862" spans="5:8" x14ac:dyDescent="0.25">
      <c r="E3862" s="36"/>
      <c r="F3862" s="29" t="s">
        <v>5427</v>
      </c>
      <c r="G3862" s="34" t="s">
        <v>1557</v>
      </c>
      <c r="H3862" s="31">
        <f t="shared" si="61"/>
        <v>0.10960000000000003</v>
      </c>
    </row>
    <row r="3863" spans="5:8" x14ac:dyDescent="0.25">
      <c r="E3863" s="36"/>
      <c r="F3863" s="29" t="s">
        <v>5428</v>
      </c>
      <c r="G3863" s="34" t="s">
        <v>1557</v>
      </c>
      <c r="H3863" s="31">
        <f t="shared" si="61"/>
        <v>0.10960000000000003</v>
      </c>
    </row>
    <row r="3864" spans="5:8" x14ac:dyDescent="0.25">
      <c r="E3864" s="36"/>
      <c r="F3864" s="33" t="s">
        <v>5429</v>
      </c>
      <c r="G3864" s="34" t="s">
        <v>1557</v>
      </c>
      <c r="H3864" s="31">
        <f t="shared" si="61"/>
        <v>0.10960000000000003</v>
      </c>
    </row>
    <row r="3865" spans="5:8" x14ac:dyDescent="0.25">
      <c r="E3865" s="36"/>
      <c r="F3865" s="33" t="s">
        <v>5430</v>
      </c>
      <c r="G3865" s="34" t="s">
        <v>1600</v>
      </c>
      <c r="H3865" s="31">
        <f t="shared" si="61"/>
        <v>0.11529999999999996</v>
      </c>
    </row>
    <row r="3866" spans="5:8" x14ac:dyDescent="0.25">
      <c r="E3866" s="36"/>
      <c r="F3866" s="29" t="s">
        <v>5431</v>
      </c>
      <c r="G3866" s="34" t="s">
        <v>1557</v>
      </c>
      <c r="H3866" s="31">
        <f t="shared" si="61"/>
        <v>0.10960000000000003</v>
      </c>
    </row>
    <row r="3867" spans="5:8" x14ac:dyDescent="0.25">
      <c r="E3867" s="36"/>
      <c r="F3867" s="29" t="s">
        <v>5432</v>
      </c>
      <c r="G3867" s="34" t="s">
        <v>1557</v>
      </c>
      <c r="H3867" s="31">
        <f t="shared" si="61"/>
        <v>0.10960000000000003</v>
      </c>
    </row>
    <row r="3868" spans="5:8" x14ac:dyDescent="0.25">
      <c r="E3868" s="36"/>
      <c r="F3868" s="29" t="s">
        <v>5433</v>
      </c>
      <c r="G3868" s="34" t="s">
        <v>7731</v>
      </c>
      <c r="H3868" s="31">
        <f t="shared" si="61"/>
        <v>8.5600000000000009E-2</v>
      </c>
    </row>
    <row r="3869" spans="5:8" x14ac:dyDescent="0.25">
      <c r="E3869" s="36"/>
      <c r="F3869" s="29" t="s">
        <v>5434</v>
      </c>
      <c r="G3869" s="34" t="s">
        <v>1557</v>
      </c>
      <c r="H3869" s="31">
        <f t="shared" si="61"/>
        <v>0.10960000000000003</v>
      </c>
    </row>
    <row r="3870" spans="5:8" x14ac:dyDescent="0.25">
      <c r="E3870" s="36"/>
      <c r="F3870" s="29" t="s">
        <v>5435</v>
      </c>
      <c r="G3870" s="34" t="s">
        <v>1557</v>
      </c>
      <c r="H3870" s="31">
        <f t="shared" si="61"/>
        <v>0.10960000000000003</v>
      </c>
    </row>
    <row r="3871" spans="5:8" x14ac:dyDescent="0.25">
      <c r="E3871" s="36"/>
      <c r="F3871" s="50" t="s">
        <v>5436</v>
      </c>
      <c r="G3871" s="34" t="s">
        <v>1557</v>
      </c>
      <c r="H3871" s="31">
        <f t="shared" si="61"/>
        <v>0.10960000000000003</v>
      </c>
    </row>
    <row r="3872" spans="5:8" x14ac:dyDescent="0.25">
      <c r="E3872" s="36"/>
      <c r="F3872" s="29" t="s">
        <v>5437</v>
      </c>
      <c r="G3872" s="34" t="s">
        <v>1557</v>
      </c>
      <c r="H3872" s="31">
        <f t="shared" si="61"/>
        <v>0.10960000000000003</v>
      </c>
    </row>
    <row r="3873" spans="5:8" x14ac:dyDescent="0.25">
      <c r="E3873" s="36"/>
      <c r="F3873" s="33" t="s">
        <v>5438</v>
      </c>
      <c r="G3873" s="34" t="s">
        <v>1557</v>
      </c>
      <c r="H3873" s="31">
        <f t="shared" si="61"/>
        <v>0.10960000000000003</v>
      </c>
    </row>
    <row r="3874" spans="5:8" x14ac:dyDescent="0.25">
      <c r="E3874" s="36"/>
      <c r="F3874" s="29" t="s">
        <v>5439</v>
      </c>
      <c r="G3874" s="34" t="s">
        <v>1581</v>
      </c>
      <c r="H3874" s="31">
        <f t="shared" si="61"/>
        <v>0</v>
      </c>
    </row>
    <row r="3875" spans="5:8" x14ac:dyDescent="0.25">
      <c r="E3875" s="36"/>
      <c r="F3875" s="33" t="s">
        <v>5440</v>
      </c>
      <c r="G3875" s="34" t="s">
        <v>1581</v>
      </c>
      <c r="H3875" s="31">
        <f t="shared" si="61"/>
        <v>0</v>
      </c>
    </row>
    <row r="3876" spans="5:8" x14ac:dyDescent="0.25">
      <c r="E3876" s="36"/>
      <c r="F3876" s="33" t="s">
        <v>5441</v>
      </c>
      <c r="G3876" s="34" t="s">
        <v>1581</v>
      </c>
      <c r="H3876" s="31">
        <f t="shared" si="61"/>
        <v>0</v>
      </c>
    </row>
    <row r="3877" spans="5:8" x14ac:dyDescent="0.25">
      <c r="E3877" s="36"/>
      <c r="F3877" s="29" t="s">
        <v>5442</v>
      </c>
      <c r="G3877" s="34" t="s">
        <v>1581</v>
      </c>
      <c r="H3877" s="31">
        <f t="shared" si="61"/>
        <v>0</v>
      </c>
    </row>
    <row r="3878" spans="5:8" x14ac:dyDescent="0.25">
      <c r="E3878" s="36"/>
      <c r="F3878" s="33" t="s">
        <v>5443</v>
      </c>
      <c r="G3878" s="34" t="s">
        <v>1581</v>
      </c>
      <c r="H3878" s="31">
        <f t="shared" si="61"/>
        <v>0</v>
      </c>
    </row>
    <row r="3879" spans="5:8" x14ac:dyDescent="0.25">
      <c r="E3879" s="36"/>
      <c r="F3879" s="29" t="s">
        <v>5444</v>
      </c>
      <c r="G3879" s="34" t="s">
        <v>1581</v>
      </c>
      <c r="H3879" s="31">
        <f t="shared" si="61"/>
        <v>0</v>
      </c>
    </row>
    <row r="3880" spans="5:8" x14ac:dyDescent="0.25">
      <c r="E3880" s="36"/>
      <c r="F3880" s="29" t="s">
        <v>5445</v>
      </c>
      <c r="G3880" s="34" t="s">
        <v>1557</v>
      </c>
      <c r="H3880" s="31">
        <f t="shared" si="61"/>
        <v>0.10960000000000003</v>
      </c>
    </row>
    <row r="3881" spans="5:8" x14ac:dyDescent="0.25">
      <c r="E3881" s="36"/>
      <c r="F3881" s="29" t="s">
        <v>5446</v>
      </c>
      <c r="G3881" s="34" t="s">
        <v>1581</v>
      </c>
      <c r="H3881" s="31">
        <f t="shared" si="61"/>
        <v>0</v>
      </c>
    </row>
    <row r="3882" spans="5:8" x14ac:dyDescent="0.25">
      <c r="E3882" s="36"/>
      <c r="F3882" s="46" t="s">
        <v>5447</v>
      </c>
      <c r="G3882" s="34" t="s">
        <v>1581</v>
      </c>
      <c r="H3882" s="31">
        <f t="shared" si="61"/>
        <v>0</v>
      </c>
    </row>
    <row r="3883" spans="5:8" x14ac:dyDescent="0.25">
      <c r="E3883" s="36"/>
      <c r="F3883" s="33" t="s">
        <v>5448</v>
      </c>
      <c r="G3883" s="34" t="s">
        <v>1557</v>
      </c>
      <c r="H3883" s="31">
        <f t="shared" si="61"/>
        <v>0.10960000000000003</v>
      </c>
    </row>
    <row r="3884" spans="5:8" x14ac:dyDescent="0.25">
      <c r="E3884" s="36"/>
      <c r="F3884" s="29" t="s">
        <v>5449</v>
      </c>
      <c r="G3884" s="34" t="s">
        <v>1557</v>
      </c>
      <c r="H3884" s="31">
        <f t="shared" si="61"/>
        <v>0.10960000000000003</v>
      </c>
    </row>
    <row r="3885" spans="5:8" x14ac:dyDescent="0.25">
      <c r="E3885" s="36"/>
      <c r="F3885" s="33" t="s">
        <v>5450</v>
      </c>
      <c r="G3885" s="34" t="s">
        <v>1581</v>
      </c>
      <c r="H3885" s="31">
        <f t="shared" si="61"/>
        <v>0</v>
      </c>
    </row>
    <row r="3886" spans="5:8" x14ac:dyDescent="0.25">
      <c r="E3886" s="36"/>
      <c r="F3886" s="46" t="s">
        <v>5451</v>
      </c>
      <c r="G3886" s="34" t="s">
        <v>1581</v>
      </c>
      <c r="H3886" s="31">
        <f t="shared" si="61"/>
        <v>0</v>
      </c>
    </row>
    <row r="3887" spans="5:8" x14ac:dyDescent="0.25">
      <c r="E3887" s="36"/>
      <c r="F3887" s="49" t="s">
        <v>5452</v>
      </c>
      <c r="G3887" s="34" t="s">
        <v>1581</v>
      </c>
      <c r="H3887" s="31">
        <f t="shared" si="61"/>
        <v>0</v>
      </c>
    </row>
    <row r="3888" spans="5:8" x14ac:dyDescent="0.25">
      <c r="E3888" s="36"/>
      <c r="F3888" s="29" t="s">
        <v>5453</v>
      </c>
      <c r="G3888" s="34" t="s">
        <v>1579</v>
      </c>
      <c r="H3888" s="31">
        <f t="shared" si="61"/>
        <v>1</v>
      </c>
    </row>
    <row r="3889" spans="5:8" x14ac:dyDescent="0.25">
      <c r="E3889" s="36"/>
      <c r="F3889" s="29" t="s">
        <v>5454</v>
      </c>
      <c r="G3889" s="34" t="s">
        <v>1557</v>
      </c>
      <c r="H3889" s="31">
        <f t="shared" si="61"/>
        <v>0.10960000000000003</v>
      </c>
    </row>
    <row r="3890" spans="5:8" x14ac:dyDescent="0.25">
      <c r="E3890" s="36"/>
      <c r="F3890" s="29" t="s">
        <v>5455</v>
      </c>
      <c r="G3890" s="34" t="s">
        <v>1557</v>
      </c>
      <c r="H3890" s="31">
        <f t="shared" si="61"/>
        <v>0.10960000000000003</v>
      </c>
    </row>
    <row r="3891" spans="5:8" x14ac:dyDescent="0.25">
      <c r="E3891" s="36"/>
      <c r="F3891" s="29" t="s">
        <v>5456</v>
      </c>
      <c r="G3891" s="34" t="s">
        <v>1557</v>
      </c>
      <c r="H3891" s="31">
        <f t="shared" si="61"/>
        <v>0.10960000000000003</v>
      </c>
    </row>
    <row r="3892" spans="5:8" x14ac:dyDescent="0.25">
      <c r="E3892" s="36"/>
      <c r="F3892" s="29" t="s">
        <v>5457</v>
      </c>
      <c r="G3892" s="34" t="s">
        <v>1581</v>
      </c>
      <c r="H3892" s="31">
        <f t="shared" si="61"/>
        <v>0</v>
      </c>
    </row>
    <row r="3893" spans="5:8" x14ac:dyDescent="0.25">
      <c r="E3893" s="36"/>
      <c r="F3893" s="29" t="s">
        <v>5458</v>
      </c>
      <c r="G3893" s="34" t="s">
        <v>7736</v>
      </c>
      <c r="H3893" s="31">
        <f t="shared" si="61"/>
        <v>0</v>
      </c>
    </row>
    <row r="3894" spans="5:8" x14ac:dyDescent="0.25">
      <c r="E3894" s="36"/>
      <c r="F3894" s="58" t="s">
        <v>5459</v>
      </c>
      <c r="G3894" s="34" t="s">
        <v>1557</v>
      </c>
      <c r="H3894" s="31">
        <f t="shared" si="61"/>
        <v>0.10960000000000003</v>
      </c>
    </row>
    <row r="3895" spans="5:8" x14ac:dyDescent="0.25">
      <c r="E3895" s="36"/>
      <c r="F3895" s="29" t="s">
        <v>5460</v>
      </c>
      <c r="G3895" s="34" t="s">
        <v>1557</v>
      </c>
      <c r="H3895" s="31">
        <f t="shared" si="61"/>
        <v>0.10960000000000003</v>
      </c>
    </row>
    <row r="3896" spans="5:8" x14ac:dyDescent="0.25">
      <c r="E3896" s="36"/>
      <c r="F3896" s="46" t="s">
        <v>5461</v>
      </c>
      <c r="G3896" s="34" t="s">
        <v>1581</v>
      </c>
      <c r="H3896" s="31">
        <f t="shared" si="61"/>
        <v>0</v>
      </c>
    </row>
    <row r="3897" spans="5:8" x14ac:dyDescent="0.25">
      <c r="E3897" s="36"/>
      <c r="F3897" s="33" t="s">
        <v>5462</v>
      </c>
      <c r="G3897" s="34" t="s">
        <v>1581</v>
      </c>
      <c r="H3897" s="31">
        <f t="shared" si="61"/>
        <v>0</v>
      </c>
    </row>
    <row r="3898" spans="5:8" x14ac:dyDescent="0.25">
      <c r="E3898" s="36"/>
      <c r="F3898" s="29" t="s">
        <v>5463</v>
      </c>
      <c r="G3898" s="34" t="s">
        <v>1557</v>
      </c>
      <c r="H3898" s="31">
        <f t="shared" si="61"/>
        <v>0.10960000000000003</v>
      </c>
    </row>
    <row r="3899" spans="5:8" x14ac:dyDescent="0.25">
      <c r="E3899" s="36"/>
      <c r="F3899" s="29" t="s">
        <v>5464</v>
      </c>
      <c r="G3899" s="34" t="s">
        <v>1581</v>
      </c>
      <c r="H3899" s="31">
        <f t="shared" si="61"/>
        <v>0</v>
      </c>
    </row>
    <row r="3900" spans="5:8" x14ac:dyDescent="0.25">
      <c r="E3900" s="36"/>
      <c r="F3900" s="29" t="s">
        <v>5465</v>
      </c>
      <c r="G3900" s="34" t="s">
        <v>1557</v>
      </c>
      <c r="H3900" s="31">
        <f t="shared" si="61"/>
        <v>0.10960000000000003</v>
      </c>
    </row>
    <row r="3901" spans="5:8" x14ac:dyDescent="0.25">
      <c r="E3901" s="36"/>
      <c r="F3901" s="29" t="s">
        <v>5466</v>
      </c>
      <c r="G3901" s="34" t="s">
        <v>1581</v>
      </c>
      <c r="H3901" s="31">
        <f t="shared" si="61"/>
        <v>0</v>
      </c>
    </row>
    <row r="3902" spans="5:8" x14ac:dyDescent="0.25">
      <c r="E3902" s="36"/>
      <c r="F3902" s="29" t="s">
        <v>5467</v>
      </c>
      <c r="G3902" s="34" t="s">
        <v>1581</v>
      </c>
      <c r="H3902" s="31">
        <f t="shared" si="61"/>
        <v>0</v>
      </c>
    </row>
    <row r="3903" spans="5:8" x14ac:dyDescent="0.25">
      <c r="E3903" s="36"/>
      <c r="F3903" s="29" t="s">
        <v>5468</v>
      </c>
      <c r="G3903" s="34" t="s">
        <v>1581</v>
      </c>
      <c r="H3903" s="31">
        <f t="shared" si="61"/>
        <v>0</v>
      </c>
    </row>
    <row r="3904" spans="5:8" x14ac:dyDescent="0.25">
      <c r="E3904" s="36"/>
      <c r="F3904" s="32" t="s">
        <v>5469</v>
      </c>
      <c r="G3904" s="34" t="s">
        <v>1581</v>
      </c>
      <c r="H3904" s="31">
        <f t="shared" si="61"/>
        <v>0</v>
      </c>
    </row>
    <row r="3905" spans="5:8" x14ac:dyDescent="0.25">
      <c r="E3905" s="36"/>
      <c r="F3905" s="29" t="s">
        <v>5470</v>
      </c>
      <c r="G3905" s="34" t="s">
        <v>1557</v>
      </c>
      <c r="H3905" s="31">
        <f t="shared" si="61"/>
        <v>0.10960000000000003</v>
      </c>
    </row>
    <row r="3906" spans="5:8" x14ac:dyDescent="0.25">
      <c r="E3906" s="36"/>
      <c r="F3906" s="33" t="s">
        <v>5471</v>
      </c>
      <c r="G3906" s="34" t="s">
        <v>1557</v>
      </c>
      <c r="H3906" s="31">
        <f t="shared" si="61"/>
        <v>0.10960000000000003</v>
      </c>
    </row>
    <row r="3907" spans="5:8" x14ac:dyDescent="0.25">
      <c r="E3907" s="36"/>
      <c r="F3907" s="33" t="s">
        <v>5472</v>
      </c>
      <c r="G3907" s="34" t="s">
        <v>1557</v>
      </c>
      <c r="H3907" s="31">
        <f t="shared" si="61"/>
        <v>0.10960000000000003</v>
      </c>
    </row>
    <row r="3908" spans="5:8" x14ac:dyDescent="0.25">
      <c r="E3908" s="36"/>
      <c r="F3908" s="29" t="s">
        <v>5473</v>
      </c>
      <c r="G3908" s="34" t="s">
        <v>1557</v>
      </c>
      <c r="H3908" s="31">
        <f t="shared" ref="H3908:H3971" si="62">VLOOKUP(G3908,$A$4:$B$31,2,FALSE)</f>
        <v>0.10960000000000003</v>
      </c>
    </row>
    <row r="3909" spans="5:8" x14ac:dyDescent="0.25">
      <c r="E3909" s="36"/>
      <c r="F3909" s="33" t="s">
        <v>5474</v>
      </c>
      <c r="G3909" s="34" t="s">
        <v>1581</v>
      </c>
      <c r="H3909" s="31">
        <f t="shared" si="62"/>
        <v>0</v>
      </c>
    </row>
    <row r="3910" spans="5:8" x14ac:dyDescent="0.25">
      <c r="E3910" s="36"/>
      <c r="F3910" s="29" t="s">
        <v>5475</v>
      </c>
      <c r="G3910" s="34" t="s">
        <v>1581</v>
      </c>
      <c r="H3910" s="31">
        <f t="shared" si="62"/>
        <v>0</v>
      </c>
    </row>
    <row r="3911" spans="5:8" x14ac:dyDescent="0.25">
      <c r="E3911" s="36"/>
      <c r="F3911" s="29" t="s">
        <v>5476</v>
      </c>
      <c r="G3911" s="34" t="s">
        <v>7731</v>
      </c>
      <c r="H3911" s="31">
        <f t="shared" si="62"/>
        <v>8.5600000000000009E-2</v>
      </c>
    </row>
    <row r="3912" spans="5:8" x14ac:dyDescent="0.25">
      <c r="E3912" s="36"/>
      <c r="F3912" s="46" t="s">
        <v>5477</v>
      </c>
      <c r="G3912" s="34" t="s">
        <v>1557</v>
      </c>
      <c r="H3912" s="31">
        <f t="shared" si="62"/>
        <v>0.10960000000000003</v>
      </c>
    </row>
    <row r="3913" spans="5:8" x14ac:dyDescent="0.25">
      <c r="E3913" s="36"/>
      <c r="F3913" s="29" t="s">
        <v>5478</v>
      </c>
      <c r="G3913" s="34" t="s">
        <v>1557</v>
      </c>
      <c r="H3913" s="31">
        <f t="shared" si="62"/>
        <v>0.10960000000000003</v>
      </c>
    </row>
    <row r="3914" spans="5:8" x14ac:dyDescent="0.25">
      <c r="E3914" s="36"/>
      <c r="F3914" s="29" t="s">
        <v>5479</v>
      </c>
      <c r="G3914" s="34" t="s">
        <v>1581</v>
      </c>
      <c r="H3914" s="31">
        <f t="shared" si="62"/>
        <v>0</v>
      </c>
    </row>
    <row r="3915" spans="5:8" x14ac:dyDescent="0.25">
      <c r="E3915" s="36"/>
      <c r="F3915" s="29" t="s">
        <v>5480</v>
      </c>
      <c r="G3915" s="34" t="s">
        <v>1581</v>
      </c>
      <c r="H3915" s="31">
        <f t="shared" si="62"/>
        <v>0</v>
      </c>
    </row>
    <row r="3916" spans="5:8" x14ac:dyDescent="0.25">
      <c r="E3916" s="36"/>
      <c r="F3916" s="29" t="s">
        <v>5481</v>
      </c>
      <c r="G3916" s="34" t="s">
        <v>1557</v>
      </c>
      <c r="H3916" s="31">
        <f t="shared" si="62"/>
        <v>0.10960000000000003</v>
      </c>
    </row>
    <row r="3917" spans="5:8" x14ac:dyDescent="0.25">
      <c r="E3917" s="36"/>
      <c r="F3917" s="46" t="s">
        <v>5482</v>
      </c>
      <c r="G3917" s="34" t="s">
        <v>1557</v>
      </c>
      <c r="H3917" s="31">
        <f t="shared" si="62"/>
        <v>0.10960000000000003</v>
      </c>
    </row>
    <row r="3918" spans="5:8" x14ac:dyDescent="0.25">
      <c r="E3918" s="36"/>
      <c r="F3918" s="32" t="s">
        <v>5483</v>
      </c>
      <c r="G3918" s="34" t="s">
        <v>1581</v>
      </c>
      <c r="H3918" s="31">
        <f t="shared" si="62"/>
        <v>0</v>
      </c>
    </row>
    <row r="3919" spans="5:8" x14ac:dyDescent="0.25">
      <c r="E3919" s="36"/>
      <c r="F3919" s="29" t="s">
        <v>5484</v>
      </c>
      <c r="G3919" s="34" t="s">
        <v>1581</v>
      </c>
      <c r="H3919" s="31">
        <f t="shared" si="62"/>
        <v>0</v>
      </c>
    </row>
    <row r="3920" spans="5:8" x14ac:dyDescent="0.25">
      <c r="E3920" s="36"/>
      <c r="F3920" s="51" t="s">
        <v>5485</v>
      </c>
      <c r="G3920" s="34" t="s">
        <v>1557</v>
      </c>
      <c r="H3920" s="31">
        <f t="shared" si="62"/>
        <v>0.10960000000000003</v>
      </c>
    </row>
    <row r="3921" spans="5:8" x14ac:dyDescent="0.25">
      <c r="E3921" s="36"/>
      <c r="F3921" s="51" t="s">
        <v>5486</v>
      </c>
      <c r="G3921" s="34" t="s">
        <v>1581</v>
      </c>
      <c r="H3921" s="31">
        <f t="shared" si="62"/>
        <v>0</v>
      </c>
    </row>
    <row r="3922" spans="5:8" x14ac:dyDescent="0.25">
      <c r="E3922" s="36"/>
      <c r="F3922" s="29" t="s">
        <v>5487</v>
      </c>
      <c r="G3922" s="34" t="s">
        <v>1581</v>
      </c>
      <c r="H3922" s="31">
        <f t="shared" si="62"/>
        <v>0</v>
      </c>
    </row>
    <row r="3923" spans="5:8" x14ac:dyDescent="0.25">
      <c r="E3923" s="36"/>
      <c r="F3923" s="29" t="s">
        <v>5488</v>
      </c>
      <c r="G3923" s="34" t="s">
        <v>1581</v>
      </c>
      <c r="H3923" s="31">
        <f t="shared" si="62"/>
        <v>0</v>
      </c>
    </row>
    <row r="3924" spans="5:8" x14ac:dyDescent="0.25">
      <c r="E3924" s="36"/>
      <c r="F3924" s="29" t="s">
        <v>5489</v>
      </c>
      <c r="G3924" s="34" t="s">
        <v>1557</v>
      </c>
      <c r="H3924" s="31">
        <f t="shared" si="62"/>
        <v>0.10960000000000003</v>
      </c>
    </row>
    <row r="3925" spans="5:8" x14ac:dyDescent="0.25">
      <c r="E3925" s="36"/>
      <c r="F3925" s="29" t="s">
        <v>5490</v>
      </c>
      <c r="G3925" s="34" t="s">
        <v>1557</v>
      </c>
      <c r="H3925" s="31">
        <f t="shared" si="62"/>
        <v>0.10960000000000003</v>
      </c>
    </row>
    <row r="3926" spans="5:8" x14ac:dyDescent="0.25">
      <c r="E3926" s="36"/>
      <c r="F3926" s="29" t="s">
        <v>5491</v>
      </c>
      <c r="G3926" s="34" t="s">
        <v>1581</v>
      </c>
      <c r="H3926" s="31">
        <f t="shared" si="62"/>
        <v>0</v>
      </c>
    </row>
    <row r="3927" spans="5:8" x14ac:dyDescent="0.25">
      <c r="E3927" s="36"/>
      <c r="F3927" s="33" t="s">
        <v>5492</v>
      </c>
      <c r="G3927" s="34" t="s">
        <v>1581</v>
      </c>
      <c r="H3927" s="31">
        <f t="shared" si="62"/>
        <v>0</v>
      </c>
    </row>
    <row r="3928" spans="5:8" x14ac:dyDescent="0.25">
      <c r="E3928" s="36"/>
      <c r="F3928" s="29" t="s">
        <v>5493</v>
      </c>
      <c r="G3928" s="34" t="s">
        <v>1581</v>
      </c>
      <c r="H3928" s="31">
        <f t="shared" si="62"/>
        <v>0</v>
      </c>
    </row>
    <row r="3929" spans="5:8" x14ac:dyDescent="0.25">
      <c r="E3929" s="36"/>
      <c r="F3929" s="29" t="s">
        <v>5494</v>
      </c>
      <c r="G3929" s="34" t="s">
        <v>1581</v>
      </c>
      <c r="H3929" s="31">
        <f t="shared" si="62"/>
        <v>0</v>
      </c>
    </row>
    <row r="3930" spans="5:8" x14ac:dyDescent="0.25">
      <c r="E3930" s="36"/>
      <c r="F3930" s="29" t="s">
        <v>5495</v>
      </c>
      <c r="G3930" s="34" t="s">
        <v>1581</v>
      </c>
      <c r="H3930" s="31">
        <f t="shared" si="62"/>
        <v>0</v>
      </c>
    </row>
    <row r="3931" spans="5:8" x14ac:dyDescent="0.25">
      <c r="E3931" s="36"/>
      <c r="F3931" s="29" t="s">
        <v>5496</v>
      </c>
      <c r="G3931" s="34" t="s">
        <v>1557</v>
      </c>
      <c r="H3931" s="31">
        <f t="shared" si="62"/>
        <v>0.10960000000000003</v>
      </c>
    </row>
    <row r="3932" spans="5:8" x14ac:dyDescent="0.25">
      <c r="E3932" s="36"/>
      <c r="F3932" s="32" t="s">
        <v>5497</v>
      </c>
      <c r="G3932" s="34" t="s">
        <v>1581</v>
      </c>
      <c r="H3932" s="31">
        <f t="shared" si="62"/>
        <v>0</v>
      </c>
    </row>
    <row r="3933" spans="5:8" x14ac:dyDescent="0.25">
      <c r="E3933" s="36"/>
      <c r="F3933" s="46" t="s">
        <v>5498</v>
      </c>
      <c r="G3933" s="34" t="s">
        <v>1581</v>
      </c>
      <c r="H3933" s="31">
        <f t="shared" si="62"/>
        <v>0</v>
      </c>
    </row>
    <row r="3934" spans="5:8" x14ac:dyDescent="0.25">
      <c r="E3934" s="36"/>
      <c r="F3934" s="29" t="s">
        <v>5499</v>
      </c>
      <c r="G3934" s="34" t="s">
        <v>1581</v>
      </c>
      <c r="H3934" s="31">
        <f t="shared" si="62"/>
        <v>0</v>
      </c>
    </row>
    <row r="3935" spans="5:8" x14ac:dyDescent="0.25">
      <c r="E3935" s="36"/>
      <c r="F3935" s="29" t="s">
        <v>5500</v>
      </c>
      <c r="G3935" s="34" t="s">
        <v>1557</v>
      </c>
      <c r="H3935" s="31">
        <f t="shared" si="62"/>
        <v>0.10960000000000003</v>
      </c>
    </row>
    <row r="3936" spans="5:8" x14ac:dyDescent="0.25">
      <c r="E3936" s="36"/>
      <c r="F3936" s="29" t="s">
        <v>5501</v>
      </c>
      <c r="G3936" s="34" t="s">
        <v>7736</v>
      </c>
      <c r="H3936" s="31">
        <f t="shared" si="62"/>
        <v>0</v>
      </c>
    </row>
    <row r="3937" spans="5:8" x14ac:dyDescent="0.25">
      <c r="E3937" s="36"/>
      <c r="F3937" s="29" t="s">
        <v>5502</v>
      </c>
      <c r="G3937" s="34" t="s">
        <v>1581</v>
      </c>
      <c r="H3937" s="31">
        <f t="shared" si="62"/>
        <v>0</v>
      </c>
    </row>
    <row r="3938" spans="5:8" x14ac:dyDescent="0.25">
      <c r="E3938" s="36"/>
      <c r="F3938" s="29" t="s">
        <v>5503</v>
      </c>
      <c r="G3938" s="34" t="s">
        <v>1557</v>
      </c>
      <c r="H3938" s="31">
        <f t="shared" si="62"/>
        <v>0.10960000000000003</v>
      </c>
    </row>
    <row r="3939" spans="5:8" x14ac:dyDescent="0.25">
      <c r="E3939" s="36"/>
      <c r="F3939" s="29" t="s">
        <v>5504</v>
      </c>
      <c r="G3939" s="34" t="s">
        <v>1581</v>
      </c>
      <c r="H3939" s="31">
        <f t="shared" si="62"/>
        <v>0</v>
      </c>
    </row>
    <row r="3940" spans="5:8" x14ac:dyDescent="0.25">
      <c r="E3940" s="36"/>
      <c r="F3940" s="32" t="s">
        <v>5505</v>
      </c>
      <c r="G3940" s="34" t="s">
        <v>1581</v>
      </c>
      <c r="H3940" s="31">
        <f t="shared" si="62"/>
        <v>0</v>
      </c>
    </row>
    <row r="3941" spans="5:8" x14ac:dyDescent="0.25">
      <c r="E3941" s="36"/>
      <c r="F3941" s="29" t="s">
        <v>5506</v>
      </c>
      <c r="G3941" s="34" t="s">
        <v>1557</v>
      </c>
      <c r="H3941" s="31">
        <f t="shared" si="62"/>
        <v>0.10960000000000003</v>
      </c>
    </row>
    <row r="3942" spans="5:8" x14ac:dyDescent="0.25">
      <c r="E3942" s="36"/>
      <c r="F3942" s="29" t="s">
        <v>5507</v>
      </c>
      <c r="G3942" s="34" t="s">
        <v>1581</v>
      </c>
      <c r="H3942" s="31">
        <f t="shared" si="62"/>
        <v>0</v>
      </c>
    </row>
    <row r="3943" spans="5:8" x14ac:dyDescent="0.25">
      <c r="E3943" s="36"/>
      <c r="F3943" s="29" t="s">
        <v>5508</v>
      </c>
      <c r="G3943" s="34" t="s">
        <v>1557</v>
      </c>
      <c r="H3943" s="31">
        <f t="shared" si="62"/>
        <v>0.10960000000000003</v>
      </c>
    </row>
    <row r="3944" spans="5:8" x14ac:dyDescent="0.25">
      <c r="E3944" s="36"/>
      <c r="F3944" s="29" t="s">
        <v>5509</v>
      </c>
      <c r="G3944" s="34" t="s">
        <v>1581</v>
      </c>
      <c r="H3944" s="31">
        <f t="shared" si="62"/>
        <v>0</v>
      </c>
    </row>
    <row r="3945" spans="5:8" x14ac:dyDescent="0.25">
      <c r="E3945" s="36"/>
      <c r="F3945" s="33" t="s">
        <v>5510</v>
      </c>
      <c r="G3945" s="34" t="s">
        <v>1557</v>
      </c>
      <c r="H3945" s="31">
        <f t="shared" si="62"/>
        <v>0.10960000000000003</v>
      </c>
    </row>
    <row r="3946" spans="5:8" x14ac:dyDescent="0.25">
      <c r="E3946" s="36"/>
      <c r="F3946" s="29" t="s">
        <v>5511</v>
      </c>
      <c r="G3946" s="34" t="s">
        <v>1581</v>
      </c>
      <c r="H3946" s="31">
        <f t="shared" si="62"/>
        <v>0</v>
      </c>
    </row>
    <row r="3947" spans="5:8" x14ac:dyDescent="0.25">
      <c r="E3947" s="36"/>
      <c r="F3947" s="29" t="s">
        <v>5512</v>
      </c>
      <c r="G3947" s="34" t="s">
        <v>1557</v>
      </c>
      <c r="H3947" s="31">
        <f t="shared" si="62"/>
        <v>0.10960000000000003</v>
      </c>
    </row>
    <row r="3948" spans="5:8" x14ac:dyDescent="0.25">
      <c r="E3948" s="36"/>
      <c r="F3948" s="33" t="s">
        <v>5513</v>
      </c>
      <c r="G3948" s="34" t="s">
        <v>1557</v>
      </c>
      <c r="H3948" s="31">
        <f t="shared" si="62"/>
        <v>0.10960000000000003</v>
      </c>
    </row>
    <row r="3949" spans="5:8" x14ac:dyDescent="0.25">
      <c r="E3949" s="36"/>
      <c r="F3949" s="33" t="s">
        <v>5514</v>
      </c>
      <c r="G3949" s="34" t="s">
        <v>1581</v>
      </c>
      <c r="H3949" s="31">
        <f t="shared" si="62"/>
        <v>0</v>
      </c>
    </row>
    <row r="3950" spans="5:8" x14ac:dyDescent="0.25">
      <c r="E3950" s="36"/>
      <c r="F3950" s="29" t="s">
        <v>5515</v>
      </c>
      <c r="G3950" s="34" t="s">
        <v>1581</v>
      </c>
      <c r="H3950" s="31">
        <f t="shared" si="62"/>
        <v>0</v>
      </c>
    </row>
    <row r="3951" spans="5:8" x14ac:dyDescent="0.25">
      <c r="E3951" s="36"/>
      <c r="F3951" s="29" t="s">
        <v>5516</v>
      </c>
      <c r="G3951" s="34" t="s">
        <v>1581</v>
      </c>
      <c r="H3951" s="31">
        <f t="shared" si="62"/>
        <v>0</v>
      </c>
    </row>
    <row r="3952" spans="5:8" x14ac:dyDescent="0.25">
      <c r="E3952" s="36"/>
      <c r="F3952" s="29" t="s">
        <v>5517</v>
      </c>
      <c r="G3952" s="34" t="s">
        <v>1557</v>
      </c>
      <c r="H3952" s="31">
        <f t="shared" si="62"/>
        <v>0.10960000000000003</v>
      </c>
    </row>
    <row r="3953" spans="5:8" x14ac:dyDescent="0.25">
      <c r="E3953" s="36"/>
      <c r="F3953" s="29" t="s">
        <v>5518</v>
      </c>
      <c r="G3953" s="34" t="s">
        <v>1581</v>
      </c>
      <c r="H3953" s="31">
        <f t="shared" si="62"/>
        <v>0</v>
      </c>
    </row>
    <row r="3954" spans="5:8" x14ac:dyDescent="0.25">
      <c r="E3954" s="36"/>
      <c r="F3954" s="29" t="s">
        <v>5519</v>
      </c>
      <c r="G3954" s="34" t="s">
        <v>1581</v>
      </c>
      <c r="H3954" s="31">
        <f t="shared" si="62"/>
        <v>0</v>
      </c>
    </row>
    <row r="3955" spans="5:8" x14ac:dyDescent="0.25">
      <c r="E3955" s="36"/>
      <c r="F3955" s="33" t="s">
        <v>5520</v>
      </c>
      <c r="G3955" s="34" t="s">
        <v>1581</v>
      </c>
      <c r="H3955" s="31">
        <f t="shared" si="62"/>
        <v>0</v>
      </c>
    </row>
    <row r="3956" spans="5:8" x14ac:dyDescent="0.25">
      <c r="E3956" s="36"/>
      <c r="F3956" s="29" t="s">
        <v>5521</v>
      </c>
      <c r="G3956" s="34" t="s">
        <v>1557</v>
      </c>
      <c r="H3956" s="31">
        <f t="shared" si="62"/>
        <v>0.10960000000000003</v>
      </c>
    </row>
    <row r="3957" spans="5:8" x14ac:dyDescent="0.25">
      <c r="E3957" s="36"/>
      <c r="F3957" s="29" t="s">
        <v>5522</v>
      </c>
      <c r="G3957" s="34" t="s">
        <v>1557</v>
      </c>
      <c r="H3957" s="31">
        <f t="shared" si="62"/>
        <v>0.10960000000000003</v>
      </c>
    </row>
    <row r="3958" spans="5:8" x14ac:dyDescent="0.25">
      <c r="E3958" s="36"/>
      <c r="F3958" s="29" t="s">
        <v>5523</v>
      </c>
      <c r="G3958" s="34" t="s">
        <v>1581</v>
      </c>
      <c r="H3958" s="31">
        <f t="shared" si="62"/>
        <v>0</v>
      </c>
    </row>
    <row r="3959" spans="5:8" x14ac:dyDescent="0.25">
      <c r="E3959" s="36"/>
      <c r="F3959" s="32" t="s">
        <v>5524</v>
      </c>
      <c r="G3959" s="34" t="s">
        <v>1581</v>
      </c>
      <c r="H3959" s="31">
        <f t="shared" si="62"/>
        <v>0</v>
      </c>
    </row>
    <row r="3960" spans="5:8" x14ac:dyDescent="0.25">
      <c r="E3960" s="36"/>
      <c r="F3960" s="29" t="s">
        <v>5525</v>
      </c>
      <c r="G3960" s="34" t="s">
        <v>1581</v>
      </c>
      <c r="H3960" s="31">
        <f t="shared" si="62"/>
        <v>0</v>
      </c>
    </row>
    <row r="3961" spans="5:8" x14ac:dyDescent="0.25">
      <c r="E3961" s="36"/>
      <c r="F3961" s="33" t="s">
        <v>5526</v>
      </c>
      <c r="G3961" s="34" t="s">
        <v>1557</v>
      </c>
      <c r="H3961" s="31">
        <f t="shared" si="62"/>
        <v>0.10960000000000003</v>
      </c>
    </row>
    <row r="3962" spans="5:8" x14ac:dyDescent="0.25">
      <c r="E3962" s="36"/>
      <c r="F3962" s="29" t="s">
        <v>5527</v>
      </c>
      <c r="G3962" s="34" t="s">
        <v>1581</v>
      </c>
      <c r="H3962" s="31">
        <f t="shared" si="62"/>
        <v>0</v>
      </c>
    </row>
    <row r="3963" spans="5:8" x14ac:dyDescent="0.25">
      <c r="E3963" s="36"/>
      <c r="F3963" s="29" t="s">
        <v>5528</v>
      </c>
      <c r="G3963" s="34" t="s">
        <v>1557</v>
      </c>
      <c r="H3963" s="31">
        <f t="shared" si="62"/>
        <v>0.10960000000000003</v>
      </c>
    </row>
    <row r="3964" spans="5:8" x14ac:dyDescent="0.25">
      <c r="E3964" s="36"/>
      <c r="F3964" s="33" t="s">
        <v>5529</v>
      </c>
      <c r="G3964" s="34" t="s">
        <v>1557</v>
      </c>
      <c r="H3964" s="31">
        <f t="shared" si="62"/>
        <v>0.10960000000000003</v>
      </c>
    </row>
    <row r="3965" spans="5:8" x14ac:dyDescent="0.25">
      <c r="E3965" s="36"/>
      <c r="F3965" s="32" t="s">
        <v>5530</v>
      </c>
      <c r="G3965" s="34" t="s">
        <v>1557</v>
      </c>
      <c r="H3965" s="31">
        <f t="shared" si="62"/>
        <v>0.10960000000000003</v>
      </c>
    </row>
    <row r="3966" spans="5:8" x14ac:dyDescent="0.25">
      <c r="E3966" s="36"/>
      <c r="F3966" s="29" t="s">
        <v>5531</v>
      </c>
      <c r="G3966" s="34" t="s">
        <v>1581</v>
      </c>
      <c r="H3966" s="31">
        <f t="shared" si="62"/>
        <v>0</v>
      </c>
    </row>
    <row r="3967" spans="5:8" x14ac:dyDescent="0.25">
      <c r="E3967" s="36"/>
      <c r="F3967" s="29" t="s">
        <v>5532</v>
      </c>
      <c r="G3967" s="34" t="s">
        <v>1557</v>
      </c>
      <c r="H3967" s="31">
        <f t="shared" si="62"/>
        <v>0.10960000000000003</v>
      </c>
    </row>
    <row r="3968" spans="5:8" x14ac:dyDescent="0.25">
      <c r="E3968" s="36"/>
      <c r="F3968" s="46" t="s">
        <v>5533</v>
      </c>
      <c r="G3968" s="34" t="s">
        <v>1557</v>
      </c>
      <c r="H3968" s="31">
        <f t="shared" si="62"/>
        <v>0.10960000000000003</v>
      </c>
    </row>
    <row r="3969" spans="5:8" x14ac:dyDescent="0.25">
      <c r="E3969" s="36"/>
      <c r="F3969" s="32" t="s">
        <v>5534</v>
      </c>
      <c r="G3969" s="34" t="s">
        <v>1557</v>
      </c>
      <c r="H3969" s="31">
        <f t="shared" si="62"/>
        <v>0.10960000000000003</v>
      </c>
    </row>
    <row r="3970" spans="5:8" x14ac:dyDescent="0.25">
      <c r="E3970" s="36"/>
      <c r="F3970" s="29" t="s">
        <v>5535</v>
      </c>
      <c r="G3970" s="34" t="s">
        <v>1549</v>
      </c>
      <c r="H3970" s="31">
        <f t="shared" si="62"/>
        <v>0.11639999999999995</v>
      </c>
    </row>
    <row r="3971" spans="5:8" x14ac:dyDescent="0.25">
      <c r="E3971" s="36"/>
      <c r="F3971" s="46" t="s">
        <v>5536</v>
      </c>
      <c r="G3971" s="34" t="s">
        <v>1557</v>
      </c>
      <c r="H3971" s="31">
        <f t="shared" si="62"/>
        <v>0.10960000000000003</v>
      </c>
    </row>
    <row r="3972" spans="5:8" x14ac:dyDescent="0.25">
      <c r="E3972" s="36"/>
      <c r="F3972" s="50" t="s">
        <v>5537</v>
      </c>
      <c r="G3972" s="34" t="s">
        <v>1581</v>
      </c>
      <c r="H3972" s="31">
        <f t="shared" ref="H3972:H4035" si="63">VLOOKUP(G3972,$A$4:$B$31,2,FALSE)</f>
        <v>0</v>
      </c>
    </row>
    <row r="3973" spans="5:8" x14ac:dyDescent="0.25">
      <c r="E3973" s="36"/>
      <c r="F3973" s="44" t="s">
        <v>5538</v>
      </c>
      <c r="G3973" s="34" t="s">
        <v>1581</v>
      </c>
      <c r="H3973" s="31">
        <f t="shared" si="63"/>
        <v>0</v>
      </c>
    </row>
    <row r="3974" spans="5:8" x14ac:dyDescent="0.25">
      <c r="E3974" s="36"/>
      <c r="F3974" s="29" t="s">
        <v>5539</v>
      </c>
      <c r="G3974" s="34" t="s">
        <v>1581</v>
      </c>
      <c r="H3974" s="31">
        <f t="shared" si="63"/>
        <v>0</v>
      </c>
    </row>
    <row r="3975" spans="5:8" x14ac:dyDescent="0.25">
      <c r="E3975" s="36"/>
      <c r="F3975" s="29" t="s">
        <v>5540</v>
      </c>
      <c r="G3975" s="34" t="s">
        <v>1581</v>
      </c>
      <c r="H3975" s="31">
        <f t="shared" si="63"/>
        <v>0</v>
      </c>
    </row>
    <row r="3976" spans="5:8" x14ac:dyDescent="0.25">
      <c r="E3976" s="36"/>
      <c r="F3976" s="32" t="s">
        <v>5541</v>
      </c>
      <c r="G3976" s="34" t="s">
        <v>1557</v>
      </c>
      <c r="H3976" s="31">
        <f t="shared" si="63"/>
        <v>0.10960000000000003</v>
      </c>
    </row>
    <row r="3977" spans="5:8" x14ac:dyDescent="0.25">
      <c r="E3977" s="36"/>
      <c r="F3977" s="50" t="s">
        <v>5542</v>
      </c>
      <c r="G3977" s="34" t="s">
        <v>1557</v>
      </c>
      <c r="H3977" s="31">
        <f t="shared" si="63"/>
        <v>0.10960000000000003</v>
      </c>
    </row>
    <row r="3978" spans="5:8" x14ac:dyDescent="0.25">
      <c r="E3978" s="36"/>
      <c r="F3978" s="51" t="s">
        <v>5543</v>
      </c>
      <c r="G3978" s="34" t="s">
        <v>1581</v>
      </c>
      <c r="H3978" s="31">
        <f t="shared" si="63"/>
        <v>0</v>
      </c>
    </row>
    <row r="3979" spans="5:8" x14ac:dyDescent="0.25">
      <c r="E3979" s="36"/>
      <c r="F3979" s="29" t="s">
        <v>5544</v>
      </c>
      <c r="G3979" s="34" t="s">
        <v>1557</v>
      </c>
      <c r="H3979" s="31">
        <f t="shared" si="63"/>
        <v>0.10960000000000003</v>
      </c>
    </row>
    <row r="3980" spans="5:8" x14ac:dyDescent="0.25">
      <c r="E3980" s="36"/>
      <c r="F3980" s="32" t="s">
        <v>5545</v>
      </c>
      <c r="G3980" s="34" t="s">
        <v>1581</v>
      </c>
      <c r="H3980" s="31">
        <f t="shared" si="63"/>
        <v>0</v>
      </c>
    </row>
    <row r="3981" spans="5:8" x14ac:dyDescent="0.25">
      <c r="E3981" s="36"/>
      <c r="F3981" s="29" t="s">
        <v>5546</v>
      </c>
      <c r="G3981" s="34" t="s">
        <v>1557</v>
      </c>
      <c r="H3981" s="31">
        <f t="shared" si="63"/>
        <v>0.10960000000000003</v>
      </c>
    </row>
    <row r="3982" spans="5:8" x14ac:dyDescent="0.25">
      <c r="E3982" s="36"/>
      <c r="F3982" s="29" t="s">
        <v>5547</v>
      </c>
      <c r="G3982" s="34" t="s">
        <v>1557</v>
      </c>
      <c r="H3982" s="31">
        <f t="shared" si="63"/>
        <v>0.10960000000000003</v>
      </c>
    </row>
    <row r="3983" spans="5:8" x14ac:dyDescent="0.25">
      <c r="E3983" s="36"/>
      <c r="F3983" s="29" t="s">
        <v>5548</v>
      </c>
      <c r="G3983" s="34" t="s">
        <v>1557</v>
      </c>
      <c r="H3983" s="31">
        <f t="shared" si="63"/>
        <v>0.10960000000000003</v>
      </c>
    </row>
    <row r="3984" spans="5:8" x14ac:dyDescent="0.25">
      <c r="E3984" s="36"/>
      <c r="F3984" s="29" t="s">
        <v>5549</v>
      </c>
      <c r="G3984" s="34" t="s">
        <v>1557</v>
      </c>
      <c r="H3984" s="31">
        <f t="shared" si="63"/>
        <v>0.10960000000000003</v>
      </c>
    </row>
    <row r="3985" spans="5:8" x14ac:dyDescent="0.25">
      <c r="E3985" s="36"/>
      <c r="F3985" s="29" t="s">
        <v>5550</v>
      </c>
      <c r="G3985" s="34" t="s">
        <v>1557</v>
      </c>
      <c r="H3985" s="31">
        <f t="shared" si="63"/>
        <v>0.10960000000000003</v>
      </c>
    </row>
    <row r="3986" spans="5:8" x14ac:dyDescent="0.25">
      <c r="E3986" s="36"/>
      <c r="F3986" s="29" t="s">
        <v>5551</v>
      </c>
      <c r="G3986" s="34" t="s">
        <v>1557</v>
      </c>
      <c r="H3986" s="31">
        <f t="shared" si="63"/>
        <v>0.10960000000000003</v>
      </c>
    </row>
    <row r="3987" spans="5:8" x14ac:dyDescent="0.25">
      <c r="E3987" s="36"/>
      <c r="F3987" s="33" t="s">
        <v>5552</v>
      </c>
      <c r="G3987" s="34" t="s">
        <v>1581</v>
      </c>
      <c r="H3987" s="31">
        <f t="shared" si="63"/>
        <v>0</v>
      </c>
    </row>
    <row r="3988" spans="5:8" x14ac:dyDescent="0.25">
      <c r="E3988" s="36"/>
      <c r="F3988" s="29" t="s">
        <v>5553</v>
      </c>
      <c r="G3988" s="34" t="s">
        <v>7741</v>
      </c>
      <c r="H3988" s="31">
        <f t="shared" si="63"/>
        <v>0</v>
      </c>
    </row>
    <row r="3989" spans="5:8" x14ac:dyDescent="0.25">
      <c r="E3989" s="36"/>
      <c r="F3989" s="29" t="s">
        <v>5554</v>
      </c>
      <c r="G3989" s="34" t="s">
        <v>1557</v>
      </c>
      <c r="H3989" s="31">
        <f t="shared" si="63"/>
        <v>0.10960000000000003</v>
      </c>
    </row>
    <row r="3990" spans="5:8" x14ac:dyDescent="0.25">
      <c r="E3990" s="36"/>
      <c r="F3990" s="29" t="s">
        <v>5555</v>
      </c>
      <c r="G3990" s="34" t="s">
        <v>1557</v>
      </c>
      <c r="H3990" s="31">
        <f t="shared" si="63"/>
        <v>0.10960000000000003</v>
      </c>
    </row>
    <row r="3991" spans="5:8" x14ac:dyDescent="0.25">
      <c r="E3991" s="36"/>
      <c r="F3991" s="33" t="s">
        <v>5556</v>
      </c>
      <c r="G3991" s="34" t="s">
        <v>1581</v>
      </c>
      <c r="H3991" s="31">
        <f t="shared" si="63"/>
        <v>0</v>
      </c>
    </row>
    <row r="3992" spans="5:8" x14ac:dyDescent="0.25">
      <c r="E3992" s="36"/>
      <c r="F3992" s="29" t="s">
        <v>5557</v>
      </c>
      <c r="G3992" s="34" t="s">
        <v>1557</v>
      </c>
      <c r="H3992" s="31">
        <f t="shared" si="63"/>
        <v>0.10960000000000003</v>
      </c>
    </row>
    <row r="3993" spans="5:8" x14ac:dyDescent="0.25">
      <c r="E3993" s="36"/>
      <c r="F3993" s="29" t="s">
        <v>5558</v>
      </c>
      <c r="G3993" s="34" t="s">
        <v>1581</v>
      </c>
      <c r="H3993" s="31">
        <f t="shared" si="63"/>
        <v>0</v>
      </c>
    </row>
    <row r="3994" spans="5:8" x14ac:dyDescent="0.25">
      <c r="E3994" s="36"/>
      <c r="F3994" s="29" t="s">
        <v>5559</v>
      </c>
      <c r="G3994" s="34" t="s">
        <v>1581</v>
      </c>
      <c r="H3994" s="31">
        <f t="shared" si="63"/>
        <v>0</v>
      </c>
    </row>
    <row r="3995" spans="5:8" x14ac:dyDescent="0.25">
      <c r="E3995" s="36"/>
      <c r="F3995" s="29" t="s">
        <v>5560</v>
      </c>
      <c r="G3995" s="34" t="s">
        <v>1581</v>
      </c>
      <c r="H3995" s="31">
        <f t="shared" si="63"/>
        <v>0</v>
      </c>
    </row>
    <row r="3996" spans="5:8" x14ac:dyDescent="0.25">
      <c r="E3996" s="36"/>
      <c r="F3996" s="29" t="s">
        <v>5561</v>
      </c>
      <c r="G3996" s="34" t="s">
        <v>1557</v>
      </c>
      <c r="H3996" s="31">
        <f t="shared" si="63"/>
        <v>0.10960000000000003</v>
      </c>
    </row>
    <row r="3997" spans="5:8" x14ac:dyDescent="0.25">
      <c r="E3997" s="36"/>
      <c r="F3997" s="29" t="s">
        <v>5562</v>
      </c>
      <c r="G3997" s="34" t="s">
        <v>1557</v>
      </c>
      <c r="H3997" s="31">
        <f t="shared" si="63"/>
        <v>0.10960000000000003</v>
      </c>
    </row>
    <row r="3998" spans="5:8" x14ac:dyDescent="0.25">
      <c r="E3998" s="36"/>
      <c r="F3998" s="32" t="s">
        <v>5563</v>
      </c>
      <c r="G3998" s="34" t="s">
        <v>1581</v>
      </c>
      <c r="H3998" s="31">
        <f t="shared" si="63"/>
        <v>0</v>
      </c>
    </row>
    <row r="3999" spans="5:8" x14ac:dyDescent="0.25">
      <c r="E3999" s="36"/>
      <c r="F3999" s="29" t="s">
        <v>5564</v>
      </c>
      <c r="G3999" s="34" t="s">
        <v>1581</v>
      </c>
      <c r="H3999" s="31">
        <f t="shared" si="63"/>
        <v>0</v>
      </c>
    </row>
    <row r="4000" spans="5:8" x14ac:dyDescent="0.25">
      <c r="E4000" s="36"/>
      <c r="F4000" s="50" t="s">
        <v>5565</v>
      </c>
      <c r="G4000" s="34" t="s">
        <v>1557</v>
      </c>
      <c r="H4000" s="31">
        <f t="shared" si="63"/>
        <v>0.10960000000000003</v>
      </c>
    </row>
    <row r="4001" spans="5:8" x14ac:dyDescent="0.25">
      <c r="E4001" s="36"/>
      <c r="F4001" s="29" t="s">
        <v>5566</v>
      </c>
      <c r="G4001" s="34" t="s">
        <v>1557</v>
      </c>
      <c r="H4001" s="31">
        <f t="shared" si="63"/>
        <v>0.10960000000000003</v>
      </c>
    </row>
    <row r="4002" spans="5:8" x14ac:dyDescent="0.25">
      <c r="E4002" s="36"/>
      <c r="F4002" s="29" t="s">
        <v>5567</v>
      </c>
      <c r="G4002" s="34" t="s">
        <v>1581</v>
      </c>
      <c r="H4002" s="31">
        <f t="shared" si="63"/>
        <v>0</v>
      </c>
    </row>
    <row r="4003" spans="5:8" x14ac:dyDescent="0.25">
      <c r="E4003" s="36"/>
      <c r="F4003" s="50" t="s">
        <v>5568</v>
      </c>
      <c r="G4003" s="34" t="s">
        <v>1581</v>
      </c>
      <c r="H4003" s="31">
        <f t="shared" si="63"/>
        <v>0</v>
      </c>
    </row>
    <row r="4004" spans="5:8" x14ac:dyDescent="0.25">
      <c r="E4004" s="36"/>
      <c r="F4004" s="29" t="s">
        <v>5569</v>
      </c>
      <c r="G4004" s="34" t="s">
        <v>1557</v>
      </c>
      <c r="H4004" s="31">
        <f t="shared" si="63"/>
        <v>0.10960000000000003</v>
      </c>
    </row>
    <row r="4005" spans="5:8" x14ac:dyDescent="0.25">
      <c r="E4005" s="36"/>
      <c r="F4005" s="29" t="s">
        <v>5570</v>
      </c>
      <c r="G4005" s="34" t="s">
        <v>1581</v>
      </c>
      <c r="H4005" s="31">
        <f t="shared" si="63"/>
        <v>0</v>
      </c>
    </row>
    <row r="4006" spans="5:8" x14ac:dyDescent="0.25">
      <c r="E4006" s="36"/>
      <c r="F4006" s="29" t="s">
        <v>5571</v>
      </c>
      <c r="G4006" s="34" t="s">
        <v>1557</v>
      </c>
      <c r="H4006" s="31">
        <f t="shared" si="63"/>
        <v>0.10960000000000003</v>
      </c>
    </row>
    <row r="4007" spans="5:8" x14ac:dyDescent="0.25">
      <c r="E4007" s="36"/>
      <c r="F4007" s="29" t="s">
        <v>5572</v>
      </c>
      <c r="G4007" s="34" t="s">
        <v>1581</v>
      </c>
      <c r="H4007" s="31">
        <f t="shared" si="63"/>
        <v>0</v>
      </c>
    </row>
    <row r="4008" spans="5:8" x14ac:dyDescent="0.25">
      <c r="E4008" s="36"/>
      <c r="F4008" s="29" t="s">
        <v>5573</v>
      </c>
      <c r="G4008" s="34" t="s">
        <v>1557</v>
      </c>
      <c r="H4008" s="31">
        <f t="shared" si="63"/>
        <v>0.10960000000000003</v>
      </c>
    </row>
    <row r="4009" spans="5:8" x14ac:dyDescent="0.25">
      <c r="E4009" s="36"/>
      <c r="F4009" s="32" t="s">
        <v>5574</v>
      </c>
      <c r="G4009" s="34" t="s">
        <v>1557</v>
      </c>
      <c r="H4009" s="31">
        <f t="shared" si="63"/>
        <v>0.10960000000000003</v>
      </c>
    </row>
    <row r="4010" spans="5:8" x14ac:dyDescent="0.25">
      <c r="E4010" s="36"/>
      <c r="F4010" s="33" t="s">
        <v>5575</v>
      </c>
      <c r="G4010" s="34" t="s">
        <v>1557</v>
      </c>
      <c r="H4010" s="31">
        <f t="shared" si="63"/>
        <v>0.10960000000000003</v>
      </c>
    </row>
    <row r="4011" spans="5:8" x14ac:dyDescent="0.25">
      <c r="E4011" s="36"/>
      <c r="F4011" s="33" t="s">
        <v>5576</v>
      </c>
      <c r="G4011" s="34" t="s">
        <v>1557</v>
      </c>
      <c r="H4011" s="31">
        <f t="shared" si="63"/>
        <v>0.10960000000000003</v>
      </c>
    </row>
    <row r="4012" spans="5:8" x14ac:dyDescent="0.25">
      <c r="E4012" s="36"/>
      <c r="F4012" s="32" t="s">
        <v>5577</v>
      </c>
      <c r="G4012" s="34" t="s">
        <v>1557</v>
      </c>
      <c r="H4012" s="31">
        <f t="shared" si="63"/>
        <v>0.10960000000000003</v>
      </c>
    </row>
    <row r="4013" spans="5:8" x14ac:dyDescent="0.25">
      <c r="E4013" s="36"/>
      <c r="F4013" s="50" t="s">
        <v>5578</v>
      </c>
      <c r="G4013" s="34" t="s">
        <v>1557</v>
      </c>
      <c r="H4013" s="31">
        <f t="shared" si="63"/>
        <v>0.10960000000000003</v>
      </c>
    </row>
    <row r="4014" spans="5:8" x14ac:dyDescent="0.25">
      <c r="E4014" s="36"/>
      <c r="F4014" s="32" t="s">
        <v>5579</v>
      </c>
      <c r="G4014" s="34" t="s">
        <v>1557</v>
      </c>
      <c r="H4014" s="31">
        <f t="shared" si="63"/>
        <v>0.10960000000000003</v>
      </c>
    </row>
    <row r="4015" spans="5:8" x14ac:dyDescent="0.25">
      <c r="E4015" s="36"/>
      <c r="F4015" s="29" t="s">
        <v>5580</v>
      </c>
      <c r="G4015" s="34" t="s">
        <v>1557</v>
      </c>
      <c r="H4015" s="31">
        <f t="shared" si="63"/>
        <v>0.10960000000000003</v>
      </c>
    </row>
    <row r="4016" spans="5:8" x14ac:dyDescent="0.25">
      <c r="E4016" s="36"/>
      <c r="F4016" s="29" t="s">
        <v>5581</v>
      </c>
      <c r="G4016" s="34" t="s">
        <v>1557</v>
      </c>
      <c r="H4016" s="31">
        <f t="shared" si="63"/>
        <v>0.10960000000000003</v>
      </c>
    </row>
    <row r="4017" spans="5:8" x14ac:dyDescent="0.25">
      <c r="E4017" s="36"/>
      <c r="F4017" s="29" t="s">
        <v>5582</v>
      </c>
      <c r="G4017" s="34" t="s">
        <v>1557</v>
      </c>
      <c r="H4017" s="31">
        <f t="shared" si="63"/>
        <v>0.10960000000000003</v>
      </c>
    </row>
    <row r="4018" spans="5:8" x14ac:dyDescent="0.25">
      <c r="E4018" s="36"/>
      <c r="F4018" s="33" t="s">
        <v>5583</v>
      </c>
      <c r="G4018" s="34" t="s">
        <v>1557</v>
      </c>
      <c r="H4018" s="31">
        <f t="shared" si="63"/>
        <v>0.10960000000000003</v>
      </c>
    </row>
    <row r="4019" spans="5:8" x14ac:dyDescent="0.25">
      <c r="E4019" s="36"/>
      <c r="F4019" s="33" t="s">
        <v>5584</v>
      </c>
      <c r="G4019" s="34" t="s">
        <v>7736</v>
      </c>
      <c r="H4019" s="31">
        <f t="shared" si="63"/>
        <v>0</v>
      </c>
    </row>
    <row r="4020" spans="5:8" x14ac:dyDescent="0.25">
      <c r="E4020" s="36"/>
      <c r="F4020" s="33" t="s">
        <v>5585</v>
      </c>
      <c r="G4020" s="34" t="s">
        <v>1557</v>
      </c>
      <c r="H4020" s="31">
        <f t="shared" si="63"/>
        <v>0.10960000000000003</v>
      </c>
    </row>
    <row r="4021" spans="5:8" x14ac:dyDescent="0.25">
      <c r="E4021" s="36"/>
      <c r="F4021" s="29" t="s">
        <v>5586</v>
      </c>
      <c r="G4021" s="34" t="s">
        <v>1557</v>
      </c>
      <c r="H4021" s="31">
        <f t="shared" si="63"/>
        <v>0.10960000000000003</v>
      </c>
    </row>
    <row r="4022" spans="5:8" x14ac:dyDescent="0.25">
      <c r="E4022" s="36"/>
      <c r="F4022" s="33" t="s">
        <v>5587</v>
      </c>
      <c r="G4022" s="34" t="s">
        <v>1557</v>
      </c>
      <c r="H4022" s="31">
        <f t="shared" si="63"/>
        <v>0.10960000000000003</v>
      </c>
    </row>
    <row r="4023" spans="5:8" x14ac:dyDescent="0.25">
      <c r="E4023" s="36"/>
      <c r="F4023" s="29" t="s">
        <v>5588</v>
      </c>
      <c r="G4023" s="34" t="s">
        <v>1557</v>
      </c>
      <c r="H4023" s="31">
        <f t="shared" si="63"/>
        <v>0.10960000000000003</v>
      </c>
    </row>
    <row r="4024" spans="5:8" x14ac:dyDescent="0.25">
      <c r="E4024" s="36"/>
      <c r="F4024" s="29" t="s">
        <v>5589</v>
      </c>
      <c r="G4024" s="34" t="s">
        <v>1581</v>
      </c>
      <c r="H4024" s="31">
        <f t="shared" si="63"/>
        <v>0</v>
      </c>
    </row>
    <row r="4025" spans="5:8" x14ac:dyDescent="0.25">
      <c r="E4025" s="36"/>
      <c r="F4025" s="33" t="s">
        <v>5590</v>
      </c>
      <c r="G4025" s="34" t="s">
        <v>1581</v>
      </c>
      <c r="H4025" s="31">
        <f t="shared" si="63"/>
        <v>0</v>
      </c>
    </row>
    <row r="4026" spans="5:8" x14ac:dyDescent="0.25">
      <c r="E4026" s="36"/>
      <c r="F4026" s="32" t="s">
        <v>5591</v>
      </c>
      <c r="G4026" s="34" t="s">
        <v>1581</v>
      </c>
      <c r="H4026" s="31">
        <f t="shared" si="63"/>
        <v>0</v>
      </c>
    </row>
    <row r="4027" spans="5:8" x14ac:dyDescent="0.25">
      <c r="E4027" s="36"/>
      <c r="F4027" s="33" t="s">
        <v>5592</v>
      </c>
      <c r="G4027" s="34" t="s">
        <v>1581</v>
      </c>
      <c r="H4027" s="31">
        <f t="shared" si="63"/>
        <v>0</v>
      </c>
    </row>
    <row r="4028" spans="5:8" x14ac:dyDescent="0.25">
      <c r="E4028" s="36"/>
      <c r="F4028" s="33" t="s">
        <v>5593</v>
      </c>
      <c r="G4028" s="34" t="s">
        <v>1581</v>
      </c>
      <c r="H4028" s="31">
        <f t="shared" si="63"/>
        <v>0</v>
      </c>
    </row>
    <row r="4029" spans="5:8" x14ac:dyDescent="0.25">
      <c r="E4029" s="36"/>
      <c r="F4029" s="59" t="s">
        <v>5594</v>
      </c>
      <c r="G4029" s="34" t="s">
        <v>1581</v>
      </c>
      <c r="H4029" s="31">
        <f t="shared" si="63"/>
        <v>0</v>
      </c>
    </row>
    <row r="4030" spans="5:8" x14ac:dyDescent="0.25">
      <c r="E4030" s="36"/>
      <c r="F4030" s="29" t="s">
        <v>5595</v>
      </c>
      <c r="G4030" s="34" t="s">
        <v>1581</v>
      </c>
      <c r="H4030" s="31">
        <f t="shared" si="63"/>
        <v>0</v>
      </c>
    </row>
    <row r="4031" spans="5:8" x14ac:dyDescent="0.25">
      <c r="E4031" s="36"/>
      <c r="F4031" s="33" t="s">
        <v>5596</v>
      </c>
      <c r="G4031" s="34" t="s">
        <v>1557</v>
      </c>
      <c r="H4031" s="31">
        <f t="shared" si="63"/>
        <v>0.10960000000000003</v>
      </c>
    </row>
    <row r="4032" spans="5:8" x14ac:dyDescent="0.25">
      <c r="E4032" s="36"/>
      <c r="F4032" s="33" t="s">
        <v>5597</v>
      </c>
      <c r="G4032" s="34" t="s">
        <v>1557</v>
      </c>
      <c r="H4032" s="31">
        <f t="shared" si="63"/>
        <v>0.10960000000000003</v>
      </c>
    </row>
    <row r="4033" spans="5:8" x14ac:dyDescent="0.25">
      <c r="E4033" s="36"/>
      <c r="F4033" s="43" t="s">
        <v>5598</v>
      </c>
      <c r="G4033" s="34" t="s">
        <v>1581</v>
      </c>
      <c r="H4033" s="31">
        <f t="shared" si="63"/>
        <v>0</v>
      </c>
    </row>
    <row r="4034" spans="5:8" x14ac:dyDescent="0.25">
      <c r="E4034" s="36"/>
      <c r="F4034" s="33" t="s">
        <v>5599</v>
      </c>
      <c r="G4034" s="34" t="s">
        <v>1557</v>
      </c>
      <c r="H4034" s="31">
        <f t="shared" si="63"/>
        <v>0.10960000000000003</v>
      </c>
    </row>
    <row r="4035" spans="5:8" x14ac:dyDescent="0.25">
      <c r="E4035" s="36"/>
      <c r="F4035" s="29" t="s">
        <v>5600</v>
      </c>
      <c r="G4035" s="34" t="s">
        <v>1581</v>
      </c>
      <c r="H4035" s="31">
        <f t="shared" si="63"/>
        <v>0</v>
      </c>
    </row>
    <row r="4036" spans="5:8" x14ac:dyDescent="0.25">
      <c r="E4036" s="36"/>
      <c r="F4036" s="33" t="s">
        <v>5601</v>
      </c>
      <c r="G4036" s="34" t="s">
        <v>1557</v>
      </c>
      <c r="H4036" s="31">
        <f t="shared" ref="H4036:H4099" si="64">VLOOKUP(G4036,$A$4:$B$31,2,FALSE)</f>
        <v>0.10960000000000003</v>
      </c>
    </row>
    <row r="4037" spans="5:8" x14ac:dyDescent="0.25">
      <c r="E4037" s="36"/>
      <c r="F4037" s="32" t="s">
        <v>5602</v>
      </c>
      <c r="G4037" s="34" t="s">
        <v>1581</v>
      </c>
      <c r="H4037" s="31">
        <f t="shared" si="64"/>
        <v>0</v>
      </c>
    </row>
    <row r="4038" spans="5:8" x14ac:dyDescent="0.25">
      <c r="E4038" s="36"/>
      <c r="F4038" s="29" t="s">
        <v>5603</v>
      </c>
      <c r="G4038" s="34" t="s">
        <v>1557</v>
      </c>
      <c r="H4038" s="31">
        <f t="shared" si="64"/>
        <v>0.10960000000000003</v>
      </c>
    </row>
    <row r="4039" spans="5:8" x14ac:dyDescent="0.25">
      <c r="E4039" s="36"/>
      <c r="F4039" s="29" t="s">
        <v>5604</v>
      </c>
      <c r="G4039" s="34" t="s">
        <v>1581</v>
      </c>
      <c r="H4039" s="31">
        <f t="shared" si="64"/>
        <v>0</v>
      </c>
    </row>
    <row r="4040" spans="5:8" x14ac:dyDescent="0.25">
      <c r="E4040" s="36"/>
      <c r="F4040" s="29" t="s">
        <v>5605</v>
      </c>
      <c r="G4040" s="34" t="s">
        <v>1557</v>
      </c>
      <c r="H4040" s="31">
        <f t="shared" si="64"/>
        <v>0.10960000000000003</v>
      </c>
    </row>
    <row r="4041" spans="5:8" x14ac:dyDescent="0.25">
      <c r="E4041" s="36"/>
      <c r="F4041" s="33" t="s">
        <v>5606</v>
      </c>
      <c r="G4041" s="34" t="s">
        <v>1557</v>
      </c>
      <c r="H4041" s="31">
        <f t="shared" si="64"/>
        <v>0.10960000000000003</v>
      </c>
    </row>
    <row r="4042" spans="5:8" x14ac:dyDescent="0.25">
      <c r="E4042" s="36"/>
      <c r="F4042" s="33" t="s">
        <v>5607</v>
      </c>
      <c r="G4042" s="34" t="s">
        <v>1557</v>
      </c>
      <c r="H4042" s="31">
        <f t="shared" si="64"/>
        <v>0.10960000000000003</v>
      </c>
    </row>
    <row r="4043" spans="5:8" x14ac:dyDescent="0.25">
      <c r="E4043" s="36"/>
      <c r="F4043" s="29" t="s">
        <v>5608</v>
      </c>
      <c r="G4043" s="34" t="s">
        <v>1581</v>
      </c>
      <c r="H4043" s="31">
        <f t="shared" si="64"/>
        <v>0</v>
      </c>
    </row>
    <row r="4044" spans="5:8" x14ac:dyDescent="0.25">
      <c r="E4044" s="36"/>
      <c r="F4044" s="50" t="s">
        <v>5609</v>
      </c>
      <c r="G4044" s="34" t="s">
        <v>1581</v>
      </c>
      <c r="H4044" s="31">
        <f t="shared" si="64"/>
        <v>0</v>
      </c>
    </row>
    <row r="4045" spans="5:8" x14ac:dyDescent="0.25">
      <c r="E4045" s="36"/>
      <c r="F4045" s="29" t="s">
        <v>5610</v>
      </c>
      <c r="G4045" s="34" t="s">
        <v>1557</v>
      </c>
      <c r="H4045" s="31">
        <f t="shared" si="64"/>
        <v>0.10960000000000003</v>
      </c>
    </row>
    <row r="4046" spans="5:8" x14ac:dyDescent="0.25">
      <c r="E4046" s="36"/>
      <c r="F4046" s="29" t="s">
        <v>5611</v>
      </c>
      <c r="G4046" s="34" t="s">
        <v>1557</v>
      </c>
      <c r="H4046" s="31">
        <f t="shared" si="64"/>
        <v>0.10960000000000003</v>
      </c>
    </row>
    <row r="4047" spans="5:8" x14ac:dyDescent="0.25">
      <c r="E4047" s="36"/>
      <c r="F4047" s="29" t="s">
        <v>5612</v>
      </c>
      <c r="G4047" s="34" t="s">
        <v>1581</v>
      </c>
      <c r="H4047" s="31">
        <f t="shared" si="64"/>
        <v>0</v>
      </c>
    </row>
    <row r="4048" spans="5:8" x14ac:dyDescent="0.25">
      <c r="E4048" s="36"/>
      <c r="F4048" s="32" t="s">
        <v>5613</v>
      </c>
      <c r="G4048" s="34" t="s">
        <v>1557</v>
      </c>
      <c r="H4048" s="31">
        <f t="shared" si="64"/>
        <v>0.10960000000000003</v>
      </c>
    </row>
    <row r="4049" spans="5:8" x14ac:dyDescent="0.25">
      <c r="E4049" s="36"/>
      <c r="F4049" s="29" t="s">
        <v>5614</v>
      </c>
      <c r="G4049" s="34" t="s">
        <v>1581</v>
      </c>
      <c r="H4049" s="31">
        <f t="shared" si="64"/>
        <v>0</v>
      </c>
    </row>
    <row r="4050" spans="5:8" x14ac:dyDescent="0.25">
      <c r="E4050" s="36"/>
      <c r="F4050" s="29" t="s">
        <v>5615</v>
      </c>
      <c r="G4050" s="34" t="s">
        <v>1581</v>
      </c>
      <c r="H4050" s="31">
        <f t="shared" si="64"/>
        <v>0</v>
      </c>
    </row>
    <row r="4051" spans="5:8" x14ac:dyDescent="0.25">
      <c r="E4051" s="36"/>
      <c r="F4051" s="48" t="s">
        <v>5616</v>
      </c>
      <c r="G4051" s="34" t="s">
        <v>1557</v>
      </c>
      <c r="H4051" s="31">
        <f t="shared" si="64"/>
        <v>0.10960000000000003</v>
      </c>
    </row>
    <row r="4052" spans="5:8" x14ac:dyDescent="0.25">
      <c r="E4052" s="36"/>
      <c r="F4052" s="32" t="s">
        <v>5617</v>
      </c>
      <c r="G4052" s="34" t="s">
        <v>1581</v>
      </c>
      <c r="H4052" s="31">
        <f t="shared" si="64"/>
        <v>0</v>
      </c>
    </row>
    <row r="4053" spans="5:8" x14ac:dyDescent="0.25">
      <c r="E4053" s="36"/>
      <c r="F4053" s="29" t="s">
        <v>5618</v>
      </c>
      <c r="G4053" s="34" t="s">
        <v>1581</v>
      </c>
      <c r="H4053" s="31">
        <f t="shared" si="64"/>
        <v>0</v>
      </c>
    </row>
    <row r="4054" spans="5:8" x14ac:dyDescent="0.25">
      <c r="E4054" s="36"/>
      <c r="F4054" s="32" t="s">
        <v>5619</v>
      </c>
      <c r="G4054" s="34" t="s">
        <v>1557</v>
      </c>
      <c r="H4054" s="31">
        <f t="shared" si="64"/>
        <v>0.10960000000000003</v>
      </c>
    </row>
    <row r="4055" spans="5:8" x14ac:dyDescent="0.25">
      <c r="E4055" s="36"/>
      <c r="F4055" s="29" t="s">
        <v>5620</v>
      </c>
      <c r="G4055" s="34" t="s">
        <v>1581</v>
      </c>
      <c r="H4055" s="31">
        <f t="shared" si="64"/>
        <v>0</v>
      </c>
    </row>
    <row r="4056" spans="5:8" x14ac:dyDescent="0.25">
      <c r="E4056" s="36"/>
      <c r="F4056" s="46" t="s">
        <v>5621</v>
      </c>
      <c r="G4056" s="34" t="s">
        <v>1557</v>
      </c>
      <c r="H4056" s="31">
        <f t="shared" si="64"/>
        <v>0.10960000000000003</v>
      </c>
    </row>
    <row r="4057" spans="5:8" x14ac:dyDescent="0.25">
      <c r="E4057" s="36"/>
      <c r="F4057" s="29" t="s">
        <v>5622</v>
      </c>
      <c r="G4057" s="34" t="s">
        <v>1557</v>
      </c>
      <c r="H4057" s="31">
        <f t="shared" si="64"/>
        <v>0.10960000000000003</v>
      </c>
    </row>
    <row r="4058" spans="5:8" x14ac:dyDescent="0.25">
      <c r="E4058" s="36"/>
      <c r="F4058" s="32" t="s">
        <v>5623</v>
      </c>
      <c r="G4058" s="34" t="s">
        <v>1557</v>
      </c>
      <c r="H4058" s="31">
        <f t="shared" si="64"/>
        <v>0.10960000000000003</v>
      </c>
    </row>
    <row r="4059" spans="5:8" x14ac:dyDescent="0.25">
      <c r="E4059" s="36"/>
      <c r="F4059" s="29" t="s">
        <v>5624</v>
      </c>
      <c r="G4059" s="34" t="s">
        <v>1557</v>
      </c>
      <c r="H4059" s="31">
        <f t="shared" si="64"/>
        <v>0.10960000000000003</v>
      </c>
    </row>
    <row r="4060" spans="5:8" x14ac:dyDescent="0.25">
      <c r="E4060" s="36"/>
      <c r="F4060" s="33" t="s">
        <v>5625</v>
      </c>
      <c r="G4060" s="34" t="s">
        <v>1557</v>
      </c>
      <c r="H4060" s="31">
        <f t="shared" si="64"/>
        <v>0.10960000000000003</v>
      </c>
    </row>
    <row r="4061" spans="5:8" x14ac:dyDescent="0.25">
      <c r="E4061" s="36"/>
      <c r="F4061" s="29" t="s">
        <v>5626</v>
      </c>
      <c r="G4061" s="34" t="s">
        <v>1581</v>
      </c>
      <c r="H4061" s="31">
        <f t="shared" si="64"/>
        <v>0</v>
      </c>
    </row>
    <row r="4062" spans="5:8" x14ac:dyDescent="0.25">
      <c r="E4062" s="36"/>
      <c r="F4062" s="29" t="s">
        <v>5627</v>
      </c>
      <c r="G4062" s="34" t="s">
        <v>1557</v>
      </c>
      <c r="H4062" s="31">
        <f t="shared" si="64"/>
        <v>0.10960000000000003</v>
      </c>
    </row>
    <row r="4063" spans="5:8" x14ac:dyDescent="0.25">
      <c r="E4063" s="36"/>
      <c r="F4063" s="29" t="s">
        <v>5628</v>
      </c>
      <c r="G4063" s="34" t="s">
        <v>1559</v>
      </c>
      <c r="H4063" s="31">
        <f t="shared" si="64"/>
        <v>0.10809999999999997</v>
      </c>
    </row>
    <row r="4064" spans="5:8" x14ac:dyDescent="0.25">
      <c r="E4064" s="36"/>
      <c r="F4064" s="32" t="s">
        <v>5629</v>
      </c>
      <c r="G4064" s="34" t="s">
        <v>1559</v>
      </c>
      <c r="H4064" s="31">
        <f t="shared" si="64"/>
        <v>0.10809999999999997</v>
      </c>
    </row>
    <row r="4065" spans="5:8" x14ac:dyDescent="0.25">
      <c r="E4065" s="36"/>
      <c r="F4065" s="49" t="s">
        <v>5630</v>
      </c>
      <c r="G4065" s="34" t="s">
        <v>1559</v>
      </c>
      <c r="H4065" s="31">
        <f t="shared" si="64"/>
        <v>0.10809999999999997</v>
      </c>
    </row>
    <row r="4066" spans="5:8" x14ac:dyDescent="0.25">
      <c r="E4066" s="36"/>
      <c r="F4066" s="29" t="s">
        <v>5631</v>
      </c>
      <c r="G4066" s="34" t="s">
        <v>1559</v>
      </c>
      <c r="H4066" s="31">
        <f t="shared" si="64"/>
        <v>0.10809999999999997</v>
      </c>
    </row>
    <row r="4067" spans="5:8" x14ac:dyDescent="0.25">
      <c r="E4067" s="36"/>
      <c r="F4067" s="29" t="s">
        <v>5632</v>
      </c>
      <c r="G4067" s="34" t="s">
        <v>1557</v>
      </c>
      <c r="H4067" s="31">
        <f t="shared" si="64"/>
        <v>0.10960000000000003</v>
      </c>
    </row>
    <row r="4068" spans="5:8" x14ac:dyDescent="0.25">
      <c r="E4068" s="36"/>
      <c r="F4068" s="29" t="s">
        <v>5633</v>
      </c>
      <c r="G4068" s="34" t="s">
        <v>1559</v>
      </c>
      <c r="H4068" s="31">
        <f t="shared" si="64"/>
        <v>0.10809999999999997</v>
      </c>
    </row>
    <row r="4069" spans="5:8" x14ac:dyDescent="0.25">
      <c r="E4069" s="36"/>
      <c r="F4069" s="33" t="s">
        <v>5634</v>
      </c>
      <c r="G4069" s="34" t="s">
        <v>1559</v>
      </c>
      <c r="H4069" s="31">
        <f t="shared" si="64"/>
        <v>0.10809999999999997</v>
      </c>
    </row>
    <row r="4070" spans="5:8" x14ac:dyDescent="0.25">
      <c r="E4070" s="36"/>
      <c r="F4070" s="33" t="s">
        <v>5635</v>
      </c>
      <c r="G4070" s="34" t="s">
        <v>1559</v>
      </c>
      <c r="H4070" s="31">
        <f t="shared" si="64"/>
        <v>0.10809999999999997</v>
      </c>
    </row>
    <row r="4071" spans="5:8" x14ac:dyDescent="0.25">
      <c r="E4071" s="36"/>
      <c r="F4071" s="43" t="s">
        <v>5636</v>
      </c>
      <c r="G4071" s="34" t="s">
        <v>1557</v>
      </c>
      <c r="H4071" s="31">
        <f t="shared" si="64"/>
        <v>0.10960000000000003</v>
      </c>
    </row>
    <row r="4072" spans="5:8" x14ac:dyDescent="0.25">
      <c r="E4072" s="36"/>
      <c r="F4072" s="32" t="s">
        <v>5637</v>
      </c>
      <c r="G4072" s="34" t="s">
        <v>1559</v>
      </c>
      <c r="H4072" s="31">
        <f t="shared" si="64"/>
        <v>0.10809999999999997</v>
      </c>
    </row>
    <row r="4073" spans="5:8" x14ac:dyDescent="0.25">
      <c r="E4073" s="36"/>
      <c r="F4073" s="33" t="s">
        <v>5638</v>
      </c>
      <c r="G4073" s="34" t="s">
        <v>1553</v>
      </c>
      <c r="H4073" s="31">
        <f t="shared" si="64"/>
        <v>8.5400000000000031E-2</v>
      </c>
    </row>
    <row r="4074" spans="5:8" x14ac:dyDescent="0.25">
      <c r="E4074" s="36"/>
      <c r="F4074" s="29" t="s">
        <v>5639</v>
      </c>
      <c r="G4074" s="34" t="s">
        <v>1557</v>
      </c>
      <c r="H4074" s="31">
        <f t="shared" si="64"/>
        <v>0.10960000000000003</v>
      </c>
    </row>
    <row r="4075" spans="5:8" x14ac:dyDescent="0.25">
      <c r="E4075" s="36"/>
      <c r="F4075" s="29" t="s">
        <v>5640</v>
      </c>
      <c r="G4075" s="34" t="s">
        <v>1557</v>
      </c>
      <c r="H4075" s="31">
        <f t="shared" si="64"/>
        <v>0.10960000000000003</v>
      </c>
    </row>
    <row r="4076" spans="5:8" x14ac:dyDescent="0.25">
      <c r="E4076" s="36"/>
      <c r="F4076" s="29" t="s">
        <v>5641</v>
      </c>
      <c r="G4076" s="34" t="s">
        <v>1557</v>
      </c>
      <c r="H4076" s="31">
        <f t="shared" si="64"/>
        <v>0.10960000000000003</v>
      </c>
    </row>
    <row r="4077" spans="5:8" x14ac:dyDescent="0.25">
      <c r="E4077" s="36"/>
      <c r="F4077" s="29" t="s">
        <v>5642</v>
      </c>
      <c r="G4077" s="34" t="s">
        <v>1581</v>
      </c>
      <c r="H4077" s="31">
        <f t="shared" si="64"/>
        <v>0</v>
      </c>
    </row>
    <row r="4078" spans="5:8" x14ac:dyDescent="0.25">
      <c r="E4078" s="36"/>
      <c r="F4078" s="29" t="s">
        <v>5643</v>
      </c>
      <c r="G4078" s="34" t="s">
        <v>1581</v>
      </c>
      <c r="H4078" s="31">
        <f t="shared" si="64"/>
        <v>0</v>
      </c>
    </row>
    <row r="4079" spans="5:8" x14ac:dyDescent="0.25">
      <c r="E4079" s="36"/>
      <c r="F4079" s="29" t="s">
        <v>5644</v>
      </c>
      <c r="G4079" s="34" t="s">
        <v>1557</v>
      </c>
      <c r="H4079" s="31">
        <f t="shared" si="64"/>
        <v>0.10960000000000003</v>
      </c>
    </row>
    <row r="4080" spans="5:8" x14ac:dyDescent="0.25">
      <c r="E4080" s="36"/>
      <c r="F4080" s="29" t="s">
        <v>5645</v>
      </c>
      <c r="G4080" s="34" t="s">
        <v>1557</v>
      </c>
      <c r="H4080" s="31">
        <f t="shared" si="64"/>
        <v>0.10960000000000003</v>
      </c>
    </row>
    <row r="4081" spans="5:8" x14ac:dyDescent="0.25">
      <c r="E4081" s="36"/>
      <c r="F4081" s="29" t="s">
        <v>5646</v>
      </c>
      <c r="G4081" s="34" t="s">
        <v>1557</v>
      </c>
      <c r="H4081" s="31">
        <f t="shared" si="64"/>
        <v>0.10960000000000003</v>
      </c>
    </row>
    <row r="4082" spans="5:8" x14ac:dyDescent="0.25">
      <c r="E4082" s="36"/>
      <c r="F4082" s="29" t="s">
        <v>5647</v>
      </c>
      <c r="G4082" s="34" t="s">
        <v>1557</v>
      </c>
      <c r="H4082" s="31">
        <f t="shared" si="64"/>
        <v>0.10960000000000003</v>
      </c>
    </row>
    <row r="4083" spans="5:8" x14ac:dyDescent="0.25">
      <c r="E4083" s="36"/>
      <c r="F4083" s="29" t="s">
        <v>5648</v>
      </c>
      <c r="G4083" s="34" t="s">
        <v>1584</v>
      </c>
      <c r="H4083" s="31">
        <f t="shared" si="64"/>
        <v>6.25E-2</v>
      </c>
    </row>
    <row r="4084" spans="5:8" x14ac:dyDescent="0.25">
      <c r="E4084" s="36"/>
      <c r="F4084" s="29" t="s">
        <v>5649</v>
      </c>
      <c r="G4084" s="34" t="s">
        <v>1584</v>
      </c>
      <c r="H4084" s="31">
        <f t="shared" si="64"/>
        <v>6.25E-2</v>
      </c>
    </row>
    <row r="4085" spans="5:8" x14ac:dyDescent="0.25">
      <c r="E4085" s="36"/>
      <c r="F4085" s="29" t="s">
        <v>5650</v>
      </c>
      <c r="G4085" s="34" t="s">
        <v>1584</v>
      </c>
      <c r="H4085" s="31">
        <f t="shared" si="64"/>
        <v>6.25E-2</v>
      </c>
    </row>
    <row r="4086" spans="5:8" x14ac:dyDescent="0.25">
      <c r="E4086" s="36"/>
      <c r="F4086" s="29" t="s">
        <v>5651</v>
      </c>
      <c r="G4086" s="34" t="s">
        <v>1584</v>
      </c>
      <c r="H4086" s="31">
        <f t="shared" si="64"/>
        <v>6.25E-2</v>
      </c>
    </row>
    <row r="4087" spans="5:8" x14ac:dyDescent="0.25">
      <c r="E4087" s="36"/>
      <c r="F4087" s="29" t="s">
        <v>5652</v>
      </c>
      <c r="G4087" s="34" t="s">
        <v>1557</v>
      </c>
      <c r="H4087" s="31">
        <f t="shared" si="64"/>
        <v>0.10960000000000003</v>
      </c>
    </row>
    <row r="4088" spans="5:8" x14ac:dyDescent="0.25">
      <c r="E4088" s="36"/>
      <c r="F4088" s="29" t="s">
        <v>5653</v>
      </c>
      <c r="G4088" s="34" t="s">
        <v>1584</v>
      </c>
      <c r="H4088" s="31">
        <f t="shared" si="64"/>
        <v>6.25E-2</v>
      </c>
    </row>
    <row r="4089" spans="5:8" x14ac:dyDescent="0.25">
      <c r="E4089" s="36"/>
      <c r="F4089" s="29" t="s">
        <v>5654</v>
      </c>
      <c r="G4089" s="34" t="s">
        <v>1584</v>
      </c>
      <c r="H4089" s="31">
        <f t="shared" si="64"/>
        <v>6.25E-2</v>
      </c>
    </row>
    <row r="4090" spans="5:8" x14ac:dyDescent="0.25">
      <c r="E4090" s="36"/>
      <c r="F4090" s="29" t="s">
        <v>5655</v>
      </c>
      <c r="G4090" s="34" t="s">
        <v>1584</v>
      </c>
      <c r="H4090" s="31">
        <f t="shared" si="64"/>
        <v>6.25E-2</v>
      </c>
    </row>
    <row r="4091" spans="5:8" x14ac:dyDescent="0.25">
      <c r="E4091" s="36"/>
      <c r="F4091" s="29" t="s">
        <v>5656</v>
      </c>
      <c r="G4091" s="34" t="s">
        <v>1584</v>
      </c>
      <c r="H4091" s="31">
        <f t="shared" si="64"/>
        <v>6.25E-2</v>
      </c>
    </row>
    <row r="4092" spans="5:8" x14ac:dyDescent="0.25">
      <c r="E4092" s="36"/>
      <c r="F4092" s="29" t="s">
        <v>5657</v>
      </c>
      <c r="G4092" s="34" t="s">
        <v>7734</v>
      </c>
      <c r="H4092" s="31">
        <f t="shared" si="64"/>
        <v>0.11529999999999996</v>
      </c>
    </row>
    <row r="4093" spans="5:8" x14ac:dyDescent="0.25">
      <c r="E4093" s="36"/>
      <c r="F4093" s="29" t="s">
        <v>5658</v>
      </c>
      <c r="G4093" s="34" t="s">
        <v>1584</v>
      </c>
      <c r="H4093" s="31">
        <f t="shared" si="64"/>
        <v>6.25E-2</v>
      </c>
    </row>
    <row r="4094" spans="5:8" x14ac:dyDescent="0.25">
      <c r="E4094" s="36"/>
      <c r="F4094" s="46" t="s">
        <v>5659</v>
      </c>
      <c r="G4094" s="34" t="s">
        <v>1557</v>
      </c>
      <c r="H4094" s="31">
        <f t="shared" si="64"/>
        <v>0.10960000000000003</v>
      </c>
    </row>
    <row r="4095" spans="5:8" x14ac:dyDescent="0.25">
      <c r="E4095" s="36"/>
      <c r="F4095" s="29" t="s">
        <v>5660</v>
      </c>
      <c r="G4095" s="34" t="s">
        <v>1584</v>
      </c>
      <c r="H4095" s="31">
        <f t="shared" si="64"/>
        <v>6.25E-2</v>
      </c>
    </row>
    <row r="4096" spans="5:8" x14ac:dyDescent="0.25">
      <c r="E4096" s="36"/>
      <c r="F4096" s="29" t="s">
        <v>5661</v>
      </c>
      <c r="G4096" s="34" t="s">
        <v>1548</v>
      </c>
      <c r="H4096" s="31">
        <f t="shared" si="64"/>
        <v>8.5600000000000009E-2</v>
      </c>
    </row>
    <row r="4097" spans="5:8" x14ac:dyDescent="0.25">
      <c r="E4097" s="36"/>
      <c r="F4097" s="29" t="s">
        <v>5662</v>
      </c>
      <c r="G4097" s="34" t="s">
        <v>1584</v>
      </c>
      <c r="H4097" s="31">
        <f t="shared" si="64"/>
        <v>6.25E-2</v>
      </c>
    </row>
    <row r="4098" spans="5:8" x14ac:dyDescent="0.25">
      <c r="E4098" s="36"/>
      <c r="F4098" s="29" t="s">
        <v>5663</v>
      </c>
      <c r="G4098" s="34" t="s">
        <v>1557</v>
      </c>
      <c r="H4098" s="31">
        <f t="shared" si="64"/>
        <v>0.10960000000000003</v>
      </c>
    </row>
    <row r="4099" spans="5:8" x14ac:dyDescent="0.25">
      <c r="E4099" s="36"/>
      <c r="F4099" s="29" t="s">
        <v>5664</v>
      </c>
      <c r="G4099" s="34" t="s">
        <v>1584</v>
      </c>
      <c r="H4099" s="31">
        <f t="shared" si="64"/>
        <v>6.25E-2</v>
      </c>
    </row>
    <row r="4100" spans="5:8" x14ac:dyDescent="0.25">
      <c r="E4100" s="36"/>
      <c r="F4100" s="29" t="s">
        <v>5665</v>
      </c>
      <c r="G4100" s="34" t="s">
        <v>1584</v>
      </c>
      <c r="H4100" s="31">
        <f t="shared" ref="H4100:H4163" si="65">VLOOKUP(G4100,$A$4:$B$31,2,FALSE)</f>
        <v>6.25E-2</v>
      </c>
    </row>
    <row r="4101" spans="5:8" x14ac:dyDescent="0.25">
      <c r="E4101" s="36"/>
      <c r="F4101" s="29" t="s">
        <v>5666</v>
      </c>
      <c r="G4101" s="34" t="s">
        <v>1584</v>
      </c>
      <c r="H4101" s="31">
        <f t="shared" si="65"/>
        <v>6.25E-2</v>
      </c>
    </row>
    <row r="4102" spans="5:8" x14ac:dyDescent="0.25">
      <c r="E4102" s="36"/>
      <c r="F4102" s="29" t="s">
        <v>5667</v>
      </c>
      <c r="G4102" s="34" t="s">
        <v>1584</v>
      </c>
      <c r="H4102" s="31">
        <f t="shared" si="65"/>
        <v>6.25E-2</v>
      </c>
    </row>
    <row r="4103" spans="5:8" x14ac:dyDescent="0.25">
      <c r="E4103" s="36"/>
      <c r="F4103" s="29" t="s">
        <v>5668</v>
      </c>
      <c r="G4103" s="34" t="s">
        <v>7734</v>
      </c>
      <c r="H4103" s="31">
        <f t="shared" si="65"/>
        <v>0.11529999999999996</v>
      </c>
    </row>
    <row r="4104" spans="5:8" x14ac:dyDescent="0.25">
      <c r="E4104" s="36"/>
      <c r="F4104" s="29" t="s">
        <v>5669</v>
      </c>
      <c r="G4104" s="34" t="s">
        <v>1584</v>
      </c>
      <c r="H4104" s="31">
        <f t="shared" si="65"/>
        <v>6.25E-2</v>
      </c>
    </row>
    <row r="4105" spans="5:8" x14ac:dyDescent="0.25">
      <c r="E4105" s="36"/>
      <c r="F4105" s="29" t="s">
        <v>5670</v>
      </c>
      <c r="G4105" s="34" t="s">
        <v>1548</v>
      </c>
      <c r="H4105" s="31">
        <f t="shared" si="65"/>
        <v>8.5600000000000009E-2</v>
      </c>
    </row>
    <row r="4106" spans="5:8" x14ac:dyDescent="0.25">
      <c r="E4106" s="36"/>
      <c r="F4106" s="29" t="s">
        <v>5671</v>
      </c>
      <c r="G4106" s="34" t="s">
        <v>1557</v>
      </c>
      <c r="H4106" s="31">
        <f t="shared" si="65"/>
        <v>0.10960000000000003</v>
      </c>
    </row>
    <row r="4107" spans="5:8" x14ac:dyDescent="0.25">
      <c r="E4107" s="36"/>
      <c r="F4107" s="49" t="s">
        <v>5672</v>
      </c>
      <c r="G4107" s="34" t="s">
        <v>1584</v>
      </c>
      <c r="H4107" s="31">
        <f t="shared" si="65"/>
        <v>6.25E-2</v>
      </c>
    </row>
    <row r="4108" spans="5:8" x14ac:dyDescent="0.25">
      <c r="E4108" s="36"/>
      <c r="F4108" s="29" t="s">
        <v>5673</v>
      </c>
      <c r="G4108" s="34" t="s">
        <v>1584</v>
      </c>
      <c r="H4108" s="31">
        <f t="shared" si="65"/>
        <v>6.25E-2</v>
      </c>
    </row>
    <row r="4109" spans="5:8" x14ac:dyDescent="0.25">
      <c r="E4109" s="36"/>
      <c r="F4109" s="29" t="s">
        <v>5674</v>
      </c>
      <c r="G4109" s="34" t="s">
        <v>1584</v>
      </c>
      <c r="H4109" s="31">
        <f t="shared" si="65"/>
        <v>6.25E-2</v>
      </c>
    </row>
    <row r="4110" spans="5:8" x14ac:dyDescent="0.25">
      <c r="E4110" s="36"/>
      <c r="F4110" s="29" t="s">
        <v>5675</v>
      </c>
      <c r="G4110" s="34" t="s">
        <v>1584</v>
      </c>
      <c r="H4110" s="31">
        <f t="shared" si="65"/>
        <v>6.25E-2</v>
      </c>
    </row>
    <row r="4111" spans="5:8" x14ac:dyDescent="0.25">
      <c r="E4111" s="36"/>
      <c r="F4111" s="33" t="s">
        <v>5676</v>
      </c>
      <c r="G4111" s="34" t="s">
        <v>1557</v>
      </c>
      <c r="H4111" s="31">
        <f t="shared" si="65"/>
        <v>0.10960000000000003</v>
      </c>
    </row>
    <row r="4112" spans="5:8" x14ac:dyDescent="0.25">
      <c r="E4112" s="36"/>
      <c r="F4112" s="29" t="s">
        <v>5677</v>
      </c>
      <c r="G4112" s="34" t="s">
        <v>1600</v>
      </c>
      <c r="H4112" s="31">
        <f t="shared" si="65"/>
        <v>0.11529999999999996</v>
      </c>
    </row>
    <row r="4113" spans="5:8" x14ac:dyDescent="0.25">
      <c r="E4113" s="36"/>
      <c r="F4113" s="29" t="s">
        <v>5678</v>
      </c>
      <c r="G4113" s="34" t="s">
        <v>1557</v>
      </c>
      <c r="H4113" s="31">
        <f t="shared" si="65"/>
        <v>0.10960000000000003</v>
      </c>
    </row>
    <row r="4114" spans="5:8" x14ac:dyDescent="0.25">
      <c r="E4114" s="36"/>
      <c r="F4114" s="29" t="s">
        <v>5679</v>
      </c>
      <c r="G4114" s="34" t="s">
        <v>1557</v>
      </c>
      <c r="H4114" s="31">
        <f t="shared" si="65"/>
        <v>0.10960000000000003</v>
      </c>
    </row>
    <row r="4115" spans="5:8" x14ac:dyDescent="0.25">
      <c r="E4115" s="36"/>
      <c r="F4115" s="29" t="s">
        <v>5680</v>
      </c>
      <c r="G4115" s="34" t="s">
        <v>1557</v>
      </c>
      <c r="H4115" s="31">
        <f t="shared" si="65"/>
        <v>0.10960000000000003</v>
      </c>
    </row>
    <row r="4116" spans="5:8" x14ac:dyDescent="0.25">
      <c r="E4116" s="36"/>
      <c r="F4116" s="29" t="s">
        <v>5681</v>
      </c>
      <c r="G4116" s="34" t="s">
        <v>1557</v>
      </c>
      <c r="H4116" s="31">
        <f t="shared" si="65"/>
        <v>0.10960000000000003</v>
      </c>
    </row>
    <row r="4117" spans="5:8" x14ac:dyDescent="0.25">
      <c r="E4117" s="36"/>
      <c r="F4117" s="29" t="s">
        <v>5682</v>
      </c>
      <c r="G4117" s="34" t="s">
        <v>1557</v>
      </c>
      <c r="H4117" s="31">
        <f t="shared" si="65"/>
        <v>0.10960000000000003</v>
      </c>
    </row>
    <row r="4118" spans="5:8" x14ac:dyDescent="0.25">
      <c r="E4118" s="36"/>
      <c r="F4118" s="29" t="s">
        <v>5683</v>
      </c>
      <c r="G4118" s="34" t="s">
        <v>1600</v>
      </c>
      <c r="H4118" s="31">
        <f t="shared" si="65"/>
        <v>0.11529999999999996</v>
      </c>
    </row>
    <row r="4119" spans="5:8" x14ac:dyDescent="0.25">
      <c r="E4119" s="36"/>
      <c r="F4119" s="46" t="s">
        <v>5684</v>
      </c>
      <c r="G4119" s="34" t="s">
        <v>1557</v>
      </c>
      <c r="H4119" s="31">
        <f t="shared" si="65"/>
        <v>0.10960000000000003</v>
      </c>
    </row>
    <row r="4120" spans="5:8" x14ac:dyDescent="0.25">
      <c r="E4120" s="36"/>
      <c r="F4120" s="29" t="s">
        <v>5685</v>
      </c>
      <c r="G4120" s="34" t="s">
        <v>1557</v>
      </c>
      <c r="H4120" s="31">
        <f t="shared" si="65"/>
        <v>0.10960000000000003</v>
      </c>
    </row>
    <row r="4121" spans="5:8" x14ac:dyDescent="0.25">
      <c r="E4121" s="36"/>
      <c r="F4121" s="29" t="s">
        <v>5686</v>
      </c>
      <c r="G4121" s="34" t="s">
        <v>1557</v>
      </c>
      <c r="H4121" s="31">
        <f t="shared" si="65"/>
        <v>0.10960000000000003</v>
      </c>
    </row>
    <row r="4122" spans="5:8" x14ac:dyDescent="0.25">
      <c r="E4122" s="36"/>
      <c r="F4122" s="32" t="s">
        <v>5687</v>
      </c>
      <c r="G4122" s="34" t="s">
        <v>1557</v>
      </c>
      <c r="H4122" s="31">
        <f t="shared" si="65"/>
        <v>0.10960000000000003</v>
      </c>
    </row>
    <row r="4123" spans="5:8" x14ac:dyDescent="0.25">
      <c r="E4123" s="36"/>
      <c r="F4123" s="29" t="s">
        <v>5688</v>
      </c>
      <c r="G4123" s="34" t="s">
        <v>1557</v>
      </c>
      <c r="H4123" s="31">
        <f t="shared" si="65"/>
        <v>0.10960000000000003</v>
      </c>
    </row>
    <row r="4124" spans="5:8" x14ac:dyDescent="0.25">
      <c r="E4124" s="36"/>
      <c r="F4124" s="29" t="s">
        <v>5689</v>
      </c>
      <c r="G4124" s="34" t="s">
        <v>1557</v>
      </c>
      <c r="H4124" s="31">
        <f t="shared" si="65"/>
        <v>0.10960000000000003</v>
      </c>
    </row>
    <row r="4125" spans="5:8" x14ac:dyDescent="0.25">
      <c r="E4125" s="36"/>
      <c r="F4125" s="32" t="s">
        <v>5690</v>
      </c>
      <c r="G4125" s="34" t="s">
        <v>1557</v>
      </c>
      <c r="H4125" s="31">
        <f t="shared" si="65"/>
        <v>0.10960000000000003</v>
      </c>
    </row>
    <row r="4126" spans="5:8" x14ac:dyDescent="0.25">
      <c r="E4126" s="36"/>
      <c r="F4126" s="29" t="s">
        <v>5691</v>
      </c>
      <c r="G4126" s="34" t="s">
        <v>1557</v>
      </c>
      <c r="H4126" s="31">
        <f t="shared" si="65"/>
        <v>0.10960000000000003</v>
      </c>
    </row>
    <row r="4127" spans="5:8" x14ac:dyDescent="0.25">
      <c r="E4127" s="36"/>
      <c r="F4127" s="29" t="s">
        <v>5692</v>
      </c>
      <c r="G4127" s="34" t="s">
        <v>1557</v>
      </c>
      <c r="H4127" s="31">
        <f t="shared" si="65"/>
        <v>0.10960000000000003</v>
      </c>
    </row>
    <row r="4128" spans="5:8" x14ac:dyDescent="0.25">
      <c r="E4128" s="36"/>
      <c r="F4128" s="29" t="s">
        <v>5693</v>
      </c>
      <c r="G4128" s="34" t="s">
        <v>1557</v>
      </c>
      <c r="H4128" s="31">
        <f t="shared" si="65"/>
        <v>0.10960000000000003</v>
      </c>
    </row>
    <row r="4129" spans="5:8" x14ac:dyDescent="0.25">
      <c r="E4129" s="36"/>
      <c r="F4129" s="29" t="s">
        <v>5694</v>
      </c>
      <c r="G4129" s="34" t="s">
        <v>1557</v>
      </c>
      <c r="H4129" s="31">
        <f t="shared" si="65"/>
        <v>0.10960000000000003</v>
      </c>
    </row>
    <row r="4130" spans="5:8" x14ac:dyDescent="0.25">
      <c r="E4130" s="36"/>
      <c r="F4130" s="46" t="s">
        <v>5695</v>
      </c>
      <c r="G4130" s="34" t="s">
        <v>1557</v>
      </c>
      <c r="H4130" s="31">
        <f t="shared" si="65"/>
        <v>0.10960000000000003</v>
      </c>
    </row>
    <row r="4131" spans="5:8" x14ac:dyDescent="0.25">
      <c r="E4131" s="36"/>
      <c r="F4131" s="29" t="s">
        <v>5696</v>
      </c>
      <c r="G4131" s="34" t="s">
        <v>1600</v>
      </c>
      <c r="H4131" s="31">
        <f t="shared" si="65"/>
        <v>0.11529999999999996</v>
      </c>
    </row>
    <row r="4132" spans="5:8" x14ac:dyDescent="0.25">
      <c r="E4132" s="36"/>
      <c r="F4132" s="29" t="s">
        <v>5697</v>
      </c>
      <c r="G4132" s="34" t="s">
        <v>1549</v>
      </c>
      <c r="H4132" s="31">
        <f t="shared" si="65"/>
        <v>0.11639999999999995</v>
      </c>
    </row>
    <row r="4133" spans="5:8" x14ac:dyDescent="0.25">
      <c r="E4133" s="36"/>
      <c r="F4133" s="29" t="s">
        <v>5698</v>
      </c>
      <c r="G4133" s="34" t="s">
        <v>1600</v>
      </c>
      <c r="H4133" s="31">
        <f t="shared" si="65"/>
        <v>0.11529999999999996</v>
      </c>
    </row>
    <row r="4134" spans="5:8" x14ac:dyDescent="0.25">
      <c r="E4134" s="36"/>
      <c r="F4134" s="46" t="s">
        <v>5699</v>
      </c>
      <c r="G4134" s="34" t="s">
        <v>1557</v>
      </c>
      <c r="H4134" s="31">
        <f t="shared" si="65"/>
        <v>0.10960000000000003</v>
      </c>
    </row>
    <row r="4135" spans="5:8" x14ac:dyDescent="0.25">
      <c r="E4135" s="36"/>
      <c r="F4135" s="46" t="s">
        <v>5700</v>
      </c>
      <c r="G4135" s="34" t="s">
        <v>1557</v>
      </c>
      <c r="H4135" s="31">
        <f t="shared" si="65"/>
        <v>0.10960000000000003</v>
      </c>
    </row>
    <row r="4136" spans="5:8" x14ac:dyDescent="0.25">
      <c r="E4136" s="36"/>
      <c r="F4136" s="46" t="s">
        <v>5701</v>
      </c>
      <c r="G4136" s="34" t="s">
        <v>1600</v>
      </c>
      <c r="H4136" s="31">
        <f t="shared" si="65"/>
        <v>0.11529999999999996</v>
      </c>
    </row>
    <row r="4137" spans="5:8" x14ac:dyDescent="0.25">
      <c r="E4137" s="36"/>
      <c r="F4137" s="29" t="s">
        <v>5702</v>
      </c>
      <c r="G4137" s="34" t="s">
        <v>1557</v>
      </c>
      <c r="H4137" s="31">
        <f t="shared" si="65"/>
        <v>0.10960000000000003</v>
      </c>
    </row>
    <row r="4138" spans="5:8" x14ac:dyDescent="0.25">
      <c r="E4138" s="36"/>
      <c r="F4138" s="29" t="s">
        <v>5703</v>
      </c>
      <c r="G4138" s="34" t="s">
        <v>1600</v>
      </c>
      <c r="H4138" s="31">
        <f t="shared" si="65"/>
        <v>0.11529999999999996</v>
      </c>
    </row>
    <row r="4139" spans="5:8" x14ac:dyDescent="0.25">
      <c r="E4139" s="36"/>
      <c r="F4139" s="29" t="s">
        <v>5704</v>
      </c>
      <c r="G4139" s="34" t="s">
        <v>1557</v>
      </c>
      <c r="H4139" s="31">
        <f t="shared" si="65"/>
        <v>0.10960000000000003</v>
      </c>
    </row>
    <row r="4140" spans="5:8" x14ac:dyDescent="0.25">
      <c r="E4140" s="36"/>
      <c r="F4140" s="29" t="s">
        <v>5705</v>
      </c>
      <c r="G4140" s="34" t="s">
        <v>1557</v>
      </c>
      <c r="H4140" s="31">
        <f t="shared" si="65"/>
        <v>0.10960000000000003</v>
      </c>
    </row>
    <row r="4141" spans="5:8" x14ac:dyDescent="0.25">
      <c r="E4141" s="36"/>
      <c r="F4141" s="29" t="s">
        <v>5706</v>
      </c>
      <c r="G4141" s="34" t="s">
        <v>1600</v>
      </c>
      <c r="H4141" s="31">
        <f t="shared" si="65"/>
        <v>0.11529999999999996</v>
      </c>
    </row>
    <row r="4142" spans="5:8" x14ac:dyDescent="0.25">
      <c r="E4142" s="36"/>
      <c r="F4142" s="29" t="s">
        <v>5707</v>
      </c>
      <c r="G4142" s="34" t="s">
        <v>1548</v>
      </c>
      <c r="H4142" s="31">
        <f t="shared" si="65"/>
        <v>8.5600000000000009E-2</v>
      </c>
    </row>
    <row r="4143" spans="5:8" x14ac:dyDescent="0.25">
      <c r="E4143" s="36"/>
      <c r="F4143" s="29" t="s">
        <v>5708</v>
      </c>
      <c r="G4143" s="34" t="s">
        <v>1557</v>
      </c>
      <c r="H4143" s="31">
        <f t="shared" si="65"/>
        <v>0.10960000000000003</v>
      </c>
    </row>
    <row r="4144" spans="5:8" x14ac:dyDescent="0.25">
      <c r="E4144" s="36"/>
      <c r="F4144" s="29" t="s">
        <v>5709</v>
      </c>
      <c r="G4144" s="34" t="s">
        <v>1557</v>
      </c>
      <c r="H4144" s="31">
        <f t="shared" si="65"/>
        <v>0.10960000000000003</v>
      </c>
    </row>
    <row r="4145" spans="5:8" x14ac:dyDescent="0.25">
      <c r="E4145" s="36"/>
      <c r="F4145" s="29" t="s">
        <v>5710</v>
      </c>
      <c r="G4145" s="34" t="s">
        <v>1557</v>
      </c>
      <c r="H4145" s="31">
        <f t="shared" si="65"/>
        <v>0.10960000000000003</v>
      </c>
    </row>
    <row r="4146" spans="5:8" x14ac:dyDescent="0.25">
      <c r="E4146" s="36"/>
      <c r="F4146" s="29" t="s">
        <v>5711</v>
      </c>
      <c r="G4146" s="34" t="s">
        <v>1557</v>
      </c>
      <c r="H4146" s="31">
        <f t="shared" si="65"/>
        <v>0.10960000000000003</v>
      </c>
    </row>
    <row r="4147" spans="5:8" x14ac:dyDescent="0.25">
      <c r="E4147" s="36"/>
      <c r="F4147" s="29" t="s">
        <v>5712</v>
      </c>
      <c r="G4147" s="34" t="s">
        <v>1557</v>
      </c>
      <c r="H4147" s="31">
        <f t="shared" si="65"/>
        <v>0.10960000000000003</v>
      </c>
    </row>
    <row r="4148" spans="5:8" x14ac:dyDescent="0.25">
      <c r="E4148" s="36"/>
      <c r="F4148" s="29" t="s">
        <v>5713</v>
      </c>
      <c r="G4148" s="34" t="s">
        <v>1557</v>
      </c>
      <c r="H4148" s="31">
        <f t="shared" si="65"/>
        <v>0.10960000000000003</v>
      </c>
    </row>
    <row r="4149" spans="5:8" x14ac:dyDescent="0.25">
      <c r="E4149" s="36"/>
      <c r="F4149" s="29" t="s">
        <v>5714</v>
      </c>
      <c r="G4149" s="34" t="s">
        <v>1557</v>
      </c>
      <c r="H4149" s="31">
        <f t="shared" si="65"/>
        <v>0.10960000000000003</v>
      </c>
    </row>
    <row r="4150" spans="5:8" x14ac:dyDescent="0.25">
      <c r="E4150" s="36"/>
      <c r="F4150" s="29" t="s">
        <v>5715</v>
      </c>
      <c r="G4150" s="34" t="s">
        <v>1557</v>
      </c>
      <c r="H4150" s="31">
        <f t="shared" si="65"/>
        <v>0.10960000000000003</v>
      </c>
    </row>
    <row r="4151" spans="5:8" x14ac:dyDescent="0.25">
      <c r="E4151" s="36"/>
      <c r="F4151" s="29" t="s">
        <v>5716</v>
      </c>
      <c r="G4151" s="34" t="s">
        <v>1557</v>
      </c>
      <c r="H4151" s="31">
        <f t="shared" si="65"/>
        <v>0.10960000000000003</v>
      </c>
    </row>
    <row r="4152" spans="5:8" x14ac:dyDescent="0.25">
      <c r="E4152" s="36"/>
      <c r="F4152" s="46" t="s">
        <v>5717</v>
      </c>
      <c r="G4152" s="34" t="s">
        <v>1557</v>
      </c>
      <c r="H4152" s="31">
        <f t="shared" si="65"/>
        <v>0.10960000000000003</v>
      </c>
    </row>
    <row r="4153" spans="5:8" x14ac:dyDescent="0.25">
      <c r="E4153" s="36"/>
      <c r="F4153" s="29" t="s">
        <v>5718</v>
      </c>
      <c r="G4153" s="34" t="s">
        <v>1557</v>
      </c>
      <c r="H4153" s="31">
        <f t="shared" si="65"/>
        <v>0.10960000000000003</v>
      </c>
    </row>
    <row r="4154" spans="5:8" x14ac:dyDescent="0.25">
      <c r="E4154" s="36"/>
      <c r="F4154" s="29" t="s">
        <v>5719</v>
      </c>
      <c r="G4154" s="34" t="s">
        <v>1557</v>
      </c>
      <c r="H4154" s="31">
        <f t="shared" si="65"/>
        <v>0.10960000000000003</v>
      </c>
    </row>
    <row r="4155" spans="5:8" x14ac:dyDescent="0.25">
      <c r="E4155" s="36"/>
      <c r="F4155" s="29" t="s">
        <v>5720</v>
      </c>
      <c r="G4155" s="34" t="s">
        <v>1557</v>
      </c>
      <c r="H4155" s="31">
        <f t="shared" si="65"/>
        <v>0.10960000000000003</v>
      </c>
    </row>
    <row r="4156" spans="5:8" x14ac:dyDescent="0.25">
      <c r="E4156" s="36"/>
      <c r="F4156" s="29" t="s">
        <v>5721</v>
      </c>
      <c r="G4156" s="34" t="s">
        <v>1557</v>
      </c>
      <c r="H4156" s="31">
        <f t="shared" si="65"/>
        <v>0.10960000000000003</v>
      </c>
    </row>
    <row r="4157" spans="5:8" x14ac:dyDescent="0.25">
      <c r="E4157" s="36"/>
      <c r="F4157" s="29" t="s">
        <v>5722</v>
      </c>
      <c r="G4157" s="34" t="s">
        <v>1557</v>
      </c>
      <c r="H4157" s="31">
        <f t="shared" si="65"/>
        <v>0.10960000000000003</v>
      </c>
    </row>
    <row r="4158" spans="5:8" x14ac:dyDescent="0.25">
      <c r="E4158" s="36"/>
      <c r="F4158" s="29" t="s">
        <v>5723</v>
      </c>
      <c r="G4158" s="34" t="s">
        <v>1557</v>
      </c>
      <c r="H4158" s="31">
        <f t="shared" si="65"/>
        <v>0.10960000000000003</v>
      </c>
    </row>
    <row r="4159" spans="5:8" x14ac:dyDescent="0.25">
      <c r="E4159" s="36"/>
      <c r="F4159" s="29" t="s">
        <v>5724</v>
      </c>
      <c r="G4159" s="34" t="s">
        <v>1557</v>
      </c>
      <c r="H4159" s="31">
        <f t="shared" si="65"/>
        <v>0.10960000000000003</v>
      </c>
    </row>
    <row r="4160" spans="5:8" x14ac:dyDescent="0.25">
      <c r="E4160" s="36"/>
      <c r="F4160" s="29" t="s">
        <v>5725</v>
      </c>
      <c r="G4160" s="34" t="s">
        <v>1557</v>
      </c>
      <c r="H4160" s="31">
        <f t="shared" si="65"/>
        <v>0.10960000000000003</v>
      </c>
    </row>
    <row r="4161" spans="5:8" x14ac:dyDescent="0.25">
      <c r="E4161" s="36"/>
      <c r="F4161" s="29" t="s">
        <v>5726</v>
      </c>
      <c r="G4161" s="34" t="s">
        <v>1557</v>
      </c>
      <c r="H4161" s="31">
        <f t="shared" si="65"/>
        <v>0.10960000000000003</v>
      </c>
    </row>
    <row r="4162" spans="5:8" x14ac:dyDescent="0.25">
      <c r="E4162" s="36"/>
      <c r="F4162" s="29" t="s">
        <v>5727</v>
      </c>
      <c r="G4162" s="34" t="s">
        <v>1600</v>
      </c>
      <c r="H4162" s="31">
        <f t="shared" si="65"/>
        <v>0.11529999999999996</v>
      </c>
    </row>
    <row r="4163" spans="5:8" x14ac:dyDescent="0.25">
      <c r="E4163" s="36"/>
      <c r="F4163" s="29" t="s">
        <v>5728</v>
      </c>
      <c r="G4163" s="34" t="s">
        <v>1557</v>
      </c>
      <c r="H4163" s="31">
        <f t="shared" si="65"/>
        <v>0.10960000000000003</v>
      </c>
    </row>
    <row r="4164" spans="5:8" x14ac:dyDescent="0.25">
      <c r="E4164" s="36"/>
      <c r="F4164" s="51" t="s">
        <v>5729</v>
      </c>
      <c r="G4164" s="34" t="s">
        <v>1557</v>
      </c>
      <c r="H4164" s="31">
        <f t="shared" ref="H4164:H4227" si="66">VLOOKUP(G4164,$A$4:$B$31,2,FALSE)</f>
        <v>0.10960000000000003</v>
      </c>
    </row>
    <row r="4165" spans="5:8" x14ac:dyDescent="0.25">
      <c r="E4165" s="36"/>
      <c r="F4165" s="29" t="s">
        <v>5730</v>
      </c>
      <c r="G4165" s="34" t="s">
        <v>7735</v>
      </c>
      <c r="H4165" s="31">
        <f t="shared" si="66"/>
        <v>0.10960000000000003</v>
      </c>
    </row>
    <row r="4166" spans="5:8" x14ac:dyDescent="0.25">
      <c r="E4166" s="36"/>
      <c r="F4166" s="29" t="s">
        <v>5731</v>
      </c>
      <c r="G4166" s="34" t="s">
        <v>1557</v>
      </c>
      <c r="H4166" s="31">
        <f t="shared" si="66"/>
        <v>0.10960000000000003</v>
      </c>
    </row>
    <row r="4167" spans="5:8" x14ac:dyDescent="0.25">
      <c r="E4167" s="36"/>
      <c r="F4167" s="29" t="s">
        <v>5732</v>
      </c>
      <c r="G4167" s="34" t="s">
        <v>1557</v>
      </c>
      <c r="H4167" s="31">
        <f t="shared" si="66"/>
        <v>0.10960000000000003</v>
      </c>
    </row>
    <row r="4168" spans="5:8" x14ac:dyDescent="0.25">
      <c r="E4168" s="36"/>
      <c r="F4168" s="29" t="s">
        <v>5733</v>
      </c>
      <c r="G4168" s="34" t="s">
        <v>1557</v>
      </c>
      <c r="H4168" s="31">
        <f t="shared" si="66"/>
        <v>0.10960000000000003</v>
      </c>
    </row>
    <row r="4169" spans="5:8" x14ac:dyDescent="0.25">
      <c r="E4169" s="36"/>
      <c r="F4169" s="29" t="s">
        <v>5734</v>
      </c>
      <c r="G4169" s="34" t="s">
        <v>1557</v>
      </c>
      <c r="H4169" s="31">
        <f t="shared" si="66"/>
        <v>0.10960000000000003</v>
      </c>
    </row>
    <row r="4170" spans="5:8" x14ac:dyDescent="0.25">
      <c r="E4170" s="36"/>
      <c r="F4170" s="32" t="s">
        <v>5735</v>
      </c>
      <c r="G4170" s="34" t="s">
        <v>1600</v>
      </c>
      <c r="H4170" s="31">
        <f t="shared" si="66"/>
        <v>0.11529999999999996</v>
      </c>
    </row>
    <row r="4171" spans="5:8" x14ac:dyDescent="0.25">
      <c r="E4171" s="36"/>
      <c r="F4171" s="50" t="s">
        <v>5736</v>
      </c>
      <c r="G4171" s="34" t="s">
        <v>1557</v>
      </c>
      <c r="H4171" s="31">
        <f t="shared" si="66"/>
        <v>0.10960000000000003</v>
      </c>
    </row>
    <row r="4172" spans="5:8" x14ac:dyDescent="0.25">
      <c r="E4172" s="36"/>
      <c r="F4172" s="29" t="s">
        <v>5737</v>
      </c>
      <c r="G4172" s="34" t="s">
        <v>1557</v>
      </c>
      <c r="H4172" s="31">
        <f t="shared" si="66"/>
        <v>0.10960000000000003</v>
      </c>
    </row>
    <row r="4173" spans="5:8" x14ac:dyDescent="0.25">
      <c r="E4173" s="36"/>
      <c r="F4173" s="29" t="s">
        <v>5738</v>
      </c>
      <c r="G4173" s="34" t="s">
        <v>1548</v>
      </c>
      <c r="H4173" s="31">
        <f t="shared" si="66"/>
        <v>8.5600000000000009E-2</v>
      </c>
    </row>
    <row r="4174" spans="5:8" x14ac:dyDescent="0.25">
      <c r="E4174" s="36"/>
      <c r="F4174" s="49" t="s">
        <v>5739</v>
      </c>
      <c r="G4174" s="34" t="s">
        <v>1557</v>
      </c>
      <c r="H4174" s="31">
        <f t="shared" si="66"/>
        <v>0.10960000000000003</v>
      </c>
    </row>
    <row r="4175" spans="5:8" x14ac:dyDescent="0.25">
      <c r="E4175" s="36"/>
      <c r="F4175" s="32" t="s">
        <v>5740</v>
      </c>
      <c r="G4175" s="34" t="s">
        <v>1557</v>
      </c>
      <c r="H4175" s="31">
        <f t="shared" si="66"/>
        <v>0.10960000000000003</v>
      </c>
    </row>
    <row r="4176" spans="5:8" x14ac:dyDescent="0.25">
      <c r="E4176" s="36"/>
      <c r="F4176" s="29" t="s">
        <v>5741</v>
      </c>
      <c r="G4176" s="34" t="s">
        <v>1557</v>
      </c>
      <c r="H4176" s="31">
        <f t="shared" si="66"/>
        <v>0.10960000000000003</v>
      </c>
    </row>
    <row r="4177" spans="5:8" x14ac:dyDescent="0.25">
      <c r="E4177" s="36"/>
      <c r="F4177" s="46" t="s">
        <v>5742</v>
      </c>
      <c r="G4177" s="34" t="s">
        <v>1557</v>
      </c>
      <c r="H4177" s="31">
        <f t="shared" si="66"/>
        <v>0.10960000000000003</v>
      </c>
    </row>
    <row r="4178" spans="5:8" x14ac:dyDescent="0.25">
      <c r="E4178" s="36"/>
      <c r="F4178" s="46" t="s">
        <v>5743</v>
      </c>
      <c r="G4178" s="34" t="s">
        <v>1557</v>
      </c>
      <c r="H4178" s="31">
        <f t="shared" si="66"/>
        <v>0.10960000000000003</v>
      </c>
    </row>
    <row r="4179" spans="5:8" x14ac:dyDescent="0.25">
      <c r="E4179" s="36"/>
      <c r="F4179" s="46" t="s">
        <v>5744</v>
      </c>
      <c r="G4179" s="34" t="s">
        <v>1557</v>
      </c>
      <c r="H4179" s="31">
        <f t="shared" si="66"/>
        <v>0.10960000000000003</v>
      </c>
    </row>
    <row r="4180" spans="5:8" x14ac:dyDescent="0.25">
      <c r="E4180" s="36"/>
      <c r="F4180" s="46" t="s">
        <v>5745</v>
      </c>
      <c r="G4180" s="34" t="s">
        <v>1557</v>
      </c>
      <c r="H4180" s="31">
        <f t="shared" si="66"/>
        <v>0.10960000000000003</v>
      </c>
    </row>
    <row r="4181" spans="5:8" x14ac:dyDescent="0.25">
      <c r="E4181" s="36"/>
      <c r="F4181" s="32" t="s">
        <v>5746</v>
      </c>
      <c r="G4181" s="34" t="s">
        <v>1557</v>
      </c>
      <c r="H4181" s="31">
        <f t="shared" si="66"/>
        <v>0.10960000000000003</v>
      </c>
    </row>
    <row r="4182" spans="5:8" x14ac:dyDescent="0.25">
      <c r="E4182" s="36"/>
      <c r="F4182" s="32" t="s">
        <v>5747</v>
      </c>
      <c r="G4182" s="34" t="s">
        <v>1557</v>
      </c>
      <c r="H4182" s="31">
        <f t="shared" si="66"/>
        <v>0.10960000000000003</v>
      </c>
    </row>
    <row r="4183" spans="5:8" x14ac:dyDescent="0.25">
      <c r="E4183" s="36"/>
      <c r="F4183" s="46" t="s">
        <v>5748</v>
      </c>
      <c r="G4183" s="34" t="s">
        <v>1557</v>
      </c>
      <c r="H4183" s="31">
        <f t="shared" si="66"/>
        <v>0.10960000000000003</v>
      </c>
    </row>
    <row r="4184" spans="5:8" x14ac:dyDescent="0.25">
      <c r="E4184" s="36"/>
      <c r="F4184" s="29" t="s">
        <v>5749</v>
      </c>
      <c r="G4184" s="34" t="s">
        <v>1557</v>
      </c>
      <c r="H4184" s="31">
        <f t="shared" si="66"/>
        <v>0.10960000000000003</v>
      </c>
    </row>
    <row r="4185" spans="5:8" x14ac:dyDescent="0.25">
      <c r="E4185" s="36"/>
      <c r="F4185" s="29" t="s">
        <v>5750</v>
      </c>
      <c r="G4185" s="34" t="s">
        <v>1557</v>
      </c>
      <c r="H4185" s="31">
        <f t="shared" si="66"/>
        <v>0.10960000000000003</v>
      </c>
    </row>
    <row r="4186" spans="5:8" x14ac:dyDescent="0.25">
      <c r="E4186" s="36"/>
      <c r="F4186" s="29" t="s">
        <v>5751</v>
      </c>
      <c r="G4186" s="34" t="s">
        <v>1557</v>
      </c>
      <c r="H4186" s="31">
        <f t="shared" si="66"/>
        <v>0.10960000000000003</v>
      </c>
    </row>
    <row r="4187" spans="5:8" x14ac:dyDescent="0.25">
      <c r="E4187" s="36"/>
      <c r="F4187" s="48" t="s">
        <v>5752</v>
      </c>
      <c r="G4187" s="34" t="s">
        <v>1557</v>
      </c>
      <c r="H4187" s="31">
        <f t="shared" si="66"/>
        <v>0.10960000000000003</v>
      </c>
    </row>
    <row r="4188" spans="5:8" x14ac:dyDescent="0.25">
      <c r="E4188" s="36"/>
      <c r="F4188" s="44" t="s">
        <v>5753</v>
      </c>
      <c r="G4188" s="34" t="s">
        <v>1557</v>
      </c>
      <c r="H4188" s="31">
        <f t="shared" si="66"/>
        <v>0.10960000000000003</v>
      </c>
    </row>
    <row r="4189" spans="5:8" x14ac:dyDescent="0.25">
      <c r="E4189" s="36"/>
      <c r="F4189" s="29" t="s">
        <v>5754</v>
      </c>
      <c r="G4189" s="34" t="s">
        <v>1557</v>
      </c>
      <c r="H4189" s="31">
        <f t="shared" si="66"/>
        <v>0.10960000000000003</v>
      </c>
    </row>
    <row r="4190" spans="5:8" x14ac:dyDescent="0.25">
      <c r="E4190" s="36"/>
      <c r="F4190" s="29" t="s">
        <v>5755</v>
      </c>
      <c r="G4190" s="34" t="s">
        <v>1557</v>
      </c>
      <c r="H4190" s="31">
        <f t="shared" si="66"/>
        <v>0.10960000000000003</v>
      </c>
    </row>
    <row r="4191" spans="5:8" x14ac:dyDescent="0.25">
      <c r="E4191" s="36"/>
      <c r="F4191" s="33" t="s">
        <v>5756</v>
      </c>
      <c r="G4191" s="34" t="s">
        <v>1557</v>
      </c>
      <c r="H4191" s="31">
        <f t="shared" si="66"/>
        <v>0.10960000000000003</v>
      </c>
    </row>
    <row r="4192" spans="5:8" x14ac:dyDescent="0.25">
      <c r="E4192" s="36"/>
      <c r="F4192" s="50" t="s">
        <v>5757</v>
      </c>
      <c r="G4192" s="34" t="s">
        <v>1557</v>
      </c>
      <c r="H4192" s="31">
        <f t="shared" si="66"/>
        <v>0.10960000000000003</v>
      </c>
    </row>
    <row r="4193" spans="5:8" x14ac:dyDescent="0.25">
      <c r="E4193" s="36"/>
      <c r="F4193" s="29" t="s">
        <v>5758</v>
      </c>
      <c r="G4193" s="34" t="s">
        <v>1557</v>
      </c>
      <c r="H4193" s="31">
        <f t="shared" si="66"/>
        <v>0.10960000000000003</v>
      </c>
    </row>
    <row r="4194" spans="5:8" x14ac:dyDescent="0.25">
      <c r="E4194" s="36"/>
      <c r="F4194" s="29" t="s">
        <v>5759</v>
      </c>
      <c r="G4194" s="34" t="s">
        <v>1557</v>
      </c>
      <c r="H4194" s="31">
        <f t="shared" si="66"/>
        <v>0.10960000000000003</v>
      </c>
    </row>
    <row r="4195" spans="5:8" x14ac:dyDescent="0.25">
      <c r="E4195" s="36"/>
      <c r="F4195" s="29" t="s">
        <v>5760</v>
      </c>
      <c r="G4195" s="34" t="s">
        <v>1557</v>
      </c>
      <c r="H4195" s="31">
        <f t="shared" si="66"/>
        <v>0.10960000000000003</v>
      </c>
    </row>
    <row r="4196" spans="5:8" x14ac:dyDescent="0.25">
      <c r="E4196" s="36"/>
      <c r="F4196" s="29" t="s">
        <v>5761</v>
      </c>
      <c r="G4196" s="34" t="s">
        <v>1557</v>
      </c>
      <c r="H4196" s="31">
        <f t="shared" si="66"/>
        <v>0.10960000000000003</v>
      </c>
    </row>
    <row r="4197" spans="5:8" x14ac:dyDescent="0.25">
      <c r="E4197" s="36"/>
      <c r="F4197" s="29" t="s">
        <v>5762</v>
      </c>
      <c r="G4197" s="34" t="s">
        <v>1557</v>
      </c>
      <c r="H4197" s="31">
        <f t="shared" si="66"/>
        <v>0.10960000000000003</v>
      </c>
    </row>
    <row r="4198" spans="5:8" x14ac:dyDescent="0.25">
      <c r="E4198" s="36"/>
      <c r="F4198" s="33" t="s">
        <v>5763</v>
      </c>
      <c r="G4198" s="34" t="s">
        <v>1557</v>
      </c>
      <c r="H4198" s="31">
        <f t="shared" si="66"/>
        <v>0.10960000000000003</v>
      </c>
    </row>
    <row r="4199" spans="5:8" x14ac:dyDescent="0.25">
      <c r="E4199" s="36"/>
      <c r="F4199" s="29" t="s">
        <v>5764</v>
      </c>
      <c r="G4199" s="34" t="s">
        <v>1557</v>
      </c>
      <c r="H4199" s="31">
        <f t="shared" si="66"/>
        <v>0.10960000000000003</v>
      </c>
    </row>
    <row r="4200" spans="5:8" x14ac:dyDescent="0.25">
      <c r="E4200" s="36"/>
      <c r="F4200" s="29" t="s">
        <v>5765</v>
      </c>
      <c r="G4200" s="34" t="s">
        <v>1557</v>
      </c>
      <c r="H4200" s="31">
        <f t="shared" si="66"/>
        <v>0.10960000000000003</v>
      </c>
    </row>
    <row r="4201" spans="5:8" x14ac:dyDescent="0.25">
      <c r="E4201" s="36"/>
      <c r="F4201" s="29" t="s">
        <v>5766</v>
      </c>
      <c r="G4201" s="34" t="s">
        <v>1557</v>
      </c>
      <c r="H4201" s="31">
        <f t="shared" si="66"/>
        <v>0.10960000000000003</v>
      </c>
    </row>
    <row r="4202" spans="5:8" x14ac:dyDescent="0.25">
      <c r="E4202" s="36"/>
      <c r="F4202" s="29" t="s">
        <v>5767</v>
      </c>
      <c r="G4202" s="34" t="s">
        <v>1557</v>
      </c>
      <c r="H4202" s="31">
        <f t="shared" si="66"/>
        <v>0.10960000000000003</v>
      </c>
    </row>
    <row r="4203" spans="5:8" x14ac:dyDescent="0.25">
      <c r="E4203" s="36"/>
      <c r="F4203" s="29" t="s">
        <v>5768</v>
      </c>
      <c r="G4203" s="34" t="s">
        <v>1600</v>
      </c>
      <c r="H4203" s="31">
        <f t="shared" si="66"/>
        <v>0.11529999999999996</v>
      </c>
    </row>
    <row r="4204" spans="5:8" x14ac:dyDescent="0.25">
      <c r="E4204" s="36"/>
      <c r="F4204" s="29" t="s">
        <v>5769</v>
      </c>
      <c r="G4204" s="34" t="s">
        <v>1557</v>
      </c>
      <c r="H4204" s="31">
        <f t="shared" si="66"/>
        <v>0.10960000000000003</v>
      </c>
    </row>
    <row r="4205" spans="5:8" x14ac:dyDescent="0.25">
      <c r="E4205" s="36"/>
      <c r="F4205" s="33" t="s">
        <v>5770</v>
      </c>
      <c r="G4205" s="34" t="s">
        <v>1557</v>
      </c>
      <c r="H4205" s="31">
        <f t="shared" si="66"/>
        <v>0.10960000000000003</v>
      </c>
    </row>
    <row r="4206" spans="5:8" x14ac:dyDescent="0.25">
      <c r="E4206" s="36"/>
      <c r="F4206" s="32" t="s">
        <v>5771</v>
      </c>
      <c r="G4206" s="34" t="s">
        <v>1557</v>
      </c>
      <c r="H4206" s="31">
        <f t="shared" si="66"/>
        <v>0.10960000000000003</v>
      </c>
    </row>
    <row r="4207" spans="5:8" x14ac:dyDescent="0.25">
      <c r="E4207" s="36"/>
      <c r="F4207" s="29" t="s">
        <v>5772</v>
      </c>
      <c r="G4207" s="34" t="s">
        <v>1557</v>
      </c>
      <c r="H4207" s="31">
        <f t="shared" si="66"/>
        <v>0.10960000000000003</v>
      </c>
    </row>
    <row r="4208" spans="5:8" x14ac:dyDescent="0.25">
      <c r="E4208" s="36"/>
      <c r="F4208" s="29" t="s">
        <v>5773</v>
      </c>
      <c r="G4208" s="34" t="s">
        <v>1557</v>
      </c>
      <c r="H4208" s="31">
        <f t="shared" si="66"/>
        <v>0.10960000000000003</v>
      </c>
    </row>
    <row r="4209" spans="5:8" x14ac:dyDescent="0.25">
      <c r="E4209" s="36"/>
      <c r="F4209" s="29" t="s">
        <v>5774</v>
      </c>
      <c r="G4209" s="34" t="s">
        <v>1557</v>
      </c>
      <c r="H4209" s="31">
        <f t="shared" si="66"/>
        <v>0.10960000000000003</v>
      </c>
    </row>
    <row r="4210" spans="5:8" x14ac:dyDescent="0.25">
      <c r="E4210" s="36"/>
      <c r="F4210" s="44" t="s">
        <v>5775</v>
      </c>
      <c r="G4210" s="34" t="s">
        <v>1564</v>
      </c>
      <c r="H4210" s="31">
        <f t="shared" si="66"/>
        <v>9.430000000000005E-2</v>
      </c>
    </row>
    <row r="4211" spans="5:8" x14ac:dyDescent="0.25">
      <c r="E4211" s="36"/>
      <c r="F4211" s="33" t="s">
        <v>5776</v>
      </c>
      <c r="G4211" s="34" t="s">
        <v>1557</v>
      </c>
      <c r="H4211" s="31">
        <f t="shared" si="66"/>
        <v>0.10960000000000003</v>
      </c>
    </row>
    <row r="4212" spans="5:8" x14ac:dyDescent="0.25">
      <c r="E4212" s="36"/>
      <c r="F4212" s="29" t="s">
        <v>5777</v>
      </c>
      <c r="G4212" s="34" t="s">
        <v>1557</v>
      </c>
      <c r="H4212" s="31">
        <f t="shared" si="66"/>
        <v>0.10960000000000003</v>
      </c>
    </row>
    <row r="4213" spans="5:8" x14ac:dyDescent="0.25">
      <c r="E4213" s="36"/>
      <c r="F4213" s="29" t="s">
        <v>5778</v>
      </c>
      <c r="G4213" s="34" t="s">
        <v>1557</v>
      </c>
      <c r="H4213" s="31">
        <f t="shared" si="66"/>
        <v>0.10960000000000003</v>
      </c>
    </row>
    <row r="4214" spans="5:8" x14ac:dyDescent="0.25">
      <c r="E4214" s="36"/>
      <c r="F4214" s="29" t="s">
        <v>5779</v>
      </c>
      <c r="G4214" s="34" t="s">
        <v>1557</v>
      </c>
      <c r="H4214" s="31">
        <f t="shared" si="66"/>
        <v>0.10960000000000003</v>
      </c>
    </row>
    <row r="4215" spans="5:8" x14ac:dyDescent="0.25">
      <c r="E4215" s="36"/>
      <c r="F4215" s="29" t="s">
        <v>5780</v>
      </c>
      <c r="G4215" s="34" t="s">
        <v>1557</v>
      </c>
      <c r="H4215" s="31">
        <f t="shared" si="66"/>
        <v>0.10960000000000003</v>
      </c>
    </row>
    <row r="4216" spans="5:8" x14ac:dyDescent="0.25">
      <c r="E4216" s="36"/>
      <c r="F4216" s="29" t="s">
        <v>5781</v>
      </c>
      <c r="G4216" s="34" t="s">
        <v>1557</v>
      </c>
      <c r="H4216" s="31">
        <f t="shared" si="66"/>
        <v>0.10960000000000003</v>
      </c>
    </row>
    <row r="4217" spans="5:8" x14ac:dyDescent="0.25">
      <c r="E4217" s="36"/>
      <c r="F4217" s="29" t="s">
        <v>5782</v>
      </c>
      <c r="G4217" s="34" t="s">
        <v>1557</v>
      </c>
      <c r="H4217" s="31">
        <f t="shared" si="66"/>
        <v>0.10960000000000003</v>
      </c>
    </row>
    <row r="4218" spans="5:8" x14ac:dyDescent="0.25">
      <c r="E4218" s="36"/>
      <c r="F4218" s="29" t="s">
        <v>5783</v>
      </c>
      <c r="G4218" s="34" t="s">
        <v>1557</v>
      </c>
      <c r="H4218" s="31">
        <f t="shared" si="66"/>
        <v>0.10960000000000003</v>
      </c>
    </row>
    <row r="4219" spans="5:8" x14ac:dyDescent="0.25">
      <c r="E4219" s="36"/>
      <c r="F4219" s="29" t="s">
        <v>5784</v>
      </c>
      <c r="G4219" s="34" t="s">
        <v>1557</v>
      </c>
      <c r="H4219" s="31">
        <f t="shared" si="66"/>
        <v>0.10960000000000003</v>
      </c>
    </row>
    <row r="4220" spans="5:8" x14ac:dyDescent="0.25">
      <c r="E4220" s="36"/>
      <c r="F4220" s="29" t="s">
        <v>5785</v>
      </c>
      <c r="G4220" s="34" t="s">
        <v>1557</v>
      </c>
      <c r="H4220" s="31">
        <f t="shared" si="66"/>
        <v>0.10960000000000003</v>
      </c>
    </row>
    <row r="4221" spans="5:8" x14ac:dyDescent="0.25">
      <c r="E4221" s="36"/>
      <c r="F4221" s="29" t="s">
        <v>5786</v>
      </c>
      <c r="G4221" s="34" t="s">
        <v>1557</v>
      </c>
      <c r="H4221" s="31">
        <f t="shared" si="66"/>
        <v>0.10960000000000003</v>
      </c>
    </row>
    <row r="4222" spans="5:8" x14ac:dyDescent="0.25">
      <c r="E4222" s="36"/>
      <c r="F4222" s="29" t="s">
        <v>5787</v>
      </c>
      <c r="G4222" s="34" t="s">
        <v>1557</v>
      </c>
      <c r="H4222" s="31">
        <f t="shared" si="66"/>
        <v>0.10960000000000003</v>
      </c>
    </row>
    <row r="4223" spans="5:8" x14ac:dyDescent="0.25">
      <c r="E4223" s="36"/>
      <c r="F4223" s="29" t="s">
        <v>5788</v>
      </c>
      <c r="G4223" s="34" t="s">
        <v>1557</v>
      </c>
      <c r="H4223" s="31">
        <f t="shared" si="66"/>
        <v>0.10960000000000003</v>
      </c>
    </row>
    <row r="4224" spans="5:8" x14ac:dyDescent="0.25">
      <c r="E4224" s="36"/>
      <c r="F4224" s="33" t="s">
        <v>5789</v>
      </c>
      <c r="G4224" s="34" t="s">
        <v>1557</v>
      </c>
      <c r="H4224" s="31">
        <f t="shared" si="66"/>
        <v>0.10960000000000003</v>
      </c>
    </row>
    <row r="4225" spans="5:8" x14ac:dyDescent="0.25">
      <c r="E4225" s="36"/>
      <c r="F4225" s="29" t="s">
        <v>5790</v>
      </c>
      <c r="G4225" s="34" t="s">
        <v>1557</v>
      </c>
      <c r="H4225" s="31">
        <f t="shared" si="66"/>
        <v>0.10960000000000003</v>
      </c>
    </row>
    <row r="4226" spans="5:8" x14ac:dyDescent="0.25">
      <c r="E4226" s="36"/>
      <c r="F4226" s="29" t="s">
        <v>5791</v>
      </c>
      <c r="G4226" s="34" t="s">
        <v>1557</v>
      </c>
      <c r="H4226" s="31">
        <f t="shared" si="66"/>
        <v>0.10960000000000003</v>
      </c>
    </row>
    <row r="4227" spans="5:8" x14ac:dyDescent="0.25">
      <c r="E4227" s="36"/>
      <c r="F4227" s="50" t="s">
        <v>5792</v>
      </c>
      <c r="G4227" s="34" t="s">
        <v>1557</v>
      </c>
      <c r="H4227" s="31">
        <f t="shared" si="66"/>
        <v>0.10960000000000003</v>
      </c>
    </row>
    <row r="4228" spans="5:8" x14ac:dyDescent="0.25">
      <c r="E4228" s="36"/>
      <c r="F4228" s="53" t="s">
        <v>5793</v>
      </c>
      <c r="G4228" s="34" t="s">
        <v>1557</v>
      </c>
      <c r="H4228" s="31">
        <f t="shared" ref="H4228:H4291" si="67">VLOOKUP(G4228,$A$4:$B$31,2,FALSE)</f>
        <v>0.10960000000000003</v>
      </c>
    </row>
    <row r="4229" spans="5:8" x14ac:dyDescent="0.25">
      <c r="E4229" s="36"/>
      <c r="F4229" s="29" t="s">
        <v>5794</v>
      </c>
      <c r="G4229" s="34" t="s">
        <v>1557</v>
      </c>
      <c r="H4229" s="31">
        <f t="shared" si="67"/>
        <v>0.10960000000000003</v>
      </c>
    </row>
    <row r="4230" spans="5:8" x14ac:dyDescent="0.25">
      <c r="E4230" s="36"/>
      <c r="F4230" s="29" t="s">
        <v>5795</v>
      </c>
      <c r="G4230" s="34" t="s">
        <v>1557</v>
      </c>
      <c r="H4230" s="31">
        <f t="shared" si="67"/>
        <v>0.10960000000000003</v>
      </c>
    </row>
    <row r="4231" spans="5:8" x14ac:dyDescent="0.25">
      <c r="E4231" s="36"/>
      <c r="F4231" s="29" t="s">
        <v>5796</v>
      </c>
      <c r="G4231" s="34" t="s">
        <v>1557</v>
      </c>
      <c r="H4231" s="31">
        <f t="shared" si="67"/>
        <v>0.10960000000000003</v>
      </c>
    </row>
    <row r="4232" spans="5:8" x14ac:dyDescent="0.25">
      <c r="E4232" s="36"/>
      <c r="F4232" s="29" t="s">
        <v>5797</v>
      </c>
      <c r="G4232" s="34" t="s">
        <v>1557</v>
      </c>
      <c r="H4232" s="31">
        <f t="shared" si="67"/>
        <v>0.10960000000000003</v>
      </c>
    </row>
    <row r="4233" spans="5:8" x14ac:dyDescent="0.25">
      <c r="E4233" s="36"/>
      <c r="F4233" s="29" t="s">
        <v>5798</v>
      </c>
      <c r="G4233" s="34" t="s">
        <v>1557</v>
      </c>
      <c r="H4233" s="31">
        <f t="shared" si="67"/>
        <v>0.10960000000000003</v>
      </c>
    </row>
    <row r="4234" spans="5:8" x14ac:dyDescent="0.25">
      <c r="E4234" s="36"/>
      <c r="F4234" s="29" t="s">
        <v>5799</v>
      </c>
      <c r="G4234" s="34" t="s">
        <v>1557</v>
      </c>
      <c r="H4234" s="31">
        <f t="shared" si="67"/>
        <v>0.10960000000000003</v>
      </c>
    </row>
    <row r="4235" spans="5:8" x14ac:dyDescent="0.25">
      <c r="E4235" s="36"/>
      <c r="F4235" s="29" t="s">
        <v>5800</v>
      </c>
      <c r="G4235" s="34" t="s">
        <v>1557</v>
      </c>
      <c r="H4235" s="31">
        <f t="shared" si="67"/>
        <v>0.10960000000000003</v>
      </c>
    </row>
    <row r="4236" spans="5:8" x14ac:dyDescent="0.25">
      <c r="E4236" s="36"/>
      <c r="F4236" s="29" t="s">
        <v>5801</v>
      </c>
      <c r="G4236" s="34" t="s">
        <v>1557</v>
      </c>
      <c r="H4236" s="31">
        <f t="shared" si="67"/>
        <v>0.10960000000000003</v>
      </c>
    </row>
    <row r="4237" spans="5:8" x14ac:dyDescent="0.25">
      <c r="E4237" s="36"/>
      <c r="F4237" s="33" t="s">
        <v>5802</v>
      </c>
      <c r="G4237" s="34" t="s">
        <v>1557</v>
      </c>
      <c r="H4237" s="31">
        <f t="shared" si="67"/>
        <v>0.10960000000000003</v>
      </c>
    </row>
    <row r="4238" spans="5:8" x14ac:dyDescent="0.25">
      <c r="E4238" s="36"/>
      <c r="F4238" s="29" t="s">
        <v>5803</v>
      </c>
      <c r="G4238" s="34" t="s">
        <v>1557</v>
      </c>
      <c r="H4238" s="31">
        <f t="shared" si="67"/>
        <v>0.10960000000000003</v>
      </c>
    </row>
    <row r="4239" spans="5:8" x14ac:dyDescent="0.25">
      <c r="E4239" s="36"/>
      <c r="F4239" s="29" t="s">
        <v>5804</v>
      </c>
      <c r="G4239" s="34" t="s">
        <v>1557</v>
      </c>
      <c r="H4239" s="31">
        <f t="shared" si="67"/>
        <v>0.10960000000000003</v>
      </c>
    </row>
    <row r="4240" spans="5:8" x14ac:dyDescent="0.25">
      <c r="E4240" s="36"/>
      <c r="F4240" s="29" t="s">
        <v>5805</v>
      </c>
      <c r="G4240" s="34" t="s">
        <v>1557</v>
      </c>
      <c r="H4240" s="31">
        <f t="shared" si="67"/>
        <v>0.10960000000000003</v>
      </c>
    </row>
    <row r="4241" spans="5:8" x14ac:dyDescent="0.25">
      <c r="E4241" s="36"/>
      <c r="F4241" s="29" t="s">
        <v>5806</v>
      </c>
      <c r="G4241" s="34" t="s">
        <v>1557</v>
      </c>
      <c r="H4241" s="31">
        <f t="shared" si="67"/>
        <v>0.10960000000000003</v>
      </c>
    </row>
    <row r="4242" spans="5:8" x14ac:dyDescent="0.25">
      <c r="E4242" s="36"/>
      <c r="F4242" s="29" t="s">
        <v>5807</v>
      </c>
      <c r="G4242" s="34" t="s">
        <v>1557</v>
      </c>
      <c r="H4242" s="31">
        <f t="shared" si="67"/>
        <v>0.10960000000000003</v>
      </c>
    </row>
    <row r="4243" spans="5:8" x14ac:dyDescent="0.25">
      <c r="E4243" s="36"/>
      <c r="F4243" s="29" t="s">
        <v>5808</v>
      </c>
      <c r="G4243" s="34" t="s">
        <v>1557</v>
      </c>
      <c r="H4243" s="31">
        <f t="shared" si="67"/>
        <v>0.10960000000000003</v>
      </c>
    </row>
    <row r="4244" spans="5:8" x14ac:dyDescent="0.25">
      <c r="E4244" s="36"/>
      <c r="F4244" s="50" t="s">
        <v>5809</v>
      </c>
      <c r="G4244" s="34" t="s">
        <v>1557</v>
      </c>
      <c r="H4244" s="31">
        <f t="shared" si="67"/>
        <v>0.10960000000000003</v>
      </c>
    </row>
    <row r="4245" spans="5:8" x14ac:dyDescent="0.25">
      <c r="E4245" s="36"/>
      <c r="F4245" s="29" t="s">
        <v>5810</v>
      </c>
      <c r="G4245" s="34" t="s">
        <v>1557</v>
      </c>
      <c r="H4245" s="31">
        <f t="shared" si="67"/>
        <v>0.10960000000000003</v>
      </c>
    </row>
    <row r="4246" spans="5:8" x14ac:dyDescent="0.25">
      <c r="E4246" s="36"/>
      <c r="F4246" s="29" t="s">
        <v>5811</v>
      </c>
      <c r="G4246" s="34" t="s">
        <v>1557</v>
      </c>
      <c r="H4246" s="31">
        <f t="shared" si="67"/>
        <v>0.10960000000000003</v>
      </c>
    </row>
    <row r="4247" spans="5:8" x14ac:dyDescent="0.25">
      <c r="E4247" s="36"/>
      <c r="F4247" s="32" t="s">
        <v>5812</v>
      </c>
      <c r="G4247" s="34" t="s">
        <v>1557</v>
      </c>
      <c r="H4247" s="31">
        <f t="shared" si="67"/>
        <v>0.10960000000000003</v>
      </c>
    </row>
    <row r="4248" spans="5:8" x14ac:dyDescent="0.25">
      <c r="E4248" s="36"/>
      <c r="F4248" s="29" t="s">
        <v>5813</v>
      </c>
      <c r="G4248" s="34" t="s">
        <v>1557</v>
      </c>
      <c r="H4248" s="31">
        <f t="shared" si="67"/>
        <v>0.10960000000000003</v>
      </c>
    </row>
    <row r="4249" spans="5:8" x14ac:dyDescent="0.25">
      <c r="E4249" s="36"/>
      <c r="F4249" s="29" t="s">
        <v>5814</v>
      </c>
      <c r="G4249" s="34" t="s">
        <v>1557</v>
      </c>
      <c r="H4249" s="31">
        <f t="shared" si="67"/>
        <v>0.10960000000000003</v>
      </c>
    </row>
    <row r="4250" spans="5:8" x14ac:dyDescent="0.25">
      <c r="E4250" s="36"/>
      <c r="F4250" s="44" t="s">
        <v>5815</v>
      </c>
      <c r="G4250" s="34" t="s">
        <v>1557</v>
      </c>
      <c r="H4250" s="31">
        <f t="shared" si="67"/>
        <v>0.10960000000000003</v>
      </c>
    </row>
    <row r="4251" spans="5:8" x14ac:dyDescent="0.25">
      <c r="E4251" s="36"/>
      <c r="F4251" s="29" t="s">
        <v>5816</v>
      </c>
      <c r="G4251" s="34" t="s">
        <v>1557</v>
      </c>
      <c r="H4251" s="31">
        <f t="shared" si="67"/>
        <v>0.10960000000000003</v>
      </c>
    </row>
    <row r="4252" spans="5:8" x14ac:dyDescent="0.25">
      <c r="E4252" s="36"/>
      <c r="F4252" s="29" t="s">
        <v>5817</v>
      </c>
      <c r="G4252" s="34" t="s">
        <v>1557</v>
      </c>
      <c r="H4252" s="31">
        <f t="shared" si="67"/>
        <v>0.10960000000000003</v>
      </c>
    </row>
    <row r="4253" spans="5:8" x14ac:dyDescent="0.25">
      <c r="E4253" s="36"/>
      <c r="F4253" s="29" t="s">
        <v>5818</v>
      </c>
      <c r="G4253" s="34" t="s">
        <v>1557</v>
      </c>
      <c r="H4253" s="31">
        <f t="shared" si="67"/>
        <v>0.10960000000000003</v>
      </c>
    </row>
    <row r="4254" spans="5:8" x14ac:dyDescent="0.25">
      <c r="E4254" s="36"/>
      <c r="F4254" s="29" t="s">
        <v>5819</v>
      </c>
      <c r="G4254" s="34" t="s">
        <v>1557</v>
      </c>
      <c r="H4254" s="31">
        <f t="shared" si="67"/>
        <v>0.10960000000000003</v>
      </c>
    </row>
    <row r="4255" spans="5:8" x14ac:dyDescent="0.25">
      <c r="E4255" s="36"/>
      <c r="F4255" s="29" t="s">
        <v>5820</v>
      </c>
      <c r="G4255" s="34" t="s">
        <v>1557</v>
      </c>
      <c r="H4255" s="31">
        <f t="shared" si="67"/>
        <v>0.10960000000000003</v>
      </c>
    </row>
    <row r="4256" spans="5:8" x14ac:dyDescent="0.25">
      <c r="E4256" s="36"/>
      <c r="F4256" s="29" t="s">
        <v>5821</v>
      </c>
      <c r="G4256" s="34" t="s">
        <v>1557</v>
      </c>
      <c r="H4256" s="31">
        <f t="shared" si="67"/>
        <v>0.10960000000000003</v>
      </c>
    </row>
    <row r="4257" spans="5:8" x14ac:dyDescent="0.25">
      <c r="E4257" s="36"/>
      <c r="F4257" s="29" t="s">
        <v>5822</v>
      </c>
      <c r="G4257" s="34" t="s">
        <v>1557</v>
      </c>
      <c r="H4257" s="31">
        <f t="shared" si="67"/>
        <v>0.10960000000000003</v>
      </c>
    </row>
    <row r="4258" spans="5:8" x14ac:dyDescent="0.25">
      <c r="E4258" s="36"/>
      <c r="F4258" s="29" t="s">
        <v>5823</v>
      </c>
      <c r="G4258" s="34" t="s">
        <v>1557</v>
      </c>
      <c r="H4258" s="31">
        <f t="shared" si="67"/>
        <v>0.10960000000000003</v>
      </c>
    </row>
    <row r="4259" spans="5:8" x14ac:dyDescent="0.25">
      <c r="E4259" s="36"/>
      <c r="F4259" s="29" t="s">
        <v>5824</v>
      </c>
      <c r="G4259" s="34" t="s">
        <v>1557</v>
      </c>
      <c r="H4259" s="31">
        <f t="shared" si="67"/>
        <v>0.10960000000000003</v>
      </c>
    </row>
    <row r="4260" spans="5:8" x14ac:dyDescent="0.25">
      <c r="E4260" s="36"/>
      <c r="F4260" s="29" t="s">
        <v>5825</v>
      </c>
      <c r="G4260" s="34" t="s">
        <v>1548</v>
      </c>
      <c r="H4260" s="31">
        <f t="shared" si="67"/>
        <v>8.5600000000000009E-2</v>
      </c>
    </row>
    <row r="4261" spans="5:8" x14ac:dyDescent="0.25">
      <c r="E4261" s="36"/>
      <c r="F4261" s="29" t="s">
        <v>5826</v>
      </c>
      <c r="G4261" s="34" t="s">
        <v>1557</v>
      </c>
      <c r="H4261" s="31">
        <f t="shared" si="67"/>
        <v>0.10960000000000003</v>
      </c>
    </row>
    <row r="4262" spans="5:8" x14ac:dyDescent="0.25">
      <c r="E4262" s="36"/>
      <c r="F4262" s="29" t="s">
        <v>5827</v>
      </c>
      <c r="G4262" s="34" t="s">
        <v>1557</v>
      </c>
      <c r="H4262" s="31">
        <f t="shared" si="67"/>
        <v>0.10960000000000003</v>
      </c>
    </row>
    <row r="4263" spans="5:8" x14ac:dyDescent="0.25">
      <c r="E4263" s="36"/>
      <c r="F4263" s="29" t="s">
        <v>5828</v>
      </c>
      <c r="G4263" s="34" t="s">
        <v>1557</v>
      </c>
      <c r="H4263" s="31">
        <f t="shared" si="67"/>
        <v>0.10960000000000003</v>
      </c>
    </row>
    <row r="4264" spans="5:8" x14ac:dyDescent="0.25">
      <c r="E4264" s="36"/>
      <c r="F4264" s="29" t="s">
        <v>5829</v>
      </c>
      <c r="G4264" s="34" t="s">
        <v>1557</v>
      </c>
      <c r="H4264" s="31">
        <f t="shared" si="67"/>
        <v>0.10960000000000003</v>
      </c>
    </row>
    <row r="4265" spans="5:8" x14ac:dyDescent="0.25">
      <c r="E4265" s="36"/>
      <c r="F4265" s="29" t="s">
        <v>5830</v>
      </c>
      <c r="G4265" s="34" t="s">
        <v>1557</v>
      </c>
      <c r="H4265" s="31">
        <f t="shared" si="67"/>
        <v>0.10960000000000003</v>
      </c>
    </row>
    <row r="4266" spans="5:8" x14ac:dyDescent="0.25">
      <c r="E4266" s="36"/>
      <c r="F4266" s="29" t="s">
        <v>5831</v>
      </c>
      <c r="G4266" s="34" t="s">
        <v>1557</v>
      </c>
      <c r="H4266" s="31">
        <f t="shared" si="67"/>
        <v>0.10960000000000003</v>
      </c>
    </row>
    <row r="4267" spans="5:8" x14ac:dyDescent="0.25">
      <c r="E4267" s="36"/>
      <c r="F4267" s="29" t="s">
        <v>5832</v>
      </c>
      <c r="G4267" s="34" t="s">
        <v>1557</v>
      </c>
      <c r="H4267" s="31">
        <f t="shared" si="67"/>
        <v>0.10960000000000003</v>
      </c>
    </row>
    <row r="4268" spans="5:8" x14ac:dyDescent="0.25">
      <c r="E4268" s="36"/>
      <c r="F4268" s="29" t="s">
        <v>5833</v>
      </c>
      <c r="G4268" s="34" t="s">
        <v>1557</v>
      </c>
      <c r="H4268" s="31">
        <f t="shared" si="67"/>
        <v>0.10960000000000003</v>
      </c>
    </row>
    <row r="4269" spans="5:8" x14ac:dyDescent="0.25">
      <c r="E4269" s="36"/>
      <c r="F4269" s="29" t="s">
        <v>5834</v>
      </c>
      <c r="G4269" s="34" t="s">
        <v>1557</v>
      </c>
      <c r="H4269" s="31">
        <f t="shared" si="67"/>
        <v>0.10960000000000003</v>
      </c>
    </row>
    <row r="4270" spans="5:8" x14ac:dyDescent="0.25">
      <c r="E4270" s="36"/>
      <c r="F4270" s="43" t="s">
        <v>5835</v>
      </c>
      <c r="G4270" s="34" t="s">
        <v>1557</v>
      </c>
      <c r="H4270" s="31">
        <f t="shared" si="67"/>
        <v>0.10960000000000003</v>
      </c>
    </row>
    <row r="4271" spans="5:8" x14ac:dyDescent="0.25">
      <c r="E4271" s="36"/>
      <c r="F4271" s="29" t="s">
        <v>5836</v>
      </c>
      <c r="G4271" s="34" t="s">
        <v>1557</v>
      </c>
      <c r="H4271" s="31">
        <f t="shared" si="67"/>
        <v>0.10960000000000003</v>
      </c>
    </row>
    <row r="4272" spans="5:8" x14ac:dyDescent="0.25">
      <c r="E4272" s="36"/>
      <c r="F4272" s="29" t="s">
        <v>5837</v>
      </c>
      <c r="G4272" s="34" t="s">
        <v>1557</v>
      </c>
      <c r="H4272" s="31">
        <f t="shared" si="67"/>
        <v>0.10960000000000003</v>
      </c>
    </row>
    <row r="4273" spans="5:8" x14ac:dyDescent="0.25">
      <c r="E4273" s="36"/>
      <c r="F4273" s="29" t="s">
        <v>5838</v>
      </c>
      <c r="G4273" s="34" t="s">
        <v>1557</v>
      </c>
      <c r="H4273" s="31">
        <f t="shared" si="67"/>
        <v>0.10960000000000003</v>
      </c>
    </row>
    <row r="4274" spans="5:8" x14ac:dyDescent="0.25">
      <c r="E4274" s="36"/>
      <c r="F4274" s="29" t="s">
        <v>5839</v>
      </c>
      <c r="G4274" s="34" t="s">
        <v>1557</v>
      </c>
      <c r="H4274" s="31">
        <f t="shared" si="67"/>
        <v>0.10960000000000003</v>
      </c>
    </row>
    <row r="4275" spans="5:8" x14ac:dyDescent="0.25">
      <c r="E4275" s="36"/>
      <c r="F4275" s="29" t="s">
        <v>5840</v>
      </c>
      <c r="G4275" s="34" t="s">
        <v>1557</v>
      </c>
      <c r="H4275" s="31">
        <f t="shared" si="67"/>
        <v>0.10960000000000003</v>
      </c>
    </row>
    <row r="4276" spans="5:8" x14ac:dyDescent="0.25">
      <c r="E4276" s="36"/>
      <c r="F4276" s="29" t="s">
        <v>5841</v>
      </c>
      <c r="G4276" s="34" t="s">
        <v>1557</v>
      </c>
      <c r="H4276" s="31">
        <f t="shared" si="67"/>
        <v>0.10960000000000003</v>
      </c>
    </row>
    <row r="4277" spans="5:8" x14ac:dyDescent="0.25">
      <c r="E4277" s="36"/>
      <c r="F4277" s="50" t="s">
        <v>5842</v>
      </c>
      <c r="G4277" s="34" t="s">
        <v>1557</v>
      </c>
      <c r="H4277" s="31">
        <f t="shared" si="67"/>
        <v>0.10960000000000003</v>
      </c>
    </row>
    <row r="4278" spans="5:8" x14ac:dyDescent="0.25">
      <c r="E4278" s="36"/>
      <c r="F4278" s="29" t="s">
        <v>5843</v>
      </c>
      <c r="G4278" s="34" t="s">
        <v>1557</v>
      </c>
      <c r="H4278" s="31">
        <f t="shared" si="67"/>
        <v>0.10960000000000003</v>
      </c>
    </row>
    <row r="4279" spans="5:8" x14ac:dyDescent="0.25">
      <c r="E4279" s="36"/>
      <c r="F4279" s="29" t="s">
        <v>5844</v>
      </c>
      <c r="G4279" s="34" t="s">
        <v>1557</v>
      </c>
      <c r="H4279" s="31">
        <f t="shared" si="67"/>
        <v>0.10960000000000003</v>
      </c>
    </row>
    <row r="4280" spans="5:8" x14ac:dyDescent="0.25">
      <c r="E4280" s="36"/>
      <c r="F4280" s="29" t="s">
        <v>5845</v>
      </c>
      <c r="G4280" s="34" t="s">
        <v>1557</v>
      </c>
      <c r="H4280" s="31">
        <f t="shared" si="67"/>
        <v>0.10960000000000003</v>
      </c>
    </row>
    <row r="4281" spans="5:8" x14ac:dyDescent="0.25">
      <c r="E4281" s="36"/>
      <c r="F4281" s="29" t="s">
        <v>5846</v>
      </c>
      <c r="G4281" s="34" t="s">
        <v>1557</v>
      </c>
      <c r="H4281" s="31">
        <f t="shared" si="67"/>
        <v>0.10960000000000003</v>
      </c>
    </row>
    <row r="4282" spans="5:8" x14ac:dyDescent="0.25">
      <c r="E4282" s="36"/>
      <c r="F4282" s="43" t="s">
        <v>5847</v>
      </c>
      <c r="G4282" s="34" t="s">
        <v>1557</v>
      </c>
      <c r="H4282" s="31">
        <f t="shared" si="67"/>
        <v>0.10960000000000003</v>
      </c>
    </row>
    <row r="4283" spans="5:8" x14ac:dyDescent="0.25">
      <c r="E4283" s="36"/>
      <c r="F4283" s="29" t="s">
        <v>5848</v>
      </c>
      <c r="G4283" s="34" t="s">
        <v>1557</v>
      </c>
      <c r="H4283" s="31">
        <f t="shared" si="67"/>
        <v>0.10960000000000003</v>
      </c>
    </row>
    <row r="4284" spans="5:8" x14ac:dyDescent="0.25">
      <c r="E4284" s="36"/>
      <c r="F4284" s="29" t="s">
        <v>5849</v>
      </c>
      <c r="G4284" s="34" t="s">
        <v>1579</v>
      </c>
      <c r="H4284" s="31">
        <f t="shared" si="67"/>
        <v>1</v>
      </c>
    </row>
    <row r="4285" spans="5:8" x14ac:dyDescent="0.25">
      <c r="E4285" s="36"/>
      <c r="F4285" s="29" t="s">
        <v>5850</v>
      </c>
      <c r="G4285" s="34" t="s">
        <v>1579</v>
      </c>
      <c r="H4285" s="31">
        <f t="shared" si="67"/>
        <v>1</v>
      </c>
    </row>
    <row r="4286" spans="5:8" x14ac:dyDescent="0.25">
      <c r="E4286" s="36"/>
      <c r="F4286" s="29" t="s">
        <v>5851</v>
      </c>
      <c r="G4286" s="34" t="s">
        <v>1579</v>
      </c>
      <c r="H4286" s="31">
        <f t="shared" si="67"/>
        <v>1</v>
      </c>
    </row>
    <row r="4287" spans="5:8" x14ac:dyDescent="0.25">
      <c r="E4287" s="36"/>
      <c r="F4287" s="32" t="s">
        <v>5852</v>
      </c>
      <c r="G4287" s="34" t="s">
        <v>1579</v>
      </c>
      <c r="H4287" s="31">
        <f t="shared" si="67"/>
        <v>1</v>
      </c>
    </row>
    <row r="4288" spans="5:8" x14ac:dyDescent="0.25">
      <c r="E4288" s="36"/>
      <c r="F4288" s="29" t="s">
        <v>5853</v>
      </c>
      <c r="G4288" s="34" t="s">
        <v>1579</v>
      </c>
      <c r="H4288" s="31">
        <f t="shared" si="67"/>
        <v>1</v>
      </c>
    </row>
    <row r="4289" spans="5:8" x14ac:dyDescent="0.25">
      <c r="E4289" s="36"/>
      <c r="F4289" s="29" t="s">
        <v>5854</v>
      </c>
      <c r="G4289" s="34" t="s">
        <v>1579</v>
      </c>
      <c r="H4289" s="31">
        <f t="shared" si="67"/>
        <v>1</v>
      </c>
    </row>
    <row r="4290" spans="5:8" x14ac:dyDescent="0.25">
      <c r="E4290" s="36"/>
      <c r="F4290" s="29" t="s">
        <v>5855</v>
      </c>
      <c r="G4290" s="34" t="s">
        <v>7737</v>
      </c>
      <c r="H4290" s="31">
        <f t="shared" si="67"/>
        <v>1</v>
      </c>
    </row>
    <row r="4291" spans="5:8" x14ac:dyDescent="0.25">
      <c r="E4291" s="36"/>
      <c r="F4291" s="29" t="s">
        <v>5856</v>
      </c>
      <c r="G4291" s="34" t="s">
        <v>7737</v>
      </c>
      <c r="H4291" s="31">
        <f t="shared" si="67"/>
        <v>1</v>
      </c>
    </row>
    <row r="4292" spans="5:8" x14ac:dyDescent="0.25">
      <c r="E4292" s="36"/>
      <c r="F4292" s="29" t="s">
        <v>5857</v>
      </c>
      <c r="G4292" s="34" t="s">
        <v>1579</v>
      </c>
      <c r="H4292" s="31">
        <f t="shared" ref="H4292:H4355" si="68">VLOOKUP(G4292,$A$4:$B$31,2,FALSE)</f>
        <v>1</v>
      </c>
    </row>
    <row r="4293" spans="5:8" x14ac:dyDescent="0.25">
      <c r="E4293" s="36"/>
      <c r="F4293" s="29" t="s">
        <v>5858</v>
      </c>
      <c r="G4293" s="34" t="s">
        <v>1579</v>
      </c>
      <c r="H4293" s="31">
        <f t="shared" si="68"/>
        <v>1</v>
      </c>
    </row>
    <row r="4294" spans="5:8" x14ac:dyDescent="0.25">
      <c r="E4294" s="36"/>
      <c r="F4294" s="29" t="s">
        <v>5859</v>
      </c>
      <c r="G4294" s="34" t="s">
        <v>1579</v>
      </c>
      <c r="H4294" s="31">
        <f t="shared" si="68"/>
        <v>1</v>
      </c>
    </row>
    <row r="4295" spans="5:8" x14ac:dyDescent="0.25">
      <c r="E4295" s="36"/>
      <c r="F4295" s="29" t="s">
        <v>5860</v>
      </c>
      <c r="G4295" s="34" t="s">
        <v>1579</v>
      </c>
      <c r="H4295" s="31">
        <f t="shared" si="68"/>
        <v>1</v>
      </c>
    </row>
    <row r="4296" spans="5:8" x14ac:dyDescent="0.25">
      <c r="E4296" s="36"/>
      <c r="F4296" s="29" t="s">
        <v>5861</v>
      </c>
      <c r="G4296" s="34" t="s">
        <v>1557</v>
      </c>
      <c r="H4296" s="31">
        <f t="shared" si="68"/>
        <v>0.10960000000000003</v>
      </c>
    </row>
    <row r="4297" spans="5:8" x14ac:dyDescent="0.25">
      <c r="E4297" s="36"/>
      <c r="F4297" s="29" t="s">
        <v>5862</v>
      </c>
      <c r="G4297" s="34" t="s">
        <v>1557</v>
      </c>
      <c r="H4297" s="31">
        <f t="shared" si="68"/>
        <v>0.10960000000000003</v>
      </c>
    </row>
    <row r="4298" spans="5:8" x14ac:dyDescent="0.25">
      <c r="E4298" s="36"/>
      <c r="F4298" s="29" t="s">
        <v>5863</v>
      </c>
      <c r="G4298" s="34" t="s">
        <v>1557</v>
      </c>
      <c r="H4298" s="31">
        <f t="shared" si="68"/>
        <v>0.10960000000000003</v>
      </c>
    </row>
    <row r="4299" spans="5:8" x14ac:dyDescent="0.25">
      <c r="E4299" s="36"/>
      <c r="F4299" s="29" t="s">
        <v>5864</v>
      </c>
      <c r="G4299" s="34" t="s">
        <v>1557</v>
      </c>
      <c r="H4299" s="31">
        <f t="shared" si="68"/>
        <v>0.10960000000000003</v>
      </c>
    </row>
    <row r="4300" spans="5:8" x14ac:dyDescent="0.25">
      <c r="E4300" s="36"/>
      <c r="F4300" s="29" t="s">
        <v>5865</v>
      </c>
      <c r="G4300" s="34" t="s">
        <v>1557</v>
      </c>
      <c r="H4300" s="31">
        <f t="shared" si="68"/>
        <v>0.10960000000000003</v>
      </c>
    </row>
    <row r="4301" spans="5:8" x14ac:dyDescent="0.25">
      <c r="E4301" s="36"/>
      <c r="F4301" s="29" t="s">
        <v>5866</v>
      </c>
      <c r="G4301" s="34" t="s">
        <v>7731</v>
      </c>
      <c r="H4301" s="31">
        <f t="shared" si="68"/>
        <v>8.5600000000000009E-2</v>
      </c>
    </row>
    <row r="4302" spans="5:8" x14ac:dyDescent="0.25">
      <c r="E4302" s="36"/>
      <c r="F4302" s="29" t="s">
        <v>5867</v>
      </c>
      <c r="G4302" s="34" t="s">
        <v>1557</v>
      </c>
      <c r="H4302" s="31">
        <f t="shared" si="68"/>
        <v>0.10960000000000003</v>
      </c>
    </row>
    <row r="4303" spans="5:8" x14ac:dyDescent="0.25">
      <c r="E4303" s="36"/>
      <c r="F4303" s="29" t="s">
        <v>5868</v>
      </c>
      <c r="G4303" s="34" t="s">
        <v>1557</v>
      </c>
      <c r="H4303" s="31">
        <f t="shared" si="68"/>
        <v>0.10960000000000003</v>
      </c>
    </row>
    <row r="4304" spans="5:8" x14ac:dyDescent="0.25">
      <c r="E4304" s="36"/>
      <c r="F4304" s="29" t="s">
        <v>5869</v>
      </c>
      <c r="G4304" s="34" t="s">
        <v>1557</v>
      </c>
      <c r="H4304" s="31">
        <f t="shared" si="68"/>
        <v>0.10960000000000003</v>
      </c>
    </row>
    <row r="4305" spans="5:8" x14ac:dyDescent="0.25">
      <c r="E4305" s="36"/>
      <c r="F4305" s="29" t="s">
        <v>5870</v>
      </c>
      <c r="G4305" s="34" t="s">
        <v>1557</v>
      </c>
      <c r="H4305" s="31">
        <f t="shared" si="68"/>
        <v>0.10960000000000003</v>
      </c>
    </row>
    <row r="4306" spans="5:8" x14ac:dyDescent="0.25">
      <c r="E4306" s="36"/>
      <c r="F4306" s="29" t="s">
        <v>5871</v>
      </c>
      <c r="G4306" s="34" t="s">
        <v>1557</v>
      </c>
      <c r="H4306" s="31">
        <f t="shared" si="68"/>
        <v>0.10960000000000003</v>
      </c>
    </row>
    <row r="4307" spans="5:8" x14ac:dyDescent="0.25">
      <c r="E4307" s="36"/>
      <c r="F4307" s="29" t="s">
        <v>5872</v>
      </c>
      <c r="G4307" s="34" t="s">
        <v>1557</v>
      </c>
      <c r="H4307" s="31">
        <f t="shared" si="68"/>
        <v>0.10960000000000003</v>
      </c>
    </row>
    <row r="4308" spans="5:8" x14ac:dyDescent="0.25">
      <c r="E4308" s="36"/>
      <c r="F4308" s="32" t="s">
        <v>5873</v>
      </c>
      <c r="G4308" s="34" t="s">
        <v>1557</v>
      </c>
      <c r="H4308" s="31">
        <f t="shared" si="68"/>
        <v>0.10960000000000003</v>
      </c>
    </row>
    <row r="4309" spans="5:8" x14ac:dyDescent="0.25">
      <c r="E4309" s="36"/>
      <c r="F4309" s="32" t="s">
        <v>5874</v>
      </c>
      <c r="G4309" s="34" t="s">
        <v>1573</v>
      </c>
      <c r="H4309" s="31">
        <f t="shared" si="68"/>
        <v>0.109888</v>
      </c>
    </row>
    <row r="4310" spans="5:8" x14ac:dyDescent="0.25">
      <c r="E4310" s="36"/>
      <c r="F4310" s="29" t="s">
        <v>5875</v>
      </c>
      <c r="G4310" s="34" t="s">
        <v>1557</v>
      </c>
      <c r="H4310" s="31">
        <f t="shared" si="68"/>
        <v>0.10960000000000003</v>
      </c>
    </row>
    <row r="4311" spans="5:8" x14ac:dyDescent="0.25">
      <c r="E4311" s="36"/>
      <c r="F4311" s="46" t="s">
        <v>5876</v>
      </c>
      <c r="G4311" s="34" t="s">
        <v>1557</v>
      </c>
      <c r="H4311" s="31">
        <f t="shared" si="68"/>
        <v>0.10960000000000003</v>
      </c>
    </row>
    <row r="4312" spans="5:8" x14ac:dyDescent="0.25">
      <c r="E4312" s="36"/>
      <c r="F4312" s="29" t="s">
        <v>5877</v>
      </c>
      <c r="G4312" s="34" t="s">
        <v>1557</v>
      </c>
      <c r="H4312" s="31">
        <f t="shared" si="68"/>
        <v>0.10960000000000003</v>
      </c>
    </row>
    <row r="4313" spans="5:8" x14ac:dyDescent="0.25">
      <c r="E4313" s="36"/>
      <c r="F4313" s="29" t="s">
        <v>5878</v>
      </c>
      <c r="G4313" s="34" t="s">
        <v>1557</v>
      </c>
      <c r="H4313" s="31">
        <f t="shared" si="68"/>
        <v>0.10960000000000003</v>
      </c>
    </row>
    <row r="4314" spans="5:8" x14ac:dyDescent="0.25">
      <c r="E4314" s="36"/>
      <c r="F4314" s="29" t="s">
        <v>5879</v>
      </c>
      <c r="G4314" s="34" t="s">
        <v>1573</v>
      </c>
      <c r="H4314" s="31">
        <f t="shared" si="68"/>
        <v>0.109888</v>
      </c>
    </row>
    <row r="4315" spans="5:8" x14ac:dyDescent="0.25">
      <c r="E4315" s="36"/>
      <c r="F4315" s="32" t="s">
        <v>5880</v>
      </c>
      <c r="G4315" s="34" t="s">
        <v>1557</v>
      </c>
      <c r="H4315" s="31">
        <f t="shared" si="68"/>
        <v>0.10960000000000003</v>
      </c>
    </row>
    <row r="4316" spans="5:8" x14ac:dyDescent="0.25">
      <c r="E4316" s="36"/>
      <c r="F4316" s="29" t="s">
        <v>5881</v>
      </c>
      <c r="G4316" s="34" t="s">
        <v>1573</v>
      </c>
      <c r="H4316" s="31">
        <f t="shared" si="68"/>
        <v>0.109888</v>
      </c>
    </row>
    <row r="4317" spans="5:8" x14ac:dyDescent="0.25">
      <c r="E4317" s="36"/>
      <c r="F4317" s="29" t="s">
        <v>5882</v>
      </c>
      <c r="G4317" s="34" t="s">
        <v>1557</v>
      </c>
      <c r="H4317" s="31">
        <f t="shared" si="68"/>
        <v>0.10960000000000003</v>
      </c>
    </row>
    <row r="4318" spans="5:8" x14ac:dyDescent="0.25">
      <c r="E4318" s="36"/>
      <c r="F4318" s="54" t="s">
        <v>5883</v>
      </c>
      <c r="G4318" s="34" t="s">
        <v>1557</v>
      </c>
      <c r="H4318" s="31">
        <f t="shared" si="68"/>
        <v>0.10960000000000003</v>
      </c>
    </row>
    <row r="4319" spans="5:8" x14ac:dyDescent="0.25">
      <c r="E4319" s="36"/>
      <c r="F4319" s="33" t="s">
        <v>5884</v>
      </c>
      <c r="G4319" s="34" t="s">
        <v>1557</v>
      </c>
      <c r="H4319" s="31">
        <f t="shared" si="68"/>
        <v>0.10960000000000003</v>
      </c>
    </row>
    <row r="4320" spans="5:8" x14ac:dyDescent="0.25">
      <c r="E4320" s="36"/>
      <c r="F4320" s="32" t="s">
        <v>5885</v>
      </c>
      <c r="G4320" s="34" t="s">
        <v>7742</v>
      </c>
      <c r="H4320" s="31">
        <f t="shared" si="68"/>
        <v>0.11111111111111116</v>
      </c>
    </row>
    <row r="4321" spans="5:8" x14ac:dyDescent="0.25">
      <c r="E4321" s="36"/>
      <c r="F4321" s="29" t="s">
        <v>5886</v>
      </c>
      <c r="G4321" s="34" t="s">
        <v>1557</v>
      </c>
      <c r="H4321" s="31">
        <f t="shared" si="68"/>
        <v>0.10960000000000003</v>
      </c>
    </row>
    <row r="4322" spans="5:8" x14ac:dyDescent="0.25">
      <c r="E4322" s="36"/>
      <c r="F4322" s="29" t="s">
        <v>5887</v>
      </c>
      <c r="G4322" s="34" t="s">
        <v>1557</v>
      </c>
      <c r="H4322" s="31">
        <f t="shared" si="68"/>
        <v>0.10960000000000003</v>
      </c>
    </row>
    <row r="4323" spans="5:8" x14ac:dyDescent="0.25">
      <c r="E4323" s="36"/>
      <c r="F4323" s="32" t="s">
        <v>5888</v>
      </c>
      <c r="G4323" s="34" t="s">
        <v>1557</v>
      </c>
      <c r="H4323" s="31">
        <f t="shared" si="68"/>
        <v>0.10960000000000003</v>
      </c>
    </row>
    <row r="4324" spans="5:8" x14ac:dyDescent="0.25">
      <c r="E4324" s="36"/>
      <c r="F4324" s="29" t="s">
        <v>5889</v>
      </c>
      <c r="G4324" s="34" t="s">
        <v>1557</v>
      </c>
      <c r="H4324" s="31">
        <f t="shared" si="68"/>
        <v>0.10960000000000003</v>
      </c>
    </row>
    <row r="4325" spans="5:8" x14ac:dyDescent="0.25">
      <c r="E4325" s="36"/>
      <c r="F4325" s="29" t="s">
        <v>5890</v>
      </c>
      <c r="G4325" s="34" t="s">
        <v>1557</v>
      </c>
      <c r="H4325" s="31">
        <f t="shared" si="68"/>
        <v>0.10960000000000003</v>
      </c>
    </row>
    <row r="4326" spans="5:8" x14ac:dyDescent="0.25">
      <c r="E4326" s="36"/>
      <c r="F4326" s="29" t="s">
        <v>5891</v>
      </c>
      <c r="G4326" s="34" t="s">
        <v>1557</v>
      </c>
      <c r="H4326" s="31">
        <f t="shared" si="68"/>
        <v>0.10960000000000003</v>
      </c>
    </row>
    <row r="4327" spans="5:8" x14ac:dyDescent="0.25">
      <c r="E4327" s="36"/>
      <c r="F4327" s="29" t="s">
        <v>5892</v>
      </c>
      <c r="G4327" s="34" t="s">
        <v>1557</v>
      </c>
      <c r="H4327" s="31">
        <f t="shared" si="68"/>
        <v>0.10960000000000003</v>
      </c>
    </row>
    <row r="4328" spans="5:8" x14ac:dyDescent="0.25">
      <c r="E4328" s="36"/>
      <c r="F4328" s="29" t="s">
        <v>5893</v>
      </c>
      <c r="G4328" s="34" t="s">
        <v>1557</v>
      </c>
      <c r="H4328" s="31">
        <f t="shared" si="68"/>
        <v>0.10960000000000003</v>
      </c>
    </row>
    <row r="4329" spans="5:8" x14ac:dyDescent="0.25">
      <c r="E4329" s="36"/>
      <c r="F4329" s="29" t="s">
        <v>5894</v>
      </c>
      <c r="G4329" s="34" t="s">
        <v>1557</v>
      </c>
      <c r="H4329" s="31">
        <f t="shared" si="68"/>
        <v>0.10960000000000003</v>
      </c>
    </row>
    <row r="4330" spans="5:8" x14ac:dyDescent="0.25">
      <c r="E4330" s="36"/>
      <c r="F4330" s="29" t="s">
        <v>5895</v>
      </c>
      <c r="G4330" s="34" t="s">
        <v>1581</v>
      </c>
      <c r="H4330" s="31">
        <f t="shared" si="68"/>
        <v>0</v>
      </c>
    </row>
    <row r="4331" spans="5:8" x14ac:dyDescent="0.25">
      <c r="E4331" s="56"/>
      <c r="F4331" s="29" t="s">
        <v>5896</v>
      </c>
      <c r="G4331" s="34" t="s">
        <v>1557</v>
      </c>
      <c r="H4331" s="31">
        <f t="shared" si="68"/>
        <v>0.10960000000000003</v>
      </c>
    </row>
    <row r="4332" spans="5:8" x14ac:dyDescent="0.25">
      <c r="E4332" s="56"/>
      <c r="F4332" s="29" t="s">
        <v>5897</v>
      </c>
      <c r="G4332" s="34" t="s">
        <v>1557</v>
      </c>
      <c r="H4332" s="31">
        <f t="shared" si="68"/>
        <v>0.10960000000000003</v>
      </c>
    </row>
    <row r="4333" spans="5:8" x14ac:dyDescent="0.25">
      <c r="E4333" s="56"/>
      <c r="F4333" s="29" t="s">
        <v>5898</v>
      </c>
      <c r="G4333" s="30" t="s">
        <v>7736</v>
      </c>
      <c r="H4333" s="31">
        <f t="shared" si="68"/>
        <v>0</v>
      </c>
    </row>
    <row r="4334" spans="5:8" x14ac:dyDescent="0.25">
      <c r="F4334" s="29" t="s">
        <v>5899</v>
      </c>
      <c r="G4334" s="34" t="s">
        <v>1559</v>
      </c>
      <c r="H4334" s="31">
        <f t="shared" si="68"/>
        <v>0.10809999999999997</v>
      </c>
    </row>
    <row r="4335" spans="5:8" x14ac:dyDescent="0.25">
      <c r="F4335" s="29" t="s">
        <v>5900</v>
      </c>
      <c r="G4335" s="34" t="s">
        <v>1581</v>
      </c>
      <c r="H4335" s="31">
        <f t="shared" si="68"/>
        <v>0</v>
      </c>
    </row>
    <row r="4336" spans="5:8" x14ac:dyDescent="0.25">
      <c r="F4336" s="49" t="s">
        <v>5901</v>
      </c>
      <c r="G4336" s="34" t="s">
        <v>1581</v>
      </c>
      <c r="H4336" s="31">
        <f t="shared" si="68"/>
        <v>0</v>
      </c>
    </row>
    <row r="4337" spans="6:8" x14ac:dyDescent="0.25">
      <c r="F4337" s="29" t="s">
        <v>5902</v>
      </c>
      <c r="G4337" s="34" t="s">
        <v>1559</v>
      </c>
      <c r="H4337" s="31">
        <f t="shared" si="68"/>
        <v>0.10809999999999997</v>
      </c>
    </row>
    <row r="4338" spans="6:8" x14ac:dyDescent="0.25">
      <c r="F4338" s="33" t="s">
        <v>5903</v>
      </c>
      <c r="G4338" s="34" t="s">
        <v>1557</v>
      </c>
      <c r="H4338" s="31">
        <f t="shared" si="68"/>
        <v>0.10960000000000003</v>
      </c>
    </row>
    <row r="4339" spans="6:8" x14ac:dyDescent="0.25">
      <c r="F4339" s="46" t="s">
        <v>5904</v>
      </c>
      <c r="G4339" s="34" t="s">
        <v>1557</v>
      </c>
      <c r="H4339" s="31">
        <f t="shared" si="68"/>
        <v>0.10960000000000003</v>
      </c>
    </row>
    <row r="4340" spans="6:8" x14ac:dyDescent="0.25">
      <c r="F4340" s="49" t="s">
        <v>5905</v>
      </c>
      <c r="G4340" s="34" t="s">
        <v>1557</v>
      </c>
      <c r="H4340" s="31">
        <f t="shared" si="68"/>
        <v>0.10960000000000003</v>
      </c>
    </row>
    <row r="4341" spans="6:8" x14ac:dyDescent="0.25">
      <c r="F4341" s="33" t="s">
        <v>5906</v>
      </c>
      <c r="G4341" s="34" t="s">
        <v>1557</v>
      </c>
      <c r="H4341" s="31">
        <f t="shared" si="68"/>
        <v>0.10960000000000003</v>
      </c>
    </row>
    <row r="4342" spans="6:8" x14ac:dyDescent="0.25">
      <c r="F4342" s="29" t="s">
        <v>5907</v>
      </c>
      <c r="G4342" s="34" t="s">
        <v>1557</v>
      </c>
      <c r="H4342" s="31">
        <f t="shared" si="68"/>
        <v>0.10960000000000003</v>
      </c>
    </row>
    <row r="4343" spans="6:8" x14ac:dyDescent="0.25">
      <c r="F4343" s="29" t="s">
        <v>5908</v>
      </c>
      <c r="G4343" s="34" t="s">
        <v>1581</v>
      </c>
      <c r="H4343" s="31">
        <f t="shared" si="68"/>
        <v>0</v>
      </c>
    </row>
    <row r="4344" spans="6:8" x14ac:dyDescent="0.25">
      <c r="F4344" s="46" t="s">
        <v>5909</v>
      </c>
      <c r="G4344" s="34" t="s">
        <v>1557</v>
      </c>
      <c r="H4344" s="31">
        <f t="shared" si="68"/>
        <v>0.10960000000000003</v>
      </c>
    </row>
    <row r="4345" spans="6:8" x14ac:dyDescent="0.25">
      <c r="F4345" s="59" t="s">
        <v>5910</v>
      </c>
      <c r="G4345" s="34" t="s">
        <v>1557</v>
      </c>
      <c r="H4345" s="31">
        <f t="shared" si="68"/>
        <v>0.10960000000000003</v>
      </c>
    </row>
    <row r="4346" spans="6:8" x14ac:dyDescent="0.25">
      <c r="F4346" s="32" t="s">
        <v>5911</v>
      </c>
      <c r="G4346" s="34" t="s">
        <v>1557</v>
      </c>
      <c r="H4346" s="31">
        <f t="shared" si="68"/>
        <v>0.10960000000000003</v>
      </c>
    </row>
    <row r="4347" spans="6:8" x14ac:dyDescent="0.25">
      <c r="F4347" s="29" t="s">
        <v>5912</v>
      </c>
      <c r="G4347" s="34" t="s">
        <v>1557</v>
      </c>
      <c r="H4347" s="31">
        <f t="shared" si="68"/>
        <v>0.10960000000000003</v>
      </c>
    </row>
    <row r="4348" spans="6:8" x14ac:dyDescent="0.25">
      <c r="F4348" s="29" t="s">
        <v>5913</v>
      </c>
      <c r="G4348" s="34" t="s">
        <v>1559</v>
      </c>
      <c r="H4348" s="31">
        <f t="shared" si="68"/>
        <v>0.10809999999999997</v>
      </c>
    </row>
    <row r="4349" spans="6:8" x14ac:dyDescent="0.25">
      <c r="F4349" s="29" t="s">
        <v>5914</v>
      </c>
      <c r="G4349" s="34" t="s">
        <v>1559</v>
      </c>
      <c r="H4349" s="31">
        <f t="shared" si="68"/>
        <v>0.10809999999999997</v>
      </c>
    </row>
    <row r="4350" spans="6:8" x14ac:dyDescent="0.25">
      <c r="F4350" s="29" t="s">
        <v>5915</v>
      </c>
      <c r="G4350" s="34" t="s">
        <v>1557</v>
      </c>
      <c r="H4350" s="31">
        <f t="shared" si="68"/>
        <v>0.10960000000000003</v>
      </c>
    </row>
    <row r="4351" spans="6:8" x14ac:dyDescent="0.25">
      <c r="F4351" s="29" t="s">
        <v>5916</v>
      </c>
      <c r="G4351" s="34" t="s">
        <v>1557</v>
      </c>
      <c r="H4351" s="31">
        <f t="shared" si="68"/>
        <v>0.10960000000000003</v>
      </c>
    </row>
    <row r="4352" spans="6:8" x14ac:dyDescent="0.25">
      <c r="F4352" s="58" t="s">
        <v>5917</v>
      </c>
      <c r="G4352" s="34" t="s">
        <v>1581</v>
      </c>
      <c r="H4352" s="31">
        <f t="shared" si="68"/>
        <v>0</v>
      </c>
    </row>
    <row r="4353" spans="6:8" x14ac:dyDescent="0.25">
      <c r="F4353" s="29" t="s">
        <v>5918</v>
      </c>
      <c r="G4353" s="34" t="s">
        <v>1581</v>
      </c>
      <c r="H4353" s="31">
        <f t="shared" si="68"/>
        <v>0</v>
      </c>
    </row>
    <row r="4354" spans="6:8" x14ac:dyDescent="0.25">
      <c r="F4354" s="32" t="s">
        <v>5919</v>
      </c>
      <c r="G4354" s="34" t="s">
        <v>1581</v>
      </c>
      <c r="H4354" s="31">
        <f t="shared" si="68"/>
        <v>0</v>
      </c>
    </row>
    <row r="4355" spans="6:8" x14ac:dyDescent="0.25">
      <c r="F4355" s="33" t="s">
        <v>5920</v>
      </c>
      <c r="G4355" s="34" t="s">
        <v>7736</v>
      </c>
      <c r="H4355" s="31">
        <f t="shared" si="68"/>
        <v>0</v>
      </c>
    </row>
    <row r="4356" spans="6:8" x14ac:dyDescent="0.25">
      <c r="F4356" s="53" t="s">
        <v>5921</v>
      </c>
      <c r="G4356" s="34" t="s">
        <v>1581</v>
      </c>
      <c r="H4356" s="31">
        <f t="shared" ref="H4356:H4419" si="69">VLOOKUP(G4356,$A$4:$B$31,2,FALSE)</f>
        <v>0</v>
      </c>
    </row>
    <row r="4357" spans="6:8" x14ac:dyDescent="0.25">
      <c r="F4357" s="33" t="s">
        <v>5922</v>
      </c>
      <c r="G4357" s="34" t="s">
        <v>1581</v>
      </c>
      <c r="H4357" s="31">
        <f t="shared" si="69"/>
        <v>0</v>
      </c>
    </row>
    <row r="4358" spans="6:8" x14ac:dyDescent="0.25">
      <c r="F4358" s="29" t="s">
        <v>5923</v>
      </c>
      <c r="G4358" s="34" t="s">
        <v>1581</v>
      </c>
      <c r="H4358" s="31">
        <f t="shared" si="69"/>
        <v>0</v>
      </c>
    </row>
    <row r="4359" spans="6:8" x14ac:dyDescent="0.25">
      <c r="F4359" s="29" t="s">
        <v>5924</v>
      </c>
      <c r="G4359" s="34" t="s">
        <v>1581</v>
      </c>
      <c r="H4359" s="31">
        <f t="shared" si="69"/>
        <v>0</v>
      </c>
    </row>
    <row r="4360" spans="6:8" x14ac:dyDescent="0.25">
      <c r="F4360" s="32" t="s">
        <v>5925</v>
      </c>
      <c r="G4360" s="34" t="s">
        <v>1581</v>
      </c>
      <c r="H4360" s="31">
        <f t="shared" si="69"/>
        <v>0</v>
      </c>
    </row>
    <row r="4361" spans="6:8" x14ac:dyDescent="0.25">
      <c r="F4361" s="29" t="s">
        <v>5926</v>
      </c>
      <c r="G4361" s="34" t="s">
        <v>7736</v>
      </c>
      <c r="H4361" s="31">
        <f t="shared" si="69"/>
        <v>0</v>
      </c>
    </row>
    <row r="4362" spans="6:8" x14ac:dyDescent="0.25">
      <c r="F4362" s="29" t="s">
        <v>5927</v>
      </c>
      <c r="G4362" s="34" t="s">
        <v>1581</v>
      </c>
      <c r="H4362" s="31">
        <f t="shared" si="69"/>
        <v>0</v>
      </c>
    </row>
    <row r="4363" spans="6:8" x14ac:dyDescent="0.25">
      <c r="F4363" s="29" t="s">
        <v>5928</v>
      </c>
      <c r="G4363" s="34" t="s">
        <v>7736</v>
      </c>
      <c r="H4363" s="31">
        <f t="shared" si="69"/>
        <v>0</v>
      </c>
    </row>
    <row r="4364" spans="6:8" x14ac:dyDescent="0.25">
      <c r="F4364" s="29" t="s">
        <v>5929</v>
      </c>
      <c r="G4364" s="34" t="s">
        <v>1581</v>
      </c>
      <c r="H4364" s="31">
        <f t="shared" si="69"/>
        <v>0</v>
      </c>
    </row>
    <row r="4365" spans="6:8" x14ac:dyDescent="0.25">
      <c r="F4365" s="43" t="s">
        <v>5930</v>
      </c>
      <c r="G4365" s="34" t="s">
        <v>1581</v>
      </c>
      <c r="H4365" s="31">
        <f t="shared" si="69"/>
        <v>0</v>
      </c>
    </row>
    <row r="4366" spans="6:8" x14ac:dyDescent="0.25">
      <c r="F4366" s="29" t="s">
        <v>5931</v>
      </c>
      <c r="G4366" s="34" t="s">
        <v>1581</v>
      </c>
      <c r="H4366" s="31">
        <f t="shared" si="69"/>
        <v>0</v>
      </c>
    </row>
    <row r="4367" spans="6:8" x14ac:dyDescent="0.25">
      <c r="F4367" s="49" t="s">
        <v>5932</v>
      </c>
      <c r="G4367" s="34" t="s">
        <v>1581</v>
      </c>
      <c r="H4367" s="31">
        <f t="shared" si="69"/>
        <v>0</v>
      </c>
    </row>
    <row r="4368" spans="6:8" x14ac:dyDescent="0.25">
      <c r="F4368" s="33" t="s">
        <v>5933</v>
      </c>
      <c r="G4368" s="34" t="s">
        <v>1581</v>
      </c>
      <c r="H4368" s="31">
        <f t="shared" si="69"/>
        <v>0</v>
      </c>
    </row>
    <row r="4369" spans="6:8" x14ac:dyDescent="0.25">
      <c r="F4369" s="29" t="s">
        <v>5934</v>
      </c>
      <c r="G4369" s="34" t="s">
        <v>1581</v>
      </c>
      <c r="H4369" s="31">
        <f t="shared" si="69"/>
        <v>0</v>
      </c>
    </row>
    <row r="4370" spans="6:8" x14ac:dyDescent="0.25">
      <c r="F4370" s="54" t="s">
        <v>5935</v>
      </c>
      <c r="G4370" s="34" t="s">
        <v>1581</v>
      </c>
      <c r="H4370" s="31">
        <f t="shared" si="69"/>
        <v>0</v>
      </c>
    </row>
    <row r="4371" spans="6:8" x14ac:dyDescent="0.25">
      <c r="F4371" s="29" t="s">
        <v>5936</v>
      </c>
      <c r="G4371" s="34" t="s">
        <v>1581</v>
      </c>
      <c r="H4371" s="31">
        <f t="shared" si="69"/>
        <v>0</v>
      </c>
    </row>
    <row r="4372" spans="6:8" x14ac:dyDescent="0.25">
      <c r="F4372" s="29" t="s">
        <v>5937</v>
      </c>
      <c r="G4372" s="34" t="s">
        <v>1581</v>
      </c>
      <c r="H4372" s="31">
        <f t="shared" si="69"/>
        <v>0</v>
      </c>
    </row>
    <row r="4373" spans="6:8" x14ac:dyDescent="0.25">
      <c r="F4373" s="29" t="s">
        <v>5938</v>
      </c>
      <c r="G4373" s="34" t="s">
        <v>1581</v>
      </c>
      <c r="H4373" s="31">
        <f t="shared" si="69"/>
        <v>0</v>
      </c>
    </row>
    <row r="4374" spans="6:8" x14ac:dyDescent="0.25">
      <c r="F4374" s="29" t="s">
        <v>5939</v>
      </c>
      <c r="G4374" s="34" t="s">
        <v>1557</v>
      </c>
      <c r="H4374" s="31">
        <f t="shared" si="69"/>
        <v>0.10960000000000003</v>
      </c>
    </row>
    <row r="4375" spans="6:8" x14ac:dyDescent="0.25">
      <c r="F4375" s="29" t="s">
        <v>5940</v>
      </c>
      <c r="G4375" s="34" t="s">
        <v>1557</v>
      </c>
      <c r="H4375" s="31">
        <f t="shared" si="69"/>
        <v>0.10960000000000003</v>
      </c>
    </row>
    <row r="4376" spans="6:8" x14ac:dyDescent="0.25">
      <c r="F4376" s="29" t="s">
        <v>5941</v>
      </c>
      <c r="G4376" s="34" t="s">
        <v>1557</v>
      </c>
      <c r="H4376" s="31">
        <f t="shared" si="69"/>
        <v>0.10960000000000003</v>
      </c>
    </row>
    <row r="4377" spans="6:8" x14ac:dyDescent="0.25">
      <c r="F4377" s="29" t="s">
        <v>5942</v>
      </c>
      <c r="G4377" s="34" t="s">
        <v>1557</v>
      </c>
      <c r="H4377" s="31">
        <f t="shared" si="69"/>
        <v>0.10960000000000003</v>
      </c>
    </row>
    <row r="4378" spans="6:8" x14ac:dyDescent="0.25">
      <c r="F4378" s="29" t="s">
        <v>5943</v>
      </c>
      <c r="G4378" s="34" t="s">
        <v>1557</v>
      </c>
      <c r="H4378" s="31">
        <f t="shared" si="69"/>
        <v>0.10960000000000003</v>
      </c>
    </row>
    <row r="4379" spans="6:8" x14ac:dyDescent="0.25">
      <c r="F4379" s="29" t="s">
        <v>5944</v>
      </c>
      <c r="G4379" s="34" t="s">
        <v>7737</v>
      </c>
      <c r="H4379" s="31">
        <f t="shared" si="69"/>
        <v>1</v>
      </c>
    </row>
    <row r="4380" spans="6:8" x14ac:dyDescent="0.25">
      <c r="F4380" s="29" t="s">
        <v>5945</v>
      </c>
      <c r="G4380" s="34" t="s">
        <v>1579</v>
      </c>
      <c r="H4380" s="31">
        <f t="shared" si="69"/>
        <v>1</v>
      </c>
    </row>
    <row r="4381" spans="6:8" x14ac:dyDescent="0.25">
      <c r="F4381" s="29" t="s">
        <v>5946</v>
      </c>
      <c r="G4381" s="34" t="s">
        <v>1579</v>
      </c>
      <c r="H4381" s="31">
        <f t="shared" si="69"/>
        <v>1</v>
      </c>
    </row>
    <row r="4382" spans="6:8" x14ac:dyDescent="0.25">
      <c r="F4382" s="29" t="s">
        <v>5947</v>
      </c>
      <c r="G4382" s="34" t="s">
        <v>1579</v>
      </c>
      <c r="H4382" s="31">
        <f t="shared" si="69"/>
        <v>1</v>
      </c>
    </row>
    <row r="4383" spans="6:8" x14ac:dyDescent="0.25">
      <c r="F4383" s="33" t="s">
        <v>5948</v>
      </c>
      <c r="G4383" s="34" t="s">
        <v>1579</v>
      </c>
      <c r="H4383" s="31">
        <f t="shared" si="69"/>
        <v>1</v>
      </c>
    </row>
    <row r="4384" spans="6:8" x14ac:dyDescent="0.25">
      <c r="F4384" s="29" t="s">
        <v>5949</v>
      </c>
      <c r="G4384" s="34" t="s">
        <v>1579</v>
      </c>
      <c r="H4384" s="31">
        <f t="shared" si="69"/>
        <v>1</v>
      </c>
    </row>
    <row r="4385" spans="6:8" x14ac:dyDescent="0.25">
      <c r="F4385" s="29" t="s">
        <v>5950</v>
      </c>
      <c r="G4385" s="34" t="s">
        <v>1579</v>
      </c>
      <c r="H4385" s="31">
        <f t="shared" si="69"/>
        <v>1</v>
      </c>
    </row>
    <row r="4386" spans="6:8" x14ac:dyDescent="0.25">
      <c r="F4386" s="48" t="s">
        <v>5951</v>
      </c>
      <c r="G4386" s="34" t="s">
        <v>1581</v>
      </c>
      <c r="H4386" s="31">
        <f t="shared" si="69"/>
        <v>0</v>
      </c>
    </row>
    <row r="4387" spans="6:8" x14ac:dyDescent="0.25">
      <c r="F4387" s="29" t="s">
        <v>5952</v>
      </c>
      <c r="G4387" s="34" t="s">
        <v>1581</v>
      </c>
      <c r="H4387" s="31">
        <f t="shared" si="69"/>
        <v>0</v>
      </c>
    </row>
    <row r="4388" spans="6:8" x14ac:dyDescent="0.25">
      <c r="F4388" s="29" t="s">
        <v>5953</v>
      </c>
      <c r="G4388" s="34" t="s">
        <v>1581</v>
      </c>
      <c r="H4388" s="31">
        <f t="shared" si="69"/>
        <v>0</v>
      </c>
    </row>
    <row r="4389" spans="6:8" x14ac:dyDescent="0.25">
      <c r="F4389" s="54" t="s">
        <v>5954</v>
      </c>
      <c r="G4389" s="34" t="s">
        <v>1581</v>
      </c>
      <c r="H4389" s="31">
        <f t="shared" si="69"/>
        <v>0</v>
      </c>
    </row>
    <row r="4390" spans="6:8" x14ac:dyDescent="0.25">
      <c r="F4390" s="29" t="s">
        <v>5955</v>
      </c>
      <c r="G4390" s="34" t="s">
        <v>1581</v>
      </c>
      <c r="H4390" s="31">
        <f t="shared" si="69"/>
        <v>0</v>
      </c>
    </row>
    <row r="4391" spans="6:8" x14ac:dyDescent="0.25">
      <c r="F4391" s="33" t="s">
        <v>5956</v>
      </c>
      <c r="G4391" s="34" t="s">
        <v>1581</v>
      </c>
      <c r="H4391" s="31">
        <f t="shared" si="69"/>
        <v>0</v>
      </c>
    </row>
    <row r="4392" spans="6:8" x14ac:dyDescent="0.25">
      <c r="F4392" s="29" t="s">
        <v>5957</v>
      </c>
      <c r="G4392" s="34" t="s">
        <v>1581</v>
      </c>
      <c r="H4392" s="31">
        <f t="shared" si="69"/>
        <v>0</v>
      </c>
    </row>
    <row r="4393" spans="6:8" x14ac:dyDescent="0.25">
      <c r="F4393" s="29" t="s">
        <v>5958</v>
      </c>
      <c r="G4393" s="34" t="s">
        <v>1581</v>
      </c>
      <c r="H4393" s="31">
        <f t="shared" si="69"/>
        <v>0</v>
      </c>
    </row>
    <row r="4394" spans="6:8" x14ac:dyDescent="0.25">
      <c r="F4394" s="29" t="s">
        <v>5959</v>
      </c>
      <c r="G4394" s="34" t="s">
        <v>1581</v>
      </c>
      <c r="H4394" s="31">
        <f t="shared" si="69"/>
        <v>0</v>
      </c>
    </row>
    <row r="4395" spans="6:8" x14ac:dyDescent="0.25">
      <c r="F4395" s="33" t="s">
        <v>5960</v>
      </c>
      <c r="G4395" s="34" t="s">
        <v>1581</v>
      </c>
      <c r="H4395" s="31">
        <f t="shared" si="69"/>
        <v>0</v>
      </c>
    </row>
    <row r="4396" spans="6:8" x14ac:dyDescent="0.25">
      <c r="F4396" s="29" t="s">
        <v>5961</v>
      </c>
      <c r="G4396" s="34" t="s">
        <v>1581</v>
      </c>
      <c r="H4396" s="31">
        <f t="shared" si="69"/>
        <v>0</v>
      </c>
    </row>
    <row r="4397" spans="6:8" x14ac:dyDescent="0.25">
      <c r="F4397" s="49" t="s">
        <v>5962</v>
      </c>
      <c r="G4397" s="34" t="s">
        <v>1581</v>
      </c>
      <c r="H4397" s="31">
        <f t="shared" si="69"/>
        <v>0</v>
      </c>
    </row>
    <row r="4398" spans="6:8" x14ac:dyDescent="0.25">
      <c r="F4398" s="29" t="s">
        <v>5963</v>
      </c>
      <c r="G4398" s="34" t="s">
        <v>7736</v>
      </c>
      <c r="H4398" s="31">
        <f t="shared" si="69"/>
        <v>0</v>
      </c>
    </row>
    <row r="4399" spans="6:8" x14ac:dyDescent="0.25">
      <c r="F4399" s="29" t="s">
        <v>5964</v>
      </c>
      <c r="G4399" s="34" t="s">
        <v>1581</v>
      </c>
      <c r="H4399" s="31">
        <f t="shared" si="69"/>
        <v>0</v>
      </c>
    </row>
    <row r="4400" spans="6:8" x14ac:dyDescent="0.25">
      <c r="F4400" s="32" t="s">
        <v>5965</v>
      </c>
      <c r="G4400" s="34" t="s">
        <v>1581</v>
      </c>
      <c r="H4400" s="31">
        <f t="shared" si="69"/>
        <v>0</v>
      </c>
    </row>
    <row r="4401" spans="6:8" x14ac:dyDescent="0.25">
      <c r="F4401" s="29" t="s">
        <v>5966</v>
      </c>
      <c r="G4401" s="34" t="s">
        <v>1581</v>
      </c>
      <c r="H4401" s="31">
        <f t="shared" si="69"/>
        <v>0</v>
      </c>
    </row>
    <row r="4402" spans="6:8" x14ac:dyDescent="0.25">
      <c r="F4402" s="29" t="s">
        <v>5967</v>
      </c>
      <c r="G4402" s="34" t="s">
        <v>1581</v>
      </c>
      <c r="H4402" s="31">
        <f t="shared" si="69"/>
        <v>0</v>
      </c>
    </row>
    <row r="4403" spans="6:8" x14ac:dyDescent="0.25">
      <c r="F4403" s="29" t="s">
        <v>5968</v>
      </c>
      <c r="G4403" s="34" t="s">
        <v>1581</v>
      </c>
      <c r="H4403" s="31">
        <f t="shared" si="69"/>
        <v>0</v>
      </c>
    </row>
    <row r="4404" spans="6:8" x14ac:dyDescent="0.25">
      <c r="F4404" s="29" t="s">
        <v>5969</v>
      </c>
      <c r="G4404" s="34" t="s">
        <v>1581</v>
      </c>
      <c r="H4404" s="31">
        <f t="shared" si="69"/>
        <v>0</v>
      </c>
    </row>
    <row r="4405" spans="6:8" x14ac:dyDescent="0.25">
      <c r="F4405" s="33" t="s">
        <v>5970</v>
      </c>
      <c r="G4405" s="34" t="s">
        <v>1581</v>
      </c>
      <c r="H4405" s="31">
        <f t="shared" si="69"/>
        <v>0</v>
      </c>
    </row>
    <row r="4406" spans="6:8" x14ac:dyDescent="0.25">
      <c r="F4406" s="33" t="s">
        <v>5971</v>
      </c>
      <c r="G4406" s="34" t="s">
        <v>1581</v>
      </c>
      <c r="H4406" s="31">
        <f t="shared" si="69"/>
        <v>0</v>
      </c>
    </row>
    <row r="4407" spans="6:8" x14ac:dyDescent="0.25">
      <c r="F4407" s="29" t="s">
        <v>5972</v>
      </c>
      <c r="G4407" s="34" t="s">
        <v>1581</v>
      </c>
      <c r="H4407" s="31">
        <f t="shared" si="69"/>
        <v>0</v>
      </c>
    </row>
    <row r="4408" spans="6:8" x14ac:dyDescent="0.25">
      <c r="F4408" s="29" t="s">
        <v>5973</v>
      </c>
      <c r="G4408" s="34" t="s">
        <v>1581</v>
      </c>
      <c r="H4408" s="31">
        <f t="shared" si="69"/>
        <v>0</v>
      </c>
    </row>
    <row r="4409" spans="6:8" x14ac:dyDescent="0.25">
      <c r="F4409" s="46" t="s">
        <v>5974</v>
      </c>
      <c r="G4409" s="34" t="s">
        <v>1581</v>
      </c>
      <c r="H4409" s="31">
        <f t="shared" si="69"/>
        <v>0</v>
      </c>
    </row>
    <row r="4410" spans="6:8" x14ac:dyDescent="0.25">
      <c r="F4410" s="33" t="s">
        <v>5975</v>
      </c>
      <c r="G4410" s="34" t="s">
        <v>1581</v>
      </c>
      <c r="H4410" s="31">
        <f t="shared" si="69"/>
        <v>0</v>
      </c>
    </row>
    <row r="4411" spans="6:8" x14ac:dyDescent="0.25">
      <c r="F4411" s="29" t="s">
        <v>5976</v>
      </c>
      <c r="G4411" s="34" t="s">
        <v>1581</v>
      </c>
      <c r="H4411" s="31">
        <f t="shared" si="69"/>
        <v>0</v>
      </c>
    </row>
    <row r="4412" spans="6:8" x14ac:dyDescent="0.25">
      <c r="F4412" s="50" t="s">
        <v>5977</v>
      </c>
      <c r="G4412" s="34" t="s">
        <v>1581</v>
      </c>
      <c r="H4412" s="31">
        <f t="shared" si="69"/>
        <v>0</v>
      </c>
    </row>
    <row r="4413" spans="6:8" x14ac:dyDescent="0.25">
      <c r="F4413" s="46" t="s">
        <v>5978</v>
      </c>
      <c r="G4413" s="34" t="s">
        <v>1559</v>
      </c>
      <c r="H4413" s="31">
        <f t="shared" si="69"/>
        <v>0.10809999999999997</v>
      </c>
    </row>
    <row r="4414" spans="6:8" x14ac:dyDescent="0.25">
      <c r="F4414" s="29" t="s">
        <v>5979</v>
      </c>
      <c r="G4414" s="34" t="s">
        <v>1555</v>
      </c>
      <c r="H4414" s="31">
        <f t="shared" si="69"/>
        <v>0.25180000000000002</v>
      </c>
    </row>
    <row r="4415" spans="6:8" x14ac:dyDescent="0.25">
      <c r="F4415" s="29" t="s">
        <v>5980</v>
      </c>
      <c r="G4415" s="34" t="s">
        <v>1555</v>
      </c>
      <c r="H4415" s="31">
        <f t="shared" si="69"/>
        <v>0.25180000000000002</v>
      </c>
    </row>
    <row r="4416" spans="6:8" x14ac:dyDescent="0.25">
      <c r="F4416" s="43" t="s">
        <v>5981</v>
      </c>
      <c r="G4416" s="34" t="s">
        <v>1555</v>
      </c>
      <c r="H4416" s="31">
        <f t="shared" si="69"/>
        <v>0.25180000000000002</v>
      </c>
    </row>
    <row r="4417" spans="6:8" x14ac:dyDescent="0.25">
      <c r="F4417" s="29" t="s">
        <v>5982</v>
      </c>
      <c r="G4417" s="34" t="s">
        <v>1555</v>
      </c>
      <c r="H4417" s="31">
        <f t="shared" si="69"/>
        <v>0.25180000000000002</v>
      </c>
    </row>
    <row r="4418" spans="6:8" x14ac:dyDescent="0.25">
      <c r="F4418" s="32" t="s">
        <v>5983</v>
      </c>
      <c r="G4418" s="34" t="s">
        <v>1555</v>
      </c>
      <c r="H4418" s="31">
        <f t="shared" si="69"/>
        <v>0.25180000000000002</v>
      </c>
    </row>
    <row r="4419" spans="6:8" x14ac:dyDescent="0.25">
      <c r="F4419" s="29" t="s">
        <v>5984</v>
      </c>
      <c r="G4419" s="34" t="s">
        <v>1555</v>
      </c>
      <c r="H4419" s="31">
        <f t="shared" si="69"/>
        <v>0.25180000000000002</v>
      </c>
    </row>
    <row r="4420" spans="6:8" x14ac:dyDescent="0.25">
      <c r="F4420" s="29" t="s">
        <v>5985</v>
      </c>
      <c r="G4420" s="34" t="s">
        <v>1555</v>
      </c>
      <c r="H4420" s="31">
        <f t="shared" ref="H4420:H4483" si="70">VLOOKUP(G4420,$A$4:$B$31,2,FALSE)</f>
        <v>0.25180000000000002</v>
      </c>
    </row>
    <row r="4421" spans="6:8" x14ac:dyDescent="0.25">
      <c r="F4421" s="29" t="s">
        <v>5986</v>
      </c>
      <c r="G4421" s="34" t="s">
        <v>7743</v>
      </c>
      <c r="H4421" s="31">
        <f t="shared" si="70"/>
        <v>0.25180000000000002</v>
      </c>
    </row>
    <row r="4422" spans="6:8" x14ac:dyDescent="0.25">
      <c r="F4422" s="29" t="s">
        <v>5987</v>
      </c>
      <c r="G4422" s="34" t="s">
        <v>1559</v>
      </c>
      <c r="H4422" s="31">
        <f t="shared" si="70"/>
        <v>0.10809999999999997</v>
      </c>
    </row>
    <row r="4423" spans="6:8" x14ac:dyDescent="0.25">
      <c r="F4423" s="29" t="s">
        <v>5988</v>
      </c>
      <c r="G4423" s="34" t="s">
        <v>1559</v>
      </c>
      <c r="H4423" s="31">
        <f t="shared" si="70"/>
        <v>0.10809999999999997</v>
      </c>
    </row>
    <row r="4424" spans="6:8" x14ac:dyDescent="0.25">
      <c r="F4424" s="48" t="s">
        <v>5989</v>
      </c>
      <c r="G4424" s="34" t="s">
        <v>1581</v>
      </c>
      <c r="H4424" s="31">
        <f t="shared" si="70"/>
        <v>0</v>
      </c>
    </row>
    <row r="4425" spans="6:8" x14ac:dyDescent="0.25">
      <c r="F4425" s="29" t="s">
        <v>5990</v>
      </c>
      <c r="G4425" s="34" t="s">
        <v>1581</v>
      </c>
      <c r="H4425" s="31">
        <f t="shared" si="70"/>
        <v>0</v>
      </c>
    </row>
    <row r="4426" spans="6:8" x14ac:dyDescent="0.25">
      <c r="F4426" s="32" t="s">
        <v>5991</v>
      </c>
      <c r="G4426" s="34" t="s">
        <v>1581</v>
      </c>
      <c r="H4426" s="31">
        <f t="shared" si="70"/>
        <v>0</v>
      </c>
    </row>
    <row r="4427" spans="6:8" x14ac:dyDescent="0.25">
      <c r="F4427" s="33" t="s">
        <v>5992</v>
      </c>
      <c r="G4427" s="34" t="s">
        <v>1581</v>
      </c>
      <c r="H4427" s="31">
        <f t="shared" si="70"/>
        <v>0</v>
      </c>
    </row>
    <row r="4428" spans="6:8" x14ac:dyDescent="0.25">
      <c r="F4428" s="50" t="s">
        <v>5993</v>
      </c>
      <c r="G4428" s="34" t="s">
        <v>1581</v>
      </c>
      <c r="H4428" s="31">
        <f t="shared" si="70"/>
        <v>0</v>
      </c>
    </row>
    <row r="4429" spans="6:8" x14ac:dyDescent="0.25">
      <c r="F4429" s="29" t="s">
        <v>5994</v>
      </c>
      <c r="G4429" s="34" t="s">
        <v>1581</v>
      </c>
      <c r="H4429" s="31">
        <f t="shared" si="70"/>
        <v>0</v>
      </c>
    </row>
    <row r="4430" spans="6:8" x14ac:dyDescent="0.25">
      <c r="F4430" s="32" t="s">
        <v>5995</v>
      </c>
      <c r="G4430" s="34" t="s">
        <v>1581</v>
      </c>
      <c r="H4430" s="31">
        <f t="shared" si="70"/>
        <v>0</v>
      </c>
    </row>
    <row r="4431" spans="6:8" x14ac:dyDescent="0.25">
      <c r="F4431" s="33" t="s">
        <v>5996</v>
      </c>
      <c r="G4431" s="34" t="s">
        <v>1581</v>
      </c>
      <c r="H4431" s="31">
        <f t="shared" si="70"/>
        <v>0</v>
      </c>
    </row>
    <row r="4432" spans="6:8" x14ac:dyDescent="0.25">
      <c r="F4432" s="33" t="s">
        <v>5997</v>
      </c>
      <c r="G4432" s="34" t="s">
        <v>1581</v>
      </c>
      <c r="H4432" s="31">
        <f t="shared" si="70"/>
        <v>0</v>
      </c>
    </row>
    <row r="4433" spans="6:8" x14ac:dyDescent="0.25">
      <c r="F4433" s="33" t="s">
        <v>5998</v>
      </c>
      <c r="G4433" s="34" t="s">
        <v>1557</v>
      </c>
      <c r="H4433" s="31">
        <f t="shared" si="70"/>
        <v>0.10960000000000003</v>
      </c>
    </row>
    <row r="4434" spans="6:8" x14ac:dyDescent="0.25">
      <c r="F4434" s="29" t="s">
        <v>5999</v>
      </c>
      <c r="G4434" s="34" t="s">
        <v>1557</v>
      </c>
      <c r="H4434" s="31">
        <f t="shared" si="70"/>
        <v>0.10960000000000003</v>
      </c>
    </row>
    <row r="4435" spans="6:8" x14ac:dyDescent="0.25">
      <c r="F4435" s="29" t="s">
        <v>6000</v>
      </c>
      <c r="G4435" s="34" t="s">
        <v>1557</v>
      </c>
      <c r="H4435" s="31">
        <f t="shared" si="70"/>
        <v>0.10960000000000003</v>
      </c>
    </row>
    <row r="4436" spans="6:8" x14ac:dyDescent="0.25">
      <c r="F4436" s="29" t="s">
        <v>6001</v>
      </c>
      <c r="G4436" s="34" t="s">
        <v>1557</v>
      </c>
      <c r="H4436" s="31">
        <f t="shared" si="70"/>
        <v>0.10960000000000003</v>
      </c>
    </row>
    <row r="4437" spans="6:8" x14ac:dyDescent="0.25">
      <c r="F4437" s="33" t="s">
        <v>6002</v>
      </c>
      <c r="G4437" s="34" t="s">
        <v>1557</v>
      </c>
      <c r="H4437" s="31">
        <f t="shared" si="70"/>
        <v>0.10960000000000003</v>
      </c>
    </row>
    <row r="4438" spans="6:8" x14ac:dyDescent="0.25">
      <c r="F4438" s="29" t="s">
        <v>6003</v>
      </c>
      <c r="G4438" s="34" t="s">
        <v>1557</v>
      </c>
      <c r="H4438" s="31">
        <f t="shared" si="70"/>
        <v>0.10960000000000003</v>
      </c>
    </row>
    <row r="4439" spans="6:8" x14ac:dyDescent="0.25">
      <c r="F4439" s="46" t="s">
        <v>6004</v>
      </c>
      <c r="G4439" s="34" t="s">
        <v>1557</v>
      </c>
      <c r="H4439" s="31">
        <f t="shared" si="70"/>
        <v>0.10960000000000003</v>
      </c>
    </row>
    <row r="4440" spans="6:8" x14ac:dyDescent="0.25">
      <c r="F4440" s="33" t="s">
        <v>6005</v>
      </c>
      <c r="G4440" s="34" t="s">
        <v>1557</v>
      </c>
      <c r="H4440" s="31">
        <f t="shared" si="70"/>
        <v>0.10960000000000003</v>
      </c>
    </row>
    <row r="4441" spans="6:8" x14ac:dyDescent="0.25">
      <c r="F4441" s="33" t="s">
        <v>6006</v>
      </c>
      <c r="G4441" s="34" t="s">
        <v>1557</v>
      </c>
      <c r="H4441" s="31">
        <f t="shared" si="70"/>
        <v>0.10960000000000003</v>
      </c>
    </row>
    <row r="4442" spans="6:8" x14ac:dyDescent="0.25">
      <c r="F4442" s="29" t="s">
        <v>6007</v>
      </c>
      <c r="G4442" s="34" t="s">
        <v>1557</v>
      </c>
      <c r="H4442" s="31">
        <f t="shared" si="70"/>
        <v>0.10960000000000003</v>
      </c>
    </row>
    <row r="4443" spans="6:8" x14ac:dyDescent="0.25">
      <c r="F4443" s="29" t="s">
        <v>6008</v>
      </c>
      <c r="G4443" s="34" t="s">
        <v>1557</v>
      </c>
      <c r="H4443" s="31">
        <f t="shared" si="70"/>
        <v>0.10960000000000003</v>
      </c>
    </row>
    <row r="4444" spans="6:8" x14ac:dyDescent="0.25">
      <c r="F4444" s="29" t="s">
        <v>6009</v>
      </c>
      <c r="G4444" s="34" t="s">
        <v>1557</v>
      </c>
      <c r="H4444" s="31">
        <f t="shared" si="70"/>
        <v>0.10960000000000003</v>
      </c>
    </row>
    <row r="4445" spans="6:8" x14ac:dyDescent="0.25">
      <c r="F4445" s="29" t="s">
        <v>6010</v>
      </c>
      <c r="G4445" s="34" t="s">
        <v>1557</v>
      </c>
      <c r="H4445" s="31">
        <f t="shared" si="70"/>
        <v>0.10960000000000003</v>
      </c>
    </row>
    <row r="4446" spans="6:8" x14ac:dyDescent="0.25">
      <c r="F4446" s="32" t="s">
        <v>6011</v>
      </c>
      <c r="G4446" s="34" t="s">
        <v>1557</v>
      </c>
      <c r="H4446" s="31">
        <f t="shared" si="70"/>
        <v>0.10960000000000003</v>
      </c>
    </row>
    <row r="4447" spans="6:8" x14ac:dyDescent="0.25">
      <c r="F4447" s="33" t="s">
        <v>6012</v>
      </c>
      <c r="G4447" s="34" t="s">
        <v>1557</v>
      </c>
      <c r="H4447" s="31">
        <f t="shared" si="70"/>
        <v>0.10960000000000003</v>
      </c>
    </row>
    <row r="4448" spans="6:8" x14ac:dyDescent="0.25">
      <c r="F4448" s="33" t="s">
        <v>6013</v>
      </c>
      <c r="G4448" s="34" t="s">
        <v>1557</v>
      </c>
      <c r="H4448" s="31">
        <f t="shared" si="70"/>
        <v>0.10960000000000003</v>
      </c>
    </row>
    <row r="4449" spans="6:8" x14ac:dyDescent="0.25">
      <c r="F4449" s="33" t="s">
        <v>6014</v>
      </c>
      <c r="G4449" s="34" t="s">
        <v>1557</v>
      </c>
      <c r="H4449" s="31">
        <f t="shared" si="70"/>
        <v>0.10960000000000003</v>
      </c>
    </row>
    <row r="4450" spans="6:8" x14ac:dyDescent="0.25">
      <c r="F4450" s="29" t="s">
        <v>6015</v>
      </c>
      <c r="G4450" s="34" t="s">
        <v>1557</v>
      </c>
      <c r="H4450" s="31">
        <f t="shared" si="70"/>
        <v>0.10960000000000003</v>
      </c>
    </row>
    <row r="4451" spans="6:8" x14ac:dyDescent="0.25">
      <c r="F4451" s="29" t="s">
        <v>6016</v>
      </c>
      <c r="G4451" s="34" t="s">
        <v>1557</v>
      </c>
      <c r="H4451" s="31">
        <f t="shared" si="70"/>
        <v>0.10960000000000003</v>
      </c>
    </row>
    <row r="4452" spans="6:8" x14ac:dyDescent="0.25">
      <c r="F4452" s="33" t="s">
        <v>6017</v>
      </c>
      <c r="G4452" s="34" t="s">
        <v>1557</v>
      </c>
      <c r="H4452" s="31">
        <f t="shared" si="70"/>
        <v>0.10960000000000003</v>
      </c>
    </row>
    <row r="4453" spans="6:8" x14ac:dyDescent="0.25">
      <c r="F4453" s="29" t="s">
        <v>6018</v>
      </c>
      <c r="G4453" s="34" t="s">
        <v>1557</v>
      </c>
      <c r="H4453" s="31">
        <f t="shared" si="70"/>
        <v>0.10960000000000003</v>
      </c>
    </row>
    <row r="4454" spans="6:8" x14ac:dyDescent="0.25">
      <c r="F4454" s="33" t="s">
        <v>6019</v>
      </c>
      <c r="G4454" s="34" t="s">
        <v>1557</v>
      </c>
      <c r="H4454" s="31">
        <f t="shared" si="70"/>
        <v>0.10960000000000003</v>
      </c>
    </row>
    <row r="4455" spans="6:8" x14ac:dyDescent="0.25">
      <c r="F4455" s="29" t="s">
        <v>6020</v>
      </c>
      <c r="G4455" s="34" t="s">
        <v>1557</v>
      </c>
      <c r="H4455" s="31">
        <f t="shared" si="70"/>
        <v>0.10960000000000003</v>
      </c>
    </row>
    <row r="4456" spans="6:8" x14ac:dyDescent="0.25">
      <c r="F4456" s="29" t="s">
        <v>6021</v>
      </c>
      <c r="G4456" s="34" t="s">
        <v>1557</v>
      </c>
      <c r="H4456" s="31">
        <f t="shared" si="70"/>
        <v>0.10960000000000003</v>
      </c>
    </row>
    <row r="4457" spans="6:8" x14ac:dyDescent="0.25">
      <c r="F4457" s="29" t="s">
        <v>6022</v>
      </c>
      <c r="G4457" s="34" t="s">
        <v>1557</v>
      </c>
      <c r="H4457" s="31">
        <f t="shared" si="70"/>
        <v>0.10960000000000003</v>
      </c>
    </row>
    <row r="4458" spans="6:8" x14ac:dyDescent="0.25">
      <c r="F4458" s="29" t="s">
        <v>6023</v>
      </c>
      <c r="G4458" s="34" t="s">
        <v>1557</v>
      </c>
      <c r="H4458" s="31">
        <f t="shared" si="70"/>
        <v>0.10960000000000003</v>
      </c>
    </row>
    <row r="4459" spans="6:8" x14ac:dyDescent="0.25">
      <c r="F4459" s="29" t="s">
        <v>6024</v>
      </c>
      <c r="G4459" s="34" t="s">
        <v>1557</v>
      </c>
      <c r="H4459" s="31">
        <f t="shared" si="70"/>
        <v>0.10960000000000003</v>
      </c>
    </row>
    <row r="4460" spans="6:8" x14ac:dyDescent="0.25">
      <c r="F4460" s="29" t="s">
        <v>6025</v>
      </c>
      <c r="G4460" s="34" t="s">
        <v>1557</v>
      </c>
      <c r="H4460" s="31">
        <f t="shared" si="70"/>
        <v>0.10960000000000003</v>
      </c>
    </row>
    <row r="4461" spans="6:8" x14ac:dyDescent="0.25">
      <c r="F4461" s="29" t="s">
        <v>6026</v>
      </c>
      <c r="G4461" s="34" t="s">
        <v>1557</v>
      </c>
      <c r="H4461" s="31">
        <f t="shared" si="70"/>
        <v>0.10960000000000003</v>
      </c>
    </row>
    <row r="4462" spans="6:8" x14ac:dyDescent="0.25">
      <c r="F4462" s="43" t="s">
        <v>6027</v>
      </c>
      <c r="G4462" s="34" t="s">
        <v>1557</v>
      </c>
      <c r="H4462" s="31">
        <f t="shared" si="70"/>
        <v>0.10960000000000003</v>
      </c>
    </row>
    <row r="4463" spans="6:8" x14ac:dyDescent="0.25">
      <c r="F4463" s="29" t="s">
        <v>6028</v>
      </c>
      <c r="G4463" s="34" t="s">
        <v>1557</v>
      </c>
      <c r="H4463" s="31">
        <f t="shared" si="70"/>
        <v>0.10960000000000003</v>
      </c>
    </row>
    <row r="4464" spans="6:8" x14ac:dyDescent="0.25">
      <c r="F4464" s="43" t="s">
        <v>6029</v>
      </c>
      <c r="G4464" s="34" t="s">
        <v>1581</v>
      </c>
      <c r="H4464" s="31">
        <f t="shared" si="70"/>
        <v>0</v>
      </c>
    </row>
    <row r="4465" spans="6:8" x14ac:dyDescent="0.25">
      <c r="F4465" s="33" t="s">
        <v>6030</v>
      </c>
      <c r="G4465" s="34" t="s">
        <v>1581</v>
      </c>
      <c r="H4465" s="31">
        <f t="shared" si="70"/>
        <v>0</v>
      </c>
    </row>
    <row r="4466" spans="6:8" x14ac:dyDescent="0.25">
      <c r="F4466" s="33" t="s">
        <v>6031</v>
      </c>
      <c r="G4466" s="34" t="s">
        <v>1557</v>
      </c>
      <c r="H4466" s="31">
        <f t="shared" si="70"/>
        <v>0.10960000000000003</v>
      </c>
    </row>
    <row r="4467" spans="6:8" x14ac:dyDescent="0.25">
      <c r="F4467" s="29" t="s">
        <v>6032</v>
      </c>
      <c r="G4467" s="34" t="s">
        <v>1557</v>
      </c>
      <c r="H4467" s="31">
        <f t="shared" si="70"/>
        <v>0.10960000000000003</v>
      </c>
    </row>
    <row r="4468" spans="6:8" x14ac:dyDescent="0.25">
      <c r="F4468" s="33" t="s">
        <v>6033</v>
      </c>
      <c r="G4468" s="34" t="s">
        <v>1557</v>
      </c>
      <c r="H4468" s="31">
        <f t="shared" si="70"/>
        <v>0.10960000000000003</v>
      </c>
    </row>
    <row r="4469" spans="6:8" x14ac:dyDescent="0.25">
      <c r="F4469" s="55" t="s">
        <v>6034</v>
      </c>
      <c r="G4469" s="34" t="s">
        <v>1557</v>
      </c>
      <c r="H4469" s="31">
        <f t="shared" si="70"/>
        <v>0.10960000000000003</v>
      </c>
    </row>
    <row r="4470" spans="6:8" x14ac:dyDescent="0.25">
      <c r="F4470" s="29" t="s">
        <v>6035</v>
      </c>
      <c r="G4470" s="34" t="s">
        <v>1600</v>
      </c>
      <c r="H4470" s="31">
        <f t="shared" si="70"/>
        <v>0.11529999999999996</v>
      </c>
    </row>
    <row r="4471" spans="6:8" x14ac:dyDescent="0.25">
      <c r="F4471" s="29" t="s">
        <v>6036</v>
      </c>
      <c r="G4471" s="34" t="s">
        <v>1557</v>
      </c>
      <c r="H4471" s="31">
        <f t="shared" si="70"/>
        <v>0.10960000000000003</v>
      </c>
    </row>
    <row r="4472" spans="6:8" x14ac:dyDescent="0.25">
      <c r="F4472" s="50" t="s">
        <v>6037</v>
      </c>
      <c r="G4472" s="34" t="s">
        <v>1557</v>
      </c>
      <c r="H4472" s="31">
        <f t="shared" si="70"/>
        <v>0.10960000000000003</v>
      </c>
    </row>
    <row r="4473" spans="6:8" x14ac:dyDescent="0.25">
      <c r="F4473" s="29" t="s">
        <v>6038</v>
      </c>
      <c r="G4473" s="34" t="s">
        <v>1557</v>
      </c>
      <c r="H4473" s="31">
        <f t="shared" si="70"/>
        <v>0.10960000000000003</v>
      </c>
    </row>
    <row r="4474" spans="6:8" x14ac:dyDescent="0.25">
      <c r="F4474" s="43" t="s">
        <v>6039</v>
      </c>
      <c r="G4474" s="34" t="s">
        <v>1557</v>
      </c>
      <c r="H4474" s="31">
        <f t="shared" si="70"/>
        <v>0.10960000000000003</v>
      </c>
    </row>
    <row r="4475" spans="6:8" x14ac:dyDescent="0.25">
      <c r="F4475" s="29" t="s">
        <v>6040</v>
      </c>
      <c r="G4475" s="34" t="s">
        <v>1573</v>
      </c>
      <c r="H4475" s="31">
        <f t="shared" si="70"/>
        <v>0.109888</v>
      </c>
    </row>
    <row r="4476" spans="6:8" x14ac:dyDescent="0.25">
      <c r="F4476" s="29" t="s">
        <v>6041</v>
      </c>
      <c r="G4476" s="34" t="s">
        <v>1557</v>
      </c>
      <c r="H4476" s="31">
        <f t="shared" si="70"/>
        <v>0.10960000000000003</v>
      </c>
    </row>
    <row r="4477" spans="6:8" x14ac:dyDescent="0.25">
      <c r="F4477" s="29" t="s">
        <v>6042</v>
      </c>
      <c r="G4477" s="34" t="s">
        <v>1557</v>
      </c>
      <c r="H4477" s="31">
        <f t="shared" si="70"/>
        <v>0.10960000000000003</v>
      </c>
    </row>
    <row r="4478" spans="6:8" x14ac:dyDescent="0.25">
      <c r="F4478" s="29" t="s">
        <v>6043</v>
      </c>
      <c r="G4478" s="34" t="s">
        <v>1557</v>
      </c>
      <c r="H4478" s="31">
        <f t="shared" si="70"/>
        <v>0.10960000000000003</v>
      </c>
    </row>
    <row r="4479" spans="6:8" x14ac:dyDescent="0.25">
      <c r="F4479" s="33" t="s">
        <v>6044</v>
      </c>
      <c r="G4479" s="34" t="s">
        <v>1571</v>
      </c>
      <c r="H4479" s="31">
        <f t="shared" si="70"/>
        <v>0.11278100000000001</v>
      </c>
    </row>
    <row r="4480" spans="6:8" x14ac:dyDescent="0.25">
      <c r="F4480" s="29" t="s">
        <v>6045</v>
      </c>
      <c r="G4480" s="34" t="s">
        <v>1557</v>
      </c>
      <c r="H4480" s="31">
        <f t="shared" si="70"/>
        <v>0.10960000000000003</v>
      </c>
    </row>
    <row r="4481" spans="6:8" x14ac:dyDescent="0.25">
      <c r="F4481" s="33" t="s">
        <v>6046</v>
      </c>
      <c r="G4481" s="34" t="s">
        <v>1557</v>
      </c>
      <c r="H4481" s="31">
        <f t="shared" si="70"/>
        <v>0.10960000000000003</v>
      </c>
    </row>
    <row r="4482" spans="6:8" x14ac:dyDescent="0.25">
      <c r="F4482" s="33" t="s">
        <v>6047</v>
      </c>
      <c r="G4482" s="34" t="s">
        <v>1557</v>
      </c>
      <c r="H4482" s="31">
        <f t="shared" si="70"/>
        <v>0.10960000000000003</v>
      </c>
    </row>
    <row r="4483" spans="6:8" x14ac:dyDescent="0.25">
      <c r="F4483" s="29" t="s">
        <v>6048</v>
      </c>
      <c r="G4483" s="34" t="s">
        <v>1557</v>
      </c>
      <c r="H4483" s="31">
        <f t="shared" si="70"/>
        <v>0.10960000000000003</v>
      </c>
    </row>
    <row r="4484" spans="6:8" x14ac:dyDescent="0.25">
      <c r="F4484" s="29" t="s">
        <v>6049</v>
      </c>
      <c r="G4484" s="34" t="s">
        <v>1600</v>
      </c>
      <c r="H4484" s="31">
        <f t="shared" ref="H4484:H4547" si="71">VLOOKUP(G4484,$A$4:$B$31,2,FALSE)</f>
        <v>0.11529999999999996</v>
      </c>
    </row>
    <row r="4485" spans="6:8" x14ac:dyDescent="0.25">
      <c r="F4485" s="29" t="s">
        <v>6050</v>
      </c>
      <c r="G4485" s="34" t="s">
        <v>1600</v>
      </c>
      <c r="H4485" s="31">
        <f t="shared" si="71"/>
        <v>0.11529999999999996</v>
      </c>
    </row>
    <row r="4486" spans="6:8" x14ac:dyDescent="0.25">
      <c r="F4486" s="54" t="s">
        <v>6051</v>
      </c>
      <c r="G4486" s="34" t="s">
        <v>1557</v>
      </c>
      <c r="H4486" s="31">
        <f t="shared" si="71"/>
        <v>0.10960000000000003</v>
      </c>
    </row>
    <row r="4487" spans="6:8" x14ac:dyDescent="0.25">
      <c r="F4487" s="33" t="s">
        <v>6052</v>
      </c>
      <c r="G4487" s="34" t="s">
        <v>1573</v>
      </c>
      <c r="H4487" s="31">
        <f t="shared" si="71"/>
        <v>0.109888</v>
      </c>
    </row>
    <row r="4488" spans="6:8" x14ac:dyDescent="0.25">
      <c r="F4488" s="29" t="s">
        <v>6053</v>
      </c>
      <c r="G4488" s="34" t="s">
        <v>1557</v>
      </c>
      <c r="H4488" s="31">
        <f t="shared" si="71"/>
        <v>0.10960000000000003</v>
      </c>
    </row>
    <row r="4489" spans="6:8" x14ac:dyDescent="0.25">
      <c r="F4489" s="53" t="s">
        <v>6054</v>
      </c>
      <c r="G4489" s="34" t="s">
        <v>1557</v>
      </c>
      <c r="H4489" s="31">
        <f t="shared" si="71"/>
        <v>0.10960000000000003</v>
      </c>
    </row>
    <row r="4490" spans="6:8" x14ac:dyDescent="0.25">
      <c r="F4490" s="29" t="s">
        <v>6055</v>
      </c>
      <c r="G4490" s="34" t="s">
        <v>1557</v>
      </c>
      <c r="H4490" s="31">
        <f t="shared" si="71"/>
        <v>0.10960000000000003</v>
      </c>
    </row>
    <row r="4491" spans="6:8" x14ac:dyDescent="0.25">
      <c r="F4491" s="29" t="s">
        <v>6056</v>
      </c>
      <c r="G4491" s="34" t="s">
        <v>1557</v>
      </c>
      <c r="H4491" s="31">
        <f t="shared" si="71"/>
        <v>0.10960000000000003</v>
      </c>
    </row>
    <row r="4492" spans="6:8" x14ac:dyDescent="0.25">
      <c r="F4492" s="29" t="s">
        <v>6057</v>
      </c>
      <c r="G4492" s="34" t="s">
        <v>1557</v>
      </c>
      <c r="H4492" s="31">
        <f t="shared" si="71"/>
        <v>0.10960000000000003</v>
      </c>
    </row>
    <row r="4493" spans="6:8" x14ac:dyDescent="0.25">
      <c r="F4493" s="33" t="s">
        <v>6058</v>
      </c>
      <c r="G4493" s="34" t="s">
        <v>1600</v>
      </c>
      <c r="H4493" s="31">
        <f t="shared" si="71"/>
        <v>0.11529999999999996</v>
      </c>
    </row>
    <row r="4494" spans="6:8" x14ac:dyDescent="0.25">
      <c r="F4494" s="33" t="s">
        <v>6059</v>
      </c>
      <c r="G4494" s="34" t="s">
        <v>1557</v>
      </c>
      <c r="H4494" s="31">
        <f t="shared" si="71"/>
        <v>0.10960000000000003</v>
      </c>
    </row>
    <row r="4495" spans="6:8" x14ac:dyDescent="0.25">
      <c r="F4495" s="29" t="s">
        <v>6060</v>
      </c>
      <c r="G4495" s="34" t="s">
        <v>1557</v>
      </c>
      <c r="H4495" s="31">
        <f t="shared" si="71"/>
        <v>0.10960000000000003</v>
      </c>
    </row>
    <row r="4496" spans="6:8" x14ac:dyDescent="0.25">
      <c r="F4496" s="29" t="s">
        <v>6061</v>
      </c>
      <c r="G4496" s="34" t="s">
        <v>1557</v>
      </c>
      <c r="H4496" s="31">
        <f t="shared" si="71"/>
        <v>0.10960000000000003</v>
      </c>
    </row>
    <row r="4497" spans="6:8" x14ac:dyDescent="0.25">
      <c r="F4497" s="29" t="s">
        <v>6062</v>
      </c>
      <c r="G4497" s="34" t="s">
        <v>1557</v>
      </c>
      <c r="H4497" s="31">
        <f t="shared" si="71"/>
        <v>0.10960000000000003</v>
      </c>
    </row>
    <row r="4498" spans="6:8" x14ac:dyDescent="0.25">
      <c r="F4498" s="29" t="s">
        <v>6063</v>
      </c>
      <c r="G4498" s="34" t="s">
        <v>1557</v>
      </c>
      <c r="H4498" s="31">
        <f t="shared" si="71"/>
        <v>0.10960000000000003</v>
      </c>
    </row>
    <row r="4499" spans="6:8" x14ac:dyDescent="0.25">
      <c r="F4499" s="29" t="s">
        <v>6064</v>
      </c>
      <c r="G4499" s="34" t="s">
        <v>1557</v>
      </c>
      <c r="H4499" s="31">
        <f t="shared" si="71"/>
        <v>0.10960000000000003</v>
      </c>
    </row>
    <row r="4500" spans="6:8" x14ac:dyDescent="0.25">
      <c r="F4500" s="29" t="s">
        <v>6065</v>
      </c>
      <c r="G4500" s="34" t="s">
        <v>1557</v>
      </c>
      <c r="H4500" s="31">
        <f t="shared" si="71"/>
        <v>0.10960000000000003</v>
      </c>
    </row>
    <row r="4501" spans="6:8" x14ac:dyDescent="0.25">
      <c r="F4501" s="29" t="s">
        <v>6066</v>
      </c>
      <c r="G4501" s="34" t="s">
        <v>1557</v>
      </c>
      <c r="H4501" s="31">
        <f t="shared" si="71"/>
        <v>0.10960000000000003</v>
      </c>
    </row>
    <row r="4502" spans="6:8" x14ac:dyDescent="0.25">
      <c r="F4502" s="29" t="s">
        <v>6067</v>
      </c>
      <c r="G4502" s="34" t="s">
        <v>1557</v>
      </c>
      <c r="H4502" s="31">
        <f t="shared" si="71"/>
        <v>0.10960000000000003</v>
      </c>
    </row>
    <row r="4503" spans="6:8" x14ac:dyDescent="0.25">
      <c r="F4503" s="32" t="s">
        <v>6068</v>
      </c>
      <c r="G4503" s="34" t="s">
        <v>1557</v>
      </c>
      <c r="H4503" s="31">
        <f t="shared" si="71"/>
        <v>0.10960000000000003</v>
      </c>
    </row>
    <row r="4504" spans="6:8" x14ac:dyDescent="0.25">
      <c r="F4504" s="29" t="s">
        <v>6069</v>
      </c>
      <c r="G4504" s="34" t="s">
        <v>1557</v>
      </c>
      <c r="H4504" s="31">
        <f t="shared" si="71"/>
        <v>0.10960000000000003</v>
      </c>
    </row>
    <row r="4505" spans="6:8" x14ac:dyDescent="0.25">
      <c r="F4505" s="33" t="s">
        <v>6070</v>
      </c>
      <c r="G4505" s="34" t="s">
        <v>1557</v>
      </c>
      <c r="H4505" s="31">
        <f t="shared" si="71"/>
        <v>0.10960000000000003</v>
      </c>
    </row>
    <row r="4506" spans="6:8" x14ac:dyDescent="0.25">
      <c r="F4506" s="29" t="s">
        <v>6071</v>
      </c>
      <c r="G4506" s="34" t="s">
        <v>1557</v>
      </c>
      <c r="H4506" s="31">
        <f t="shared" si="71"/>
        <v>0.10960000000000003</v>
      </c>
    </row>
    <row r="4507" spans="6:8" x14ac:dyDescent="0.25">
      <c r="F4507" s="32" t="s">
        <v>6072</v>
      </c>
      <c r="G4507" s="34" t="s">
        <v>1557</v>
      </c>
      <c r="H4507" s="31">
        <f t="shared" si="71"/>
        <v>0.10960000000000003</v>
      </c>
    </row>
    <row r="4508" spans="6:8" x14ac:dyDescent="0.25">
      <c r="F4508" s="33" t="s">
        <v>6073</v>
      </c>
      <c r="G4508" s="34" t="s">
        <v>1557</v>
      </c>
      <c r="H4508" s="31">
        <f t="shared" si="71"/>
        <v>0.10960000000000003</v>
      </c>
    </row>
    <row r="4509" spans="6:8" x14ac:dyDescent="0.25">
      <c r="F4509" s="32" t="s">
        <v>6074</v>
      </c>
      <c r="G4509" s="34" t="s">
        <v>1573</v>
      </c>
      <c r="H4509" s="31">
        <f t="shared" si="71"/>
        <v>0.109888</v>
      </c>
    </row>
    <row r="4510" spans="6:8" x14ac:dyDescent="0.25">
      <c r="F4510" s="33" t="s">
        <v>6075</v>
      </c>
      <c r="G4510" s="34" t="s">
        <v>1573</v>
      </c>
      <c r="H4510" s="31">
        <f t="shared" si="71"/>
        <v>0.109888</v>
      </c>
    </row>
    <row r="4511" spans="6:8" x14ac:dyDescent="0.25">
      <c r="F4511" s="33" t="s">
        <v>6076</v>
      </c>
      <c r="G4511" s="34" t="s">
        <v>1557</v>
      </c>
      <c r="H4511" s="31">
        <f t="shared" si="71"/>
        <v>0.10960000000000003</v>
      </c>
    </row>
    <row r="4512" spans="6:8" x14ac:dyDescent="0.25">
      <c r="F4512" s="58" t="s">
        <v>6077</v>
      </c>
      <c r="G4512" s="34" t="s">
        <v>7731</v>
      </c>
      <c r="H4512" s="31">
        <f t="shared" si="71"/>
        <v>8.5600000000000009E-2</v>
      </c>
    </row>
    <row r="4513" spans="6:8" x14ac:dyDescent="0.25">
      <c r="F4513" s="29" t="s">
        <v>6078</v>
      </c>
      <c r="G4513" s="34" t="s">
        <v>1557</v>
      </c>
      <c r="H4513" s="31">
        <f t="shared" si="71"/>
        <v>0.10960000000000003</v>
      </c>
    </row>
    <row r="4514" spans="6:8" x14ac:dyDescent="0.25">
      <c r="F4514" s="29" t="s">
        <v>6079</v>
      </c>
      <c r="G4514" s="34" t="s">
        <v>1557</v>
      </c>
      <c r="H4514" s="31">
        <f t="shared" si="71"/>
        <v>0.10960000000000003</v>
      </c>
    </row>
    <row r="4515" spans="6:8" x14ac:dyDescent="0.25">
      <c r="F4515" s="33" t="s">
        <v>6080</v>
      </c>
      <c r="G4515" s="34" t="s">
        <v>1557</v>
      </c>
      <c r="H4515" s="31">
        <f t="shared" si="71"/>
        <v>0.10960000000000003</v>
      </c>
    </row>
    <row r="4516" spans="6:8" x14ac:dyDescent="0.25">
      <c r="F4516" s="33" t="s">
        <v>6081</v>
      </c>
      <c r="G4516" s="34" t="s">
        <v>1573</v>
      </c>
      <c r="H4516" s="31">
        <f t="shared" si="71"/>
        <v>0.109888</v>
      </c>
    </row>
    <row r="4517" spans="6:8" x14ac:dyDescent="0.25">
      <c r="F4517" s="33" t="s">
        <v>6082</v>
      </c>
      <c r="G4517" s="34" t="s">
        <v>1571</v>
      </c>
      <c r="H4517" s="31">
        <f t="shared" si="71"/>
        <v>0.11278100000000001</v>
      </c>
    </row>
    <row r="4518" spans="6:8" x14ac:dyDescent="0.25">
      <c r="F4518" s="29" t="s">
        <v>6083</v>
      </c>
      <c r="G4518" s="34" t="s">
        <v>1557</v>
      </c>
      <c r="H4518" s="31">
        <f t="shared" si="71"/>
        <v>0.10960000000000003</v>
      </c>
    </row>
    <row r="4519" spans="6:8" x14ac:dyDescent="0.25">
      <c r="F4519" s="29" t="s">
        <v>6084</v>
      </c>
      <c r="G4519" s="34" t="s">
        <v>1573</v>
      </c>
      <c r="H4519" s="31">
        <f t="shared" si="71"/>
        <v>0.109888</v>
      </c>
    </row>
    <row r="4520" spans="6:8" x14ac:dyDescent="0.25">
      <c r="F4520" s="29" t="s">
        <v>6085</v>
      </c>
      <c r="G4520" s="34" t="s">
        <v>1557</v>
      </c>
      <c r="H4520" s="31">
        <f t="shared" si="71"/>
        <v>0.10960000000000003</v>
      </c>
    </row>
    <row r="4521" spans="6:8" x14ac:dyDescent="0.25">
      <c r="F4521" s="29" t="s">
        <v>6086</v>
      </c>
      <c r="G4521" s="34" t="s">
        <v>1573</v>
      </c>
      <c r="H4521" s="31">
        <f t="shared" si="71"/>
        <v>0.109888</v>
      </c>
    </row>
    <row r="4522" spans="6:8" x14ac:dyDescent="0.25">
      <c r="F4522" s="29" t="s">
        <v>6087</v>
      </c>
      <c r="G4522" s="34" t="s">
        <v>1557</v>
      </c>
      <c r="H4522" s="31">
        <f t="shared" si="71"/>
        <v>0.10960000000000003</v>
      </c>
    </row>
    <row r="4523" spans="6:8" x14ac:dyDescent="0.25">
      <c r="F4523" s="55" t="s">
        <v>6088</v>
      </c>
      <c r="G4523" s="34" t="s">
        <v>1573</v>
      </c>
      <c r="H4523" s="31">
        <f t="shared" si="71"/>
        <v>0.109888</v>
      </c>
    </row>
    <row r="4524" spans="6:8" x14ac:dyDescent="0.25">
      <c r="F4524" s="33" t="s">
        <v>6089</v>
      </c>
      <c r="G4524" s="34" t="s">
        <v>1557</v>
      </c>
      <c r="H4524" s="31">
        <f t="shared" si="71"/>
        <v>0.10960000000000003</v>
      </c>
    </row>
    <row r="4525" spans="6:8" x14ac:dyDescent="0.25">
      <c r="F4525" s="33" t="s">
        <v>6090</v>
      </c>
      <c r="G4525" s="34" t="s">
        <v>1573</v>
      </c>
      <c r="H4525" s="31">
        <f t="shared" si="71"/>
        <v>0.109888</v>
      </c>
    </row>
    <row r="4526" spans="6:8" x14ac:dyDescent="0.25">
      <c r="F4526" s="33" t="s">
        <v>6091</v>
      </c>
      <c r="G4526" s="34" t="s">
        <v>1573</v>
      </c>
      <c r="H4526" s="31">
        <f t="shared" si="71"/>
        <v>0.109888</v>
      </c>
    </row>
    <row r="4527" spans="6:8" x14ac:dyDescent="0.25">
      <c r="F4527" s="29" t="s">
        <v>6092</v>
      </c>
      <c r="G4527" s="34" t="s">
        <v>1573</v>
      </c>
      <c r="H4527" s="31">
        <f t="shared" si="71"/>
        <v>0.109888</v>
      </c>
    </row>
    <row r="4528" spans="6:8" x14ac:dyDescent="0.25">
      <c r="F4528" s="29" t="s">
        <v>6093</v>
      </c>
      <c r="G4528" s="34" t="s">
        <v>1573</v>
      </c>
      <c r="H4528" s="31">
        <f t="shared" si="71"/>
        <v>0.109888</v>
      </c>
    </row>
    <row r="4529" spans="5:8" x14ac:dyDescent="0.25">
      <c r="F4529" s="29" t="s">
        <v>6094</v>
      </c>
      <c r="G4529" s="34" t="s">
        <v>1573</v>
      </c>
      <c r="H4529" s="31">
        <f t="shared" si="71"/>
        <v>0.109888</v>
      </c>
    </row>
    <row r="4530" spans="5:8" x14ac:dyDescent="0.25">
      <c r="F4530" s="48" t="s">
        <v>6095</v>
      </c>
      <c r="G4530" s="34" t="s">
        <v>1573</v>
      </c>
      <c r="H4530" s="31">
        <f t="shared" si="71"/>
        <v>0.109888</v>
      </c>
    </row>
    <row r="4531" spans="5:8" x14ac:dyDescent="0.25">
      <c r="F4531" s="33" t="s">
        <v>6096</v>
      </c>
      <c r="G4531" s="34" t="s">
        <v>1573</v>
      </c>
      <c r="H4531" s="31">
        <f t="shared" si="71"/>
        <v>0.109888</v>
      </c>
    </row>
    <row r="4532" spans="5:8" x14ac:dyDescent="0.25">
      <c r="F4532" s="29" t="s">
        <v>6097</v>
      </c>
      <c r="G4532" s="34" t="s">
        <v>1573</v>
      </c>
      <c r="H4532" s="31">
        <f t="shared" si="71"/>
        <v>0.109888</v>
      </c>
    </row>
    <row r="4533" spans="5:8" x14ac:dyDescent="0.25">
      <c r="F4533" s="29" t="s">
        <v>6098</v>
      </c>
      <c r="G4533" s="34" t="s">
        <v>1573</v>
      </c>
      <c r="H4533" s="31">
        <f t="shared" si="71"/>
        <v>0.109888</v>
      </c>
    </row>
    <row r="4534" spans="5:8" x14ac:dyDescent="0.25">
      <c r="F4534" s="29" t="s">
        <v>6099</v>
      </c>
      <c r="G4534" s="34" t="s">
        <v>1573</v>
      </c>
      <c r="H4534" s="31">
        <f t="shared" si="71"/>
        <v>0.109888</v>
      </c>
    </row>
    <row r="4535" spans="5:8" x14ac:dyDescent="0.25">
      <c r="F4535" s="29" t="s">
        <v>6100</v>
      </c>
      <c r="G4535" s="34" t="s">
        <v>1573</v>
      </c>
      <c r="H4535" s="31">
        <f t="shared" si="71"/>
        <v>0.109888</v>
      </c>
    </row>
    <row r="4536" spans="5:8" x14ac:dyDescent="0.25">
      <c r="F4536" s="29" t="s">
        <v>6101</v>
      </c>
      <c r="G4536" s="34" t="s">
        <v>1573</v>
      </c>
      <c r="H4536" s="31">
        <f t="shared" si="71"/>
        <v>0.109888</v>
      </c>
    </row>
    <row r="4537" spans="5:8" x14ac:dyDescent="0.25">
      <c r="F4537" s="29" t="s">
        <v>6102</v>
      </c>
      <c r="G4537" s="34" t="s">
        <v>1557</v>
      </c>
      <c r="H4537" s="31">
        <f t="shared" si="71"/>
        <v>0.10960000000000003</v>
      </c>
    </row>
    <row r="4538" spans="5:8" x14ac:dyDescent="0.25">
      <c r="F4538" s="29" t="s">
        <v>6103</v>
      </c>
      <c r="G4538" s="34" t="s">
        <v>1573</v>
      </c>
      <c r="H4538" s="31">
        <f t="shared" si="71"/>
        <v>0.109888</v>
      </c>
    </row>
    <row r="4539" spans="5:8" x14ac:dyDescent="0.25">
      <c r="F4539" s="29" t="s">
        <v>6104</v>
      </c>
      <c r="G4539" s="34" t="s">
        <v>1573</v>
      </c>
      <c r="H4539" s="31">
        <f t="shared" si="71"/>
        <v>0.109888</v>
      </c>
    </row>
    <row r="4540" spans="5:8" x14ac:dyDescent="0.25">
      <c r="F4540" s="32" t="s">
        <v>6105</v>
      </c>
      <c r="G4540" s="34" t="s">
        <v>1553</v>
      </c>
      <c r="H4540" s="31">
        <f t="shared" si="71"/>
        <v>8.5400000000000031E-2</v>
      </c>
    </row>
    <row r="4541" spans="5:8" x14ac:dyDescent="0.25">
      <c r="F4541" s="33" t="s">
        <v>6106</v>
      </c>
      <c r="G4541" s="34" t="s">
        <v>1573</v>
      </c>
      <c r="H4541" s="31">
        <f t="shared" si="71"/>
        <v>0.109888</v>
      </c>
    </row>
    <row r="4542" spans="5:8" x14ac:dyDescent="0.25">
      <c r="E4542" s="56"/>
      <c r="F4542" s="32" t="s">
        <v>6107</v>
      </c>
      <c r="G4542" s="34" t="s">
        <v>1573</v>
      </c>
      <c r="H4542" s="31">
        <f t="shared" si="71"/>
        <v>0.109888</v>
      </c>
    </row>
    <row r="4543" spans="5:8" x14ac:dyDescent="0.25">
      <c r="E4543" s="60"/>
      <c r="F4543" s="33" t="s">
        <v>6108</v>
      </c>
      <c r="G4543" s="34" t="s">
        <v>1573</v>
      </c>
      <c r="H4543" s="31">
        <f t="shared" si="71"/>
        <v>0.109888</v>
      </c>
    </row>
    <row r="4544" spans="5:8" x14ac:dyDescent="0.25">
      <c r="E4544" s="60"/>
      <c r="F4544" s="29" t="s">
        <v>6109</v>
      </c>
      <c r="G4544" s="34" t="s">
        <v>1557</v>
      </c>
      <c r="H4544" s="31">
        <f t="shared" si="71"/>
        <v>0.10960000000000003</v>
      </c>
    </row>
    <row r="4545" spans="5:8" x14ac:dyDescent="0.25">
      <c r="E4545" s="60"/>
      <c r="F4545" s="29" t="s">
        <v>6110</v>
      </c>
      <c r="G4545" s="34" t="s">
        <v>7736</v>
      </c>
      <c r="H4545" s="31">
        <f t="shared" si="71"/>
        <v>0</v>
      </c>
    </row>
    <row r="4546" spans="5:8" x14ac:dyDescent="0.25">
      <c r="E4546" s="56"/>
      <c r="F4546" s="29" t="s">
        <v>6111</v>
      </c>
      <c r="G4546" s="34" t="s">
        <v>1573</v>
      </c>
      <c r="H4546" s="31">
        <f t="shared" si="71"/>
        <v>0.109888</v>
      </c>
    </row>
    <row r="4547" spans="5:8" x14ac:dyDescent="0.25">
      <c r="E4547" s="56"/>
      <c r="F4547" s="29" t="s">
        <v>6112</v>
      </c>
      <c r="G4547" s="34" t="s">
        <v>1573</v>
      </c>
      <c r="H4547" s="31">
        <f t="shared" si="71"/>
        <v>0.109888</v>
      </c>
    </row>
    <row r="4548" spans="5:8" x14ac:dyDescent="0.25">
      <c r="E4548" s="56"/>
      <c r="F4548" s="33" t="s">
        <v>6113</v>
      </c>
      <c r="G4548" s="34" t="s">
        <v>1557</v>
      </c>
      <c r="H4548" s="31">
        <f t="shared" ref="H4548:H4611" si="72">VLOOKUP(G4548,$A$4:$B$31,2,FALSE)</f>
        <v>0.10960000000000003</v>
      </c>
    </row>
    <row r="4549" spans="5:8" x14ac:dyDescent="0.25">
      <c r="E4549" s="56"/>
      <c r="F4549" s="29" t="s">
        <v>6114</v>
      </c>
      <c r="G4549" s="34" t="s">
        <v>1573</v>
      </c>
      <c r="H4549" s="31">
        <f t="shared" si="72"/>
        <v>0.109888</v>
      </c>
    </row>
    <row r="4550" spans="5:8" x14ac:dyDescent="0.25">
      <c r="E4550" s="56"/>
      <c r="F4550" s="33" t="s">
        <v>6115</v>
      </c>
      <c r="G4550" s="34" t="s">
        <v>1573</v>
      </c>
      <c r="H4550" s="31">
        <f t="shared" si="72"/>
        <v>0.109888</v>
      </c>
    </row>
    <row r="4551" spans="5:8" x14ac:dyDescent="0.25">
      <c r="E4551" s="56"/>
      <c r="F4551" s="29" t="s">
        <v>6116</v>
      </c>
      <c r="G4551" s="34" t="s">
        <v>1573</v>
      </c>
      <c r="H4551" s="31">
        <f t="shared" si="72"/>
        <v>0.109888</v>
      </c>
    </row>
    <row r="4552" spans="5:8" x14ac:dyDescent="0.25">
      <c r="E4552" s="56"/>
      <c r="F4552" s="32" t="s">
        <v>6117</v>
      </c>
      <c r="G4552" s="34" t="s">
        <v>1573</v>
      </c>
      <c r="H4552" s="31">
        <f t="shared" si="72"/>
        <v>0.109888</v>
      </c>
    </row>
    <row r="4553" spans="5:8" x14ac:dyDescent="0.25">
      <c r="E4553" s="56"/>
      <c r="F4553" s="33" t="s">
        <v>6118</v>
      </c>
      <c r="G4553" s="34" t="s">
        <v>1573</v>
      </c>
      <c r="H4553" s="31">
        <f t="shared" si="72"/>
        <v>0.109888</v>
      </c>
    </row>
    <row r="4554" spans="5:8" x14ac:dyDescent="0.25">
      <c r="E4554" s="56"/>
      <c r="F4554" s="29" t="s">
        <v>6119</v>
      </c>
      <c r="G4554" s="34" t="s">
        <v>1573</v>
      </c>
      <c r="H4554" s="31">
        <f t="shared" si="72"/>
        <v>0.109888</v>
      </c>
    </row>
    <row r="4555" spans="5:8" x14ac:dyDescent="0.25">
      <c r="E4555" s="56"/>
      <c r="F4555" s="29" t="s">
        <v>6120</v>
      </c>
      <c r="G4555" s="34" t="s">
        <v>1573</v>
      </c>
      <c r="H4555" s="31">
        <f t="shared" si="72"/>
        <v>0.109888</v>
      </c>
    </row>
    <row r="4556" spans="5:8" x14ac:dyDescent="0.25">
      <c r="E4556" s="56"/>
      <c r="F4556" s="33" t="s">
        <v>6121</v>
      </c>
      <c r="G4556" s="34" t="s">
        <v>1573</v>
      </c>
      <c r="H4556" s="31">
        <f t="shared" si="72"/>
        <v>0.109888</v>
      </c>
    </row>
    <row r="4557" spans="5:8" x14ac:dyDescent="0.25">
      <c r="E4557" s="56"/>
      <c r="F4557" s="49" t="s">
        <v>6122</v>
      </c>
      <c r="G4557" s="34" t="s">
        <v>1573</v>
      </c>
      <c r="H4557" s="31">
        <f t="shared" si="72"/>
        <v>0.109888</v>
      </c>
    </row>
    <row r="4558" spans="5:8" x14ac:dyDescent="0.25">
      <c r="F4558" s="29" t="s">
        <v>6123</v>
      </c>
      <c r="G4558" s="34" t="s">
        <v>1573</v>
      </c>
      <c r="H4558" s="31">
        <f t="shared" si="72"/>
        <v>0.109888</v>
      </c>
    </row>
    <row r="4559" spans="5:8" x14ac:dyDescent="0.25">
      <c r="F4559" s="33" t="s">
        <v>6124</v>
      </c>
      <c r="G4559" s="34" t="s">
        <v>1573</v>
      </c>
      <c r="H4559" s="31">
        <f t="shared" si="72"/>
        <v>0.109888</v>
      </c>
    </row>
    <row r="4560" spans="5:8" x14ac:dyDescent="0.25">
      <c r="F4560" s="33" t="s">
        <v>6125</v>
      </c>
      <c r="G4560" s="34" t="s">
        <v>1557</v>
      </c>
      <c r="H4560" s="31">
        <f t="shared" si="72"/>
        <v>0.10960000000000003</v>
      </c>
    </row>
    <row r="4561" spans="6:8" x14ac:dyDescent="0.25">
      <c r="F4561" s="33" t="s">
        <v>6126</v>
      </c>
      <c r="G4561" s="34" t="s">
        <v>1573</v>
      </c>
      <c r="H4561" s="31">
        <f t="shared" si="72"/>
        <v>0.109888</v>
      </c>
    </row>
    <row r="4562" spans="6:8" x14ac:dyDescent="0.25">
      <c r="F4562" s="29" t="s">
        <v>6127</v>
      </c>
      <c r="G4562" s="34" t="s">
        <v>1573</v>
      </c>
      <c r="H4562" s="31">
        <f t="shared" si="72"/>
        <v>0.109888</v>
      </c>
    </row>
    <row r="4563" spans="6:8" x14ac:dyDescent="0.25">
      <c r="F4563" s="48" t="s">
        <v>6128</v>
      </c>
      <c r="G4563" s="34" t="s">
        <v>1573</v>
      </c>
      <c r="H4563" s="31">
        <f t="shared" si="72"/>
        <v>0.109888</v>
      </c>
    </row>
    <row r="4564" spans="6:8" x14ac:dyDescent="0.25">
      <c r="F4564" s="29" t="s">
        <v>6129</v>
      </c>
      <c r="G4564" s="34" t="s">
        <v>1573</v>
      </c>
      <c r="H4564" s="31">
        <f t="shared" si="72"/>
        <v>0.109888</v>
      </c>
    </row>
    <row r="4565" spans="6:8" x14ac:dyDescent="0.25">
      <c r="F4565" s="29" t="s">
        <v>6130</v>
      </c>
      <c r="G4565" s="34" t="s">
        <v>1573</v>
      </c>
      <c r="H4565" s="31">
        <f t="shared" si="72"/>
        <v>0.109888</v>
      </c>
    </row>
    <row r="4566" spans="6:8" x14ac:dyDescent="0.25">
      <c r="F4566" s="33" t="s">
        <v>6131</v>
      </c>
      <c r="G4566" s="34" t="s">
        <v>1573</v>
      </c>
      <c r="H4566" s="31">
        <f t="shared" si="72"/>
        <v>0.109888</v>
      </c>
    </row>
    <row r="4567" spans="6:8" x14ac:dyDescent="0.25">
      <c r="F4567" s="29" t="s">
        <v>6132</v>
      </c>
      <c r="G4567" s="34" t="s">
        <v>1573</v>
      </c>
      <c r="H4567" s="31">
        <f t="shared" si="72"/>
        <v>0.109888</v>
      </c>
    </row>
    <row r="4568" spans="6:8" x14ac:dyDescent="0.25">
      <c r="F4568" s="29" t="s">
        <v>6133</v>
      </c>
      <c r="G4568" s="34" t="s">
        <v>1573</v>
      </c>
      <c r="H4568" s="31">
        <f t="shared" si="72"/>
        <v>0.109888</v>
      </c>
    </row>
    <row r="4569" spans="6:8" x14ac:dyDescent="0.25">
      <c r="F4569" s="29" t="s">
        <v>6134</v>
      </c>
      <c r="G4569" s="34" t="s">
        <v>1573</v>
      </c>
      <c r="H4569" s="31">
        <f t="shared" si="72"/>
        <v>0.109888</v>
      </c>
    </row>
    <row r="4570" spans="6:8" x14ac:dyDescent="0.25">
      <c r="F4570" s="29" t="s">
        <v>6135</v>
      </c>
      <c r="G4570" s="34" t="s">
        <v>1573</v>
      </c>
      <c r="H4570" s="31">
        <f t="shared" si="72"/>
        <v>0.109888</v>
      </c>
    </row>
    <row r="4571" spans="6:8" x14ac:dyDescent="0.25">
      <c r="F4571" s="49" t="s">
        <v>6136</v>
      </c>
      <c r="G4571" s="34" t="s">
        <v>1573</v>
      </c>
      <c r="H4571" s="31">
        <f t="shared" si="72"/>
        <v>0.109888</v>
      </c>
    </row>
    <row r="4572" spans="6:8" x14ac:dyDescent="0.25">
      <c r="F4572" s="32" t="s">
        <v>6137</v>
      </c>
      <c r="G4572" s="34" t="s">
        <v>1573</v>
      </c>
      <c r="H4572" s="31">
        <f t="shared" si="72"/>
        <v>0.109888</v>
      </c>
    </row>
    <row r="4573" spans="6:8" x14ac:dyDescent="0.25">
      <c r="F4573" s="50" t="s">
        <v>6138</v>
      </c>
      <c r="G4573" s="34" t="s">
        <v>1573</v>
      </c>
      <c r="H4573" s="31">
        <f t="shared" si="72"/>
        <v>0.109888</v>
      </c>
    </row>
    <row r="4574" spans="6:8" x14ac:dyDescent="0.25">
      <c r="F4574" s="29" t="s">
        <v>6139</v>
      </c>
      <c r="G4574" s="34" t="s">
        <v>1573</v>
      </c>
      <c r="H4574" s="31">
        <f t="shared" si="72"/>
        <v>0.109888</v>
      </c>
    </row>
    <row r="4575" spans="6:8" x14ac:dyDescent="0.25">
      <c r="F4575" s="29" t="s">
        <v>6140</v>
      </c>
      <c r="G4575" s="34" t="s">
        <v>1573</v>
      </c>
      <c r="H4575" s="31">
        <f t="shared" si="72"/>
        <v>0.109888</v>
      </c>
    </row>
    <row r="4576" spans="6:8" x14ac:dyDescent="0.25">
      <c r="F4576" s="29" t="s">
        <v>6141</v>
      </c>
      <c r="G4576" s="34" t="s">
        <v>1573</v>
      </c>
      <c r="H4576" s="31">
        <f t="shared" si="72"/>
        <v>0.109888</v>
      </c>
    </row>
    <row r="4577" spans="6:8" x14ac:dyDescent="0.25">
      <c r="F4577" s="33" t="s">
        <v>6142</v>
      </c>
      <c r="G4577" s="34" t="s">
        <v>1573</v>
      </c>
      <c r="H4577" s="31">
        <f t="shared" si="72"/>
        <v>0.109888</v>
      </c>
    </row>
    <row r="4578" spans="6:8" x14ac:dyDescent="0.25">
      <c r="F4578" s="29" t="s">
        <v>6143</v>
      </c>
      <c r="G4578" s="34" t="s">
        <v>1573</v>
      </c>
      <c r="H4578" s="31">
        <f t="shared" si="72"/>
        <v>0.109888</v>
      </c>
    </row>
    <row r="4579" spans="6:8" x14ac:dyDescent="0.25">
      <c r="F4579" s="33" t="s">
        <v>6144</v>
      </c>
      <c r="G4579" s="34" t="s">
        <v>1573</v>
      </c>
      <c r="H4579" s="31">
        <f t="shared" si="72"/>
        <v>0.109888</v>
      </c>
    </row>
    <row r="4580" spans="6:8" x14ac:dyDescent="0.25">
      <c r="F4580" s="50" t="s">
        <v>6145</v>
      </c>
      <c r="G4580" s="34" t="s">
        <v>1573</v>
      </c>
      <c r="H4580" s="31">
        <f t="shared" si="72"/>
        <v>0.109888</v>
      </c>
    </row>
    <row r="4581" spans="6:8" x14ac:dyDescent="0.25">
      <c r="F4581" s="29" t="s">
        <v>6146</v>
      </c>
      <c r="G4581" s="34" t="s">
        <v>1573</v>
      </c>
      <c r="H4581" s="31">
        <f t="shared" si="72"/>
        <v>0.109888</v>
      </c>
    </row>
    <row r="4582" spans="6:8" x14ac:dyDescent="0.25">
      <c r="F4582" s="33" t="s">
        <v>6147</v>
      </c>
      <c r="G4582" s="34" t="s">
        <v>1573</v>
      </c>
      <c r="H4582" s="31">
        <f t="shared" si="72"/>
        <v>0.109888</v>
      </c>
    </row>
    <row r="4583" spans="6:8" x14ac:dyDescent="0.25">
      <c r="F4583" s="29" t="s">
        <v>6148</v>
      </c>
      <c r="G4583" s="34" t="s">
        <v>1573</v>
      </c>
      <c r="H4583" s="31">
        <f t="shared" si="72"/>
        <v>0.109888</v>
      </c>
    </row>
    <row r="4584" spans="6:8" x14ac:dyDescent="0.25">
      <c r="F4584" s="33" t="s">
        <v>6149</v>
      </c>
      <c r="G4584" s="34" t="s">
        <v>1573</v>
      </c>
      <c r="H4584" s="31">
        <f t="shared" si="72"/>
        <v>0.109888</v>
      </c>
    </row>
    <row r="4585" spans="6:8" x14ac:dyDescent="0.25">
      <c r="F4585" s="33" t="s">
        <v>6150</v>
      </c>
      <c r="G4585" s="34" t="s">
        <v>1573</v>
      </c>
      <c r="H4585" s="31">
        <f t="shared" si="72"/>
        <v>0.109888</v>
      </c>
    </row>
    <row r="4586" spans="6:8" x14ac:dyDescent="0.25">
      <c r="F4586" s="29" t="s">
        <v>6151</v>
      </c>
      <c r="G4586" s="34" t="s">
        <v>1573</v>
      </c>
      <c r="H4586" s="31">
        <f t="shared" si="72"/>
        <v>0.109888</v>
      </c>
    </row>
    <row r="4587" spans="6:8" x14ac:dyDescent="0.25">
      <c r="F4587" s="29" t="s">
        <v>6152</v>
      </c>
      <c r="G4587" s="34" t="s">
        <v>1573</v>
      </c>
      <c r="H4587" s="31">
        <f t="shared" si="72"/>
        <v>0.109888</v>
      </c>
    </row>
    <row r="4588" spans="6:8" x14ac:dyDescent="0.25">
      <c r="F4588" s="33" t="s">
        <v>6153</v>
      </c>
      <c r="G4588" s="34" t="s">
        <v>1573</v>
      </c>
      <c r="H4588" s="31">
        <f t="shared" si="72"/>
        <v>0.109888</v>
      </c>
    </row>
    <row r="4589" spans="6:8" x14ac:dyDescent="0.25">
      <c r="F4589" s="33" t="s">
        <v>6154</v>
      </c>
      <c r="G4589" s="34" t="s">
        <v>1557</v>
      </c>
      <c r="H4589" s="31">
        <f t="shared" si="72"/>
        <v>0.10960000000000003</v>
      </c>
    </row>
    <row r="4590" spans="6:8" x14ac:dyDescent="0.25">
      <c r="F4590" s="43" t="s">
        <v>6155</v>
      </c>
      <c r="G4590" s="34" t="s">
        <v>1573</v>
      </c>
      <c r="H4590" s="31">
        <f t="shared" si="72"/>
        <v>0.109888</v>
      </c>
    </row>
    <row r="4591" spans="6:8" x14ac:dyDescent="0.25">
      <c r="F4591" s="29" t="s">
        <v>6156</v>
      </c>
      <c r="G4591" s="34" t="s">
        <v>1573</v>
      </c>
      <c r="H4591" s="31">
        <f t="shared" si="72"/>
        <v>0.109888</v>
      </c>
    </row>
    <row r="4592" spans="6:8" x14ac:dyDescent="0.25">
      <c r="F4592" s="33" t="s">
        <v>6157</v>
      </c>
      <c r="G4592" s="34" t="s">
        <v>1573</v>
      </c>
      <c r="H4592" s="31">
        <f t="shared" si="72"/>
        <v>0.109888</v>
      </c>
    </row>
    <row r="4593" spans="6:8" x14ac:dyDescent="0.25">
      <c r="F4593" s="49" t="s">
        <v>6158</v>
      </c>
      <c r="G4593" s="34" t="s">
        <v>1573</v>
      </c>
      <c r="H4593" s="31">
        <f t="shared" si="72"/>
        <v>0.109888</v>
      </c>
    </row>
    <row r="4594" spans="6:8" x14ac:dyDescent="0.25">
      <c r="F4594" s="29" t="s">
        <v>6159</v>
      </c>
      <c r="G4594" s="34" t="s">
        <v>1573</v>
      </c>
      <c r="H4594" s="31">
        <f t="shared" si="72"/>
        <v>0.109888</v>
      </c>
    </row>
    <row r="4595" spans="6:8" x14ac:dyDescent="0.25">
      <c r="F4595" s="48" t="s">
        <v>6160</v>
      </c>
      <c r="G4595" s="34" t="s">
        <v>1573</v>
      </c>
      <c r="H4595" s="31">
        <f t="shared" si="72"/>
        <v>0.109888</v>
      </c>
    </row>
    <row r="4596" spans="6:8" x14ac:dyDescent="0.25">
      <c r="F4596" s="33" t="s">
        <v>6161</v>
      </c>
      <c r="G4596" s="34" t="s">
        <v>1573</v>
      </c>
      <c r="H4596" s="31">
        <f t="shared" si="72"/>
        <v>0.109888</v>
      </c>
    </row>
    <row r="4597" spans="6:8" x14ac:dyDescent="0.25">
      <c r="F4597" s="29" t="s">
        <v>6162</v>
      </c>
      <c r="G4597" s="34" t="s">
        <v>1557</v>
      </c>
      <c r="H4597" s="31">
        <f t="shared" si="72"/>
        <v>0.10960000000000003</v>
      </c>
    </row>
    <row r="4598" spans="6:8" x14ac:dyDescent="0.25">
      <c r="F4598" s="29" t="s">
        <v>6163</v>
      </c>
      <c r="G4598" s="34" t="s">
        <v>1573</v>
      </c>
      <c r="H4598" s="31">
        <f t="shared" si="72"/>
        <v>0.109888</v>
      </c>
    </row>
    <row r="4599" spans="6:8" x14ac:dyDescent="0.25">
      <c r="F4599" s="29" t="s">
        <v>6164</v>
      </c>
      <c r="G4599" s="34" t="s">
        <v>1573</v>
      </c>
      <c r="H4599" s="31">
        <f t="shared" si="72"/>
        <v>0.109888</v>
      </c>
    </row>
    <row r="4600" spans="6:8" x14ac:dyDescent="0.25">
      <c r="F4600" s="43" t="s">
        <v>6165</v>
      </c>
      <c r="G4600" s="34" t="s">
        <v>1573</v>
      </c>
      <c r="H4600" s="31">
        <f t="shared" si="72"/>
        <v>0.109888</v>
      </c>
    </row>
    <row r="4601" spans="6:8" x14ac:dyDescent="0.25">
      <c r="F4601" s="29" t="s">
        <v>6166</v>
      </c>
      <c r="G4601" s="34" t="s">
        <v>1573</v>
      </c>
      <c r="H4601" s="31">
        <f t="shared" si="72"/>
        <v>0.109888</v>
      </c>
    </row>
    <row r="4602" spans="6:8" x14ac:dyDescent="0.25">
      <c r="F4602" s="29" t="s">
        <v>6167</v>
      </c>
      <c r="G4602" s="34" t="s">
        <v>1557</v>
      </c>
      <c r="H4602" s="31">
        <f t="shared" si="72"/>
        <v>0.10960000000000003</v>
      </c>
    </row>
    <row r="4603" spans="6:8" x14ac:dyDescent="0.25">
      <c r="F4603" s="29" t="s">
        <v>6168</v>
      </c>
      <c r="G4603" s="34" t="s">
        <v>1573</v>
      </c>
      <c r="H4603" s="31">
        <f t="shared" si="72"/>
        <v>0.109888</v>
      </c>
    </row>
    <row r="4604" spans="6:8" x14ac:dyDescent="0.25">
      <c r="F4604" s="29" t="s">
        <v>6169</v>
      </c>
      <c r="G4604" s="34" t="s">
        <v>1573</v>
      </c>
      <c r="H4604" s="31">
        <f t="shared" si="72"/>
        <v>0.109888</v>
      </c>
    </row>
    <row r="4605" spans="6:8" x14ac:dyDescent="0.25">
      <c r="F4605" s="32" t="s">
        <v>6170</v>
      </c>
      <c r="G4605" s="34" t="s">
        <v>1573</v>
      </c>
      <c r="H4605" s="31">
        <f t="shared" si="72"/>
        <v>0.109888</v>
      </c>
    </row>
    <row r="4606" spans="6:8" x14ac:dyDescent="0.25">
      <c r="F4606" s="43" t="s">
        <v>6171</v>
      </c>
      <c r="G4606" s="34" t="s">
        <v>1573</v>
      </c>
      <c r="H4606" s="31">
        <f t="shared" si="72"/>
        <v>0.109888</v>
      </c>
    </row>
    <row r="4607" spans="6:8" x14ac:dyDescent="0.25">
      <c r="F4607" s="29" t="s">
        <v>6172</v>
      </c>
      <c r="G4607" s="34" t="s">
        <v>1573</v>
      </c>
      <c r="H4607" s="31">
        <f t="shared" si="72"/>
        <v>0.109888</v>
      </c>
    </row>
    <row r="4608" spans="6:8" x14ac:dyDescent="0.25">
      <c r="F4608" s="29" t="s">
        <v>6173</v>
      </c>
      <c r="G4608" s="34" t="s">
        <v>1573</v>
      </c>
      <c r="H4608" s="31">
        <f t="shared" si="72"/>
        <v>0.109888</v>
      </c>
    </row>
    <row r="4609" spans="6:8" x14ac:dyDescent="0.25">
      <c r="F4609" s="29" t="s">
        <v>6174</v>
      </c>
      <c r="G4609" s="34" t="s">
        <v>1573</v>
      </c>
      <c r="H4609" s="31">
        <f t="shared" si="72"/>
        <v>0.109888</v>
      </c>
    </row>
    <row r="4610" spans="6:8" x14ac:dyDescent="0.25">
      <c r="F4610" s="29" t="s">
        <v>6175</v>
      </c>
      <c r="G4610" s="34" t="s">
        <v>1573</v>
      </c>
      <c r="H4610" s="31">
        <f t="shared" si="72"/>
        <v>0.109888</v>
      </c>
    </row>
    <row r="4611" spans="6:8" x14ac:dyDescent="0.25">
      <c r="F4611" s="29" t="s">
        <v>6176</v>
      </c>
      <c r="G4611" s="34" t="s">
        <v>1573</v>
      </c>
      <c r="H4611" s="31">
        <f t="shared" si="72"/>
        <v>0.109888</v>
      </c>
    </row>
    <row r="4612" spans="6:8" x14ac:dyDescent="0.25">
      <c r="F4612" s="29" t="s">
        <v>6177</v>
      </c>
      <c r="G4612" s="34" t="s">
        <v>1573</v>
      </c>
      <c r="H4612" s="31">
        <f t="shared" ref="H4612:H4675" si="73">VLOOKUP(G4612,$A$4:$B$31,2,FALSE)</f>
        <v>0.109888</v>
      </c>
    </row>
    <row r="4613" spans="6:8" x14ac:dyDescent="0.25">
      <c r="F4613" s="32" t="s">
        <v>6178</v>
      </c>
      <c r="G4613" s="34" t="s">
        <v>1573</v>
      </c>
      <c r="H4613" s="31">
        <f t="shared" si="73"/>
        <v>0.109888</v>
      </c>
    </row>
    <row r="4614" spans="6:8" x14ac:dyDescent="0.25">
      <c r="F4614" s="29" t="s">
        <v>6179</v>
      </c>
      <c r="G4614" s="34" t="s">
        <v>1573</v>
      </c>
      <c r="H4614" s="31">
        <f t="shared" si="73"/>
        <v>0.109888</v>
      </c>
    </row>
    <row r="4615" spans="6:8" x14ac:dyDescent="0.25">
      <c r="F4615" s="33" t="s">
        <v>6180</v>
      </c>
      <c r="G4615" s="34" t="s">
        <v>1573</v>
      </c>
      <c r="H4615" s="31">
        <f t="shared" si="73"/>
        <v>0.109888</v>
      </c>
    </row>
    <row r="4616" spans="6:8" x14ac:dyDescent="0.25">
      <c r="F4616" s="33" t="s">
        <v>6181</v>
      </c>
      <c r="G4616" s="34" t="s">
        <v>1573</v>
      </c>
      <c r="H4616" s="31">
        <f t="shared" si="73"/>
        <v>0.109888</v>
      </c>
    </row>
    <row r="4617" spans="6:8" x14ac:dyDescent="0.25">
      <c r="F4617" s="29" t="s">
        <v>6182</v>
      </c>
      <c r="G4617" s="34" t="s">
        <v>1573</v>
      </c>
      <c r="H4617" s="31">
        <f t="shared" si="73"/>
        <v>0.109888</v>
      </c>
    </row>
    <row r="4618" spans="6:8" x14ac:dyDescent="0.25">
      <c r="F4618" s="43" t="s">
        <v>6183</v>
      </c>
      <c r="G4618" s="34" t="s">
        <v>1573</v>
      </c>
      <c r="H4618" s="31">
        <f t="shared" si="73"/>
        <v>0.109888</v>
      </c>
    </row>
    <row r="4619" spans="6:8" x14ac:dyDescent="0.25">
      <c r="F4619" s="29" t="s">
        <v>6184</v>
      </c>
      <c r="G4619" s="34" t="s">
        <v>1573</v>
      </c>
      <c r="H4619" s="31">
        <f t="shared" si="73"/>
        <v>0.109888</v>
      </c>
    </row>
    <row r="4620" spans="6:8" x14ac:dyDescent="0.25">
      <c r="F4620" s="29" t="s">
        <v>6185</v>
      </c>
      <c r="G4620" s="34" t="s">
        <v>1573</v>
      </c>
      <c r="H4620" s="31">
        <f t="shared" si="73"/>
        <v>0.109888</v>
      </c>
    </row>
    <row r="4621" spans="6:8" x14ac:dyDescent="0.25">
      <c r="F4621" s="50" t="s">
        <v>6186</v>
      </c>
      <c r="G4621" s="34" t="s">
        <v>1546</v>
      </c>
      <c r="H4621" s="31">
        <f t="shared" si="73"/>
        <v>0.11529999999999996</v>
      </c>
    </row>
    <row r="4622" spans="6:8" x14ac:dyDescent="0.25">
      <c r="F4622" s="29" t="s">
        <v>6187</v>
      </c>
      <c r="G4622" s="34" t="s">
        <v>1600</v>
      </c>
      <c r="H4622" s="31">
        <f t="shared" si="73"/>
        <v>0.11529999999999996</v>
      </c>
    </row>
    <row r="4623" spans="6:8" x14ac:dyDescent="0.25">
      <c r="F4623" s="33" t="s">
        <v>6188</v>
      </c>
      <c r="G4623" s="34" t="s">
        <v>1600</v>
      </c>
      <c r="H4623" s="31">
        <f t="shared" si="73"/>
        <v>0.11529999999999996</v>
      </c>
    </row>
    <row r="4624" spans="6:8" x14ac:dyDescent="0.25">
      <c r="F4624" s="29" t="s">
        <v>6189</v>
      </c>
      <c r="G4624" s="34" t="s">
        <v>1557</v>
      </c>
      <c r="H4624" s="31">
        <f t="shared" si="73"/>
        <v>0.10960000000000003</v>
      </c>
    </row>
    <row r="4625" spans="6:8" x14ac:dyDescent="0.25">
      <c r="F4625" s="32" t="s">
        <v>6190</v>
      </c>
      <c r="G4625" s="34" t="s">
        <v>1557</v>
      </c>
      <c r="H4625" s="31">
        <f t="shared" si="73"/>
        <v>0.10960000000000003</v>
      </c>
    </row>
    <row r="4626" spans="6:8" x14ac:dyDescent="0.25">
      <c r="F4626" s="29" t="s">
        <v>6191</v>
      </c>
      <c r="G4626" s="34" t="s">
        <v>1546</v>
      </c>
      <c r="H4626" s="31">
        <f t="shared" si="73"/>
        <v>0.11529999999999996</v>
      </c>
    </row>
    <row r="4627" spans="6:8" x14ac:dyDescent="0.25">
      <c r="F4627" s="42" t="s">
        <v>6192</v>
      </c>
      <c r="G4627" s="34" t="s">
        <v>1600</v>
      </c>
      <c r="H4627" s="31">
        <f t="shared" si="73"/>
        <v>0.11529999999999996</v>
      </c>
    </row>
    <row r="4628" spans="6:8" x14ac:dyDescent="0.25">
      <c r="F4628" s="33" t="s">
        <v>6193</v>
      </c>
      <c r="G4628" s="34" t="s">
        <v>1546</v>
      </c>
      <c r="H4628" s="31">
        <f t="shared" si="73"/>
        <v>0.11529999999999996</v>
      </c>
    </row>
    <row r="4629" spans="6:8" x14ac:dyDescent="0.25">
      <c r="F4629" s="33" t="s">
        <v>6194</v>
      </c>
      <c r="G4629" s="34" t="s">
        <v>1557</v>
      </c>
      <c r="H4629" s="31">
        <f t="shared" si="73"/>
        <v>0.10960000000000003</v>
      </c>
    </row>
    <row r="4630" spans="6:8" x14ac:dyDescent="0.25">
      <c r="F4630" s="29" t="s">
        <v>6195</v>
      </c>
      <c r="G4630" s="34" t="s">
        <v>1600</v>
      </c>
      <c r="H4630" s="31">
        <f t="shared" si="73"/>
        <v>0.11529999999999996</v>
      </c>
    </row>
    <row r="4631" spans="6:8" x14ac:dyDescent="0.25">
      <c r="F4631" s="33" t="s">
        <v>6196</v>
      </c>
      <c r="G4631" s="34" t="s">
        <v>1600</v>
      </c>
      <c r="H4631" s="31">
        <f t="shared" si="73"/>
        <v>0.11529999999999996</v>
      </c>
    </row>
    <row r="4632" spans="6:8" x14ac:dyDescent="0.25">
      <c r="F4632" s="29" t="s">
        <v>6197</v>
      </c>
      <c r="G4632" s="34" t="s">
        <v>1557</v>
      </c>
      <c r="H4632" s="31">
        <f t="shared" si="73"/>
        <v>0.10960000000000003</v>
      </c>
    </row>
    <row r="4633" spans="6:8" x14ac:dyDescent="0.25">
      <c r="F4633" s="48" t="s">
        <v>6198</v>
      </c>
      <c r="G4633" s="34" t="s">
        <v>1557</v>
      </c>
      <c r="H4633" s="31">
        <f t="shared" si="73"/>
        <v>0.10960000000000003</v>
      </c>
    </row>
    <row r="4634" spans="6:8" x14ac:dyDescent="0.25">
      <c r="F4634" s="29" t="s">
        <v>6199</v>
      </c>
      <c r="G4634" s="34" t="s">
        <v>1557</v>
      </c>
      <c r="H4634" s="31">
        <f t="shared" si="73"/>
        <v>0.10960000000000003</v>
      </c>
    </row>
    <row r="4635" spans="6:8" x14ac:dyDescent="0.25">
      <c r="F4635" s="46" t="s">
        <v>6200</v>
      </c>
      <c r="G4635" s="34" t="s">
        <v>1557</v>
      </c>
      <c r="H4635" s="31">
        <f t="shared" si="73"/>
        <v>0.10960000000000003</v>
      </c>
    </row>
    <row r="4636" spans="6:8" x14ac:dyDescent="0.25">
      <c r="F4636" s="48" t="s">
        <v>6201</v>
      </c>
      <c r="G4636" s="34" t="s">
        <v>1557</v>
      </c>
      <c r="H4636" s="31">
        <f t="shared" si="73"/>
        <v>0.10960000000000003</v>
      </c>
    </row>
    <row r="4637" spans="6:8" x14ac:dyDescent="0.25">
      <c r="F4637" s="29" t="s">
        <v>6202</v>
      </c>
      <c r="G4637" s="34" t="s">
        <v>1571</v>
      </c>
      <c r="H4637" s="31">
        <f t="shared" si="73"/>
        <v>0.11278100000000001</v>
      </c>
    </row>
    <row r="4638" spans="6:8" x14ac:dyDescent="0.25">
      <c r="F4638" s="54" t="s">
        <v>6203</v>
      </c>
      <c r="G4638" s="34" t="s">
        <v>1557</v>
      </c>
      <c r="H4638" s="31">
        <f t="shared" si="73"/>
        <v>0.10960000000000003</v>
      </c>
    </row>
    <row r="4639" spans="6:8" x14ac:dyDescent="0.25">
      <c r="F4639" s="29" t="s">
        <v>6204</v>
      </c>
      <c r="G4639" s="34" t="s">
        <v>1557</v>
      </c>
      <c r="H4639" s="31">
        <f t="shared" si="73"/>
        <v>0.10960000000000003</v>
      </c>
    </row>
    <row r="4640" spans="6:8" x14ac:dyDescent="0.25">
      <c r="F4640" s="29" t="s">
        <v>6205</v>
      </c>
      <c r="G4640" s="34" t="s">
        <v>1557</v>
      </c>
      <c r="H4640" s="31">
        <f t="shared" si="73"/>
        <v>0.10960000000000003</v>
      </c>
    </row>
    <row r="4641" spans="6:8" x14ac:dyDescent="0.25">
      <c r="F4641" s="29" t="s">
        <v>6206</v>
      </c>
      <c r="G4641" s="34" t="s">
        <v>1557</v>
      </c>
      <c r="H4641" s="31">
        <f t="shared" si="73"/>
        <v>0.10960000000000003</v>
      </c>
    </row>
    <row r="4642" spans="6:8" x14ac:dyDescent="0.25">
      <c r="F4642" s="29" t="s">
        <v>6207</v>
      </c>
      <c r="G4642" s="34" t="s">
        <v>1557</v>
      </c>
      <c r="H4642" s="31">
        <f t="shared" si="73"/>
        <v>0.10960000000000003</v>
      </c>
    </row>
    <row r="4643" spans="6:8" x14ac:dyDescent="0.25">
      <c r="F4643" s="29" t="s">
        <v>6208</v>
      </c>
      <c r="G4643" s="34" t="s">
        <v>1557</v>
      </c>
      <c r="H4643" s="31">
        <f t="shared" si="73"/>
        <v>0.10960000000000003</v>
      </c>
    </row>
    <row r="4644" spans="6:8" x14ac:dyDescent="0.25">
      <c r="F4644" s="29" t="s">
        <v>6209</v>
      </c>
      <c r="G4644" s="34" t="s">
        <v>1557</v>
      </c>
      <c r="H4644" s="31">
        <f t="shared" si="73"/>
        <v>0.10960000000000003</v>
      </c>
    </row>
    <row r="4645" spans="6:8" x14ac:dyDescent="0.25">
      <c r="F4645" s="29" t="s">
        <v>6210</v>
      </c>
      <c r="G4645" s="34" t="s">
        <v>1557</v>
      </c>
      <c r="H4645" s="31">
        <f t="shared" si="73"/>
        <v>0.10960000000000003</v>
      </c>
    </row>
    <row r="4646" spans="6:8" x14ac:dyDescent="0.25">
      <c r="F4646" s="29" t="s">
        <v>6211</v>
      </c>
      <c r="G4646" s="34" t="s">
        <v>1557</v>
      </c>
      <c r="H4646" s="31">
        <f t="shared" si="73"/>
        <v>0.10960000000000003</v>
      </c>
    </row>
    <row r="4647" spans="6:8" x14ac:dyDescent="0.25">
      <c r="F4647" s="33" t="s">
        <v>6212</v>
      </c>
      <c r="G4647" s="34" t="s">
        <v>1557</v>
      </c>
      <c r="H4647" s="31">
        <f t="shared" si="73"/>
        <v>0.10960000000000003</v>
      </c>
    </row>
    <row r="4648" spans="6:8" x14ac:dyDescent="0.25">
      <c r="F4648" s="48" t="s">
        <v>6213</v>
      </c>
      <c r="G4648" s="34" t="s">
        <v>1557</v>
      </c>
      <c r="H4648" s="31">
        <f t="shared" si="73"/>
        <v>0.10960000000000003</v>
      </c>
    </row>
    <row r="4649" spans="6:8" x14ac:dyDescent="0.25">
      <c r="F4649" s="29" t="s">
        <v>6214</v>
      </c>
      <c r="G4649" s="34" t="s">
        <v>1557</v>
      </c>
      <c r="H4649" s="31">
        <f t="shared" si="73"/>
        <v>0.10960000000000003</v>
      </c>
    </row>
    <row r="4650" spans="6:8" x14ac:dyDescent="0.25">
      <c r="F4650" s="29" t="s">
        <v>6215</v>
      </c>
      <c r="G4650" s="34" t="s">
        <v>1557</v>
      </c>
      <c r="H4650" s="31">
        <f t="shared" si="73"/>
        <v>0.10960000000000003</v>
      </c>
    </row>
    <row r="4651" spans="6:8" x14ac:dyDescent="0.25">
      <c r="F4651" s="43" t="s">
        <v>6216</v>
      </c>
      <c r="G4651" s="34" t="s">
        <v>1557</v>
      </c>
      <c r="H4651" s="31">
        <f t="shared" si="73"/>
        <v>0.10960000000000003</v>
      </c>
    </row>
    <row r="4652" spans="6:8" x14ac:dyDescent="0.25">
      <c r="F4652" s="29" t="s">
        <v>6217</v>
      </c>
      <c r="G4652" s="34" t="s">
        <v>1557</v>
      </c>
      <c r="H4652" s="31">
        <f t="shared" si="73"/>
        <v>0.10960000000000003</v>
      </c>
    </row>
    <row r="4653" spans="6:8" x14ac:dyDescent="0.25">
      <c r="F4653" s="29" t="s">
        <v>6218</v>
      </c>
      <c r="G4653" s="34" t="s">
        <v>1557</v>
      </c>
      <c r="H4653" s="31">
        <f t="shared" si="73"/>
        <v>0.10960000000000003</v>
      </c>
    </row>
    <row r="4654" spans="6:8" x14ac:dyDescent="0.25">
      <c r="F4654" s="29" t="s">
        <v>6219</v>
      </c>
      <c r="G4654" s="34" t="s">
        <v>1573</v>
      </c>
      <c r="H4654" s="31">
        <f t="shared" si="73"/>
        <v>0.109888</v>
      </c>
    </row>
    <row r="4655" spans="6:8" x14ac:dyDescent="0.25">
      <c r="F4655" s="29" t="s">
        <v>6220</v>
      </c>
      <c r="G4655" s="34" t="s">
        <v>1557</v>
      </c>
      <c r="H4655" s="31">
        <f t="shared" si="73"/>
        <v>0.10960000000000003</v>
      </c>
    </row>
    <row r="4656" spans="6:8" x14ac:dyDescent="0.25">
      <c r="F4656" s="29" t="s">
        <v>6221</v>
      </c>
      <c r="G4656" s="34" t="s">
        <v>1557</v>
      </c>
      <c r="H4656" s="31">
        <f t="shared" si="73"/>
        <v>0.10960000000000003</v>
      </c>
    </row>
    <row r="4657" spans="6:8" x14ac:dyDescent="0.25">
      <c r="F4657" s="29" t="s">
        <v>6222</v>
      </c>
      <c r="G4657" s="34" t="s">
        <v>1600</v>
      </c>
      <c r="H4657" s="31">
        <f t="shared" si="73"/>
        <v>0.11529999999999996</v>
      </c>
    </row>
    <row r="4658" spans="6:8" x14ac:dyDescent="0.25">
      <c r="F4658" s="29" t="s">
        <v>6223</v>
      </c>
      <c r="G4658" s="34" t="s">
        <v>1557</v>
      </c>
      <c r="H4658" s="31">
        <f t="shared" si="73"/>
        <v>0.10960000000000003</v>
      </c>
    </row>
    <row r="4659" spans="6:8" x14ac:dyDescent="0.25">
      <c r="F4659" s="29" t="s">
        <v>6224</v>
      </c>
      <c r="G4659" s="34" t="s">
        <v>1557</v>
      </c>
      <c r="H4659" s="31">
        <f t="shared" si="73"/>
        <v>0.10960000000000003</v>
      </c>
    </row>
    <row r="4660" spans="6:8" x14ac:dyDescent="0.25">
      <c r="F4660" s="46" t="s">
        <v>6225</v>
      </c>
      <c r="G4660" s="34" t="s">
        <v>1557</v>
      </c>
      <c r="H4660" s="31">
        <f t="shared" si="73"/>
        <v>0.10960000000000003</v>
      </c>
    </row>
    <row r="4661" spans="6:8" x14ac:dyDescent="0.25">
      <c r="F4661" s="29" t="s">
        <v>6226</v>
      </c>
      <c r="G4661" s="34" t="s">
        <v>1557</v>
      </c>
      <c r="H4661" s="31">
        <f t="shared" si="73"/>
        <v>0.10960000000000003</v>
      </c>
    </row>
    <row r="4662" spans="6:8" x14ac:dyDescent="0.25">
      <c r="F4662" s="29" t="s">
        <v>6227</v>
      </c>
      <c r="G4662" s="34" t="s">
        <v>1557</v>
      </c>
      <c r="H4662" s="31">
        <f t="shared" si="73"/>
        <v>0.10960000000000003</v>
      </c>
    </row>
    <row r="4663" spans="6:8" x14ac:dyDescent="0.25">
      <c r="F4663" s="29" t="s">
        <v>6228</v>
      </c>
      <c r="G4663" s="34" t="s">
        <v>1557</v>
      </c>
      <c r="H4663" s="31">
        <f t="shared" si="73"/>
        <v>0.10960000000000003</v>
      </c>
    </row>
    <row r="4664" spans="6:8" x14ac:dyDescent="0.25">
      <c r="F4664" s="32" t="s">
        <v>6229</v>
      </c>
      <c r="G4664" s="34" t="s">
        <v>1557</v>
      </c>
      <c r="H4664" s="31">
        <f t="shared" si="73"/>
        <v>0.10960000000000003</v>
      </c>
    </row>
    <row r="4665" spans="6:8" x14ac:dyDescent="0.25">
      <c r="F4665" s="49" t="s">
        <v>6230</v>
      </c>
      <c r="G4665" s="34" t="s">
        <v>1557</v>
      </c>
      <c r="H4665" s="31">
        <f t="shared" si="73"/>
        <v>0.10960000000000003</v>
      </c>
    </row>
    <row r="4666" spans="6:8" x14ac:dyDescent="0.25">
      <c r="F4666" s="46" t="s">
        <v>6231</v>
      </c>
      <c r="G4666" s="34" t="s">
        <v>1557</v>
      </c>
      <c r="H4666" s="31">
        <f t="shared" si="73"/>
        <v>0.10960000000000003</v>
      </c>
    </row>
    <row r="4667" spans="6:8" x14ac:dyDescent="0.25">
      <c r="F4667" s="32" t="s">
        <v>6232</v>
      </c>
      <c r="G4667" s="34" t="s">
        <v>1557</v>
      </c>
      <c r="H4667" s="31">
        <f t="shared" si="73"/>
        <v>0.10960000000000003</v>
      </c>
    </row>
    <row r="4668" spans="6:8" x14ac:dyDescent="0.25">
      <c r="F4668" s="29" t="s">
        <v>6233</v>
      </c>
      <c r="G4668" s="34" t="s">
        <v>1557</v>
      </c>
      <c r="H4668" s="31">
        <f t="shared" si="73"/>
        <v>0.10960000000000003</v>
      </c>
    </row>
    <row r="4669" spans="6:8" x14ac:dyDescent="0.25">
      <c r="F4669" s="29" t="s">
        <v>6234</v>
      </c>
      <c r="G4669" s="34" t="s">
        <v>1557</v>
      </c>
      <c r="H4669" s="31">
        <f t="shared" si="73"/>
        <v>0.10960000000000003</v>
      </c>
    </row>
    <row r="4670" spans="6:8" x14ac:dyDescent="0.25">
      <c r="F4670" s="29" t="s">
        <v>6235</v>
      </c>
      <c r="G4670" s="34" t="s">
        <v>1557</v>
      </c>
      <c r="H4670" s="31">
        <f t="shared" si="73"/>
        <v>0.10960000000000003</v>
      </c>
    </row>
    <row r="4671" spans="6:8" x14ac:dyDescent="0.25">
      <c r="F4671" s="29" t="s">
        <v>6236</v>
      </c>
      <c r="G4671" s="34" t="s">
        <v>1557</v>
      </c>
      <c r="H4671" s="31">
        <f t="shared" si="73"/>
        <v>0.10960000000000003</v>
      </c>
    </row>
    <row r="4672" spans="6:8" x14ac:dyDescent="0.25">
      <c r="F4672" s="29" t="s">
        <v>6237</v>
      </c>
      <c r="G4672" s="34" t="s">
        <v>1557</v>
      </c>
      <c r="H4672" s="31">
        <f t="shared" si="73"/>
        <v>0.10960000000000003</v>
      </c>
    </row>
    <row r="4673" spans="6:8" x14ac:dyDescent="0.25">
      <c r="F4673" s="33" t="s">
        <v>6238</v>
      </c>
      <c r="G4673" s="34" t="s">
        <v>1557</v>
      </c>
      <c r="H4673" s="31">
        <f t="shared" si="73"/>
        <v>0.10960000000000003</v>
      </c>
    </row>
    <row r="4674" spans="6:8" x14ac:dyDescent="0.25">
      <c r="F4674" s="29" t="s">
        <v>6239</v>
      </c>
      <c r="G4674" s="34" t="s">
        <v>1557</v>
      </c>
      <c r="H4674" s="31">
        <f t="shared" si="73"/>
        <v>0.10960000000000003</v>
      </c>
    </row>
    <row r="4675" spans="6:8" x14ac:dyDescent="0.25">
      <c r="F4675" s="29" t="s">
        <v>6240</v>
      </c>
      <c r="G4675" s="34" t="s">
        <v>1571</v>
      </c>
      <c r="H4675" s="31">
        <f t="shared" si="73"/>
        <v>0.11278100000000001</v>
      </c>
    </row>
    <row r="4676" spans="6:8" x14ac:dyDescent="0.25">
      <c r="F4676" s="33" t="s">
        <v>6241</v>
      </c>
      <c r="G4676" s="34" t="s">
        <v>1557</v>
      </c>
      <c r="H4676" s="31">
        <f t="shared" ref="H4676:H4739" si="74">VLOOKUP(G4676,$A$4:$B$31,2,FALSE)</f>
        <v>0.10960000000000003</v>
      </c>
    </row>
    <row r="4677" spans="6:8" x14ac:dyDescent="0.25">
      <c r="F4677" s="32" t="s">
        <v>6242</v>
      </c>
      <c r="G4677" s="34" t="s">
        <v>1557</v>
      </c>
      <c r="H4677" s="31">
        <f t="shared" si="74"/>
        <v>0.10960000000000003</v>
      </c>
    </row>
    <row r="4678" spans="6:8" x14ac:dyDescent="0.25">
      <c r="F4678" s="29" t="s">
        <v>6243</v>
      </c>
      <c r="G4678" s="34" t="s">
        <v>1557</v>
      </c>
      <c r="H4678" s="31">
        <f t="shared" si="74"/>
        <v>0.10960000000000003</v>
      </c>
    </row>
    <row r="4679" spans="6:8" x14ac:dyDescent="0.25">
      <c r="F4679" s="33" t="s">
        <v>6244</v>
      </c>
      <c r="G4679" s="34" t="s">
        <v>1557</v>
      </c>
      <c r="H4679" s="31">
        <f t="shared" si="74"/>
        <v>0.10960000000000003</v>
      </c>
    </row>
    <row r="4680" spans="6:8" x14ac:dyDescent="0.25">
      <c r="F4680" s="33" t="s">
        <v>6245</v>
      </c>
      <c r="G4680" s="34" t="s">
        <v>1557</v>
      </c>
      <c r="H4680" s="31">
        <f t="shared" si="74"/>
        <v>0.10960000000000003</v>
      </c>
    </row>
    <row r="4681" spans="6:8" x14ac:dyDescent="0.25">
      <c r="F4681" s="29" t="s">
        <v>6246</v>
      </c>
      <c r="G4681" s="34" t="s">
        <v>1557</v>
      </c>
      <c r="H4681" s="31">
        <f t="shared" si="74"/>
        <v>0.10960000000000003</v>
      </c>
    </row>
    <row r="4682" spans="6:8" x14ac:dyDescent="0.25">
      <c r="F4682" s="29" t="s">
        <v>6247</v>
      </c>
      <c r="G4682" s="34" t="s">
        <v>1557</v>
      </c>
      <c r="H4682" s="31">
        <f t="shared" si="74"/>
        <v>0.10960000000000003</v>
      </c>
    </row>
    <row r="4683" spans="6:8" x14ac:dyDescent="0.25">
      <c r="F4683" s="29" t="s">
        <v>6248</v>
      </c>
      <c r="G4683" s="34" t="s">
        <v>1557</v>
      </c>
      <c r="H4683" s="31">
        <f t="shared" si="74"/>
        <v>0.10960000000000003</v>
      </c>
    </row>
    <row r="4684" spans="6:8" x14ac:dyDescent="0.25">
      <c r="F4684" s="29" t="s">
        <v>6249</v>
      </c>
      <c r="G4684" s="34" t="s">
        <v>1557</v>
      </c>
      <c r="H4684" s="31">
        <f t="shared" si="74"/>
        <v>0.10960000000000003</v>
      </c>
    </row>
    <row r="4685" spans="6:8" x14ac:dyDescent="0.25">
      <c r="F4685" s="29" t="s">
        <v>6250</v>
      </c>
      <c r="G4685" s="34" t="s">
        <v>1557</v>
      </c>
      <c r="H4685" s="31">
        <f t="shared" si="74"/>
        <v>0.10960000000000003</v>
      </c>
    </row>
    <row r="4686" spans="6:8" x14ac:dyDescent="0.25">
      <c r="F4686" s="29" t="s">
        <v>6251</v>
      </c>
      <c r="G4686" s="34" t="s">
        <v>1557</v>
      </c>
      <c r="H4686" s="31">
        <f t="shared" si="74"/>
        <v>0.10960000000000003</v>
      </c>
    </row>
    <row r="4687" spans="6:8" x14ac:dyDescent="0.25">
      <c r="F4687" s="29" t="s">
        <v>6252</v>
      </c>
      <c r="G4687" s="34" t="s">
        <v>1557</v>
      </c>
      <c r="H4687" s="31">
        <f t="shared" si="74"/>
        <v>0.10960000000000003</v>
      </c>
    </row>
    <row r="4688" spans="6:8" x14ac:dyDescent="0.25">
      <c r="F4688" s="29" t="s">
        <v>6253</v>
      </c>
      <c r="G4688" s="34" t="s">
        <v>1557</v>
      </c>
      <c r="H4688" s="31">
        <f t="shared" si="74"/>
        <v>0.10960000000000003</v>
      </c>
    </row>
    <row r="4689" spans="6:8" x14ac:dyDescent="0.25">
      <c r="F4689" s="46" t="s">
        <v>6254</v>
      </c>
      <c r="G4689" s="34" t="s">
        <v>1557</v>
      </c>
      <c r="H4689" s="31">
        <f t="shared" si="74"/>
        <v>0.10960000000000003</v>
      </c>
    </row>
    <row r="4690" spans="6:8" x14ac:dyDescent="0.25">
      <c r="F4690" s="29" t="s">
        <v>6255</v>
      </c>
      <c r="G4690" s="34" t="s">
        <v>1557</v>
      </c>
      <c r="H4690" s="31">
        <f t="shared" si="74"/>
        <v>0.10960000000000003</v>
      </c>
    </row>
    <row r="4691" spans="6:8" x14ac:dyDescent="0.25">
      <c r="F4691" s="29" t="s">
        <v>6256</v>
      </c>
      <c r="G4691" s="34" t="s">
        <v>1557</v>
      </c>
      <c r="H4691" s="31">
        <f t="shared" si="74"/>
        <v>0.10960000000000003</v>
      </c>
    </row>
    <row r="4692" spans="6:8" x14ac:dyDescent="0.25">
      <c r="F4692" s="29" t="s">
        <v>6257</v>
      </c>
      <c r="G4692" s="34" t="s">
        <v>1557</v>
      </c>
      <c r="H4692" s="31">
        <f t="shared" si="74"/>
        <v>0.10960000000000003</v>
      </c>
    </row>
    <row r="4693" spans="6:8" x14ac:dyDescent="0.25">
      <c r="F4693" s="29" t="s">
        <v>6258</v>
      </c>
      <c r="G4693" s="34" t="s">
        <v>1557</v>
      </c>
      <c r="H4693" s="31">
        <f t="shared" si="74"/>
        <v>0.10960000000000003</v>
      </c>
    </row>
    <row r="4694" spans="6:8" x14ac:dyDescent="0.25">
      <c r="F4694" s="46" t="s">
        <v>6259</v>
      </c>
      <c r="G4694" s="34" t="s">
        <v>1557</v>
      </c>
      <c r="H4694" s="31">
        <f t="shared" si="74"/>
        <v>0.10960000000000003</v>
      </c>
    </row>
    <row r="4695" spans="6:8" x14ac:dyDescent="0.25">
      <c r="F4695" s="29" t="s">
        <v>6260</v>
      </c>
      <c r="G4695" s="34" t="s">
        <v>1557</v>
      </c>
      <c r="H4695" s="31">
        <f t="shared" si="74"/>
        <v>0.10960000000000003</v>
      </c>
    </row>
    <row r="4696" spans="6:8" x14ac:dyDescent="0.25">
      <c r="F4696" s="43" t="s">
        <v>6261</v>
      </c>
      <c r="G4696" s="34" t="s">
        <v>1557</v>
      </c>
      <c r="H4696" s="31">
        <f t="shared" si="74"/>
        <v>0.10960000000000003</v>
      </c>
    </row>
    <row r="4697" spans="6:8" x14ac:dyDescent="0.25">
      <c r="F4697" s="29" t="s">
        <v>6262</v>
      </c>
      <c r="G4697" s="34" t="s">
        <v>1557</v>
      </c>
      <c r="H4697" s="31">
        <f t="shared" si="74"/>
        <v>0.10960000000000003</v>
      </c>
    </row>
    <row r="4698" spans="6:8" x14ac:dyDescent="0.25">
      <c r="F4698" s="29" t="s">
        <v>6263</v>
      </c>
      <c r="G4698" s="34" t="s">
        <v>1557</v>
      </c>
      <c r="H4698" s="31">
        <f t="shared" si="74"/>
        <v>0.10960000000000003</v>
      </c>
    </row>
    <row r="4699" spans="6:8" x14ac:dyDescent="0.25">
      <c r="F4699" s="29" t="s">
        <v>6264</v>
      </c>
      <c r="G4699" s="34" t="s">
        <v>1557</v>
      </c>
      <c r="H4699" s="31">
        <f t="shared" si="74"/>
        <v>0.10960000000000003</v>
      </c>
    </row>
    <row r="4700" spans="6:8" x14ac:dyDescent="0.25">
      <c r="F4700" s="29" t="s">
        <v>6265</v>
      </c>
      <c r="G4700" s="34" t="s">
        <v>1557</v>
      </c>
      <c r="H4700" s="31">
        <f t="shared" si="74"/>
        <v>0.10960000000000003</v>
      </c>
    </row>
    <row r="4701" spans="6:8" x14ac:dyDescent="0.25">
      <c r="F4701" s="29" t="s">
        <v>6266</v>
      </c>
      <c r="G4701" s="34" t="s">
        <v>1557</v>
      </c>
      <c r="H4701" s="31">
        <f t="shared" si="74"/>
        <v>0.10960000000000003</v>
      </c>
    </row>
    <row r="4702" spans="6:8" x14ac:dyDescent="0.25">
      <c r="F4702" s="33" t="s">
        <v>6267</v>
      </c>
      <c r="G4702" s="34" t="s">
        <v>1557</v>
      </c>
      <c r="H4702" s="31">
        <f t="shared" si="74"/>
        <v>0.10960000000000003</v>
      </c>
    </row>
    <row r="4703" spans="6:8" x14ac:dyDescent="0.25">
      <c r="F4703" s="29" t="s">
        <v>6268</v>
      </c>
      <c r="G4703" s="34" t="s">
        <v>1557</v>
      </c>
      <c r="H4703" s="31">
        <f t="shared" si="74"/>
        <v>0.10960000000000003</v>
      </c>
    </row>
    <row r="4704" spans="6:8" x14ac:dyDescent="0.25">
      <c r="F4704" s="29" t="s">
        <v>6269</v>
      </c>
      <c r="G4704" s="34" t="s">
        <v>1557</v>
      </c>
      <c r="H4704" s="31">
        <f t="shared" si="74"/>
        <v>0.10960000000000003</v>
      </c>
    </row>
    <row r="4705" spans="6:8" x14ac:dyDescent="0.25">
      <c r="F4705" s="49" t="s">
        <v>6270</v>
      </c>
      <c r="G4705" s="34" t="s">
        <v>1557</v>
      </c>
      <c r="H4705" s="31">
        <f t="shared" si="74"/>
        <v>0.10960000000000003</v>
      </c>
    </row>
    <row r="4706" spans="6:8" x14ac:dyDescent="0.25">
      <c r="F4706" s="29" t="s">
        <v>6271</v>
      </c>
      <c r="G4706" s="34" t="s">
        <v>1557</v>
      </c>
      <c r="H4706" s="31">
        <f t="shared" si="74"/>
        <v>0.10960000000000003</v>
      </c>
    </row>
    <row r="4707" spans="6:8" x14ac:dyDescent="0.25">
      <c r="F4707" s="33" t="s">
        <v>6272</v>
      </c>
      <c r="G4707" s="34" t="s">
        <v>1557</v>
      </c>
      <c r="H4707" s="31">
        <f t="shared" si="74"/>
        <v>0.10960000000000003</v>
      </c>
    </row>
    <row r="4708" spans="6:8" x14ac:dyDescent="0.25">
      <c r="F4708" s="29" t="s">
        <v>6273</v>
      </c>
      <c r="G4708" s="34" t="s">
        <v>1557</v>
      </c>
      <c r="H4708" s="31">
        <f t="shared" si="74"/>
        <v>0.10960000000000003</v>
      </c>
    </row>
    <row r="4709" spans="6:8" x14ac:dyDescent="0.25">
      <c r="F4709" s="29" t="s">
        <v>6274</v>
      </c>
      <c r="G4709" s="34" t="s">
        <v>1557</v>
      </c>
      <c r="H4709" s="31">
        <f t="shared" si="74"/>
        <v>0.10960000000000003</v>
      </c>
    </row>
    <row r="4710" spans="6:8" x14ac:dyDescent="0.25">
      <c r="F4710" s="29" t="s">
        <v>6275</v>
      </c>
      <c r="G4710" s="34" t="s">
        <v>1557</v>
      </c>
      <c r="H4710" s="31">
        <f t="shared" si="74"/>
        <v>0.10960000000000003</v>
      </c>
    </row>
    <row r="4711" spans="6:8" x14ac:dyDescent="0.25">
      <c r="F4711" s="29" t="s">
        <v>6276</v>
      </c>
      <c r="G4711" s="34" t="s">
        <v>1557</v>
      </c>
      <c r="H4711" s="31">
        <f t="shared" si="74"/>
        <v>0.10960000000000003</v>
      </c>
    </row>
    <row r="4712" spans="6:8" x14ac:dyDescent="0.25">
      <c r="F4712" s="29" t="s">
        <v>6277</v>
      </c>
      <c r="G4712" s="34" t="s">
        <v>1557</v>
      </c>
      <c r="H4712" s="31">
        <f t="shared" si="74"/>
        <v>0.10960000000000003</v>
      </c>
    </row>
    <row r="4713" spans="6:8" x14ac:dyDescent="0.25">
      <c r="F4713" s="29" t="s">
        <v>6278</v>
      </c>
      <c r="G4713" s="34" t="s">
        <v>1557</v>
      </c>
      <c r="H4713" s="31">
        <f t="shared" si="74"/>
        <v>0.10960000000000003</v>
      </c>
    </row>
    <row r="4714" spans="6:8" x14ac:dyDescent="0.25">
      <c r="F4714" s="29" t="s">
        <v>6279</v>
      </c>
      <c r="G4714" s="34" t="s">
        <v>1557</v>
      </c>
      <c r="H4714" s="31">
        <f t="shared" si="74"/>
        <v>0.10960000000000003</v>
      </c>
    </row>
    <row r="4715" spans="6:8" x14ac:dyDescent="0.25">
      <c r="F4715" s="29" t="s">
        <v>6280</v>
      </c>
      <c r="G4715" s="34" t="s">
        <v>1557</v>
      </c>
      <c r="H4715" s="31">
        <f t="shared" si="74"/>
        <v>0.10960000000000003</v>
      </c>
    </row>
    <row r="4716" spans="6:8" x14ac:dyDescent="0.25">
      <c r="F4716" s="29" t="s">
        <v>6281</v>
      </c>
      <c r="G4716" s="34" t="s">
        <v>1571</v>
      </c>
      <c r="H4716" s="31">
        <f t="shared" si="74"/>
        <v>0.11278100000000001</v>
      </c>
    </row>
    <row r="4717" spans="6:8" x14ac:dyDescent="0.25">
      <c r="F4717" s="29" t="s">
        <v>6282</v>
      </c>
      <c r="G4717" s="34" t="s">
        <v>1557</v>
      </c>
      <c r="H4717" s="31">
        <f t="shared" si="74"/>
        <v>0.10960000000000003</v>
      </c>
    </row>
    <row r="4718" spans="6:8" x14ac:dyDescent="0.25">
      <c r="F4718" s="29" t="s">
        <v>6283</v>
      </c>
      <c r="G4718" s="34" t="s">
        <v>1557</v>
      </c>
      <c r="H4718" s="31">
        <f t="shared" si="74"/>
        <v>0.10960000000000003</v>
      </c>
    </row>
    <row r="4719" spans="6:8" x14ac:dyDescent="0.25">
      <c r="F4719" s="29" t="s">
        <v>6284</v>
      </c>
      <c r="G4719" s="34" t="s">
        <v>1557</v>
      </c>
      <c r="H4719" s="31">
        <f t="shared" si="74"/>
        <v>0.10960000000000003</v>
      </c>
    </row>
    <row r="4720" spans="6:8" x14ac:dyDescent="0.25">
      <c r="F4720" s="32" t="s">
        <v>6285</v>
      </c>
      <c r="G4720" s="34" t="s">
        <v>1573</v>
      </c>
      <c r="H4720" s="31">
        <f t="shared" si="74"/>
        <v>0.109888</v>
      </c>
    </row>
    <row r="4721" spans="6:8" x14ac:dyDescent="0.25">
      <c r="F4721" s="29" t="s">
        <v>6286</v>
      </c>
      <c r="G4721" s="34" t="s">
        <v>1557</v>
      </c>
      <c r="H4721" s="31">
        <f t="shared" si="74"/>
        <v>0.10960000000000003</v>
      </c>
    </row>
    <row r="4722" spans="6:8" x14ac:dyDescent="0.25">
      <c r="F4722" s="33" t="s">
        <v>6287</v>
      </c>
      <c r="G4722" s="34" t="s">
        <v>1557</v>
      </c>
      <c r="H4722" s="31">
        <f t="shared" si="74"/>
        <v>0.10960000000000003</v>
      </c>
    </row>
    <row r="4723" spans="6:8" x14ac:dyDescent="0.25">
      <c r="F4723" s="29" t="s">
        <v>6288</v>
      </c>
      <c r="G4723" s="34" t="s">
        <v>1557</v>
      </c>
      <c r="H4723" s="31">
        <f t="shared" si="74"/>
        <v>0.10960000000000003</v>
      </c>
    </row>
    <row r="4724" spans="6:8" x14ac:dyDescent="0.25">
      <c r="F4724" s="29" t="s">
        <v>6289</v>
      </c>
      <c r="G4724" s="34" t="s">
        <v>1557</v>
      </c>
      <c r="H4724" s="31">
        <f t="shared" si="74"/>
        <v>0.10960000000000003</v>
      </c>
    </row>
    <row r="4725" spans="6:8" x14ac:dyDescent="0.25">
      <c r="F4725" s="29" t="s">
        <v>6290</v>
      </c>
      <c r="G4725" s="34" t="s">
        <v>1557</v>
      </c>
      <c r="H4725" s="31">
        <f t="shared" si="74"/>
        <v>0.10960000000000003</v>
      </c>
    </row>
    <row r="4726" spans="6:8" x14ac:dyDescent="0.25">
      <c r="F4726" s="29" t="s">
        <v>6291</v>
      </c>
      <c r="G4726" s="34" t="s">
        <v>1557</v>
      </c>
      <c r="H4726" s="31">
        <f t="shared" si="74"/>
        <v>0.10960000000000003</v>
      </c>
    </row>
    <row r="4727" spans="6:8" x14ac:dyDescent="0.25">
      <c r="F4727" s="29" t="s">
        <v>6292</v>
      </c>
      <c r="G4727" s="34" t="s">
        <v>1557</v>
      </c>
      <c r="H4727" s="31">
        <f t="shared" si="74"/>
        <v>0.10960000000000003</v>
      </c>
    </row>
    <row r="4728" spans="6:8" x14ac:dyDescent="0.25">
      <c r="F4728" s="43" t="s">
        <v>6293</v>
      </c>
      <c r="G4728" s="34" t="s">
        <v>1557</v>
      </c>
      <c r="H4728" s="31">
        <f t="shared" si="74"/>
        <v>0.10960000000000003</v>
      </c>
    </row>
    <row r="4729" spans="6:8" x14ac:dyDescent="0.25">
      <c r="F4729" s="29" t="s">
        <v>6294</v>
      </c>
      <c r="G4729" s="34" t="s">
        <v>1557</v>
      </c>
      <c r="H4729" s="31">
        <f t="shared" si="74"/>
        <v>0.10960000000000003</v>
      </c>
    </row>
    <row r="4730" spans="6:8" x14ac:dyDescent="0.25">
      <c r="F4730" s="29" t="s">
        <v>6295</v>
      </c>
      <c r="G4730" s="34" t="s">
        <v>1557</v>
      </c>
      <c r="H4730" s="31">
        <f t="shared" si="74"/>
        <v>0.10960000000000003</v>
      </c>
    </row>
    <row r="4731" spans="6:8" x14ac:dyDescent="0.25">
      <c r="F4731" s="29" t="s">
        <v>6296</v>
      </c>
      <c r="G4731" s="34" t="s">
        <v>1557</v>
      </c>
      <c r="H4731" s="31">
        <f t="shared" si="74"/>
        <v>0.10960000000000003</v>
      </c>
    </row>
    <row r="4732" spans="6:8" x14ac:dyDescent="0.25">
      <c r="F4732" s="43" t="s">
        <v>6297</v>
      </c>
      <c r="G4732" s="34" t="s">
        <v>1557</v>
      </c>
      <c r="H4732" s="31">
        <f t="shared" si="74"/>
        <v>0.10960000000000003</v>
      </c>
    </row>
    <row r="4733" spans="6:8" x14ac:dyDescent="0.25">
      <c r="F4733" s="29" t="s">
        <v>6298</v>
      </c>
      <c r="G4733" s="34" t="s">
        <v>1557</v>
      </c>
      <c r="H4733" s="31">
        <f t="shared" si="74"/>
        <v>0.10960000000000003</v>
      </c>
    </row>
    <row r="4734" spans="6:8" x14ac:dyDescent="0.25">
      <c r="F4734" s="29" t="s">
        <v>6299</v>
      </c>
      <c r="G4734" s="34" t="s">
        <v>1557</v>
      </c>
      <c r="H4734" s="31">
        <f t="shared" si="74"/>
        <v>0.10960000000000003</v>
      </c>
    </row>
    <row r="4735" spans="6:8" x14ac:dyDescent="0.25">
      <c r="F4735" s="29" t="s">
        <v>6300</v>
      </c>
      <c r="G4735" s="34" t="s">
        <v>1557</v>
      </c>
      <c r="H4735" s="31">
        <f t="shared" si="74"/>
        <v>0.10960000000000003</v>
      </c>
    </row>
    <row r="4736" spans="6:8" x14ac:dyDescent="0.25">
      <c r="F4736" s="43" t="s">
        <v>6301</v>
      </c>
      <c r="G4736" s="34" t="s">
        <v>1557</v>
      </c>
      <c r="H4736" s="31">
        <f t="shared" si="74"/>
        <v>0.10960000000000003</v>
      </c>
    </row>
    <row r="4737" spans="6:8" x14ac:dyDescent="0.25">
      <c r="F4737" s="29" t="s">
        <v>6302</v>
      </c>
      <c r="G4737" s="34" t="s">
        <v>7735</v>
      </c>
      <c r="H4737" s="31">
        <f t="shared" si="74"/>
        <v>0.10960000000000003</v>
      </c>
    </row>
    <row r="4738" spans="6:8" x14ac:dyDescent="0.25">
      <c r="F4738" s="29" t="s">
        <v>6303</v>
      </c>
      <c r="G4738" s="34" t="s">
        <v>1557</v>
      </c>
      <c r="H4738" s="31">
        <f t="shared" si="74"/>
        <v>0.10960000000000003</v>
      </c>
    </row>
    <row r="4739" spans="6:8" x14ac:dyDescent="0.25">
      <c r="F4739" s="43" t="s">
        <v>6304</v>
      </c>
      <c r="G4739" s="34" t="s">
        <v>1557</v>
      </c>
      <c r="H4739" s="31">
        <f t="shared" si="74"/>
        <v>0.10960000000000003</v>
      </c>
    </row>
    <row r="4740" spans="6:8" x14ac:dyDescent="0.25">
      <c r="F4740" s="29" t="s">
        <v>6305</v>
      </c>
      <c r="G4740" s="34" t="s">
        <v>1557</v>
      </c>
      <c r="H4740" s="31">
        <f t="shared" ref="H4740:H4803" si="75">VLOOKUP(G4740,$A$4:$B$31,2,FALSE)</f>
        <v>0.10960000000000003</v>
      </c>
    </row>
    <row r="4741" spans="6:8" x14ac:dyDescent="0.25">
      <c r="F4741" s="29" t="s">
        <v>6306</v>
      </c>
      <c r="G4741" s="34" t="s">
        <v>1557</v>
      </c>
      <c r="H4741" s="31">
        <f t="shared" si="75"/>
        <v>0.10960000000000003</v>
      </c>
    </row>
    <row r="4742" spans="6:8" x14ac:dyDescent="0.25">
      <c r="F4742" s="29" t="s">
        <v>6307</v>
      </c>
      <c r="G4742" s="34" t="s">
        <v>1557</v>
      </c>
      <c r="H4742" s="31">
        <f t="shared" si="75"/>
        <v>0.10960000000000003</v>
      </c>
    </row>
    <row r="4743" spans="6:8" x14ac:dyDescent="0.25">
      <c r="F4743" s="43" t="s">
        <v>6308</v>
      </c>
      <c r="G4743" s="34" t="s">
        <v>1557</v>
      </c>
      <c r="H4743" s="31">
        <f t="shared" si="75"/>
        <v>0.10960000000000003</v>
      </c>
    </row>
    <row r="4744" spans="6:8" x14ac:dyDescent="0.25">
      <c r="F4744" s="33" t="s">
        <v>6309</v>
      </c>
      <c r="G4744" s="34" t="s">
        <v>1557</v>
      </c>
      <c r="H4744" s="31">
        <f t="shared" si="75"/>
        <v>0.10960000000000003</v>
      </c>
    </row>
    <row r="4745" spans="6:8" x14ac:dyDescent="0.25">
      <c r="F4745" s="43" t="s">
        <v>6310</v>
      </c>
      <c r="G4745" s="34" t="s">
        <v>1557</v>
      </c>
      <c r="H4745" s="31">
        <f t="shared" si="75"/>
        <v>0.10960000000000003</v>
      </c>
    </row>
    <row r="4746" spans="6:8" x14ac:dyDescent="0.25">
      <c r="F4746" s="29" t="s">
        <v>6311</v>
      </c>
      <c r="G4746" s="34" t="s">
        <v>1557</v>
      </c>
      <c r="H4746" s="31">
        <f t="shared" si="75"/>
        <v>0.10960000000000003</v>
      </c>
    </row>
    <row r="4747" spans="6:8" x14ac:dyDescent="0.25">
      <c r="F4747" s="29" t="s">
        <v>6312</v>
      </c>
      <c r="G4747" s="34" t="s">
        <v>1557</v>
      </c>
      <c r="H4747" s="31">
        <f t="shared" si="75"/>
        <v>0.10960000000000003</v>
      </c>
    </row>
    <row r="4748" spans="6:8" x14ac:dyDescent="0.25">
      <c r="F4748" s="54" t="s">
        <v>6313</v>
      </c>
      <c r="G4748" s="34" t="s">
        <v>1600</v>
      </c>
      <c r="H4748" s="31">
        <f t="shared" si="75"/>
        <v>0.11529999999999996</v>
      </c>
    </row>
    <row r="4749" spans="6:8" x14ac:dyDescent="0.25">
      <c r="F4749" s="29" t="s">
        <v>6314</v>
      </c>
      <c r="G4749" s="34" t="s">
        <v>1557</v>
      </c>
      <c r="H4749" s="31">
        <f t="shared" si="75"/>
        <v>0.10960000000000003</v>
      </c>
    </row>
    <row r="4750" spans="6:8" x14ac:dyDescent="0.25">
      <c r="F4750" s="29" t="s">
        <v>6315</v>
      </c>
      <c r="G4750" s="34" t="s">
        <v>1571</v>
      </c>
      <c r="H4750" s="31">
        <f t="shared" si="75"/>
        <v>0.11278100000000001</v>
      </c>
    </row>
    <row r="4751" spans="6:8" x14ac:dyDescent="0.25">
      <c r="F4751" s="29" t="s">
        <v>6316</v>
      </c>
      <c r="G4751" s="34" t="s">
        <v>7735</v>
      </c>
      <c r="H4751" s="31">
        <f t="shared" si="75"/>
        <v>0.10960000000000003</v>
      </c>
    </row>
    <row r="4752" spans="6:8" x14ac:dyDescent="0.25">
      <c r="F4752" s="29" t="s">
        <v>6317</v>
      </c>
      <c r="G4752" s="34" t="s">
        <v>1557</v>
      </c>
      <c r="H4752" s="31">
        <f t="shared" si="75"/>
        <v>0.10960000000000003</v>
      </c>
    </row>
    <row r="4753" spans="6:8" x14ac:dyDescent="0.25">
      <c r="F4753" s="29" t="s">
        <v>6318</v>
      </c>
      <c r="G4753" s="34" t="s">
        <v>1557</v>
      </c>
      <c r="H4753" s="31">
        <f t="shared" si="75"/>
        <v>0.10960000000000003</v>
      </c>
    </row>
    <row r="4754" spans="6:8" x14ac:dyDescent="0.25">
      <c r="F4754" s="32" t="s">
        <v>6319</v>
      </c>
      <c r="G4754" s="34" t="s">
        <v>1557</v>
      </c>
      <c r="H4754" s="31">
        <f t="shared" si="75"/>
        <v>0.10960000000000003</v>
      </c>
    </row>
    <row r="4755" spans="6:8" x14ac:dyDescent="0.25">
      <c r="F4755" s="29" t="s">
        <v>6320</v>
      </c>
      <c r="G4755" s="34" t="s">
        <v>1557</v>
      </c>
      <c r="H4755" s="31">
        <f t="shared" si="75"/>
        <v>0.10960000000000003</v>
      </c>
    </row>
    <row r="4756" spans="6:8" x14ac:dyDescent="0.25">
      <c r="F4756" s="29" t="s">
        <v>6321</v>
      </c>
      <c r="G4756" s="34" t="s">
        <v>1557</v>
      </c>
      <c r="H4756" s="31">
        <f t="shared" si="75"/>
        <v>0.10960000000000003</v>
      </c>
    </row>
    <row r="4757" spans="6:8" x14ac:dyDescent="0.25">
      <c r="F4757" s="29" t="s">
        <v>6322</v>
      </c>
      <c r="G4757" s="34" t="s">
        <v>1557</v>
      </c>
      <c r="H4757" s="31">
        <f t="shared" si="75"/>
        <v>0.10960000000000003</v>
      </c>
    </row>
    <row r="4758" spans="6:8" x14ac:dyDescent="0.25">
      <c r="F4758" s="29" t="s">
        <v>6323</v>
      </c>
      <c r="G4758" s="34" t="s">
        <v>1557</v>
      </c>
      <c r="H4758" s="31">
        <f t="shared" si="75"/>
        <v>0.10960000000000003</v>
      </c>
    </row>
    <row r="4759" spans="6:8" x14ac:dyDescent="0.25">
      <c r="F4759" s="29" t="s">
        <v>6324</v>
      </c>
      <c r="G4759" s="34" t="s">
        <v>1557</v>
      </c>
      <c r="H4759" s="31">
        <f t="shared" si="75"/>
        <v>0.10960000000000003</v>
      </c>
    </row>
    <row r="4760" spans="6:8" x14ac:dyDescent="0.25">
      <c r="F4760" s="29" t="s">
        <v>6325</v>
      </c>
      <c r="G4760" s="34" t="s">
        <v>1557</v>
      </c>
      <c r="H4760" s="31">
        <f t="shared" si="75"/>
        <v>0.10960000000000003</v>
      </c>
    </row>
    <row r="4761" spans="6:8" x14ac:dyDescent="0.25">
      <c r="F4761" s="29" t="s">
        <v>6326</v>
      </c>
      <c r="G4761" s="34" t="s">
        <v>1557</v>
      </c>
      <c r="H4761" s="31">
        <f t="shared" si="75"/>
        <v>0.10960000000000003</v>
      </c>
    </row>
    <row r="4762" spans="6:8" x14ac:dyDescent="0.25">
      <c r="F4762" s="29" t="s">
        <v>6327</v>
      </c>
      <c r="G4762" s="34" t="s">
        <v>1557</v>
      </c>
      <c r="H4762" s="31">
        <f t="shared" si="75"/>
        <v>0.10960000000000003</v>
      </c>
    </row>
    <row r="4763" spans="6:8" x14ac:dyDescent="0.25">
      <c r="F4763" s="33" t="s">
        <v>6328</v>
      </c>
      <c r="G4763" s="34" t="s">
        <v>1571</v>
      </c>
      <c r="H4763" s="31">
        <f t="shared" si="75"/>
        <v>0.11278100000000001</v>
      </c>
    </row>
    <row r="4764" spans="6:8" x14ac:dyDescent="0.25">
      <c r="F4764" s="29" t="s">
        <v>6329</v>
      </c>
      <c r="G4764" s="34" t="s">
        <v>1557</v>
      </c>
      <c r="H4764" s="31">
        <f t="shared" si="75"/>
        <v>0.10960000000000003</v>
      </c>
    </row>
    <row r="4765" spans="6:8" x14ac:dyDescent="0.25">
      <c r="F4765" s="29" t="s">
        <v>6330</v>
      </c>
      <c r="G4765" s="34" t="s">
        <v>1557</v>
      </c>
      <c r="H4765" s="31">
        <f t="shared" si="75"/>
        <v>0.10960000000000003</v>
      </c>
    </row>
    <row r="4766" spans="6:8" x14ac:dyDescent="0.25">
      <c r="F4766" s="29" t="s">
        <v>6331</v>
      </c>
      <c r="G4766" s="34" t="s">
        <v>1557</v>
      </c>
      <c r="H4766" s="31">
        <f t="shared" si="75"/>
        <v>0.10960000000000003</v>
      </c>
    </row>
    <row r="4767" spans="6:8" x14ac:dyDescent="0.25">
      <c r="F4767" s="29" t="s">
        <v>6332</v>
      </c>
      <c r="G4767" s="34" t="s">
        <v>1557</v>
      </c>
      <c r="H4767" s="31">
        <f t="shared" si="75"/>
        <v>0.10960000000000003</v>
      </c>
    </row>
    <row r="4768" spans="6:8" x14ac:dyDescent="0.25">
      <c r="F4768" s="29" t="s">
        <v>6333</v>
      </c>
      <c r="G4768" s="34" t="s">
        <v>1557</v>
      </c>
      <c r="H4768" s="31">
        <f t="shared" si="75"/>
        <v>0.10960000000000003</v>
      </c>
    </row>
    <row r="4769" spans="6:8" x14ac:dyDescent="0.25">
      <c r="F4769" s="29" t="s">
        <v>6334</v>
      </c>
      <c r="G4769" s="34" t="s">
        <v>1557</v>
      </c>
      <c r="H4769" s="31">
        <f t="shared" si="75"/>
        <v>0.10960000000000003</v>
      </c>
    </row>
    <row r="4770" spans="6:8" x14ac:dyDescent="0.25">
      <c r="F4770" s="29" t="s">
        <v>6335</v>
      </c>
      <c r="G4770" s="34" t="s">
        <v>1557</v>
      </c>
      <c r="H4770" s="31">
        <f t="shared" si="75"/>
        <v>0.10960000000000003</v>
      </c>
    </row>
    <row r="4771" spans="6:8" x14ac:dyDescent="0.25">
      <c r="F4771" s="29" t="s">
        <v>6336</v>
      </c>
      <c r="G4771" s="34" t="s">
        <v>1600</v>
      </c>
      <c r="H4771" s="31">
        <f t="shared" si="75"/>
        <v>0.11529999999999996</v>
      </c>
    </row>
    <row r="4772" spans="6:8" x14ac:dyDescent="0.25">
      <c r="F4772" s="32" t="s">
        <v>6337</v>
      </c>
      <c r="G4772" s="34" t="s">
        <v>1557</v>
      </c>
      <c r="H4772" s="31">
        <f t="shared" si="75"/>
        <v>0.10960000000000003</v>
      </c>
    </row>
    <row r="4773" spans="6:8" x14ac:dyDescent="0.25">
      <c r="F4773" s="51" t="s">
        <v>6338</v>
      </c>
      <c r="G4773" s="34" t="s">
        <v>1557</v>
      </c>
      <c r="H4773" s="31">
        <f t="shared" si="75"/>
        <v>0.10960000000000003</v>
      </c>
    </row>
    <row r="4774" spans="6:8" x14ac:dyDescent="0.25">
      <c r="F4774" s="29" t="s">
        <v>6339</v>
      </c>
      <c r="G4774" s="34" t="s">
        <v>1557</v>
      </c>
      <c r="H4774" s="31">
        <f t="shared" si="75"/>
        <v>0.10960000000000003</v>
      </c>
    </row>
    <row r="4775" spans="6:8" x14ac:dyDescent="0.25">
      <c r="F4775" s="29" t="s">
        <v>6340</v>
      </c>
      <c r="G4775" s="34" t="s">
        <v>1573</v>
      </c>
      <c r="H4775" s="31">
        <f t="shared" si="75"/>
        <v>0.109888</v>
      </c>
    </row>
    <row r="4776" spans="6:8" x14ac:dyDescent="0.25">
      <c r="F4776" s="29" t="s">
        <v>6341</v>
      </c>
      <c r="G4776" s="34" t="s">
        <v>1557</v>
      </c>
      <c r="H4776" s="31">
        <f t="shared" si="75"/>
        <v>0.10960000000000003</v>
      </c>
    </row>
    <row r="4777" spans="6:8" x14ac:dyDescent="0.25">
      <c r="F4777" s="29" t="s">
        <v>6342</v>
      </c>
      <c r="G4777" s="34" t="s">
        <v>1557</v>
      </c>
      <c r="H4777" s="31">
        <f t="shared" si="75"/>
        <v>0.10960000000000003</v>
      </c>
    </row>
    <row r="4778" spans="6:8" x14ac:dyDescent="0.25">
      <c r="F4778" s="29" t="s">
        <v>6343</v>
      </c>
      <c r="G4778" s="34" t="s">
        <v>1557</v>
      </c>
      <c r="H4778" s="31">
        <f t="shared" si="75"/>
        <v>0.10960000000000003</v>
      </c>
    </row>
    <row r="4779" spans="6:8" x14ac:dyDescent="0.25">
      <c r="F4779" s="29" t="s">
        <v>6344</v>
      </c>
      <c r="G4779" s="34" t="s">
        <v>1557</v>
      </c>
      <c r="H4779" s="31">
        <f t="shared" si="75"/>
        <v>0.10960000000000003</v>
      </c>
    </row>
    <row r="4780" spans="6:8" x14ac:dyDescent="0.25">
      <c r="F4780" s="29" t="s">
        <v>6345</v>
      </c>
      <c r="G4780" s="34" t="s">
        <v>1557</v>
      </c>
      <c r="H4780" s="31">
        <f t="shared" si="75"/>
        <v>0.10960000000000003</v>
      </c>
    </row>
    <row r="4781" spans="6:8" x14ac:dyDescent="0.25">
      <c r="F4781" s="29" t="s">
        <v>6346</v>
      </c>
      <c r="G4781" s="34" t="s">
        <v>1557</v>
      </c>
      <c r="H4781" s="31">
        <f t="shared" si="75"/>
        <v>0.10960000000000003</v>
      </c>
    </row>
    <row r="4782" spans="6:8" x14ac:dyDescent="0.25">
      <c r="F4782" s="29" t="s">
        <v>6347</v>
      </c>
      <c r="G4782" s="34" t="s">
        <v>1551</v>
      </c>
      <c r="H4782" s="31">
        <f t="shared" si="75"/>
        <v>0.1048</v>
      </c>
    </row>
    <row r="4783" spans="6:8" x14ac:dyDescent="0.25">
      <c r="F4783" s="50" t="s">
        <v>6348</v>
      </c>
      <c r="G4783" s="34" t="s">
        <v>1557</v>
      </c>
      <c r="H4783" s="31">
        <f t="shared" si="75"/>
        <v>0.10960000000000003</v>
      </c>
    </row>
    <row r="4784" spans="6:8" x14ac:dyDescent="0.25">
      <c r="F4784" s="33" t="s">
        <v>6349</v>
      </c>
      <c r="G4784" s="34" t="s">
        <v>1557</v>
      </c>
      <c r="H4784" s="31">
        <f t="shared" si="75"/>
        <v>0.10960000000000003</v>
      </c>
    </row>
    <row r="4785" spans="6:8" x14ac:dyDescent="0.25">
      <c r="F4785" s="33" t="s">
        <v>6350</v>
      </c>
      <c r="G4785" s="34" t="s">
        <v>1557</v>
      </c>
      <c r="H4785" s="31">
        <f t="shared" si="75"/>
        <v>0.10960000000000003</v>
      </c>
    </row>
    <row r="4786" spans="6:8" x14ac:dyDescent="0.25">
      <c r="F4786" s="50" t="s">
        <v>6351</v>
      </c>
      <c r="G4786" s="34" t="s">
        <v>1557</v>
      </c>
      <c r="H4786" s="31">
        <f t="shared" si="75"/>
        <v>0.10960000000000003</v>
      </c>
    </row>
    <row r="4787" spans="6:8" x14ac:dyDescent="0.25">
      <c r="F4787" s="29" t="s">
        <v>6352</v>
      </c>
      <c r="G4787" s="34" t="s">
        <v>1559</v>
      </c>
      <c r="H4787" s="31">
        <f t="shared" si="75"/>
        <v>0.10809999999999997</v>
      </c>
    </row>
    <row r="4788" spans="6:8" x14ac:dyDescent="0.25">
      <c r="F4788" s="32" t="s">
        <v>6353</v>
      </c>
      <c r="G4788" s="34" t="s">
        <v>1557</v>
      </c>
      <c r="H4788" s="31">
        <f t="shared" si="75"/>
        <v>0.10960000000000003</v>
      </c>
    </row>
    <row r="4789" spans="6:8" x14ac:dyDescent="0.25">
      <c r="F4789" s="29" t="s">
        <v>6354</v>
      </c>
      <c r="G4789" s="34" t="s">
        <v>1557</v>
      </c>
      <c r="H4789" s="31">
        <f t="shared" si="75"/>
        <v>0.10960000000000003</v>
      </c>
    </row>
    <row r="4790" spans="6:8" x14ac:dyDescent="0.25">
      <c r="F4790" s="32" t="s">
        <v>6355</v>
      </c>
      <c r="G4790" s="34" t="s">
        <v>1557</v>
      </c>
      <c r="H4790" s="31">
        <f t="shared" si="75"/>
        <v>0.10960000000000003</v>
      </c>
    </row>
    <row r="4791" spans="6:8" x14ac:dyDescent="0.25">
      <c r="F4791" s="29" t="s">
        <v>6356</v>
      </c>
      <c r="G4791" s="34" t="s">
        <v>1557</v>
      </c>
      <c r="H4791" s="31">
        <f t="shared" si="75"/>
        <v>0.10960000000000003</v>
      </c>
    </row>
    <row r="4792" spans="6:8" x14ac:dyDescent="0.25">
      <c r="F4792" s="29" t="s">
        <v>6357</v>
      </c>
      <c r="G4792" s="34" t="s">
        <v>1557</v>
      </c>
      <c r="H4792" s="31">
        <f t="shared" si="75"/>
        <v>0.10960000000000003</v>
      </c>
    </row>
    <row r="4793" spans="6:8" x14ac:dyDescent="0.25">
      <c r="F4793" s="32" t="s">
        <v>6358</v>
      </c>
      <c r="G4793" s="34" t="s">
        <v>1557</v>
      </c>
      <c r="H4793" s="31">
        <f t="shared" si="75"/>
        <v>0.10960000000000003</v>
      </c>
    </row>
    <row r="4794" spans="6:8" x14ac:dyDescent="0.25">
      <c r="F4794" s="29" t="s">
        <v>6359</v>
      </c>
      <c r="G4794" s="34" t="s">
        <v>1557</v>
      </c>
      <c r="H4794" s="31">
        <f t="shared" si="75"/>
        <v>0.10960000000000003</v>
      </c>
    </row>
    <row r="4795" spans="6:8" x14ac:dyDescent="0.25">
      <c r="F4795" s="32" t="s">
        <v>6360</v>
      </c>
      <c r="G4795" s="34" t="s">
        <v>1557</v>
      </c>
      <c r="H4795" s="31">
        <f t="shared" si="75"/>
        <v>0.10960000000000003</v>
      </c>
    </row>
    <row r="4796" spans="6:8" x14ac:dyDescent="0.25">
      <c r="F4796" s="29" t="s">
        <v>6361</v>
      </c>
      <c r="G4796" s="34" t="s">
        <v>1557</v>
      </c>
      <c r="H4796" s="31">
        <f t="shared" si="75"/>
        <v>0.10960000000000003</v>
      </c>
    </row>
    <row r="4797" spans="6:8" x14ac:dyDescent="0.25">
      <c r="F4797" s="32" t="s">
        <v>6362</v>
      </c>
      <c r="G4797" s="34" t="s">
        <v>1571</v>
      </c>
      <c r="H4797" s="31">
        <f t="shared" si="75"/>
        <v>0.11278100000000001</v>
      </c>
    </row>
    <row r="4798" spans="6:8" x14ac:dyDescent="0.25">
      <c r="F4798" s="32" t="s">
        <v>6363</v>
      </c>
      <c r="G4798" s="34" t="s">
        <v>1557</v>
      </c>
      <c r="H4798" s="31">
        <f t="shared" si="75"/>
        <v>0.10960000000000003</v>
      </c>
    </row>
    <row r="4799" spans="6:8" x14ac:dyDescent="0.25">
      <c r="F4799" s="46" t="s">
        <v>6364</v>
      </c>
      <c r="G4799" s="34" t="s">
        <v>1557</v>
      </c>
      <c r="H4799" s="31">
        <f t="shared" si="75"/>
        <v>0.10960000000000003</v>
      </c>
    </row>
    <row r="4800" spans="6:8" x14ac:dyDescent="0.25">
      <c r="F4800" s="29" t="s">
        <v>6365</v>
      </c>
      <c r="G4800" s="34" t="s">
        <v>1557</v>
      </c>
      <c r="H4800" s="31">
        <f t="shared" si="75"/>
        <v>0.10960000000000003</v>
      </c>
    </row>
    <row r="4801" spans="6:8" x14ac:dyDescent="0.25">
      <c r="F4801" s="29" t="s">
        <v>6366</v>
      </c>
      <c r="G4801" s="34" t="s">
        <v>1557</v>
      </c>
      <c r="H4801" s="31">
        <f t="shared" si="75"/>
        <v>0.10960000000000003</v>
      </c>
    </row>
    <row r="4802" spans="6:8" x14ac:dyDescent="0.25">
      <c r="F4802" s="29" t="s">
        <v>6367</v>
      </c>
      <c r="G4802" s="34" t="s">
        <v>1600</v>
      </c>
      <c r="H4802" s="31">
        <f t="shared" si="75"/>
        <v>0.11529999999999996</v>
      </c>
    </row>
    <row r="4803" spans="6:8" x14ac:dyDescent="0.25">
      <c r="F4803" s="33" t="s">
        <v>6368</v>
      </c>
      <c r="G4803" s="34" t="s">
        <v>1557</v>
      </c>
      <c r="H4803" s="31">
        <f t="shared" si="75"/>
        <v>0.10960000000000003</v>
      </c>
    </row>
    <row r="4804" spans="6:8" x14ac:dyDescent="0.25">
      <c r="F4804" s="29" t="s">
        <v>6369</v>
      </c>
      <c r="G4804" s="34" t="s">
        <v>1600</v>
      </c>
      <c r="H4804" s="31">
        <f t="shared" ref="H4804:H4867" si="76">VLOOKUP(G4804,$A$4:$B$31,2,FALSE)</f>
        <v>0.11529999999999996</v>
      </c>
    </row>
    <row r="4805" spans="6:8" x14ac:dyDescent="0.25">
      <c r="F4805" s="33" t="s">
        <v>6370</v>
      </c>
      <c r="G4805" s="34" t="s">
        <v>1557</v>
      </c>
      <c r="H4805" s="31">
        <f t="shared" si="76"/>
        <v>0.10960000000000003</v>
      </c>
    </row>
    <row r="4806" spans="6:8" x14ac:dyDescent="0.25">
      <c r="F4806" s="33" t="s">
        <v>6371</v>
      </c>
      <c r="G4806" s="34" t="s">
        <v>1557</v>
      </c>
      <c r="H4806" s="31">
        <f t="shared" si="76"/>
        <v>0.10960000000000003</v>
      </c>
    </row>
    <row r="4807" spans="6:8" x14ac:dyDescent="0.25">
      <c r="F4807" s="43" t="s">
        <v>6372</v>
      </c>
      <c r="G4807" s="34" t="s">
        <v>1557</v>
      </c>
      <c r="H4807" s="31">
        <f t="shared" si="76"/>
        <v>0.10960000000000003</v>
      </c>
    </row>
    <row r="4808" spans="6:8" x14ac:dyDescent="0.25">
      <c r="F4808" s="32" t="s">
        <v>6373</v>
      </c>
      <c r="G4808" s="34" t="s">
        <v>1557</v>
      </c>
      <c r="H4808" s="31">
        <f t="shared" si="76"/>
        <v>0.10960000000000003</v>
      </c>
    </row>
    <row r="4809" spans="6:8" x14ac:dyDescent="0.25">
      <c r="F4809" s="29" t="s">
        <v>6374</v>
      </c>
      <c r="G4809" s="34" t="s">
        <v>1557</v>
      </c>
      <c r="H4809" s="31">
        <f t="shared" si="76"/>
        <v>0.10960000000000003</v>
      </c>
    </row>
    <row r="4810" spans="6:8" x14ac:dyDescent="0.25">
      <c r="F4810" s="32" t="s">
        <v>6375</v>
      </c>
      <c r="G4810" s="34" t="s">
        <v>1600</v>
      </c>
      <c r="H4810" s="31">
        <f t="shared" si="76"/>
        <v>0.11529999999999996</v>
      </c>
    </row>
    <row r="4811" spans="6:8" x14ac:dyDescent="0.25">
      <c r="F4811" s="32" t="s">
        <v>6376</v>
      </c>
      <c r="G4811" s="34" t="s">
        <v>1557</v>
      </c>
      <c r="H4811" s="31">
        <f t="shared" si="76"/>
        <v>0.10960000000000003</v>
      </c>
    </row>
    <row r="4812" spans="6:8" x14ac:dyDescent="0.25">
      <c r="F4812" s="29" t="s">
        <v>6377</v>
      </c>
      <c r="G4812" s="34" t="s">
        <v>1557</v>
      </c>
      <c r="H4812" s="31">
        <f t="shared" si="76"/>
        <v>0.10960000000000003</v>
      </c>
    </row>
    <row r="4813" spans="6:8" x14ac:dyDescent="0.25">
      <c r="F4813" s="29" t="s">
        <v>6378</v>
      </c>
      <c r="G4813" s="34" t="s">
        <v>1573</v>
      </c>
      <c r="H4813" s="31">
        <f t="shared" si="76"/>
        <v>0.109888</v>
      </c>
    </row>
    <row r="4814" spans="6:8" x14ac:dyDescent="0.25">
      <c r="F4814" s="33" t="s">
        <v>6379</v>
      </c>
      <c r="G4814" s="34" t="s">
        <v>1571</v>
      </c>
      <c r="H4814" s="31">
        <f t="shared" si="76"/>
        <v>0.11278100000000001</v>
      </c>
    </row>
    <row r="4815" spans="6:8" x14ac:dyDescent="0.25">
      <c r="F4815" s="29" t="s">
        <v>6380</v>
      </c>
      <c r="G4815" s="34" t="s">
        <v>1557</v>
      </c>
      <c r="H4815" s="31">
        <f t="shared" si="76"/>
        <v>0.10960000000000003</v>
      </c>
    </row>
    <row r="4816" spans="6:8" x14ac:dyDescent="0.25">
      <c r="F4816" s="32" t="s">
        <v>6381</v>
      </c>
      <c r="G4816" s="34" t="s">
        <v>1557</v>
      </c>
      <c r="H4816" s="31">
        <f t="shared" si="76"/>
        <v>0.10960000000000003</v>
      </c>
    </row>
    <row r="4817" spans="6:8" x14ac:dyDescent="0.25">
      <c r="F4817" s="50" t="s">
        <v>6382</v>
      </c>
      <c r="G4817" s="34" t="s">
        <v>1557</v>
      </c>
      <c r="H4817" s="31">
        <f t="shared" si="76"/>
        <v>0.10960000000000003</v>
      </c>
    </row>
    <row r="4818" spans="6:8" x14ac:dyDescent="0.25">
      <c r="F4818" s="50" t="s">
        <v>6383</v>
      </c>
      <c r="G4818" s="34" t="s">
        <v>1557</v>
      </c>
      <c r="H4818" s="31">
        <f t="shared" si="76"/>
        <v>0.10960000000000003</v>
      </c>
    </row>
    <row r="4819" spans="6:8" x14ac:dyDescent="0.25">
      <c r="F4819" s="50" t="s">
        <v>6384</v>
      </c>
      <c r="G4819" s="34" t="s">
        <v>1557</v>
      </c>
      <c r="H4819" s="31">
        <f t="shared" si="76"/>
        <v>0.10960000000000003</v>
      </c>
    </row>
    <row r="4820" spans="6:8" x14ac:dyDescent="0.25">
      <c r="F4820" s="29" t="s">
        <v>6385</v>
      </c>
      <c r="G4820" s="34" t="s">
        <v>1557</v>
      </c>
      <c r="H4820" s="31">
        <f t="shared" si="76"/>
        <v>0.10960000000000003</v>
      </c>
    </row>
    <row r="4821" spans="6:8" x14ac:dyDescent="0.25">
      <c r="F4821" s="50" t="s">
        <v>6386</v>
      </c>
      <c r="G4821" s="34" t="s">
        <v>1557</v>
      </c>
      <c r="H4821" s="31">
        <f t="shared" si="76"/>
        <v>0.10960000000000003</v>
      </c>
    </row>
    <row r="4822" spans="6:8" x14ac:dyDescent="0.25">
      <c r="F4822" s="50" t="s">
        <v>6387</v>
      </c>
      <c r="G4822" s="34" t="s">
        <v>1581</v>
      </c>
      <c r="H4822" s="31">
        <f t="shared" si="76"/>
        <v>0</v>
      </c>
    </row>
    <row r="4823" spans="6:8" x14ac:dyDescent="0.25">
      <c r="F4823" s="50" t="s">
        <v>6388</v>
      </c>
      <c r="G4823" s="34" t="s">
        <v>1557</v>
      </c>
      <c r="H4823" s="31">
        <f t="shared" si="76"/>
        <v>0.10960000000000003</v>
      </c>
    </row>
    <row r="4824" spans="6:8" x14ac:dyDescent="0.25">
      <c r="F4824" s="29" t="s">
        <v>6389</v>
      </c>
      <c r="G4824" s="34" t="s">
        <v>1557</v>
      </c>
      <c r="H4824" s="31">
        <f t="shared" si="76"/>
        <v>0.10960000000000003</v>
      </c>
    </row>
    <row r="4825" spans="6:8" x14ac:dyDescent="0.25">
      <c r="F4825" s="29" t="s">
        <v>6390</v>
      </c>
      <c r="G4825" s="34" t="s">
        <v>1557</v>
      </c>
      <c r="H4825" s="31">
        <f t="shared" si="76"/>
        <v>0.10960000000000003</v>
      </c>
    </row>
    <row r="4826" spans="6:8" x14ac:dyDescent="0.25">
      <c r="F4826" s="29" t="s">
        <v>6391</v>
      </c>
      <c r="G4826" s="34" t="s">
        <v>1557</v>
      </c>
      <c r="H4826" s="31">
        <f t="shared" si="76"/>
        <v>0.10960000000000003</v>
      </c>
    </row>
    <row r="4827" spans="6:8" x14ac:dyDescent="0.25">
      <c r="F4827" s="29" t="s">
        <v>6392</v>
      </c>
      <c r="G4827" s="34" t="s">
        <v>1557</v>
      </c>
      <c r="H4827" s="31">
        <f t="shared" si="76"/>
        <v>0.10960000000000003</v>
      </c>
    </row>
    <row r="4828" spans="6:8" x14ac:dyDescent="0.25">
      <c r="F4828" s="29" t="s">
        <v>6393</v>
      </c>
      <c r="G4828" s="34" t="s">
        <v>1557</v>
      </c>
      <c r="H4828" s="31">
        <f t="shared" si="76"/>
        <v>0.10960000000000003</v>
      </c>
    </row>
    <row r="4829" spans="6:8" x14ac:dyDescent="0.25">
      <c r="F4829" s="29" t="s">
        <v>6394</v>
      </c>
      <c r="G4829" s="34" t="s">
        <v>1557</v>
      </c>
      <c r="H4829" s="31">
        <f t="shared" si="76"/>
        <v>0.10960000000000003</v>
      </c>
    </row>
    <row r="4830" spans="6:8" x14ac:dyDescent="0.25">
      <c r="F4830" s="29" t="s">
        <v>6395</v>
      </c>
      <c r="G4830" s="34" t="s">
        <v>1557</v>
      </c>
      <c r="H4830" s="31">
        <f t="shared" si="76"/>
        <v>0.10960000000000003</v>
      </c>
    </row>
    <row r="4831" spans="6:8" x14ac:dyDescent="0.25">
      <c r="F4831" s="29" t="s">
        <v>6396</v>
      </c>
      <c r="G4831" s="34" t="s">
        <v>1557</v>
      </c>
      <c r="H4831" s="31">
        <f t="shared" si="76"/>
        <v>0.10960000000000003</v>
      </c>
    </row>
    <row r="4832" spans="6:8" x14ac:dyDescent="0.25">
      <c r="F4832" s="29" t="s">
        <v>6397</v>
      </c>
      <c r="G4832" s="34" t="s">
        <v>1557</v>
      </c>
      <c r="H4832" s="31">
        <f t="shared" si="76"/>
        <v>0.10960000000000003</v>
      </c>
    </row>
    <row r="4833" spans="6:8" x14ac:dyDescent="0.25">
      <c r="F4833" s="33" t="s">
        <v>6398</v>
      </c>
      <c r="G4833" s="34" t="s">
        <v>1557</v>
      </c>
      <c r="H4833" s="31">
        <f t="shared" si="76"/>
        <v>0.10960000000000003</v>
      </c>
    </row>
    <row r="4834" spans="6:8" x14ac:dyDescent="0.25">
      <c r="F4834" s="50" t="s">
        <v>6399</v>
      </c>
      <c r="G4834" s="34" t="s">
        <v>1557</v>
      </c>
      <c r="H4834" s="31">
        <f t="shared" si="76"/>
        <v>0.10960000000000003</v>
      </c>
    </row>
    <row r="4835" spans="6:8" x14ac:dyDescent="0.25">
      <c r="F4835" s="29" t="s">
        <v>6400</v>
      </c>
      <c r="G4835" s="34" t="s">
        <v>1557</v>
      </c>
      <c r="H4835" s="31">
        <f t="shared" si="76"/>
        <v>0.10960000000000003</v>
      </c>
    </row>
    <row r="4836" spans="6:8" x14ac:dyDescent="0.25">
      <c r="F4836" s="29" t="s">
        <v>6401</v>
      </c>
      <c r="G4836" s="34" t="s">
        <v>1557</v>
      </c>
      <c r="H4836" s="31">
        <f t="shared" si="76"/>
        <v>0.10960000000000003</v>
      </c>
    </row>
    <row r="4837" spans="6:8" x14ac:dyDescent="0.25">
      <c r="F4837" s="50" t="s">
        <v>6402</v>
      </c>
      <c r="G4837" s="34" t="s">
        <v>1557</v>
      </c>
      <c r="H4837" s="31">
        <f t="shared" si="76"/>
        <v>0.10960000000000003</v>
      </c>
    </row>
    <row r="4838" spans="6:8" x14ac:dyDescent="0.25">
      <c r="F4838" s="29" t="s">
        <v>6403</v>
      </c>
      <c r="G4838" s="34" t="s">
        <v>1600</v>
      </c>
      <c r="H4838" s="31">
        <f t="shared" si="76"/>
        <v>0.11529999999999996</v>
      </c>
    </row>
    <row r="4839" spans="6:8" x14ac:dyDescent="0.25">
      <c r="F4839" s="29" t="s">
        <v>6404</v>
      </c>
      <c r="G4839" s="34" t="s">
        <v>1557</v>
      </c>
      <c r="H4839" s="31">
        <f t="shared" si="76"/>
        <v>0.10960000000000003</v>
      </c>
    </row>
    <row r="4840" spans="6:8" x14ac:dyDescent="0.25">
      <c r="F4840" s="50" t="s">
        <v>6405</v>
      </c>
      <c r="G4840" s="34" t="s">
        <v>1557</v>
      </c>
      <c r="H4840" s="31">
        <f t="shared" si="76"/>
        <v>0.10960000000000003</v>
      </c>
    </row>
    <row r="4841" spans="6:8" x14ac:dyDescent="0.25">
      <c r="F4841" s="29" t="s">
        <v>6406</v>
      </c>
      <c r="G4841" s="34" t="s">
        <v>1557</v>
      </c>
      <c r="H4841" s="31">
        <f t="shared" si="76"/>
        <v>0.10960000000000003</v>
      </c>
    </row>
    <row r="4842" spans="6:8" x14ac:dyDescent="0.25">
      <c r="F4842" s="29" t="s">
        <v>6407</v>
      </c>
      <c r="G4842" s="34" t="s">
        <v>1557</v>
      </c>
      <c r="H4842" s="31">
        <f t="shared" si="76"/>
        <v>0.10960000000000003</v>
      </c>
    </row>
    <row r="4843" spans="6:8" x14ac:dyDescent="0.25">
      <c r="F4843" s="29" t="s">
        <v>6408</v>
      </c>
      <c r="G4843" s="34" t="s">
        <v>1557</v>
      </c>
      <c r="H4843" s="31">
        <f t="shared" si="76"/>
        <v>0.10960000000000003</v>
      </c>
    </row>
    <row r="4844" spans="6:8" x14ac:dyDescent="0.25">
      <c r="F4844" s="49" t="s">
        <v>6409</v>
      </c>
      <c r="G4844" s="34" t="s">
        <v>1557</v>
      </c>
      <c r="H4844" s="31">
        <f t="shared" si="76"/>
        <v>0.10960000000000003</v>
      </c>
    </row>
    <row r="4845" spans="6:8" x14ac:dyDescent="0.25">
      <c r="F4845" s="50" t="s">
        <v>6410</v>
      </c>
      <c r="G4845" s="34" t="s">
        <v>1557</v>
      </c>
      <c r="H4845" s="31">
        <f t="shared" si="76"/>
        <v>0.10960000000000003</v>
      </c>
    </row>
    <row r="4846" spans="6:8" x14ac:dyDescent="0.25">
      <c r="F4846" s="49" t="s">
        <v>6411</v>
      </c>
      <c r="G4846" s="34" t="s">
        <v>1557</v>
      </c>
      <c r="H4846" s="31">
        <f t="shared" si="76"/>
        <v>0.10960000000000003</v>
      </c>
    </row>
    <row r="4847" spans="6:8" x14ac:dyDescent="0.25">
      <c r="F4847" s="33" t="s">
        <v>6412</v>
      </c>
      <c r="G4847" s="34" t="s">
        <v>1557</v>
      </c>
      <c r="H4847" s="31">
        <f t="shared" si="76"/>
        <v>0.10960000000000003</v>
      </c>
    </row>
    <row r="4848" spans="6:8" x14ac:dyDescent="0.25">
      <c r="F4848" s="48" t="s">
        <v>6413</v>
      </c>
      <c r="G4848" s="34" t="s">
        <v>1557</v>
      </c>
      <c r="H4848" s="31">
        <f t="shared" si="76"/>
        <v>0.10960000000000003</v>
      </c>
    </row>
    <row r="4849" spans="6:8" x14ac:dyDescent="0.25">
      <c r="F4849" s="33" t="s">
        <v>6414</v>
      </c>
      <c r="G4849" s="34" t="s">
        <v>1557</v>
      </c>
      <c r="H4849" s="31">
        <f t="shared" si="76"/>
        <v>0.10960000000000003</v>
      </c>
    </row>
    <row r="4850" spans="6:8" x14ac:dyDescent="0.25">
      <c r="F4850" s="54" t="s">
        <v>6415</v>
      </c>
      <c r="G4850" s="34" t="s">
        <v>1557</v>
      </c>
      <c r="H4850" s="31">
        <f t="shared" si="76"/>
        <v>0.10960000000000003</v>
      </c>
    </row>
    <row r="4851" spans="6:8" x14ac:dyDescent="0.25">
      <c r="F4851" s="29" t="s">
        <v>6416</v>
      </c>
      <c r="G4851" s="34" t="s">
        <v>1557</v>
      </c>
      <c r="H4851" s="31">
        <f t="shared" si="76"/>
        <v>0.10960000000000003</v>
      </c>
    </row>
    <row r="4852" spans="6:8" x14ac:dyDescent="0.25">
      <c r="F4852" s="29" t="s">
        <v>6417</v>
      </c>
      <c r="G4852" s="34" t="s">
        <v>1557</v>
      </c>
      <c r="H4852" s="31">
        <f t="shared" si="76"/>
        <v>0.10960000000000003</v>
      </c>
    </row>
    <row r="4853" spans="6:8" x14ac:dyDescent="0.25">
      <c r="F4853" s="48" t="s">
        <v>6418</v>
      </c>
      <c r="G4853" s="34" t="s">
        <v>1573</v>
      </c>
      <c r="H4853" s="31">
        <f t="shared" si="76"/>
        <v>0.109888</v>
      </c>
    </row>
    <row r="4854" spans="6:8" x14ac:dyDescent="0.25">
      <c r="F4854" s="33" t="s">
        <v>6419</v>
      </c>
      <c r="G4854" s="34" t="s">
        <v>1573</v>
      </c>
      <c r="H4854" s="31">
        <f t="shared" si="76"/>
        <v>0.109888</v>
      </c>
    </row>
    <row r="4855" spans="6:8" x14ac:dyDescent="0.25">
      <c r="F4855" s="29" t="s">
        <v>6420</v>
      </c>
      <c r="G4855" s="34" t="s">
        <v>1573</v>
      </c>
      <c r="H4855" s="31">
        <f t="shared" si="76"/>
        <v>0.109888</v>
      </c>
    </row>
    <row r="4856" spans="6:8" x14ac:dyDescent="0.25">
      <c r="F4856" s="29" t="s">
        <v>6421</v>
      </c>
      <c r="G4856" s="34" t="s">
        <v>1557</v>
      </c>
      <c r="H4856" s="31">
        <f t="shared" si="76"/>
        <v>0.10960000000000003</v>
      </c>
    </row>
    <row r="4857" spans="6:8" x14ac:dyDescent="0.25">
      <c r="F4857" s="29" t="s">
        <v>6422</v>
      </c>
      <c r="G4857" s="34" t="s">
        <v>1557</v>
      </c>
      <c r="H4857" s="31">
        <f t="shared" si="76"/>
        <v>0.10960000000000003</v>
      </c>
    </row>
    <row r="4858" spans="6:8" x14ac:dyDescent="0.25">
      <c r="F4858" s="46" t="s">
        <v>6423</v>
      </c>
      <c r="G4858" s="34" t="s">
        <v>1557</v>
      </c>
      <c r="H4858" s="31">
        <f t="shared" si="76"/>
        <v>0.10960000000000003</v>
      </c>
    </row>
    <row r="4859" spans="6:8" x14ac:dyDescent="0.25">
      <c r="F4859" s="29" t="s">
        <v>6424</v>
      </c>
      <c r="G4859" s="34" t="s">
        <v>1557</v>
      </c>
      <c r="H4859" s="31">
        <f t="shared" si="76"/>
        <v>0.10960000000000003</v>
      </c>
    </row>
    <row r="4860" spans="6:8" x14ac:dyDescent="0.25">
      <c r="F4860" s="29" t="s">
        <v>6425</v>
      </c>
      <c r="G4860" s="34" t="s">
        <v>1557</v>
      </c>
      <c r="H4860" s="31">
        <f t="shared" si="76"/>
        <v>0.10960000000000003</v>
      </c>
    </row>
    <row r="4861" spans="6:8" x14ac:dyDescent="0.25">
      <c r="F4861" s="29" t="s">
        <v>6426</v>
      </c>
      <c r="G4861" s="34" t="s">
        <v>1557</v>
      </c>
      <c r="H4861" s="31">
        <f t="shared" si="76"/>
        <v>0.10960000000000003</v>
      </c>
    </row>
    <row r="4862" spans="6:8" x14ac:dyDescent="0.25">
      <c r="F4862" s="29" t="s">
        <v>6427</v>
      </c>
      <c r="G4862" s="34" t="s">
        <v>1557</v>
      </c>
      <c r="H4862" s="31">
        <f t="shared" si="76"/>
        <v>0.10960000000000003</v>
      </c>
    </row>
    <row r="4863" spans="6:8" x14ac:dyDescent="0.25">
      <c r="F4863" s="33" t="s">
        <v>6428</v>
      </c>
      <c r="G4863" s="34" t="s">
        <v>1557</v>
      </c>
      <c r="H4863" s="31">
        <f t="shared" si="76"/>
        <v>0.10960000000000003</v>
      </c>
    </row>
    <row r="4864" spans="6:8" x14ac:dyDescent="0.25">
      <c r="F4864" s="33" t="s">
        <v>6429</v>
      </c>
      <c r="G4864" s="34" t="s">
        <v>1557</v>
      </c>
      <c r="H4864" s="31">
        <f t="shared" si="76"/>
        <v>0.10960000000000003</v>
      </c>
    </row>
    <row r="4865" spans="6:8" x14ac:dyDescent="0.25">
      <c r="F4865" s="46" t="s">
        <v>6430</v>
      </c>
      <c r="G4865" s="34" t="s">
        <v>1557</v>
      </c>
      <c r="H4865" s="31">
        <f t="shared" si="76"/>
        <v>0.10960000000000003</v>
      </c>
    </row>
    <row r="4866" spans="6:8" x14ac:dyDescent="0.25">
      <c r="F4866" s="29" t="s">
        <v>6431</v>
      </c>
      <c r="G4866" s="34" t="s">
        <v>1557</v>
      </c>
      <c r="H4866" s="31">
        <f t="shared" si="76"/>
        <v>0.10960000000000003</v>
      </c>
    </row>
    <row r="4867" spans="6:8" x14ac:dyDescent="0.25">
      <c r="F4867" s="29" t="s">
        <v>6432</v>
      </c>
      <c r="G4867" s="34" t="s">
        <v>1557</v>
      </c>
      <c r="H4867" s="31">
        <f t="shared" si="76"/>
        <v>0.10960000000000003</v>
      </c>
    </row>
    <row r="4868" spans="6:8" x14ac:dyDescent="0.25">
      <c r="F4868" s="29" t="s">
        <v>6433</v>
      </c>
      <c r="G4868" s="34" t="s">
        <v>1557</v>
      </c>
      <c r="H4868" s="31">
        <f t="shared" ref="H4868:H4931" si="77">VLOOKUP(G4868,$A$4:$B$31,2,FALSE)</f>
        <v>0.10960000000000003</v>
      </c>
    </row>
    <row r="4869" spans="6:8" x14ac:dyDescent="0.25">
      <c r="F4869" s="29" t="s">
        <v>6434</v>
      </c>
      <c r="G4869" s="34" t="s">
        <v>1557</v>
      </c>
      <c r="H4869" s="31">
        <f t="shared" si="77"/>
        <v>0.10960000000000003</v>
      </c>
    </row>
    <row r="4870" spans="6:8" x14ac:dyDescent="0.25">
      <c r="F4870" s="29" t="s">
        <v>6435</v>
      </c>
      <c r="G4870" s="34" t="s">
        <v>1573</v>
      </c>
      <c r="H4870" s="31">
        <f t="shared" si="77"/>
        <v>0.109888</v>
      </c>
    </row>
    <row r="4871" spans="6:8" x14ac:dyDescent="0.25">
      <c r="F4871" s="33" t="s">
        <v>6436</v>
      </c>
      <c r="G4871" s="34" t="s">
        <v>1573</v>
      </c>
      <c r="H4871" s="31">
        <f t="shared" si="77"/>
        <v>0.109888</v>
      </c>
    </row>
    <row r="4872" spans="6:8" x14ac:dyDescent="0.25">
      <c r="F4872" s="29" t="s">
        <v>6437</v>
      </c>
      <c r="G4872" s="34" t="s">
        <v>1573</v>
      </c>
      <c r="H4872" s="31">
        <f t="shared" si="77"/>
        <v>0.109888</v>
      </c>
    </row>
    <row r="4873" spans="6:8" x14ac:dyDescent="0.25">
      <c r="F4873" s="29" t="s">
        <v>6438</v>
      </c>
      <c r="G4873" s="34" t="s">
        <v>1573</v>
      </c>
      <c r="H4873" s="31">
        <f t="shared" si="77"/>
        <v>0.109888</v>
      </c>
    </row>
    <row r="4874" spans="6:8" x14ac:dyDescent="0.25">
      <c r="F4874" s="29" t="s">
        <v>6439</v>
      </c>
      <c r="G4874" s="34" t="s">
        <v>1573</v>
      </c>
      <c r="H4874" s="31">
        <f t="shared" si="77"/>
        <v>0.109888</v>
      </c>
    </row>
    <row r="4875" spans="6:8" x14ac:dyDescent="0.25">
      <c r="F4875" s="33" t="s">
        <v>6440</v>
      </c>
      <c r="G4875" s="34" t="s">
        <v>1573</v>
      </c>
      <c r="H4875" s="31">
        <f t="shared" si="77"/>
        <v>0.109888</v>
      </c>
    </row>
    <row r="4876" spans="6:8" x14ac:dyDescent="0.25">
      <c r="F4876" s="29" t="s">
        <v>6441</v>
      </c>
      <c r="G4876" s="34" t="s">
        <v>1573</v>
      </c>
      <c r="H4876" s="31">
        <f t="shared" si="77"/>
        <v>0.109888</v>
      </c>
    </row>
    <row r="4877" spans="6:8" x14ac:dyDescent="0.25">
      <c r="F4877" s="32" t="s">
        <v>6442</v>
      </c>
      <c r="G4877" s="34" t="s">
        <v>1573</v>
      </c>
      <c r="H4877" s="31">
        <f t="shared" si="77"/>
        <v>0.109888</v>
      </c>
    </row>
    <row r="4878" spans="6:8" x14ac:dyDescent="0.25">
      <c r="F4878" s="33" t="s">
        <v>6443</v>
      </c>
      <c r="G4878" s="34" t="s">
        <v>1573</v>
      </c>
      <c r="H4878" s="31">
        <f t="shared" si="77"/>
        <v>0.109888</v>
      </c>
    </row>
    <row r="4879" spans="6:8" x14ac:dyDescent="0.25">
      <c r="F4879" s="29" t="s">
        <v>6444</v>
      </c>
      <c r="G4879" s="34" t="s">
        <v>1573</v>
      </c>
      <c r="H4879" s="31">
        <f t="shared" si="77"/>
        <v>0.109888</v>
      </c>
    </row>
    <row r="4880" spans="6:8" x14ac:dyDescent="0.25">
      <c r="F4880" s="29" t="s">
        <v>6445</v>
      </c>
      <c r="G4880" s="34" t="s">
        <v>1573</v>
      </c>
      <c r="H4880" s="31">
        <f t="shared" si="77"/>
        <v>0.109888</v>
      </c>
    </row>
    <row r="4881" spans="6:8" x14ac:dyDescent="0.25">
      <c r="F4881" s="29" t="s">
        <v>6446</v>
      </c>
      <c r="G4881" s="34" t="s">
        <v>1573</v>
      </c>
      <c r="H4881" s="31">
        <f t="shared" si="77"/>
        <v>0.109888</v>
      </c>
    </row>
    <row r="4882" spans="6:8" x14ac:dyDescent="0.25">
      <c r="F4882" s="29" t="s">
        <v>6447</v>
      </c>
      <c r="G4882" s="34" t="s">
        <v>1573</v>
      </c>
      <c r="H4882" s="31">
        <f t="shared" si="77"/>
        <v>0.109888</v>
      </c>
    </row>
    <row r="4883" spans="6:8" x14ac:dyDescent="0.25">
      <c r="F4883" s="29" t="s">
        <v>6448</v>
      </c>
      <c r="G4883" s="34" t="s">
        <v>1573</v>
      </c>
      <c r="H4883" s="31">
        <f t="shared" si="77"/>
        <v>0.109888</v>
      </c>
    </row>
    <row r="4884" spans="6:8" x14ac:dyDescent="0.25">
      <c r="F4884" s="29" t="s">
        <v>6449</v>
      </c>
      <c r="G4884" s="34" t="s">
        <v>1573</v>
      </c>
      <c r="H4884" s="31">
        <f t="shared" si="77"/>
        <v>0.109888</v>
      </c>
    </row>
    <row r="4885" spans="6:8" x14ac:dyDescent="0.25">
      <c r="F4885" s="29" t="s">
        <v>6450</v>
      </c>
      <c r="G4885" s="34" t="s">
        <v>1573</v>
      </c>
      <c r="H4885" s="31">
        <f t="shared" si="77"/>
        <v>0.109888</v>
      </c>
    </row>
    <row r="4886" spans="6:8" x14ac:dyDescent="0.25">
      <c r="F4886" s="29" t="s">
        <v>6451</v>
      </c>
      <c r="G4886" s="34" t="s">
        <v>1573</v>
      </c>
      <c r="H4886" s="31">
        <f t="shared" si="77"/>
        <v>0.109888</v>
      </c>
    </row>
    <row r="4887" spans="6:8" x14ac:dyDescent="0.25">
      <c r="F4887" s="33" t="s">
        <v>6452</v>
      </c>
      <c r="G4887" s="34" t="s">
        <v>1573</v>
      </c>
      <c r="H4887" s="31">
        <f t="shared" si="77"/>
        <v>0.109888</v>
      </c>
    </row>
    <row r="4888" spans="6:8" x14ac:dyDescent="0.25">
      <c r="F4888" s="29" t="s">
        <v>6453</v>
      </c>
      <c r="G4888" s="34" t="s">
        <v>1573</v>
      </c>
      <c r="H4888" s="31">
        <f t="shared" si="77"/>
        <v>0.109888</v>
      </c>
    </row>
    <row r="4889" spans="6:8" x14ac:dyDescent="0.25">
      <c r="F4889" s="29" t="s">
        <v>6454</v>
      </c>
      <c r="G4889" s="34" t="s">
        <v>1573</v>
      </c>
      <c r="H4889" s="31">
        <f t="shared" si="77"/>
        <v>0.109888</v>
      </c>
    </row>
    <row r="4890" spans="6:8" x14ac:dyDescent="0.25">
      <c r="F4890" s="29" t="s">
        <v>6455</v>
      </c>
      <c r="G4890" s="34" t="s">
        <v>1573</v>
      </c>
      <c r="H4890" s="31">
        <f t="shared" si="77"/>
        <v>0.109888</v>
      </c>
    </row>
    <row r="4891" spans="6:8" x14ac:dyDescent="0.25">
      <c r="F4891" s="29" t="s">
        <v>6456</v>
      </c>
      <c r="G4891" s="34" t="s">
        <v>1573</v>
      </c>
      <c r="H4891" s="31">
        <f t="shared" si="77"/>
        <v>0.109888</v>
      </c>
    </row>
    <row r="4892" spans="6:8" x14ac:dyDescent="0.25">
      <c r="F4892" s="29" t="s">
        <v>6457</v>
      </c>
      <c r="G4892" s="34" t="s">
        <v>1573</v>
      </c>
      <c r="H4892" s="31">
        <f t="shared" si="77"/>
        <v>0.109888</v>
      </c>
    </row>
    <row r="4893" spans="6:8" x14ac:dyDescent="0.25">
      <c r="F4893" s="29" t="s">
        <v>6458</v>
      </c>
      <c r="G4893" s="34" t="s">
        <v>1573</v>
      </c>
      <c r="H4893" s="31">
        <f t="shared" si="77"/>
        <v>0.109888</v>
      </c>
    </row>
    <row r="4894" spans="6:8" x14ac:dyDescent="0.25">
      <c r="F4894" s="33" t="s">
        <v>6459</v>
      </c>
      <c r="G4894" s="34" t="s">
        <v>1573</v>
      </c>
      <c r="H4894" s="31">
        <f t="shared" si="77"/>
        <v>0.109888</v>
      </c>
    </row>
    <row r="4895" spans="6:8" x14ac:dyDescent="0.25">
      <c r="F4895" s="29" t="s">
        <v>6460</v>
      </c>
      <c r="G4895" s="34" t="s">
        <v>1573</v>
      </c>
      <c r="H4895" s="31">
        <f t="shared" si="77"/>
        <v>0.109888</v>
      </c>
    </row>
    <row r="4896" spans="6:8" x14ac:dyDescent="0.25">
      <c r="F4896" s="29" t="s">
        <v>6461</v>
      </c>
      <c r="G4896" s="34" t="s">
        <v>1573</v>
      </c>
      <c r="H4896" s="31">
        <f t="shared" si="77"/>
        <v>0.109888</v>
      </c>
    </row>
    <row r="4897" spans="6:8" x14ac:dyDescent="0.25">
      <c r="F4897" s="50" t="s">
        <v>6462</v>
      </c>
      <c r="G4897" s="34" t="s">
        <v>1573</v>
      </c>
      <c r="H4897" s="31">
        <f t="shared" si="77"/>
        <v>0.109888</v>
      </c>
    </row>
    <row r="4898" spans="6:8" x14ac:dyDescent="0.25">
      <c r="F4898" s="29" t="s">
        <v>6463</v>
      </c>
      <c r="G4898" s="34" t="s">
        <v>1573</v>
      </c>
      <c r="H4898" s="31">
        <f t="shared" si="77"/>
        <v>0.109888</v>
      </c>
    </row>
    <row r="4899" spans="6:8" x14ac:dyDescent="0.25">
      <c r="F4899" s="50" t="s">
        <v>6464</v>
      </c>
      <c r="G4899" s="34" t="s">
        <v>1573</v>
      </c>
      <c r="H4899" s="31">
        <f t="shared" si="77"/>
        <v>0.109888</v>
      </c>
    </row>
    <row r="4900" spans="6:8" x14ac:dyDescent="0.25">
      <c r="F4900" s="29" t="s">
        <v>6465</v>
      </c>
      <c r="G4900" s="34" t="s">
        <v>1573</v>
      </c>
      <c r="H4900" s="31">
        <f t="shared" si="77"/>
        <v>0.109888</v>
      </c>
    </row>
    <row r="4901" spans="6:8" x14ac:dyDescent="0.25">
      <c r="F4901" s="29" t="s">
        <v>6466</v>
      </c>
      <c r="G4901" s="34" t="s">
        <v>1573</v>
      </c>
      <c r="H4901" s="31">
        <f t="shared" si="77"/>
        <v>0.109888</v>
      </c>
    </row>
    <row r="4902" spans="6:8" x14ac:dyDescent="0.25">
      <c r="F4902" s="29" t="s">
        <v>6467</v>
      </c>
      <c r="G4902" s="34" t="s">
        <v>1573</v>
      </c>
      <c r="H4902" s="31">
        <f t="shared" si="77"/>
        <v>0.109888</v>
      </c>
    </row>
    <row r="4903" spans="6:8" x14ac:dyDescent="0.25">
      <c r="F4903" s="29" t="s">
        <v>6468</v>
      </c>
      <c r="G4903" s="34" t="s">
        <v>1573</v>
      </c>
      <c r="H4903" s="31">
        <f t="shared" si="77"/>
        <v>0.109888</v>
      </c>
    </row>
    <row r="4904" spans="6:8" x14ac:dyDescent="0.25">
      <c r="F4904" s="29" t="s">
        <v>6469</v>
      </c>
      <c r="G4904" s="34" t="s">
        <v>1573</v>
      </c>
      <c r="H4904" s="31">
        <f t="shared" si="77"/>
        <v>0.109888</v>
      </c>
    </row>
    <row r="4905" spans="6:8" x14ac:dyDescent="0.25">
      <c r="F4905" s="49" t="s">
        <v>6470</v>
      </c>
      <c r="G4905" s="34" t="s">
        <v>1573</v>
      </c>
      <c r="H4905" s="31">
        <f t="shared" si="77"/>
        <v>0.109888</v>
      </c>
    </row>
    <row r="4906" spans="6:8" x14ac:dyDescent="0.25">
      <c r="F4906" s="29" t="s">
        <v>6471</v>
      </c>
      <c r="G4906" s="34" t="s">
        <v>1573</v>
      </c>
      <c r="H4906" s="31">
        <f t="shared" si="77"/>
        <v>0.109888</v>
      </c>
    </row>
    <row r="4907" spans="6:8" x14ac:dyDescent="0.25">
      <c r="F4907" s="50" t="s">
        <v>6472</v>
      </c>
      <c r="G4907" s="34" t="s">
        <v>1557</v>
      </c>
      <c r="H4907" s="31">
        <f t="shared" si="77"/>
        <v>0.10960000000000003</v>
      </c>
    </row>
    <row r="4908" spans="6:8" x14ac:dyDescent="0.25">
      <c r="F4908" s="29" t="s">
        <v>6473</v>
      </c>
      <c r="G4908" s="34" t="s">
        <v>1557</v>
      </c>
      <c r="H4908" s="31">
        <f t="shared" si="77"/>
        <v>0.10960000000000003</v>
      </c>
    </row>
    <row r="4909" spans="6:8" x14ac:dyDescent="0.25">
      <c r="F4909" s="29" t="s">
        <v>6474</v>
      </c>
      <c r="G4909" s="34" t="s">
        <v>1557</v>
      </c>
      <c r="H4909" s="31">
        <f t="shared" si="77"/>
        <v>0.10960000000000003</v>
      </c>
    </row>
    <row r="4910" spans="6:8" x14ac:dyDescent="0.25">
      <c r="F4910" s="29" t="s">
        <v>6475</v>
      </c>
      <c r="G4910" s="34" t="s">
        <v>1557</v>
      </c>
      <c r="H4910" s="31">
        <f t="shared" si="77"/>
        <v>0.10960000000000003</v>
      </c>
    </row>
    <row r="4911" spans="6:8" x14ac:dyDescent="0.25">
      <c r="F4911" s="29" t="s">
        <v>6476</v>
      </c>
      <c r="G4911" s="34" t="s">
        <v>1557</v>
      </c>
      <c r="H4911" s="31">
        <f t="shared" si="77"/>
        <v>0.10960000000000003</v>
      </c>
    </row>
    <row r="4912" spans="6:8" x14ac:dyDescent="0.25">
      <c r="F4912" s="29" t="s">
        <v>6477</v>
      </c>
      <c r="G4912" s="34" t="s">
        <v>1557</v>
      </c>
      <c r="H4912" s="31">
        <f t="shared" si="77"/>
        <v>0.10960000000000003</v>
      </c>
    </row>
    <row r="4913" spans="6:8" x14ac:dyDescent="0.25">
      <c r="F4913" s="29" t="s">
        <v>6478</v>
      </c>
      <c r="G4913" s="34" t="s">
        <v>1557</v>
      </c>
      <c r="H4913" s="31">
        <f t="shared" si="77"/>
        <v>0.10960000000000003</v>
      </c>
    </row>
    <row r="4914" spans="6:8" x14ac:dyDescent="0.25">
      <c r="F4914" s="29" t="s">
        <v>6479</v>
      </c>
      <c r="G4914" s="34" t="s">
        <v>1573</v>
      </c>
      <c r="H4914" s="31">
        <f t="shared" si="77"/>
        <v>0.109888</v>
      </c>
    </row>
    <row r="4915" spans="6:8" x14ac:dyDescent="0.25">
      <c r="F4915" s="32" t="s">
        <v>6480</v>
      </c>
      <c r="G4915" s="34" t="s">
        <v>1557</v>
      </c>
      <c r="H4915" s="31">
        <f t="shared" si="77"/>
        <v>0.10960000000000003</v>
      </c>
    </row>
    <row r="4916" spans="6:8" x14ac:dyDescent="0.25">
      <c r="F4916" s="33" t="s">
        <v>6481</v>
      </c>
      <c r="G4916" s="34" t="s">
        <v>1557</v>
      </c>
      <c r="H4916" s="31">
        <f t="shared" si="77"/>
        <v>0.10960000000000003</v>
      </c>
    </row>
    <row r="4917" spans="6:8" x14ac:dyDescent="0.25">
      <c r="F4917" s="29" t="s">
        <v>6482</v>
      </c>
      <c r="G4917" s="34" t="s">
        <v>1557</v>
      </c>
      <c r="H4917" s="31">
        <f t="shared" si="77"/>
        <v>0.10960000000000003</v>
      </c>
    </row>
    <row r="4918" spans="6:8" x14ac:dyDescent="0.25">
      <c r="F4918" s="29" t="s">
        <v>6483</v>
      </c>
      <c r="G4918" s="34" t="s">
        <v>1557</v>
      </c>
      <c r="H4918" s="31">
        <f t="shared" si="77"/>
        <v>0.10960000000000003</v>
      </c>
    </row>
    <row r="4919" spans="6:8" x14ac:dyDescent="0.25">
      <c r="F4919" s="29" t="s">
        <v>6484</v>
      </c>
      <c r="G4919" s="34" t="s">
        <v>1557</v>
      </c>
      <c r="H4919" s="31">
        <f t="shared" si="77"/>
        <v>0.10960000000000003</v>
      </c>
    </row>
    <row r="4920" spans="6:8" x14ac:dyDescent="0.25">
      <c r="F4920" s="29" t="s">
        <v>6485</v>
      </c>
      <c r="G4920" s="34" t="s">
        <v>1557</v>
      </c>
      <c r="H4920" s="31">
        <f t="shared" si="77"/>
        <v>0.10960000000000003</v>
      </c>
    </row>
    <row r="4921" spans="6:8" x14ac:dyDescent="0.25">
      <c r="F4921" s="29" t="s">
        <v>6486</v>
      </c>
      <c r="G4921" s="34" t="s">
        <v>1557</v>
      </c>
      <c r="H4921" s="31">
        <f t="shared" si="77"/>
        <v>0.10960000000000003</v>
      </c>
    </row>
    <row r="4922" spans="6:8" x14ac:dyDescent="0.25">
      <c r="F4922" s="29" t="s">
        <v>6487</v>
      </c>
      <c r="G4922" s="34" t="s">
        <v>1557</v>
      </c>
      <c r="H4922" s="31">
        <f t="shared" si="77"/>
        <v>0.10960000000000003</v>
      </c>
    </row>
    <row r="4923" spans="6:8" x14ac:dyDescent="0.25">
      <c r="F4923" s="29" t="s">
        <v>6488</v>
      </c>
      <c r="G4923" s="34" t="s">
        <v>1557</v>
      </c>
      <c r="H4923" s="31">
        <f t="shared" si="77"/>
        <v>0.10960000000000003</v>
      </c>
    </row>
    <row r="4924" spans="6:8" x14ac:dyDescent="0.25">
      <c r="F4924" s="29" t="s">
        <v>6489</v>
      </c>
      <c r="G4924" s="34" t="s">
        <v>1573</v>
      </c>
      <c r="H4924" s="31">
        <f t="shared" si="77"/>
        <v>0.109888</v>
      </c>
    </row>
    <row r="4925" spans="6:8" x14ac:dyDescent="0.25">
      <c r="F4925" s="29" t="s">
        <v>6490</v>
      </c>
      <c r="G4925" s="34" t="s">
        <v>1557</v>
      </c>
      <c r="H4925" s="31">
        <f t="shared" si="77"/>
        <v>0.10960000000000003</v>
      </c>
    </row>
    <row r="4926" spans="6:8" x14ac:dyDescent="0.25">
      <c r="F4926" s="29" t="s">
        <v>6491</v>
      </c>
      <c r="G4926" s="34" t="s">
        <v>1557</v>
      </c>
      <c r="H4926" s="31">
        <f t="shared" si="77"/>
        <v>0.10960000000000003</v>
      </c>
    </row>
    <row r="4927" spans="6:8" x14ac:dyDescent="0.25">
      <c r="F4927" s="29" t="s">
        <v>6492</v>
      </c>
      <c r="G4927" s="34" t="s">
        <v>1557</v>
      </c>
      <c r="H4927" s="31">
        <f t="shared" si="77"/>
        <v>0.10960000000000003</v>
      </c>
    </row>
    <row r="4928" spans="6:8" x14ac:dyDescent="0.25">
      <c r="F4928" s="49" t="s">
        <v>6493</v>
      </c>
      <c r="G4928" s="34" t="s">
        <v>1557</v>
      </c>
      <c r="H4928" s="31">
        <f t="shared" si="77"/>
        <v>0.10960000000000003</v>
      </c>
    </row>
    <row r="4929" spans="6:8" x14ac:dyDescent="0.25">
      <c r="F4929" s="29" t="s">
        <v>6494</v>
      </c>
      <c r="G4929" s="34" t="s">
        <v>1557</v>
      </c>
      <c r="H4929" s="31">
        <f t="shared" si="77"/>
        <v>0.10960000000000003</v>
      </c>
    </row>
    <row r="4930" spans="6:8" x14ac:dyDescent="0.25">
      <c r="F4930" s="29" t="s">
        <v>6495</v>
      </c>
      <c r="G4930" s="34" t="s">
        <v>1557</v>
      </c>
      <c r="H4930" s="31">
        <f t="shared" si="77"/>
        <v>0.10960000000000003</v>
      </c>
    </row>
    <row r="4931" spans="6:8" x14ac:dyDescent="0.25">
      <c r="F4931" s="29" t="s">
        <v>6496</v>
      </c>
      <c r="G4931" s="34" t="s">
        <v>1557</v>
      </c>
      <c r="H4931" s="31">
        <f t="shared" si="77"/>
        <v>0.10960000000000003</v>
      </c>
    </row>
    <row r="4932" spans="6:8" x14ac:dyDescent="0.25">
      <c r="F4932" s="29" t="s">
        <v>6497</v>
      </c>
      <c r="G4932" s="34" t="s">
        <v>1557</v>
      </c>
      <c r="H4932" s="31">
        <f t="shared" ref="H4932:H4995" si="78">VLOOKUP(G4932,$A$4:$B$31,2,FALSE)</f>
        <v>0.10960000000000003</v>
      </c>
    </row>
    <row r="4933" spans="6:8" x14ac:dyDescent="0.25">
      <c r="F4933" s="29" t="s">
        <v>6498</v>
      </c>
      <c r="G4933" s="34" t="s">
        <v>1557</v>
      </c>
      <c r="H4933" s="31">
        <f t="shared" si="78"/>
        <v>0.10960000000000003</v>
      </c>
    </row>
    <row r="4934" spans="6:8" x14ac:dyDescent="0.25">
      <c r="F4934" s="29" t="s">
        <v>6499</v>
      </c>
      <c r="G4934" s="34" t="s">
        <v>1557</v>
      </c>
      <c r="H4934" s="31">
        <f t="shared" si="78"/>
        <v>0.10960000000000003</v>
      </c>
    </row>
    <row r="4935" spans="6:8" x14ac:dyDescent="0.25">
      <c r="F4935" s="29" t="s">
        <v>6500</v>
      </c>
      <c r="G4935" s="34" t="s">
        <v>1557</v>
      </c>
      <c r="H4935" s="31">
        <f t="shared" si="78"/>
        <v>0.10960000000000003</v>
      </c>
    </row>
    <row r="4936" spans="6:8" x14ac:dyDescent="0.25">
      <c r="F4936" s="29" t="s">
        <v>6501</v>
      </c>
      <c r="G4936" s="34" t="s">
        <v>1557</v>
      </c>
      <c r="H4936" s="31">
        <f t="shared" si="78"/>
        <v>0.10960000000000003</v>
      </c>
    </row>
    <row r="4937" spans="6:8" x14ac:dyDescent="0.25">
      <c r="F4937" s="29" t="s">
        <v>6502</v>
      </c>
      <c r="G4937" s="34" t="s">
        <v>1557</v>
      </c>
      <c r="H4937" s="31">
        <f t="shared" si="78"/>
        <v>0.10960000000000003</v>
      </c>
    </row>
    <row r="4938" spans="6:8" x14ac:dyDescent="0.25">
      <c r="F4938" s="29" t="s">
        <v>6503</v>
      </c>
      <c r="G4938" s="34" t="s">
        <v>1557</v>
      </c>
      <c r="H4938" s="31">
        <f t="shared" si="78"/>
        <v>0.10960000000000003</v>
      </c>
    </row>
    <row r="4939" spans="6:8" x14ac:dyDescent="0.25">
      <c r="F4939" s="29" t="s">
        <v>6504</v>
      </c>
      <c r="G4939" s="34" t="s">
        <v>1553</v>
      </c>
      <c r="H4939" s="31">
        <f t="shared" si="78"/>
        <v>8.5400000000000031E-2</v>
      </c>
    </row>
    <row r="4940" spans="6:8" x14ac:dyDescent="0.25">
      <c r="F4940" s="29" t="s">
        <v>6505</v>
      </c>
      <c r="G4940" s="34" t="s">
        <v>1557</v>
      </c>
      <c r="H4940" s="31">
        <f t="shared" si="78"/>
        <v>0.10960000000000003</v>
      </c>
    </row>
    <row r="4941" spans="6:8" x14ac:dyDescent="0.25">
      <c r="F4941" s="29" t="s">
        <v>6506</v>
      </c>
      <c r="G4941" s="34" t="s">
        <v>1557</v>
      </c>
      <c r="H4941" s="31">
        <f t="shared" si="78"/>
        <v>0.10960000000000003</v>
      </c>
    </row>
    <row r="4942" spans="6:8" x14ac:dyDescent="0.25">
      <c r="F4942" s="29" t="s">
        <v>6507</v>
      </c>
      <c r="G4942" s="34" t="s">
        <v>1557</v>
      </c>
      <c r="H4942" s="31">
        <f t="shared" si="78"/>
        <v>0.10960000000000003</v>
      </c>
    </row>
    <row r="4943" spans="6:8" x14ac:dyDescent="0.25">
      <c r="F4943" s="29" t="s">
        <v>6508</v>
      </c>
      <c r="G4943" s="34" t="s">
        <v>1557</v>
      </c>
      <c r="H4943" s="31">
        <f t="shared" si="78"/>
        <v>0.10960000000000003</v>
      </c>
    </row>
    <row r="4944" spans="6:8" x14ac:dyDescent="0.25">
      <c r="F4944" s="29" t="s">
        <v>6509</v>
      </c>
      <c r="G4944" s="34" t="s">
        <v>1557</v>
      </c>
      <c r="H4944" s="31">
        <f t="shared" si="78"/>
        <v>0.10960000000000003</v>
      </c>
    </row>
    <row r="4945" spans="6:8" x14ac:dyDescent="0.25">
      <c r="F4945" s="58" t="s">
        <v>6510</v>
      </c>
      <c r="G4945" s="34" t="s">
        <v>1557</v>
      </c>
      <c r="H4945" s="31">
        <f t="shared" si="78"/>
        <v>0.10960000000000003</v>
      </c>
    </row>
    <row r="4946" spans="6:8" x14ac:dyDescent="0.25">
      <c r="F4946" s="29" t="s">
        <v>6511</v>
      </c>
      <c r="G4946" s="34" t="s">
        <v>1557</v>
      </c>
      <c r="H4946" s="31">
        <f t="shared" si="78"/>
        <v>0.10960000000000003</v>
      </c>
    </row>
    <row r="4947" spans="6:8" x14ac:dyDescent="0.25">
      <c r="F4947" s="29" t="s">
        <v>6512</v>
      </c>
      <c r="G4947" s="34" t="s">
        <v>1557</v>
      </c>
      <c r="H4947" s="31">
        <f t="shared" si="78"/>
        <v>0.10960000000000003</v>
      </c>
    </row>
    <row r="4948" spans="6:8" x14ac:dyDescent="0.25">
      <c r="F4948" s="29" t="s">
        <v>6513</v>
      </c>
      <c r="G4948" s="34" t="s">
        <v>1573</v>
      </c>
      <c r="H4948" s="31">
        <f t="shared" si="78"/>
        <v>0.109888</v>
      </c>
    </row>
    <row r="4949" spans="6:8" x14ac:dyDescent="0.25">
      <c r="F4949" s="29" t="s">
        <v>6514</v>
      </c>
      <c r="G4949" s="34" t="s">
        <v>1557</v>
      </c>
      <c r="H4949" s="31">
        <f t="shared" si="78"/>
        <v>0.10960000000000003</v>
      </c>
    </row>
    <row r="4950" spans="6:8" x14ac:dyDescent="0.25">
      <c r="F4950" s="29" t="s">
        <v>6515</v>
      </c>
      <c r="G4950" s="34" t="s">
        <v>1557</v>
      </c>
      <c r="H4950" s="31">
        <f t="shared" si="78"/>
        <v>0.10960000000000003</v>
      </c>
    </row>
    <row r="4951" spans="6:8" x14ac:dyDescent="0.25">
      <c r="F4951" s="29" t="s">
        <v>6516</v>
      </c>
      <c r="G4951" s="34" t="s">
        <v>1557</v>
      </c>
      <c r="H4951" s="31">
        <f t="shared" si="78"/>
        <v>0.10960000000000003</v>
      </c>
    </row>
    <row r="4952" spans="6:8" x14ac:dyDescent="0.25">
      <c r="F4952" s="48" t="s">
        <v>6517</v>
      </c>
      <c r="G4952" s="34" t="s">
        <v>1557</v>
      </c>
      <c r="H4952" s="31">
        <f t="shared" si="78"/>
        <v>0.10960000000000003</v>
      </c>
    </row>
    <row r="4953" spans="6:8" x14ac:dyDescent="0.25">
      <c r="F4953" s="29" t="s">
        <v>6518</v>
      </c>
      <c r="G4953" s="34" t="s">
        <v>1557</v>
      </c>
      <c r="H4953" s="31">
        <f t="shared" si="78"/>
        <v>0.10960000000000003</v>
      </c>
    </row>
    <row r="4954" spans="6:8" x14ac:dyDescent="0.25">
      <c r="F4954" s="29" t="s">
        <v>6519</v>
      </c>
      <c r="G4954" s="34" t="s">
        <v>1557</v>
      </c>
      <c r="H4954" s="31">
        <f t="shared" si="78"/>
        <v>0.10960000000000003</v>
      </c>
    </row>
    <row r="4955" spans="6:8" x14ac:dyDescent="0.25">
      <c r="F4955" s="32" t="s">
        <v>6520</v>
      </c>
      <c r="G4955" s="34" t="s">
        <v>1557</v>
      </c>
      <c r="H4955" s="31">
        <f t="shared" si="78"/>
        <v>0.10960000000000003</v>
      </c>
    </row>
    <row r="4956" spans="6:8" x14ac:dyDescent="0.25">
      <c r="F4956" s="49" t="s">
        <v>6521</v>
      </c>
      <c r="G4956" s="34" t="s">
        <v>1557</v>
      </c>
      <c r="H4956" s="31">
        <f t="shared" si="78"/>
        <v>0.10960000000000003</v>
      </c>
    </row>
    <row r="4957" spans="6:8" x14ac:dyDescent="0.25">
      <c r="F4957" s="49" t="s">
        <v>6522</v>
      </c>
      <c r="G4957" s="34" t="s">
        <v>1557</v>
      </c>
      <c r="H4957" s="31">
        <f t="shared" si="78"/>
        <v>0.10960000000000003</v>
      </c>
    </row>
    <row r="4958" spans="6:8" x14ac:dyDescent="0.25">
      <c r="F4958" s="29" t="s">
        <v>6523</v>
      </c>
      <c r="G4958" s="34" t="s">
        <v>7735</v>
      </c>
      <c r="H4958" s="31">
        <f t="shared" si="78"/>
        <v>0.10960000000000003</v>
      </c>
    </row>
    <row r="4959" spans="6:8" x14ac:dyDescent="0.25">
      <c r="F4959" s="29" t="s">
        <v>6524</v>
      </c>
      <c r="G4959" s="34" t="s">
        <v>1557</v>
      </c>
      <c r="H4959" s="31">
        <f t="shared" si="78"/>
        <v>0.10960000000000003</v>
      </c>
    </row>
    <row r="4960" spans="6:8" x14ac:dyDescent="0.25">
      <c r="F4960" s="29" t="s">
        <v>6525</v>
      </c>
      <c r="G4960" s="34" t="s">
        <v>1557</v>
      </c>
      <c r="H4960" s="31">
        <f t="shared" si="78"/>
        <v>0.10960000000000003</v>
      </c>
    </row>
    <row r="4961" spans="6:8" x14ac:dyDescent="0.25">
      <c r="F4961" s="29" t="s">
        <v>6526</v>
      </c>
      <c r="G4961" s="34" t="s">
        <v>1557</v>
      </c>
      <c r="H4961" s="31">
        <f t="shared" si="78"/>
        <v>0.10960000000000003</v>
      </c>
    </row>
    <row r="4962" spans="6:8" x14ac:dyDescent="0.25">
      <c r="F4962" s="29" t="s">
        <v>6527</v>
      </c>
      <c r="G4962" s="34" t="s">
        <v>1557</v>
      </c>
      <c r="H4962" s="31">
        <f t="shared" si="78"/>
        <v>0.10960000000000003</v>
      </c>
    </row>
    <row r="4963" spans="6:8" x14ac:dyDescent="0.25">
      <c r="F4963" s="29" t="s">
        <v>6528</v>
      </c>
      <c r="G4963" s="34" t="s">
        <v>1557</v>
      </c>
      <c r="H4963" s="31">
        <f t="shared" si="78"/>
        <v>0.10960000000000003</v>
      </c>
    </row>
    <row r="4964" spans="6:8" x14ac:dyDescent="0.25">
      <c r="F4964" s="32" t="s">
        <v>6529</v>
      </c>
      <c r="G4964" s="34" t="s">
        <v>1557</v>
      </c>
      <c r="H4964" s="31">
        <f t="shared" si="78"/>
        <v>0.10960000000000003</v>
      </c>
    </row>
    <row r="4965" spans="6:8" x14ac:dyDescent="0.25">
      <c r="F4965" s="29" t="s">
        <v>6530</v>
      </c>
      <c r="G4965" s="34" t="s">
        <v>1557</v>
      </c>
      <c r="H4965" s="31">
        <f t="shared" si="78"/>
        <v>0.10960000000000003</v>
      </c>
    </row>
    <row r="4966" spans="6:8" x14ac:dyDescent="0.25">
      <c r="F4966" s="29" t="s">
        <v>6531</v>
      </c>
      <c r="G4966" s="34" t="s">
        <v>1557</v>
      </c>
      <c r="H4966" s="31">
        <f t="shared" si="78"/>
        <v>0.10960000000000003</v>
      </c>
    </row>
    <row r="4967" spans="6:8" x14ac:dyDescent="0.25">
      <c r="F4967" s="29" t="s">
        <v>6532</v>
      </c>
      <c r="G4967" s="34" t="s">
        <v>1573</v>
      </c>
      <c r="H4967" s="31">
        <f t="shared" si="78"/>
        <v>0.109888</v>
      </c>
    </row>
    <row r="4968" spans="6:8" x14ac:dyDescent="0.25">
      <c r="F4968" s="29" t="s">
        <v>6533</v>
      </c>
      <c r="G4968" s="34" t="s">
        <v>1557</v>
      </c>
      <c r="H4968" s="31">
        <f t="shared" si="78"/>
        <v>0.10960000000000003</v>
      </c>
    </row>
    <row r="4969" spans="6:8" x14ac:dyDescent="0.25">
      <c r="F4969" s="29" t="s">
        <v>6534</v>
      </c>
      <c r="G4969" s="34" t="s">
        <v>1557</v>
      </c>
      <c r="H4969" s="31">
        <f t="shared" si="78"/>
        <v>0.10960000000000003</v>
      </c>
    </row>
    <row r="4970" spans="6:8" x14ac:dyDescent="0.25">
      <c r="F4970" s="46" t="s">
        <v>6535</v>
      </c>
      <c r="G4970" s="34" t="s">
        <v>1557</v>
      </c>
      <c r="H4970" s="31">
        <f t="shared" si="78"/>
        <v>0.10960000000000003</v>
      </c>
    </row>
    <row r="4971" spans="6:8" x14ac:dyDescent="0.25">
      <c r="F4971" s="46" t="s">
        <v>6536</v>
      </c>
      <c r="G4971" s="34" t="s">
        <v>1557</v>
      </c>
      <c r="H4971" s="31">
        <f t="shared" si="78"/>
        <v>0.10960000000000003</v>
      </c>
    </row>
    <row r="4972" spans="6:8" x14ac:dyDescent="0.25">
      <c r="F4972" s="29" t="s">
        <v>6537</v>
      </c>
      <c r="G4972" s="34" t="s">
        <v>1581</v>
      </c>
      <c r="H4972" s="31">
        <f t="shared" si="78"/>
        <v>0</v>
      </c>
    </row>
    <row r="4973" spans="6:8" x14ac:dyDescent="0.25">
      <c r="F4973" s="46" t="s">
        <v>6538</v>
      </c>
      <c r="G4973" s="34" t="s">
        <v>1581</v>
      </c>
      <c r="H4973" s="31">
        <f t="shared" si="78"/>
        <v>0</v>
      </c>
    </row>
    <row r="4974" spans="6:8" x14ac:dyDescent="0.25">
      <c r="F4974" s="29" t="s">
        <v>6539</v>
      </c>
      <c r="G4974" s="34" t="s">
        <v>1557</v>
      </c>
      <c r="H4974" s="31">
        <f t="shared" si="78"/>
        <v>0.10960000000000003</v>
      </c>
    </row>
    <row r="4975" spans="6:8" x14ac:dyDescent="0.25">
      <c r="F4975" s="29" t="s">
        <v>6540</v>
      </c>
      <c r="G4975" s="34" t="s">
        <v>1581</v>
      </c>
      <c r="H4975" s="31">
        <f t="shared" si="78"/>
        <v>0</v>
      </c>
    </row>
    <row r="4976" spans="6:8" x14ac:dyDescent="0.25">
      <c r="F4976" s="49" t="s">
        <v>6541</v>
      </c>
      <c r="G4976" s="34" t="s">
        <v>1557</v>
      </c>
      <c r="H4976" s="31">
        <f t="shared" si="78"/>
        <v>0.10960000000000003</v>
      </c>
    </row>
    <row r="4977" spans="6:8" x14ac:dyDescent="0.25">
      <c r="F4977" s="29" t="s">
        <v>6542</v>
      </c>
      <c r="G4977" s="34" t="s">
        <v>1557</v>
      </c>
      <c r="H4977" s="31">
        <f t="shared" si="78"/>
        <v>0.10960000000000003</v>
      </c>
    </row>
    <row r="4978" spans="6:8" x14ac:dyDescent="0.25">
      <c r="F4978" s="46" t="s">
        <v>6543</v>
      </c>
      <c r="G4978" s="34" t="s">
        <v>1557</v>
      </c>
      <c r="H4978" s="31">
        <f t="shared" si="78"/>
        <v>0.10960000000000003</v>
      </c>
    </row>
    <row r="4979" spans="6:8" x14ac:dyDescent="0.25">
      <c r="F4979" s="29" t="s">
        <v>6544</v>
      </c>
      <c r="G4979" s="34" t="s">
        <v>7735</v>
      </c>
      <c r="H4979" s="31">
        <f t="shared" si="78"/>
        <v>0.10960000000000003</v>
      </c>
    </row>
    <row r="4980" spans="6:8" x14ac:dyDescent="0.25">
      <c r="F4980" s="46" t="s">
        <v>6545</v>
      </c>
      <c r="G4980" s="34" t="s">
        <v>1573</v>
      </c>
      <c r="H4980" s="31">
        <f t="shared" si="78"/>
        <v>0.109888</v>
      </c>
    </row>
    <row r="4981" spans="6:8" x14ac:dyDescent="0.25">
      <c r="F4981" s="29" t="s">
        <v>6546</v>
      </c>
      <c r="G4981" s="34" t="s">
        <v>1573</v>
      </c>
      <c r="H4981" s="31">
        <f t="shared" si="78"/>
        <v>0.109888</v>
      </c>
    </row>
    <row r="4982" spans="6:8" x14ac:dyDescent="0.25">
      <c r="F4982" s="29" t="s">
        <v>6547</v>
      </c>
      <c r="G4982" s="34" t="s">
        <v>1557</v>
      </c>
      <c r="H4982" s="31">
        <f t="shared" si="78"/>
        <v>0.10960000000000003</v>
      </c>
    </row>
    <row r="4983" spans="6:8" x14ac:dyDescent="0.25">
      <c r="F4983" s="29" t="s">
        <v>6548</v>
      </c>
      <c r="G4983" s="34" t="s">
        <v>1581</v>
      </c>
      <c r="H4983" s="31">
        <f t="shared" si="78"/>
        <v>0</v>
      </c>
    </row>
    <row r="4984" spans="6:8" x14ac:dyDescent="0.25">
      <c r="F4984" s="29" t="s">
        <v>6549</v>
      </c>
      <c r="G4984" s="34" t="s">
        <v>1557</v>
      </c>
      <c r="H4984" s="31">
        <f t="shared" si="78"/>
        <v>0.10960000000000003</v>
      </c>
    </row>
    <row r="4985" spans="6:8" x14ac:dyDescent="0.25">
      <c r="F4985" s="29" t="s">
        <v>6550</v>
      </c>
      <c r="G4985" s="34" t="s">
        <v>1581</v>
      </c>
      <c r="H4985" s="31">
        <f t="shared" si="78"/>
        <v>0</v>
      </c>
    </row>
    <row r="4986" spans="6:8" x14ac:dyDescent="0.25">
      <c r="F4986" s="29" t="s">
        <v>6551</v>
      </c>
      <c r="G4986" s="34" t="s">
        <v>1600</v>
      </c>
      <c r="H4986" s="31">
        <f t="shared" si="78"/>
        <v>0.11529999999999996</v>
      </c>
    </row>
    <row r="4987" spans="6:8" x14ac:dyDescent="0.25">
      <c r="F4987" s="46" t="s">
        <v>6552</v>
      </c>
      <c r="G4987" s="34" t="s">
        <v>1581</v>
      </c>
      <c r="H4987" s="31">
        <f t="shared" si="78"/>
        <v>0</v>
      </c>
    </row>
    <row r="4988" spans="6:8" x14ac:dyDescent="0.25">
      <c r="F4988" s="46" t="s">
        <v>6553</v>
      </c>
      <c r="G4988" s="34" t="s">
        <v>1557</v>
      </c>
      <c r="H4988" s="31">
        <f t="shared" si="78"/>
        <v>0.10960000000000003</v>
      </c>
    </row>
    <row r="4989" spans="6:8" x14ac:dyDescent="0.25">
      <c r="F4989" s="29" t="s">
        <v>6554</v>
      </c>
      <c r="G4989" s="34" t="s">
        <v>1557</v>
      </c>
      <c r="H4989" s="31">
        <f t="shared" si="78"/>
        <v>0.10960000000000003</v>
      </c>
    </row>
    <row r="4990" spans="6:8" x14ac:dyDescent="0.25">
      <c r="F4990" s="49" t="s">
        <v>6555</v>
      </c>
      <c r="G4990" s="34" t="s">
        <v>1573</v>
      </c>
      <c r="H4990" s="31">
        <f t="shared" si="78"/>
        <v>0.109888</v>
      </c>
    </row>
    <row r="4991" spans="6:8" x14ac:dyDescent="0.25">
      <c r="F4991" s="32" t="s">
        <v>6556</v>
      </c>
      <c r="G4991" s="34" t="s">
        <v>1557</v>
      </c>
      <c r="H4991" s="31">
        <f t="shared" si="78"/>
        <v>0.10960000000000003</v>
      </c>
    </row>
    <row r="4992" spans="6:8" x14ac:dyDescent="0.25">
      <c r="F4992" s="49" t="s">
        <v>6557</v>
      </c>
      <c r="G4992" s="34" t="s">
        <v>1571</v>
      </c>
      <c r="H4992" s="31">
        <f t="shared" si="78"/>
        <v>0.11278100000000001</v>
      </c>
    </row>
    <row r="4993" spans="6:8" x14ac:dyDescent="0.25">
      <c r="F4993" s="29" t="s">
        <v>6558</v>
      </c>
      <c r="G4993" s="34" t="s">
        <v>1581</v>
      </c>
      <c r="H4993" s="31">
        <f t="shared" si="78"/>
        <v>0</v>
      </c>
    </row>
    <row r="4994" spans="6:8" x14ac:dyDescent="0.25">
      <c r="F4994" s="32" t="s">
        <v>6559</v>
      </c>
      <c r="G4994" s="34" t="s">
        <v>1557</v>
      </c>
      <c r="H4994" s="31">
        <f t="shared" si="78"/>
        <v>0.10960000000000003</v>
      </c>
    </row>
    <row r="4995" spans="6:8" x14ac:dyDescent="0.25">
      <c r="F4995" s="29" t="s">
        <v>6560</v>
      </c>
      <c r="G4995" s="34" t="s">
        <v>1557</v>
      </c>
      <c r="H4995" s="31">
        <f t="shared" si="78"/>
        <v>0.10960000000000003</v>
      </c>
    </row>
    <row r="4996" spans="6:8" x14ac:dyDescent="0.25">
      <c r="F4996" s="32" t="s">
        <v>6561</v>
      </c>
      <c r="G4996" s="34" t="s">
        <v>1557</v>
      </c>
      <c r="H4996" s="31">
        <f t="shared" ref="H4996:H5059" si="79">VLOOKUP(G4996,$A$4:$B$31,2,FALSE)</f>
        <v>0.10960000000000003</v>
      </c>
    </row>
    <row r="4997" spans="6:8" x14ac:dyDescent="0.25">
      <c r="F4997" s="29" t="s">
        <v>6562</v>
      </c>
      <c r="G4997" s="34" t="s">
        <v>1573</v>
      </c>
      <c r="H4997" s="31">
        <f t="shared" si="79"/>
        <v>0.109888</v>
      </c>
    </row>
    <row r="4998" spans="6:8" x14ac:dyDescent="0.25">
      <c r="F4998" s="32" t="s">
        <v>6563</v>
      </c>
      <c r="G4998" s="34" t="s">
        <v>1581</v>
      </c>
      <c r="H4998" s="31">
        <f t="shared" si="79"/>
        <v>0</v>
      </c>
    </row>
    <row r="4999" spans="6:8" x14ac:dyDescent="0.25">
      <c r="F4999" s="32" t="s">
        <v>6564</v>
      </c>
      <c r="G4999" s="34" t="s">
        <v>1557</v>
      </c>
      <c r="H4999" s="31">
        <f t="shared" si="79"/>
        <v>0.10960000000000003</v>
      </c>
    </row>
    <row r="5000" spans="6:8" x14ac:dyDescent="0.25">
      <c r="F5000" s="29" t="s">
        <v>6565</v>
      </c>
      <c r="G5000" s="34" t="s">
        <v>1557</v>
      </c>
      <c r="H5000" s="31">
        <f t="shared" si="79"/>
        <v>0.10960000000000003</v>
      </c>
    </row>
    <row r="5001" spans="6:8" x14ac:dyDescent="0.25">
      <c r="F5001" s="29" t="s">
        <v>6566</v>
      </c>
      <c r="G5001" s="34" t="s">
        <v>1557</v>
      </c>
      <c r="H5001" s="31">
        <f t="shared" si="79"/>
        <v>0.10960000000000003</v>
      </c>
    </row>
    <row r="5002" spans="6:8" x14ac:dyDescent="0.25">
      <c r="F5002" s="29" t="s">
        <v>6567</v>
      </c>
      <c r="G5002" s="34" t="s">
        <v>1557</v>
      </c>
      <c r="H5002" s="31">
        <f t="shared" si="79"/>
        <v>0.10960000000000003</v>
      </c>
    </row>
    <row r="5003" spans="6:8" x14ac:dyDescent="0.25">
      <c r="F5003" s="29" t="s">
        <v>6568</v>
      </c>
      <c r="G5003" s="34" t="s">
        <v>1557</v>
      </c>
      <c r="H5003" s="31">
        <f t="shared" si="79"/>
        <v>0.10960000000000003</v>
      </c>
    </row>
    <row r="5004" spans="6:8" x14ac:dyDescent="0.25">
      <c r="F5004" s="32" t="s">
        <v>6569</v>
      </c>
      <c r="G5004" s="34" t="s">
        <v>1557</v>
      </c>
      <c r="H5004" s="31">
        <f t="shared" si="79"/>
        <v>0.10960000000000003</v>
      </c>
    </row>
    <row r="5005" spans="6:8" x14ac:dyDescent="0.25">
      <c r="F5005" s="29" t="s">
        <v>6570</v>
      </c>
      <c r="G5005" s="34" t="s">
        <v>1557</v>
      </c>
      <c r="H5005" s="31">
        <f t="shared" si="79"/>
        <v>0.10960000000000003</v>
      </c>
    </row>
    <row r="5006" spans="6:8" x14ac:dyDescent="0.25">
      <c r="F5006" s="32" t="s">
        <v>6571</v>
      </c>
      <c r="G5006" s="34" t="s">
        <v>1557</v>
      </c>
      <c r="H5006" s="31">
        <f t="shared" si="79"/>
        <v>0.10960000000000003</v>
      </c>
    </row>
    <row r="5007" spans="6:8" x14ac:dyDescent="0.25">
      <c r="F5007" s="43" t="s">
        <v>6572</v>
      </c>
      <c r="G5007" s="34" t="s">
        <v>1557</v>
      </c>
      <c r="H5007" s="31">
        <f t="shared" si="79"/>
        <v>0.10960000000000003</v>
      </c>
    </row>
    <row r="5008" spans="6:8" x14ac:dyDescent="0.25">
      <c r="F5008" s="32" t="s">
        <v>6573</v>
      </c>
      <c r="G5008" s="34" t="s">
        <v>1557</v>
      </c>
      <c r="H5008" s="31">
        <f t="shared" si="79"/>
        <v>0.10960000000000003</v>
      </c>
    </row>
    <row r="5009" spans="6:8" x14ac:dyDescent="0.25">
      <c r="F5009" s="29" t="s">
        <v>6574</v>
      </c>
      <c r="G5009" s="34" t="s">
        <v>1557</v>
      </c>
      <c r="H5009" s="31">
        <f t="shared" si="79"/>
        <v>0.10960000000000003</v>
      </c>
    </row>
    <row r="5010" spans="6:8" x14ac:dyDescent="0.25">
      <c r="F5010" s="29" t="s">
        <v>6575</v>
      </c>
      <c r="G5010" s="34" t="s">
        <v>1557</v>
      </c>
      <c r="H5010" s="31">
        <f t="shared" si="79"/>
        <v>0.10960000000000003</v>
      </c>
    </row>
    <row r="5011" spans="6:8" x14ac:dyDescent="0.25">
      <c r="F5011" s="29" t="s">
        <v>6576</v>
      </c>
      <c r="G5011" s="34" t="s">
        <v>1557</v>
      </c>
      <c r="H5011" s="31">
        <f t="shared" si="79"/>
        <v>0.10960000000000003</v>
      </c>
    </row>
    <row r="5012" spans="6:8" x14ac:dyDescent="0.25">
      <c r="F5012" s="29" t="s">
        <v>6577</v>
      </c>
      <c r="G5012" s="34" t="s">
        <v>1557</v>
      </c>
      <c r="H5012" s="31">
        <f t="shared" si="79"/>
        <v>0.10960000000000003</v>
      </c>
    </row>
    <row r="5013" spans="6:8" x14ac:dyDescent="0.25">
      <c r="F5013" s="32" t="s">
        <v>6578</v>
      </c>
      <c r="G5013" s="34" t="s">
        <v>1557</v>
      </c>
      <c r="H5013" s="31">
        <f t="shared" si="79"/>
        <v>0.10960000000000003</v>
      </c>
    </row>
    <row r="5014" spans="6:8" x14ac:dyDescent="0.25">
      <c r="F5014" s="46" t="s">
        <v>6579</v>
      </c>
      <c r="G5014" s="34" t="s">
        <v>1557</v>
      </c>
      <c r="H5014" s="31">
        <f t="shared" si="79"/>
        <v>0.10960000000000003</v>
      </c>
    </row>
    <row r="5015" spans="6:8" x14ac:dyDescent="0.25">
      <c r="F5015" s="29" t="s">
        <v>6580</v>
      </c>
      <c r="G5015" s="34" t="s">
        <v>7735</v>
      </c>
      <c r="H5015" s="31">
        <f t="shared" si="79"/>
        <v>0.10960000000000003</v>
      </c>
    </row>
    <row r="5016" spans="6:8" x14ac:dyDescent="0.25">
      <c r="F5016" s="29" t="s">
        <v>6581</v>
      </c>
      <c r="G5016" s="34" t="s">
        <v>1557</v>
      </c>
      <c r="H5016" s="31">
        <f t="shared" si="79"/>
        <v>0.10960000000000003</v>
      </c>
    </row>
    <row r="5017" spans="6:8" x14ac:dyDescent="0.25">
      <c r="F5017" s="50" t="s">
        <v>6582</v>
      </c>
      <c r="G5017" s="34" t="s">
        <v>1557</v>
      </c>
      <c r="H5017" s="31">
        <f t="shared" si="79"/>
        <v>0.10960000000000003</v>
      </c>
    </row>
    <row r="5018" spans="6:8" x14ac:dyDescent="0.25">
      <c r="F5018" s="46" t="s">
        <v>6583</v>
      </c>
      <c r="G5018" s="34" t="s">
        <v>1557</v>
      </c>
      <c r="H5018" s="31">
        <f t="shared" si="79"/>
        <v>0.10960000000000003</v>
      </c>
    </row>
    <row r="5019" spans="6:8" x14ac:dyDescent="0.25">
      <c r="F5019" s="29" t="s">
        <v>6584</v>
      </c>
      <c r="G5019" s="34" t="s">
        <v>1600</v>
      </c>
      <c r="H5019" s="31">
        <f t="shared" si="79"/>
        <v>0.11529999999999996</v>
      </c>
    </row>
    <row r="5020" spans="6:8" x14ac:dyDescent="0.25">
      <c r="F5020" s="29" t="s">
        <v>6585</v>
      </c>
      <c r="G5020" s="34" t="s">
        <v>1557</v>
      </c>
      <c r="H5020" s="31">
        <f t="shared" si="79"/>
        <v>0.10960000000000003</v>
      </c>
    </row>
    <row r="5021" spans="6:8" x14ac:dyDescent="0.25">
      <c r="F5021" s="46" t="s">
        <v>6586</v>
      </c>
      <c r="G5021" s="34" t="s">
        <v>1557</v>
      </c>
      <c r="H5021" s="31">
        <f t="shared" si="79"/>
        <v>0.10960000000000003</v>
      </c>
    </row>
    <row r="5022" spans="6:8" x14ac:dyDescent="0.25">
      <c r="F5022" s="32" t="s">
        <v>6587</v>
      </c>
      <c r="G5022" s="34" t="s">
        <v>1557</v>
      </c>
      <c r="H5022" s="31">
        <f t="shared" si="79"/>
        <v>0.10960000000000003</v>
      </c>
    </row>
    <row r="5023" spans="6:8" x14ac:dyDescent="0.25">
      <c r="F5023" s="46" t="s">
        <v>6588</v>
      </c>
      <c r="G5023" s="34" t="s">
        <v>1557</v>
      </c>
      <c r="H5023" s="31">
        <f t="shared" si="79"/>
        <v>0.10960000000000003</v>
      </c>
    </row>
    <row r="5024" spans="6:8" x14ac:dyDescent="0.25">
      <c r="F5024" s="29" t="s">
        <v>6589</v>
      </c>
      <c r="G5024" s="34" t="s">
        <v>1557</v>
      </c>
      <c r="H5024" s="31">
        <f t="shared" si="79"/>
        <v>0.10960000000000003</v>
      </c>
    </row>
    <row r="5025" spans="6:8" x14ac:dyDescent="0.25">
      <c r="F5025" s="29" t="s">
        <v>6590</v>
      </c>
      <c r="G5025" s="34" t="s">
        <v>1557</v>
      </c>
      <c r="H5025" s="31">
        <f t="shared" si="79"/>
        <v>0.10960000000000003</v>
      </c>
    </row>
    <row r="5026" spans="6:8" x14ac:dyDescent="0.25">
      <c r="F5026" s="29" t="s">
        <v>6591</v>
      </c>
      <c r="G5026" s="34" t="s">
        <v>1557</v>
      </c>
      <c r="H5026" s="31">
        <f t="shared" si="79"/>
        <v>0.10960000000000003</v>
      </c>
    </row>
    <row r="5027" spans="6:8" x14ac:dyDescent="0.25">
      <c r="F5027" s="29" t="s">
        <v>6592</v>
      </c>
      <c r="G5027" s="34" t="s">
        <v>1557</v>
      </c>
      <c r="H5027" s="31">
        <f t="shared" si="79"/>
        <v>0.10960000000000003</v>
      </c>
    </row>
    <row r="5028" spans="6:8" x14ac:dyDescent="0.25">
      <c r="F5028" s="32" t="s">
        <v>6593</v>
      </c>
      <c r="G5028" s="34" t="s">
        <v>1557</v>
      </c>
      <c r="H5028" s="31">
        <f t="shared" si="79"/>
        <v>0.10960000000000003</v>
      </c>
    </row>
    <row r="5029" spans="6:8" x14ac:dyDescent="0.25">
      <c r="F5029" s="50" t="s">
        <v>6594</v>
      </c>
      <c r="G5029" s="34" t="s">
        <v>1557</v>
      </c>
      <c r="H5029" s="31">
        <f t="shared" si="79"/>
        <v>0.10960000000000003</v>
      </c>
    </row>
    <row r="5030" spans="6:8" x14ac:dyDescent="0.25">
      <c r="F5030" s="32" t="s">
        <v>6595</v>
      </c>
      <c r="G5030" s="34" t="s">
        <v>1573</v>
      </c>
      <c r="H5030" s="31">
        <f t="shared" si="79"/>
        <v>0.109888</v>
      </c>
    </row>
    <row r="5031" spans="6:8" x14ac:dyDescent="0.25">
      <c r="F5031" s="32" t="s">
        <v>6596</v>
      </c>
      <c r="G5031" s="34" t="s">
        <v>1549</v>
      </c>
      <c r="H5031" s="31">
        <f t="shared" si="79"/>
        <v>0.11639999999999995</v>
      </c>
    </row>
    <row r="5032" spans="6:8" x14ac:dyDescent="0.25">
      <c r="F5032" s="29" t="s">
        <v>6597</v>
      </c>
      <c r="G5032" s="34" t="s">
        <v>1557</v>
      </c>
      <c r="H5032" s="31">
        <f t="shared" si="79"/>
        <v>0.10960000000000003</v>
      </c>
    </row>
    <row r="5033" spans="6:8" x14ac:dyDescent="0.25">
      <c r="F5033" s="46" t="s">
        <v>6598</v>
      </c>
      <c r="G5033" s="34" t="s">
        <v>1553</v>
      </c>
      <c r="H5033" s="31">
        <f t="shared" si="79"/>
        <v>8.5400000000000031E-2</v>
      </c>
    </row>
    <row r="5034" spans="6:8" x14ac:dyDescent="0.25">
      <c r="F5034" s="29" t="s">
        <v>6599</v>
      </c>
      <c r="G5034" s="34" t="s">
        <v>1557</v>
      </c>
      <c r="H5034" s="31">
        <f t="shared" si="79"/>
        <v>0.10960000000000003</v>
      </c>
    </row>
    <row r="5035" spans="6:8" x14ac:dyDescent="0.25">
      <c r="F5035" s="29" t="s">
        <v>6600</v>
      </c>
      <c r="G5035" s="34" t="s">
        <v>1557</v>
      </c>
      <c r="H5035" s="31">
        <f t="shared" si="79"/>
        <v>0.10960000000000003</v>
      </c>
    </row>
    <row r="5036" spans="6:8" x14ac:dyDescent="0.25">
      <c r="F5036" s="29" t="s">
        <v>6601</v>
      </c>
      <c r="G5036" s="34" t="s">
        <v>1600</v>
      </c>
      <c r="H5036" s="31">
        <f t="shared" si="79"/>
        <v>0.11529999999999996</v>
      </c>
    </row>
    <row r="5037" spans="6:8" x14ac:dyDescent="0.25">
      <c r="F5037" s="29" t="s">
        <v>6602</v>
      </c>
      <c r="G5037" s="34" t="s">
        <v>1557</v>
      </c>
      <c r="H5037" s="31">
        <f t="shared" si="79"/>
        <v>0.10960000000000003</v>
      </c>
    </row>
    <row r="5038" spans="6:8" x14ac:dyDescent="0.25">
      <c r="F5038" s="29" t="s">
        <v>6603</v>
      </c>
      <c r="G5038" s="34" t="s">
        <v>1557</v>
      </c>
      <c r="H5038" s="31">
        <f t="shared" si="79"/>
        <v>0.10960000000000003</v>
      </c>
    </row>
    <row r="5039" spans="6:8" x14ac:dyDescent="0.25">
      <c r="F5039" s="50" t="s">
        <v>6604</v>
      </c>
      <c r="G5039" s="34" t="s">
        <v>1557</v>
      </c>
      <c r="H5039" s="31">
        <f t="shared" si="79"/>
        <v>0.10960000000000003</v>
      </c>
    </row>
    <row r="5040" spans="6:8" x14ac:dyDescent="0.25">
      <c r="F5040" s="46" t="s">
        <v>6605</v>
      </c>
      <c r="G5040" s="34" t="s">
        <v>1571</v>
      </c>
      <c r="H5040" s="31">
        <f t="shared" si="79"/>
        <v>0.11278100000000001</v>
      </c>
    </row>
    <row r="5041" spans="6:8" x14ac:dyDescent="0.25">
      <c r="F5041" s="29" t="s">
        <v>6606</v>
      </c>
      <c r="G5041" s="34" t="s">
        <v>1557</v>
      </c>
      <c r="H5041" s="31">
        <f t="shared" si="79"/>
        <v>0.10960000000000003</v>
      </c>
    </row>
    <row r="5042" spans="6:8" x14ac:dyDescent="0.25">
      <c r="F5042" s="46" t="s">
        <v>6607</v>
      </c>
      <c r="G5042" s="34" t="s">
        <v>1557</v>
      </c>
      <c r="H5042" s="31">
        <f t="shared" si="79"/>
        <v>0.10960000000000003</v>
      </c>
    </row>
    <row r="5043" spans="6:8" x14ac:dyDescent="0.25">
      <c r="F5043" s="29" t="s">
        <v>6608</v>
      </c>
      <c r="G5043" s="34" t="s">
        <v>1557</v>
      </c>
      <c r="H5043" s="31">
        <f t="shared" si="79"/>
        <v>0.10960000000000003</v>
      </c>
    </row>
    <row r="5044" spans="6:8" x14ac:dyDescent="0.25">
      <c r="F5044" s="29" t="s">
        <v>6609</v>
      </c>
      <c r="G5044" s="34" t="s">
        <v>1557</v>
      </c>
      <c r="H5044" s="31">
        <f t="shared" si="79"/>
        <v>0.10960000000000003</v>
      </c>
    </row>
    <row r="5045" spans="6:8" x14ac:dyDescent="0.25">
      <c r="F5045" s="29" t="s">
        <v>6610</v>
      </c>
      <c r="G5045" s="34" t="s">
        <v>1557</v>
      </c>
      <c r="H5045" s="31">
        <f t="shared" si="79"/>
        <v>0.10960000000000003</v>
      </c>
    </row>
    <row r="5046" spans="6:8" x14ac:dyDescent="0.25">
      <c r="F5046" s="29" t="s">
        <v>6611</v>
      </c>
      <c r="G5046" s="34" t="s">
        <v>1557</v>
      </c>
      <c r="H5046" s="31">
        <f t="shared" si="79"/>
        <v>0.10960000000000003</v>
      </c>
    </row>
    <row r="5047" spans="6:8" x14ac:dyDescent="0.25">
      <c r="F5047" s="29" t="s">
        <v>6612</v>
      </c>
      <c r="G5047" s="34" t="s">
        <v>1600</v>
      </c>
      <c r="H5047" s="31">
        <f t="shared" si="79"/>
        <v>0.11529999999999996</v>
      </c>
    </row>
    <row r="5048" spans="6:8" x14ac:dyDescent="0.25">
      <c r="F5048" s="29" t="s">
        <v>6613</v>
      </c>
      <c r="G5048" s="34" t="s">
        <v>1575</v>
      </c>
      <c r="H5048" s="31">
        <f t="shared" si="79"/>
        <v>0.30000000000000004</v>
      </c>
    </row>
    <row r="5049" spans="6:8" x14ac:dyDescent="0.25">
      <c r="F5049" s="46" t="s">
        <v>6614</v>
      </c>
      <c r="G5049" s="34" t="s">
        <v>1575</v>
      </c>
      <c r="H5049" s="31">
        <f t="shared" si="79"/>
        <v>0.30000000000000004</v>
      </c>
    </row>
    <row r="5050" spans="6:8" x14ac:dyDescent="0.25">
      <c r="F5050" s="29" t="s">
        <v>6615</v>
      </c>
      <c r="G5050" s="34" t="s">
        <v>1575</v>
      </c>
      <c r="H5050" s="31">
        <f t="shared" si="79"/>
        <v>0.30000000000000004</v>
      </c>
    </row>
    <row r="5051" spans="6:8" x14ac:dyDescent="0.25">
      <c r="F5051" s="33" t="s">
        <v>6616</v>
      </c>
      <c r="G5051" s="34" t="s">
        <v>1581</v>
      </c>
      <c r="H5051" s="31">
        <f t="shared" si="79"/>
        <v>0</v>
      </c>
    </row>
    <row r="5052" spans="6:8" x14ac:dyDescent="0.25">
      <c r="F5052" s="29" t="s">
        <v>6617</v>
      </c>
      <c r="G5052" s="34" t="s">
        <v>1571</v>
      </c>
      <c r="H5052" s="31">
        <f t="shared" si="79"/>
        <v>0.11278100000000001</v>
      </c>
    </row>
    <row r="5053" spans="6:8" x14ac:dyDescent="0.25">
      <c r="F5053" s="33" t="s">
        <v>6618</v>
      </c>
      <c r="G5053" s="34" t="s">
        <v>7744</v>
      </c>
      <c r="H5053" s="31">
        <f t="shared" si="79"/>
        <v>0.30000000000000004</v>
      </c>
    </row>
    <row r="5054" spans="6:8" x14ac:dyDescent="0.25">
      <c r="F5054" s="29" t="s">
        <v>6619</v>
      </c>
      <c r="G5054" s="34" t="s">
        <v>7744</v>
      </c>
      <c r="H5054" s="31">
        <f t="shared" si="79"/>
        <v>0.30000000000000004</v>
      </c>
    </row>
    <row r="5055" spans="6:8" x14ac:dyDescent="0.25">
      <c r="F5055" s="29" t="s">
        <v>6620</v>
      </c>
      <c r="G5055" s="34" t="s">
        <v>7744</v>
      </c>
      <c r="H5055" s="31">
        <f t="shared" si="79"/>
        <v>0.30000000000000004</v>
      </c>
    </row>
    <row r="5056" spans="6:8" x14ac:dyDescent="0.25">
      <c r="F5056" s="32" t="s">
        <v>6621</v>
      </c>
      <c r="G5056" s="34" t="s">
        <v>1581</v>
      </c>
      <c r="H5056" s="31">
        <f t="shared" si="79"/>
        <v>0</v>
      </c>
    </row>
    <row r="5057" spans="6:8" x14ac:dyDescent="0.25">
      <c r="F5057" s="32" t="s">
        <v>6622</v>
      </c>
      <c r="G5057" s="34" t="s">
        <v>1575</v>
      </c>
      <c r="H5057" s="31">
        <f t="shared" si="79"/>
        <v>0.30000000000000004</v>
      </c>
    </row>
    <row r="5058" spans="6:8" x14ac:dyDescent="0.25">
      <c r="F5058" s="32" t="s">
        <v>6623</v>
      </c>
      <c r="G5058" s="34" t="s">
        <v>1579</v>
      </c>
      <c r="H5058" s="31">
        <f t="shared" si="79"/>
        <v>1</v>
      </c>
    </row>
    <row r="5059" spans="6:8" x14ac:dyDescent="0.25">
      <c r="F5059" s="32" t="s">
        <v>6624</v>
      </c>
      <c r="G5059" s="34" t="s">
        <v>1575</v>
      </c>
      <c r="H5059" s="31">
        <f t="shared" si="79"/>
        <v>0.30000000000000004</v>
      </c>
    </row>
    <row r="5060" spans="6:8" x14ac:dyDescent="0.25">
      <c r="F5060" s="32" t="s">
        <v>6625</v>
      </c>
      <c r="G5060" s="34" t="s">
        <v>7744</v>
      </c>
      <c r="H5060" s="31">
        <f t="shared" ref="H5060:H5123" si="80">VLOOKUP(G5060,$A$4:$B$31,2,FALSE)</f>
        <v>0.30000000000000004</v>
      </c>
    </row>
    <row r="5061" spans="6:8" x14ac:dyDescent="0.25">
      <c r="F5061" s="32" t="s">
        <v>6626</v>
      </c>
      <c r="G5061" s="34" t="s">
        <v>7736</v>
      </c>
      <c r="H5061" s="31">
        <f t="shared" si="80"/>
        <v>0</v>
      </c>
    </row>
    <row r="5062" spans="6:8" x14ac:dyDescent="0.25">
      <c r="F5062" s="50" t="s">
        <v>6627</v>
      </c>
      <c r="G5062" s="34" t="s">
        <v>7744</v>
      </c>
      <c r="H5062" s="31">
        <f t="shared" si="80"/>
        <v>0.30000000000000004</v>
      </c>
    </row>
    <row r="5063" spans="6:8" x14ac:dyDescent="0.25">
      <c r="F5063" s="29" t="s">
        <v>6628</v>
      </c>
      <c r="G5063" s="34" t="s">
        <v>1573</v>
      </c>
      <c r="H5063" s="31">
        <f t="shared" si="80"/>
        <v>0.109888</v>
      </c>
    </row>
    <row r="5064" spans="6:8" x14ac:dyDescent="0.25">
      <c r="F5064" s="50" t="s">
        <v>6629</v>
      </c>
      <c r="G5064" s="34" t="s">
        <v>1557</v>
      </c>
      <c r="H5064" s="31">
        <f t="shared" si="80"/>
        <v>0.10960000000000003</v>
      </c>
    </row>
    <row r="5065" spans="6:8" x14ac:dyDescent="0.25">
      <c r="F5065" s="29" t="s">
        <v>6630</v>
      </c>
      <c r="G5065" s="34" t="s">
        <v>1557</v>
      </c>
      <c r="H5065" s="31">
        <f t="shared" si="80"/>
        <v>0.10960000000000003</v>
      </c>
    </row>
    <row r="5066" spans="6:8" x14ac:dyDescent="0.25">
      <c r="F5066" s="33" t="s">
        <v>6631</v>
      </c>
      <c r="G5066" s="34" t="s">
        <v>1557</v>
      </c>
      <c r="H5066" s="31">
        <f t="shared" si="80"/>
        <v>0.10960000000000003</v>
      </c>
    </row>
    <row r="5067" spans="6:8" x14ac:dyDescent="0.25">
      <c r="F5067" s="32" t="s">
        <v>6632</v>
      </c>
      <c r="G5067" s="34" t="s">
        <v>1557</v>
      </c>
      <c r="H5067" s="31">
        <f t="shared" si="80"/>
        <v>0.10960000000000003</v>
      </c>
    </row>
    <row r="5068" spans="6:8" x14ac:dyDescent="0.25">
      <c r="F5068" s="29" t="s">
        <v>6633</v>
      </c>
      <c r="G5068" s="34" t="s">
        <v>1557</v>
      </c>
      <c r="H5068" s="31">
        <f t="shared" si="80"/>
        <v>0.10960000000000003</v>
      </c>
    </row>
    <row r="5069" spans="6:8" x14ac:dyDescent="0.25">
      <c r="F5069" s="29" t="s">
        <v>6634</v>
      </c>
      <c r="G5069" s="34" t="s">
        <v>1557</v>
      </c>
      <c r="H5069" s="31">
        <f t="shared" si="80"/>
        <v>0.10960000000000003</v>
      </c>
    </row>
    <row r="5070" spans="6:8" x14ac:dyDescent="0.25">
      <c r="F5070" s="29" t="s">
        <v>6635</v>
      </c>
      <c r="G5070" s="34" t="s">
        <v>7736</v>
      </c>
      <c r="H5070" s="31">
        <f t="shared" si="80"/>
        <v>0</v>
      </c>
    </row>
    <row r="5071" spans="6:8" x14ac:dyDescent="0.25">
      <c r="F5071" s="29" t="s">
        <v>6636</v>
      </c>
      <c r="G5071" s="34" t="s">
        <v>1557</v>
      </c>
      <c r="H5071" s="31">
        <f t="shared" si="80"/>
        <v>0.10960000000000003</v>
      </c>
    </row>
    <row r="5072" spans="6:8" x14ac:dyDescent="0.25">
      <c r="F5072" s="33" t="s">
        <v>6637</v>
      </c>
      <c r="G5072" s="34" t="s">
        <v>1557</v>
      </c>
      <c r="H5072" s="31">
        <f t="shared" si="80"/>
        <v>0.10960000000000003</v>
      </c>
    </row>
    <row r="5073" spans="6:8" x14ac:dyDescent="0.25">
      <c r="F5073" s="49" t="s">
        <v>6638</v>
      </c>
      <c r="G5073" s="34" t="s">
        <v>1557</v>
      </c>
      <c r="H5073" s="31">
        <f t="shared" si="80"/>
        <v>0.10960000000000003</v>
      </c>
    </row>
    <row r="5074" spans="6:8" x14ac:dyDescent="0.25">
      <c r="F5074" s="29" t="s">
        <v>6639</v>
      </c>
      <c r="G5074" s="34" t="s">
        <v>1557</v>
      </c>
      <c r="H5074" s="31">
        <f t="shared" si="80"/>
        <v>0.10960000000000003</v>
      </c>
    </row>
    <row r="5075" spans="6:8" x14ac:dyDescent="0.25">
      <c r="F5075" s="29" t="s">
        <v>6640</v>
      </c>
      <c r="G5075" s="34" t="s">
        <v>1557</v>
      </c>
      <c r="H5075" s="31">
        <f t="shared" si="80"/>
        <v>0.10960000000000003</v>
      </c>
    </row>
    <row r="5076" spans="6:8" x14ac:dyDescent="0.25">
      <c r="F5076" s="32" t="s">
        <v>6641</v>
      </c>
      <c r="G5076" s="34" t="s">
        <v>1571</v>
      </c>
      <c r="H5076" s="31">
        <f t="shared" si="80"/>
        <v>0.11278100000000001</v>
      </c>
    </row>
    <row r="5077" spans="6:8" x14ac:dyDescent="0.25">
      <c r="F5077" s="46" t="s">
        <v>6642</v>
      </c>
      <c r="G5077" s="34" t="s">
        <v>1557</v>
      </c>
      <c r="H5077" s="31">
        <f t="shared" si="80"/>
        <v>0.10960000000000003</v>
      </c>
    </row>
    <row r="5078" spans="6:8" x14ac:dyDescent="0.25">
      <c r="F5078" s="29" t="s">
        <v>6643</v>
      </c>
      <c r="G5078" s="34" t="s">
        <v>1557</v>
      </c>
      <c r="H5078" s="31">
        <f t="shared" si="80"/>
        <v>0.10960000000000003</v>
      </c>
    </row>
    <row r="5079" spans="6:8" x14ac:dyDescent="0.25">
      <c r="F5079" s="29" t="s">
        <v>6644</v>
      </c>
      <c r="G5079" s="34" t="s">
        <v>1557</v>
      </c>
      <c r="H5079" s="31">
        <f t="shared" si="80"/>
        <v>0.10960000000000003</v>
      </c>
    </row>
    <row r="5080" spans="6:8" x14ac:dyDescent="0.25">
      <c r="F5080" s="33" t="s">
        <v>6645</v>
      </c>
      <c r="G5080" s="34" t="s">
        <v>1557</v>
      </c>
      <c r="H5080" s="31">
        <f t="shared" si="80"/>
        <v>0.10960000000000003</v>
      </c>
    </row>
    <row r="5081" spans="6:8" x14ac:dyDescent="0.25">
      <c r="F5081" s="46" t="s">
        <v>6646</v>
      </c>
      <c r="G5081" s="34" t="s">
        <v>1557</v>
      </c>
      <c r="H5081" s="31">
        <f t="shared" si="80"/>
        <v>0.10960000000000003</v>
      </c>
    </row>
    <row r="5082" spans="6:8" x14ac:dyDescent="0.25">
      <c r="F5082" s="53" t="s">
        <v>6647</v>
      </c>
      <c r="G5082" s="34" t="s">
        <v>1557</v>
      </c>
      <c r="H5082" s="31">
        <f t="shared" si="80"/>
        <v>0.10960000000000003</v>
      </c>
    </row>
    <row r="5083" spans="6:8" x14ac:dyDescent="0.25">
      <c r="F5083" s="29" t="s">
        <v>6648</v>
      </c>
      <c r="G5083" s="34" t="s">
        <v>1557</v>
      </c>
      <c r="H5083" s="31">
        <f t="shared" si="80"/>
        <v>0.10960000000000003</v>
      </c>
    </row>
    <row r="5084" spans="6:8" x14ac:dyDescent="0.25">
      <c r="F5084" s="50" t="s">
        <v>6649</v>
      </c>
      <c r="G5084" s="34" t="s">
        <v>1557</v>
      </c>
      <c r="H5084" s="31">
        <f t="shared" si="80"/>
        <v>0.10960000000000003</v>
      </c>
    </row>
    <row r="5085" spans="6:8" x14ac:dyDescent="0.25">
      <c r="F5085" s="29" t="s">
        <v>6650</v>
      </c>
      <c r="G5085" s="34" t="s">
        <v>1557</v>
      </c>
      <c r="H5085" s="31">
        <f t="shared" si="80"/>
        <v>0.10960000000000003</v>
      </c>
    </row>
    <row r="5086" spans="6:8" x14ac:dyDescent="0.25">
      <c r="F5086" s="29" t="s">
        <v>6651</v>
      </c>
      <c r="G5086" s="34" t="s">
        <v>1557</v>
      </c>
      <c r="H5086" s="31">
        <f t="shared" si="80"/>
        <v>0.10960000000000003</v>
      </c>
    </row>
    <row r="5087" spans="6:8" x14ac:dyDescent="0.25">
      <c r="F5087" s="29" t="s">
        <v>6652</v>
      </c>
      <c r="G5087" s="34" t="s">
        <v>1557</v>
      </c>
      <c r="H5087" s="31">
        <f t="shared" si="80"/>
        <v>0.10960000000000003</v>
      </c>
    </row>
    <row r="5088" spans="6:8" x14ac:dyDescent="0.25">
      <c r="F5088" s="33" t="s">
        <v>6653</v>
      </c>
      <c r="G5088" s="34" t="s">
        <v>1557</v>
      </c>
      <c r="H5088" s="31">
        <f t="shared" si="80"/>
        <v>0.10960000000000003</v>
      </c>
    </row>
    <row r="5089" spans="6:8" x14ac:dyDescent="0.25">
      <c r="F5089" s="29" t="s">
        <v>6654</v>
      </c>
      <c r="G5089" s="34" t="s">
        <v>1557</v>
      </c>
      <c r="H5089" s="31">
        <f t="shared" si="80"/>
        <v>0.10960000000000003</v>
      </c>
    </row>
    <row r="5090" spans="6:8" x14ac:dyDescent="0.25">
      <c r="F5090" s="29" t="s">
        <v>6655</v>
      </c>
      <c r="G5090" s="34" t="s">
        <v>1557</v>
      </c>
      <c r="H5090" s="31">
        <f t="shared" si="80"/>
        <v>0.10960000000000003</v>
      </c>
    </row>
    <row r="5091" spans="6:8" x14ac:dyDescent="0.25">
      <c r="F5091" s="29" t="s">
        <v>6656</v>
      </c>
      <c r="G5091" s="34" t="s">
        <v>1557</v>
      </c>
      <c r="H5091" s="31">
        <f t="shared" si="80"/>
        <v>0.10960000000000003</v>
      </c>
    </row>
    <row r="5092" spans="6:8" x14ac:dyDescent="0.25">
      <c r="F5092" s="33" t="s">
        <v>6657</v>
      </c>
      <c r="G5092" s="34" t="s">
        <v>1557</v>
      </c>
      <c r="H5092" s="31">
        <f t="shared" si="80"/>
        <v>0.10960000000000003</v>
      </c>
    </row>
    <row r="5093" spans="6:8" x14ac:dyDescent="0.25">
      <c r="F5093" s="29" t="s">
        <v>6658</v>
      </c>
      <c r="G5093" s="34" t="s">
        <v>1557</v>
      </c>
      <c r="H5093" s="31">
        <f t="shared" si="80"/>
        <v>0.10960000000000003</v>
      </c>
    </row>
    <row r="5094" spans="6:8" x14ac:dyDescent="0.25">
      <c r="F5094" s="29" t="s">
        <v>6659</v>
      </c>
      <c r="G5094" s="34" t="s">
        <v>1557</v>
      </c>
      <c r="H5094" s="31">
        <f t="shared" si="80"/>
        <v>0.10960000000000003</v>
      </c>
    </row>
    <row r="5095" spans="6:8" x14ac:dyDescent="0.25">
      <c r="F5095" s="29" t="s">
        <v>6660</v>
      </c>
      <c r="G5095" s="34" t="s">
        <v>1557</v>
      </c>
      <c r="H5095" s="31">
        <f t="shared" si="80"/>
        <v>0.10960000000000003</v>
      </c>
    </row>
    <row r="5096" spans="6:8" x14ac:dyDescent="0.25">
      <c r="F5096" s="29" t="s">
        <v>6661</v>
      </c>
      <c r="G5096" s="34" t="s">
        <v>1557</v>
      </c>
      <c r="H5096" s="31">
        <f t="shared" si="80"/>
        <v>0.10960000000000003</v>
      </c>
    </row>
    <row r="5097" spans="6:8" x14ac:dyDescent="0.25">
      <c r="F5097" s="43" t="s">
        <v>6662</v>
      </c>
      <c r="G5097" s="34" t="s">
        <v>1557</v>
      </c>
      <c r="H5097" s="31">
        <f t="shared" si="80"/>
        <v>0.10960000000000003</v>
      </c>
    </row>
    <row r="5098" spans="6:8" x14ac:dyDescent="0.25">
      <c r="F5098" s="51" t="s">
        <v>6663</v>
      </c>
      <c r="G5098" s="34" t="s">
        <v>1573</v>
      </c>
      <c r="H5098" s="31">
        <f t="shared" si="80"/>
        <v>0.109888</v>
      </c>
    </row>
    <row r="5099" spans="6:8" x14ac:dyDescent="0.25">
      <c r="F5099" s="29" t="s">
        <v>6664</v>
      </c>
      <c r="G5099" s="34" t="s">
        <v>1557</v>
      </c>
      <c r="H5099" s="31">
        <f t="shared" si="80"/>
        <v>0.10960000000000003</v>
      </c>
    </row>
    <row r="5100" spans="6:8" x14ac:dyDescent="0.25">
      <c r="F5100" s="29" t="s">
        <v>6665</v>
      </c>
      <c r="G5100" s="34" t="s">
        <v>1557</v>
      </c>
      <c r="H5100" s="31">
        <f t="shared" si="80"/>
        <v>0.10960000000000003</v>
      </c>
    </row>
    <row r="5101" spans="6:8" x14ac:dyDescent="0.25">
      <c r="F5101" s="29" t="s">
        <v>6666</v>
      </c>
      <c r="G5101" s="34" t="s">
        <v>1557</v>
      </c>
      <c r="H5101" s="31">
        <f t="shared" si="80"/>
        <v>0.10960000000000003</v>
      </c>
    </row>
    <row r="5102" spans="6:8" x14ac:dyDescent="0.25">
      <c r="F5102" s="32" t="s">
        <v>6667</v>
      </c>
      <c r="G5102" s="34" t="s">
        <v>1557</v>
      </c>
      <c r="H5102" s="31">
        <f t="shared" si="80"/>
        <v>0.10960000000000003</v>
      </c>
    </row>
    <row r="5103" spans="6:8" x14ac:dyDescent="0.25">
      <c r="F5103" s="29" t="s">
        <v>6668</v>
      </c>
      <c r="G5103" s="34" t="s">
        <v>7736</v>
      </c>
      <c r="H5103" s="31">
        <f t="shared" si="80"/>
        <v>0</v>
      </c>
    </row>
    <row r="5104" spans="6:8" x14ac:dyDescent="0.25">
      <c r="F5104" s="29" t="s">
        <v>6669</v>
      </c>
      <c r="G5104" s="34" t="s">
        <v>1557</v>
      </c>
      <c r="H5104" s="31">
        <f t="shared" si="80"/>
        <v>0.10960000000000003</v>
      </c>
    </row>
    <row r="5105" spans="6:8" x14ac:dyDescent="0.25">
      <c r="F5105" s="33" t="s">
        <v>6670</v>
      </c>
      <c r="G5105" s="34" t="s">
        <v>1557</v>
      </c>
      <c r="H5105" s="31">
        <f t="shared" si="80"/>
        <v>0.10960000000000003</v>
      </c>
    </row>
    <row r="5106" spans="6:8" x14ac:dyDescent="0.25">
      <c r="F5106" s="46" t="s">
        <v>6671</v>
      </c>
      <c r="G5106" s="34" t="s">
        <v>1557</v>
      </c>
      <c r="H5106" s="31">
        <f t="shared" si="80"/>
        <v>0.10960000000000003</v>
      </c>
    </row>
    <row r="5107" spans="6:8" x14ac:dyDescent="0.25">
      <c r="F5107" s="29" t="s">
        <v>6672</v>
      </c>
      <c r="G5107" s="34" t="s">
        <v>1557</v>
      </c>
      <c r="H5107" s="31">
        <f t="shared" si="80"/>
        <v>0.10960000000000003</v>
      </c>
    </row>
    <row r="5108" spans="6:8" x14ac:dyDescent="0.25">
      <c r="F5108" s="29" t="s">
        <v>6673</v>
      </c>
      <c r="G5108" s="34" t="s">
        <v>1557</v>
      </c>
      <c r="H5108" s="31">
        <f t="shared" si="80"/>
        <v>0.10960000000000003</v>
      </c>
    </row>
    <row r="5109" spans="6:8" x14ac:dyDescent="0.25">
      <c r="F5109" s="29" t="s">
        <v>6674</v>
      </c>
      <c r="G5109" s="34" t="s">
        <v>1557</v>
      </c>
      <c r="H5109" s="31">
        <f t="shared" si="80"/>
        <v>0.10960000000000003</v>
      </c>
    </row>
    <row r="5110" spans="6:8" x14ac:dyDescent="0.25">
      <c r="F5110" s="32" t="s">
        <v>6675</v>
      </c>
      <c r="G5110" s="34" t="s">
        <v>1557</v>
      </c>
      <c r="H5110" s="31">
        <f t="shared" si="80"/>
        <v>0.10960000000000003</v>
      </c>
    </row>
    <row r="5111" spans="6:8" x14ac:dyDescent="0.25">
      <c r="F5111" s="33" t="s">
        <v>6676</v>
      </c>
      <c r="G5111" s="34" t="s">
        <v>1557</v>
      </c>
      <c r="H5111" s="31">
        <f t="shared" si="80"/>
        <v>0.10960000000000003</v>
      </c>
    </row>
    <row r="5112" spans="6:8" x14ac:dyDescent="0.25">
      <c r="F5112" s="29" t="s">
        <v>6677</v>
      </c>
      <c r="G5112" s="34" t="s">
        <v>1557</v>
      </c>
      <c r="H5112" s="31">
        <f t="shared" si="80"/>
        <v>0.10960000000000003</v>
      </c>
    </row>
    <row r="5113" spans="6:8" x14ac:dyDescent="0.25">
      <c r="F5113" s="29" t="s">
        <v>6678</v>
      </c>
      <c r="G5113" s="34" t="s">
        <v>1557</v>
      </c>
      <c r="H5113" s="31">
        <f t="shared" si="80"/>
        <v>0.10960000000000003</v>
      </c>
    </row>
    <row r="5114" spans="6:8" x14ac:dyDescent="0.25">
      <c r="F5114" s="33" t="s">
        <v>6679</v>
      </c>
      <c r="G5114" s="34" t="s">
        <v>1557</v>
      </c>
      <c r="H5114" s="31">
        <f t="shared" si="80"/>
        <v>0.10960000000000003</v>
      </c>
    </row>
    <row r="5115" spans="6:8" x14ac:dyDescent="0.25">
      <c r="F5115" s="29" t="s">
        <v>6680</v>
      </c>
      <c r="G5115" s="34" t="s">
        <v>1557</v>
      </c>
      <c r="H5115" s="31">
        <f t="shared" si="80"/>
        <v>0.10960000000000003</v>
      </c>
    </row>
    <row r="5116" spans="6:8" x14ac:dyDescent="0.25">
      <c r="F5116" s="29" t="s">
        <v>6681</v>
      </c>
      <c r="G5116" s="34" t="s">
        <v>1557</v>
      </c>
      <c r="H5116" s="31">
        <f t="shared" si="80"/>
        <v>0.10960000000000003</v>
      </c>
    </row>
    <row r="5117" spans="6:8" x14ac:dyDescent="0.25">
      <c r="F5117" s="29" t="s">
        <v>6682</v>
      </c>
      <c r="G5117" s="34" t="s">
        <v>1557</v>
      </c>
      <c r="H5117" s="31">
        <f t="shared" si="80"/>
        <v>0.10960000000000003</v>
      </c>
    </row>
    <row r="5118" spans="6:8" x14ac:dyDescent="0.25">
      <c r="F5118" s="29" t="s">
        <v>6683</v>
      </c>
      <c r="G5118" s="34" t="s">
        <v>1557</v>
      </c>
      <c r="H5118" s="31">
        <f t="shared" si="80"/>
        <v>0.10960000000000003</v>
      </c>
    </row>
    <row r="5119" spans="6:8" x14ac:dyDescent="0.25">
      <c r="F5119" s="33" t="s">
        <v>6684</v>
      </c>
      <c r="G5119" s="34" t="s">
        <v>1557</v>
      </c>
      <c r="H5119" s="31">
        <f t="shared" si="80"/>
        <v>0.10960000000000003</v>
      </c>
    </row>
    <row r="5120" spans="6:8" x14ac:dyDescent="0.25">
      <c r="F5120" s="29" t="s">
        <v>6685</v>
      </c>
      <c r="G5120" s="34" t="s">
        <v>1557</v>
      </c>
      <c r="H5120" s="31">
        <f t="shared" si="80"/>
        <v>0.10960000000000003</v>
      </c>
    </row>
    <row r="5121" spans="6:8" x14ac:dyDescent="0.25">
      <c r="F5121" s="29" t="s">
        <v>6686</v>
      </c>
      <c r="G5121" s="34" t="s">
        <v>1557</v>
      </c>
      <c r="H5121" s="31">
        <f t="shared" si="80"/>
        <v>0.10960000000000003</v>
      </c>
    </row>
    <row r="5122" spans="6:8" x14ac:dyDescent="0.25">
      <c r="F5122" s="33" t="s">
        <v>6687</v>
      </c>
      <c r="G5122" s="34" t="s">
        <v>1581</v>
      </c>
      <c r="H5122" s="31">
        <f t="shared" si="80"/>
        <v>0</v>
      </c>
    </row>
    <row r="5123" spans="6:8" x14ac:dyDescent="0.25">
      <c r="F5123" s="29" t="s">
        <v>6688</v>
      </c>
      <c r="G5123" s="34" t="s">
        <v>1581</v>
      </c>
      <c r="H5123" s="31">
        <f t="shared" si="80"/>
        <v>0</v>
      </c>
    </row>
    <row r="5124" spans="6:8" x14ac:dyDescent="0.25">
      <c r="F5124" s="29" t="s">
        <v>6689</v>
      </c>
      <c r="G5124" s="34" t="s">
        <v>1557</v>
      </c>
      <c r="H5124" s="31">
        <f t="shared" ref="H5124:H5187" si="81">VLOOKUP(G5124,$A$4:$B$31,2,FALSE)</f>
        <v>0.10960000000000003</v>
      </c>
    </row>
    <row r="5125" spans="6:8" x14ac:dyDescent="0.25">
      <c r="F5125" s="29" t="s">
        <v>6690</v>
      </c>
      <c r="G5125" s="34" t="s">
        <v>1557</v>
      </c>
      <c r="H5125" s="31">
        <f t="shared" si="81"/>
        <v>0.10960000000000003</v>
      </c>
    </row>
    <row r="5126" spans="6:8" x14ac:dyDescent="0.25">
      <c r="F5126" s="29" t="s">
        <v>6691</v>
      </c>
      <c r="G5126" s="34" t="s">
        <v>1557</v>
      </c>
      <c r="H5126" s="31">
        <f t="shared" si="81"/>
        <v>0.10960000000000003</v>
      </c>
    </row>
    <row r="5127" spans="6:8" x14ac:dyDescent="0.25">
      <c r="F5127" s="33" t="s">
        <v>6692</v>
      </c>
      <c r="G5127" s="34" t="s">
        <v>1557</v>
      </c>
      <c r="H5127" s="31">
        <f t="shared" si="81"/>
        <v>0.10960000000000003</v>
      </c>
    </row>
    <row r="5128" spans="6:8" x14ac:dyDescent="0.25">
      <c r="F5128" s="32" t="s">
        <v>6693</v>
      </c>
      <c r="G5128" s="34" t="s">
        <v>1557</v>
      </c>
      <c r="H5128" s="31">
        <f t="shared" si="81"/>
        <v>0.10960000000000003</v>
      </c>
    </row>
    <row r="5129" spans="6:8" x14ac:dyDescent="0.25">
      <c r="F5129" s="29" t="s">
        <v>6694</v>
      </c>
      <c r="G5129" s="34" t="s">
        <v>1557</v>
      </c>
      <c r="H5129" s="31">
        <f t="shared" si="81"/>
        <v>0.10960000000000003</v>
      </c>
    </row>
    <row r="5130" spans="6:8" x14ac:dyDescent="0.25">
      <c r="F5130" s="29" t="s">
        <v>6695</v>
      </c>
      <c r="G5130" s="34" t="s">
        <v>1581</v>
      </c>
      <c r="H5130" s="31">
        <f t="shared" si="81"/>
        <v>0</v>
      </c>
    </row>
    <row r="5131" spans="6:8" x14ac:dyDescent="0.25">
      <c r="F5131" s="29" t="s">
        <v>6696</v>
      </c>
      <c r="G5131" s="34" t="s">
        <v>1557</v>
      </c>
      <c r="H5131" s="31">
        <f t="shared" si="81"/>
        <v>0.10960000000000003</v>
      </c>
    </row>
    <row r="5132" spans="6:8" x14ac:dyDescent="0.25">
      <c r="F5132" s="33" t="s">
        <v>6697</v>
      </c>
      <c r="G5132" s="34" t="s">
        <v>1557</v>
      </c>
      <c r="H5132" s="31">
        <f t="shared" si="81"/>
        <v>0.10960000000000003</v>
      </c>
    </row>
    <row r="5133" spans="6:8" x14ac:dyDescent="0.25">
      <c r="F5133" s="29" t="s">
        <v>6698</v>
      </c>
      <c r="G5133" s="34" t="s">
        <v>1557</v>
      </c>
      <c r="H5133" s="31">
        <f t="shared" si="81"/>
        <v>0.10960000000000003</v>
      </c>
    </row>
    <row r="5134" spans="6:8" x14ac:dyDescent="0.25">
      <c r="F5134" s="29" t="s">
        <v>6699</v>
      </c>
      <c r="G5134" s="34" t="s">
        <v>1557</v>
      </c>
      <c r="H5134" s="31">
        <f t="shared" si="81"/>
        <v>0.10960000000000003</v>
      </c>
    </row>
    <row r="5135" spans="6:8" x14ac:dyDescent="0.25">
      <c r="F5135" s="29" t="s">
        <v>6700</v>
      </c>
      <c r="G5135" s="34" t="s">
        <v>1557</v>
      </c>
      <c r="H5135" s="31">
        <f t="shared" si="81"/>
        <v>0.10960000000000003</v>
      </c>
    </row>
    <row r="5136" spans="6:8" x14ac:dyDescent="0.25">
      <c r="F5136" s="29" t="s">
        <v>6701</v>
      </c>
      <c r="G5136" s="34" t="s">
        <v>1557</v>
      </c>
      <c r="H5136" s="31">
        <f t="shared" si="81"/>
        <v>0.10960000000000003</v>
      </c>
    </row>
    <row r="5137" spans="6:8" x14ac:dyDescent="0.25">
      <c r="F5137" s="29" t="s">
        <v>6702</v>
      </c>
      <c r="G5137" s="34" t="s">
        <v>1557</v>
      </c>
      <c r="H5137" s="31">
        <f t="shared" si="81"/>
        <v>0.10960000000000003</v>
      </c>
    </row>
    <row r="5138" spans="6:8" x14ac:dyDescent="0.25">
      <c r="F5138" s="29" t="s">
        <v>6703</v>
      </c>
      <c r="G5138" s="34" t="s">
        <v>1557</v>
      </c>
      <c r="H5138" s="31">
        <f t="shared" si="81"/>
        <v>0.10960000000000003</v>
      </c>
    </row>
    <row r="5139" spans="6:8" x14ac:dyDescent="0.25">
      <c r="F5139" s="33" t="s">
        <v>6704</v>
      </c>
      <c r="G5139" s="34" t="s">
        <v>1557</v>
      </c>
      <c r="H5139" s="31">
        <f t="shared" si="81"/>
        <v>0.10960000000000003</v>
      </c>
    </row>
    <row r="5140" spans="6:8" x14ac:dyDescent="0.25">
      <c r="F5140" s="33" t="s">
        <v>6705</v>
      </c>
      <c r="G5140" s="34" t="s">
        <v>1557</v>
      </c>
      <c r="H5140" s="31">
        <f t="shared" si="81"/>
        <v>0.10960000000000003</v>
      </c>
    </row>
    <row r="5141" spans="6:8" x14ac:dyDescent="0.25">
      <c r="F5141" s="29" t="s">
        <v>6706</v>
      </c>
      <c r="G5141" s="34" t="s">
        <v>1557</v>
      </c>
      <c r="H5141" s="31">
        <f t="shared" si="81"/>
        <v>0.10960000000000003</v>
      </c>
    </row>
    <row r="5142" spans="6:8" x14ac:dyDescent="0.25">
      <c r="F5142" s="33" t="s">
        <v>6707</v>
      </c>
      <c r="G5142" s="34" t="s">
        <v>1557</v>
      </c>
      <c r="H5142" s="31">
        <f t="shared" si="81"/>
        <v>0.10960000000000003</v>
      </c>
    </row>
    <row r="5143" spans="6:8" x14ac:dyDescent="0.25">
      <c r="F5143" s="29" t="s">
        <v>6708</v>
      </c>
      <c r="G5143" s="34" t="s">
        <v>7744</v>
      </c>
      <c r="H5143" s="31">
        <f t="shared" si="81"/>
        <v>0.30000000000000004</v>
      </c>
    </row>
    <row r="5144" spans="6:8" x14ac:dyDescent="0.25">
      <c r="F5144" s="29" t="s">
        <v>6709</v>
      </c>
      <c r="G5144" s="34" t="s">
        <v>7744</v>
      </c>
      <c r="H5144" s="31">
        <f t="shared" si="81"/>
        <v>0.30000000000000004</v>
      </c>
    </row>
    <row r="5145" spans="6:8" x14ac:dyDescent="0.25">
      <c r="F5145" s="29" t="s">
        <v>6710</v>
      </c>
      <c r="G5145" s="34" t="s">
        <v>1557</v>
      </c>
      <c r="H5145" s="31">
        <f t="shared" si="81"/>
        <v>0.10960000000000003</v>
      </c>
    </row>
    <row r="5146" spans="6:8" x14ac:dyDescent="0.25">
      <c r="F5146" s="29" t="s">
        <v>6711</v>
      </c>
      <c r="G5146" s="34" t="s">
        <v>1581</v>
      </c>
      <c r="H5146" s="31">
        <f t="shared" si="81"/>
        <v>0</v>
      </c>
    </row>
    <row r="5147" spans="6:8" x14ac:dyDescent="0.25">
      <c r="F5147" s="33" t="s">
        <v>6712</v>
      </c>
      <c r="G5147" s="34" t="s">
        <v>1557</v>
      </c>
      <c r="H5147" s="31">
        <f t="shared" si="81"/>
        <v>0.10960000000000003</v>
      </c>
    </row>
    <row r="5148" spans="6:8" x14ac:dyDescent="0.25">
      <c r="F5148" s="29" t="s">
        <v>6713</v>
      </c>
      <c r="G5148" s="34" t="s">
        <v>1557</v>
      </c>
      <c r="H5148" s="31">
        <f t="shared" si="81"/>
        <v>0.10960000000000003</v>
      </c>
    </row>
    <row r="5149" spans="6:8" x14ac:dyDescent="0.25">
      <c r="F5149" s="33" t="s">
        <v>6714</v>
      </c>
      <c r="G5149" s="34" t="s">
        <v>1557</v>
      </c>
      <c r="H5149" s="31">
        <f t="shared" si="81"/>
        <v>0.10960000000000003</v>
      </c>
    </row>
    <row r="5150" spans="6:8" x14ac:dyDescent="0.25">
      <c r="F5150" s="33" t="s">
        <v>6715</v>
      </c>
      <c r="G5150" s="34" t="s">
        <v>1557</v>
      </c>
      <c r="H5150" s="31">
        <f t="shared" si="81"/>
        <v>0.10960000000000003</v>
      </c>
    </row>
    <row r="5151" spans="6:8" x14ac:dyDescent="0.25">
      <c r="F5151" s="32" t="s">
        <v>6716</v>
      </c>
      <c r="G5151" s="34" t="s">
        <v>1557</v>
      </c>
      <c r="H5151" s="31">
        <f t="shared" si="81"/>
        <v>0.10960000000000003</v>
      </c>
    </row>
    <row r="5152" spans="6:8" x14ac:dyDescent="0.25">
      <c r="F5152" s="33" t="s">
        <v>6717</v>
      </c>
      <c r="G5152" s="34" t="s">
        <v>1557</v>
      </c>
      <c r="H5152" s="31">
        <f t="shared" si="81"/>
        <v>0.10960000000000003</v>
      </c>
    </row>
    <row r="5153" spans="6:8" x14ac:dyDescent="0.25">
      <c r="F5153" s="29" t="s">
        <v>6718</v>
      </c>
      <c r="G5153" s="34" t="s">
        <v>1557</v>
      </c>
      <c r="H5153" s="31">
        <f t="shared" si="81"/>
        <v>0.10960000000000003</v>
      </c>
    </row>
    <row r="5154" spans="6:8" x14ac:dyDescent="0.25">
      <c r="F5154" s="29" t="s">
        <v>6719</v>
      </c>
      <c r="G5154" s="34" t="s">
        <v>1557</v>
      </c>
      <c r="H5154" s="31">
        <f t="shared" si="81"/>
        <v>0.10960000000000003</v>
      </c>
    </row>
    <row r="5155" spans="6:8" x14ac:dyDescent="0.25">
      <c r="F5155" s="46" t="s">
        <v>6720</v>
      </c>
      <c r="G5155" s="34" t="s">
        <v>1557</v>
      </c>
      <c r="H5155" s="31">
        <f t="shared" si="81"/>
        <v>0.10960000000000003</v>
      </c>
    </row>
    <row r="5156" spans="6:8" x14ac:dyDescent="0.25">
      <c r="F5156" s="46" t="s">
        <v>6721</v>
      </c>
      <c r="G5156" s="34" t="s">
        <v>1557</v>
      </c>
      <c r="H5156" s="31">
        <f t="shared" si="81"/>
        <v>0.10960000000000003</v>
      </c>
    </row>
    <row r="5157" spans="6:8" x14ac:dyDescent="0.25">
      <c r="F5157" s="29" t="s">
        <v>6722</v>
      </c>
      <c r="G5157" s="34" t="s">
        <v>1573</v>
      </c>
      <c r="H5157" s="31">
        <f t="shared" si="81"/>
        <v>0.109888</v>
      </c>
    </row>
    <row r="5158" spans="6:8" x14ac:dyDescent="0.25">
      <c r="F5158" s="33" t="s">
        <v>6723</v>
      </c>
      <c r="G5158" s="34" t="s">
        <v>1557</v>
      </c>
      <c r="H5158" s="31">
        <f t="shared" si="81"/>
        <v>0.10960000000000003</v>
      </c>
    </row>
    <row r="5159" spans="6:8" x14ac:dyDescent="0.25">
      <c r="F5159" s="29" t="s">
        <v>6724</v>
      </c>
      <c r="G5159" s="34" t="s">
        <v>1557</v>
      </c>
      <c r="H5159" s="31">
        <f t="shared" si="81"/>
        <v>0.10960000000000003</v>
      </c>
    </row>
    <row r="5160" spans="6:8" x14ac:dyDescent="0.25">
      <c r="F5160" s="33" t="s">
        <v>6725</v>
      </c>
      <c r="G5160" s="34" t="s">
        <v>1557</v>
      </c>
      <c r="H5160" s="31">
        <f t="shared" si="81"/>
        <v>0.10960000000000003</v>
      </c>
    </row>
    <row r="5161" spans="6:8" x14ac:dyDescent="0.25">
      <c r="F5161" s="33" t="s">
        <v>6726</v>
      </c>
      <c r="G5161" s="34" t="s">
        <v>1557</v>
      </c>
      <c r="H5161" s="31">
        <f t="shared" si="81"/>
        <v>0.10960000000000003</v>
      </c>
    </row>
    <row r="5162" spans="6:8" x14ac:dyDescent="0.25">
      <c r="F5162" s="33" t="s">
        <v>6727</v>
      </c>
      <c r="G5162" s="34" t="s">
        <v>1557</v>
      </c>
      <c r="H5162" s="31">
        <f t="shared" si="81"/>
        <v>0.10960000000000003</v>
      </c>
    </row>
    <row r="5163" spans="6:8" x14ac:dyDescent="0.25">
      <c r="F5163" s="33" t="s">
        <v>6728</v>
      </c>
      <c r="G5163" s="34" t="s">
        <v>1557</v>
      </c>
      <c r="H5163" s="31">
        <f t="shared" si="81"/>
        <v>0.10960000000000003</v>
      </c>
    </row>
    <row r="5164" spans="6:8" x14ac:dyDescent="0.25">
      <c r="F5164" s="29" t="s">
        <v>6729</v>
      </c>
      <c r="G5164" s="34" t="s">
        <v>7744</v>
      </c>
      <c r="H5164" s="31">
        <f t="shared" si="81"/>
        <v>0.30000000000000004</v>
      </c>
    </row>
    <row r="5165" spans="6:8" x14ac:dyDescent="0.25">
      <c r="F5165" s="33" t="s">
        <v>6730</v>
      </c>
      <c r="G5165" s="34" t="s">
        <v>1581</v>
      </c>
      <c r="H5165" s="31">
        <f t="shared" si="81"/>
        <v>0</v>
      </c>
    </row>
    <row r="5166" spans="6:8" x14ac:dyDescent="0.25">
      <c r="F5166" s="33" t="s">
        <v>6731</v>
      </c>
      <c r="G5166" s="34" t="s">
        <v>1557</v>
      </c>
      <c r="H5166" s="31">
        <f t="shared" si="81"/>
        <v>0.10960000000000003</v>
      </c>
    </row>
    <row r="5167" spans="6:8" x14ac:dyDescent="0.25">
      <c r="F5167" s="33" t="s">
        <v>6732</v>
      </c>
      <c r="G5167" s="34" t="s">
        <v>1573</v>
      </c>
      <c r="H5167" s="31">
        <f t="shared" si="81"/>
        <v>0.109888</v>
      </c>
    </row>
    <row r="5168" spans="6:8" x14ac:dyDescent="0.25">
      <c r="F5168" s="29" t="s">
        <v>6733</v>
      </c>
      <c r="G5168" s="34" t="s">
        <v>1557</v>
      </c>
      <c r="H5168" s="31">
        <f t="shared" si="81"/>
        <v>0.10960000000000003</v>
      </c>
    </row>
    <row r="5169" spans="6:8" x14ac:dyDescent="0.25">
      <c r="F5169" s="29" t="s">
        <v>6734</v>
      </c>
      <c r="G5169" s="34" t="s">
        <v>1573</v>
      </c>
      <c r="H5169" s="31">
        <f t="shared" si="81"/>
        <v>0.109888</v>
      </c>
    </row>
    <row r="5170" spans="6:8" x14ac:dyDescent="0.25">
      <c r="F5170" s="32" t="s">
        <v>6735</v>
      </c>
      <c r="G5170" s="34" t="s">
        <v>1557</v>
      </c>
      <c r="H5170" s="31">
        <f t="shared" si="81"/>
        <v>0.10960000000000003</v>
      </c>
    </row>
    <row r="5171" spans="6:8" x14ac:dyDescent="0.25">
      <c r="F5171" s="29" t="s">
        <v>6736</v>
      </c>
      <c r="G5171" s="34" t="s">
        <v>1573</v>
      </c>
      <c r="H5171" s="31">
        <f t="shared" si="81"/>
        <v>0.109888</v>
      </c>
    </row>
    <row r="5172" spans="6:8" x14ac:dyDescent="0.25">
      <c r="F5172" s="33" t="s">
        <v>6737</v>
      </c>
      <c r="G5172" s="34" t="s">
        <v>1557</v>
      </c>
      <c r="H5172" s="31">
        <f t="shared" si="81"/>
        <v>0.10960000000000003</v>
      </c>
    </row>
    <row r="5173" spans="6:8" x14ac:dyDescent="0.25">
      <c r="F5173" s="33" t="s">
        <v>6738</v>
      </c>
      <c r="G5173" s="34" t="s">
        <v>1573</v>
      </c>
      <c r="H5173" s="31">
        <f t="shared" si="81"/>
        <v>0.109888</v>
      </c>
    </row>
    <row r="5174" spans="6:8" x14ac:dyDescent="0.25">
      <c r="F5174" s="29" t="s">
        <v>6739</v>
      </c>
      <c r="G5174" s="34" t="s">
        <v>1557</v>
      </c>
      <c r="H5174" s="31">
        <f t="shared" si="81"/>
        <v>0.10960000000000003</v>
      </c>
    </row>
    <row r="5175" spans="6:8" x14ac:dyDescent="0.25">
      <c r="F5175" s="32" t="s">
        <v>6740</v>
      </c>
      <c r="G5175" s="34" t="s">
        <v>1557</v>
      </c>
      <c r="H5175" s="31">
        <f t="shared" si="81"/>
        <v>0.10960000000000003</v>
      </c>
    </row>
    <row r="5176" spans="6:8" x14ac:dyDescent="0.25">
      <c r="F5176" s="32" t="s">
        <v>6741</v>
      </c>
      <c r="G5176" s="34" t="s">
        <v>1557</v>
      </c>
      <c r="H5176" s="31">
        <f t="shared" si="81"/>
        <v>0.10960000000000003</v>
      </c>
    </row>
    <row r="5177" spans="6:8" x14ac:dyDescent="0.25">
      <c r="F5177" s="29" t="s">
        <v>6742</v>
      </c>
      <c r="G5177" s="34" t="s">
        <v>1557</v>
      </c>
      <c r="H5177" s="31">
        <f t="shared" si="81"/>
        <v>0.10960000000000003</v>
      </c>
    </row>
    <row r="5178" spans="6:8" x14ac:dyDescent="0.25">
      <c r="F5178" s="29" t="s">
        <v>6743</v>
      </c>
      <c r="G5178" s="34" t="s">
        <v>1557</v>
      </c>
      <c r="H5178" s="31">
        <f t="shared" si="81"/>
        <v>0.10960000000000003</v>
      </c>
    </row>
    <row r="5179" spans="6:8" x14ac:dyDescent="0.25">
      <c r="F5179" s="29" t="s">
        <v>6744</v>
      </c>
      <c r="G5179" s="34" t="s">
        <v>1573</v>
      </c>
      <c r="H5179" s="31">
        <f t="shared" si="81"/>
        <v>0.109888</v>
      </c>
    </row>
    <row r="5180" spans="6:8" x14ac:dyDescent="0.25">
      <c r="F5180" s="29" t="s">
        <v>6745</v>
      </c>
      <c r="G5180" s="34" t="s">
        <v>1557</v>
      </c>
      <c r="H5180" s="31">
        <f t="shared" si="81"/>
        <v>0.10960000000000003</v>
      </c>
    </row>
    <row r="5181" spans="6:8" x14ac:dyDescent="0.25">
      <c r="F5181" s="33" t="s">
        <v>6746</v>
      </c>
      <c r="G5181" s="34" t="s">
        <v>1575</v>
      </c>
      <c r="H5181" s="31">
        <f t="shared" si="81"/>
        <v>0.30000000000000004</v>
      </c>
    </row>
    <row r="5182" spans="6:8" x14ac:dyDescent="0.25">
      <c r="F5182" s="29" t="s">
        <v>6747</v>
      </c>
      <c r="G5182" s="34" t="s">
        <v>1581</v>
      </c>
      <c r="H5182" s="31">
        <f t="shared" si="81"/>
        <v>0</v>
      </c>
    </row>
    <row r="5183" spans="6:8" x14ac:dyDescent="0.25">
      <c r="F5183" s="29" t="s">
        <v>6748</v>
      </c>
      <c r="G5183" s="34" t="s">
        <v>1581</v>
      </c>
      <c r="H5183" s="31">
        <f t="shared" si="81"/>
        <v>0</v>
      </c>
    </row>
    <row r="5184" spans="6:8" x14ac:dyDescent="0.25">
      <c r="F5184" s="29" t="s">
        <v>6749</v>
      </c>
      <c r="G5184" s="34" t="s">
        <v>1581</v>
      </c>
      <c r="H5184" s="31">
        <f t="shared" si="81"/>
        <v>0</v>
      </c>
    </row>
    <row r="5185" spans="6:8" x14ac:dyDescent="0.25">
      <c r="F5185" s="49" t="s">
        <v>6750</v>
      </c>
      <c r="G5185" s="34" t="s">
        <v>1557</v>
      </c>
      <c r="H5185" s="31">
        <f t="shared" si="81"/>
        <v>0.10960000000000003</v>
      </c>
    </row>
    <row r="5186" spans="6:8" x14ac:dyDescent="0.25">
      <c r="F5186" s="33" t="s">
        <v>6751</v>
      </c>
      <c r="G5186" s="34" t="s">
        <v>1581</v>
      </c>
      <c r="H5186" s="31">
        <f t="shared" si="81"/>
        <v>0</v>
      </c>
    </row>
    <row r="5187" spans="6:8" x14ac:dyDescent="0.25">
      <c r="F5187" s="33" t="s">
        <v>6752</v>
      </c>
      <c r="G5187" s="34" t="s">
        <v>7744</v>
      </c>
      <c r="H5187" s="31">
        <f t="shared" si="81"/>
        <v>0.30000000000000004</v>
      </c>
    </row>
    <row r="5188" spans="6:8" x14ac:dyDescent="0.25">
      <c r="F5188" s="33" t="s">
        <v>6753</v>
      </c>
      <c r="G5188" s="34" t="s">
        <v>7744</v>
      </c>
      <c r="H5188" s="31">
        <f t="shared" ref="H5188:H5251" si="82">VLOOKUP(G5188,$A$4:$B$31,2,FALSE)</f>
        <v>0.30000000000000004</v>
      </c>
    </row>
    <row r="5189" spans="6:8" x14ac:dyDescent="0.25">
      <c r="F5189" s="29" t="s">
        <v>6754</v>
      </c>
      <c r="G5189" s="34" t="s">
        <v>1557</v>
      </c>
      <c r="H5189" s="31">
        <f t="shared" si="82"/>
        <v>0.10960000000000003</v>
      </c>
    </row>
    <row r="5190" spans="6:8" x14ac:dyDescent="0.25">
      <c r="F5190" s="33" t="s">
        <v>6755</v>
      </c>
      <c r="G5190" s="34" t="s">
        <v>1581</v>
      </c>
      <c r="H5190" s="31">
        <f t="shared" si="82"/>
        <v>0</v>
      </c>
    </row>
    <row r="5191" spans="6:8" x14ac:dyDescent="0.25">
      <c r="F5191" s="29" t="s">
        <v>6756</v>
      </c>
      <c r="G5191" s="34" t="s">
        <v>1557</v>
      </c>
      <c r="H5191" s="31">
        <f t="shared" si="82"/>
        <v>0.10960000000000003</v>
      </c>
    </row>
    <row r="5192" spans="6:8" x14ac:dyDescent="0.25">
      <c r="F5192" s="29" t="s">
        <v>6757</v>
      </c>
      <c r="G5192" s="34" t="s">
        <v>1557</v>
      </c>
      <c r="H5192" s="31">
        <f t="shared" si="82"/>
        <v>0.10960000000000003</v>
      </c>
    </row>
    <row r="5193" spans="6:8" x14ac:dyDescent="0.25">
      <c r="F5193" s="33" t="s">
        <v>6758</v>
      </c>
      <c r="G5193" s="34" t="s">
        <v>1581</v>
      </c>
      <c r="H5193" s="31">
        <f t="shared" si="82"/>
        <v>0</v>
      </c>
    </row>
    <row r="5194" spans="6:8" x14ac:dyDescent="0.25">
      <c r="F5194" s="33" t="s">
        <v>6759</v>
      </c>
      <c r="G5194" s="34" t="s">
        <v>1557</v>
      </c>
      <c r="H5194" s="31">
        <f t="shared" si="82"/>
        <v>0.10960000000000003</v>
      </c>
    </row>
    <row r="5195" spans="6:8" x14ac:dyDescent="0.25">
      <c r="F5195" s="33" t="s">
        <v>6760</v>
      </c>
      <c r="G5195" s="34" t="s">
        <v>1557</v>
      </c>
      <c r="H5195" s="31">
        <f t="shared" si="82"/>
        <v>0.10960000000000003</v>
      </c>
    </row>
    <row r="5196" spans="6:8" x14ac:dyDescent="0.25">
      <c r="F5196" s="33" t="s">
        <v>6761</v>
      </c>
      <c r="G5196" s="34" t="s">
        <v>1581</v>
      </c>
      <c r="H5196" s="31">
        <f t="shared" si="82"/>
        <v>0</v>
      </c>
    </row>
    <row r="5197" spans="6:8" x14ac:dyDescent="0.25">
      <c r="F5197" s="51" t="s">
        <v>6762</v>
      </c>
      <c r="G5197" s="34" t="s">
        <v>1557</v>
      </c>
      <c r="H5197" s="31">
        <f t="shared" si="82"/>
        <v>0.10960000000000003</v>
      </c>
    </row>
    <row r="5198" spans="6:8" x14ac:dyDescent="0.25">
      <c r="F5198" s="33" t="s">
        <v>6763</v>
      </c>
      <c r="G5198" s="34" t="s">
        <v>1557</v>
      </c>
      <c r="H5198" s="31">
        <f t="shared" si="82"/>
        <v>0.10960000000000003</v>
      </c>
    </row>
    <row r="5199" spans="6:8" x14ac:dyDescent="0.25">
      <c r="F5199" s="46" t="s">
        <v>6764</v>
      </c>
      <c r="G5199" s="34" t="s">
        <v>7744</v>
      </c>
      <c r="H5199" s="31">
        <f t="shared" si="82"/>
        <v>0.30000000000000004</v>
      </c>
    </row>
    <row r="5200" spans="6:8" x14ac:dyDescent="0.25">
      <c r="F5200" s="43" t="s">
        <v>6765</v>
      </c>
      <c r="G5200" s="34" t="s">
        <v>1557</v>
      </c>
      <c r="H5200" s="31">
        <f t="shared" si="82"/>
        <v>0.10960000000000003</v>
      </c>
    </row>
    <row r="5201" spans="6:8" x14ac:dyDescent="0.25">
      <c r="F5201" s="29" t="s">
        <v>6766</v>
      </c>
      <c r="G5201" s="34" t="s">
        <v>1557</v>
      </c>
      <c r="H5201" s="31">
        <f t="shared" si="82"/>
        <v>0.10960000000000003</v>
      </c>
    </row>
    <row r="5202" spans="6:8" x14ac:dyDescent="0.25">
      <c r="F5202" s="29" t="s">
        <v>6767</v>
      </c>
      <c r="G5202" s="34" t="s">
        <v>1557</v>
      </c>
      <c r="H5202" s="31">
        <f t="shared" si="82"/>
        <v>0.10960000000000003</v>
      </c>
    </row>
    <row r="5203" spans="6:8" x14ac:dyDescent="0.25">
      <c r="F5203" s="29" t="s">
        <v>6768</v>
      </c>
      <c r="G5203" s="34" t="s">
        <v>1557</v>
      </c>
      <c r="H5203" s="31">
        <f t="shared" si="82"/>
        <v>0.10960000000000003</v>
      </c>
    </row>
    <row r="5204" spans="6:8" x14ac:dyDescent="0.25">
      <c r="F5204" s="29" t="s">
        <v>6769</v>
      </c>
      <c r="G5204" s="34" t="s">
        <v>1557</v>
      </c>
      <c r="H5204" s="31">
        <f t="shared" si="82"/>
        <v>0.10960000000000003</v>
      </c>
    </row>
    <row r="5205" spans="6:8" x14ac:dyDescent="0.25">
      <c r="F5205" s="29" t="s">
        <v>6770</v>
      </c>
      <c r="G5205" s="34" t="s">
        <v>1557</v>
      </c>
      <c r="H5205" s="31">
        <f t="shared" si="82"/>
        <v>0.10960000000000003</v>
      </c>
    </row>
    <row r="5206" spans="6:8" x14ac:dyDescent="0.25">
      <c r="F5206" s="29" t="s">
        <v>6771</v>
      </c>
      <c r="G5206" s="34" t="s">
        <v>1557</v>
      </c>
      <c r="H5206" s="31">
        <f t="shared" si="82"/>
        <v>0.10960000000000003</v>
      </c>
    </row>
    <row r="5207" spans="6:8" x14ac:dyDescent="0.25">
      <c r="F5207" s="57" t="s">
        <v>6772</v>
      </c>
      <c r="G5207" s="34" t="s">
        <v>7744</v>
      </c>
      <c r="H5207" s="31">
        <f t="shared" si="82"/>
        <v>0.30000000000000004</v>
      </c>
    </row>
    <row r="5208" spans="6:8" x14ac:dyDescent="0.25">
      <c r="F5208" s="29" t="s">
        <v>6773</v>
      </c>
      <c r="G5208" s="34" t="s">
        <v>1581</v>
      </c>
      <c r="H5208" s="31">
        <f t="shared" si="82"/>
        <v>0</v>
      </c>
    </row>
    <row r="5209" spans="6:8" x14ac:dyDescent="0.25">
      <c r="F5209" s="29" t="s">
        <v>6774</v>
      </c>
      <c r="G5209" s="34" t="s">
        <v>1557</v>
      </c>
      <c r="H5209" s="31">
        <f t="shared" si="82"/>
        <v>0.10960000000000003</v>
      </c>
    </row>
    <row r="5210" spans="6:8" x14ac:dyDescent="0.25">
      <c r="F5210" s="29" t="s">
        <v>6775</v>
      </c>
      <c r="G5210" s="34" t="s">
        <v>1557</v>
      </c>
      <c r="H5210" s="31">
        <f t="shared" si="82"/>
        <v>0.10960000000000003</v>
      </c>
    </row>
    <row r="5211" spans="6:8" x14ac:dyDescent="0.25">
      <c r="F5211" s="29" t="s">
        <v>6776</v>
      </c>
      <c r="G5211" s="34" t="s">
        <v>1557</v>
      </c>
      <c r="H5211" s="31">
        <f t="shared" si="82"/>
        <v>0.10960000000000003</v>
      </c>
    </row>
    <row r="5212" spans="6:8" x14ac:dyDescent="0.25">
      <c r="F5212" s="29" t="s">
        <v>6777</v>
      </c>
      <c r="G5212" s="34" t="s">
        <v>1557</v>
      </c>
      <c r="H5212" s="31">
        <f t="shared" si="82"/>
        <v>0.10960000000000003</v>
      </c>
    </row>
    <row r="5213" spans="6:8" x14ac:dyDescent="0.25">
      <c r="F5213" s="29" t="s">
        <v>6778</v>
      </c>
      <c r="G5213" s="34" t="s">
        <v>1557</v>
      </c>
      <c r="H5213" s="31">
        <f t="shared" si="82"/>
        <v>0.10960000000000003</v>
      </c>
    </row>
    <row r="5214" spans="6:8" x14ac:dyDescent="0.25">
      <c r="F5214" s="29" t="s">
        <v>6779</v>
      </c>
      <c r="G5214" s="34" t="s">
        <v>1557</v>
      </c>
      <c r="H5214" s="31">
        <f t="shared" si="82"/>
        <v>0.10960000000000003</v>
      </c>
    </row>
    <row r="5215" spans="6:8" x14ac:dyDescent="0.25">
      <c r="F5215" s="29" t="s">
        <v>6780</v>
      </c>
      <c r="G5215" s="34" t="s">
        <v>1557</v>
      </c>
      <c r="H5215" s="31">
        <f t="shared" si="82"/>
        <v>0.10960000000000003</v>
      </c>
    </row>
    <row r="5216" spans="6:8" x14ac:dyDescent="0.25">
      <c r="F5216" s="29" t="s">
        <v>6781</v>
      </c>
      <c r="G5216" s="34" t="s">
        <v>1557</v>
      </c>
      <c r="H5216" s="31">
        <f t="shared" si="82"/>
        <v>0.10960000000000003</v>
      </c>
    </row>
    <row r="5217" spans="6:8" x14ac:dyDescent="0.25">
      <c r="F5217" s="29" t="s">
        <v>6782</v>
      </c>
      <c r="G5217" s="34" t="s">
        <v>7744</v>
      </c>
      <c r="H5217" s="31">
        <f t="shared" si="82"/>
        <v>0.30000000000000004</v>
      </c>
    </row>
    <row r="5218" spans="6:8" x14ac:dyDescent="0.25">
      <c r="F5218" s="29" t="s">
        <v>6783</v>
      </c>
      <c r="G5218" s="34" t="s">
        <v>1557</v>
      </c>
      <c r="H5218" s="31">
        <f t="shared" si="82"/>
        <v>0.10960000000000003</v>
      </c>
    </row>
    <row r="5219" spans="6:8" x14ac:dyDescent="0.25">
      <c r="F5219" s="33" t="s">
        <v>6784</v>
      </c>
      <c r="G5219" s="34" t="s">
        <v>1557</v>
      </c>
      <c r="H5219" s="31">
        <f t="shared" si="82"/>
        <v>0.10960000000000003</v>
      </c>
    </row>
    <row r="5220" spans="6:8" x14ac:dyDescent="0.25">
      <c r="F5220" s="29" t="s">
        <v>6785</v>
      </c>
      <c r="G5220" s="34" t="s">
        <v>1557</v>
      </c>
      <c r="H5220" s="31">
        <f t="shared" si="82"/>
        <v>0.10960000000000003</v>
      </c>
    </row>
    <row r="5221" spans="6:8" x14ac:dyDescent="0.25">
      <c r="F5221" s="29" t="s">
        <v>6786</v>
      </c>
      <c r="G5221" s="34" t="s">
        <v>1557</v>
      </c>
      <c r="H5221" s="31">
        <f t="shared" si="82"/>
        <v>0.10960000000000003</v>
      </c>
    </row>
    <row r="5222" spans="6:8" x14ac:dyDescent="0.25">
      <c r="F5222" s="29" t="s">
        <v>6787</v>
      </c>
      <c r="G5222" s="34" t="s">
        <v>1557</v>
      </c>
      <c r="H5222" s="31">
        <f t="shared" si="82"/>
        <v>0.10960000000000003</v>
      </c>
    </row>
    <row r="5223" spans="6:8" x14ac:dyDescent="0.25">
      <c r="F5223" s="29" t="s">
        <v>6788</v>
      </c>
      <c r="G5223" s="34" t="s">
        <v>1557</v>
      </c>
      <c r="H5223" s="31">
        <f t="shared" si="82"/>
        <v>0.10960000000000003</v>
      </c>
    </row>
    <row r="5224" spans="6:8" x14ac:dyDescent="0.25">
      <c r="F5224" s="29" t="s">
        <v>6789</v>
      </c>
      <c r="G5224" s="34" t="s">
        <v>1557</v>
      </c>
      <c r="H5224" s="31">
        <f t="shared" si="82"/>
        <v>0.10960000000000003</v>
      </c>
    </row>
    <row r="5225" spans="6:8" x14ac:dyDescent="0.25">
      <c r="F5225" s="29" t="s">
        <v>6790</v>
      </c>
      <c r="G5225" s="34" t="s">
        <v>1557</v>
      </c>
      <c r="H5225" s="31">
        <f t="shared" si="82"/>
        <v>0.10960000000000003</v>
      </c>
    </row>
    <row r="5226" spans="6:8" x14ac:dyDescent="0.25">
      <c r="F5226" s="29" t="s">
        <v>6791</v>
      </c>
      <c r="G5226" s="34" t="s">
        <v>7735</v>
      </c>
      <c r="H5226" s="31">
        <f t="shared" si="82"/>
        <v>0.10960000000000003</v>
      </c>
    </row>
    <row r="5227" spans="6:8" x14ac:dyDescent="0.25">
      <c r="F5227" s="29" t="s">
        <v>6792</v>
      </c>
      <c r="G5227" s="34" t="s">
        <v>1557</v>
      </c>
      <c r="H5227" s="31">
        <f t="shared" si="82"/>
        <v>0.10960000000000003</v>
      </c>
    </row>
    <row r="5228" spans="6:8" x14ac:dyDescent="0.25">
      <c r="F5228" s="29" t="s">
        <v>6793</v>
      </c>
      <c r="G5228" s="34" t="s">
        <v>1557</v>
      </c>
      <c r="H5228" s="31">
        <f t="shared" si="82"/>
        <v>0.10960000000000003</v>
      </c>
    </row>
    <row r="5229" spans="6:8" x14ac:dyDescent="0.25">
      <c r="F5229" s="29" t="s">
        <v>6794</v>
      </c>
      <c r="G5229" s="34" t="s">
        <v>1557</v>
      </c>
      <c r="H5229" s="31">
        <f t="shared" si="82"/>
        <v>0.10960000000000003</v>
      </c>
    </row>
    <row r="5230" spans="6:8" x14ac:dyDescent="0.25">
      <c r="F5230" s="29" t="s">
        <v>6795</v>
      </c>
      <c r="G5230" s="34" t="s">
        <v>1557</v>
      </c>
      <c r="H5230" s="31">
        <f t="shared" si="82"/>
        <v>0.10960000000000003</v>
      </c>
    </row>
    <row r="5231" spans="6:8" x14ac:dyDescent="0.25">
      <c r="F5231" s="29" t="s">
        <v>6796</v>
      </c>
      <c r="G5231" s="34" t="s">
        <v>1557</v>
      </c>
      <c r="H5231" s="31">
        <f t="shared" si="82"/>
        <v>0.10960000000000003</v>
      </c>
    </row>
    <row r="5232" spans="6:8" x14ac:dyDescent="0.25">
      <c r="F5232" s="29" t="s">
        <v>6797</v>
      </c>
      <c r="G5232" s="34" t="s">
        <v>1557</v>
      </c>
      <c r="H5232" s="31">
        <f t="shared" si="82"/>
        <v>0.10960000000000003</v>
      </c>
    </row>
    <row r="5233" spans="6:8" x14ac:dyDescent="0.25">
      <c r="F5233" s="29" t="s">
        <v>6798</v>
      </c>
      <c r="G5233" s="34" t="s">
        <v>1557</v>
      </c>
      <c r="H5233" s="31">
        <f t="shared" si="82"/>
        <v>0.10960000000000003</v>
      </c>
    </row>
    <row r="5234" spans="6:8" x14ac:dyDescent="0.25">
      <c r="F5234" s="29" t="s">
        <v>6799</v>
      </c>
      <c r="G5234" s="34" t="s">
        <v>7735</v>
      </c>
      <c r="H5234" s="31">
        <f t="shared" si="82"/>
        <v>0.10960000000000003</v>
      </c>
    </row>
    <row r="5235" spans="6:8" x14ac:dyDescent="0.25">
      <c r="F5235" s="33" t="s">
        <v>6800</v>
      </c>
      <c r="G5235" s="34" t="s">
        <v>1581</v>
      </c>
      <c r="H5235" s="31">
        <f t="shared" si="82"/>
        <v>0</v>
      </c>
    </row>
    <row r="5236" spans="6:8" x14ac:dyDescent="0.25">
      <c r="F5236" s="33" t="s">
        <v>6801</v>
      </c>
      <c r="G5236" s="34" t="s">
        <v>1579</v>
      </c>
      <c r="H5236" s="31">
        <f t="shared" si="82"/>
        <v>1</v>
      </c>
    </row>
    <row r="5237" spans="6:8" x14ac:dyDescent="0.25">
      <c r="F5237" s="33" t="s">
        <v>6802</v>
      </c>
      <c r="G5237" s="34" t="s">
        <v>1581</v>
      </c>
      <c r="H5237" s="31">
        <f t="shared" si="82"/>
        <v>0</v>
      </c>
    </row>
    <row r="5238" spans="6:8" x14ac:dyDescent="0.25">
      <c r="F5238" s="33" t="s">
        <v>6803</v>
      </c>
      <c r="G5238" s="34" t="s">
        <v>1557</v>
      </c>
      <c r="H5238" s="31">
        <f t="shared" si="82"/>
        <v>0.10960000000000003</v>
      </c>
    </row>
    <row r="5239" spans="6:8" x14ac:dyDescent="0.25">
      <c r="F5239" s="33" t="s">
        <v>6804</v>
      </c>
      <c r="G5239" s="34" t="s">
        <v>1573</v>
      </c>
      <c r="H5239" s="31">
        <f t="shared" si="82"/>
        <v>0.109888</v>
      </c>
    </row>
    <row r="5240" spans="6:8" x14ac:dyDescent="0.25">
      <c r="F5240" s="29" t="s">
        <v>6805</v>
      </c>
      <c r="G5240" s="34" t="s">
        <v>1557</v>
      </c>
      <c r="H5240" s="31">
        <f t="shared" si="82"/>
        <v>0.10960000000000003</v>
      </c>
    </row>
    <row r="5241" spans="6:8" x14ac:dyDescent="0.25">
      <c r="F5241" s="29" t="s">
        <v>6806</v>
      </c>
      <c r="G5241" s="34" t="s">
        <v>1557</v>
      </c>
      <c r="H5241" s="31">
        <f t="shared" si="82"/>
        <v>0.10960000000000003</v>
      </c>
    </row>
    <row r="5242" spans="6:8" x14ac:dyDescent="0.25">
      <c r="F5242" s="29" t="s">
        <v>6807</v>
      </c>
      <c r="G5242" s="34" t="s">
        <v>1557</v>
      </c>
      <c r="H5242" s="31">
        <f t="shared" si="82"/>
        <v>0.10960000000000003</v>
      </c>
    </row>
    <row r="5243" spans="6:8" x14ac:dyDescent="0.25">
      <c r="F5243" s="33" t="s">
        <v>6808</v>
      </c>
      <c r="G5243" s="34" t="s">
        <v>1557</v>
      </c>
      <c r="H5243" s="31">
        <f t="shared" si="82"/>
        <v>0.10960000000000003</v>
      </c>
    </row>
    <row r="5244" spans="6:8" x14ac:dyDescent="0.25">
      <c r="F5244" s="33" t="s">
        <v>6809</v>
      </c>
      <c r="G5244" s="34" t="s">
        <v>1557</v>
      </c>
      <c r="H5244" s="31">
        <f t="shared" si="82"/>
        <v>0.10960000000000003</v>
      </c>
    </row>
    <row r="5245" spans="6:8" x14ac:dyDescent="0.25">
      <c r="F5245" s="29" t="s">
        <v>6810</v>
      </c>
      <c r="G5245" s="34" t="s">
        <v>1557</v>
      </c>
      <c r="H5245" s="31">
        <f t="shared" si="82"/>
        <v>0.10960000000000003</v>
      </c>
    </row>
    <row r="5246" spans="6:8" x14ac:dyDescent="0.25">
      <c r="F5246" s="29" t="s">
        <v>6811</v>
      </c>
      <c r="G5246" s="34" t="s">
        <v>1557</v>
      </c>
      <c r="H5246" s="31">
        <f t="shared" si="82"/>
        <v>0.10960000000000003</v>
      </c>
    </row>
    <row r="5247" spans="6:8" x14ac:dyDescent="0.25">
      <c r="F5247" s="29" t="s">
        <v>6812</v>
      </c>
      <c r="G5247" s="34" t="s">
        <v>1557</v>
      </c>
      <c r="H5247" s="31">
        <f t="shared" si="82"/>
        <v>0.10960000000000003</v>
      </c>
    </row>
    <row r="5248" spans="6:8" x14ac:dyDescent="0.25">
      <c r="F5248" s="33" t="s">
        <v>6813</v>
      </c>
      <c r="G5248" s="34" t="s">
        <v>1557</v>
      </c>
      <c r="H5248" s="31">
        <f t="shared" si="82"/>
        <v>0.10960000000000003</v>
      </c>
    </row>
    <row r="5249" spans="6:8" x14ac:dyDescent="0.25">
      <c r="F5249" s="29" t="s">
        <v>6814</v>
      </c>
      <c r="G5249" s="34" t="s">
        <v>1557</v>
      </c>
      <c r="H5249" s="31">
        <f t="shared" si="82"/>
        <v>0.10960000000000003</v>
      </c>
    </row>
    <row r="5250" spans="6:8" x14ac:dyDescent="0.25">
      <c r="F5250" s="33" t="s">
        <v>6815</v>
      </c>
      <c r="G5250" s="34" t="s">
        <v>1557</v>
      </c>
      <c r="H5250" s="31">
        <f t="shared" si="82"/>
        <v>0.10960000000000003</v>
      </c>
    </row>
    <row r="5251" spans="6:8" x14ac:dyDescent="0.25">
      <c r="F5251" s="29" t="s">
        <v>6816</v>
      </c>
      <c r="G5251" s="34" t="s">
        <v>1557</v>
      </c>
      <c r="H5251" s="31">
        <f t="shared" si="82"/>
        <v>0.10960000000000003</v>
      </c>
    </row>
    <row r="5252" spans="6:8" x14ac:dyDescent="0.25">
      <c r="F5252" s="29" t="s">
        <v>6817</v>
      </c>
      <c r="G5252" s="34" t="s">
        <v>1557</v>
      </c>
      <c r="H5252" s="31">
        <f t="shared" ref="H5252:H5315" si="83">VLOOKUP(G5252,$A$4:$B$31,2,FALSE)</f>
        <v>0.10960000000000003</v>
      </c>
    </row>
    <row r="5253" spans="6:8" x14ac:dyDescent="0.25">
      <c r="F5253" s="33" t="s">
        <v>6818</v>
      </c>
      <c r="G5253" s="34" t="s">
        <v>1557</v>
      </c>
      <c r="H5253" s="31">
        <f t="shared" si="83"/>
        <v>0.10960000000000003</v>
      </c>
    </row>
    <row r="5254" spans="6:8" x14ac:dyDescent="0.25">
      <c r="F5254" s="33" t="s">
        <v>6819</v>
      </c>
      <c r="G5254" s="34" t="s">
        <v>1557</v>
      </c>
      <c r="H5254" s="31">
        <f t="shared" si="83"/>
        <v>0.10960000000000003</v>
      </c>
    </row>
    <row r="5255" spans="6:8" x14ac:dyDescent="0.25">
      <c r="F5255" s="32" t="s">
        <v>6820</v>
      </c>
      <c r="G5255" s="34" t="s">
        <v>1573</v>
      </c>
      <c r="H5255" s="31">
        <f t="shared" si="83"/>
        <v>0.109888</v>
      </c>
    </row>
    <row r="5256" spans="6:8" x14ac:dyDescent="0.25">
      <c r="F5256" s="33" t="s">
        <v>6821</v>
      </c>
      <c r="G5256" s="34" t="s">
        <v>1557</v>
      </c>
      <c r="H5256" s="31">
        <f t="shared" si="83"/>
        <v>0.10960000000000003</v>
      </c>
    </row>
    <row r="5257" spans="6:8" x14ac:dyDescent="0.25">
      <c r="F5257" s="33" t="s">
        <v>6822</v>
      </c>
      <c r="G5257" s="34" t="s">
        <v>1571</v>
      </c>
      <c r="H5257" s="31">
        <f t="shared" si="83"/>
        <v>0.11278100000000001</v>
      </c>
    </row>
    <row r="5258" spans="6:8" x14ac:dyDescent="0.25">
      <c r="F5258" s="29" t="s">
        <v>6823</v>
      </c>
      <c r="G5258" s="34" t="s">
        <v>1557</v>
      </c>
      <c r="H5258" s="31">
        <f t="shared" si="83"/>
        <v>0.10960000000000003</v>
      </c>
    </row>
    <row r="5259" spans="6:8" x14ac:dyDescent="0.25">
      <c r="F5259" s="29" t="s">
        <v>6824</v>
      </c>
      <c r="G5259" s="34" t="s">
        <v>1573</v>
      </c>
      <c r="H5259" s="31">
        <f t="shared" si="83"/>
        <v>0.109888</v>
      </c>
    </row>
    <row r="5260" spans="6:8" x14ac:dyDescent="0.25">
      <c r="F5260" s="29" t="s">
        <v>6825</v>
      </c>
      <c r="G5260" s="34" t="s">
        <v>1573</v>
      </c>
      <c r="H5260" s="31">
        <f t="shared" si="83"/>
        <v>0.109888</v>
      </c>
    </row>
    <row r="5261" spans="6:8" x14ac:dyDescent="0.25">
      <c r="F5261" s="29" t="s">
        <v>6826</v>
      </c>
      <c r="G5261" s="34" t="s">
        <v>1557</v>
      </c>
      <c r="H5261" s="31">
        <f t="shared" si="83"/>
        <v>0.10960000000000003</v>
      </c>
    </row>
    <row r="5262" spans="6:8" x14ac:dyDescent="0.25">
      <c r="F5262" s="33" t="s">
        <v>6827</v>
      </c>
      <c r="G5262" s="34" t="s">
        <v>1557</v>
      </c>
      <c r="H5262" s="31">
        <f t="shared" si="83"/>
        <v>0.10960000000000003</v>
      </c>
    </row>
    <row r="5263" spans="6:8" x14ac:dyDescent="0.25">
      <c r="F5263" s="29" t="s">
        <v>6828</v>
      </c>
      <c r="G5263" s="34" t="s">
        <v>1573</v>
      </c>
      <c r="H5263" s="31">
        <f t="shared" si="83"/>
        <v>0.109888</v>
      </c>
    </row>
    <row r="5264" spans="6:8" x14ac:dyDescent="0.25">
      <c r="F5264" s="29" t="s">
        <v>6829</v>
      </c>
      <c r="G5264" s="34" t="s">
        <v>1557</v>
      </c>
      <c r="H5264" s="31">
        <f t="shared" si="83"/>
        <v>0.10960000000000003</v>
      </c>
    </row>
    <row r="5265" spans="6:8" x14ac:dyDescent="0.25">
      <c r="F5265" s="29" t="s">
        <v>6830</v>
      </c>
      <c r="G5265" s="34" t="s">
        <v>1557</v>
      </c>
      <c r="H5265" s="31">
        <f t="shared" si="83"/>
        <v>0.10960000000000003</v>
      </c>
    </row>
    <row r="5266" spans="6:8" x14ac:dyDescent="0.25">
      <c r="F5266" s="29" t="s">
        <v>6831</v>
      </c>
      <c r="G5266" s="34" t="s">
        <v>1573</v>
      </c>
      <c r="H5266" s="31">
        <f t="shared" si="83"/>
        <v>0.109888</v>
      </c>
    </row>
    <row r="5267" spans="6:8" x14ac:dyDescent="0.25">
      <c r="F5267" s="48" t="s">
        <v>6832</v>
      </c>
      <c r="G5267" s="34" t="s">
        <v>1557</v>
      </c>
      <c r="H5267" s="31">
        <f t="shared" si="83"/>
        <v>0.10960000000000003</v>
      </c>
    </row>
    <row r="5268" spans="6:8" x14ac:dyDescent="0.25">
      <c r="F5268" s="48" t="s">
        <v>6833</v>
      </c>
      <c r="G5268" s="34" t="s">
        <v>1557</v>
      </c>
      <c r="H5268" s="31">
        <f t="shared" si="83"/>
        <v>0.10960000000000003</v>
      </c>
    </row>
    <row r="5269" spans="6:8" x14ac:dyDescent="0.25">
      <c r="F5269" s="48" t="s">
        <v>6834</v>
      </c>
      <c r="G5269" s="34" t="s">
        <v>1557</v>
      </c>
      <c r="H5269" s="31">
        <f t="shared" si="83"/>
        <v>0.10960000000000003</v>
      </c>
    </row>
    <row r="5270" spans="6:8" x14ac:dyDescent="0.25">
      <c r="F5270" s="29" t="s">
        <v>6835</v>
      </c>
      <c r="G5270" s="34" t="s">
        <v>1557</v>
      </c>
      <c r="H5270" s="31">
        <f t="shared" si="83"/>
        <v>0.10960000000000003</v>
      </c>
    </row>
    <row r="5271" spans="6:8" x14ac:dyDescent="0.25">
      <c r="F5271" s="33" t="s">
        <v>6836</v>
      </c>
      <c r="G5271" s="34" t="s">
        <v>1557</v>
      </c>
      <c r="H5271" s="31">
        <f t="shared" si="83"/>
        <v>0.10960000000000003</v>
      </c>
    </row>
    <row r="5272" spans="6:8" x14ac:dyDescent="0.25">
      <c r="F5272" s="32" t="s">
        <v>6837</v>
      </c>
      <c r="G5272" s="34" t="s">
        <v>1557</v>
      </c>
      <c r="H5272" s="31">
        <f t="shared" si="83"/>
        <v>0.10960000000000003</v>
      </c>
    </row>
    <row r="5273" spans="6:8" x14ac:dyDescent="0.25">
      <c r="F5273" s="29" t="s">
        <v>6838</v>
      </c>
      <c r="G5273" s="34" t="s">
        <v>1557</v>
      </c>
      <c r="H5273" s="31">
        <f t="shared" si="83"/>
        <v>0.10960000000000003</v>
      </c>
    </row>
    <row r="5274" spans="6:8" x14ac:dyDescent="0.25">
      <c r="F5274" s="29" t="s">
        <v>6839</v>
      </c>
      <c r="G5274" s="34" t="s">
        <v>1557</v>
      </c>
      <c r="H5274" s="31">
        <f t="shared" si="83"/>
        <v>0.10960000000000003</v>
      </c>
    </row>
    <row r="5275" spans="6:8" x14ac:dyDescent="0.25">
      <c r="F5275" s="29" t="s">
        <v>6840</v>
      </c>
      <c r="G5275" s="34" t="s">
        <v>1557</v>
      </c>
      <c r="H5275" s="31">
        <f t="shared" si="83"/>
        <v>0.10960000000000003</v>
      </c>
    </row>
    <row r="5276" spans="6:8" x14ac:dyDescent="0.25">
      <c r="F5276" s="29" t="s">
        <v>6841</v>
      </c>
      <c r="G5276" s="34" t="s">
        <v>1557</v>
      </c>
      <c r="H5276" s="31">
        <f t="shared" si="83"/>
        <v>0.10960000000000003</v>
      </c>
    </row>
    <row r="5277" spans="6:8" x14ac:dyDescent="0.25">
      <c r="F5277" s="29" t="s">
        <v>6842</v>
      </c>
      <c r="G5277" s="34" t="s">
        <v>1557</v>
      </c>
      <c r="H5277" s="31">
        <f t="shared" si="83"/>
        <v>0.10960000000000003</v>
      </c>
    </row>
    <row r="5278" spans="6:8" x14ac:dyDescent="0.25">
      <c r="F5278" s="29" t="s">
        <v>6843</v>
      </c>
      <c r="G5278" s="34" t="s">
        <v>1557</v>
      </c>
      <c r="H5278" s="31">
        <f t="shared" si="83"/>
        <v>0.10960000000000003</v>
      </c>
    </row>
    <row r="5279" spans="6:8" x14ac:dyDescent="0.25">
      <c r="F5279" s="29" t="s">
        <v>6844</v>
      </c>
      <c r="G5279" s="34" t="s">
        <v>1557</v>
      </c>
      <c r="H5279" s="31">
        <f t="shared" si="83"/>
        <v>0.10960000000000003</v>
      </c>
    </row>
    <row r="5280" spans="6:8" x14ac:dyDescent="0.25">
      <c r="F5280" s="29" t="s">
        <v>6845</v>
      </c>
      <c r="G5280" s="34" t="s">
        <v>1557</v>
      </c>
      <c r="H5280" s="31">
        <f t="shared" si="83"/>
        <v>0.10960000000000003</v>
      </c>
    </row>
    <row r="5281" spans="6:8" x14ac:dyDescent="0.25">
      <c r="F5281" s="29" t="s">
        <v>6846</v>
      </c>
      <c r="G5281" s="34" t="s">
        <v>1557</v>
      </c>
      <c r="H5281" s="31">
        <f t="shared" si="83"/>
        <v>0.10960000000000003</v>
      </c>
    </row>
    <row r="5282" spans="6:8" x14ac:dyDescent="0.25">
      <c r="F5282" s="33" t="s">
        <v>6847</v>
      </c>
      <c r="G5282" s="34" t="s">
        <v>1557</v>
      </c>
      <c r="H5282" s="31">
        <f t="shared" si="83"/>
        <v>0.10960000000000003</v>
      </c>
    </row>
    <row r="5283" spans="6:8" x14ac:dyDescent="0.25">
      <c r="F5283" s="33" t="s">
        <v>6848</v>
      </c>
      <c r="G5283" s="34" t="s">
        <v>1557</v>
      </c>
      <c r="H5283" s="31">
        <f t="shared" si="83"/>
        <v>0.10960000000000003</v>
      </c>
    </row>
    <row r="5284" spans="6:8" x14ac:dyDescent="0.25">
      <c r="F5284" s="33" t="s">
        <v>6849</v>
      </c>
      <c r="G5284" s="34" t="s">
        <v>1557</v>
      </c>
      <c r="H5284" s="31">
        <f t="shared" si="83"/>
        <v>0.10960000000000003</v>
      </c>
    </row>
    <row r="5285" spans="6:8" x14ac:dyDescent="0.25">
      <c r="F5285" s="33" t="s">
        <v>6850</v>
      </c>
      <c r="G5285" s="34" t="s">
        <v>1557</v>
      </c>
      <c r="H5285" s="31">
        <f t="shared" si="83"/>
        <v>0.10960000000000003</v>
      </c>
    </row>
    <row r="5286" spans="6:8" x14ac:dyDescent="0.25">
      <c r="F5286" s="29" t="s">
        <v>6851</v>
      </c>
      <c r="G5286" s="34" t="s">
        <v>1557</v>
      </c>
      <c r="H5286" s="31">
        <f t="shared" si="83"/>
        <v>0.10960000000000003</v>
      </c>
    </row>
    <row r="5287" spans="6:8" x14ac:dyDescent="0.25">
      <c r="F5287" s="29" t="s">
        <v>6852</v>
      </c>
      <c r="G5287" s="34" t="s">
        <v>1557</v>
      </c>
      <c r="H5287" s="31">
        <f t="shared" si="83"/>
        <v>0.10960000000000003</v>
      </c>
    </row>
    <row r="5288" spans="6:8" x14ac:dyDescent="0.25">
      <c r="F5288" s="29" t="s">
        <v>6853</v>
      </c>
      <c r="G5288" s="34" t="s">
        <v>1557</v>
      </c>
      <c r="H5288" s="31">
        <f t="shared" si="83"/>
        <v>0.10960000000000003</v>
      </c>
    </row>
    <row r="5289" spans="6:8" x14ac:dyDescent="0.25">
      <c r="F5289" s="29" t="s">
        <v>6854</v>
      </c>
      <c r="G5289" s="34" t="s">
        <v>1557</v>
      </c>
      <c r="H5289" s="31">
        <f t="shared" si="83"/>
        <v>0.10960000000000003</v>
      </c>
    </row>
    <row r="5290" spans="6:8" x14ac:dyDescent="0.25">
      <c r="F5290" s="29" t="s">
        <v>6855</v>
      </c>
      <c r="G5290" s="34" t="s">
        <v>1557</v>
      </c>
      <c r="H5290" s="31">
        <f t="shared" si="83"/>
        <v>0.10960000000000003</v>
      </c>
    </row>
    <row r="5291" spans="6:8" x14ac:dyDescent="0.25">
      <c r="F5291" s="29" t="s">
        <v>6856</v>
      </c>
      <c r="G5291" s="34" t="s">
        <v>1557</v>
      </c>
      <c r="H5291" s="31">
        <f t="shared" si="83"/>
        <v>0.10960000000000003</v>
      </c>
    </row>
    <row r="5292" spans="6:8" x14ac:dyDescent="0.25">
      <c r="F5292" s="29" t="s">
        <v>6857</v>
      </c>
      <c r="G5292" s="34" t="s">
        <v>1557</v>
      </c>
      <c r="H5292" s="31">
        <f t="shared" si="83"/>
        <v>0.10960000000000003</v>
      </c>
    </row>
    <row r="5293" spans="6:8" x14ac:dyDescent="0.25">
      <c r="F5293" s="29" t="s">
        <v>6858</v>
      </c>
      <c r="G5293" s="34" t="s">
        <v>1557</v>
      </c>
      <c r="H5293" s="31">
        <f t="shared" si="83"/>
        <v>0.10960000000000003</v>
      </c>
    </row>
    <row r="5294" spans="6:8" x14ac:dyDescent="0.25">
      <c r="F5294" s="29" t="s">
        <v>6859</v>
      </c>
      <c r="G5294" s="34" t="s">
        <v>1557</v>
      </c>
      <c r="H5294" s="31">
        <f t="shared" si="83"/>
        <v>0.10960000000000003</v>
      </c>
    </row>
    <row r="5295" spans="6:8" x14ac:dyDescent="0.25">
      <c r="F5295" s="29" t="s">
        <v>6860</v>
      </c>
      <c r="G5295" s="34" t="s">
        <v>1557</v>
      </c>
      <c r="H5295" s="31">
        <f t="shared" si="83"/>
        <v>0.10960000000000003</v>
      </c>
    </row>
    <row r="5296" spans="6:8" x14ac:dyDescent="0.25">
      <c r="F5296" s="29" t="s">
        <v>6861</v>
      </c>
      <c r="G5296" s="34" t="s">
        <v>1557</v>
      </c>
      <c r="H5296" s="31">
        <f t="shared" si="83"/>
        <v>0.10960000000000003</v>
      </c>
    </row>
    <row r="5297" spans="6:8" x14ac:dyDescent="0.25">
      <c r="F5297" s="29" t="s">
        <v>6862</v>
      </c>
      <c r="G5297" s="34" t="s">
        <v>1557</v>
      </c>
      <c r="H5297" s="31">
        <f t="shared" si="83"/>
        <v>0.10960000000000003</v>
      </c>
    </row>
    <row r="5298" spans="6:8" x14ac:dyDescent="0.25">
      <c r="F5298" s="29" t="s">
        <v>6863</v>
      </c>
      <c r="G5298" s="34" t="s">
        <v>1557</v>
      </c>
      <c r="H5298" s="31">
        <f t="shared" si="83"/>
        <v>0.10960000000000003</v>
      </c>
    </row>
    <row r="5299" spans="6:8" x14ac:dyDescent="0.25">
      <c r="F5299" s="29" t="s">
        <v>6864</v>
      </c>
      <c r="G5299" s="34" t="s">
        <v>1557</v>
      </c>
      <c r="H5299" s="31">
        <f t="shared" si="83"/>
        <v>0.10960000000000003</v>
      </c>
    </row>
    <row r="5300" spans="6:8" x14ac:dyDescent="0.25">
      <c r="F5300" s="29" t="s">
        <v>6865</v>
      </c>
      <c r="G5300" s="34" t="s">
        <v>1557</v>
      </c>
      <c r="H5300" s="31">
        <f t="shared" si="83"/>
        <v>0.10960000000000003</v>
      </c>
    </row>
    <row r="5301" spans="6:8" x14ac:dyDescent="0.25">
      <c r="F5301" s="29" t="s">
        <v>6866</v>
      </c>
      <c r="G5301" s="34" t="s">
        <v>1557</v>
      </c>
      <c r="H5301" s="31">
        <f t="shared" si="83"/>
        <v>0.10960000000000003</v>
      </c>
    </row>
    <row r="5302" spans="6:8" x14ac:dyDescent="0.25">
      <c r="F5302" s="29" t="s">
        <v>6867</v>
      </c>
      <c r="G5302" s="34" t="s">
        <v>1557</v>
      </c>
      <c r="H5302" s="31">
        <f t="shared" si="83"/>
        <v>0.10960000000000003</v>
      </c>
    </row>
    <row r="5303" spans="6:8" x14ac:dyDescent="0.25">
      <c r="F5303" s="29" t="s">
        <v>6868</v>
      </c>
      <c r="G5303" s="34" t="s">
        <v>1557</v>
      </c>
      <c r="H5303" s="31">
        <f t="shared" si="83"/>
        <v>0.10960000000000003</v>
      </c>
    </row>
    <row r="5304" spans="6:8" x14ac:dyDescent="0.25">
      <c r="F5304" s="29" t="s">
        <v>6869</v>
      </c>
      <c r="G5304" s="34" t="s">
        <v>1557</v>
      </c>
      <c r="H5304" s="31">
        <f t="shared" si="83"/>
        <v>0.10960000000000003</v>
      </c>
    </row>
    <row r="5305" spans="6:8" x14ac:dyDescent="0.25">
      <c r="F5305" s="29" t="s">
        <v>6870</v>
      </c>
      <c r="G5305" s="34" t="s">
        <v>1557</v>
      </c>
      <c r="H5305" s="31">
        <f t="shared" si="83"/>
        <v>0.10960000000000003</v>
      </c>
    </row>
    <row r="5306" spans="6:8" x14ac:dyDescent="0.25">
      <c r="F5306" s="29" t="s">
        <v>6871</v>
      </c>
      <c r="G5306" s="34" t="s">
        <v>1557</v>
      </c>
      <c r="H5306" s="31">
        <f t="shared" si="83"/>
        <v>0.10960000000000003</v>
      </c>
    </row>
    <row r="5307" spans="6:8" x14ac:dyDescent="0.25">
      <c r="F5307" s="29" t="s">
        <v>6872</v>
      </c>
      <c r="G5307" s="34" t="s">
        <v>1557</v>
      </c>
      <c r="H5307" s="31">
        <f t="shared" si="83"/>
        <v>0.10960000000000003</v>
      </c>
    </row>
    <row r="5308" spans="6:8" x14ac:dyDescent="0.25">
      <c r="F5308" s="29" t="s">
        <v>6873</v>
      </c>
      <c r="G5308" s="34" t="s">
        <v>1557</v>
      </c>
      <c r="H5308" s="31">
        <f t="shared" si="83"/>
        <v>0.10960000000000003</v>
      </c>
    </row>
    <row r="5309" spans="6:8" x14ac:dyDescent="0.25">
      <c r="F5309" s="29" t="s">
        <v>6874</v>
      </c>
      <c r="G5309" s="34" t="s">
        <v>1557</v>
      </c>
      <c r="H5309" s="31">
        <f t="shared" si="83"/>
        <v>0.10960000000000003</v>
      </c>
    </row>
    <row r="5310" spans="6:8" x14ac:dyDescent="0.25">
      <c r="F5310" s="29" t="s">
        <v>6875</v>
      </c>
      <c r="G5310" s="34" t="s">
        <v>1557</v>
      </c>
      <c r="H5310" s="31">
        <f t="shared" si="83"/>
        <v>0.10960000000000003</v>
      </c>
    </row>
    <row r="5311" spans="6:8" x14ac:dyDescent="0.25">
      <c r="F5311" s="29" t="s">
        <v>6876</v>
      </c>
      <c r="G5311" s="34" t="s">
        <v>1557</v>
      </c>
      <c r="H5311" s="31">
        <f t="shared" si="83"/>
        <v>0.10960000000000003</v>
      </c>
    </row>
    <row r="5312" spans="6:8" x14ac:dyDescent="0.25">
      <c r="F5312" s="29" t="s">
        <v>6877</v>
      </c>
      <c r="G5312" s="34" t="s">
        <v>1557</v>
      </c>
      <c r="H5312" s="31">
        <f t="shared" si="83"/>
        <v>0.10960000000000003</v>
      </c>
    </row>
    <row r="5313" spans="6:8" x14ac:dyDescent="0.25">
      <c r="F5313" s="29" t="s">
        <v>6878</v>
      </c>
      <c r="G5313" s="34" t="s">
        <v>1557</v>
      </c>
      <c r="H5313" s="31">
        <f t="shared" si="83"/>
        <v>0.10960000000000003</v>
      </c>
    </row>
    <row r="5314" spans="6:8" x14ac:dyDescent="0.25">
      <c r="F5314" s="29" t="s">
        <v>6879</v>
      </c>
      <c r="G5314" s="34" t="s">
        <v>1557</v>
      </c>
      <c r="H5314" s="31">
        <f t="shared" si="83"/>
        <v>0.10960000000000003</v>
      </c>
    </row>
    <row r="5315" spans="6:8" x14ac:dyDescent="0.25">
      <c r="F5315" s="29" t="s">
        <v>6880</v>
      </c>
      <c r="G5315" s="34" t="s">
        <v>1557</v>
      </c>
      <c r="H5315" s="31">
        <f t="shared" si="83"/>
        <v>0.10960000000000003</v>
      </c>
    </row>
    <row r="5316" spans="6:8" x14ac:dyDescent="0.25">
      <c r="F5316" s="29" t="s">
        <v>6881</v>
      </c>
      <c r="G5316" s="34" t="s">
        <v>1557</v>
      </c>
      <c r="H5316" s="31">
        <f t="shared" ref="H5316:H5379" si="84">VLOOKUP(G5316,$A$4:$B$31,2,FALSE)</f>
        <v>0.10960000000000003</v>
      </c>
    </row>
    <row r="5317" spans="6:8" x14ac:dyDescent="0.25">
      <c r="F5317" s="29" t="s">
        <v>6882</v>
      </c>
      <c r="G5317" s="34" t="s">
        <v>1557</v>
      </c>
      <c r="H5317" s="31">
        <f t="shared" si="84"/>
        <v>0.10960000000000003</v>
      </c>
    </row>
    <row r="5318" spans="6:8" x14ac:dyDescent="0.25">
      <c r="F5318" s="29" t="s">
        <v>6883</v>
      </c>
      <c r="G5318" s="34" t="s">
        <v>1557</v>
      </c>
      <c r="H5318" s="31">
        <f t="shared" si="84"/>
        <v>0.10960000000000003</v>
      </c>
    </row>
    <row r="5319" spans="6:8" x14ac:dyDescent="0.25">
      <c r="F5319" s="29" t="s">
        <v>6884</v>
      </c>
      <c r="G5319" s="34" t="s">
        <v>1557</v>
      </c>
      <c r="H5319" s="31">
        <f t="shared" si="84"/>
        <v>0.10960000000000003</v>
      </c>
    </row>
    <row r="5320" spans="6:8" x14ac:dyDescent="0.25">
      <c r="F5320" s="29" t="s">
        <v>6885</v>
      </c>
      <c r="G5320" s="34" t="s">
        <v>1557</v>
      </c>
      <c r="H5320" s="31">
        <f t="shared" si="84"/>
        <v>0.10960000000000003</v>
      </c>
    </row>
    <row r="5321" spans="6:8" x14ac:dyDescent="0.25">
      <c r="F5321" s="29" t="s">
        <v>6886</v>
      </c>
      <c r="G5321" s="34" t="s">
        <v>1557</v>
      </c>
      <c r="H5321" s="31">
        <f t="shared" si="84"/>
        <v>0.10960000000000003</v>
      </c>
    </row>
    <row r="5322" spans="6:8" x14ac:dyDescent="0.25">
      <c r="F5322" s="29" t="s">
        <v>6887</v>
      </c>
      <c r="G5322" s="34" t="s">
        <v>1557</v>
      </c>
      <c r="H5322" s="31">
        <f t="shared" si="84"/>
        <v>0.10960000000000003</v>
      </c>
    </row>
    <row r="5323" spans="6:8" x14ac:dyDescent="0.25">
      <c r="F5323" s="29" t="s">
        <v>6888</v>
      </c>
      <c r="G5323" s="34" t="s">
        <v>1557</v>
      </c>
      <c r="H5323" s="31">
        <f t="shared" si="84"/>
        <v>0.10960000000000003</v>
      </c>
    </row>
    <row r="5324" spans="6:8" x14ac:dyDescent="0.25">
      <c r="F5324" s="29" t="s">
        <v>6889</v>
      </c>
      <c r="G5324" s="34" t="s">
        <v>1557</v>
      </c>
      <c r="H5324" s="31">
        <f t="shared" si="84"/>
        <v>0.10960000000000003</v>
      </c>
    </row>
    <row r="5325" spans="6:8" x14ac:dyDescent="0.25">
      <c r="F5325" s="29" t="s">
        <v>6890</v>
      </c>
      <c r="G5325" s="34" t="s">
        <v>1557</v>
      </c>
      <c r="H5325" s="31">
        <f t="shared" si="84"/>
        <v>0.10960000000000003</v>
      </c>
    </row>
    <row r="5326" spans="6:8" x14ac:dyDescent="0.25">
      <c r="F5326" s="29" t="s">
        <v>6891</v>
      </c>
      <c r="G5326" s="34" t="s">
        <v>1557</v>
      </c>
      <c r="H5326" s="31">
        <f t="shared" si="84"/>
        <v>0.10960000000000003</v>
      </c>
    </row>
    <row r="5327" spans="6:8" x14ac:dyDescent="0.25">
      <c r="F5327" s="29" t="s">
        <v>6892</v>
      </c>
      <c r="G5327" s="34" t="s">
        <v>1557</v>
      </c>
      <c r="H5327" s="31">
        <f t="shared" si="84"/>
        <v>0.10960000000000003</v>
      </c>
    </row>
    <row r="5328" spans="6:8" x14ac:dyDescent="0.25">
      <c r="F5328" s="29" t="s">
        <v>6893</v>
      </c>
      <c r="G5328" s="34" t="s">
        <v>1557</v>
      </c>
      <c r="H5328" s="31">
        <f t="shared" si="84"/>
        <v>0.10960000000000003</v>
      </c>
    </row>
    <row r="5329" spans="6:8" x14ac:dyDescent="0.25">
      <c r="F5329" s="29" t="s">
        <v>6894</v>
      </c>
      <c r="G5329" s="34" t="s">
        <v>1557</v>
      </c>
      <c r="H5329" s="31">
        <f t="shared" si="84"/>
        <v>0.10960000000000003</v>
      </c>
    </row>
    <row r="5330" spans="6:8" x14ac:dyDescent="0.25">
      <c r="F5330" s="29" t="s">
        <v>6895</v>
      </c>
      <c r="G5330" s="34" t="s">
        <v>1557</v>
      </c>
      <c r="H5330" s="31">
        <f t="shared" si="84"/>
        <v>0.10960000000000003</v>
      </c>
    </row>
    <row r="5331" spans="6:8" x14ac:dyDescent="0.25">
      <c r="F5331" s="29" t="s">
        <v>6896</v>
      </c>
      <c r="G5331" s="34" t="s">
        <v>1557</v>
      </c>
      <c r="H5331" s="31">
        <f t="shared" si="84"/>
        <v>0.10960000000000003</v>
      </c>
    </row>
    <row r="5332" spans="6:8" x14ac:dyDescent="0.25">
      <c r="F5332" s="29" t="s">
        <v>6897</v>
      </c>
      <c r="G5332" s="34" t="s">
        <v>1557</v>
      </c>
      <c r="H5332" s="31">
        <f t="shared" si="84"/>
        <v>0.10960000000000003</v>
      </c>
    </row>
    <row r="5333" spans="6:8" x14ac:dyDescent="0.25">
      <c r="F5333" s="29" t="s">
        <v>6898</v>
      </c>
      <c r="G5333" s="34" t="s">
        <v>1557</v>
      </c>
      <c r="H5333" s="31">
        <f t="shared" si="84"/>
        <v>0.10960000000000003</v>
      </c>
    </row>
    <row r="5334" spans="6:8" x14ac:dyDescent="0.25">
      <c r="F5334" s="29" t="s">
        <v>6899</v>
      </c>
      <c r="G5334" s="34" t="s">
        <v>1557</v>
      </c>
      <c r="H5334" s="31">
        <f t="shared" si="84"/>
        <v>0.10960000000000003</v>
      </c>
    </row>
    <row r="5335" spans="6:8" x14ac:dyDescent="0.25">
      <c r="F5335" s="29" t="s">
        <v>6900</v>
      </c>
      <c r="G5335" s="34" t="s">
        <v>1557</v>
      </c>
      <c r="H5335" s="31">
        <f t="shared" si="84"/>
        <v>0.10960000000000003</v>
      </c>
    </row>
    <row r="5336" spans="6:8" x14ac:dyDescent="0.25">
      <c r="F5336" s="29" t="s">
        <v>6901</v>
      </c>
      <c r="G5336" s="34" t="s">
        <v>1557</v>
      </c>
      <c r="H5336" s="31">
        <f t="shared" si="84"/>
        <v>0.10960000000000003</v>
      </c>
    </row>
    <row r="5337" spans="6:8" x14ac:dyDescent="0.25">
      <c r="F5337" s="29" t="s">
        <v>6902</v>
      </c>
      <c r="G5337" s="34" t="s">
        <v>1557</v>
      </c>
      <c r="H5337" s="31">
        <f t="shared" si="84"/>
        <v>0.10960000000000003</v>
      </c>
    </row>
    <row r="5338" spans="6:8" x14ac:dyDescent="0.25">
      <c r="F5338" s="29" t="s">
        <v>6903</v>
      </c>
      <c r="G5338" s="34" t="s">
        <v>1549</v>
      </c>
      <c r="H5338" s="31">
        <f t="shared" si="84"/>
        <v>0.11639999999999995</v>
      </c>
    </row>
    <row r="5339" spans="6:8" x14ac:dyDescent="0.25">
      <c r="F5339" s="29" t="s">
        <v>6904</v>
      </c>
      <c r="G5339" s="34" t="s">
        <v>1557</v>
      </c>
      <c r="H5339" s="31">
        <f t="shared" si="84"/>
        <v>0.10960000000000003</v>
      </c>
    </row>
    <row r="5340" spans="6:8" x14ac:dyDescent="0.25">
      <c r="F5340" s="29" t="s">
        <v>6905</v>
      </c>
      <c r="G5340" s="34" t="s">
        <v>1559</v>
      </c>
      <c r="H5340" s="31">
        <f t="shared" si="84"/>
        <v>0.10809999999999997</v>
      </c>
    </row>
    <row r="5341" spans="6:8" x14ac:dyDescent="0.25">
      <c r="F5341" s="29" t="s">
        <v>6906</v>
      </c>
      <c r="G5341" s="34" t="s">
        <v>1557</v>
      </c>
      <c r="H5341" s="31">
        <f t="shared" si="84"/>
        <v>0.10960000000000003</v>
      </c>
    </row>
    <row r="5342" spans="6:8" x14ac:dyDescent="0.25">
      <c r="F5342" s="29" t="s">
        <v>6907</v>
      </c>
      <c r="G5342" s="34" t="s">
        <v>1571</v>
      </c>
      <c r="H5342" s="31">
        <f t="shared" si="84"/>
        <v>0.11278100000000001</v>
      </c>
    </row>
    <row r="5343" spans="6:8" x14ac:dyDescent="0.25">
      <c r="F5343" s="29" t="s">
        <v>6908</v>
      </c>
      <c r="G5343" s="34" t="s">
        <v>1557</v>
      </c>
      <c r="H5343" s="31">
        <f t="shared" si="84"/>
        <v>0.10960000000000003</v>
      </c>
    </row>
    <row r="5344" spans="6:8" x14ac:dyDescent="0.25">
      <c r="F5344" s="29" t="s">
        <v>6909</v>
      </c>
      <c r="G5344" s="34" t="s">
        <v>1557</v>
      </c>
      <c r="H5344" s="31">
        <f t="shared" si="84"/>
        <v>0.10960000000000003</v>
      </c>
    </row>
    <row r="5345" spans="6:8" x14ac:dyDescent="0.25">
      <c r="F5345" s="29" t="s">
        <v>6910</v>
      </c>
      <c r="G5345" s="34" t="s">
        <v>1557</v>
      </c>
      <c r="H5345" s="31">
        <f t="shared" si="84"/>
        <v>0.10960000000000003</v>
      </c>
    </row>
    <row r="5346" spans="6:8" x14ac:dyDescent="0.25">
      <c r="F5346" s="29" t="s">
        <v>6911</v>
      </c>
      <c r="G5346" s="34" t="s">
        <v>1557</v>
      </c>
      <c r="H5346" s="31">
        <f t="shared" si="84"/>
        <v>0.10960000000000003</v>
      </c>
    </row>
    <row r="5347" spans="6:8" x14ac:dyDescent="0.25">
      <c r="F5347" s="29" t="s">
        <v>6912</v>
      </c>
      <c r="G5347" s="34" t="s">
        <v>1571</v>
      </c>
      <c r="H5347" s="31">
        <f t="shared" si="84"/>
        <v>0.11278100000000001</v>
      </c>
    </row>
    <row r="5348" spans="6:8" x14ac:dyDescent="0.25">
      <c r="F5348" s="29" t="s">
        <v>6913</v>
      </c>
      <c r="G5348" s="34" t="s">
        <v>1557</v>
      </c>
      <c r="H5348" s="31">
        <f t="shared" si="84"/>
        <v>0.10960000000000003</v>
      </c>
    </row>
    <row r="5349" spans="6:8" x14ac:dyDescent="0.25">
      <c r="F5349" s="29" t="s">
        <v>6914</v>
      </c>
      <c r="G5349" s="34" t="s">
        <v>1557</v>
      </c>
      <c r="H5349" s="31">
        <f t="shared" si="84"/>
        <v>0.10960000000000003</v>
      </c>
    </row>
    <row r="5350" spans="6:8" x14ac:dyDescent="0.25">
      <c r="F5350" s="29" t="s">
        <v>6915</v>
      </c>
      <c r="G5350" s="34" t="s">
        <v>1581</v>
      </c>
      <c r="H5350" s="31">
        <f t="shared" si="84"/>
        <v>0</v>
      </c>
    </row>
    <row r="5351" spans="6:8" x14ac:dyDescent="0.25">
      <c r="F5351" s="29" t="s">
        <v>6916</v>
      </c>
      <c r="G5351" s="34" t="s">
        <v>1559</v>
      </c>
      <c r="H5351" s="31">
        <f t="shared" si="84"/>
        <v>0.10809999999999997</v>
      </c>
    </row>
    <row r="5352" spans="6:8" x14ac:dyDescent="0.25">
      <c r="F5352" s="29" t="s">
        <v>6917</v>
      </c>
      <c r="G5352" s="34" t="s">
        <v>1581</v>
      </c>
      <c r="H5352" s="31">
        <f t="shared" si="84"/>
        <v>0</v>
      </c>
    </row>
    <row r="5353" spans="6:8" x14ac:dyDescent="0.25">
      <c r="F5353" s="29" t="s">
        <v>6918</v>
      </c>
      <c r="G5353" s="34" t="s">
        <v>1579</v>
      </c>
      <c r="H5353" s="31">
        <f t="shared" si="84"/>
        <v>1</v>
      </c>
    </row>
    <row r="5354" spans="6:8" x14ac:dyDescent="0.25">
      <c r="F5354" s="29" t="s">
        <v>6919</v>
      </c>
      <c r="G5354" s="34" t="s">
        <v>1600</v>
      </c>
      <c r="H5354" s="31">
        <f t="shared" si="84"/>
        <v>0.11529999999999996</v>
      </c>
    </row>
    <row r="5355" spans="6:8" x14ac:dyDescent="0.25">
      <c r="F5355" s="29" t="s">
        <v>6920</v>
      </c>
      <c r="G5355" s="34" t="s">
        <v>1557</v>
      </c>
      <c r="H5355" s="31">
        <f t="shared" si="84"/>
        <v>0.10960000000000003</v>
      </c>
    </row>
    <row r="5356" spans="6:8" x14ac:dyDescent="0.25">
      <c r="F5356" s="29" t="s">
        <v>6921</v>
      </c>
      <c r="G5356" s="34" t="s">
        <v>1557</v>
      </c>
      <c r="H5356" s="31">
        <f t="shared" si="84"/>
        <v>0.10960000000000003</v>
      </c>
    </row>
    <row r="5357" spans="6:8" x14ac:dyDescent="0.25">
      <c r="F5357" s="29" t="s">
        <v>6922</v>
      </c>
      <c r="G5357" s="34" t="s">
        <v>1557</v>
      </c>
      <c r="H5357" s="31">
        <f t="shared" si="84"/>
        <v>0.10960000000000003</v>
      </c>
    </row>
    <row r="5358" spans="6:8" x14ac:dyDescent="0.25">
      <c r="F5358" s="29" t="s">
        <v>6923</v>
      </c>
      <c r="G5358" s="34" t="s">
        <v>1557</v>
      </c>
      <c r="H5358" s="31">
        <f t="shared" si="84"/>
        <v>0.10960000000000003</v>
      </c>
    </row>
    <row r="5359" spans="6:8" x14ac:dyDescent="0.25">
      <c r="F5359" s="29" t="s">
        <v>6924</v>
      </c>
      <c r="G5359" s="34" t="s">
        <v>1557</v>
      </c>
      <c r="H5359" s="31">
        <f t="shared" si="84"/>
        <v>0.10960000000000003</v>
      </c>
    </row>
    <row r="5360" spans="6:8" x14ac:dyDescent="0.25">
      <c r="F5360" s="29" t="s">
        <v>6925</v>
      </c>
      <c r="G5360" s="34" t="s">
        <v>1557</v>
      </c>
      <c r="H5360" s="31">
        <f t="shared" si="84"/>
        <v>0.10960000000000003</v>
      </c>
    </row>
    <row r="5361" spans="6:8" x14ac:dyDescent="0.25">
      <c r="F5361" s="29" t="s">
        <v>6926</v>
      </c>
      <c r="G5361" s="34" t="s">
        <v>1557</v>
      </c>
      <c r="H5361" s="31">
        <f t="shared" si="84"/>
        <v>0.10960000000000003</v>
      </c>
    </row>
    <row r="5362" spans="6:8" x14ac:dyDescent="0.25">
      <c r="F5362" s="29" t="s">
        <v>6927</v>
      </c>
      <c r="G5362" s="34" t="s">
        <v>1557</v>
      </c>
      <c r="H5362" s="31">
        <f t="shared" si="84"/>
        <v>0.10960000000000003</v>
      </c>
    </row>
    <row r="5363" spans="6:8" x14ac:dyDescent="0.25">
      <c r="F5363" s="29" t="s">
        <v>6928</v>
      </c>
      <c r="G5363" s="34" t="s">
        <v>1557</v>
      </c>
      <c r="H5363" s="31">
        <f t="shared" si="84"/>
        <v>0.10960000000000003</v>
      </c>
    </row>
    <row r="5364" spans="6:8" x14ac:dyDescent="0.25">
      <c r="F5364" s="29" t="s">
        <v>6929</v>
      </c>
      <c r="G5364" s="34" t="s">
        <v>1557</v>
      </c>
      <c r="H5364" s="31">
        <f t="shared" si="84"/>
        <v>0.10960000000000003</v>
      </c>
    </row>
    <row r="5365" spans="6:8" x14ac:dyDescent="0.25">
      <c r="F5365" s="29" t="s">
        <v>6930</v>
      </c>
      <c r="G5365" s="34" t="s">
        <v>1557</v>
      </c>
      <c r="H5365" s="31">
        <f t="shared" si="84"/>
        <v>0.10960000000000003</v>
      </c>
    </row>
    <row r="5366" spans="6:8" x14ac:dyDescent="0.25">
      <c r="F5366" s="29" t="s">
        <v>6931</v>
      </c>
      <c r="G5366" s="34" t="s">
        <v>1557</v>
      </c>
      <c r="H5366" s="31">
        <f t="shared" si="84"/>
        <v>0.10960000000000003</v>
      </c>
    </row>
    <row r="5367" spans="6:8" x14ac:dyDescent="0.25">
      <c r="F5367" s="29" t="s">
        <v>6932</v>
      </c>
      <c r="G5367" s="34" t="s">
        <v>1557</v>
      </c>
      <c r="H5367" s="31">
        <f t="shared" si="84"/>
        <v>0.10960000000000003</v>
      </c>
    </row>
    <row r="5368" spans="6:8" x14ac:dyDescent="0.25">
      <c r="F5368" s="29" t="s">
        <v>6933</v>
      </c>
      <c r="G5368" s="34" t="s">
        <v>1548</v>
      </c>
      <c r="H5368" s="31">
        <f t="shared" si="84"/>
        <v>8.5600000000000009E-2</v>
      </c>
    </row>
    <row r="5369" spans="6:8" x14ac:dyDescent="0.25">
      <c r="F5369" s="29" t="s">
        <v>6934</v>
      </c>
      <c r="G5369" s="34" t="s">
        <v>1557</v>
      </c>
      <c r="H5369" s="31">
        <f t="shared" si="84"/>
        <v>0.10960000000000003</v>
      </c>
    </row>
    <row r="5370" spans="6:8" x14ac:dyDescent="0.25">
      <c r="F5370" s="29" t="s">
        <v>6935</v>
      </c>
      <c r="G5370" s="34" t="s">
        <v>1557</v>
      </c>
      <c r="H5370" s="31">
        <f t="shared" si="84"/>
        <v>0.10960000000000003</v>
      </c>
    </row>
    <row r="5371" spans="6:8" x14ac:dyDescent="0.25">
      <c r="F5371" s="29" t="s">
        <v>6936</v>
      </c>
      <c r="G5371" s="34" t="s">
        <v>1557</v>
      </c>
      <c r="H5371" s="31">
        <f t="shared" si="84"/>
        <v>0.10960000000000003</v>
      </c>
    </row>
    <row r="5372" spans="6:8" x14ac:dyDescent="0.25">
      <c r="F5372" s="29" t="s">
        <v>6937</v>
      </c>
      <c r="G5372" s="34" t="s">
        <v>1557</v>
      </c>
      <c r="H5372" s="31">
        <f t="shared" si="84"/>
        <v>0.10960000000000003</v>
      </c>
    </row>
    <row r="5373" spans="6:8" x14ac:dyDescent="0.25">
      <c r="F5373" s="29" t="s">
        <v>6938</v>
      </c>
      <c r="G5373" s="34" t="s">
        <v>1557</v>
      </c>
      <c r="H5373" s="31">
        <f t="shared" si="84"/>
        <v>0.10960000000000003</v>
      </c>
    </row>
    <row r="5374" spans="6:8" x14ac:dyDescent="0.25">
      <c r="F5374" s="117" t="s">
        <v>6939</v>
      </c>
      <c r="G5374" s="34" t="s">
        <v>1557</v>
      </c>
      <c r="H5374" s="31">
        <f t="shared" si="84"/>
        <v>0.10960000000000003</v>
      </c>
    </row>
    <row r="5375" spans="6:8" x14ac:dyDescent="0.25">
      <c r="F5375" s="29" t="s">
        <v>6940</v>
      </c>
      <c r="G5375" s="34" t="s">
        <v>1557</v>
      </c>
      <c r="H5375" s="31">
        <f t="shared" si="84"/>
        <v>0.10960000000000003</v>
      </c>
    </row>
    <row r="5376" spans="6:8" x14ac:dyDescent="0.25">
      <c r="F5376" s="29" t="s">
        <v>6941</v>
      </c>
      <c r="G5376" s="34" t="s">
        <v>1557</v>
      </c>
      <c r="H5376" s="31">
        <f t="shared" si="84"/>
        <v>0.10960000000000003</v>
      </c>
    </row>
    <row r="5377" spans="6:8" x14ac:dyDescent="0.25">
      <c r="F5377" s="29" t="s">
        <v>6942</v>
      </c>
      <c r="G5377" s="34" t="s">
        <v>1557</v>
      </c>
      <c r="H5377" s="31">
        <f t="shared" si="84"/>
        <v>0.10960000000000003</v>
      </c>
    </row>
    <row r="5378" spans="6:8" x14ac:dyDescent="0.25">
      <c r="F5378" s="29" t="s">
        <v>6943</v>
      </c>
      <c r="G5378" s="34" t="s">
        <v>1557</v>
      </c>
      <c r="H5378" s="31">
        <f t="shared" si="84"/>
        <v>0.10960000000000003</v>
      </c>
    </row>
    <row r="5379" spans="6:8" x14ac:dyDescent="0.25">
      <c r="F5379" s="29" t="s">
        <v>6944</v>
      </c>
      <c r="G5379" s="34" t="s">
        <v>1557</v>
      </c>
      <c r="H5379" s="31">
        <f t="shared" si="84"/>
        <v>0.10960000000000003</v>
      </c>
    </row>
    <row r="5380" spans="6:8" x14ac:dyDescent="0.25">
      <c r="F5380" s="29" t="s">
        <v>6945</v>
      </c>
      <c r="G5380" s="34" t="s">
        <v>1557</v>
      </c>
      <c r="H5380" s="31">
        <f t="shared" ref="H5380:H5443" si="85">VLOOKUP(G5380,$A$4:$B$31,2,FALSE)</f>
        <v>0.10960000000000003</v>
      </c>
    </row>
    <row r="5381" spans="6:8" x14ac:dyDescent="0.25">
      <c r="F5381" s="29" t="s">
        <v>6946</v>
      </c>
      <c r="G5381" s="34" t="s">
        <v>1557</v>
      </c>
      <c r="H5381" s="31">
        <f t="shared" si="85"/>
        <v>0.10960000000000003</v>
      </c>
    </row>
    <row r="5382" spans="6:8" x14ac:dyDescent="0.25">
      <c r="F5382" s="29" t="s">
        <v>6947</v>
      </c>
      <c r="G5382" s="34" t="s">
        <v>1557</v>
      </c>
      <c r="H5382" s="31">
        <f t="shared" si="85"/>
        <v>0.10960000000000003</v>
      </c>
    </row>
    <row r="5383" spans="6:8" x14ac:dyDescent="0.25">
      <c r="F5383" s="29" t="s">
        <v>6948</v>
      </c>
      <c r="G5383" s="34" t="s">
        <v>1557</v>
      </c>
      <c r="H5383" s="31">
        <f t="shared" si="85"/>
        <v>0.10960000000000003</v>
      </c>
    </row>
    <row r="5384" spans="6:8" x14ac:dyDescent="0.25">
      <c r="F5384" s="29" t="s">
        <v>6949</v>
      </c>
      <c r="G5384" s="34" t="s">
        <v>1557</v>
      </c>
      <c r="H5384" s="31">
        <f t="shared" si="85"/>
        <v>0.10960000000000003</v>
      </c>
    </row>
    <row r="5385" spans="6:8" x14ac:dyDescent="0.25">
      <c r="F5385" s="29" t="s">
        <v>6950</v>
      </c>
      <c r="G5385" s="34" t="s">
        <v>1564</v>
      </c>
      <c r="H5385" s="31">
        <f t="shared" si="85"/>
        <v>9.430000000000005E-2</v>
      </c>
    </row>
    <row r="5386" spans="6:8" x14ac:dyDescent="0.25">
      <c r="F5386" s="29" t="s">
        <v>6951</v>
      </c>
      <c r="G5386" s="34" t="s">
        <v>1557</v>
      </c>
      <c r="H5386" s="31">
        <f t="shared" si="85"/>
        <v>0.10960000000000003</v>
      </c>
    </row>
    <row r="5387" spans="6:8" x14ac:dyDescent="0.25">
      <c r="F5387" s="29" t="s">
        <v>6952</v>
      </c>
      <c r="G5387" s="34" t="s">
        <v>1571</v>
      </c>
      <c r="H5387" s="31">
        <f t="shared" si="85"/>
        <v>0.11278100000000001</v>
      </c>
    </row>
    <row r="5388" spans="6:8" x14ac:dyDescent="0.25">
      <c r="F5388" s="29" t="s">
        <v>6953</v>
      </c>
      <c r="G5388" s="34" t="s">
        <v>1571</v>
      </c>
      <c r="H5388" s="31">
        <f t="shared" si="85"/>
        <v>0.11278100000000001</v>
      </c>
    </row>
    <row r="5389" spans="6:8" x14ac:dyDescent="0.25">
      <c r="F5389" s="29" t="s">
        <v>6954</v>
      </c>
      <c r="G5389" s="34" t="s">
        <v>1571</v>
      </c>
      <c r="H5389" s="31">
        <f t="shared" si="85"/>
        <v>0.11278100000000001</v>
      </c>
    </row>
    <row r="5390" spans="6:8" x14ac:dyDescent="0.25">
      <c r="F5390" s="29" t="s">
        <v>6955</v>
      </c>
      <c r="G5390" s="34" t="s">
        <v>1571</v>
      </c>
      <c r="H5390" s="31">
        <f t="shared" si="85"/>
        <v>0.11278100000000001</v>
      </c>
    </row>
    <row r="5391" spans="6:8" x14ac:dyDescent="0.25">
      <c r="F5391" s="29" t="s">
        <v>6956</v>
      </c>
      <c r="G5391" s="34" t="s">
        <v>1571</v>
      </c>
      <c r="H5391" s="31">
        <f t="shared" si="85"/>
        <v>0.11278100000000001</v>
      </c>
    </row>
    <row r="5392" spans="6:8" x14ac:dyDescent="0.25">
      <c r="F5392" s="29" t="s">
        <v>6957</v>
      </c>
      <c r="G5392" s="34" t="s">
        <v>1571</v>
      </c>
      <c r="H5392" s="31">
        <f t="shared" si="85"/>
        <v>0.11278100000000001</v>
      </c>
    </row>
    <row r="5393" spans="6:8" x14ac:dyDescent="0.25">
      <c r="F5393" s="29" t="s">
        <v>6958</v>
      </c>
      <c r="G5393" s="34" t="s">
        <v>1581</v>
      </c>
      <c r="H5393" s="31">
        <f t="shared" si="85"/>
        <v>0</v>
      </c>
    </row>
    <row r="5394" spans="6:8" x14ac:dyDescent="0.25">
      <c r="F5394" s="29" t="s">
        <v>6959</v>
      </c>
      <c r="G5394" s="34" t="s">
        <v>1581</v>
      </c>
      <c r="H5394" s="31">
        <f t="shared" si="85"/>
        <v>0</v>
      </c>
    </row>
    <row r="5395" spans="6:8" x14ac:dyDescent="0.25">
      <c r="F5395" s="29" t="s">
        <v>6960</v>
      </c>
      <c r="G5395" s="34" t="s">
        <v>1581</v>
      </c>
      <c r="H5395" s="31">
        <f t="shared" si="85"/>
        <v>0</v>
      </c>
    </row>
    <row r="5396" spans="6:8" x14ac:dyDescent="0.25">
      <c r="F5396" s="29" t="s">
        <v>6961</v>
      </c>
      <c r="G5396" s="34" t="s">
        <v>1581</v>
      </c>
      <c r="H5396" s="31">
        <f t="shared" si="85"/>
        <v>0</v>
      </c>
    </row>
    <row r="5397" spans="6:8" x14ac:dyDescent="0.25">
      <c r="F5397" s="29" t="s">
        <v>6962</v>
      </c>
      <c r="G5397" s="34" t="s">
        <v>1581</v>
      </c>
      <c r="H5397" s="31">
        <f t="shared" si="85"/>
        <v>0</v>
      </c>
    </row>
    <row r="5398" spans="6:8" x14ac:dyDescent="0.25">
      <c r="F5398" s="29" t="s">
        <v>6963</v>
      </c>
      <c r="G5398" s="34" t="s">
        <v>1581</v>
      </c>
      <c r="H5398" s="31">
        <f t="shared" si="85"/>
        <v>0</v>
      </c>
    </row>
    <row r="5399" spans="6:8" x14ac:dyDescent="0.25">
      <c r="F5399" s="29" t="s">
        <v>6964</v>
      </c>
      <c r="G5399" s="34" t="s">
        <v>1581</v>
      </c>
      <c r="H5399" s="31">
        <f t="shared" si="85"/>
        <v>0</v>
      </c>
    </row>
    <row r="5400" spans="6:8" x14ac:dyDescent="0.25">
      <c r="F5400" s="29" t="s">
        <v>6965</v>
      </c>
      <c r="G5400" s="34" t="s">
        <v>1581</v>
      </c>
      <c r="H5400" s="31">
        <f t="shared" si="85"/>
        <v>0</v>
      </c>
    </row>
    <row r="5401" spans="6:8" x14ac:dyDescent="0.25">
      <c r="F5401" s="29" t="s">
        <v>6966</v>
      </c>
      <c r="G5401" s="34" t="s">
        <v>1571</v>
      </c>
      <c r="H5401" s="31">
        <f t="shared" si="85"/>
        <v>0.11278100000000001</v>
      </c>
    </row>
    <row r="5402" spans="6:8" x14ac:dyDescent="0.25">
      <c r="F5402" s="29" t="s">
        <v>6967</v>
      </c>
      <c r="G5402" s="34" t="s">
        <v>1557</v>
      </c>
      <c r="H5402" s="31">
        <f t="shared" si="85"/>
        <v>0.10960000000000003</v>
      </c>
    </row>
    <row r="5403" spans="6:8" x14ac:dyDescent="0.25">
      <c r="F5403" s="29" t="s">
        <v>6968</v>
      </c>
      <c r="G5403" s="34" t="s">
        <v>1571</v>
      </c>
      <c r="H5403" s="31">
        <f t="shared" si="85"/>
        <v>0.11278100000000001</v>
      </c>
    </row>
    <row r="5404" spans="6:8" x14ac:dyDescent="0.25">
      <c r="F5404" s="29" t="s">
        <v>6969</v>
      </c>
      <c r="G5404" s="34" t="s">
        <v>1571</v>
      </c>
      <c r="H5404" s="31">
        <f t="shared" si="85"/>
        <v>0.11278100000000001</v>
      </c>
    </row>
    <row r="5405" spans="6:8" x14ac:dyDescent="0.25">
      <c r="F5405" s="29" t="s">
        <v>6970</v>
      </c>
      <c r="G5405" s="34" t="s">
        <v>1571</v>
      </c>
      <c r="H5405" s="31">
        <f t="shared" si="85"/>
        <v>0.11278100000000001</v>
      </c>
    </row>
    <row r="5406" spans="6:8" x14ac:dyDescent="0.25">
      <c r="F5406" s="29" t="s">
        <v>6971</v>
      </c>
      <c r="G5406" s="34" t="s">
        <v>1571</v>
      </c>
      <c r="H5406" s="31">
        <f t="shared" si="85"/>
        <v>0.11278100000000001</v>
      </c>
    </row>
    <row r="5407" spans="6:8" x14ac:dyDescent="0.25">
      <c r="F5407" s="29" t="s">
        <v>6972</v>
      </c>
      <c r="G5407" s="34" t="s">
        <v>1571</v>
      </c>
      <c r="H5407" s="31">
        <f t="shared" si="85"/>
        <v>0.11278100000000001</v>
      </c>
    </row>
    <row r="5408" spans="6:8" x14ac:dyDescent="0.25">
      <c r="F5408" s="29" t="s">
        <v>6973</v>
      </c>
      <c r="G5408" s="34" t="s">
        <v>1573</v>
      </c>
      <c r="H5408" s="31">
        <f t="shared" si="85"/>
        <v>0.109888</v>
      </c>
    </row>
    <row r="5409" spans="6:8" x14ac:dyDescent="0.25">
      <c r="F5409" s="29" t="s">
        <v>6974</v>
      </c>
      <c r="G5409" s="34" t="s">
        <v>1573</v>
      </c>
      <c r="H5409" s="31">
        <f t="shared" si="85"/>
        <v>0.109888</v>
      </c>
    </row>
    <row r="5410" spans="6:8" x14ac:dyDescent="0.25">
      <c r="F5410" s="29" t="s">
        <v>6975</v>
      </c>
      <c r="G5410" s="34" t="s">
        <v>1573</v>
      </c>
      <c r="H5410" s="31">
        <f t="shared" si="85"/>
        <v>0.109888</v>
      </c>
    </row>
    <row r="5411" spans="6:8" x14ac:dyDescent="0.25">
      <c r="F5411" s="29" t="s">
        <v>6976</v>
      </c>
      <c r="G5411" s="34" t="s">
        <v>1573</v>
      </c>
      <c r="H5411" s="31">
        <f t="shared" si="85"/>
        <v>0.109888</v>
      </c>
    </row>
    <row r="5412" spans="6:8" x14ac:dyDescent="0.25">
      <c r="F5412" s="29" t="s">
        <v>6977</v>
      </c>
      <c r="G5412" s="34" t="s">
        <v>1573</v>
      </c>
      <c r="H5412" s="31">
        <f t="shared" si="85"/>
        <v>0.109888</v>
      </c>
    </row>
    <row r="5413" spans="6:8" x14ac:dyDescent="0.25">
      <c r="F5413" s="29" t="s">
        <v>6978</v>
      </c>
      <c r="G5413" s="34" t="s">
        <v>1573</v>
      </c>
      <c r="H5413" s="31">
        <f t="shared" si="85"/>
        <v>0.109888</v>
      </c>
    </row>
    <row r="5414" spans="6:8" x14ac:dyDescent="0.25">
      <c r="F5414" s="29" t="s">
        <v>6979</v>
      </c>
      <c r="G5414" s="34" t="s">
        <v>1573</v>
      </c>
      <c r="H5414" s="31">
        <f t="shared" si="85"/>
        <v>0.109888</v>
      </c>
    </row>
    <row r="5415" spans="6:8" x14ac:dyDescent="0.25">
      <c r="F5415" s="29" t="s">
        <v>6980</v>
      </c>
      <c r="G5415" s="34" t="s">
        <v>1557</v>
      </c>
      <c r="H5415" s="31">
        <f t="shared" si="85"/>
        <v>0.10960000000000003</v>
      </c>
    </row>
    <row r="5416" spans="6:8" x14ac:dyDescent="0.25">
      <c r="F5416" s="29" t="s">
        <v>6981</v>
      </c>
      <c r="G5416" s="34" t="s">
        <v>1573</v>
      </c>
      <c r="H5416" s="31">
        <f t="shared" si="85"/>
        <v>0.109888</v>
      </c>
    </row>
    <row r="5417" spans="6:8" x14ac:dyDescent="0.25">
      <c r="F5417" s="29" t="s">
        <v>6982</v>
      </c>
      <c r="G5417" s="34" t="s">
        <v>1573</v>
      </c>
      <c r="H5417" s="31">
        <f t="shared" si="85"/>
        <v>0.109888</v>
      </c>
    </row>
    <row r="5418" spans="6:8" x14ac:dyDescent="0.25">
      <c r="F5418" s="29" t="s">
        <v>6983</v>
      </c>
      <c r="G5418" s="34" t="s">
        <v>1573</v>
      </c>
      <c r="H5418" s="31">
        <f t="shared" si="85"/>
        <v>0.109888</v>
      </c>
    </row>
    <row r="5419" spans="6:8" x14ac:dyDescent="0.25">
      <c r="F5419" s="29" t="s">
        <v>6984</v>
      </c>
      <c r="G5419" s="34" t="s">
        <v>1573</v>
      </c>
      <c r="H5419" s="31">
        <f t="shared" si="85"/>
        <v>0.109888</v>
      </c>
    </row>
    <row r="5420" spans="6:8" x14ac:dyDescent="0.25">
      <c r="F5420" s="29" t="s">
        <v>6985</v>
      </c>
      <c r="G5420" s="34" t="s">
        <v>1573</v>
      </c>
      <c r="H5420" s="31">
        <f t="shared" si="85"/>
        <v>0.109888</v>
      </c>
    </row>
    <row r="5421" spans="6:8" x14ac:dyDescent="0.25">
      <c r="F5421" s="29" t="s">
        <v>6986</v>
      </c>
      <c r="G5421" s="34" t="s">
        <v>1573</v>
      </c>
      <c r="H5421" s="31">
        <f t="shared" si="85"/>
        <v>0.109888</v>
      </c>
    </row>
    <row r="5422" spans="6:8" x14ac:dyDescent="0.25">
      <c r="F5422" s="29" t="s">
        <v>6987</v>
      </c>
      <c r="G5422" s="34" t="s">
        <v>1549</v>
      </c>
      <c r="H5422" s="31">
        <f t="shared" si="85"/>
        <v>0.11639999999999995</v>
      </c>
    </row>
    <row r="5423" spans="6:8" x14ac:dyDescent="0.25">
      <c r="F5423" s="29" t="s">
        <v>6988</v>
      </c>
      <c r="G5423" s="34" t="s">
        <v>7736</v>
      </c>
      <c r="H5423" s="31">
        <f t="shared" si="85"/>
        <v>0</v>
      </c>
    </row>
    <row r="5424" spans="6:8" x14ac:dyDescent="0.25">
      <c r="F5424" s="29" t="s">
        <v>6989</v>
      </c>
      <c r="G5424" s="34" t="s">
        <v>1571</v>
      </c>
      <c r="H5424" s="31">
        <f t="shared" si="85"/>
        <v>0.11278100000000001</v>
      </c>
    </row>
    <row r="5425" spans="6:8" x14ac:dyDescent="0.25">
      <c r="F5425" s="29" t="s">
        <v>6990</v>
      </c>
      <c r="G5425" s="34" t="s">
        <v>1573</v>
      </c>
      <c r="H5425" s="31">
        <f t="shared" si="85"/>
        <v>0.109888</v>
      </c>
    </row>
    <row r="5426" spans="6:8" x14ac:dyDescent="0.25">
      <c r="F5426" s="29" t="s">
        <v>6991</v>
      </c>
      <c r="G5426" s="34" t="s">
        <v>1569</v>
      </c>
      <c r="H5426" s="31">
        <f t="shared" si="85"/>
        <v>0.100274</v>
      </c>
    </row>
    <row r="5427" spans="6:8" x14ac:dyDescent="0.25">
      <c r="F5427" s="29" t="s">
        <v>6992</v>
      </c>
      <c r="G5427" s="34" t="s">
        <v>1573</v>
      </c>
      <c r="H5427" s="31">
        <f t="shared" si="85"/>
        <v>0.109888</v>
      </c>
    </row>
    <row r="5428" spans="6:8" x14ac:dyDescent="0.25">
      <c r="F5428" s="29" t="s">
        <v>6993</v>
      </c>
      <c r="G5428" s="34" t="s">
        <v>1569</v>
      </c>
      <c r="H5428" s="31">
        <f t="shared" si="85"/>
        <v>0.100274</v>
      </c>
    </row>
    <row r="5429" spans="6:8" x14ac:dyDescent="0.25">
      <c r="F5429" s="29" t="s">
        <v>6994</v>
      </c>
      <c r="G5429" s="34" t="s">
        <v>1569</v>
      </c>
      <c r="H5429" s="31">
        <f t="shared" si="85"/>
        <v>0.100274</v>
      </c>
    </row>
    <row r="5430" spans="6:8" x14ac:dyDescent="0.25">
      <c r="F5430" s="29" t="s">
        <v>6995</v>
      </c>
      <c r="G5430" s="34" t="s">
        <v>1569</v>
      </c>
      <c r="H5430" s="31">
        <f t="shared" si="85"/>
        <v>0.100274</v>
      </c>
    </row>
    <row r="5431" spans="6:8" x14ac:dyDescent="0.25">
      <c r="F5431" s="29" t="s">
        <v>6996</v>
      </c>
      <c r="G5431" s="34" t="s">
        <v>1573</v>
      </c>
      <c r="H5431" s="31">
        <f t="shared" si="85"/>
        <v>0.109888</v>
      </c>
    </row>
    <row r="5432" spans="6:8" x14ac:dyDescent="0.25">
      <c r="F5432" s="29" t="s">
        <v>6997</v>
      </c>
      <c r="G5432" s="34" t="s">
        <v>1569</v>
      </c>
      <c r="H5432" s="31">
        <f t="shared" si="85"/>
        <v>0.100274</v>
      </c>
    </row>
    <row r="5433" spans="6:8" x14ac:dyDescent="0.25">
      <c r="F5433" s="29" t="s">
        <v>6998</v>
      </c>
      <c r="G5433" s="34" t="s">
        <v>1569</v>
      </c>
      <c r="H5433" s="31">
        <f t="shared" si="85"/>
        <v>0.100274</v>
      </c>
    </row>
    <row r="5434" spans="6:8" x14ac:dyDescent="0.25">
      <c r="F5434" s="29" t="s">
        <v>6999</v>
      </c>
      <c r="G5434" s="34" t="s">
        <v>1569</v>
      </c>
      <c r="H5434" s="31">
        <f t="shared" si="85"/>
        <v>0.100274</v>
      </c>
    </row>
    <row r="5435" spans="6:8" x14ac:dyDescent="0.25">
      <c r="F5435" s="29" t="s">
        <v>7000</v>
      </c>
      <c r="G5435" s="34" t="s">
        <v>1569</v>
      </c>
      <c r="H5435" s="31">
        <f t="shared" si="85"/>
        <v>0.100274</v>
      </c>
    </row>
    <row r="5436" spans="6:8" x14ac:dyDescent="0.25">
      <c r="F5436" s="29" t="s">
        <v>7001</v>
      </c>
      <c r="G5436" s="34" t="s">
        <v>1573</v>
      </c>
      <c r="H5436" s="31">
        <f t="shared" si="85"/>
        <v>0.109888</v>
      </c>
    </row>
    <row r="5437" spans="6:8" x14ac:dyDescent="0.25">
      <c r="F5437" s="29" t="s">
        <v>7002</v>
      </c>
      <c r="G5437" s="34" t="s">
        <v>1569</v>
      </c>
      <c r="H5437" s="31">
        <f t="shared" si="85"/>
        <v>0.100274</v>
      </c>
    </row>
    <row r="5438" spans="6:8" x14ac:dyDescent="0.25">
      <c r="F5438" s="29" t="s">
        <v>7003</v>
      </c>
      <c r="G5438" s="34" t="s">
        <v>1569</v>
      </c>
      <c r="H5438" s="31">
        <f t="shared" si="85"/>
        <v>0.100274</v>
      </c>
    </row>
    <row r="5439" spans="6:8" x14ac:dyDescent="0.25">
      <c r="F5439" s="29" t="s">
        <v>7004</v>
      </c>
      <c r="G5439" s="34" t="s">
        <v>1573</v>
      </c>
      <c r="H5439" s="31">
        <f t="shared" si="85"/>
        <v>0.109888</v>
      </c>
    </row>
    <row r="5440" spans="6:8" x14ac:dyDescent="0.25">
      <c r="F5440" s="29" t="s">
        <v>7005</v>
      </c>
      <c r="G5440" s="34" t="s">
        <v>1573</v>
      </c>
      <c r="H5440" s="31">
        <f t="shared" si="85"/>
        <v>0.109888</v>
      </c>
    </row>
    <row r="5441" spans="6:8" x14ac:dyDescent="0.25">
      <c r="F5441" s="29" t="s">
        <v>7006</v>
      </c>
      <c r="G5441" s="34" t="s">
        <v>1573</v>
      </c>
      <c r="H5441" s="31">
        <f t="shared" si="85"/>
        <v>0.109888</v>
      </c>
    </row>
    <row r="5442" spans="6:8" x14ac:dyDescent="0.25">
      <c r="F5442" s="29" t="s">
        <v>7007</v>
      </c>
      <c r="G5442" s="34" t="s">
        <v>1573</v>
      </c>
      <c r="H5442" s="31">
        <f t="shared" si="85"/>
        <v>0.109888</v>
      </c>
    </row>
    <row r="5443" spans="6:8" x14ac:dyDescent="0.25">
      <c r="F5443" s="29" t="s">
        <v>7008</v>
      </c>
      <c r="G5443" s="34" t="s">
        <v>1573</v>
      </c>
      <c r="H5443" s="31">
        <f t="shared" si="85"/>
        <v>0.109888</v>
      </c>
    </row>
    <row r="5444" spans="6:8" x14ac:dyDescent="0.25">
      <c r="F5444" s="29" t="s">
        <v>7009</v>
      </c>
      <c r="G5444" s="34" t="s">
        <v>1573</v>
      </c>
      <c r="H5444" s="31">
        <f t="shared" ref="H5444:H5507" si="86">VLOOKUP(G5444,$A$4:$B$31,2,FALSE)</f>
        <v>0.109888</v>
      </c>
    </row>
    <row r="5445" spans="6:8" x14ac:dyDescent="0.25">
      <c r="F5445" s="29" t="s">
        <v>7010</v>
      </c>
      <c r="G5445" s="34" t="s">
        <v>1573</v>
      </c>
      <c r="H5445" s="31">
        <f t="shared" si="86"/>
        <v>0.109888</v>
      </c>
    </row>
    <row r="5446" spans="6:8" x14ac:dyDescent="0.25">
      <c r="F5446" s="29" t="s">
        <v>7011</v>
      </c>
      <c r="G5446" s="34" t="s">
        <v>7735</v>
      </c>
      <c r="H5446" s="31">
        <f t="shared" si="86"/>
        <v>0.10960000000000003</v>
      </c>
    </row>
    <row r="5447" spans="6:8" x14ac:dyDescent="0.25">
      <c r="F5447" s="29" t="s">
        <v>7012</v>
      </c>
      <c r="G5447" s="34" t="s">
        <v>1549</v>
      </c>
      <c r="H5447" s="31">
        <f t="shared" si="86"/>
        <v>0.11639999999999995</v>
      </c>
    </row>
    <row r="5448" spans="6:8" x14ac:dyDescent="0.25">
      <c r="F5448" s="29" t="s">
        <v>7013</v>
      </c>
      <c r="G5448" s="34" t="s">
        <v>1551</v>
      </c>
      <c r="H5448" s="31">
        <f t="shared" si="86"/>
        <v>0.1048</v>
      </c>
    </row>
    <row r="5449" spans="6:8" x14ac:dyDescent="0.25">
      <c r="F5449" s="29" t="s">
        <v>7014</v>
      </c>
      <c r="G5449" s="34" t="s">
        <v>1553</v>
      </c>
      <c r="H5449" s="31">
        <f t="shared" si="86"/>
        <v>8.5400000000000031E-2</v>
      </c>
    </row>
    <row r="5450" spans="6:8" x14ac:dyDescent="0.25">
      <c r="F5450" s="29" t="s">
        <v>7015</v>
      </c>
      <c r="G5450" s="34" t="s">
        <v>1553</v>
      </c>
      <c r="H5450" s="31">
        <f t="shared" si="86"/>
        <v>8.5400000000000031E-2</v>
      </c>
    </row>
    <row r="5451" spans="6:8" x14ac:dyDescent="0.25">
      <c r="F5451" s="29" t="s">
        <v>7016</v>
      </c>
      <c r="G5451" s="34" t="s">
        <v>1600</v>
      </c>
      <c r="H5451" s="31">
        <f t="shared" si="86"/>
        <v>0.11529999999999996</v>
      </c>
    </row>
    <row r="5452" spans="6:8" x14ac:dyDescent="0.25">
      <c r="F5452" s="29" t="s">
        <v>7017</v>
      </c>
      <c r="G5452" s="34" t="s">
        <v>1581</v>
      </c>
      <c r="H5452" s="31">
        <f t="shared" si="86"/>
        <v>0</v>
      </c>
    </row>
    <row r="5453" spans="6:8" x14ac:dyDescent="0.25">
      <c r="F5453" s="29" t="s">
        <v>7018</v>
      </c>
      <c r="G5453" s="34" t="s">
        <v>1600</v>
      </c>
      <c r="H5453" s="31">
        <f t="shared" si="86"/>
        <v>0.11529999999999996</v>
      </c>
    </row>
    <row r="5454" spans="6:8" x14ac:dyDescent="0.25">
      <c r="F5454" s="29" t="s">
        <v>7019</v>
      </c>
      <c r="G5454" s="34" t="s">
        <v>1557</v>
      </c>
      <c r="H5454" s="31">
        <f t="shared" si="86"/>
        <v>0.10960000000000003</v>
      </c>
    </row>
    <row r="5455" spans="6:8" x14ac:dyDescent="0.25">
      <c r="F5455" s="29" t="s">
        <v>7020</v>
      </c>
      <c r="G5455" s="34" t="s">
        <v>1557</v>
      </c>
      <c r="H5455" s="31">
        <f t="shared" si="86"/>
        <v>0.10960000000000003</v>
      </c>
    </row>
    <row r="5456" spans="6:8" x14ac:dyDescent="0.25">
      <c r="F5456" s="29" t="s">
        <v>7021</v>
      </c>
      <c r="G5456" s="34" t="s">
        <v>1573</v>
      </c>
      <c r="H5456" s="31">
        <f t="shared" si="86"/>
        <v>0.109888</v>
      </c>
    </row>
    <row r="5457" spans="6:8" x14ac:dyDescent="0.25">
      <c r="F5457" s="29" t="s">
        <v>7022</v>
      </c>
      <c r="G5457" s="34" t="s">
        <v>1557</v>
      </c>
      <c r="H5457" s="31">
        <f t="shared" si="86"/>
        <v>0.10960000000000003</v>
      </c>
    </row>
    <row r="5458" spans="6:8" x14ac:dyDescent="0.25">
      <c r="F5458" s="29" t="s">
        <v>7023</v>
      </c>
      <c r="G5458" s="34" t="s">
        <v>1557</v>
      </c>
      <c r="H5458" s="31">
        <f t="shared" si="86"/>
        <v>0.10960000000000003</v>
      </c>
    </row>
    <row r="5459" spans="6:8" x14ac:dyDescent="0.25">
      <c r="F5459" s="29" t="s">
        <v>7024</v>
      </c>
      <c r="G5459" s="34" t="s">
        <v>1557</v>
      </c>
      <c r="H5459" s="31">
        <f t="shared" si="86"/>
        <v>0.10960000000000003</v>
      </c>
    </row>
    <row r="5460" spans="6:8" x14ac:dyDescent="0.25">
      <c r="F5460" s="29" t="s">
        <v>7025</v>
      </c>
      <c r="G5460" s="34" t="s">
        <v>1557</v>
      </c>
      <c r="H5460" s="31">
        <f t="shared" si="86"/>
        <v>0.10960000000000003</v>
      </c>
    </row>
    <row r="5461" spans="6:8" x14ac:dyDescent="0.25">
      <c r="F5461" s="29" t="s">
        <v>7026</v>
      </c>
      <c r="G5461" s="34" t="s">
        <v>1557</v>
      </c>
      <c r="H5461" s="31">
        <f t="shared" si="86"/>
        <v>0.10960000000000003</v>
      </c>
    </row>
    <row r="5462" spans="6:8" x14ac:dyDescent="0.25">
      <c r="F5462" s="29" t="s">
        <v>7027</v>
      </c>
      <c r="G5462" s="34" t="s">
        <v>1557</v>
      </c>
      <c r="H5462" s="31">
        <f t="shared" si="86"/>
        <v>0.10960000000000003</v>
      </c>
    </row>
    <row r="5463" spans="6:8" x14ac:dyDescent="0.25">
      <c r="F5463" s="29" t="s">
        <v>7028</v>
      </c>
      <c r="G5463" s="34" t="s">
        <v>1573</v>
      </c>
      <c r="H5463" s="31">
        <f t="shared" si="86"/>
        <v>0.109888</v>
      </c>
    </row>
    <row r="5464" spans="6:8" x14ac:dyDescent="0.25">
      <c r="F5464" s="29" t="s">
        <v>7029</v>
      </c>
      <c r="G5464" s="34" t="s">
        <v>1573</v>
      </c>
      <c r="H5464" s="31">
        <f t="shared" si="86"/>
        <v>0.109888</v>
      </c>
    </row>
    <row r="5465" spans="6:8" x14ac:dyDescent="0.25">
      <c r="F5465" s="29" t="s">
        <v>7030</v>
      </c>
      <c r="G5465" s="34" t="s">
        <v>7735</v>
      </c>
      <c r="H5465" s="31">
        <f t="shared" si="86"/>
        <v>0.10960000000000003</v>
      </c>
    </row>
    <row r="5466" spans="6:8" x14ac:dyDescent="0.25">
      <c r="F5466" s="29" t="s">
        <v>7031</v>
      </c>
      <c r="G5466" s="34" t="s">
        <v>1569</v>
      </c>
      <c r="H5466" s="31">
        <f t="shared" si="86"/>
        <v>0.100274</v>
      </c>
    </row>
    <row r="5467" spans="6:8" x14ac:dyDescent="0.25">
      <c r="F5467" s="29" t="s">
        <v>7032</v>
      </c>
      <c r="G5467" s="34" t="s">
        <v>1569</v>
      </c>
      <c r="H5467" s="31">
        <f t="shared" si="86"/>
        <v>0.100274</v>
      </c>
    </row>
    <row r="5468" spans="6:8" x14ac:dyDescent="0.25">
      <c r="F5468" s="29" t="s">
        <v>7033</v>
      </c>
      <c r="G5468" s="34" t="s">
        <v>1549</v>
      </c>
      <c r="H5468" s="31">
        <f t="shared" si="86"/>
        <v>0.11639999999999995</v>
      </c>
    </row>
    <row r="5469" spans="6:8" x14ac:dyDescent="0.25">
      <c r="F5469" s="29" t="s">
        <v>7034</v>
      </c>
      <c r="G5469" s="34" t="s">
        <v>1600</v>
      </c>
      <c r="H5469" s="31">
        <f t="shared" si="86"/>
        <v>0.11529999999999996</v>
      </c>
    </row>
    <row r="5470" spans="6:8" x14ac:dyDescent="0.25">
      <c r="F5470" s="29" t="s">
        <v>7035</v>
      </c>
      <c r="G5470" s="34" t="s">
        <v>1548</v>
      </c>
      <c r="H5470" s="31">
        <f t="shared" si="86"/>
        <v>8.5600000000000009E-2</v>
      </c>
    </row>
    <row r="5471" spans="6:8" x14ac:dyDescent="0.25">
      <c r="F5471" s="29" t="s">
        <v>7036</v>
      </c>
      <c r="G5471" s="34" t="s">
        <v>1548</v>
      </c>
      <c r="H5471" s="31">
        <f t="shared" si="86"/>
        <v>8.5600000000000009E-2</v>
      </c>
    </row>
    <row r="5472" spans="6:8" x14ac:dyDescent="0.25">
      <c r="F5472" s="29" t="s">
        <v>7037</v>
      </c>
      <c r="G5472" s="34" t="s">
        <v>1548</v>
      </c>
      <c r="H5472" s="31">
        <f t="shared" si="86"/>
        <v>8.5600000000000009E-2</v>
      </c>
    </row>
    <row r="5473" spans="6:8" x14ac:dyDescent="0.25">
      <c r="F5473" s="29" t="s">
        <v>7038</v>
      </c>
      <c r="G5473" s="34" t="s">
        <v>1579</v>
      </c>
      <c r="H5473" s="31">
        <f t="shared" si="86"/>
        <v>1</v>
      </c>
    </row>
    <row r="5474" spans="6:8" x14ac:dyDescent="0.25">
      <c r="F5474" s="29" t="s">
        <v>7039</v>
      </c>
      <c r="G5474" s="34" t="s">
        <v>7734</v>
      </c>
      <c r="H5474" s="31">
        <f t="shared" si="86"/>
        <v>0.11529999999999996</v>
      </c>
    </row>
    <row r="5475" spans="6:8" x14ac:dyDescent="0.25">
      <c r="F5475" s="29" t="s">
        <v>7040</v>
      </c>
      <c r="G5475" s="34" t="s">
        <v>7736</v>
      </c>
      <c r="H5475" s="31">
        <f t="shared" si="86"/>
        <v>0</v>
      </c>
    </row>
    <row r="5476" spans="6:8" x14ac:dyDescent="0.25">
      <c r="F5476" s="29" t="s">
        <v>7041</v>
      </c>
      <c r="G5476" s="34" t="s">
        <v>7734</v>
      </c>
      <c r="H5476" s="31">
        <f t="shared" si="86"/>
        <v>0.11529999999999996</v>
      </c>
    </row>
    <row r="5477" spans="6:8" x14ac:dyDescent="0.25">
      <c r="F5477" s="29" t="s">
        <v>7042</v>
      </c>
      <c r="G5477" s="34" t="s">
        <v>1584</v>
      </c>
      <c r="H5477" s="31">
        <f t="shared" si="86"/>
        <v>6.25E-2</v>
      </c>
    </row>
    <row r="5478" spans="6:8" x14ac:dyDescent="0.25">
      <c r="F5478" s="29" t="s">
        <v>7043</v>
      </c>
      <c r="G5478" s="34" t="s">
        <v>1584</v>
      </c>
      <c r="H5478" s="31">
        <f t="shared" si="86"/>
        <v>6.25E-2</v>
      </c>
    </row>
    <row r="5479" spans="6:8" x14ac:dyDescent="0.25">
      <c r="F5479" s="29" t="s">
        <v>7044</v>
      </c>
      <c r="G5479" s="34" t="s">
        <v>1557</v>
      </c>
      <c r="H5479" s="31">
        <f t="shared" si="86"/>
        <v>0.10960000000000003</v>
      </c>
    </row>
    <row r="5480" spans="6:8" x14ac:dyDescent="0.25">
      <c r="F5480" s="29" t="s">
        <v>7045</v>
      </c>
      <c r="G5480" s="34" t="s">
        <v>1584</v>
      </c>
      <c r="H5480" s="31">
        <f t="shared" si="86"/>
        <v>6.25E-2</v>
      </c>
    </row>
    <row r="5481" spans="6:8" x14ac:dyDescent="0.25">
      <c r="F5481" s="29" t="s">
        <v>7046</v>
      </c>
      <c r="G5481" s="34" t="s">
        <v>7737</v>
      </c>
      <c r="H5481" s="31">
        <f t="shared" si="86"/>
        <v>1</v>
      </c>
    </row>
    <row r="5482" spans="6:8" x14ac:dyDescent="0.25">
      <c r="F5482" s="29" t="s">
        <v>7047</v>
      </c>
      <c r="G5482" s="34" t="s">
        <v>7736</v>
      </c>
      <c r="H5482" s="31">
        <f t="shared" si="86"/>
        <v>0</v>
      </c>
    </row>
    <row r="5483" spans="6:8" x14ac:dyDescent="0.25">
      <c r="F5483" s="29" t="s">
        <v>7048</v>
      </c>
      <c r="G5483" s="34" t="s">
        <v>7735</v>
      </c>
      <c r="H5483" s="31">
        <f t="shared" si="86"/>
        <v>0.10960000000000003</v>
      </c>
    </row>
    <row r="5484" spans="6:8" x14ac:dyDescent="0.25">
      <c r="F5484" s="29" t="s">
        <v>7049</v>
      </c>
      <c r="G5484" s="34" t="s">
        <v>7734</v>
      </c>
      <c r="H5484" s="31">
        <f t="shared" si="86"/>
        <v>0.11529999999999996</v>
      </c>
    </row>
    <row r="5485" spans="6:8" x14ac:dyDescent="0.25">
      <c r="F5485" s="29" t="s">
        <v>7050</v>
      </c>
      <c r="G5485" s="34" t="s">
        <v>7734</v>
      </c>
      <c r="H5485" s="31">
        <f t="shared" si="86"/>
        <v>0.11529999999999996</v>
      </c>
    </row>
    <row r="5486" spans="6:8" x14ac:dyDescent="0.25">
      <c r="F5486" s="29" t="s">
        <v>7051</v>
      </c>
      <c r="G5486" s="34" t="s">
        <v>7734</v>
      </c>
      <c r="H5486" s="31">
        <f t="shared" si="86"/>
        <v>0.11529999999999996</v>
      </c>
    </row>
    <row r="5487" spans="6:8" x14ac:dyDescent="0.25">
      <c r="F5487" s="29" t="s">
        <v>7052</v>
      </c>
      <c r="G5487" s="34" t="s">
        <v>7734</v>
      </c>
      <c r="H5487" s="31">
        <f t="shared" si="86"/>
        <v>0.11529999999999996</v>
      </c>
    </row>
    <row r="5488" spans="6:8" x14ac:dyDescent="0.25">
      <c r="F5488" s="29" t="s">
        <v>7053</v>
      </c>
      <c r="G5488" s="34" t="s">
        <v>7744</v>
      </c>
      <c r="H5488" s="31">
        <f t="shared" si="86"/>
        <v>0.30000000000000004</v>
      </c>
    </row>
    <row r="5489" spans="5:8" x14ac:dyDescent="0.25">
      <c r="F5489" s="29" t="s">
        <v>7054</v>
      </c>
      <c r="G5489" s="34" t="s">
        <v>1559</v>
      </c>
      <c r="H5489" s="31">
        <f t="shared" si="86"/>
        <v>0.10809999999999997</v>
      </c>
    </row>
    <row r="5490" spans="5:8" x14ac:dyDescent="0.25">
      <c r="F5490" s="29" t="s">
        <v>7055</v>
      </c>
      <c r="G5490" s="34" t="s">
        <v>7736</v>
      </c>
      <c r="H5490" s="31">
        <f t="shared" si="86"/>
        <v>0</v>
      </c>
    </row>
    <row r="5491" spans="5:8" x14ac:dyDescent="0.25">
      <c r="F5491" s="29" t="s">
        <v>7056</v>
      </c>
      <c r="G5491" s="34" t="s">
        <v>1559</v>
      </c>
      <c r="H5491" s="31">
        <f t="shared" si="86"/>
        <v>0.10809999999999997</v>
      </c>
    </row>
    <row r="5492" spans="5:8" ht="15.75" thickBot="1" x14ac:dyDescent="0.3">
      <c r="F5492" s="29" t="s">
        <v>7057</v>
      </c>
      <c r="G5492" s="34" t="s">
        <v>7745</v>
      </c>
      <c r="H5492" s="61">
        <f t="shared" si="86"/>
        <v>0.11970000000000003</v>
      </c>
    </row>
    <row r="5493" spans="5:8" x14ac:dyDescent="0.25">
      <c r="F5493" s="29" t="s">
        <v>7059</v>
      </c>
      <c r="G5493" s="34" t="s">
        <v>7736</v>
      </c>
      <c r="H5493" s="31">
        <f t="shared" si="86"/>
        <v>0</v>
      </c>
    </row>
    <row r="5494" spans="5:8" x14ac:dyDescent="0.25">
      <c r="F5494" s="29" t="s">
        <v>7060</v>
      </c>
      <c r="G5494" s="34" t="s">
        <v>7745</v>
      </c>
      <c r="H5494" s="31">
        <f t="shared" si="86"/>
        <v>0.11970000000000003</v>
      </c>
    </row>
    <row r="5495" spans="5:8" x14ac:dyDescent="0.25">
      <c r="F5495" s="29" t="s">
        <v>7061</v>
      </c>
      <c r="G5495" s="34" t="s">
        <v>7745</v>
      </c>
      <c r="H5495" s="31">
        <f t="shared" si="86"/>
        <v>0.11970000000000003</v>
      </c>
    </row>
    <row r="5496" spans="5:8" ht="14.45" customHeight="1" x14ac:dyDescent="0.25">
      <c r="E5496" s="164" t="s">
        <v>7058</v>
      </c>
      <c r="F5496" s="62" t="s">
        <v>7062</v>
      </c>
      <c r="G5496" s="34" t="s">
        <v>1559</v>
      </c>
      <c r="H5496" s="31">
        <f t="shared" si="86"/>
        <v>0.10809999999999997</v>
      </c>
    </row>
    <row r="5497" spans="5:8" x14ac:dyDescent="0.25">
      <c r="E5497" s="164"/>
      <c r="F5497" s="62" t="s">
        <v>7063</v>
      </c>
      <c r="G5497" s="34" t="s">
        <v>7734</v>
      </c>
      <c r="H5497" s="31">
        <f t="shared" si="86"/>
        <v>0.11529999999999996</v>
      </c>
    </row>
    <row r="5498" spans="5:8" x14ac:dyDescent="0.25">
      <c r="E5498" s="164"/>
      <c r="F5498" s="62" t="s">
        <v>7064</v>
      </c>
      <c r="G5498" s="34" t="s">
        <v>1557</v>
      </c>
      <c r="H5498" s="31">
        <f t="shared" si="86"/>
        <v>0.10960000000000003</v>
      </c>
    </row>
    <row r="5499" spans="5:8" x14ac:dyDescent="0.25">
      <c r="E5499" s="164"/>
      <c r="F5499" s="62" t="s">
        <v>7065</v>
      </c>
      <c r="G5499" s="34" t="s">
        <v>7737</v>
      </c>
      <c r="H5499" s="31">
        <f t="shared" si="86"/>
        <v>1</v>
      </c>
    </row>
    <row r="5500" spans="5:8" x14ac:dyDescent="0.25">
      <c r="E5500" s="164"/>
      <c r="F5500" s="62" t="s">
        <v>7066</v>
      </c>
      <c r="G5500" s="34" t="s">
        <v>1584</v>
      </c>
      <c r="H5500" s="31">
        <f t="shared" si="86"/>
        <v>6.25E-2</v>
      </c>
    </row>
    <row r="5501" spans="5:8" x14ac:dyDescent="0.25">
      <c r="E5501" s="164"/>
      <c r="F5501" s="62" t="s">
        <v>7067</v>
      </c>
      <c r="G5501" s="34" t="s">
        <v>1584</v>
      </c>
      <c r="H5501" s="31">
        <f t="shared" si="86"/>
        <v>6.25E-2</v>
      </c>
    </row>
    <row r="5502" spans="5:8" x14ac:dyDescent="0.25">
      <c r="E5502" s="164"/>
      <c r="F5502" s="62" t="s">
        <v>7068</v>
      </c>
      <c r="G5502" s="34" t="s">
        <v>7746</v>
      </c>
      <c r="H5502" s="31">
        <f t="shared" si="86"/>
        <v>0.109888</v>
      </c>
    </row>
    <row r="5503" spans="5:8" x14ac:dyDescent="0.25">
      <c r="E5503" s="164"/>
      <c r="F5503" s="62" t="s">
        <v>7069</v>
      </c>
      <c r="G5503" s="34" t="s">
        <v>7734</v>
      </c>
      <c r="H5503" s="31">
        <f t="shared" si="86"/>
        <v>0.11529999999999996</v>
      </c>
    </row>
    <row r="5504" spans="5:8" x14ac:dyDescent="0.25">
      <c r="E5504" s="164"/>
      <c r="F5504" s="62" t="s">
        <v>7070</v>
      </c>
      <c r="G5504" s="34" t="s">
        <v>7734</v>
      </c>
      <c r="H5504" s="31">
        <f t="shared" si="86"/>
        <v>0.11529999999999996</v>
      </c>
    </row>
    <row r="5505" spans="5:8" x14ac:dyDescent="0.25">
      <c r="E5505" s="164"/>
      <c r="F5505" s="62" t="s">
        <v>7071</v>
      </c>
      <c r="G5505" s="34" t="s">
        <v>7737</v>
      </c>
      <c r="H5505" s="31">
        <f t="shared" si="86"/>
        <v>1</v>
      </c>
    </row>
    <row r="5506" spans="5:8" x14ac:dyDescent="0.25">
      <c r="E5506" s="164"/>
      <c r="F5506" s="62" t="s">
        <v>7072</v>
      </c>
      <c r="G5506" s="34" t="s">
        <v>7734</v>
      </c>
      <c r="H5506" s="31">
        <f t="shared" si="86"/>
        <v>0.11529999999999996</v>
      </c>
    </row>
    <row r="5507" spans="5:8" x14ac:dyDescent="0.25">
      <c r="E5507" s="164"/>
      <c r="F5507" s="62" t="s">
        <v>7073</v>
      </c>
      <c r="G5507" s="34" t="s">
        <v>7736</v>
      </c>
      <c r="H5507" s="31">
        <f t="shared" si="86"/>
        <v>0</v>
      </c>
    </row>
    <row r="5508" spans="5:8" x14ac:dyDescent="0.25">
      <c r="E5508" s="164"/>
      <c r="F5508" s="62" t="s">
        <v>7074</v>
      </c>
      <c r="G5508" s="34" t="s">
        <v>7734</v>
      </c>
      <c r="H5508" s="31">
        <f t="shared" ref="H5508:H5571" si="87">VLOOKUP(G5508,$A$4:$B$31,2,FALSE)</f>
        <v>0.11529999999999996</v>
      </c>
    </row>
    <row r="5509" spans="5:8" x14ac:dyDescent="0.25">
      <c r="E5509" s="164"/>
      <c r="F5509" s="62" t="s">
        <v>7075</v>
      </c>
      <c r="G5509" s="34" t="s">
        <v>7734</v>
      </c>
      <c r="H5509" s="31">
        <f t="shared" si="87"/>
        <v>0.11529999999999996</v>
      </c>
    </row>
    <row r="5510" spans="5:8" x14ac:dyDescent="0.25">
      <c r="E5510" s="164"/>
      <c r="F5510" s="62" t="s">
        <v>7076</v>
      </c>
      <c r="G5510" s="34" t="s">
        <v>7734</v>
      </c>
      <c r="H5510" s="31">
        <f t="shared" si="87"/>
        <v>0.11529999999999996</v>
      </c>
    </row>
    <row r="5511" spans="5:8" x14ac:dyDescent="0.25">
      <c r="E5511" s="164"/>
      <c r="F5511" s="62" t="s">
        <v>7077</v>
      </c>
      <c r="G5511" s="34" t="s">
        <v>1557</v>
      </c>
      <c r="H5511" s="31">
        <f t="shared" si="87"/>
        <v>0.10960000000000003</v>
      </c>
    </row>
    <row r="5512" spans="5:8" x14ac:dyDescent="0.25">
      <c r="E5512" s="164"/>
      <c r="F5512" s="62" t="s">
        <v>7078</v>
      </c>
      <c r="G5512" s="34" t="s">
        <v>1557</v>
      </c>
      <c r="H5512" s="31">
        <f t="shared" si="87"/>
        <v>0.10960000000000003</v>
      </c>
    </row>
    <row r="5513" spans="5:8" x14ac:dyDescent="0.25">
      <c r="E5513" s="164"/>
      <c r="F5513" s="62" t="s">
        <v>7079</v>
      </c>
      <c r="G5513" s="34" t="s">
        <v>1557</v>
      </c>
      <c r="H5513" s="31">
        <f t="shared" si="87"/>
        <v>0.10960000000000003</v>
      </c>
    </row>
    <row r="5514" spans="5:8" x14ac:dyDescent="0.25">
      <c r="E5514" s="164"/>
      <c r="F5514" s="62" t="s">
        <v>7080</v>
      </c>
      <c r="G5514" s="34" t="s">
        <v>1557</v>
      </c>
      <c r="H5514" s="31">
        <f t="shared" si="87"/>
        <v>0.10960000000000003</v>
      </c>
    </row>
    <row r="5515" spans="5:8" ht="15.75" thickBot="1" x14ac:dyDescent="0.3">
      <c r="E5515" s="164"/>
      <c r="F5515" s="62" t="s">
        <v>7081</v>
      </c>
      <c r="G5515" s="34" t="s">
        <v>1557</v>
      </c>
      <c r="H5515" s="61">
        <f t="shared" si="87"/>
        <v>0.10960000000000003</v>
      </c>
    </row>
    <row r="5516" spans="5:8" x14ac:dyDescent="0.25">
      <c r="E5516" s="164"/>
      <c r="F5516" s="62" t="s">
        <v>7083</v>
      </c>
      <c r="G5516" s="34" t="s">
        <v>1557</v>
      </c>
      <c r="H5516" s="31">
        <f t="shared" si="87"/>
        <v>0.10960000000000003</v>
      </c>
    </row>
    <row r="5517" spans="5:8" x14ac:dyDescent="0.25">
      <c r="E5517" s="164"/>
      <c r="F5517" s="62" t="s">
        <v>7084</v>
      </c>
      <c r="G5517" s="34" t="s">
        <v>1557</v>
      </c>
      <c r="H5517" s="31">
        <f t="shared" si="87"/>
        <v>0.10960000000000003</v>
      </c>
    </row>
    <row r="5518" spans="5:8" x14ac:dyDescent="0.25">
      <c r="E5518" s="164"/>
      <c r="F5518" s="62" t="s">
        <v>7085</v>
      </c>
      <c r="G5518" s="34" t="s">
        <v>1557</v>
      </c>
      <c r="H5518" s="31">
        <f t="shared" si="87"/>
        <v>0.10960000000000003</v>
      </c>
    </row>
    <row r="5519" spans="5:8" ht="14.45" customHeight="1" x14ac:dyDescent="0.25">
      <c r="E5519" s="165" t="s">
        <v>7082</v>
      </c>
      <c r="F5519" s="62" t="s">
        <v>7086</v>
      </c>
      <c r="G5519" s="34" t="s">
        <v>1557</v>
      </c>
      <c r="H5519" s="31">
        <f t="shared" si="87"/>
        <v>0.10960000000000003</v>
      </c>
    </row>
    <row r="5520" spans="5:8" x14ac:dyDescent="0.25">
      <c r="E5520" s="165"/>
      <c r="F5520" s="62" t="s">
        <v>7087</v>
      </c>
      <c r="G5520" s="34" t="s">
        <v>1557</v>
      </c>
      <c r="H5520" s="31">
        <f t="shared" si="87"/>
        <v>0.10960000000000003</v>
      </c>
    </row>
    <row r="5521" spans="5:8" x14ac:dyDescent="0.25">
      <c r="E5521" s="165"/>
      <c r="F5521" s="62" t="s">
        <v>7088</v>
      </c>
      <c r="G5521" s="34" t="s">
        <v>1557</v>
      </c>
      <c r="H5521" s="31">
        <f t="shared" si="87"/>
        <v>0.10960000000000003</v>
      </c>
    </row>
    <row r="5522" spans="5:8" x14ac:dyDescent="0.25">
      <c r="E5522" s="165"/>
      <c r="F5522" s="62" t="s">
        <v>7089</v>
      </c>
      <c r="G5522" s="34" t="s">
        <v>7734</v>
      </c>
      <c r="H5522" s="31">
        <f t="shared" si="87"/>
        <v>0.11529999999999996</v>
      </c>
    </row>
    <row r="5523" spans="5:8" x14ac:dyDescent="0.25">
      <c r="E5523" s="165"/>
      <c r="F5523" s="62" t="s">
        <v>7090</v>
      </c>
      <c r="G5523" s="34" t="s">
        <v>7734</v>
      </c>
      <c r="H5523" s="31">
        <f t="shared" si="87"/>
        <v>0.11529999999999996</v>
      </c>
    </row>
    <row r="5524" spans="5:8" x14ac:dyDescent="0.25">
      <c r="E5524" s="165"/>
      <c r="F5524" s="62" t="s">
        <v>7091</v>
      </c>
      <c r="G5524" s="34" t="s">
        <v>1557</v>
      </c>
      <c r="H5524" s="31">
        <f t="shared" si="87"/>
        <v>0.10960000000000003</v>
      </c>
    </row>
    <row r="5525" spans="5:8" x14ac:dyDescent="0.25">
      <c r="E5525" s="165"/>
      <c r="F5525" s="62" t="s">
        <v>7092</v>
      </c>
      <c r="G5525" s="34" t="s">
        <v>1557</v>
      </c>
      <c r="H5525" s="31">
        <f t="shared" si="87"/>
        <v>0.10960000000000003</v>
      </c>
    </row>
    <row r="5526" spans="5:8" x14ac:dyDescent="0.25">
      <c r="E5526" s="165"/>
      <c r="F5526" s="62" t="s">
        <v>7093</v>
      </c>
      <c r="G5526" s="34" t="s">
        <v>7737</v>
      </c>
      <c r="H5526" s="31">
        <f t="shared" si="87"/>
        <v>1</v>
      </c>
    </row>
    <row r="5527" spans="5:8" x14ac:dyDescent="0.25">
      <c r="E5527" s="165"/>
      <c r="F5527" s="62" t="s">
        <v>7094</v>
      </c>
      <c r="G5527" s="34" t="s">
        <v>1573</v>
      </c>
      <c r="H5527" s="31">
        <f t="shared" si="87"/>
        <v>0.109888</v>
      </c>
    </row>
    <row r="5528" spans="5:8" x14ac:dyDescent="0.25">
      <c r="E5528" s="165"/>
      <c r="F5528" s="62" t="s">
        <v>7095</v>
      </c>
      <c r="G5528" s="34" t="s">
        <v>7737</v>
      </c>
      <c r="H5528" s="31">
        <f t="shared" si="87"/>
        <v>1</v>
      </c>
    </row>
    <row r="5529" spans="5:8" x14ac:dyDescent="0.25">
      <c r="E5529" s="165"/>
      <c r="F5529" s="62" t="s">
        <v>7096</v>
      </c>
      <c r="G5529" s="34" t="s">
        <v>7734</v>
      </c>
      <c r="H5529" s="31">
        <f t="shared" si="87"/>
        <v>0.11529999999999996</v>
      </c>
    </row>
    <row r="5530" spans="5:8" x14ac:dyDescent="0.25">
      <c r="E5530" s="165"/>
      <c r="F5530" s="62" t="s">
        <v>7097</v>
      </c>
      <c r="G5530" s="34" t="s">
        <v>1584</v>
      </c>
      <c r="H5530" s="31">
        <f t="shared" si="87"/>
        <v>6.25E-2</v>
      </c>
    </row>
    <row r="5531" spans="5:8" x14ac:dyDescent="0.25">
      <c r="E5531" s="165"/>
      <c r="F5531" s="62" t="s">
        <v>7098</v>
      </c>
      <c r="G5531" s="34" t="s">
        <v>1584</v>
      </c>
      <c r="H5531" s="31">
        <f t="shared" si="87"/>
        <v>6.25E-2</v>
      </c>
    </row>
    <row r="5532" spans="5:8" x14ac:dyDescent="0.25">
      <c r="E5532" s="165"/>
      <c r="F5532" s="62" t="s">
        <v>7099</v>
      </c>
      <c r="G5532" s="34" t="s">
        <v>1557</v>
      </c>
      <c r="H5532" s="31">
        <f t="shared" si="87"/>
        <v>0.10960000000000003</v>
      </c>
    </row>
    <row r="5533" spans="5:8" x14ac:dyDescent="0.25">
      <c r="E5533" s="165"/>
      <c r="F5533" s="62" t="s">
        <v>7100</v>
      </c>
      <c r="G5533" s="34" t="s">
        <v>7736</v>
      </c>
      <c r="H5533" s="31">
        <f t="shared" si="87"/>
        <v>0</v>
      </c>
    </row>
    <row r="5534" spans="5:8" x14ac:dyDescent="0.25">
      <c r="E5534" s="165"/>
      <c r="F5534" s="62" t="s">
        <v>7101</v>
      </c>
      <c r="G5534" s="34" t="s">
        <v>7734</v>
      </c>
      <c r="H5534" s="31">
        <f t="shared" si="87"/>
        <v>0.11529999999999996</v>
      </c>
    </row>
    <row r="5535" spans="5:8" x14ac:dyDescent="0.25">
      <c r="E5535" s="165"/>
      <c r="F5535" s="62" t="s">
        <v>7102</v>
      </c>
      <c r="G5535" s="34" t="s">
        <v>1557</v>
      </c>
      <c r="H5535" s="31">
        <f t="shared" si="87"/>
        <v>0.10960000000000003</v>
      </c>
    </row>
    <row r="5536" spans="5:8" x14ac:dyDescent="0.25">
      <c r="E5536" s="165"/>
      <c r="F5536" s="62" t="s">
        <v>7103</v>
      </c>
      <c r="G5536" s="34" t="s">
        <v>7736</v>
      </c>
      <c r="H5536" s="31">
        <f t="shared" si="87"/>
        <v>0</v>
      </c>
    </row>
    <row r="5537" spans="5:8" x14ac:dyDescent="0.25">
      <c r="E5537" s="165"/>
      <c r="F5537" s="62" t="s">
        <v>7104</v>
      </c>
      <c r="G5537" s="34" t="s">
        <v>7734</v>
      </c>
      <c r="H5537" s="31">
        <f t="shared" si="87"/>
        <v>0.11529999999999996</v>
      </c>
    </row>
    <row r="5538" spans="5:8" x14ac:dyDescent="0.25">
      <c r="E5538" s="165"/>
      <c r="F5538" s="62" t="s">
        <v>7105</v>
      </c>
      <c r="G5538" s="34" t="s">
        <v>7734</v>
      </c>
      <c r="H5538" s="31">
        <f t="shared" si="87"/>
        <v>0.11529999999999996</v>
      </c>
    </row>
    <row r="5539" spans="5:8" x14ac:dyDescent="0.25">
      <c r="E5539" s="165"/>
      <c r="F5539" s="62" t="s">
        <v>7106</v>
      </c>
      <c r="G5539" s="34" t="s">
        <v>1564</v>
      </c>
      <c r="H5539" s="31">
        <f t="shared" si="87"/>
        <v>9.430000000000005E-2</v>
      </c>
    </row>
    <row r="5540" spans="5:8" x14ac:dyDescent="0.25">
      <c r="E5540" s="165"/>
      <c r="F5540" s="62" t="s">
        <v>7107</v>
      </c>
      <c r="G5540" s="34" t="s">
        <v>7734</v>
      </c>
      <c r="H5540" s="31">
        <f t="shared" si="87"/>
        <v>0.11529999999999996</v>
      </c>
    </row>
    <row r="5541" spans="5:8" x14ac:dyDescent="0.25">
      <c r="E5541" s="165"/>
      <c r="F5541" s="62" t="s">
        <v>7108</v>
      </c>
      <c r="G5541" s="34" t="s">
        <v>7738</v>
      </c>
      <c r="H5541" s="31">
        <f t="shared" si="87"/>
        <v>8.5400000000000031E-2</v>
      </c>
    </row>
    <row r="5542" spans="5:8" x14ac:dyDescent="0.25">
      <c r="E5542" s="165"/>
      <c r="F5542" s="62" t="s">
        <v>7109</v>
      </c>
      <c r="G5542" s="34" t="s">
        <v>1573</v>
      </c>
      <c r="H5542" s="31">
        <f t="shared" si="87"/>
        <v>0.109888</v>
      </c>
    </row>
    <row r="5543" spans="5:8" x14ac:dyDescent="0.25">
      <c r="E5543" s="165"/>
      <c r="F5543" s="62" t="s">
        <v>7110</v>
      </c>
      <c r="G5543" s="34" t="s">
        <v>1557</v>
      </c>
      <c r="H5543" s="31">
        <f t="shared" si="87"/>
        <v>0.10960000000000003</v>
      </c>
    </row>
    <row r="5544" spans="5:8" x14ac:dyDescent="0.25">
      <c r="E5544" s="165"/>
      <c r="F5544" s="62" t="s">
        <v>7111</v>
      </c>
      <c r="G5544" s="34" t="s">
        <v>1557</v>
      </c>
      <c r="H5544" s="31">
        <f t="shared" si="87"/>
        <v>0.10960000000000003</v>
      </c>
    </row>
    <row r="5545" spans="5:8" x14ac:dyDescent="0.25">
      <c r="E5545" s="165"/>
      <c r="F5545" s="62" t="s">
        <v>7112</v>
      </c>
      <c r="G5545" s="34" t="s">
        <v>1573</v>
      </c>
      <c r="H5545" s="31">
        <f t="shared" si="87"/>
        <v>0.109888</v>
      </c>
    </row>
    <row r="5546" spans="5:8" x14ac:dyDescent="0.25">
      <c r="E5546" s="165"/>
      <c r="F5546" s="62" t="s">
        <v>7113</v>
      </c>
      <c r="G5546" s="34" t="s">
        <v>1573</v>
      </c>
      <c r="H5546" s="31">
        <f t="shared" si="87"/>
        <v>0.109888</v>
      </c>
    </row>
    <row r="5547" spans="5:8" x14ac:dyDescent="0.25">
      <c r="E5547" s="165"/>
      <c r="F5547" s="62" t="s">
        <v>7114</v>
      </c>
      <c r="G5547" s="34" t="s">
        <v>1573</v>
      </c>
      <c r="H5547" s="31">
        <f t="shared" si="87"/>
        <v>0.109888</v>
      </c>
    </row>
    <row r="5548" spans="5:8" x14ac:dyDescent="0.25">
      <c r="E5548" s="165"/>
      <c r="F5548" s="62" t="s">
        <v>7115</v>
      </c>
      <c r="G5548" s="34" t="s">
        <v>1557</v>
      </c>
      <c r="H5548" s="31">
        <f t="shared" si="87"/>
        <v>0.10960000000000003</v>
      </c>
    </row>
    <row r="5549" spans="5:8" ht="15.75" thickBot="1" x14ac:dyDescent="0.3">
      <c r="E5549" s="165"/>
      <c r="F5549" s="62" t="s">
        <v>7116</v>
      </c>
      <c r="G5549" s="34" t="s">
        <v>7733</v>
      </c>
      <c r="H5549" s="61">
        <f t="shared" si="87"/>
        <v>0.10299999999999998</v>
      </c>
    </row>
    <row r="5550" spans="5:8" x14ac:dyDescent="0.25">
      <c r="E5550" s="165"/>
      <c r="F5550" s="62" t="s">
        <v>7118</v>
      </c>
      <c r="G5550" s="34" t="s">
        <v>7734</v>
      </c>
      <c r="H5550" s="31">
        <f t="shared" si="87"/>
        <v>0.11529999999999996</v>
      </c>
    </row>
    <row r="5551" spans="5:8" x14ac:dyDescent="0.25">
      <c r="E5551" s="165"/>
      <c r="F5551" s="62" t="s">
        <v>7119</v>
      </c>
      <c r="G5551" s="34" t="s">
        <v>7734</v>
      </c>
      <c r="H5551" s="31">
        <f t="shared" si="87"/>
        <v>0.11529999999999996</v>
      </c>
    </row>
    <row r="5552" spans="5:8" x14ac:dyDescent="0.25">
      <c r="E5552" s="165"/>
      <c r="F5552" s="62" t="s">
        <v>7120</v>
      </c>
      <c r="G5552" s="34" t="s">
        <v>7734</v>
      </c>
      <c r="H5552" s="31">
        <f t="shared" si="87"/>
        <v>0.11529999999999996</v>
      </c>
    </row>
    <row r="5553" spans="5:8" ht="14.45" customHeight="1" x14ac:dyDescent="0.25">
      <c r="E5553" s="166" t="s">
        <v>7117</v>
      </c>
      <c r="F5553" s="62" t="s">
        <v>7121</v>
      </c>
      <c r="G5553" s="34" t="s">
        <v>1548</v>
      </c>
      <c r="H5553" s="31">
        <f t="shared" si="87"/>
        <v>8.5600000000000009E-2</v>
      </c>
    </row>
    <row r="5554" spans="5:8" x14ac:dyDescent="0.25">
      <c r="E5554" s="166"/>
      <c r="F5554" s="62" t="s">
        <v>7122</v>
      </c>
      <c r="G5554" s="34" t="s">
        <v>7738</v>
      </c>
      <c r="H5554" s="31">
        <f t="shared" si="87"/>
        <v>8.5400000000000031E-2</v>
      </c>
    </row>
    <row r="5555" spans="5:8" x14ac:dyDescent="0.25">
      <c r="E5555" s="166"/>
      <c r="F5555" s="62" t="s">
        <v>7123</v>
      </c>
      <c r="G5555" s="34" t="s">
        <v>7734</v>
      </c>
      <c r="H5555" s="31">
        <f t="shared" si="87"/>
        <v>0.11529999999999996</v>
      </c>
    </row>
    <row r="5556" spans="5:8" x14ac:dyDescent="0.25">
      <c r="E5556" s="166"/>
      <c r="F5556" s="62" t="s">
        <v>7124</v>
      </c>
      <c r="G5556" s="34" t="s">
        <v>7737</v>
      </c>
      <c r="H5556" s="31">
        <f t="shared" si="87"/>
        <v>1</v>
      </c>
    </row>
    <row r="5557" spans="5:8" x14ac:dyDescent="0.25">
      <c r="E5557" s="166"/>
      <c r="F5557" s="62" t="s">
        <v>7125</v>
      </c>
      <c r="G5557" s="34" t="s">
        <v>7734</v>
      </c>
      <c r="H5557" s="31">
        <f t="shared" si="87"/>
        <v>0.11529999999999996</v>
      </c>
    </row>
    <row r="5558" spans="5:8" x14ac:dyDescent="0.25">
      <c r="E5558" s="166"/>
      <c r="F5558" s="62" t="s">
        <v>7126</v>
      </c>
      <c r="G5558" s="34" t="s">
        <v>1573</v>
      </c>
      <c r="H5558" s="31">
        <f t="shared" si="87"/>
        <v>0.109888</v>
      </c>
    </row>
    <row r="5559" spans="5:8" x14ac:dyDescent="0.25">
      <c r="E5559" s="166"/>
      <c r="F5559" s="62" t="s">
        <v>7127</v>
      </c>
      <c r="G5559" s="34" t="s">
        <v>7734</v>
      </c>
      <c r="H5559" s="31">
        <f t="shared" si="87"/>
        <v>0.11529999999999996</v>
      </c>
    </row>
    <row r="5560" spans="5:8" x14ac:dyDescent="0.25">
      <c r="E5560" s="166"/>
      <c r="F5560" s="62" t="s">
        <v>7128</v>
      </c>
      <c r="G5560" s="34" t="s">
        <v>7734</v>
      </c>
      <c r="H5560" s="31">
        <f t="shared" si="87"/>
        <v>0.11529999999999996</v>
      </c>
    </row>
    <row r="5561" spans="5:8" x14ac:dyDescent="0.25">
      <c r="E5561" s="166"/>
      <c r="F5561" s="62" t="s">
        <v>7129</v>
      </c>
      <c r="G5561" s="34" t="s">
        <v>1548</v>
      </c>
      <c r="H5561" s="31">
        <f t="shared" si="87"/>
        <v>8.5600000000000009E-2</v>
      </c>
    </row>
    <row r="5562" spans="5:8" x14ac:dyDescent="0.25">
      <c r="E5562" s="166"/>
      <c r="F5562" s="62" t="s">
        <v>7130</v>
      </c>
      <c r="G5562" s="34" t="s">
        <v>7736</v>
      </c>
      <c r="H5562" s="31">
        <f t="shared" si="87"/>
        <v>0</v>
      </c>
    </row>
    <row r="5563" spans="5:8" x14ac:dyDescent="0.25">
      <c r="E5563" s="166"/>
      <c r="F5563" s="62" t="s">
        <v>7131</v>
      </c>
      <c r="G5563" s="34" t="s">
        <v>7734</v>
      </c>
      <c r="H5563" s="31">
        <f t="shared" si="87"/>
        <v>0.11529999999999996</v>
      </c>
    </row>
    <row r="5564" spans="5:8" x14ac:dyDescent="0.25">
      <c r="E5564" s="166"/>
      <c r="F5564" s="62" t="s">
        <v>7132</v>
      </c>
      <c r="G5564" s="34" t="s">
        <v>1557</v>
      </c>
      <c r="H5564" s="31">
        <f t="shared" si="87"/>
        <v>0.10960000000000003</v>
      </c>
    </row>
    <row r="5565" spans="5:8" x14ac:dyDescent="0.25">
      <c r="E5565" s="166"/>
      <c r="F5565" s="62" t="s">
        <v>7133</v>
      </c>
      <c r="G5565" s="34" t="s">
        <v>1557</v>
      </c>
      <c r="H5565" s="31">
        <f t="shared" si="87"/>
        <v>0.10960000000000003</v>
      </c>
    </row>
    <row r="5566" spans="5:8" x14ac:dyDescent="0.25">
      <c r="E5566" s="166"/>
      <c r="F5566" s="62" t="s">
        <v>7134</v>
      </c>
      <c r="G5566" s="34" t="s">
        <v>1557</v>
      </c>
      <c r="H5566" s="31">
        <f t="shared" si="87"/>
        <v>0.10960000000000003</v>
      </c>
    </row>
    <row r="5567" spans="5:8" x14ac:dyDescent="0.25">
      <c r="E5567" s="166"/>
      <c r="F5567" s="62" t="s">
        <v>7135</v>
      </c>
      <c r="G5567" s="34" t="s">
        <v>7736</v>
      </c>
      <c r="H5567" s="31">
        <f t="shared" si="87"/>
        <v>0</v>
      </c>
    </row>
    <row r="5568" spans="5:8" x14ac:dyDescent="0.25">
      <c r="E5568" s="166"/>
      <c r="F5568" s="62" t="s">
        <v>7136</v>
      </c>
      <c r="G5568" s="34" t="s">
        <v>7734</v>
      </c>
      <c r="H5568" s="31">
        <f t="shared" si="87"/>
        <v>0.11529999999999996</v>
      </c>
    </row>
    <row r="5569" spans="5:8" x14ac:dyDescent="0.25">
      <c r="E5569" s="166"/>
      <c r="F5569" s="62" t="s">
        <v>7137</v>
      </c>
      <c r="G5569" s="34" t="s">
        <v>7734</v>
      </c>
      <c r="H5569" s="31">
        <f t="shared" si="87"/>
        <v>0.11529999999999996</v>
      </c>
    </row>
    <row r="5570" spans="5:8" x14ac:dyDescent="0.25">
      <c r="E5570" s="166"/>
      <c r="F5570" s="62" t="s">
        <v>7138</v>
      </c>
      <c r="G5570" s="34" t="s">
        <v>7734</v>
      </c>
      <c r="H5570" s="31">
        <f t="shared" si="87"/>
        <v>0.11529999999999996</v>
      </c>
    </row>
    <row r="5571" spans="5:8" x14ac:dyDescent="0.25">
      <c r="E5571" s="166"/>
      <c r="F5571" s="62" t="s">
        <v>7139</v>
      </c>
      <c r="G5571" s="34" t="s">
        <v>7734</v>
      </c>
      <c r="H5571" s="31">
        <f t="shared" si="87"/>
        <v>0.11529999999999996</v>
      </c>
    </row>
    <row r="5572" spans="5:8" x14ac:dyDescent="0.25">
      <c r="E5572" s="166"/>
      <c r="F5572" s="62" t="s">
        <v>7140</v>
      </c>
      <c r="G5572" s="34" t="s">
        <v>7734</v>
      </c>
      <c r="H5572" s="31">
        <f t="shared" ref="H5572:H5635" si="88">VLOOKUP(G5572,$A$4:$B$31,2,FALSE)</f>
        <v>0.11529999999999996</v>
      </c>
    </row>
    <row r="5573" spans="5:8" x14ac:dyDescent="0.25">
      <c r="E5573" s="166"/>
      <c r="F5573" s="62" t="s">
        <v>7141</v>
      </c>
      <c r="G5573" s="34" t="s">
        <v>7734</v>
      </c>
      <c r="H5573" s="31">
        <f t="shared" si="88"/>
        <v>0.11529999999999996</v>
      </c>
    </row>
    <row r="5574" spans="5:8" x14ac:dyDescent="0.25">
      <c r="E5574" s="166"/>
      <c r="F5574" s="62" t="s">
        <v>7142</v>
      </c>
      <c r="G5574" s="34" t="s">
        <v>7734</v>
      </c>
      <c r="H5574" s="31">
        <f t="shared" si="88"/>
        <v>0.11529999999999996</v>
      </c>
    </row>
    <row r="5575" spans="5:8" x14ac:dyDescent="0.25">
      <c r="E5575" s="166"/>
      <c r="F5575" s="62" t="s">
        <v>7143</v>
      </c>
      <c r="G5575" s="34" t="s">
        <v>7735</v>
      </c>
      <c r="H5575" s="31">
        <f t="shared" si="88"/>
        <v>0.10960000000000003</v>
      </c>
    </row>
    <row r="5576" spans="5:8" x14ac:dyDescent="0.25">
      <c r="E5576" s="166"/>
      <c r="F5576" s="62" t="s">
        <v>7144</v>
      </c>
      <c r="G5576" s="34" t="s">
        <v>7734</v>
      </c>
      <c r="H5576" s="31">
        <f t="shared" si="88"/>
        <v>0.11529999999999996</v>
      </c>
    </row>
    <row r="5577" spans="5:8" x14ac:dyDescent="0.25">
      <c r="E5577" s="166"/>
      <c r="F5577" s="62" t="s">
        <v>7145</v>
      </c>
      <c r="G5577" s="34" t="s">
        <v>1557</v>
      </c>
      <c r="H5577" s="31">
        <f t="shared" si="88"/>
        <v>0.10960000000000003</v>
      </c>
    </row>
    <row r="5578" spans="5:8" x14ac:dyDescent="0.25">
      <c r="E5578" s="166"/>
      <c r="F5578" s="62" t="s">
        <v>7146</v>
      </c>
      <c r="G5578" s="34" t="s">
        <v>1557</v>
      </c>
      <c r="H5578" s="31">
        <f t="shared" si="88"/>
        <v>0.10960000000000003</v>
      </c>
    </row>
    <row r="5579" spans="5:8" x14ac:dyDescent="0.25">
      <c r="E5579" s="166"/>
      <c r="F5579" s="62" t="s">
        <v>7147</v>
      </c>
      <c r="G5579" s="34" t="s">
        <v>1600</v>
      </c>
      <c r="H5579" s="31">
        <f t="shared" si="88"/>
        <v>0.11529999999999996</v>
      </c>
    </row>
    <row r="5580" spans="5:8" x14ac:dyDescent="0.25">
      <c r="E5580" s="166"/>
      <c r="F5580" s="62" t="s">
        <v>7148</v>
      </c>
      <c r="G5580" s="34" t="s">
        <v>7736</v>
      </c>
      <c r="H5580" s="31">
        <f t="shared" si="88"/>
        <v>0</v>
      </c>
    </row>
    <row r="5581" spans="5:8" ht="15.75" thickBot="1" x14ac:dyDescent="0.3">
      <c r="E5581" s="166"/>
      <c r="F5581" s="62" t="s">
        <v>7149</v>
      </c>
      <c r="G5581" s="34" t="s">
        <v>7734</v>
      </c>
      <c r="H5581" s="61">
        <f t="shared" si="88"/>
        <v>0.11529999999999996</v>
      </c>
    </row>
    <row r="5582" spans="5:8" x14ac:dyDescent="0.25">
      <c r="E5582" s="166"/>
      <c r="F5582" s="62" t="s">
        <v>7151</v>
      </c>
      <c r="G5582" s="34" t="s">
        <v>7734</v>
      </c>
      <c r="H5582" s="31">
        <f t="shared" si="88"/>
        <v>0.11529999999999996</v>
      </c>
    </row>
    <row r="5583" spans="5:8" x14ac:dyDescent="0.25">
      <c r="E5583" s="166"/>
      <c r="F5583" s="62" t="s">
        <v>7152</v>
      </c>
      <c r="G5583" s="34" t="s">
        <v>7734</v>
      </c>
      <c r="H5583" s="31">
        <f t="shared" si="88"/>
        <v>0.11529999999999996</v>
      </c>
    </row>
    <row r="5584" spans="5:8" x14ac:dyDescent="0.25">
      <c r="E5584" s="166"/>
      <c r="F5584" s="62" t="s">
        <v>7153</v>
      </c>
      <c r="G5584" s="34" t="s">
        <v>7734</v>
      </c>
      <c r="H5584" s="31">
        <f t="shared" si="88"/>
        <v>0.11529999999999996</v>
      </c>
    </row>
    <row r="5585" spans="5:8" ht="14.45" customHeight="1" x14ac:dyDescent="0.25">
      <c r="E5585" s="167" t="s">
        <v>7150</v>
      </c>
      <c r="F5585" s="63" t="s">
        <v>7154</v>
      </c>
      <c r="G5585" s="34" t="s">
        <v>1548</v>
      </c>
      <c r="H5585" s="31">
        <f t="shared" si="88"/>
        <v>8.5600000000000009E-2</v>
      </c>
    </row>
    <row r="5586" spans="5:8" x14ac:dyDescent="0.25">
      <c r="E5586" s="167"/>
      <c r="F5586" s="63" t="s">
        <v>7155</v>
      </c>
      <c r="G5586" s="34" t="s">
        <v>7734</v>
      </c>
      <c r="H5586" s="31">
        <f t="shared" si="88"/>
        <v>0.11529999999999996</v>
      </c>
    </row>
    <row r="5587" spans="5:8" x14ac:dyDescent="0.25">
      <c r="E5587" s="167"/>
      <c r="F5587" s="63" t="s">
        <v>7156</v>
      </c>
      <c r="G5587" s="34" t="s">
        <v>1573</v>
      </c>
      <c r="H5587" s="31">
        <f t="shared" si="88"/>
        <v>0.109888</v>
      </c>
    </row>
    <row r="5588" spans="5:8" x14ac:dyDescent="0.25">
      <c r="E5588" s="167"/>
      <c r="F5588" s="63" t="s">
        <v>7157</v>
      </c>
      <c r="G5588" s="34" t="s">
        <v>7733</v>
      </c>
      <c r="H5588" s="31">
        <f t="shared" si="88"/>
        <v>0.10299999999999998</v>
      </c>
    </row>
    <row r="5589" spans="5:8" x14ac:dyDescent="0.25">
      <c r="E5589" s="167"/>
      <c r="F5589" s="63" t="s">
        <v>7158</v>
      </c>
      <c r="G5589" s="34" t="s">
        <v>7733</v>
      </c>
      <c r="H5589" s="31">
        <f t="shared" si="88"/>
        <v>0.10299999999999998</v>
      </c>
    </row>
    <row r="5590" spans="5:8" x14ac:dyDescent="0.25">
      <c r="E5590" s="167"/>
      <c r="F5590" s="63" t="s">
        <v>7159</v>
      </c>
      <c r="G5590" s="34" t="s">
        <v>7738</v>
      </c>
      <c r="H5590" s="31">
        <f t="shared" si="88"/>
        <v>8.5400000000000031E-2</v>
      </c>
    </row>
    <row r="5591" spans="5:8" x14ac:dyDescent="0.25">
      <c r="E5591" s="167"/>
      <c r="F5591" s="63" t="s">
        <v>7160</v>
      </c>
      <c r="G5591" s="34" t="s">
        <v>7734</v>
      </c>
      <c r="H5591" s="31">
        <f t="shared" si="88"/>
        <v>0.11529999999999996</v>
      </c>
    </row>
    <row r="5592" spans="5:8" x14ac:dyDescent="0.25">
      <c r="E5592" s="167"/>
      <c r="F5592" s="63" t="s">
        <v>7161</v>
      </c>
      <c r="G5592" s="34" t="s">
        <v>7734</v>
      </c>
      <c r="H5592" s="31">
        <f t="shared" si="88"/>
        <v>0.11529999999999996</v>
      </c>
    </row>
    <row r="5593" spans="5:8" x14ac:dyDescent="0.25">
      <c r="E5593" s="167"/>
      <c r="F5593" s="63" t="s">
        <v>7162</v>
      </c>
      <c r="G5593" s="34" t="s">
        <v>7736</v>
      </c>
      <c r="H5593" s="31">
        <f t="shared" si="88"/>
        <v>0</v>
      </c>
    </row>
    <row r="5594" spans="5:8" x14ac:dyDescent="0.25">
      <c r="E5594" s="167"/>
      <c r="F5594" s="63" t="s">
        <v>7163</v>
      </c>
      <c r="G5594" s="34" t="s">
        <v>7736</v>
      </c>
      <c r="H5594" s="31">
        <f t="shared" si="88"/>
        <v>0</v>
      </c>
    </row>
    <row r="5595" spans="5:8" x14ac:dyDescent="0.25">
      <c r="E5595" s="167"/>
      <c r="F5595" s="63" t="s">
        <v>7164</v>
      </c>
      <c r="G5595" s="34" t="s">
        <v>1557</v>
      </c>
      <c r="H5595" s="31">
        <f t="shared" si="88"/>
        <v>0.10960000000000003</v>
      </c>
    </row>
    <row r="5596" spans="5:8" x14ac:dyDescent="0.25">
      <c r="E5596" s="167"/>
      <c r="F5596" s="63" t="s">
        <v>7165</v>
      </c>
      <c r="G5596" s="34" t="s">
        <v>7734</v>
      </c>
      <c r="H5596" s="31">
        <f t="shared" si="88"/>
        <v>0.11529999999999996</v>
      </c>
    </row>
    <row r="5597" spans="5:8" x14ac:dyDescent="0.25">
      <c r="E5597" s="167"/>
      <c r="F5597" s="63" t="s">
        <v>7166</v>
      </c>
      <c r="G5597" s="34" t="s">
        <v>1584</v>
      </c>
      <c r="H5597" s="31">
        <f t="shared" si="88"/>
        <v>6.25E-2</v>
      </c>
    </row>
    <row r="5598" spans="5:8" x14ac:dyDescent="0.25">
      <c r="E5598" s="167"/>
      <c r="F5598" s="63" t="s">
        <v>7167</v>
      </c>
      <c r="G5598" s="34" t="s">
        <v>1548</v>
      </c>
      <c r="H5598" s="31">
        <f t="shared" si="88"/>
        <v>8.5600000000000009E-2</v>
      </c>
    </row>
    <row r="5599" spans="5:8" x14ac:dyDescent="0.25">
      <c r="E5599" s="167"/>
      <c r="F5599" s="63" t="s">
        <v>7168</v>
      </c>
      <c r="G5599" s="34" t="s">
        <v>7734</v>
      </c>
      <c r="H5599" s="31">
        <f t="shared" si="88"/>
        <v>0.11529999999999996</v>
      </c>
    </row>
    <row r="5600" spans="5:8" x14ac:dyDescent="0.25">
      <c r="E5600" s="167"/>
      <c r="F5600" s="63" t="s">
        <v>7169</v>
      </c>
      <c r="G5600" s="34" t="s">
        <v>1584</v>
      </c>
      <c r="H5600" s="31">
        <f t="shared" si="88"/>
        <v>6.25E-2</v>
      </c>
    </row>
    <row r="5601" spans="5:8" x14ac:dyDescent="0.25">
      <c r="E5601" s="167"/>
      <c r="F5601" s="63" t="s">
        <v>7170</v>
      </c>
      <c r="G5601" s="34" t="s">
        <v>7734</v>
      </c>
      <c r="H5601" s="31">
        <f t="shared" si="88"/>
        <v>0.11529999999999996</v>
      </c>
    </row>
    <row r="5602" spans="5:8" x14ac:dyDescent="0.25">
      <c r="E5602" s="167"/>
      <c r="F5602" s="63" t="s">
        <v>7171</v>
      </c>
      <c r="G5602" s="34" t="s">
        <v>7734</v>
      </c>
      <c r="H5602" s="31">
        <f t="shared" si="88"/>
        <v>0.11529999999999996</v>
      </c>
    </row>
    <row r="5603" spans="5:8" x14ac:dyDescent="0.25">
      <c r="E5603" s="167"/>
      <c r="F5603" s="63" t="s">
        <v>7172</v>
      </c>
      <c r="G5603" s="34" t="s">
        <v>1548</v>
      </c>
      <c r="H5603" s="31">
        <f t="shared" si="88"/>
        <v>8.5600000000000009E-2</v>
      </c>
    </row>
    <row r="5604" spans="5:8" x14ac:dyDescent="0.25">
      <c r="E5604" s="167"/>
      <c r="F5604" s="63" t="s">
        <v>7173</v>
      </c>
      <c r="G5604" s="34" t="s">
        <v>7734</v>
      </c>
      <c r="H5604" s="31">
        <f t="shared" si="88"/>
        <v>0.11529999999999996</v>
      </c>
    </row>
    <row r="5605" spans="5:8" x14ac:dyDescent="0.25">
      <c r="E5605" s="167"/>
      <c r="F5605" s="63" t="s">
        <v>7174</v>
      </c>
      <c r="G5605" s="34" t="s">
        <v>7734</v>
      </c>
      <c r="H5605" s="31">
        <f t="shared" si="88"/>
        <v>0.11529999999999996</v>
      </c>
    </row>
    <row r="5606" spans="5:8" x14ac:dyDescent="0.25">
      <c r="E5606" s="167"/>
      <c r="F5606" s="63" t="s">
        <v>7175</v>
      </c>
      <c r="G5606" s="34" t="s">
        <v>7734</v>
      </c>
      <c r="H5606" s="31">
        <f t="shared" si="88"/>
        <v>0.11529999999999996</v>
      </c>
    </row>
    <row r="5607" spans="5:8" x14ac:dyDescent="0.25">
      <c r="E5607" s="167"/>
      <c r="F5607" s="63" t="s">
        <v>7176</v>
      </c>
      <c r="G5607" s="34" t="s">
        <v>7734</v>
      </c>
      <c r="H5607" s="31">
        <f t="shared" si="88"/>
        <v>0.11529999999999996</v>
      </c>
    </row>
    <row r="5608" spans="5:8" x14ac:dyDescent="0.25">
      <c r="E5608" s="167"/>
      <c r="F5608" s="63" t="s">
        <v>7177</v>
      </c>
      <c r="G5608" s="34" t="s">
        <v>7734</v>
      </c>
      <c r="H5608" s="31">
        <f t="shared" si="88"/>
        <v>0.11529999999999996</v>
      </c>
    </row>
    <row r="5609" spans="5:8" x14ac:dyDescent="0.25">
      <c r="E5609" s="167"/>
      <c r="F5609" s="63" t="s">
        <v>7178</v>
      </c>
      <c r="G5609" s="34" t="s">
        <v>7734</v>
      </c>
      <c r="H5609" s="31">
        <f t="shared" si="88"/>
        <v>0.11529999999999996</v>
      </c>
    </row>
    <row r="5610" spans="5:8" x14ac:dyDescent="0.25">
      <c r="E5610" s="167"/>
      <c r="F5610" s="63" t="s">
        <v>7179</v>
      </c>
      <c r="G5610" s="34" t="s">
        <v>7734</v>
      </c>
      <c r="H5610" s="31">
        <f t="shared" si="88"/>
        <v>0.11529999999999996</v>
      </c>
    </row>
    <row r="5611" spans="5:8" x14ac:dyDescent="0.25">
      <c r="E5611" s="167"/>
      <c r="F5611" s="63" t="s">
        <v>7180</v>
      </c>
      <c r="G5611" s="34" t="s">
        <v>7734</v>
      </c>
      <c r="H5611" s="31">
        <f t="shared" si="88"/>
        <v>0.11529999999999996</v>
      </c>
    </row>
    <row r="5612" spans="5:8" x14ac:dyDescent="0.25">
      <c r="E5612" s="167"/>
      <c r="F5612" s="63" t="s">
        <v>7181</v>
      </c>
      <c r="G5612" s="34" t="s">
        <v>7734</v>
      </c>
      <c r="H5612" s="31">
        <f t="shared" si="88"/>
        <v>0.11529999999999996</v>
      </c>
    </row>
    <row r="5613" spans="5:8" x14ac:dyDescent="0.25">
      <c r="E5613" s="167"/>
      <c r="F5613" s="63" t="s">
        <v>7182</v>
      </c>
      <c r="G5613" s="34" t="s">
        <v>1559</v>
      </c>
      <c r="H5613" s="31">
        <f t="shared" si="88"/>
        <v>0.10809999999999997</v>
      </c>
    </row>
    <row r="5614" spans="5:8" x14ac:dyDescent="0.25">
      <c r="E5614" s="167"/>
      <c r="F5614" s="63" t="s">
        <v>7183</v>
      </c>
      <c r="G5614" s="34" t="s">
        <v>1559</v>
      </c>
      <c r="H5614" s="31">
        <f t="shared" si="88"/>
        <v>0.10809999999999997</v>
      </c>
    </row>
    <row r="5615" spans="5:8" x14ac:dyDescent="0.25">
      <c r="E5615" s="167"/>
      <c r="F5615" s="63" t="s">
        <v>7184</v>
      </c>
      <c r="G5615" s="34" t="s">
        <v>7734</v>
      </c>
      <c r="H5615" s="31">
        <f t="shared" si="88"/>
        <v>0.11529999999999996</v>
      </c>
    </row>
    <row r="5616" spans="5:8" x14ac:dyDescent="0.25">
      <c r="E5616" s="167"/>
      <c r="F5616" s="63" t="s">
        <v>7185</v>
      </c>
      <c r="G5616" s="34" t="s">
        <v>7737</v>
      </c>
      <c r="H5616" s="31">
        <f t="shared" si="88"/>
        <v>1</v>
      </c>
    </row>
    <row r="5617" spans="5:8" x14ac:dyDescent="0.25">
      <c r="E5617" s="167"/>
      <c r="F5617" s="63" t="s">
        <v>7186</v>
      </c>
      <c r="G5617" s="34" t="s">
        <v>7734</v>
      </c>
      <c r="H5617" s="31">
        <f t="shared" si="88"/>
        <v>0.11529999999999996</v>
      </c>
    </row>
    <row r="5618" spans="5:8" x14ac:dyDescent="0.25">
      <c r="E5618" s="167"/>
      <c r="F5618" s="63" t="s">
        <v>7187</v>
      </c>
      <c r="G5618" s="34" t="s">
        <v>7734</v>
      </c>
      <c r="H5618" s="31">
        <f t="shared" si="88"/>
        <v>0.11529999999999996</v>
      </c>
    </row>
    <row r="5619" spans="5:8" x14ac:dyDescent="0.25">
      <c r="E5619" s="167"/>
      <c r="F5619" s="63" t="s">
        <v>7188</v>
      </c>
      <c r="G5619" s="34" t="s">
        <v>7737</v>
      </c>
      <c r="H5619" s="31">
        <f t="shared" si="88"/>
        <v>1</v>
      </c>
    </row>
    <row r="5620" spans="5:8" x14ac:dyDescent="0.25">
      <c r="E5620" s="167"/>
      <c r="F5620" s="63" t="s">
        <v>7189</v>
      </c>
      <c r="G5620" s="34" t="s">
        <v>7736</v>
      </c>
      <c r="H5620" s="31">
        <f t="shared" si="88"/>
        <v>0</v>
      </c>
    </row>
    <row r="5621" spans="5:8" x14ac:dyDescent="0.25">
      <c r="E5621" s="167"/>
      <c r="F5621" s="63" t="s">
        <v>7190</v>
      </c>
      <c r="G5621" s="34" t="s">
        <v>7734</v>
      </c>
      <c r="H5621" s="31">
        <f t="shared" si="88"/>
        <v>0.11529999999999996</v>
      </c>
    </row>
    <row r="5622" spans="5:8" x14ac:dyDescent="0.25">
      <c r="E5622" s="167"/>
      <c r="F5622" s="63" t="s">
        <v>7191</v>
      </c>
      <c r="G5622" s="34" t="s">
        <v>7736</v>
      </c>
      <c r="H5622" s="31">
        <f t="shared" si="88"/>
        <v>0</v>
      </c>
    </row>
    <row r="5623" spans="5:8" x14ac:dyDescent="0.25">
      <c r="E5623" s="167"/>
      <c r="F5623" s="63" t="s">
        <v>7192</v>
      </c>
      <c r="G5623" s="34" t="s">
        <v>7734</v>
      </c>
      <c r="H5623" s="31">
        <f t="shared" si="88"/>
        <v>0.11529999999999996</v>
      </c>
    </row>
    <row r="5624" spans="5:8" x14ac:dyDescent="0.25">
      <c r="E5624" s="167"/>
      <c r="F5624" s="63" t="s">
        <v>7193</v>
      </c>
      <c r="G5624" s="34" t="s">
        <v>7734</v>
      </c>
      <c r="H5624" s="31">
        <f t="shared" si="88"/>
        <v>0.11529999999999996</v>
      </c>
    </row>
    <row r="5625" spans="5:8" x14ac:dyDescent="0.25">
      <c r="E5625" s="167"/>
      <c r="F5625" s="63" t="s">
        <v>7194</v>
      </c>
      <c r="G5625" s="34" t="s">
        <v>7734</v>
      </c>
      <c r="H5625" s="31">
        <f t="shared" si="88"/>
        <v>0.11529999999999996</v>
      </c>
    </row>
    <row r="5626" spans="5:8" x14ac:dyDescent="0.25">
      <c r="E5626" s="167"/>
      <c r="F5626" s="63" t="s">
        <v>7195</v>
      </c>
      <c r="G5626" s="34" t="s">
        <v>7735</v>
      </c>
      <c r="H5626" s="31">
        <f t="shared" si="88"/>
        <v>0.10960000000000003</v>
      </c>
    </row>
    <row r="5627" spans="5:8" x14ac:dyDescent="0.25">
      <c r="E5627" s="167"/>
      <c r="F5627" s="63" t="s">
        <v>7196</v>
      </c>
      <c r="G5627" s="34" t="s">
        <v>7734</v>
      </c>
      <c r="H5627" s="31">
        <f t="shared" si="88"/>
        <v>0.11529999999999996</v>
      </c>
    </row>
    <row r="5628" spans="5:8" x14ac:dyDescent="0.25">
      <c r="E5628" s="167"/>
      <c r="F5628" s="63" t="s">
        <v>7197</v>
      </c>
      <c r="G5628" s="34" t="s">
        <v>7734</v>
      </c>
      <c r="H5628" s="31">
        <f t="shared" si="88"/>
        <v>0.11529999999999996</v>
      </c>
    </row>
    <row r="5629" spans="5:8" x14ac:dyDescent="0.25">
      <c r="E5629" s="167"/>
      <c r="F5629" s="63" t="s">
        <v>7198</v>
      </c>
      <c r="G5629" s="34" t="s">
        <v>7734</v>
      </c>
      <c r="H5629" s="31">
        <f t="shared" si="88"/>
        <v>0.11529999999999996</v>
      </c>
    </row>
    <row r="5630" spans="5:8" x14ac:dyDescent="0.25">
      <c r="E5630" s="167"/>
      <c r="F5630" s="63" t="s">
        <v>7199</v>
      </c>
      <c r="G5630" s="34" t="s">
        <v>7744</v>
      </c>
      <c r="H5630" s="31">
        <f t="shared" si="88"/>
        <v>0.30000000000000004</v>
      </c>
    </row>
    <row r="5631" spans="5:8" x14ac:dyDescent="0.25">
      <c r="E5631" s="167"/>
      <c r="F5631" s="63" t="s">
        <v>7200</v>
      </c>
      <c r="G5631" s="34" t="s">
        <v>7736</v>
      </c>
      <c r="H5631" s="31">
        <f t="shared" si="88"/>
        <v>0</v>
      </c>
    </row>
    <row r="5632" spans="5:8" x14ac:dyDescent="0.25">
      <c r="E5632" s="167"/>
      <c r="F5632" s="63" t="s">
        <v>7201</v>
      </c>
      <c r="G5632" s="34" t="s">
        <v>1559</v>
      </c>
      <c r="H5632" s="31">
        <f t="shared" si="88"/>
        <v>0.10809999999999997</v>
      </c>
    </row>
    <row r="5633" spans="5:8" x14ac:dyDescent="0.25">
      <c r="E5633" s="167"/>
      <c r="F5633" s="63" t="s">
        <v>7202</v>
      </c>
      <c r="G5633" s="34" t="s">
        <v>7734</v>
      </c>
      <c r="H5633" s="31">
        <f t="shared" si="88"/>
        <v>0.11529999999999996</v>
      </c>
    </row>
    <row r="5634" spans="5:8" x14ac:dyDescent="0.25">
      <c r="E5634" s="167"/>
      <c r="F5634" s="63" t="s">
        <v>7203</v>
      </c>
      <c r="G5634" s="34" t="s">
        <v>7734</v>
      </c>
      <c r="H5634" s="31">
        <f t="shared" si="88"/>
        <v>0.11529999999999996</v>
      </c>
    </row>
    <row r="5635" spans="5:8" x14ac:dyDescent="0.25">
      <c r="E5635" s="167"/>
      <c r="F5635" s="63" t="s">
        <v>7204</v>
      </c>
      <c r="G5635" s="34" t="s">
        <v>7735</v>
      </c>
      <c r="H5635" s="31">
        <f t="shared" si="88"/>
        <v>0.10960000000000003</v>
      </c>
    </row>
    <row r="5636" spans="5:8" x14ac:dyDescent="0.25">
      <c r="E5636" s="167"/>
      <c r="F5636" s="63" t="s">
        <v>7205</v>
      </c>
      <c r="G5636" s="34" t="s">
        <v>7735</v>
      </c>
      <c r="H5636" s="31">
        <f t="shared" ref="H5636:H5699" si="89">VLOOKUP(G5636,$A$4:$B$31,2,FALSE)</f>
        <v>0.10960000000000003</v>
      </c>
    </row>
    <row r="5637" spans="5:8" x14ac:dyDescent="0.25">
      <c r="E5637" s="167"/>
      <c r="F5637" s="63" t="s">
        <v>7206</v>
      </c>
      <c r="G5637" s="34" t="s">
        <v>7735</v>
      </c>
      <c r="H5637" s="31">
        <f t="shared" si="89"/>
        <v>0.10960000000000003</v>
      </c>
    </row>
    <row r="5638" spans="5:8" x14ac:dyDescent="0.25">
      <c r="E5638" s="167"/>
      <c r="F5638" s="63" t="s">
        <v>7207</v>
      </c>
      <c r="G5638" s="34" t="s">
        <v>7735</v>
      </c>
      <c r="H5638" s="31">
        <f t="shared" si="89"/>
        <v>0.10960000000000003</v>
      </c>
    </row>
    <row r="5639" spans="5:8" x14ac:dyDescent="0.25">
      <c r="E5639" s="167"/>
      <c r="F5639" s="63" t="s">
        <v>7208</v>
      </c>
      <c r="G5639" s="34" t="s">
        <v>1569</v>
      </c>
      <c r="H5639" s="31">
        <f t="shared" si="89"/>
        <v>0.100274</v>
      </c>
    </row>
    <row r="5640" spans="5:8" x14ac:dyDescent="0.25">
      <c r="E5640" s="167"/>
      <c r="F5640" s="63" t="s">
        <v>7209</v>
      </c>
      <c r="G5640" s="34" t="s">
        <v>7734</v>
      </c>
      <c r="H5640" s="31">
        <f t="shared" si="89"/>
        <v>0.11529999999999996</v>
      </c>
    </row>
    <row r="5641" spans="5:8" ht="15.75" thickBot="1" x14ac:dyDescent="0.3">
      <c r="E5641" s="167"/>
      <c r="F5641" s="63" t="s">
        <v>7210</v>
      </c>
      <c r="G5641" s="34" t="s">
        <v>7734</v>
      </c>
      <c r="H5641" s="61">
        <f t="shared" si="89"/>
        <v>0.11529999999999996</v>
      </c>
    </row>
    <row r="5642" spans="5:8" ht="15.75" thickBot="1" x14ac:dyDescent="0.3">
      <c r="E5642" s="167"/>
      <c r="F5642" s="63" t="s">
        <v>7212</v>
      </c>
      <c r="G5642" s="34" t="s">
        <v>7734</v>
      </c>
      <c r="H5642" s="61">
        <f t="shared" si="89"/>
        <v>0.11529999999999996</v>
      </c>
    </row>
    <row r="5643" spans="5:8" x14ac:dyDescent="0.25">
      <c r="E5643" s="167"/>
      <c r="F5643" s="63" t="s">
        <v>7214</v>
      </c>
      <c r="G5643" s="34" t="s">
        <v>7734</v>
      </c>
      <c r="H5643" s="31">
        <f t="shared" si="89"/>
        <v>0.11529999999999996</v>
      </c>
    </row>
    <row r="5644" spans="5:8" x14ac:dyDescent="0.25">
      <c r="E5644" s="167"/>
      <c r="F5644" s="63" t="s">
        <v>7215</v>
      </c>
      <c r="G5644" s="34" t="s">
        <v>7734</v>
      </c>
      <c r="H5644" s="31">
        <f t="shared" si="89"/>
        <v>0.11529999999999996</v>
      </c>
    </row>
    <row r="5645" spans="5:8" x14ac:dyDescent="0.25">
      <c r="E5645" s="118" t="s">
        <v>7211</v>
      </c>
      <c r="F5645" s="63" t="s">
        <v>7216</v>
      </c>
      <c r="G5645" s="34" t="s">
        <v>1573</v>
      </c>
      <c r="H5645" s="31">
        <f t="shared" si="89"/>
        <v>0.109888</v>
      </c>
    </row>
    <row r="5646" spans="5:8" ht="14.45" customHeight="1" x14ac:dyDescent="0.25">
      <c r="E5646" s="168" t="s">
        <v>7213</v>
      </c>
      <c r="F5646" s="63" t="s">
        <v>7217</v>
      </c>
      <c r="G5646" s="34" t="s">
        <v>1548</v>
      </c>
      <c r="H5646" s="31">
        <f t="shared" si="89"/>
        <v>8.5600000000000009E-2</v>
      </c>
    </row>
    <row r="5647" spans="5:8" x14ac:dyDescent="0.25">
      <c r="E5647" s="168"/>
      <c r="F5647" s="63" t="s">
        <v>7218</v>
      </c>
      <c r="G5647" s="34" t="s">
        <v>1557</v>
      </c>
      <c r="H5647" s="31">
        <f t="shared" si="89"/>
        <v>0.10960000000000003</v>
      </c>
    </row>
    <row r="5648" spans="5:8" x14ac:dyDescent="0.25">
      <c r="E5648" s="168"/>
      <c r="F5648" s="63" t="s">
        <v>7219</v>
      </c>
      <c r="G5648" s="34" t="s">
        <v>1573</v>
      </c>
      <c r="H5648" s="31">
        <f t="shared" si="89"/>
        <v>0.109888</v>
      </c>
    </row>
    <row r="5649" spans="5:8" x14ac:dyDescent="0.25">
      <c r="E5649" s="168"/>
      <c r="F5649" s="63" t="s">
        <v>7220</v>
      </c>
      <c r="G5649" s="34" t="s">
        <v>1548</v>
      </c>
      <c r="H5649" s="31">
        <f t="shared" si="89"/>
        <v>8.5600000000000009E-2</v>
      </c>
    </row>
    <row r="5650" spans="5:8" x14ac:dyDescent="0.25">
      <c r="E5650" s="168"/>
      <c r="F5650" s="63" t="s">
        <v>7221</v>
      </c>
      <c r="G5650" s="34" t="s">
        <v>7747</v>
      </c>
      <c r="H5650" s="31">
        <f t="shared" si="89"/>
        <v>1.2220987243040216E-2</v>
      </c>
    </row>
    <row r="5651" spans="5:8" x14ac:dyDescent="0.25">
      <c r="E5651" s="168"/>
      <c r="F5651" s="63" t="s">
        <v>7222</v>
      </c>
      <c r="G5651" s="34" t="s">
        <v>7734</v>
      </c>
      <c r="H5651" s="31">
        <f t="shared" si="89"/>
        <v>0.11529999999999996</v>
      </c>
    </row>
    <row r="5652" spans="5:8" x14ac:dyDescent="0.25">
      <c r="E5652" s="168"/>
      <c r="F5652" s="63" t="s">
        <v>7223</v>
      </c>
      <c r="G5652" s="34" t="s">
        <v>1557</v>
      </c>
      <c r="H5652" s="31">
        <f t="shared" si="89"/>
        <v>0.10960000000000003</v>
      </c>
    </row>
    <row r="5653" spans="5:8" x14ac:dyDescent="0.25">
      <c r="E5653" s="168"/>
      <c r="F5653" s="63" t="s">
        <v>7224</v>
      </c>
      <c r="G5653" s="34" t="s">
        <v>1557</v>
      </c>
      <c r="H5653" s="31">
        <f t="shared" si="89"/>
        <v>0.10960000000000003</v>
      </c>
    </row>
    <row r="5654" spans="5:8" x14ac:dyDescent="0.25">
      <c r="E5654" s="168"/>
      <c r="F5654" s="63" t="s">
        <v>7225</v>
      </c>
      <c r="G5654" s="34" t="s">
        <v>1557</v>
      </c>
      <c r="H5654" s="31">
        <f t="shared" si="89"/>
        <v>0.10960000000000003</v>
      </c>
    </row>
    <row r="5655" spans="5:8" x14ac:dyDescent="0.25">
      <c r="E5655" s="168"/>
      <c r="F5655" s="63" t="s">
        <v>7226</v>
      </c>
      <c r="G5655" s="34" t="s">
        <v>1584</v>
      </c>
      <c r="H5655" s="31">
        <f t="shared" si="89"/>
        <v>6.25E-2</v>
      </c>
    </row>
    <row r="5656" spans="5:8" x14ac:dyDescent="0.25">
      <c r="E5656" s="168"/>
      <c r="F5656" s="63" t="s">
        <v>7227</v>
      </c>
      <c r="G5656" s="34" t="s">
        <v>7734</v>
      </c>
      <c r="H5656" s="31">
        <f t="shared" si="89"/>
        <v>0.11529999999999996</v>
      </c>
    </row>
    <row r="5657" spans="5:8" x14ac:dyDescent="0.25">
      <c r="E5657" s="168"/>
      <c r="F5657" s="63" t="s">
        <v>7228</v>
      </c>
      <c r="G5657" s="34" t="s">
        <v>7734</v>
      </c>
      <c r="H5657" s="31">
        <f t="shared" si="89"/>
        <v>0.11529999999999996</v>
      </c>
    </row>
    <row r="5658" spans="5:8" x14ac:dyDescent="0.25">
      <c r="E5658" s="168"/>
      <c r="F5658" s="63" t="s">
        <v>7229</v>
      </c>
      <c r="G5658" s="34" t="s">
        <v>1557</v>
      </c>
      <c r="H5658" s="31">
        <f t="shared" si="89"/>
        <v>0.10960000000000003</v>
      </c>
    </row>
    <row r="5659" spans="5:8" x14ac:dyDescent="0.25">
      <c r="E5659" s="168"/>
      <c r="F5659" s="63" t="s">
        <v>7230</v>
      </c>
      <c r="G5659" s="34" t="s">
        <v>7742</v>
      </c>
      <c r="H5659" s="31">
        <f t="shared" si="89"/>
        <v>0.11111111111111116</v>
      </c>
    </row>
    <row r="5660" spans="5:8" x14ac:dyDescent="0.25">
      <c r="E5660" s="168"/>
      <c r="F5660" s="63" t="s">
        <v>7231</v>
      </c>
      <c r="G5660" s="34" t="s">
        <v>7747</v>
      </c>
      <c r="H5660" s="31">
        <f t="shared" si="89"/>
        <v>1.2220987243040216E-2</v>
      </c>
    </row>
    <row r="5661" spans="5:8" x14ac:dyDescent="0.25">
      <c r="E5661" s="168"/>
      <c r="F5661" s="63" t="s">
        <v>7232</v>
      </c>
      <c r="G5661" s="34" t="s">
        <v>7734</v>
      </c>
      <c r="H5661" s="31">
        <f t="shared" si="89"/>
        <v>0.11529999999999996</v>
      </c>
    </row>
    <row r="5662" spans="5:8" x14ac:dyDescent="0.25">
      <c r="E5662" s="168"/>
      <c r="F5662" s="63" t="s">
        <v>7233</v>
      </c>
      <c r="G5662" s="34" t="s">
        <v>1581</v>
      </c>
      <c r="H5662" s="31">
        <f t="shared" si="89"/>
        <v>0</v>
      </c>
    </row>
    <row r="5663" spans="5:8" x14ac:dyDescent="0.25">
      <c r="E5663" s="168"/>
      <c r="F5663" s="63" t="s">
        <v>7234</v>
      </c>
      <c r="G5663" s="34" t="s">
        <v>7735</v>
      </c>
      <c r="H5663" s="31">
        <f t="shared" si="89"/>
        <v>0.10960000000000003</v>
      </c>
    </row>
    <row r="5664" spans="5:8" x14ac:dyDescent="0.25">
      <c r="E5664" s="168"/>
      <c r="F5664" s="63" t="s">
        <v>7235</v>
      </c>
      <c r="G5664" s="34" t="s">
        <v>7734</v>
      </c>
      <c r="H5664" s="31">
        <f t="shared" si="89"/>
        <v>0.11529999999999996</v>
      </c>
    </row>
    <row r="5665" spans="5:8" x14ac:dyDescent="0.25">
      <c r="E5665" s="168"/>
      <c r="F5665" s="63" t="s">
        <v>7236</v>
      </c>
      <c r="G5665" s="34" t="s">
        <v>7736</v>
      </c>
      <c r="H5665" s="31">
        <f t="shared" si="89"/>
        <v>0</v>
      </c>
    </row>
    <row r="5666" spans="5:8" x14ac:dyDescent="0.25">
      <c r="E5666" s="168"/>
      <c r="F5666" s="63" t="s">
        <v>7237</v>
      </c>
      <c r="G5666" s="34" t="s">
        <v>7734</v>
      </c>
      <c r="H5666" s="31">
        <f t="shared" si="89"/>
        <v>0.11529999999999996</v>
      </c>
    </row>
    <row r="5667" spans="5:8" x14ac:dyDescent="0.25">
      <c r="E5667" s="168"/>
      <c r="F5667" s="63" t="s">
        <v>7238</v>
      </c>
      <c r="G5667" s="34" t="s">
        <v>7734</v>
      </c>
      <c r="H5667" s="31">
        <f t="shared" si="89"/>
        <v>0.11529999999999996</v>
      </c>
    </row>
    <row r="5668" spans="5:8" x14ac:dyDescent="0.25">
      <c r="E5668" s="168"/>
      <c r="F5668" s="63" t="s">
        <v>7239</v>
      </c>
      <c r="G5668" s="34" t="s">
        <v>7734</v>
      </c>
      <c r="H5668" s="31">
        <f t="shared" si="89"/>
        <v>0.11529999999999996</v>
      </c>
    </row>
    <row r="5669" spans="5:8" x14ac:dyDescent="0.25">
      <c r="E5669" s="168"/>
      <c r="F5669" s="63" t="s">
        <v>7240</v>
      </c>
      <c r="G5669" s="34" t="s">
        <v>7734</v>
      </c>
      <c r="H5669" s="31">
        <f t="shared" si="89"/>
        <v>0.11529999999999996</v>
      </c>
    </row>
    <row r="5670" spans="5:8" x14ac:dyDescent="0.25">
      <c r="E5670" s="168"/>
      <c r="F5670" s="63" t="s">
        <v>7241</v>
      </c>
      <c r="G5670" s="34" t="s">
        <v>7734</v>
      </c>
      <c r="H5670" s="31">
        <f t="shared" si="89"/>
        <v>0.11529999999999996</v>
      </c>
    </row>
    <row r="5671" spans="5:8" x14ac:dyDescent="0.25">
      <c r="E5671" s="168"/>
      <c r="F5671" s="63" t="s">
        <v>7242</v>
      </c>
      <c r="G5671" s="34" t="s">
        <v>7734</v>
      </c>
      <c r="H5671" s="31">
        <f t="shared" si="89"/>
        <v>0.11529999999999996</v>
      </c>
    </row>
    <row r="5672" spans="5:8" x14ac:dyDescent="0.25">
      <c r="E5672" s="168"/>
      <c r="F5672" s="63" t="s">
        <v>7243</v>
      </c>
      <c r="G5672" s="34" t="s">
        <v>7734</v>
      </c>
      <c r="H5672" s="31">
        <f t="shared" si="89"/>
        <v>0.11529999999999996</v>
      </c>
    </row>
    <row r="5673" spans="5:8" x14ac:dyDescent="0.25">
      <c r="E5673" s="168"/>
      <c r="F5673" s="63" t="s">
        <v>7244</v>
      </c>
      <c r="G5673" s="34" t="s">
        <v>7734</v>
      </c>
      <c r="H5673" s="31">
        <f t="shared" si="89"/>
        <v>0.11529999999999996</v>
      </c>
    </row>
    <row r="5674" spans="5:8" x14ac:dyDescent="0.25">
      <c r="E5674" s="168"/>
      <c r="F5674" s="63" t="s">
        <v>7245</v>
      </c>
      <c r="G5674" s="34" t="s">
        <v>7734</v>
      </c>
      <c r="H5674" s="31">
        <f t="shared" si="89"/>
        <v>0.11529999999999996</v>
      </c>
    </row>
    <row r="5675" spans="5:8" x14ac:dyDescent="0.25">
      <c r="E5675" s="168"/>
      <c r="F5675" s="63" t="s">
        <v>7246</v>
      </c>
      <c r="G5675" s="34" t="s">
        <v>7734</v>
      </c>
      <c r="H5675" s="31">
        <f t="shared" si="89"/>
        <v>0.11529999999999996</v>
      </c>
    </row>
    <row r="5676" spans="5:8" x14ac:dyDescent="0.25">
      <c r="E5676" s="168"/>
      <c r="F5676" s="63" t="s">
        <v>7247</v>
      </c>
      <c r="G5676" s="34" t="s">
        <v>7734</v>
      </c>
      <c r="H5676" s="31">
        <f t="shared" si="89"/>
        <v>0.11529999999999996</v>
      </c>
    </row>
    <row r="5677" spans="5:8" x14ac:dyDescent="0.25">
      <c r="E5677" s="168"/>
      <c r="F5677" s="63" t="s">
        <v>7248</v>
      </c>
      <c r="G5677" s="34" t="s">
        <v>1557</v>
      </c>
      <c r="H5677" s="31">
        <f t="shared" si="89"/>
        <v>0.10960000000000003</v>
      </c>
    </row>
    <row r="5678" spans="5:8" x14ac:dyDescent="0.25">
      <c r="E5678" s="168"/>
      <c r="F5678" s="63" t="s">
        <v>7249</v>
      </c>
      <c r="G5678" s="34" t="s">
        <v>1573</v>
      </c>
      <c r="H5678" s="31">
        <f t="shared" si="89"/>
        <v>0.109888</v>
      </c>
    </row>
    <row r="5679" spans="5:8" x14ac:dyDescent="0.25">
      <c r="E5679" s="168"/>
      <c r="F5679" s="63" t="s">
        <v>7250</v>
      </c>
      <c r="G5679" s="34" t="s">
        <v>1573</v>
      </c>
      <c r="H5679" s="31">
        <f t="shared" si="89"/>
        <v>0.109888</v>
      </c>
    </row>
    <row r="5680" spans="5:8" x14ac:dyDescent="0.25">
      <c r="E5680" s="168"/>
      <c r="F5680" s="63" t="s">
        <v>7251</v>
      </c>
      <c r="G5680" s="34" t="s">
        <v>1573</v>
      </c>
      <c r="H5680" s="31">
        <f t="shared" si="89"/>
        <v>0.109888</v>
      </c>
    </row>
    <row r="5681" spans="5:8" ht="15.75" thickBot="1" x14ac:dyDescent="0.3">
      <c r="E5681" s="168"/>
      <c r="F5681" s="63" t="s">
        <v>7252</v>
      </c>
      <c r="G5681" s="34" t="s">
        <v>1573</v>
      </c>
      <c r="H5681" s="61">
        <f t="shared" si="89"/>
        <v>0.109888</v>
      </c>
    </row>
    <row r="5682" spans="5:8" x14ac:dyDescent="0.25">
      <c r="E5682" s="168"/>
      <c r="F5682" s="63" t="s">
        <v>7254</v>
      </c>
      <c r="G5682" s="34" t="s">
        <v>1573</v>
      </c>
      <c r="H5682" s="31">
        <f t="shared" si="89"/>
        <v>0.109888</v>
      </c>
    </row>
    <row r="5683" spans="5:8" x14ac:dyDescent="0.25">
      <c r="E5683" s="168"/>
      <c r="F5683" s="63" t="s">
        <v>7255</v>
      </c>
      <c r="G5683" s="34" t="s">
        <v>1557</v>
      </c>
      <c r="H5683" s="31">
        <f t="shared" si="89"/>
        <v>0.10960000000000003</v>
      </c>
    </row>
    <row r="5684" spans="5:8" ht="15.75" thickBot="1" x14ac:dyDescent="0.3">
      <c r="E5684" s="168"/>
      <c r="F5684" s="64" t="s">
        <v>7256</v>
      </c>
      <c r="G5684" s="34" t="s">
        <v>1557</v>
      </c>
      <c r="H5684" s="31">
        <f t="shared" si="89"/>
        <v>0.10960000000000003</v>
      </c>
    </row>
    <row r="5685" spans="5:8" ht="14.45" customHeight="1" x14ac:dyDescent="0.25">
      <c r="E5685" s="169" t="s">
        <v>7253</v>
      </c>
      <c r="F5685" s="68" t="s">
        <v>7257</v>
      </c>
      <c r="G5685" s="34" t="s">
        <v>1559</v>
      </c>
      <c r="H5685" s="31">
        <f t="shared" si="89"/>
        <v>0.10809999999999997</v>
      </c>
    </row>
    <row r="5686" spans="5:8" x14ac:dyDescent="0.25">
      <c r="E5686" s="170"/>
      <c r="F5686" s="63" t="s">
        <v>7258</v>
      </c>
      <c r="G5686" s="34" t="s">
        <v>1557</v>
      </c>
      <c r="H5686" s="31">
        <f t="shared" si="89"/>
        <v>0.10960000000000003</v>
      </c>
    </row>
    <row r="5687" spans="5:8" x14ac:dyDescent="0.25">
      <c r="E5687" s="170"/>
      <c r="F5687" s="63" t="s">
        <v>7259</v>
      </c>
      <c r="G5687" s="34" t="s">
        <v>7736</v>
      </c>
      <c r="H5687" s="31">
        <f t="shared" si="89"/>
        <v>0</v>
      </c>
    </row>
    <row r="5688" spans="5:8" x14ac:dyDescent="0.25">
      <c r="E5688" s="170"/>
      <c r="F5688" s="63" t="s">
        <v>7260</v>
      </c>
      <c r="G5688" s="34" t="s">
        <v>7736</v>
      </c>
      <c r="H5688" s="31">
        <f t="shared" si="89"/>
        <v>0</v>
      </c>
    </row>
    <row r="5689" spans="5:8" x14ac:dyDescent="0.25">
      <c r="E5689" s="170"/>
      <c r="F5689" s="63" t="s">
        <v>7261</v>
      </c>
      <c r="G5689" s="34" t="s">
        <v>7747</v>
      </c>
      <c r="H5689" s="31">
        <f t="shared" si="89"/>
        <v>1.2220987243040216E-2</v>
      </c>
    </row>
    <row r="5690" spans="5:8" x14ac:dyDescent="0.25">
      <c r="E5690" s="170"/>
      <c r="F5690" s="63" t="s">
        <v>7262</v>
      </c>
      <c r="G5690" s="34" t="s">
        <v>7747</v>
      </c>
      <c r="H5690" s="31">
        <f t="shared" si="89"/>
        <v>1.2220987243040216E-2</v>
      </c>
    </row>
    <row r="5691" spans="5:8" x14ac:dyDescent="0.25">
      <c r="E5691" s="170"/>
      <c r="F5691" s="63" t="s">
        <v>7263</v>
      </c>
      <c r="G5691" s="34" t="s">
        <v>7736</v>
      </c>
      <c r="H5691" s="31">
        <f t="shared" si="89"/>
        <v>0</v>
      </c>
    </row>
    <row r="5692" spans="5:8" x14ac:dyDescent="0.25">
      <c r="E5692" s="170"/>
      <c r="F5692" s="63" t="s">
        <v>7264</v>
      </c>
      <c r="G5692" s="34" t="s">
        <v>1557</v>
      </c>
      <c r="H5692" s="31">
        <f t="shared" si="89"/>
        <v>0.10960000000000003</v>
      </c>
    </row>
    <row r="5693" spans="5:8" x14ac:dyDescent="0.25">
      <c r="E5693" s="170"/>
      <c r="F5693" s="63" t="s">
        <v>7265</v>
      </c>
      <c r="G5693" s="34" t="s">
        <v>1557</v>
      </c>
      <c r="H5693" s="31">
        <f t="shared" si="89"/>
        <v>0.10960000000000003</v>
      </c>
    </row>
    <row r="5694" spans="5:8" x14ac:dyDescent="0.25">
      <c r="E5694" s="170"/>
      <c r="F5694" s="63" t="s">
        <v>7266</v>
      </c>
      <c r="G5694" s="34" t="s">
        <v>7734</v>
      </c>
      <c r="H5694" s="31">
        <f t="shared" si="89"/>
        <v>0.11529999999999996</v>
      </c>
    </row>
    <row r="5695" spans="5:8" x14ac:dyDescent="0.25">
      <c r="E5695" s="170"/>
      <c r="F5695" s="63" t="s">
        <v>7267</v>
      </c>
      <c r="G5695" s="34" t="s">
        <v>7737</v>
      </c>
      <c r="H5695" s="31">
        <f t="shared" si="89"/>
        <v>1</v>
      </c>
    </row>
    <row r="5696" spans="5:8" x14ac:dyDescent="0.25">
      <c r="E5696" s="170"/>
      <c r="F5696" s="63" t="s">
        <v>7268</v>
      </c>
      <c r="G5696" s="34" t="s">
        <v>7737</v>
      </c>
      <c r="H5696" s="31">
        <f t="shared" si="89"/>
        <v>1</v>
      </c>
    </row>
    <row r="5697" spans="5:8" x14ac:dyDescent="0.25">
      <c r="E5697" s="170"/>
      <c r="F5697" s="63" t="s">
        <v>7269</v>
      </c>
      <c r="G5697" s="34" t="s">
        <v>7736</v>
      </c>
      <c r="H5697" s="31">
        <f t="shared" si="89"/>
        <v>0</v>
      </c>
    </row>
    <row r="5698" spans="5:8" x14ac:dyDescent="0.25">
      <c r="E5698" s="170"/>
      <c r="F5698" s="63" t="s">
        <v>7270</v>
      </c>
      <c r="G5698" s="34" t="s">
        <v>1557</v>
      </c>
      <c r="H5698" s="31">
        <f t="shared" si="89"/>
        <v>0.10960000000000003</v>
      </c>
    </row>
    <row r="5699" spans="5:8" x14ac:dyDescent="0.25">
      <c r="E5699" s="170"/>
      <c r="F5699" s="63" t="s">
        <v>7271</v>
      </c>
      <c r="G5699" s="34" t="s">
        <v>7734</v>
      </c>
      <c r="H5699" s="31">
        <f t="shared" si="89"/>
        <v>0.11529999999999996</v>
      </c>
    </row>
    <row r="5700" spans="5:8" x14ac:dyDescent="0.25">
      <c r="E5700" s="170"/>
      <c r="F5700" s="63" t="s">
        <v>7272</v>
      </c>
      <c r="G5700" s="34" t="s">
        <v>1557</v>
      </c>
      <c r="H5700" s="31">
        <f t="shared" ref="H5700:H5763" si="90">VLOOKUP(G5700,$A$4:$B$31,2,FALSE)</f>
        <v>0.10960000000000003</v>
      </c>
    </row>
    <row r="5701" spans="5:8" x14ac:dyDescent="0.25">
      <c r="E5701" s="170"/>
      <c r="F5701" s="63" t="s">
        <v>7273</v>
      </c>
      <c r="G5701" s="34" t="s">
        <v>7736</v>
      </c>
      <c r="H5701" s="31">
        <f t="shared" si="90"/>
        <v>0</v>
      </c>
    </row>
    <row r="5702" spans="5:8" x14ac:dyDescent="0.25">
      <c r="E5702" s="170"/>
      <c r="F5702" s="63" t="s">
        <v>7274</v>
      </c>
      <c r="G5702" s="34" t="s">
        <v>1557</v>
      </c>
      <c r="H5702" s="31">
        <f t="shared" si="90"/>
        <v>0.10960000000000003</v>
      </c>
    </row>
    <row r="5703" spans="5:8" x14ac:dyDescent="0.25">
      <c r="E5703" s="170"/>
      <c r="F5703" s="63" t="s">
        <v>7275</v>
      </c>
      <c r="G5703" s="34" t="s">
        <v>7736</v>
      </c>
      <c r="H5703" s="31">
        <f t="shared" si="90"/>
        <v>0</v>
      </c>
    </row>
    <row r="5704" spans="5:8" x14ac:dyDescent="0.25">
      <c r="E5704" s="170"/>
      <c r="F5704" s="63" t="s">
        <v>7276</v>
      </c>
      <c r="G5704" s="34" t="s">
        <v>1557</v>
      </c>
      <c r="H5704" s="31">
        <f t="shared" si="90"/>
        <v>0.10960000000000003</v>
      </c>
    </row>
    <row r="5705" spans="5:8" x14ac:dyDescent="0.25">
      <c r="E5705" s="170"/>
      <c r="F5705" s="63" t="s">
        <v>7277</v>
      </c>
      <c r="G5705" s="34" t="s">
        <v>1557</v>
      </c>
      <c r="H5705" s="31">
        <f t="shared" si="90"/>
        <v>0.10960000000000003</v>
      </c>
    </row>
    <row r="5706" spans="5:8" x14ac:dyDescent="0.25">
      <c r="E5706" s="170"/>
      <c r="F5706" s="63" t="s">
        <v>7278</v>
      </c>
      <c r="G5706" s="34" t="s">
        <v>1557</v>
      </c>
      <c r="H5706" s="31">
        <f t="shared" si="90"/>
        <v>0.10960000000000003</v>
      </c>
    </row>
    <row r="5707" spans="5:8" x14ac:dyDescent="0.25">
      <c r="E5707" s="170"/>
      <c r="F5707" s="63" t="s">
        <v>7279</v>
      </c>
      <c r="G5707" s="34" t="s">
        <v>1557</v>
      </c>
      <c r="H5707" s="31">
        <f t="shared" si="90"/>
        <v>0.10960000000000003</v>
      </c>
    </row>
    <row r="5708" spans="5:8" x14ac:dyDescent="0.25">
      <c r="E5708" s="170"/>
      <c r="F5708" s="63" t="s">
        <v>7280</v>
      </c>
      <c r="G5708" s="34" t="s">
        <v>1557</v>
      </c>
      <c r="H5708" s="31">
        <f t="shared" si="90"/>
        <v>0.10960000000000003</v>
      </c>
    </row>
    <row r="5709" spans="5:8" x14ac:dyDescent="0.25">
      <c r="E5709" s="170"/>
      <c r="F5709" s="63" t="s">
        <v>7281</v>
      </c>
      <c r="G5709" s="34" t="s">
        <v>1557</v>
      </c>
      <c r="H5709" s="31">
        <f t="shared" si="90"/>
        <v>0.10960000000000003</v>
      </c>
    </row>
    <row r="5710" spans="5:8" x14ac:dyDescent="0.25">
      <c r="E5710" s="170"/>
      <c r="F5710" s="63" t="s">
        <v>7282</v>
      </c>
      <c r="G5710" s="34" t="s">
        <v>1557</v>
      </c>
      <c r="H5710" s="31">
        <f t="shared" si="90"/>
        <v>0.10960000000000003</v>
      </c>
    </row>
    <row r="5711" spans="5:8" x14ac:dyDescent="0.25">
      <c r="E5711" s="170"/>
      <c r="F5711" s="63" t="s">
        <v>7283</v>
      </c>
      <c r="G5711" s="34" t="s">
        <v>1557</v>
      </c>
      <c r="H5711" s="31">
        <f t="shared" si="90"/>
        <v>0.10960000000000003</v>
      </c>
    </row>
    <row r="5712" spans="5:8" x14ac:dyDescent="0.25">
      <c r="E5712" s="170"/>
      <c r="F5712" s="63" t="s">
        <v>7284</v>
      </c>
      <c r="G5712" s="34" t="s">
        <v>7735</v>
      </c>
      <c r="H5712" s="31">
        <f t="shared" si="90"/>
        <v>0.10960000000000003</v>
      </c>
    </row>
    <row r="5713" spans="5:8" x14ac:dyDescent="0.25">
      <c r="E5713" s="170"/>
      <c r="F5713" s="63" t="s">
        <v>7285</v>
      </c>
      <c r="G5713" s="34" t="s">
        <v>1557</v>
      </c>
      <c r="H5713" s="31">
        <f t="shared" si="90"/>
        <v>0.10960000000000003</v>
      </c>
    </row>
    <row r="5714" spans="5:8" ht="15.75" thickBot="1" x14ac:dyDescent="0.3">
      <c r="E5714" s="170"/>
      <c r="F5714" s="63" t="s">
        <v>7286</v>
      </c>
      <c r="G5714" s="34" t="s">
        <v>7737</v>
      </c>
      <c r="H5714" s="61">
        <f t="shared" si="90"/>
        <v>1</v>
      </c>
    </row>
    <row r="5715" spans="5:8" x14ac:dyDescent="0.25">
      <c r="E5715" s="170"/>
      <c r="F5715" s="63" t="s">
        <v>7288</v>
      </c>
      <c r="G5715" s="34" t="s">
        <v>7736</v>
      </c>
      <c r="H5715" s="31">
        <f t="shared" si="90"/>
        <v>0</v>
      </c>
    </row>
    <row r="5716" spans="5:8" x14ac:dyDescent="0.25">
      <c r="E5716" s="170"/>
      <c r="F5716" s="63" t="s">
        <v>7289</v>
      </c>
      <c r="G5716" s="34" t="s">
        <v>1557</v>
      </c>
      <c r="H5716" s="31">
        <f t="shared" si="90"/>
        <v>0.10960000000000003</v>
      </c>
    </row>
    <row r="5717" spans="5:8" ht="15.75" thickBot="1" x14ac:dyDescent="0.3">
      <c r="E5717" s="171"/>
      <c r="F5717" s="64" t="s">
        <v>7290</v>
      </c>
      <c r="G5717" s="34" t="s">
        <v>7734</v>
      </c>
      <c r="H5717" s="31">
        <f t="shared" si="90"/>
        <v>0.11529999999999996</v>
      </c>
    </row>
    <row r="5718" spans="5:8" ht="14.45" customHeight="1" x14ac:dyDescent="0.25">
      <c r="E5718" s="172" t="s">
        <v>7287</v>
      </c>
      <c r="F5718" s="68" t="s">
        <v>7291</v>
      </c>
      <c r="G5718" s="34" t="s">
        <v>1584</v>
      </c>
      <c r="H5718" s="31">
        <f t="shared" si="90"/>
        <v>6.25E-2</v>
      </c>
    </row>
    <row r="5719" spans="5:8" x14ac:dyDescent="0.25">
      <c r="E5719" s="173"/>
      <c r="F5719" s="63" t="s">
        <v>7292</v>
      </c>
      <c r="G5719" s="34" t="s">
        <v>1557</v>
      </c>
      <c r="H5719" s="31">
        <f t="shared" si="90"/>
        <v>0.10960000000000003</v>
      </c>
    </row>
    <row r="5720" spans="5:8" x14ac:dyDescent="0.25">
      <c r="E5720" s="173"/>
      <c r="F5720" s="63" t="s">
        <v>7293</v>
      </c>
      <c r="G5720" s="34" t="s">
        <v>1557</v>
      </c>
      <c r="H5720" s="31">
        <f t="shared" si="90"/>
        <v>0.10960000000000003</v>
      </c>
    </row>
    <row r="5721" spans="5:8" x14ac:dyDescent="0.25">
      <c r="E5721" s="173"/>
      <c r="F5721" s="63" t="s">
        <v>7294</v>
      </c>
      <c r="G5721" s="34" t="s">
        <v>7736</v>
      </c>
      <c r="H5721" s="31">
        <f t="shared" si="90"/>
        <v>0</v>
      </c>
    </row>
    <row r="5722" spans="5:8" x14ac:dyDescent="0.25">
      <c r="E5722" s="173"/>
      <c r="F5722" s="63" t="s">
        <v>7295</v>
      </c>
      <c r="G5722" s="34" t="s">
        <v>7736</v>
      </c>
      <c r="H5722" s="31">
        <f t="shared" si="90"/>
        <v>0</v>
      </c>
    </row>
    <row r="5723" spans="5:8" x14ac:dyDescent="0.25">
      <c r="E5723" s="173"/>
      <c r="F5723" s="63" t="s">
        <v>7296</v>
      </c>
      <c r="G5723" s="34" t="s">
        <v>1559</v>
      </c>
      <c r="H5723" s="31">
        <f t="shared" si="90"/>
        <v>0.10809999999999997</v>
      </c>
    </row>
    <row r="5724" spans="5:8" x14ac:dyDescent="0.25">
      <c r="E5724" s="173"/>
      <c r="F5724" s="63" t="s">
        <v>7297</v>
      </c>
      <c r="G5724" s="34" t="s">
        <v>1548</v>
      </c>
      <c r="H5724" s="31">
        <f t="shared" si="90"/>
        <v>8.5600000000000009E-2</v>
      </c>
    </row>
    <row r="5725" spans="5:8" x14ac:dyDescent="0.25">
      <c r="E5725" s="173"/>
      <c r="F5725" s="63" t="s">
        <v>7298</v>
      </c>
      <c r="G5725" s="34" t="s">
        <v>1557</v>
      </c>
      <c r="H5725" s="31">
        <f t="shared" si="90"/>
        <v>0.10960000000000003</v>
      </c>
    </row>
    <row r="5726" spans="5:8" x14ac:dyDescent="0.25">
      <c r="E5726" s="173"/>
      <c r="F5726" s="63" t="s">
        <v>7299</v>
      </c>
      <c r="G5726" s="34" t="s">
        <v>1584</v>
      </c>
      <c r="H5726" s="31">
        <f t="shared" si="90"/>
        <v>6.25E-2</v>
      </c>
    </row>
    <row r="5727" spans="5:8" x14ac:dyDescent="0.25">
      <c r="E5727" s="173"/>
      <c r="F5727" s="63" t="s">
        <v>7300</v>
      </c>
      <c r="G5727" s="34" t="s">
        <v>1548</v>
      </c>
      <c r="H5727" s="31">
        <f t="shared" si="90"/>
        <v>8.5600000000000009E-2</v>
      </c>
    </row>
    <row r="5728" spans="5:8" x14ac:dyDescent="0.25">
      <c r="E5728" s="173"/>
      <c r="F5728" s="63" t="s">
        <v>7301</v>
      </c>
      <c r="G5728" s="34" t="s">
        <v>1557</v>
      </c>
      <c r="H5728" s="31">
        <f t="shared" si="90"/>
        <v>0.10960000000000003</v>
      </c>
    </row>
    <row r="5729" spans="5:8" x14ac:dyDescent="0.25">
      <c r="E5729" s="173"/>
      <c r="F5729" s="63" t="s">
        <v>7302</v>
      </c>
      <c r="G5729" s="34" t="s">
        <v>7737</v>
      </c>
      <c r="H5729" s="31">
        <f t="shared" si="90"/>
        <v>1</v>
      </c>
    </row>
    <row r="5730" spans="5:8" x14ac:dyDescent="0.25">
      <c r="E5730" s="173"/>
      <c r="F5730" s="63" t="s">
        <v>7303</v>
      </c>
      <c r="G5730" s="34" t="s">
        <v>1557</v>
      </c>
      <c r="H5730" s="31">
        <f t="shared" si="90"/>
        <v>0.10960000000000003</v>
      </c>
    </row>
    <row r="5731" spans="5:8" x14ac:dyDescent="0.25">
      <c r="E5731" s="173"/>
      <c r="F5731" s="63" t="s">
        <v>7304</v>
      </c>
      <c r="G5731" s="34" t="s">
        <v>7737</v>
      </c>
      <c r="H5731" s="31">
        <f t="shared" si="90"/>
        <v>1</v>
      </c>
    </row>
    <row r="5732" spans="5:8" x14ac:dyDescent="0.25">
      <c r="E5732" s="173"/>
      <c r="F5732" s="63" t="s">
        <v>7305</v>
      </c>
      <c r="G5732" s="34" t="s">
        <v>1573</v>
      </c>
      <c r="H5732" s="31">
        <f t="shared" si="90"/>
        <v>0.109888</v>
      </c>
    </row>
    <row r="5733" spans="5:8" x14ac:dyDescent="0.25">
      <c r="E5733" s="173"/>
      <c r="F5733" s="63" t="s">
        <v>7306</v>
      </c>
      <c r="G5733" s="34" t="s">
        <v>1573</v>
      </c>
      <c r="H5733" s="31">
        <f t="shared" si="90"/>
        <v>0.109888</v>
      </c>
    </row>
    <row r="5734" spans="5:8" x14ac:dyDescent="0.25">
      <c r="E5734" s="173"/>
      <c r="F5734" s="63" t="s">
        <v>7307</v>
      </c>
      <c r="G5734" s="34" t="s">
        <v>1573</v>
      </c>
      <c r="H5734" s="31">
        <f t="shared" si="90"/>
        <v>0.109888</v>
      </c>
    </row>
    <row r="5735" spans="5:8" x14ac:dyDescent="0.25">
      <c r="E5735" s="173"/>
      <c r="F5735" s="63" t="s">
        <v>7308</v>
      </c>
      <c r="G5735" s="34" t="s">
        <v>1557</v>
      </c>
      <c r="H5735" s="31">
        <f t="shared" si="90"/>
        <v>0.10960000000000003</v>
      </c>
    </row>
    <row r="5736" spans="5:8" x14ac:dyDescent="0.25">
      <c r="E5736" s="173"/>
      <c r="F5736" s="63" t="s">
        <v>7309</v>
      </c>
      <c r="G5736" s="34" t="s">
        <v>1557</v>
      </c>
      <c r="H5736" s="31">
        <f t="shared" si="90"/>
        <v>0.10960000000000003</v>
      </c>
    </row>
    <row r="5737" spans="5:8" x14ac:dyDescent="0.25">
      <c r="E5737" s="173"/>
      <c r="F5737" s="63" t="s">
        <v>7310</v>
      </c>
      <c r="G5737" s="34" t="s">
        <v>7735</v>
      </c>
      <c r="H5737" s="31">
        <f t="shared" si="90"/>
        <v>0.10960000000000003</v>
      </c>
    </row>
    <row r="5738" spans="5:8" x14ac:dyDescent="0.25">
      <c r="E5738" s="173"/>
      <c r="F5738" s="63" t="s">
        <v>7311</v>
      </c>
      <c r="G5738" s="34" t="s">
        <v>1557</v>
      </c>
      <c r="H5738" s="31">
        <f t="shared" si="90"/>
        <v>0.10960000000000003</v>
      </c>
    </row>
    <row r="5739" spans="5:8" x14ac:dyDescent="0.25">
      <c r="E5739" s="173"/>
      <c r="F5739" s="63" t="s">
        <v>7312</v>
      </c>
      <c r="G5739" s="34" t="s">
        <v>1557</v>
      </c>
      <c r="H5739" s="31">
        <f t="shared" si="90"/>
        <v>0.10960000000000003</v>
      </c>
    </row>
    <row r="5740" spans="5:8" x14ac:dyDescent="0.25">
      <c r="E5740" s="173"/>
      <c r="F5740" s="63" t="s">
        <v>7313</v>
      </c>
      <c r="G5740" s="34" t="s">
        <v>1573</v>
      </c>
      <c r="H5740" s="31">
        <f t="shared" si="90"/>
        <v>0.109888</v>
      </c>
    </row>
    <row r="5741" spans="5:8" x14ac:dyDescent="0.25">
      <c r="E5741" s="173"/>
      <c r="F5741" s="63" t="s">
        <v>7314</v>
      </c>
      <c r="G5741" s="34" t="s">
        <v>1573</v>
      </c>
      <c r="H5741" s="31">
        <f t="shared" si="90"/>
        <v>0.109888</v>
      </c>
    </row>
    <row r="5742" spans="5:8" x14ac:dyDescent="0.25">
      <c r="E5742" s="173"/>
      <c r="F5742" s="63" t="s">
        <v>7315</v>
      </c>
      <c r="G5742" s="34" t="s">
        <v>1557</v>
      </c>
      <c r="H5742" s="31">
        <f t="shared" si="90"/>
        <v>0.10960000000000003</v>
      </c>
    </row>
    <row r="5743" spans="5:8" ht="15.75" thickBot="1" x14ac:dyDescent="0.3">
      <c r="E5743" s="173"/>
      <c r="F5743" s="63" t="s">
        <v>7316</v>
      </c>
      <c r="G5743" s="34" t="s">
        <v>1557</v>
      </c>
      <c r="H5743" s="61">
        <f t="shared" si="90"/>
        <v>0.10960000000000003</v>
      </c>
    </row>
    <row r="5744" spans="5:8" x14ac:dyDescent="0.25">
      <c r="E5744" s="173"/>
      <c r="F5744" s="63" t="s">
        <v>7318</v>
      </c>
      <c r="G5744" s="34" t="s">
        <v>7735</v>
      </c>
      <c r="H5744" s="31">
        <f t="shared" si="90"/>
        <v>0.10960000000000003</v>
      </c>
    </row>
    <row r="5745" spans="5:8" x14ac:dyDescent="0.25">
      <c r="E5745" s="173"/>
      <c r="F5745" s="63" t="s">
        <v>7319</v>
      </c>
      <c r="G5745" s="34" t="s">
        <v>7737</v>
      </c>
      <c r="H5745" s="31">
        <f t="shared" si="90"/>
        <v>1</v>
      </c>
    </row>
    <row r="5746" spans="5:8" ht="15.75" thickBot="1" x14ac:dyDescent="0.3">
      <c r="E5746" s="173"/>
      <c r="F5746" s="64" t="s">
        <v>7320</v>
      </c>
      <c r="G5746" s="34" t="s">
        <v>1557</v>
      </c>
      <c r="H5746" s="31">
        <f t="shared" si="90"/>
        <v>0.10960000000000003</v>
      </c>
    </row>
    <row r="5747" spans="5:8" ht="14.45" customHeight="1" x14ac:dyDescent="0.25">
      <c r="E5747" s="174" t="s">
        <v>7317</v>
      </c>
      <c r="F5747" s="68" t="s">
        <v>7321</v>
      </c>
      <c r="G5747" s="34" t="s">
        <v>1559</v>
      </c>
      <c r="H5747" s="31">
        <f t="shared" si="90"/>
        <v>0.10809999999999997</v>
      </c>
    </row>
    <row r="5748" spans="5:8" x14ac:dyDescent="0.25">
      <c r="E5748" s="175"/>
      <c r="F5748" s="63" t="s">
        <v>7322</v>
      </c>
      <c r="G5748" s="34" t="s">
        <v>1559</v>
      </c>
      <c r="H5748" s="31">
        <f t="shared" si="90"/>
        <v>0.10809999999999997</v>
      </c>
    </row>
    <row r="5749" spans="5:8" x14ac:dyDescent="0.25">
      <c r="E5749" s="175"/>
      <c r="F5749" s="63" t="s">
        <v>7323</v>
      </c>
      <c r="G5749" s="34" t="s">
        <v>1559</v>
      </c>
      <c r="H5749" s="31">
        <f t="shared" si="90"/>
        <v>0.10809999999999997</v>
      </c>
    </row>
    <row r="5750" spans="5:8" x14ac:dyDescent="0.25">
      <c r="E5750" s="175"/>
      <c r="F5750" s="63" t="s">
        <v>7324</v>
      </c>
      <c r="G5750" s="34" t="s">
        <v>1559</v>
      </c>
      <c r="H5750" s="31">
        <f t="shared" si="90"/>
        <v>0.10809999999999997</v>
      </c>
    </row>
    <row r="5751" spans="5:8" x14ac:dyDescent="0.25">
      <c r="E5751" s="175"/>
      <c r="F5751" s="63" t="s">
        <v>7325</v>
      </c>
      <c r="G5751" s="34" t="s">
        <v>1548</v>
      </c>
      <c r="H5751" s="31">
        <f t="shared" si="90"/>
        <v>8.5600000000000009E-2</v>
      </c>
    </row>
    <row r="5752" spans="5:8" x14ac:dyDescent="0.25">
      <c r="E5752" s="175"/>
      <c r="F5752" s="63" t="s">
        <v>7326</v>
      </c>
      <c r="G5752" s="34" t="s">
        <v>1573</v>
      </c>
      <c r="H5752" s="31">
        <f t="shared" si="90"/>
        <v>0.109888</v>
      </c>
    </row>
    <row r="5753" spans="5:8" x14ac:dyDescent="0.25">
      <c r="E5753" s="175"/>
      <c r="F5753" s="63" t="s">
        <v>7327</v>
      </c>
      <c r="G5753" s="34" t="s">
        <v>7736</v>
      </c>
      <c r="H5753" s="31">
        <f t="shared" si="90"/>
        <v>0</v>
      </c>
    </row>
    <row r="5754" spans="5:8" x14ac:dyDescent="0.25">
      <c r="E5754" s="175"/>
      <c r="F5754" s="63" t="s">
        <v>7328</v>
      </c>
      <c r="G5754" s="34" t="s">
        <v>7736</v>
      </c>
      <c r="H5754" s="31">
        <f t="shared" si="90"/>
        <v>0</v>
      </c>
    </row>
    <row r="5755" spans="5:8" x14ac:dyDescent="0.25">
      <c r="E5755" s="175"/>
      <c r="F5755" s="63" t="s">
        <v>7329</v>
      </c>
      <c r="G5755" s="34" t="s">
        <v>7736</v>
      </c>
      <c r="H5755" s="31">
        <f t="shared" si="90"/>
        <v>0</v>
      </c>
    </row>
    <row r="5756" spans="5:8" x14ac:dyDescent="0.25">
      <c r="E5756" s="175"/>
      <c r="F5756" s="63" t="s">
        <v>7330</v>
      </c>
      <c r="G5756" s="34" t="s">
        <v>1548</v>
      </c>
      <c r="H5756" s="31">
        <f t="shared" si="90"/>
        <v>8.5600000000000009E-2</v>
      </c>
    </row>
    <row r="5757" spans="5:8" x14ac:dyDescent="0.25">
      <c r="E5757" s="175"/>
      <c r="F5757" s="63" t="s">
        <v>7331</v>
      </c>
      <c r="G5757" s="34" t="s">
        <v>7734</v>
      </c>
      <c r="H5757" s="31">
        <f t="shared" si="90"/>
        <v>0.11529999999999996</v>
      </c>
    </row>
    <row r="5758" spans="5:8" x14ac:dyDescent="0.25">
      <c r="E5758" s="175"/>
      <c r="F5758" s="63" t="s">
        <v>7332</v>
      </c>
      <c r="G5758" s="34" t="s">
        <v>1600</v>
      </c>
      <c r="H5758" s="31">
        <f t="shared" si="90"/>
        <v>0.11529999999999996</v>
      </c>
    </row>
    <row r="5759" spans="5:8" x14ac:dyDescent="0.25">
      <c r="E5759" s="175"/>
      <c r="F5759" s="63" t="s">
        <v>7333</v>
      </c>
      <c r="G5759" s="34" t="s">
        <v>7735</v>
      </c>
      <c r="H5759" s="31">
        <f t="shared" si="90"/>
        <v>0.10960000000000003</v>
      </c>
    </row>
    <row r="5760" spans="5:8" x14ac:dyDescent="0.25">
      <c r="E5760" s="175"/>
      <c r="F5760" s="63" t="s">
        <v>7334</v>
      </c>
      <c r="G5760" s="34" t="s">
        <v>7735</v>
      </c>
      <c r="H5760" s="31">
        <f t="shared" si="90"/>
        <v>0.10960000000000003</v>
      </c>
    </row>
    <row r="5761" spans="5:8" x14ac:dyDescent="0.25">
      <c r="E5761" s="175"/>
      <c r="F5761" s="63" t="s">
        <v>7335</v>
      </c>
      <c r="G5761" s="34" t="s">
        <v>7742</v>
      </c>
      <c r="H5761" s="31">
        <f t="shared" si="90"/>
        <v>0.11111111111111116</v>
      </c>
    </row>
    <row r="5762" spans="5:8" x14ac:dyDescent="0.25">
      <c r="E5762" s="175"/>
      <c r="F5762" s="63" t="s">
        <v>7336</v>
      </c>
      <c r="G5762" s="34" t="s">
        <v>7734</v>
      </c>
      <c r="H5762" s="31">
        <f t="shared" si="90"/>
        <v>0.11529999999999996</v>
      </c>
    </row>
    <row r="5763" spans="5:8" x14ac:dyDescent="0.25">
      <c r="E5763" s="175"/>
      <c r="F5763" s="63" t="s">
        <v>7337</v>
      </c>
      <c r="G5763" s="34" t="s">
        <v>7736</v>
      </c>
      <c r="H5763" s="31">
        <f t="shared" si="90"/>
        <v>0</v>
      </c>
    </row>
    <row r="5764" spans="5:8" x14ac:dyDescent="0.25">
      <c r="E5764" s="175"/>
      <c r="F5764" s="63" t="s">
        <v>7338</v>
      </c>
      <c r="G5764" s="34" t="s">
        <v>7734</v>
      </c>
      <c r="H5764" s="31">
        <f t="shared" ref="H5764:H5827" si="91">VLOOKUP(G5764,$A$4:$B$31,2,FALSE)</f>
        <v>0.11529999999999996</v>
      </c>
    </row>
    <row r="5765" spans="5:8" x14ac:dyDescent="0.25">
      <c r="E5765" s="175"/>
      <c r="F5765" s="63" t="s">
        <v>7339</v>
      </c>
      <c r="G5765" s="34" t="s">
        <v>7748</v>
      </c>
      <c r="H5765" s="31">
        <f t="shared" si="91"/>
        <v>0.11639999999999995</v>
      </c>
    </row>
    <row r="5766" spans="5:8" x14ac:dyDescent="0.25">
      <c r="E5766" s="175"/>
      <c r="F5766" s="63" t="s">
        <v>7340</v>
      </c>
      <c r="G5766" s="34" t="s">
        <v>7735</v>
      </c>
      <c r="H5766" s="31">
        <f t="shared" si="91"/>
        <v>0.10960000000000003</v>
      </c>
    </row>
    <row r="5767" spans="5:8" x14ac:dyDescent="0.25">
      <c r="E5767" s="175"/>
      <c r="F5767" s="63" t="s">
        <v>7341</v>
      </c>
      <c r="G5767" s="34" t="s">
        <v>7735</v>
      </c>
      <c r="H5767" s="31">
        <f t="shared" si="91"/>
        <v>0.10960000000000003</v>
      </c>
    </row>
    <row r="5768" spans="5:8" x14ac:dyDescent="0.25">
      <c r="E5768" s="175"/>
      <c r="F5768" s="63" t="s">
        <v>7342</v>
      </c>
      <c r="G5768" s="34" t="s">
        <v>7735</v>
      </c>
      <c r="H5768" s="31">
        <f t="shared" si="91"/>
        <v>0.10960000000000003</v>
      </c>
    </row>
    <row r="5769" spans="5:8" x14ac:dyDescent="0.25">
      <c r="E5769" s="175"/>
      <c r="F5769" s="63" t="s">
        <v>7343</v>
      </c>
      <c r="G5769" s="34" t="s">
        <v>1573</v>
      </c>
      <c r="H5769" s="31">
        <f t="shared" si="91"/>
        <v>0.109888</v>
      </c>
    </row>
    <row r="5770" spans="5:8" x14ac:dyDescent="0.25">
      <c r="E5770" s="175"/>
      <c r="F5770" s="63" t="s">
        <v>7344</v>
      </c>
      <c r="G5770" s="34" t="s">
        <v>7735</v>
      </c>
      <c r="H5770" s="31">
        <f t="shared" si="91"/>
        <v>0.10960000000000003</v>
      </c>
    </row>
    <row r="5771" spans="5:8" x14ac:dyDescent="0.25">
      <c r="E5771" s="175"/>
      <c r="F5771" s="63" t="s">
        <v>7345</v>
      </c>
      <c r="G5771" s="34" t="s">
        <v>1548</v>
      </c>
      <c r="H5771" s="31">
        <f t="shared" si="91"/>
        <v>8.5600000000000009E-2</v>
      </c>
    </row>
    <row r="5772" spans="5:8" x14ac:dyDescent="0.25">
      <c r="E5772" s="175"/>
      <c r="F5772" s="63" t="s">
        <v>7346</v>
      </c>
      <c r="G5772" s="34" t="s">
        <v>1559</v>
      </c>
      <c r="H5772" s="31">
        <f t="shared" si="91"/>
        <v>0.10809999999999997</v>
      </c>
    </row>
    <row r="5773" spans="5:8" x14ac:dyDescent="0.25">
      <c r="E5773" s="175"/>
      <c r="F5773" s="63" t="s">
        <v>7347</v>
      </c>
      <c r="G5773" s="34" t="s">
        <v>7734</v>
      </c>
      <c r="H5773" s="31">
        <f t="shared" si="91"/>
        <v>0.11529999999999996</v>
      </c>
    </row>
    <row r="5774" spans="5:8" x14ac:dyDescent="0.25">
      <c r="E5774" s="175"/>
      <c r="F5774" s="63" t="s">
        <v>7348</v>
      </c>
      <c r="G5774" s="34" t="s">
        <v>7734</v>
      </c>
      <c r="H5774" s="31">
        <f t="shared" si="91"/>
        <v>0.11529999999999996</v>
      </c>
    </row>
    <row r="5775" spans="5:8" x14ac:dyDescent="0.25">
      <c r="E5775" s="175"/>
      <c r="F5775" s="63" t="s">
        <v>7349</v>
      </c>
      <c r="G5775" s="34" t="s">
        <v>7747</v>
      </c>
      <c r="H5775" s="31">
        <f t="shared" si="91"/>
        <v>1.2220987243040216E-2</v>
      </c>
    </row>
    <row r="5776" spans="5:8" x14ac:dyDescent="0.25">
      <c r="E5776" s="175"/>
      <c r="F5776" s="63" t="s">
        <v>7350</v>
      </c>
      <c r="G5776" s="34" t="s">
        <v>1581</v>
      </c>
      <c r="H5776" s="31">
        <f t="shared" si="91"/>
        <v>0</v>
      </c>
    </row>
    <row r="5777" spans="5:8" x14ac:dyDescent="0.25">
      <c r="E5777" s="175"/>
      <c r="F5777" s="63" t="s">
        <v>7351</v>
      </c>
      <c r="G5777" s="34" t="s">
        <v>1573</v>
      </c>
      <c r="H5777" s="31">
        <f t="shared" si="91"/>
        <v>0.109888</v>
      </c>
    </row>
    <row r="5778" spans="5:8" x14ac:dyDescent="0.25">
      <c r="E5778" s="175"/>
      <c r="F5778" s="63" t="s">
        <v>7352</v>
      </c>
      <c r="G5778" s="34" t="s">
        <v>1573</v>
      </c>
      <c r="H5778" s="31">
        <f t="shared" si="91"/>
        <v>0.109888</v>
      </c>
    </row>
    <row r="5779" spans="5:8" x14ac:dyDescent="0.25">
      <c r="E5779" s="175"/>
      <c r="F5779" s="63" t="s">
        <v>7353</v>
      </c>
      <c r="G5779" s="34" t="s">
        <v>1573</v>
      </c>
      <c r="H5779" s="31">
        <f t="shared" si="91"/>
        <v>0.109888</v>
      </c>
    </row>
    <row r="5780" spans="5:8" x14ac:dyDescent="0.25">
      <c r="E5780" s="175"/>
      <c r="F5780" s="63" t="s">
        <v>7354</v>
      </c>
      <c r="G5780" s="34" t="s">
        <v>1557</v>
      </c>
      <c r="H5780" s="31">
        <f t="shared" si="91"/>
        <v>0.10960000000000003</v>
      </c>
    </row>
    <row r="5781" spans="5:8" x14ac:dyDescent="0.25">
      <c r="E5781" s="175"/>
      <c r="F5781" s="63" t="s">
        <v>7355</v>
      </c>
      <c r="G5781" s="34" t="s">
        <v>1557</v>
      </c>
      <c r="H5781" s="31">
        <f t="shared" si="91"/>
        <v>0.10960000000000003</v>
      </c>
    </row>
    <row r="5782" spans="5:8" x14ac:dyDescent="0.25">
      <c r="E5782" s="175"/>
      <c r="F5782" s="63" t="s">
        <v>7356</v>
      </c>
      <c r="G5782" s="34" t="s">
        <v>1557</v>
      </c>
      <c r="H5782" s="31">
        <f t="shared" si="91"/>
        <v>0.10960000000000003</v>
      </c>
    </row>
    <row r="5783" spans="5:8" x14ac:dyDescent="0.25">
      <c r="E5783" s="175"/>
      <c r="F5783" s="63" t="s">
        <v>7357</v>
      </c>
      <c r="G5783" s="34" t="s">
        <v>1561</v>
      </c>
      <c r="H5783" s="31">
        <f t="shared" si="91"/>
        <v>0.10299999999999998</v>
      </c>
    </row>
    <row r="5784" spans="5:8" x14ac:dyDescent="0.25">
      <c r="E5784" s="175"/>
      <c r="F5784" s="63" t="s">
        <v>7358</v>
      </c>
      <c r="G5784" s="34" t="s">
        <v>1557</v>
      </c>
      <c r="H5784" s="31">
        <f t="shared" si="91"/>
        <v>0.10960000000000003</v>
      </c>
    </row>
    <row r="5785" spans="5:8" ht="15.75" thickBot="1" x14ac:dyDescent="0.3">
      <c r="E5785" s="175"/>
      <c r="F5785" s="63" t="s">
        <v>7359</v>
      </c>
      <c r="G5785" s="34" t="s">
        <v>7747</v>
      </c>
      <c r="H5785" s="61">
        <f t="shared" si="91"/>
        <v>1.2220987243040216E-2</v>
      </c>
    </row>
    <row r="5786" spans="5:8" x14ac:dyDescent="0.25">
      <c r="E5786" s="175"/>
      <c r="F5786" s="63" t="s">
        <v>7361</v>
      </c>
      <c r="G5786" s="34" t="s">
        <v>1573</v>
      </c>
      <c r="H5786" s="31">
        <f t="shared" si="91"/>
        <v>0.109888</v>
      </c>
    </row>
    <row r="5787" spans="5:8" x14ac:dyDescent="0.25">
      <c r="E5787" s="175"/>
      <c r="F5787" s="63" t="s">
        <v>7362</v>
      </c>
      <c r="G5787" s="34" t="s">
        <v>1557</v>
      </c>
      <c r="H5787" s="31">
        <f t="shared" si="91"/>
        <v>0.10960000000000003</v>
      </c>
    </row>
    <row r="5788" spans="5:8" ht="15.75" thickBot="1" x14ac:dyDescent="0.3">
      <c r="E5788" s="176"/>
      <c r="F5788" s="64" t="s">
        <v>7363</v>
      </c>
      <c r="G5788" s="34" t="s">
        <v>1557</v>
      </c>
      <c r="H5788" s="31">
        <f t="shared" si="91"/>
        <v>0.10960000000000003</v>
      </c>
    </row>
    <row r="5789" spans="5:8" ht="14.45" customHeight="1" x14ac:dyDescent="0.25">
      <c r="E5789" s="177" t="s">
        <v>7360</v>
      </c>
      <c r="F5789" s="119" t="s">
        <v>7364</v>
      </c>
      <c r="G5789" s="34" t="s">
        <v>1559</v>
      </c>
      <c r="H5789" s="31">
        <f t="shared" si="91"/>
        <v>0.10809999999999997</v>
      </c>
    </row>
    <row r="5790" spans="5:8" x14ac:dyDescent="0.25">
      <c r="E5790" s="178"/>
      <c r="F5790" s="65" t="s">
        <v>7365</v>
      </c>
      <c r="G5790" s="34" t="s">
        <v>1559</v>
      </c>
      <c r="H5790" s="31">
        <f t="shared" si="91"/>
        <v>0.10809999999999997</v>
      </c>
    </row>
    <row r="5791" spans="5:8" x14ac:dyDescent="0.25">
      <c r="E5791" s="178"/>
      <c r="F5791" s="65" t="s">
        <v>7366</v>
      </c>
      <c r="G5791" s="34" t="s">
        <v>1559</v>
      </c>
      <c r="H5791" s="31">
        <f t="shared" si="91"/>
        <v>0.10809999999999997</v>
      </c>
    </row>
    <row r="5792" spans="5:8" x14ac:dyDescent="0.25">
      <c r="E5792" s="178"/>
      <c r="F5792" s="65" t="s">
        <v>7367</v>
      </c>
      <c r="G5792" s="34" t="s">
        <v>1559</v>
      </c>
      <c r="H5792" s="31">
        <f t="shared" si="91"/>
        <v>0.10809999999999997</v>
      </c>
    </row>
    <row r="5793" spans="5:8" x14ac:dyDescent="0.25">
      <c r="E5793" s="178"/>
      <c r="F5793" s="65" t="s">
        <v>7368</v>
      </c>
      <c r="G5793" s="30" t="s">
        <v>1548</v>
      </c>
      <c r="H5793" s="31">
        <f t="shared" si="91"/>
        <v>8.5600000000000009E-2</v>
      </c>
    </row>
    <row r="5794" spans="5:8" x14ac:dyDescent="0.25">
      <c r="E5794" s="178"/>
      <c r="F5794" s="65" t="s">
        <v>7369</v>
      </c>
      <c r="G5794" s="34" t="s">
        <v>1559</v>
      </c>
      <c r="H5794" s="31">
        <f t="shared" si="91"/>
        <v>0.10809999999999997</v>
      </c>
    </row>
    <row r="5795" spans="5:8" x14ac:dyDescent="0.25">
      <c r="E5795" s="178"/>
      <c r="F5795" s="65" t="s">
        <v>7370</v>
      </c>
      <c r="G5795" s="34" t="s">
        <v>1559</v>
      </c>
      <c r="H5795" s="31">
        <f t="shared" si="91"/>
        <v>0.10809999999999997</v>
      </c>
    </row>
    <row r="5796" spans="5:8" x14ac:dyDescent="0.25">
      <c r="E5796" s="178"/>
      <c r="F5796" s="65" t="s">
        <v>7371</v>
      </c>
      <c r="G5796" s="30" t="s">
        <v>1573</v>
      </c>
      <c r="H5796" s="31">
        <f t="shared" si="91"/>
        <v>0.109888</v>
      </c>
    </row>
    <row r="5797" spans="5:8" x14ac:dyDescent="0.25">
      <c r="E5797" s="178"/>
      <c r="F5797" s="65" t="s">
        <v>7372</v>
      </c>
      <c r="G5797" s="34" t="s">
        <v>1559</v>
      </c>
      <c r="H5797" s="31">
        <f t="shared" si="91"/>
        <v>0.10809999999999997</v>
      </c>
    </row>
    <row r="5798" spans="5:8" x14ac:dyDescent="0.25">
      <c r="E5798" s="178"/>
      <c r="F5798" s="65" t="s">
        <v>7373</v>
      </c>
      <c r="G5798" s="34" t="s">
        <v>1559</v>
      </c>
      <c r="H5798" s="31">
        <f t="shared" si="91"/>
        <v>0.10809999999999997</v>
      </c>
    </row>
    <row r="5799" spans="5:8" x14ac:dyDescent="0.25">
      <c r="E5799" s="178"/>
      <c r="F5799" s="65" t="s">
        <v>7374</v>
      </c>
      <c r="G5799" s="34" t="s">
        <v>1559</v>
      </c>
      <c r="H5799" s="31">
        <f t="shared" si="91"/>
        <v>0.10809999999999997</v>
      </c>
    </row>
    <row r="5800" spans="5:8" x14ac:dyDescent="0.25">
      <c r="E5800" s="178"/>
      <c r="F5800" s="65" t="s">
        <v>7375</v>
      </c>
      <c r="G5800" s="34" t="s">
        <v>1559</v>
      </c>
      <c r="H5800" s="31">
        <f t="shared" si="91"/>
        <v>0.10809999999999997</v>
      </c>
    </row>
    <row r="5801" spans="5:8" x14ac:dyDescent="0.25">
      <c r="E5801" s="178"/>
      <c r="F5801" s="65" t="s">
        <v>7376</v>
      </c>
      <c r="G5801" s="34" t="s">
        <v>1559</v>
      </c>
      <c r="H5801" s="31">
        <f t="shared" si="91"/>
        <v>0.10809999999999997</v>
      </c>
    </row>
    <row r="5802" spans="5:8" x14ac:dyDescent="0.25">
      <c r="E5802" s="178"/>
      <c r="F5802" s="65" t="s">
        <v>7377</v>
      </c>
      <c r="G5802" s="34" t="s">
        <v>1559</v>
      </c>
      <c r="H5802" s="31">
        <f t="shared" si="91"/>
        <v>0.10809999999999997</v>
      </c>
    </row>
    <row r="5803" spans="5:8" x14ac:dyDescent="0.25">
      <c r="E5803" s="178"/>
      <c r="F5803" s="65" t="s">
        <v>7378</v>
      </c>
      <c r="G5803" s="34" t="s">
        <v>1559</v>
      </c>
      <c r="H5803" s="31">
        <f t="shared" si="91"/>
        <v>0.10809999999999997</v>
      </c>
    </row>
    <row r="5804" spans="5:8" x14ac:dyDescent="0.25">
      <c r="E5804" s="178"/>
      <c r="F5804" s="65" t="s">
        <v>7379</v>
      </c>
      <c r="G5804" s="34" t="s">
        <v>1559</v>
      </c>
      <c r="H5804" s="31">
        <f t="shared" si="91"/>
        <v>0.10809999999999997</v>
      </c>
    </row>
    <row r="5805" spans="5:8" x14ac:dyDescent="0.25">
      <c r="E5805" s="178"/>
      <c r="F5805" s="65" t="s">
        <v>7380</v>
      </c>
      <c r="G5805" s="34" t="s">
        <v>1559</v>
      </c>
      <c r="H5805" s="31">
        <f t="shared" si="91"/>
        <v>0.10809999999999997</v>
      </c>
    </row>
    <row r="5806" spans="5:8" x14ac:dyDescent="0.25">
      <c r="E5806" s="178"/>
      <c r="F5806" s="65" t="s">
        <v>7381</v>
      </c>
      <c r="G5806" s="34" t="s">
        <v>1559</v>
      </c>
      <c r="H5806" s="31">
        <f t="shared" si="91"/>
        <v>0.10809999999999997</v>
      </c>
    </row>
    <row r="5807" spans="5:8" x14ac:dyDescent="0.25">
      <c r="E5807" s="178"/>
      <c r="F5807" s="65" t="s">
        <v>7382</v>
      </c>
      <c r="G5807" s="34" t="s">
        <v>1559</v>
      </c>
      <c r="H5807" s="31">
        <f t="shared" si="91"/>
        <v>0.10809999999999997</v>
      </c>
    </row>
    <row r="5808" spans="5:8" x14ac:dyDescent="0.25">
      <c r="E5808" s="178"/>
      <c r="F5808" s="65" t="s">
        <v>7383</v>
      </c>
      <c r="G5808" s="34" t="s">
        <v>1559</v>
      </c>
      <c r="H5808" s="31">
        <f t="shared" si="91"/>
        <v>0.10809999999999997</v>
      </c>
    </row>
    <row r="5809" spans="5:8" x14ac:dyDescent="0.25">
      <c r="E5809" s="178"/>
      <c r="F5809" s="65" t="s">
        <v>7384</v>
      </c>
      <c r="G5809" s="30" t="s">
        <v>7749</v>
      </c>
      <c r="H5809" s="31">
        <f t="shared" si="91"/>
        <v>0</v>
      </c>
    </row>
    <row r="5810" spans="5:8" x14ac:dyDescent="0.25">
      <c r="E5810" s="178"/>
      <c r="F5810" s="65" t="s">
        <v>7385</v>
      </c>
      <c r="G5810" s="34" t="s">
        <v>268</v>
      </c>
      <c r="H5810" s="31">
        <f t="shared" si="91"/>
        <v>1.2220987243040216E-2</v>
      </c>
    </row>
    <row r="5811" spans="5:8" x14ac:dyDescent="0.25">
      <c r="E5811" s="178"/>
      <c r="F5811" s="65" t="s">
        <v>7386</v>
      </c>
      <c r="G5811" s="34" t="s">
        <v>7750</v>
      </c>
      <c r="H5811" s="31">
        <f t="shared" si="91"/>
        <v>8.5600000000000009E-2</v>
      </c>
    </row>
    <row r="5812" spans="5:8" x14ac:dyDescent="0.25">
      <c r="E5812" s="178"/>
      <c r="F5812" s="65" t="s">
        <v>7387</v>
      </c>
      <c r="G5812" s="34" t="s">
        <v>7750</v>
      </c>
      <c r="H5812" s="31">
        <f t="shared" si="91"/>
        <v>8.5600000000000009E-2</v>
      </c>
    </row>
    <row r="5813" spans="5:8" x14ac:dyDescent="0.25">
      <c r="E5813" s="178"/>
      <c r="F5813" s="65" t="s">
        <v>7388</v>
      </c>
      <c r="G5813" s="34" t="s">
        <v>7751</v>
      </c>
      <c r="H5813" s="31">
        <f t="shared" si="91"/>
        <v>0.11529999999999996</v>
      </c>
    </row>
    <row r="5814" spans="5:8" x14ac:dyDescent="0.25">
      <c r="E5814" s="178"/>
      <c r="F5814" s="65" t="s">
        <v>7389</v>
      </c>
      <c r="G5814" s="30" t="s">
        <v>7749</v>
      </c>
      <c r="H5814" s="31">
        <f t="shared" si="91"/>
        <v>0</v>
      </c>
    </row>
    <row r="5815" spans="5:8" x14ac:dyDescent="0.25">
      <c r="E5815" s="178"/>
      <c r="F5815" s="65" t="s">
        <v>7390</v>
      </c>
      <c r="G5815" s="34" t="s">
        <v>268</v>
      </c>
      <c r="H5815" s="31">
        <f t="shared" si="91"/>
        <v>1.2220987243040216E-2</v>
      </c>
    </row>
    <row r="5816" spans="5:8" x14ac:dyDescent="0.25">
      <c r="E5816" s="178"/>
      <c r="F5816" s="65" t="s">
        <v>7391</v>
      </c>
      <c r="G5816" s="34" t="s">
        <v>7752</v>
      </c>
      <c r="H5816" s="31">
        <f t="shared" si="91"/>
        <v>1</v>
      </c>
    </row>
    <row r="5817" spans="5:8" x14ac:dyDescent="0.25">
      <c r="E5817" s="178"/>
      <c r="F5817" s="65" t="s">
        <v>7392</v>
      </c>
      <c r="G5817" s="34" t="s">
        <v>7751</v>
      </c>
      <c r="H5817" s="31">
        <f t="shared" si="91"/>
        <v>0.11529999999999996</v>
      </c>
    </row>
    <row r="5818" spans="5:8" x14ac:dyDescent="0.25">
      <c r="E5818" s="178"/>
      <c r="F5818" s="65" t="s">
        <v>7393</v>
      </c>
      <c r="G5818" s="30" t="s">
        <v>1584</v>
      </c>
      <c r="H5818" s="31">
        <f t="shared" si="91"/>
        <v>6.25E-2</v>
      </c>
    </row>
    <row r="5819" spans="5:8" x14ac:dyDescent="0.25">
      <c r="E5819" s="178"/>
      <c r="F5819" s="65" t="s">
        <v>7394</v>
      </c>
      <c r="G5819" s="30" t="s">
        <v>1584</v>
      </c>
      <c r="H5819" s="31">
        <f t="shared" si="91"/>
        <v>6.25E-2</v>
      </c>
    </row>
    <row r="5820" spans="5:8" x14ac:dyDescent="0.25">
      <c r="E5820" s="178"/>
      <c r="F5820" s="65" t="s">
        <v>7395</v>
      </c>
      <c r="G5820" s="34" t="s">
        <v>7751</v>
      </c>
      <c r="H5820" s="31">
        <f t="shared" si="91"/>
        <v>0.11529999999999996</v>
      </c>
    </row>
    <row r="5821" spans="5:8" x14ac:dyDescent="0.25">
      <c r="E5821" s="178"/>
      <c r="F5821" s="65" t="s">
        <v>7396</v>
      </c>
      <c r="G5821" s="30" t="s">
        <v>7749</v>
      </c>
      <c r="H5821" s="31">
        <f t="shared" si="91"/>
        <v>0</v>
      </c>
    </row>
    <row r="5822" spans="5:8" x14ac:dyDescent="0.25">
      <c r="E5822" s="178"/>
      <c r="F5822" s="65" t="s">
        <v>7397</v>
      </c>
      <c r="G5822" s="34" t="s">
        <v>7751</v>
      </c>
      <c r="H5822" s="31">
        <f t="shared" si="91"/>
        <v>0.11529999999999996</v>
      </c>
    </row>
    <row r="5823" spans="5:8" x14ac:dyDescent="0.25">
      <c r="E5823" s="178"/>
      <c r="F5823" s="65" t="s">
        <v>7398</v>
      </c>
      <c r="G5823" s="30" t="s">
        <v>1548</v>
      </c>
      <c r="H5823" s="31">
        <f t="shared" si="91"/>
        <v>8.5600000000000009E-2</v>
      </c>
    </row>
    <row r="5824" spans="5:8" x14ac:dyDescent="0.25">
      <c r="E5824" s="178"/>
      <c r="F5824" s="65" t="s">
        <v>7399</v>
      </c>
      <c r="G5824" s="34" t="s">
        <v>7753</v>
      </c>
      <c r="H5824" s="31">
        <f t="shared" si="91"/>
        <v>0.11639999999999995</v>
      </c>
    </row>
    <row r="5825" spans="5:8" x14ac:dyDescent="0.25">
      <c r="E5825" s="178"/>
      <c r="F5825" s="65" t="s">
        <v>7400</v>
      </c>
      <c r="G5825" s="30" t="s">
        <v>7749</v>
      </c>
      <c r="H5825" s="31">
        <f t="shared" si="91"/>
        <v>0</v>
      </c>
    </row>
    <row r="5826" spans="5:8" x14ac:dyDescent="0.25">
      <c r="E5826" s="178"/>
      <c r="F5826" s="65" t="s">
        <v>7401</v>
      </c>
      <c r="G5826" s="30" t="s">
        <v>7751</v>
      </c>
      <c r="H5826" s="31">
        <f t="shared" si="91"/>
        <v>0.11529999999999996</v>
      </c>
    </row>
    <row r="5827" spans="5:8" x14ac:dyDescent="0.25">
      <c r="E5827" s="178"/>
      <c r="F5827" s="65" t="s">
        <v>7402</v>
      </c>
      <c r="G5827" s="30" t="s">
        <v>1559</v>
      </c>
      <c r="H5827" s="31">
        <f t="shared" si="91"/>
        <v>0.10809999999999997</v>
      </c>
    </row>
    <row r="5828" spans="5:8" x14ac:dyDescent="0.25">
      <c r="E5828" s="178"/>
      <c r="F5828" s="65" t="s">
        <v>7403</v>
      </c>
      <c r="G5828" s="30" t="s">
        <v>1573</v>
      </c>
      <c r="H5828" s="31">
        <f t="shared" ref="H5828:H5891" si="92">VLOOKUP(G5828,$A$4:$B$31,2,FALSE)</f>
        <v>0.109888</v>
      </c>
    </row>
    <row r="5829" spans="5:8" x14ac:dyDescent="0.25">
      <c r="E5829" s="178"/>
      <c r="F5829" s="65" t="s">
        <v>7404</v>
      </c>
      <c r="G5829" s="34" t="s">
        <v>7754</v>
      </c>
      <c r="H5829" s="31">
        <f t="shared" si="92"/>
        <v>0.10960000000000003</v>
      </c>
    </row>
    <row r="5830" spans="5:8" x14ac:dyDescent="0.25">
      <c r="E5830" s="178"/>
      <c r="F5830" s="65" t="s">
        <v>7405</v>
      </c>
      <c r="G5830" s="34" t="s">
        <v>7754</v>
      </c>
      <c r="H5830" s="31">
        <f t="shared" si="92"/>
        <v>0.10960000000000003</v>
      </c>
    </row>
    <row r="5831" spans="5:8" x14ac:dyDescent="0.25">
      <c r="E5831" s="178"/>
      <c r="F5831" s="65" t="s">
        <v>7406</v>
      </c>
      <c r="G5831" s="30" t="s">
        <v>1561</v>
      </c>
      <c r="H5831" s="31">
        <f t="shared" si="92"/>
        <v>0.10299999999999998</v>
      </c>
    </row>
    <row r="5832" spans="5:8" x14ac:dyDescent="0.25">
      <c r="E5832" s="178"/>
      <c r="F5832" s="65" t="s">
        <v>7407</v>
      </c>
      <c r="G5832" s="34" t="s">
        <v>7754</v>
      </c>
      <c r="H5832" s="31">
        <f t="shared" si="92"/>
        <v>0.10960000000000003</v>
      </c>
    </row>
    <row r="5833" spans="5:8" x14ac:dyDescent="0.25">
      <c r="E5833" s="178"/>
      <c r="F5833" s="65" t="s">
        <v>7408</v>
      </c>
      <c r="G5833" s="34" t="s">
        <v>7754</v>
      </c>
      <c r="H5833" s="31">
        <f t="shared" si="92"/>
        <v>0.10960000000000003</v>
      </c>
    </row>
    <row r="5834" spans="5:8" x14ac:dyDescent="0.25">
      <c r="E5834" s="178"/>
      <c r="F5834" s="65" t="s">
        <v>7409</v>
      </c>
      <c r="G5834" s="34" t="s">
        <v>7754</v>
      </c>
      <c r="H5834" s="31">
        <f t="shared" si="92"/>
        <v>0.10960000000000003</v>
      </c>
    </row>
    <row r="5835" spans="5:8" x14ac:dyDescent="0.25">
      <c r="E5835" s="178"/>
      <c r="F5835" s="65" t="s">
        <v>7410</v>
      </c>
      <c r="G5835" s="34" t="s">
        <v>7755</v>
      </c>
      <c r="H5835" s="31">
        <f t="shared" si="92"/>
        <v>0.109888</v>
      </c>
    </row>
    <row r="5836" spans="5:8" x14ac:dyDescent="0.25">
      <c r="E5836" s="178"/>
      <c r="F5836" s="65" t="s">
        <v>7411</v>
      </c>
      <c r="G5836" s="30" t="s">
        <v>7749</v>
      </c>
      <c r="H5836" s="31">
        <f t="shared" si="92"/>
        <v>0</v>
      </c>
    </row>
    <row r="5837" spans="5:8" x14ac:dyDescent="0.25">
      <c r="E5837" s="178"/>
      <c r="F5837" s="65" t="s">
        <v>7412</v>
      </c>
      <c r="G5837" s="30" t="s">
        <v>7749</v>
      </c>
      <c r="H5837" s="31">
        <f t="shared" si="92"/>
        <v>0</v>
      </c>
    </row>
    <row r="5838" spans="5:8" x14ac:dyDescent="0.25">
      <c r="E5838" s="178"/>
      <c r="F5838" s="65" t="s">
        <v>7413</v>
      </c>
      <c r="G5838" s="34" t="s">
        <v>7755</v>
      </c>
      <c r="H5838" s="31">
        <f t="shared" si="92"/>
        <v>0.109888</v>
      </c>
    </row>
    <row r="5839" spans="5:8" x14ac:dyDescent="0.25">
      <c r="E5839" s="178"/>
      <c r="F5839" s="65" t="s">
        <v>7414</v>
      </c>
      <c r="G5839" s="34" t="s">
        <v>7755</v>
      </c>
      <c r="H5839" s="31">
        <f t="shared" si="92"/>
        <v>0.109888</v>
      </c>
    </row>
    <row r="5840" spans="5:8" x14ac:dyDescent="0.25">
      <c r="E5840" s="178"/>
      <c r="F5840" s="65" t="s">
        <v>7415</v>
      </c>
      <c r="G5840" s="30" t="s">
        <v>7754</v>
      </c>
      <c r="H5840" s="31">
        <f t="shared" si="92"/>
        <v>0.10960000000000003</v>
      </c>
    </row>
    <row r="5841" spans="5:8" x14ac:dyDescent="0.25">
      <c r="E5841" s="178"/>
      <c r="F5841" s="65" t="s">
        <v>7416</v>
      </c>
      <c r="G5841" s="30" t="s">
        <v>7754</v>
      </c>
      <c r="H5841" s="31">
        <f t="shared" si="92"/>
        <v>0.10960000000000003</v>
      </c>
    </row>
    <row r="5842" spans="5:8" ht="15.75" thickBot="1" x14ac:dyDescent="0.3">
      <c r="E5842" s="178"/>
      <c r="F5842" s="65" t="s">
        <v>7417</v>
      </c>
      <c r="G5842" s="30" t="s">
        <v>7751</v>
      </c>
      <c r="H5842" s="61">
        <f t="shared" si="92"/>
        <v>0.11529999999999996</v>
      </c>
    </row>
    <row r="5843" spans="5:8" x14ac:dyDescent="0.25">
      <c r="E5843" s="178"/>
      <c r="F5843" s="65" t="s">
        <v>7419</v>
      </c>
      <c r="G5843" s="34" t="s">
        <v>7754</v>
      </c>
      <c r="H5843" s="31">
        <f t="shared" si="92"/>
        <v>0.10960000000000003</v>
      </c>
    </row>
    <row r="5844" spans="5:8" x14ac:dyDescent="0.25">
      <c r="E5844" s="178"/>
      <c r="F5844" s="65" t="s">
        <v>7420</v>
      </c>
      <c r="G5844" s="34" t="s">
        <v>1559</v>
      </c>
      <c r="H5844" s="31">
        <f t="shared" si="92"/>
        <v>0.10809999999999997</v>
      </c>
    </row>
    <row r="5845" spans="5:8" ht="15.75" thickBot="1" x14ac:dyDescent="0.3">
      <c r="E5845" s="179"/>
      <c r="F5845" s="65" t="s">
        <v>7421</v>
      </c>
      <c r="G5845" s="34" t="s">
        <v>7754</v>
      </c>
      <c r="H5845" s="31">
        <f t="shared" si="92"/>
        <v>0.10960000000000003</v>
      </c>
    </row>
    <row r="5846" spans="5:8" ht="14.45" customHeight="1" x14ac:dyDescent="0.25">
      <c r="E5846" s="180" t="s">
        <v>7418</v>
      </c>
      <c r="F5846" s="119" t="s">
        <v>7422</v>
      </c>
      <c r="G5846" s="34" t="s">
        <v>1559</v>
      </c>
      <c r="H5846" s="31">
        <f t="shared" si="92"/>
        <v>0.10809999999999997</v>
      </c>
    </row>
    <row r="5847" spans="5:8" x14ac:dyDescent="0.25">
      <c r="E5847" s="181"/>
      <c r="F5847" s="65" t="s">
        <v>7423</v>
      </c>
      <c r="G5847" s="34" t="s">
        <v>1559</v>
      </c>
      <c r="H5847" s="31">
        <f t="shared" si="92"/>
        <v>0.10809999999999997</v>
      </c>
    </row>
    <row r="5848" spans="5:8" x14ac:dyDescent="0.25">
      <c r="E5848" s="181"/>
      <c r="F5848" s="65" t="s">
        <v>7424</v>
      </c>
      <c r="G5848" s="34" t="s">
        <v>1559</v>
      </c>
      <c r="H5848" s="31">
        <f t="shared" si="92"/>
        <v>0.10809999999999997</v>
      </c>
    </row>
    <row r="5849" spans="5:8" x14ac:dyDescent="0.25">
      <c r="E5849" s="181"/>
      <c r="F5849" s="65" t="s">
        <v>7425</v>
      </c>
      <c r="G5849" s="34" t="s">
        <v>1600</v>
      </c>
      <c r="H5849" s="31">
        <f t="shared" si="92"/>
        <v>0.11529999999999996</v>
      </c>
    </row>
    <row r="5850" spans="5:8" x14ac:dyDescent="0.25">
      <c r="E5850" s="181"/>
      <c r="F5850" s="65" t="s">
        <v>7426</v>
      </c>
      <c r="G5850" s="30" t="s">
        <v>7751</v>
      </c>
      <c r="H5850" s="31">
        <f t="shared" si="92"/>
        <v>0.11529999999999996</v>
      </c>
    </row>
    <row r="5851" spans="5:8" x14ac:dyDescent="0.25">
      <c r="E5851" s="181"/>
      <c r="F5851" s="65" t="s">
        <v>7427</v>
      </c>
      <c r="G5851" s="34" t="s">
        <v>1579</v>
      </c>
      <c r="H5851" s="31">
        <f t="shared" si="92"/>
        <v>1</v>
      </c>
    </row>
    <row r="5852" spans="5:8" x14ac:dyDescent="0.25">
      <c r="E5852" s="181"/>
      <c r="F5852" s="65" t="s">
        <v>7428</v>
      </c>
      <c r="G5852" s="30" t="s">
        <v>7749</v>
      </c>
      <c r="H5852" s="31">
        <f t="shared" si="92"/>
        <v>0</v>
      </c>
    </row>
    <row r="5853" spans="5:8" x14ac:dyDescent="0.25">
      <c r="E5853" s="181"/>
      <c r="F5853" s="65" t="s">
        <v>7429</v>
      </c>
      <c r="G5853" s="30" t="s">
        <v>1584</v>
      </c>
      <c r="H5853" s="31">
        <f t="shared" si="92"/>
        <v>6.25E-2</v>
      </c>
    </row>
    <row r="5854" spans="5:8" x14ac:dyDescent="0.25">
      <c r="E5854" s="181"/>
      <c r="F5854" s="65" t="s">
        <v>7430</v>
      </c>
      <c r="G5854" s="34" t="s">
        <v>7735</v>
      </c>
      <c r="H5854" s="31">
        <f t="shared" si="92"/>
        <v>0.10960000000000003</v>
      </c>
    </row>
    <row r="5855" spans="5:8" x14ac:dyDescent="0.25">
      <c r="E5855" s="181"/>
      <c r="F5855" s="65" t="s">
        <v>7431</v>
      </c>
      <c r="G5855" s="30" t="s">
        <v>7754</v>
      </c>
      <c r="H5855" s="31">
        <f t="shared" si="92"/>
        <v>0.10960000000000003</v>
      </c>
    </row>
    <row r="5856" spans="5:8" x14ac:dyDescent="0.25">
      <c r="E5856" s="181"/>
      <c r="F5856" s="65" t="s">
        <v>7432</v>
      </c>
      <c r="G5856" s="34" t="s">
        <v>1600</v>
      </c>
      <c r="H5856" s="31">
        <f t="shared" si="92"/>
        <v>0.11529999999999996</v>
      </c>
    </row>
    <row r="5857" spans="5:8" x14ac:dyDescent="0.25">
      <c r="E5857" s="181"/>
      <c r="F5857" s="65" t="s">
        <v>7433</v>
      </c>
      <c r="G5857" s="34" t="s">
        <v>7735</v>
      </c>
      <c r="H5857" s="31">
        <f t="shared" si="92"/>
        <v>0.10960000000000003</v>
      </c>
    </row>
    <row r="5858" spans="5:8" x14ac:dyDescent="0.25">
      <c r="E5858" s="181"/>
      <c r="F5858" s="65" t="s">
        <v>7434</v>
      </c>
      <c r="G5858" s="34" t="s">
        <v>1581</v>
      </c>
      <c r="H5858" s="31">
        <f t="shared" si="92"/>
        <v>0</v>
      </c>
    </row>
    <row r="5859" spans="5:8" x14ac:dyDescent="0.25">
      <c r="E5859" s="181"/>
      <c r="F5859" s="65" t="s">
        <v>7435</v>
      </c>
      <c r="G5859" s="30" t="s">
        <v>1584</v>
      </c>
      <c r="H5859" s="31">
        <f t="shared" si="92"/>
        <v>6.25E-2</v>
      </c>
    </row>
    <row r="5860" spans="5:8" x14ac:dyDescent="0.25">
      <c r="E5860" s="181"/>
      <c r="F5860" s="65" t="s">
        <v>7436</v>
      </c>
      <c r="G5860" s="30" t="s">
        <v>7749</v>
      </c>
      <c r="H5860" s="31">
        <f t="shared" si="92"/>
        <v>0</v>
      </c>
    </row>
    <row r="5861" spans="5:8" x14ac:dyDescent="0.25">
      <c r="E5861" s="181"/>
      <c r="F5861" s="65" t="s">
        <v>7437</v>
      </c>
      <c r="G5861" s="34" t="s">
        <v>1559</v>
      </c>
      <c r="H5861" s="31">
        <f t="shared" si="92"/>
        <v>0.10809999999999997</v>
      </c>
    </row>
    <row r="5862" spans="5:8" x14ac:dyDescent="0.25">
      <c r="E5862" s="181"/>
      <c r="F5862" s="65" t="s">
        <v>7438</v>
      </c>
      <c r="G5862" s="34" t="s">
        <v>1600</v>
      </c>
      <c r="H5862" s="31">
        <f t="shared" si="92"/>
        <v>0.11529999999999996</v>
      </c>
    </row>
    <row r="5863" spans="5:8" x14ac:dyDescent="0.25">
      <c r="E5863" s="181"/>
      <c r="F5863" s="65" t="s">
        <v>7439</v>
      </c>
      <c r="G5863" s="30" t="s">
        <v>7749</v>
      </c>
      <c r="H5863" s="31">
        <f t="shared" si="92"/>
        <v>0</v>
      </c>
    </row>
    <row r="5864" spans="5:8" x14ac:dyDescent="0.25">
      <c r="E5864" s="181"/>
      <c r="F5864" s="65" t="s">
        <v>7440</v>
      </c>
      <c r="G5864" s="34" t="s">
        <v>7735</v>
      </c>
      <c r="H5864" s="31">
        <f t="shared" si="92"/>
        <v>0.10960000000000003</v>
      </c>
    </row>
    <row r="5865" spans="5:8" x14ac:dyDescent="0.25">
      <c r="E5865" s="181"/>
      <c r="F5865" s="65" t="s">
        <v>7441</v>
      </c>
      <c r="G5865" s="34" t="s">
        <v>7735</v>
      </c>
      <c r="H5865" s="31">
        <f t="shared" si="92"/>
        <v>0.10960000000000003</v>
      </c>
    </row>
    <row r="5866" spans="5:8" x14ac:dyDescent="0.25">
      <c r="E5866" s="181"/>
      <c r="F5866" s="65" t="s">
        <v>7442</v>
      </c>
      <c r="G5866" s="34" t="s">
        <v>7735</v>
      </c>
      <c r="H5866" s="31">
        <f t="shared" si="92"/>
        <v>0.10960000000000003</v>
      </c>
    </row>
    <row r="5867" spans="5:8" x14ac:dyDescent="0.25">
      <c r="E5867" s="181"/>
      <c r="F5867" s="65" t="s">
        <v>7443</v>
      </c>
      <c r="G5867" s="34" t="s">
        <v>1573</v>
      </c>
      <c r="H5867" s="31">
        <f t="shared" si="92"/>
        <v>0.109888</v>
      </c>
    </row>
    <row r="5868" spans="5:8" x14ac:dyDescent="0.25">
      <c r="E5868" s="181"/>
      <c r="F5868" s="65" t="s">
        <v>7444</v>
      </c>
      <c r="G5868" s="30" t="s">
        <v>7754</v>
      </c>
      <c r="H5868" s="31">
        <f t="shared" si="92"/>
        <v>0.10960000000000003</v>
      </c>
    </row>
    <row r="5869" spans="5:8" x14ac:dyDescent="0.25">
      <c r="E5869" s="181"/>
      <c r="F5869" s="65" t="s">
        <v>7445</v>
      </c>
      <c r="G5869" s="30" t="s">
        <v>7754</v>
      </c>
      <c r="H5869" s="31">
        <f t="shared" si="92"/>
        <v>0.10960000000000003</v>
      </c>
    </row>
    <row r="5870" spans="5:8" x14ac:dyDescent="0.25">
      <c r="E5870" s="181"/>
      <c r="F5870" s="65" t="s">
        <v>7446</v>
      </c>
      <c r="G5870" s="34" t="s">
        <v>7735</v>
      </c>
      <c r="H5870" s="31">
        <f t="shared" si="92"/>
        <v>0.10960000000000003</v>
      </c>
    </row>
    <row r="5871" spans="5:8" x14ac:dyDescent="0.25">
      <c r="E5871" s="181"/>
      <c r="F5871" s="65" t="s">
        <v>7447</v>
      </c>
      <c r="G5871" s="34" t="s">
        <v>1573</v>
      </c>
      <c r="H5871" s="31">
        <f t="shared" si="92"/>
        <v>0.109888</v>
      </c>
    </row>
    <row r="5872" spans="5:8" x14ac:dyDescent="0.25">
      <c r="E5872" s="181"/>
      <c r="F5872" s="65" t="s">
        <v>7448</v>
      </c>
      <c r="G5872" s="30" t="s">
        <v>7754</v>
      </c>
      <c r="H5872" s="31">
        <f t="shared" si="92"/>
        <v>0.10960000000000003</v>
      </c>
    </row>
    <row r="5873" spans="5:8" x14ac:dyDescent="0.25">
      <c r="E5873" s="181"/>
      <c r="F5873" s="65" t="s">
        <v>7449</v>
      </c>
      <c r="G5873" s="30" t="s">
        <v>7754</v>
      </c>
      <c r="H5873" s="31">
        <f t="shared" si="92"/>
        <v>0.10960000000000003</v>
      </c>
    </row>
    <row r="5874" spans="5:8" x14ac:dyDescent="0.25">
      <c r="E5874" s="181"/>
      <c r="F5874" s="65" t="s">
        <v>7450</v>
      </c>
      <c r="G5874" s="34" t="s">
        <v>7735</v>
      </c>
      <c r="H5874" s="31">
        <f t="shared" si="92"/>
        <v>0.10960000000000003</v>
      </c>
    </row>
    <row r="5875" spans="5:8" x14ac:dyDescent="0.25">
      <c r="E5875" s="181"/>
      <c r="F5875" s="65" t="s">
        <v>7451</v>
      </c>
      <c r="G5875" s="30" t="s">
        <v>7751</v>
      </c>
      <c r="H5875" s="31">
        <f t="shared" si="92"/>
        <v>0.11529999999999996</v>
      </c>
    </row>
    <row r="5876" spans="5:8" ht="15.75" thickBot="1" x14ac:dyDescent="0.3">
      <c r="E5876" s="181"/>
      <c r="F5876" s="65" t="s">
        <v>7452</v>
      </c>
      <c r="G5876" s="34" t="s">
        <v>7735</v>
      </c>
      <c r="H5876" s="61">
        <f t="shared" si="92"/>
        <v>0.10960000000000003</v>
      </c>
    </row>
    <row r="5877" spans="5:8" x14ac:dyDescent="0.25">
      <c r="E5877" s="181"/>
      <c r="F5877" s="65" t="s">
        <v>7454</v>
      </c>
      <c r="G5877" s="34" t="s">
        <v>7735</v>
      </c>
      <c r="H5877" s="31">
        <f t="shared" si="92"/>
        <v>0.10960000000000003</v>
      </c>
    </row>
    <row r="5878" spans="5:8" x14ac:dyDescent="0.25">
      <c r="E5878" s="181"/>
      <c r="F5878" s="65" t="s">
        <v>7455</v>
      </c>
      <c r="G5878" s="34" t="s">
        <v>1600</v>
      </c>
      <c r="H5878" s="31">
        <f t="shared" si="92"/>
        <v>0.11529999999999996</v>
      </c>
    </row>
    <row r="5879" spans="5:8" ht="15.75" thickBot="1" x14ac:dyDescent="0.3">
      <c r="E5879" s="182"/>
      <c r="F5879" s="66" t="s">
        <v>7456</v>
      </c>
      <c r="G5879" s="34" t="s">
        <v>7735</v>
      </c>
      <c r="H5879" s="31">
        <f t="shared" si="92"/>
        <v>0.10960000000000003</v>
      </c>
    </row>
    <row r="5880" spans="5:8" ht="14.45" customHeight="1" x14ac:dyDescent="0.25">
      <c r="E5880" s="183" t="s">
        <v>7453</v>
      </c>
      <c r="F5880" s="67" t="s">
        <v>7457</v>
      </c>
      <c r="G5880" s="34" t="s">
        <v>1559</v>
      </c>
      <c r="H5880" s="31">
        <f t="shared" si="92"/>
        <v>0.10809999999999997</v>
      </c>
    </row>
    <row r="5881" spans="5:8" x14ac:dyDescent="0.25">
      <c r="E5881" s="184"/>
      <c r="F5881" s="67" t="s">
        <v>7458</v>
      </c>
      <c r="G5881" s="34" t="s">
        <v>1559</v>
      </c>
      <c r="H5881" s="31">
        <f t="shared" si="92"/>
        <v>0.10809999999999997</v>
      </c>
    </row>
    <row r="5882" spans="5:8" x14ac:dyDescent="0.25">
      <c r="E5882" s="184"/>
      <c r="F5882" s="67" t="s">
        <v>7459</v>
      </c>
      <c r="G5882" s="34" t="s">
        <v>1559</v>
      </c>
      <c r="H5882" s="31">
        <f t="shared" si="92"/>
        <v>0.10809999999999997</v>
      </c>
    </row>
    <row r="5883" spans="5:8" x14ac:dyDescent="0.25">
      <c r="E5883" s="184"/>
      <c r="F5883" s="67" t="s">
        <v>7460</v>
      </c>
      <c r="G5883" s="34" t="s">
        <v>1548</v>
      </c>
      <c r="H5883" s="31">
        <f t="shared" si="92"/>
        <v>8.5600000000000009E-2</v>
      </c>
    </row>
    <row r="5884" spans="5:8" x14ac:dyDescent="0.25">
      <c r="E5884" s="184"/>
      <c r="F5884" s="67" t="s">
        <v>7461</v>
      </c>
      <c r="G5884" s="34" t="s">
        <v>7735</v>
      </c>
      <c r="H5884" s="31">
        <f t="shared" si="92"/>
        <v>0.10960000000000003</v>
      </c>
    </row>
    <row r="5885" spans="5:8" x14ac:dyDescent="0.25">
      <c r="E5885" s="184"/>
      <c r="F5885" s="67" t="s">
        <v>7462</v>
      </c>
      <c r="G5885" s="34" t="s">
        <v>7734</v>
      </c>
      <c r="H5885" s="31">
        <f t="shared" si="92"/>
        <v>0.11529999999999996</v>
      </c>
    </row>
    <row r="5886" spans="5:8" x14ac:dyDescent="0.25">
      <c r="E5886" s="184"/>
      <c r="F5886" s="67" t="s">
        <v>7463</v>
      </c>
      <c r="G5886" s="34" t="s">
        <v>7735</v>
      </c>
      <c r="H5886" s="31">
        <f t="shared" si="92"/>
        <v>0.10960000000000003</v>
      </c>
    </row>
    <row r="5887" spans="5:8" x14ac:dyDescent="0.25">
      <c r="E5887" s="184"/>
      <c r="F5887" s="67" t="s">
        <v>7464</v>
      </c>
      <c r="G5887" s="34" t="s">
        <v>7735</v>
      </c>
      <c r="H5887" s="31">
        <f t="shared" si="92"/>
        <v>0.10960000000000003</v>
      </c>
    </row>
    <row r="5888" spans="5:8" x14ac:dyDescent="0.25">
      <c r="E5888" s="184"/>
      <c r="F5888" s="67" t="s">
        <v>7465</v>
      </c>
      <c r="G5888" s="34" t="s">
        <v>1584</v>
      </c>
      <c r="H5888" s="31">
        <f t="shared" si="92"/>
        <v>6.25E-2</v>
      </c>
    </row>
    <row r="5889" spans="5:8" x14ac:dyDescent="0.25">
      <c r="E5889" s="184"/>
      <c r="F5889" s="67" t="s">
        <v>7466</v>
      </c>
      <c r="G5889" s="34" t="s">
        <v>1584</v>
      </c>
      <c r="H5889" s="31">
        <f t="shared" si="92"/>
        <v>6.25E-2</v>
      </c>
    </row>
    <row r="5890" spans="5:8" x14ac:dyDescent="0.25">
      <c r="E5890" s="184"/>
      <c r="F5890" s="67" t="s">
        <v>7467</v>
      </c>
      <c r="G5890" s="34" t="s">
        <v>1581</v>
      </c>
      <c r="H5890" s="31">
        <f t="shared" si="92"/>
        <v>0</v>
      </c>
    </row>
    <row r="5891" spans="5:8" x14ac:dyDescent="0.25">
      <c r="E5891" s="184"/>
      <c r="F5891" s="67" t="s">
        <v>7468</v>
      </c>
      <c r="G5891" s="34" t="s">
        <v>7734</v>
      </c>
      <c r="H5891" s="31">
        <f t="shared" si="92"/>
        <v>0.11529999999999996</v>
      </c>
    </row>
    <row r="5892" spans="5:8" x14ac:dyDescent="0.25">
      <c r="E5892" s="184"/>
      <c r="F5892" s="67" t="s">
        <v>7469</v>
      </c>
      <c r="G5892" s="34" t="s">
        <v>7733</v>
      </c>
      <c r="H5892" s="31">
        <f t="shared" ref="H5892:H5955" si="93">VLOOKUP(G5892,$A$4:$B$31,2,FALSE)</f>
        <v>0.10299999999999998</v>
      </c>
    </row>
    <row r="5893" spans="5:8" x14ac:dyDescent="0.25">
      <c r="E5893" s="184"/>
      <c r="F5893" s="67" t="s">
        <v>7470</v>
      </c>
      <c r="G5893" s="34" t="s">
        <v>7736</v>
      </c>
      <c r="H5893" s="31">
        <f t="shared" si="93"/>
        <v>0</v>
      </c>
    </row>
    <row r="5894" spans="5:8" x14ac:dyDescent="0.25">
      <c r="E5894" s="184"/>
      <c r="F5894" s="67" t="s">
        <v>7471</v>
      </c>
      <c r="G5894" s="34" t="s">
        <v>1559</v>
      </c>
      <c r="H5894" s="31">
        <f t="shared" si="93"/>
        <v>0.10809999999999997</v>
      </c>
    </row>
    <row r="5895" spans="5:8" x14ac:dyDescent="0.25">
      <c r="E5895" s="184"/>
      <c r="F5895" s="67" t="s">
        <v>7472</v>
      </c>
      <c r="G5895" s="34" t="s">
        <v>7735</v>
      </c>
      <c r="H5895" s="31">
        <f t="shared" si="93"/>
        <v>0.10960000000000003</v>
      </c>
    </row>
    <row r="5896" spans="5:8" x14ac:dyDescent="0.25">
      <c r="E5896" s="184"/>
      <c r="F5896" s="67" t="s">
        <v>7473</v>
      </c>
      <c r="G5896" s="34" t="s">
        <v>7735</v>
      </c>
      <c r="H5896" s="31">
        <f t="shared" si="93"/>
        <v>0.10960000000000003</v>
      </c>
    </row>
    <row r="5897" spans="5:8" x14ac:dyDescent="0.25">
      <c r="E5897" s="184"/>
      <c r="F5897" s="67" t="s">
        <v>7474</v>
      </c>
      <c r="G5897" s="34" t="s">
        <v>1573</v>
      </c>
      <c r="H5897" s="31">
        <f t="shared" si="93"/>
        <v>0.109888</v>
      </c>
    </row>
    <row r="5898" spans="5:8" x14ac:dyDescent="0.25">
      <c r="E5898" s="184"/>
      <c r="F5898" s="67" t="s">
        <v>7475</v>
      </c>
      <c r="G5898" s="34" t="s">
        <v>7735</v>
      </c>
      <c r="H5898" s="31">
        <f t="shared" si="93"/>
        <v>0.10960000000000003</v>
      </c>
    </row>
    <row r="5899" spans="5:8" x14ac:dyDescent="0.25">
      <c r="E5899" s="184"/>
      <c r="F5899" s="67" t="s">
        <v>7476</v>
      </c>
      <c r="G5899" s="34" t="s">
        <v>7735</v>
      </c>
      <c r="H5899" s="31">
        <f t="shared" si="93"/>
        <v>0.10960000000000003</v>
      </c>
    </row>
    <row r="5900" spans="5:8" x14ac:dyDescent="0.25">
      <c r="E5900" s="184"/>
      <c r="F5900" s="67" t="s">
        <v>7477</v>
      </c>
      <c r="G5900" s="34" t="s">
        <v>1559</v>
      </c>
      <c r="H5900" s="31">
        <f t="shared" si="93"/>
        <v>0.10809999999999997</v>
      </c>
    </row>
    <row r="5901" spans="5:8" x14ac:dyDescent="0.25">
      <c r="E5901" s="184"/>
      <c r="F5901" s="67" t="s">
        <v>7478</v>
      </c>
      <c r="G5901" s="34" t="s">
        <v>7743</v>
      </c>
      <c r="H5901" s="31">
        <f t="shared" si="93"/>
        <v>0.25180000000000002</v>
      </c>
    </row>
    <row r="5902" spans="5:8" ht="15.75" thickBot="1" x14ac:dyDescent="0.3">
      <c r="E5902" s="184"/>
      <c r="F5902" s="67" t="s">
        <v>7479</v>
      </c>
      <c r="G5902" s="34" t="s">
        <v>7736</v>
      </c>
      <c r="H5902" s="61">
        <f t="shared" si="93"/>
        <v>0</v>
      </c>
    </row>
    <row r="5903" spans="5:8" ht="14.45" customHeight="1" x14ac:dyDescent="0.25">
      <c r="E5903" s="200" t="s">
        <v>7480</v>
      </c>
      <c r="F5903" s="68" t="s">
        <v>7481</v>
      </c>
      <c r="G5903" s="34" t="s">
        <v>1559</v>
      </c>
      <c r="H5903" s="26">
        <f t="shared" si="93"/>
        <v>0.10809999999999997</v>
      </c>
    </row>
    <row r="5904" spans="5:8" x14ac:dyDescent="0.25">
      <c r="E5904" s="201"/>
      <c r="F5904" s="63" t="s">
        <v>7482</v>
      </c>
      <c r="G5904" s="34" t="s">
        <v>1559</v>
      </c>
      <c r="H5904" s="31">
        <f t="shared" si="93"/>
        <v>0.10809999999999997</v>
      </c>
    </row>
    <row r="5905" spans="5:8" x14ac:dyDescent="0.25">
      <c r="E5905" s="201"/>
      <c r="F5905" s="63" t="s">
        <v>7483</v>
      </c>
      <c r="G5905" s="30" t="s">
        <v>7632</v>
      </c>
      <c r="H5905" s="31">
        <f t="shared" si="93"/>
        <v>3.3200000000000007E-2</v>
      </c>
    </row>
    <row r="5906" spans="5:8" x14ac:dyDescent="0.25">
      <c r="E5906" s="201"/>
      <c r="F5906" s="63" t="s">
        <v>7484</v>
      </c>
      <c r="G5906" s="34" t="s">
        <v>1559</v>
      </c>
      <c r="H5906" s="31">
        <f t="shared" si="93"/>
        <v>0.10809999999999997</v>
      </c>
    </row>
    <row r="5907" spans="5:8" x14ac:dyDescent="0.25">
      <c r="E5907" s="201"/>
      <c r="F5907" s="63" t="s">
        <v>7485</v>
      </c>
      <c r="G5907" s="34" t="s">
        <v>1600</v>
      </c>
      <c r="H5907" s="31">
        <f t="shared" si="93"/>
        <v>0.11529999999999996</v>
      </c>
    </row>
    <row r="5908" spans="5:8" x14ac:dyDescent="0.25">
      <c r="E5908" s="201"/>
      <c r="F5908" s="63" t="s">
        <v>7486</v>
      </c>
      <c r="G5908" s="34" t="s">
        <v>1581</v>
      </c>
      <c r="H5908" s="31">
        <f t="shared" si="93"/>
        <v>0</v>
      </c>
    </row>
    <row r="5909" spans="5:8" x14ac:dyDescent="0.25">
      <c r="E5909" s="201"/>
      <c r="F5909" s="63" t="s">
        <v>7487</v>
      </c>
      <c r="G5909" s="34" t="s">
        <v>1600</v>
      </c>
      <c r="H5909" s="31">
        <f t="shared" si="93"/>
        <v>0.11529999999999996</v>
      </c>
    </row>
    <row r="5910" spans="5:8" x14ac:dyDescent="0.25">
      <c r="E5910" s="201"/>
      <c r="F5910" s="63" t="s">
        <v>7488</v>
      </c>
      <c r="G5910" s="34" t="s">
        <v>1600</v>
      </c>
      <c r="H5910" s="31">
        <f t="shared" si="93"/>
        <v>0.11529999999999996</v>
      </c>
    </row>
    <row r="5911" spans="5:8" x14ac:dyDescent="0.25">
      <c r="E5911" s="201"/>
      <c r="F5911" s="63" t="s">
        <v>7489</v>
      </c>
      <c r="G5911" s="34" t="s">
        <v>1581</v>
      </c>
      <c r="H5911" s="31">
        <f t="shared" si="93"/>
        <v>0</v>
      </c>
    </row>
    <row r="5912" spans="5:8" x14ac:dyDescent="0.25">
      <c r="E5912" s="201"/>
      <c r="F5912" s="63" t="s">
        <v>7490</v>
      </c>
      <c r="G5912" s="34" t="s">
        <v>1600</v>
      </c>
      <c r="H5912" s="31">
        <f t="shared" si="93"/>
        <v>0.11529999999999996</v>
      </c>
    </row>
    <row r="5913" spans="5:8" x14ac:dyDescent="0.25">
      <c r="E5913" s="201"/>
      <c r="F5913" s="63" t="s">
        <v>7491</v>
      </c>
      <c r="G5913" s="34" t="s">
        <v>1600</v>
      </c>
      <c r="H5913" s="31">
        <f t="shared" si="93"/>
        <v>0.11529999999999996</v>
      </c>
    </row>
    <row r="5914" spans="5:8" x14ac:dyDescent="0.25">
      <c r="E5914" s="201"/>
      <c r="F5914" s="63" t="s">
        <v>7492</v>
      </c>
      <c r="G5914" s="34" t="s">
        <v>1600</v>
      </c>
      <c r="H5914" s="31">
        <f t="shared" si="93"/>
        <v>0.11529999999999996</v>
      </c>
    </row>
    <row r="5915" spans="5:8" x14ac:dyDescent="0.25">
      <c r="E5915" s="201"/>
      <c r="F5915" s="63" t="s">
        <v>7493</v>
      </c>
      <c r="G5915" s="34" t="s">
        <v>1600</v>
      </c>
      <c r="H5915" s="31">
        <f t="shared" si="93"/>
        <v>0.11529999999999996</v>
      </c>
    </row>
    <row r="5916" spans="5:8" x14ac:dyDescent="0.25">
      <c r="E5916" s="201"/>
      <c r="F5916" s="63" t="s">
        <v>7494</v>
      </c>
      <c r="G5916" s="34" t="s">
        <v>1600</v>
      </c>
      <c r="H5916" s="31">
        <f t="shared" si="93"/>
        <v>0.11529999999999996</v>
      </c>
    </row>
    <row r="5917" spans="5:8" x14ac:dyDescent="0.25">
      <c r="E5917" s="201"/>
      <c r="F5917" s="63" t="s">
        <v>7495</v>
      </c>
      <c r="G5917" s="34" t="s">
        <v>1600</v>
      </c>
      <c r="H5917" s="31">
        <f t="shared" si="93"/>
        <v>0.11529999999999996</v>
      </c>
    </row>
    <row r="5918" spans="5:8" x14ac:dyDescent="0.25">
      <c r="E5918" s="201"/>
      <c r="F5918" s="63" t="s">
        <v>7496</v>
      </c>
      <c r="G5918" s="34" t="s">
        <v>1581</v>
      </c>
      <c r="H5918" s="31">
        <f t="shared" si="93"/>
        <v>0</v>
      </c>
    </row>
    <row r="5919" spans="5:8" x14ac:dyDescent="0.25">
      <c r="E5919" s="201"/>
      <c r="F5919" s="63" t="s">
        <v>7497</v>
      </c>
      <c r="G5919" s="34" t="s">
        <v>1581</v>
      </c>
      <c r="H5919" s="31">
        <f t="shared" si="93"/>
        <v>0</v>
      </c>
    </row>
    <row r="5920" spans="5:8" x14ac:dyDescent="0.25">
      <c r="E5920" s="201"/>
      <c r="F5920" s="63" t="s">
        <v>7498</v>
      </c>
      <c r="G5920" s="34" t="s">
        <v>1573</v>
      </c>
      <c r="H5920" s="31">
        <f t="shared" si="93"/>
        <v>0.109888</v>
      </c>
    </row>
    <row r="5921" spans="5:8" x14ac:dyDescent="0.25">
      <c r="E5921" s="201"/>
      <c r="F5921" s="63" t="s">
        <v>7499</v>
      </c>
      <c r="G5921" s="34" t="s">
        <v>1557</v>
      </c>
      <c r="H5921" s="31">
        <f t="shared" si="93"/>
        <v>0.10960000000000003</v>
      </c>
    </row>
    <row r="5922" spans="5:8" x14ac:dyDescent="0.25">
      <c r="E5922" s="201"/>
      <c r="F5922" s="63" t="s">
        <v>7500</v>
      </c>
      <c r="G5922" s="34" t="s">
        <v>1600</v>
      </c>
      <c r="H5922" s="31">
        <f t="shared" si="93"/>
        <v>0.11529999999999996</v>
      </c>
    </row>
    <row r="5923" spans="5:8" x14ac:dyDescent="0.25">
      <c r="E5923" s="201"/>
      <c r="F5923" s="63" t="s">
        <v>7501</v>
      </c>
      <c r="G5923" s="34" t="s">
        <v>1557</v>
      </c>
      <c r="H5923" s="31">
        <f t="shared" si="93"/>
        <v>0.10960000000000003</v>
      </c>
    </row>
    <row r="5924" spans="5:8" x14ac:dyDescent="0.25">
      <c r="E5924" s="201"/>
      <c r="F5924" s="63" t="s">
        <v>7502</v>
      </c>
      <c r="G5924" s="34" t="s">
        <v>1557</v>
      </c>
      <c r="H5924" s="31">
        <f t="shared" si="93"/>
        <v>0.10960000000000003</v>
      </c>
    </row>
    <row r="5925" spans="5:8" x14ac:dyDescent="0.25">
      <c r="E5925" s="201"/>
      <c r="F5925" s="63" t="s">
        <v>7503</v>
      </c>
      <c r="G5925" s="34" t="s">
        <v>1557</v>
      </c>
      <c r="H5925" s="31">
        <f t="shared" si="93"/>
        <v>0.10960000000000003</v>
      </c>
    </row>
    <row r="5926" spans="5:8" x14ac:dyDescent="0.25">
      <c r="E5926" s="201"/>
      <c r="F5926" s="63" t="s">
        <v>7504</v>
      </c>
      <c r="G5926" s="34" t="s">
        <v>1557</v>
      </c>
      <c r="H5926" s="31">
        <f t="shared" si="93"/>
        <v>0.10960000000000003</v>
      </c>
    </row>
    <row r="5927" spans="5:8" x14ac:dyDescent="0.25">
      <c r="E5927" s="201"/>
      <c r="F5927" s="63" t="s">
        <v>7505</v>
      </c>
      <c r="G5927" s="34" t="s">
        <v>1557</v>
      </c>
      <c r="H5927" s="31">
        <f t="shared" si="93"/>
        <v>0.10960000000000003</v>
      </c>
    </row>
    <row r="5928" spans="5:8" x14ac:dyDescent="0.25">
      <c r="E5928" s="201"/>
      <c r="F5928" s="63" t="s">
        <v>7506</v>
      </c>
      <c r="G5928" s="34" t="s">
        <v>1557</v>
      </c>
      <c r="H5928" s="31">
        <f t="shared" si="93"/>
        <v>0.10960000000000003</v>
      </c>
    </row>
    <row r="5929" spans="5:8" x14ac:dyDescent="0.25">
      <c r="E5929" s="201"/>
      <c r="F5929" s="63" t="s">
        <v>7507</v>
      </c>
      <c r="G5929" s="34" t="s">
        <v>1557</v>
      </c>
      <c r="H5929" s="31">
        <f t="shared" si="93"/>
        <v>0.10960000000000003</v>
      </c>
    </row>
    <row r="5930" spans="5:8" x14ac:dyDescent="0.25">
      <c r="E5930" s="201"/>
      <c r="F5930" s="63" t="s">
        <v>7508</v>
      </c>
      <c r="G5930" s="34" t="s">
        <v>1571</v>
      </c>
      <c r="H5930" s="31">
        <f t="shared" si="93"/>
        <v>0.11278100000000001</v>
      </c>
    </row>
    <row r="5931" spans="5:8" x14ac:dyDescent="0.25">
      <c r="E5931" s="201"/>
      <c r="F5931" s="63" t="s">
        <v>7509</v>
      </c>
      <c r="G5931" s="34" t="s">
        <v>1557</v>
      </c>
      <c r="H5931" s="31">
        <f t="shared" si="93"/>
        <v>0.10960000000000003</v>
      </c>
    </row>
    <row r="5932" spans="5:8" x14ac:dyDescent="0.25">
      <c r="E5932" s="201"/>
      <c r="F5932" s="63" t="s">
        <v>7510</v>
      </c>
      <c r="G5932" s="34" t="s">
        <v>1557</v>
      </c>
      <c r="H5932" s="31">
        <f t="shared" si="93"/>
        <v>0.10960000000000003</v>
      </c>
    </row>
    <row r="5933" spans="5:8" x14ac:dyDescent="0.25">
      <c r="E5933" s="201"/>
      <c r="F5933" s="63" t="s">
        <v>7511</v>
      </c>
      <c r="G5933" s="34" t="s">
        <v>1573</v>
      </c>
      <c r="H5933" s="31">
        <f t="shared" si="93"/>
        <v>0.109888</v>
      </c>
    </row>
    <row r="5934" spans="5:8" ht="15.75" thickBot="1" x14ac:dyDescent="0.3">
      <c r="E5934" s="202"/>
      <c r="F5934" s="64" t="s">
        <v>7512</v>
      </c>
      <c r="G5934" s="34" t="s">
        <v>1557</v>
      </c>
      <c r="H5934" s="61">
        <f t="shared" si="93"/>
        <v>0.10960000000000003</v>
      </c>
    </row>
    <row r="5935" spans="5:8" ht="15" customHeight="1" x14ac:dyDescent="0.25">
      <c r="E5935" s="203" t="s">
        <v>7513</v>
      </c>
      <c r="F5935" t="s">
        <v>7514</v>
      </c>
      <c r="G5935" s="34" t="s">
        <v>1559</v>
      </c>
      <c r="H5935" s="69">
        <f t="shared" si="93"/>
        <v>0.10809999999999997</v>
      </c>
    </row>
    <row r="5936" spans="5:8" x14ac:dyDescent="0.25">
      <c r="E5936" s="204"/>
      <c r="F5936" t="s">
        <v>7515</v>
      </c>
      <c r="G5936" s="34" t="s">
        <v>1559</v>
      </c>
      <c r="H5936" s="69">
        <f t="shared" si="93"/>
        <v>0.10809999999999997</v>
      </c>
    </row>
    <row r="5937" spans="5:8" x14ac:dyDescent="0.25">
      <c r="E5937" s="204"/>
      <c r="F5937" t="s">
        <v>7516</v>
      </c>
      <c r="G5937" s="34" t="s">
        <v>1559</v>
      </c>
      <c r="H5937" s="69">
        <f t="shared" si="93"/>
        <v>0.10809999999999997</v>
      </c>
    </row>
    <row r="5938" spans="5:8" x14ac:dyDescent="0.25">
      <c r="E5938" s="204"/>
      <c r="F5938" t="s">
        <v>7517</v>
      </c>
      <c r="G5938" s="34" t="s">
        <v>1590</v>
      </c>
      <c r="H5938" s="69">
        <f t="shared" si="93"/>
        <v>1.2220987243040216E-2</v>
      </c>
    </row>
    <row r="5939" spans="5:8" x14ac:dyDescent="0.25">
      <c r="E5939" s="204"/>
      <c r="F5939" t="s">
        <v>7518</v>
      </c>
      <c r="G5939" s="34" t="s">
        <v>1577</v>
      </c>
      <c r="H5939" s="69">
        <f t="shared" si="93"/>
        <v>0.11111111111111116</v>
      </c>
    </row>
    <row r="5940" spans="5:8" x14ac:dyDescent="0.25">
      <c r="E5940" s="204"/>
      <c r="F5940" t="s">
        <v>7519</v>
      </c>
      <c r="G5940" s="34" t="s">
        <v>1581</v>
      </c>
      <c r="H5940" s="69">
        <f t="shared" si="93"/>
        <v>0</v>
      </c>
    </row>
    <row r="5941" spans="5:8" x14ac:dyDescent="0.25">
      <c r="E5941" s="204"/>
      <c r="F5941" t="s">
        <v>7520</v>
      </c>
      <c r="G5941" s="34" t="s">
        <v>1553</v>
      </c>
      <c r="H5941" s="69">
        <f t="shared" si="93"/>
        <v>8.5400000000000031E-2</v>
      </c>
    </row>
    <row r="5942" spans="5:8" x14ac:dyDescent="0.25">
      <c r="E5942" s="204"/>
      <c r="F5942" t="s">
        <v>7521</v>
      </c>
      <c r="G5942" s="34" t="s">
        <v>1600</v>
      </c>
      <c r="H5942" s="69">
        <f t="shared" si="93"/>
        <v>0.11529999999999996</v>
      </c>
    </row>
    <row r="5943" spans="5:8" x14ac:dyDescent="0.25">
      <c r="E5943" s="204"/>
      <c r="F5943" t="s">
        <v>7522</v>
      </c>
      <c r="G5943" s="34" t="s">
        <v>1553</v>
      </c>
      <c r="H5943" s="69">
        <f t="shared" si="93"/>
        <v>8.5400000000000031E-2</v>
      </c>
    </row>
    <row r="5944" spans="5:8" x14ac:dyDescent="0.25">
      <c r="E5944" s="204"/>
      <c r="F5944" t="s">
        <v>7523</v>
      </c>
      <c r="G5944" s="34" t="s">
        <v>1600</v>
      </c>
      <c r="H5944" s="69">
        <f t="shared" si="93"/>
        <v>0.11529999999999996</v>
      </c>
    </row>
    <row r="5945" spans="5:8" x14ac:dyDescent="0.25">
      <c r="E5945" s="204"/>
      <c r="F5945" t="s">
        <v>7524</v>
      </c>
      <c r="G5945" s="34" t="s">
        <v>1573</v>
      </c>
      <c r="H5945" s="69">
        <f t="shared" si="93"/>
        <v>0.109888</v>
      </c>
    </row>
    <row r="5946" spans="5:8" x14ac:dyDescent="0.25">
      <c r="E5946" s="204"/>
      <c r="F5946" t="s">
        <v>7525</v>
      </c>
      <c r="G5946" s="34" t="s">
        <v>1581</v>
      </c>
      <c r="H5946" s="69">
        <f t="shared" si="93"/>
        <v>0</v>
      </c>
    </row>
    <row r="5947" spans="5:8" x14ac:dyDescent="0.25">
      <c r="E5947" s="204"/>
      <c r="F5947" t="s">
        <v>7526</v>
      </c>
      <c r="G5947" s="34" t="s">
        <v>1581</v>
      </c>
      <c r="H5947" s="69">
        <f t="shared" si="93"/>
        <v>0</v>
      </c>
    </row>
    <row r="5948" spans="5:8" x14ac:dyDescent="0.25">
      <c r="E5948" s="204"/>
      <c r="F5948" t="s">
        <v>7527</v>
      </c>
      <c r="G5948" s="34" t="s">
        <v>1581</v>
      </c>
      <c r="H5948" s="69">
        <f t="shared" si="93"/>
        <v>0</v>
      </c>
    </row>
    <row r="5949" spans="5:8" x14ac:dyDescent="0.25">
      <c r="E5949" s="204"/>
      <c r="F5949" t="s">
        <v>7528</v>
      </c>
      <c r="G5949" s="34" t="s">
        <v>1600</v>
      </c>
      <c r="H5949" s="69">
        <f t="shared" si="93"/>
        <v>0.11529999999999996</v>
      </c>
    </row>
    <row r="5950" spans="5:8" x14ac:dyDescent="0.25">
      <c r="E5950" s="204"/>
      <c r="F5950" t="s">
        <v>7529</v>
      </c>
      <c r="G5950" s="34" t="s">
        <v>1600</v>
      </c>
      <c r="H5950" s="69">
        <f t="shared" si="93"/>
        <v>0.11529999999999996</v>
      </c>
    </row>
    <row r="5951" spans="5:8" x14ac:dyDescent="0.25">
      <c r="E5951" s="204"/>
      <c r="F5951" t="s">
        <v>7530</v>
      </c>
      <c r="G5951" s="34" t="s">
        <v>1600</v>
      </c>
      <c r="H5951" s="69">
        <f t="shared" si="93"/>
        <v>0.11529999999999996</v>
      </c>
    </row>
    <row r="5952" spans="5:8" x14ac:dyDescent="0.25">
      <c r="E5952" s="204"/>
      <c r="F5952" t="s">
        <v>7531</v>
      </c>
      <c r="G5952" s="34" t="s">
        <v>1581</v>
      </c>
      <c r="H5952" s="69">
        <f t="shared" si="93"/>
        <v>0</v>
      </c>
    </row>
    <row r="5953" spans="5:8" x14ac:dyDescent="0.25">
      <c r="E5953" s="204"/>
      <c r="F5953" t="s">
        <v>7532</v>
      </c>
      <c r="G5953" s="34" t="s">
        <v>1581</v>
      </c>
      <c r="H5953" s="69">
        <f t="shared" si="93"/>
        <v>0</v>
      </c>
    </row>
    <row r="5954" spans="5:8" x14ac:dyDescent="0.25">
      <c r="E5954" s="204"/>
      <c r="F5954" t="s">
        <v>7533</v>
      </c>
      <c r="G5954" s="34" t="s">
        <v>1581</v>
      </c>
      <c r="H5954" s="69">
        <f t="shared" si="93"/>
        <v>0</v>
      </c>
    </row>
    <row r="5955" spans="5:8" x14ac:dyDescent="0.25">
      <c r="E5955" s="204"/>
      <c r="F5955" t="s">
        <v>7534</v>
      </c>
      <c r="G5955" s="34" t="s">
        <v>1581</v>
      </c>
      <c r="H5955" s="69">
        <f t="shared" si="93"/>
        <v>0</v>
      </c>
    </row>
    <row r="5956" spans="5:8" x14ac:dyDescent="0.25">
      <c r="E5956" s="204"/>
      <c r="F5956" s="70">
        <v>345001500921</v>
      </c>
      <c r="G5956" s="34" t="s">
        <v>1573</v>
      </c>
      <c r="H5956" s="69">
        <f t="shared" ref="H5956:H6019" si="94">VLOOKUP(G5956,$A$4:$B$31,2,FALSE)</f>
        <v>0.109888</v>
      </c>
    </row>
    <row r="5957" spans="5:8" x14ac:dyDescent="0.25">
      <c r="E5957" s="204"/>
      <c r="F5957" t="s">
        <v>7535</v>
      </c>
      <c r="G5957" s="34" t="s">
        <v>1573</v>
      </c>
      <c r="H5957" s="69">
        <f t="shared" si="94"/>
        <v>0.109888</v>
      </c>
    </row>
    <row r="5958" spans="5:8" x14ac:dyDescent="0.25">
      <c r="E5958" s="204"/>
      <c r="F5958" t="s">
        <v>7536</v>
      </c>
      <c r="G5958" s="34" t="s">
        <v>1557</v>
      </c>
      <c r="H5958" s="69">
        <f t="shared" si="94"/>
        <v>0.10960000000000003</v>
      </c>
    </row>
    <row r="5959" spans="5:8" x14ac:dyDescent="0.25">
      <c r="E5959" s="204"/>
      <c r="F5959" t="s">
        <v>7537</v>
      </c>
      <c r="G5959" s="34" t="s">
        <v>1557</v>
      </c>
      <c r="H5959" s="69">
        <f t="shared" si="94"/>
        <v>0.10960000000000003</v>
      </c>
    </row>
    <row r="5960" spans="5:8" x14ac:dyDescent="0.25">
      <c r="E5960" s="204"/>
      <c r="F5960" t="s">
        <v>7538</v>
      </c>
      <c r="G5960" s="34" t="s">
        <v>1557</v>
      </c>
      <c r="H5960" s="69">
        <f t="shared" si="94"/>
        <v>0.10960000000000003</v>
      </c>
    </row>
    <row r="5961" spans="5:8" x14ac:dyDescent="0.25">
      <c r="E5961" s="204"/>
      <c r="F5961" t="s">
        <v>7539</v>
      </c>
      <c r="G5961" s="34" t="s">
        <v>1557</v>
      </c>
      <c r="H5961" s="69">
        <f t="shared" si="94"/>
        <v>0.10960000000000003</v>
      </c>
    </row>
    <row r="5962" spans="5:8" x14ac:dyDescent="0.25">
      <c r="E5962" s="204"/>
      <c r="F5962" t="s">
        <v>7540</v>
      </c>
      <c r="G5962" s="34" t="s">
        <v>1557</v>
      </c>
      <c r="H5962" s="69">
        <f t="shared" si="94"/>
        <v>0.10960000000000003</v>
      </c>
    </row>
    <row r="5963" spans="5:8" x14ac:dyDescent="0.25">
      <c r="E5963" s="204"/>
      <c r="F5963" t="s">
        <v>7541</v>
      </c>
      <c r="G5963" s="34" t="s">
        <v>1557</v>
      </c>
      <c r="H5963" s="69">
        <f t="shared" si="94"/>
        <v>0.10960000000000003</v>
      </c>
    </row>
    <row r="5964" spans="5:8" x14ac:dyDescent="0.25">
      <c r="E5964" s="204"/>
      <c r="F5964" t="s">
        <v>7542</v>
      </c>
      <c r="G5964" s="34" t="s">
        <v>1557</v>
      </c>
      <c r="H5964" s="69">
        <f t="shared" si="94"/>
        <v>0.10960000000000003</v>
      </c>
    </row>
    <row r="5965" spans="5:8" x14ac:dyDescent="0.25">
      <c r="E5965" s="204"/>
      <c r="F5965" t="s">
        <v>7543</v>
      </c>
      <c r="G5965" s="34" t="s">
        <v>1573</v>
      </c>
      <c r="H5965" s="69">
        <f t="shared" si="94"/>
        <v>0.109888</v>
      </c>
    </row>
    <row r="5966" spans="5:8" x14ac:dyDescent="0.25">
      <c r="E5966" s="204"/>
      <c r="F5966" t="s">
        <v>7544</v>
      </c>
      <c r="G5966" s="34" t="s">
        <v>1557</v>
      </c>
      <c r="H5966" s="69">
        <f t="shared" si="94"/>
        <v>0.10960000000000003</v>
      </c>
    </row>
    <row r="5967" spans="5:8" x14ac:dyDescent="0.25">
      <c r="E5967" s="204"/>
      <c r="F5967" t="s">
        <v>7545</v>
      </c>
      <c r="G5967" s="34" t="s">
        <v>1557</v>
      </c>
      <c r="H5967" s="69">
        <f t="shared" si="94"/>
        <v>0.10960000000000003</v>
      </c>
    </row>
    <row r="5968" spans="5:8" x14ac:dyDescent="0.25">
      <c r="E5968" s="204"/>
      <c r="F5968" t="s">
        <v>7546</v>
      </c>
      <c r="G5968" s="34" t="s">
        <v>1557</v>
      </c>
      <c r="H5968" s="69">
        <f t="shared" si="94"/>
        <v>0.10960000000000003</v>
      </c>
    </row>
    <row r="5969" spans="5:8" x14ac:dyDescent="0.25">
      <c r="E5969" s="204"/>
      <c r="F5969" t="s">
        <v>7547</v>
      </c>
      <c r="G5969" s="34" t="s">
        <v>1557</v>
      </c>
      <c r="H5969" s="69">
        <f t="shared" si="94"/>
        <v>0.10960000000000003</v>
      </c>
    </row>
    <row r="5970" spans="5:8" x14ac:dyDescent="0.25">
      <c r="E5970" s="204"/>
      <c r="F5970" s="71" t="s">
        <v>7548</v>
      </c>
      <c r="G5970" s="34" t="s">
        <v>1581</v>
      </c>
      <c r="H5970" s="69">
        <f t="shared" si="94"/>
        <v>0</v>
      </c>
    </row>
    <row r="5971" spans="5:8" ht="15.75" thickBot="1" x14ac:dyDescent="0.3">
      <c r="E5971" s="205"/>
      <c r="F5971" s="72" t="s">
        <v>7549</v>
      </c>
      <c r="G5971" s="34" t="s">
        <v>1573</v>
      </c>
      <c r="H5971" s="73">
        <f t="shared" si="94"/>
        <v>0.109888</v>
      </c>
    </row>
    <row r="5972" spans="5:8" ht="15" customHeight="1" x14ac:dyDescent="0.25">
      <c r="E5972" s="195" t="s">
        <v>7550</v>
      </c>
      <c r="F5972" s="120" t="s">
        <v>7551</v>
      </c>
      <c r="G5972" s="34" t="s">
        <v>1559</v>
      </c>
      <c r="H5972" s="69">
        <f t="shared" si="94"/>
        <v>0.10809999999999997</v>
      </c>
    </row>
    <row r="5973" spans="5:8" x14ac:dyDescent="0.25">
      <c r="E5973" s="196"/>
      <c r="F5973" s="71" t="s">
        <v>7552</v>
      </c>
      <c r="G5973" s="34" t="s">
        <v>1559</v>
      </c>
      <c r="H5973" s="69">
        <f t="shared" si="94"/>
        <v>0.10809999999999997</v>
      </c>
    </row>
    <row r="5974" spans="5:8" x14ac:dyDescent="0.25">
      <c r="E5974" s="196"/>
      <c r="F5974" s="71" t="s">
        <v>7553</v>
      </c>
      <c r="G5974" s="34" t="s">
        <v>1559</v>
      </c>
      <c r="H5974" s="69">
        <f t="shared" si="94"/>
        <v>0.10809999999999997</v>
      </c>
    </row>
    <row r="5975" spans="5:8" x14ac:dyDescent="0.25">
      <c r="E5975" s="196"/>
      <c r="F5975" s="71" t="s">
        <v>7554</v>
      </c>
      <c r="G5975" s="34" t="s">
        <v>1559</v>
      </c>
      <c r="H5975" s="69">
        <f t="shared" si="94"/>
        <v>0.10809999999999997</v>
      </c>
    </row>
    <row r="5976" spans="5:8" x14ac:dyDescent="0.25">
      <c r="E5976" s="196"/>
      <c r="F5976" s="71" t="s">
        <v>7555</v>
      </c>
      <c r="G5976" s="34" t="s">
        <v>1559</v>
      </c>
      <c r="H5976" s="69">
        <f t="shared" si="94"/>
        <v>0.10809999999999997</v>
      </c>
    </row>
    <row r="5977" spans="5:8" x14ac:dyDescent="0.25">
      <c r="E5977" s="196"/>
      <c r="F5977" s="71" t="s">
        <v>7556</v>
      </c>
      <c r="G5977" s="34" t="s">
        <v>1559</v>
      </c>
      <c r="H5977" s="69">
        <f t="shared" si="94"/>
        <v>0.10809999999999997</v>
      </c>
    </row>
    <row r="5978" spans="5:8" x14ac:dyDescent="0.25">
      <c r="E5978" s="196"/>
      <c r="F5978" s="71" t="s">
        <v>7557</v>
      </c>
      <c r="G5978" s="34" t="s">
        <v>1559</v>
      </c>
      <c r="H5978" s="69">
        <f t="shared" si="94"/>
        <v>0.10809999999999997</v>
      </c>
    </row>
    <row r="5979" spans="5:8" x14ac:dyDescent="0.25">
      <c r="E5979" s="196"/>
      <c r="F5979" s="71" t="s">
        <v>7558</v>
      </c>
      <c r="G5979" s="34" t="s">
        <v>1590</v>
      </c>
      <c r="H5979" s="69">
        <f t="shared" si="94"/>
        <v>1.2220987243040216E-2</v>
      </c>
    </row>
    <row r="5980" spans="5:8" x14ac:dyDescent="0.25">
      <c r="E5980" s="196"/>
      <c r="F5980" s="71" t="s">
        <v>7559</v>
      </c>
      <c r="G5980" s="30" t="s">
        <v>1590</v>
      </c>
      <c r="H5980" s="69">
        <f t="shared" si="94"/>
        <v>1.2220987243040216E-2</v>
      </c>
    </row>
    <row r="5981" spans="5:8" x14ac:dyDescent="0.25">
      <c r="E5981" s="196"/>
      <c r="F5981" s="71" t="s">
        <v>7560</v>
      </c>
      <c r="G5981" s="34" t="s">
        <v>1557</v>
      </c>
      <c r="H5981" s="69">
        <f t="shared" si="94"/>
        <v>0.10960000000000003</v>
      </c>
    </row>
    <row r="5982" spans="5:8" x14ac:dyDescent="0.25">
      <c r="E5982" s="196"/>
      <c r="F5982" s="71" t="s">
        <v>7561</v>
      </c>
      <c r="G5982" s="30" t="s">
        <v>1548</v>
      </c>
      <c r="H5982" s="69">
        <f t="shared" si="94"/>
        <v>8.5600000000000009E-2</v>
      </c>
    </row>
    <row r="5983" spans="5:8" x14ac:dyDescent="0.25">
      <c r="E5983" s="196"/>
      <c r="F5983" s="71" t="s">
        <v>7562</v>
      </c>
      <c r="G5983" s="34" t="s">
        <v>1581</v>
      </c>
      <c r="H5983" s="69">
        <f t="shared" si="94"/>
        <v>0</v>
      </c>
    </row>
    <row r="5984" spans="5:8" x14ac:dyDescent="0.25">
      <c r="E5984" s="196"/>
      <c r="F5984" s="71" t="s">
        <v>7563</v>
      </c>
      <c r="G5984" s="30" t="s">
        <v>1557</v>
      </c>
      <c r="H5984" s="69">
        <f t="shared" si="94"/>
        <v>0.10960000000000003</v>
      </c>
    </row>
    <row r="5985" spans="5:8" x14ac:dyDescent="0.25">
      <c r="E5985" s="196"/>
      <c r="F5985" s="71" t="s">
        <v>7564</v>
      </c>
      <c r="G5985" s="74" t="s">
        <v>1557</v>
      </c>
      <c r="H5985" s="69">
        <f t="shared" si="94"/>
        <v>0.10960000000000003</v>
      </c>
    </row>
    <row r="5986" spans="5:8" x14ac:dyDescent="0.25">
      <c r="E5986" s="196"/>
      <c r="F5986" s="71" t="s">
        <v>7565</v>
      </c>
      <c r="G5986" s="34" t="s">
        <v>1600</v>
      </c>
      <c r="H5986" s="69">
        <f t="shared" si="94"/>
        <v>0.11529999999999996</v>
      </c>
    </row>
    <row r="5987" spans="5:8" x14ac:dyDescent="0.25">
      <c r="E5987" s="196"/>
      <c r="F5987" s="71" t="s">
        <v>7566</v>
      </c>
      <c r="G5987" s="34" t="s">
        <v>1600</v>
      </c>
      <c r="H5987" s="69">
        <f t="shared" si="94"/>
        <v>0.11529999999999996</v>
      </c>
    </row>
    <row r="5988" spans="5:8" x14ac:dyDescent="0.25">
      <c r="E5988" s="196"/>
      <c r="F5988" s="71" t="s">
        <v>7567</v>
      </c>
      <c r="G5988" s="34" t="s">
        <v>1600</v>
      </c>
      <c r="H5988" s="69">
        <f t="shared" si="94"/>
        <v>0.11529999999999996</v>
      </c>
    </row>
    <row r="5989" spans="5:8" x14ac:dyDescent="0.25">
      <c r="E5989" s="196"/>
      <c r="F5989" s="71" t="s">
        <v>7568</v>
      </c>
      <c r="G5989" s="34" t="s">
        <v>1600</v>
      </c>
      <c r="H5989" s="69">
        <f t="shared" si="94"/>
        <v>0.11529999999999996</v>
      </c>
    </row>
    <row r="5990" spans="5:8" x14ac:dyDescent="0.25">
      <c r="E5990" s="196"/>
      <c r="F5990" s="71" t="s">
        <v>7569</v>
      </c>
      <c r="G5990" s="34" t="s">
        <v>1557</v>
      </c>
      <c r="H5990" s="69">
        <f t="shared" si="94"/>
        <v>0.10960000000000003</v>
      </c>
    </row>
    <row r="5991" spans="5:8" x14ac:dyDescent="0.25">
      <c r="E5991" s="196"/>
      <c r="F5991" s="71" t="s">
        <v>7570</v>
      </c>
      <c r="G5991" s="34" t="s">
        <v>1581</v>
      </c>
      <c r="H5991" s="69">
        <f t="shared" si="94"/>
        <v>0</v>
      </c>
    </row>
    <row r="5992" spans="5:8" x14ac:dyDescent="0.25">
      <c r="E5992" s="196"/>
      <c r="F5992" s="71" t="s">
        <v>7571</v>
      </c>
      <c r="G5992" s="34" t="s">
        <v>1600</v>
      </c>
      <c r="H5992" s="69">
        <f t="shared" si="94"/>
        <v>0.11529999999999996</v>
      </c>
    </row>
    <row r="5993" spans="5:8" x14ac:dyDescent="0.25">
      <c r="E5993" s="196"/>
      <c r="F5993" s="75" t="s">
        <v>7572</v>
      </c>
      <c r="G5993" s="34" t="s">
        <v>1573</v>
      </c>
      <c r="H5993" s="69">
        <f t="shared" si="94"/>
        <v>0.109888</v>
      </c>
    </row>
    <row r="5994" spans="5:8" x14ac:dyDescent="0.25">
      <c r="E5994" s="196"/>
      <c r="F5994" s="71" t="s">
        <v>7573</v>
      </c>
      <c r="G5994" s="34" t="s">
        <v>1557</v>
      </c>
      <c r="H5994" s="69">
        <f t="shared" si="94"/>
        <v>0.10960000000000003</v>
      </c>
    </row>
    <row r="5995" spans="5:8" x14ac:dyDescent="0.25">
      <c r="E5995" s="196"/>
      <c r="F5995" s="71" t="s">
        <v>7574</v>
      </c>
      <c r="G5995" s="34" t="s">
        <v>1600</v>
      </c>
      <c r="H5995" s="69">
        <f t="shared" si="94"/>
        <v>0.11529999999999996</v>
      </c>
    </row>
    <row r="5996" spans="5:8" x14ac:dyDescent="0.25">
      <c r="E5996" s="196"/>
      <c r="F5996" s="71" t="s">
        <v>7575</v>
      </c>
      <c r="G5996" s="30" t="s">
        <v>1581</v>
      </c>
      <c r="H5996" s="69">
        <f t="shared" si="94"/>
        <v>0</v>
      </c>
    </row>
    <row r="5997" spans="5:8" x14ac:dyDescent="0.25">
      <c r="E5997" s="196"/>
      <c r="F5997" s="71" t="s">
        <v>7576</v>
      </c>
      <c r="G5997" s="34" t="s">
        <v>1557</v>
      </c>
      <c r="H5997" s="69">
        <f t="shared" si="94"/>
        <v>0.10960000000000003</v>
      </c>
    </row>
    <row r="5998" spans="5:8" x14ac:dyDescent="0.25">
      <c r="E5998" s="196"/>
      <c r="F5998" s="71" t="s">
        <v>7577</v>
      </c>
      <c r="G5998" s="34" t="s">
        <v>1557</v>
      </c>
      <c r="H5998" s="69">
        <f t="shared" si="94"/>
        <v>0.10960000000000003</v>
      </c>
    </row>
    <row r="5999" spans="5:8" x14ac:dyDescent="0.25">
      <c r="E5999" s="196"/>
      <c r="F5999" s="71" t="s">
        <v>7578</v>
      </c>
      <c r="G5999" s="30" t="s">
        <v>1600</v>
      </c>
      <c r="H5999" s="69">
        <f t="shared" si="94"/>
        <v>0.11529999999999996</v>
      </c>
    </row>
    <row r="6000" spans="5:8" x14ac:dyDescent="0.25">
      <c r="E6000" s="196"/>
      <c r="F6000" s="71" t="s">
        <v>7579</v>
      </c>
      <c r="G6000" s="34" t="s">
        <v>1581</v>
      </c>
      <c r="H6000" s="69">
        <f t="shared" si="94"/>
        <v>0</v>
      </c>
    </row>
    <row r="6001" spans="5:9" x14ac:dyDescent="0.25">
      <c r="E6001" s="196"/>
      <c r="F6001" s="71" t="s">
        <v>7580</v>
      </c>
      <c r="G6001" s="34" t="s">
        <v>1600</v>
      </c>
      <c r="H6001" s="69">
        <f t="shared" si="94"/>
        <v>0.11529999999999996</v>
      </c>
    </row>
    <row r="6002" spans="5:9" x14ac:dyDescent="0.25">
      <c r="E6002" s="196"/>
      <c r="F6002" s="71" t="s">
        <v>7581</v>
      </c>
      <c r="G6002" s="34" t="s">
        <v>1573</v>
      </c>
      <c r="H6002" s="69">
        <f t="shared" si="94"/>
        <v>0.109888</v>
      </c>
    </row>
    <row r="6003" spans="5:9" x14ac:dyDescent="0.25">
      <c r="E6003" s="196"/>
      <c r="F6003" s="71" t="s">
        <v>7582</v>
      </c>
      <c r="G6003" s="34" t="s">
        <v>1557</v>
      </c>
      <c r="H6003" s="69">
        <f t="shared" si="94"/>
        <v>0.10960000000000003</v>
      </c>
    </row>
    <row r="6004" spans="5:9" x14ac:dyDescent="0.25">
      <c r="E6004" s="196"/>
      <c r="F6004" s="71" t="s">
        <v>7583</v>
      </c>
      <c r="G6004" s="34" t="s">
        <v>1557</v>
      </c>
      <c r="H6004" s="69">
        <f t="shared" si="94"/>
        <v>0.10960000000000003</v>
      </c>
    </row>
    <row r="6005" spans="5:9" x14ac:dyDescent="0.25">
      <c r="E6005" s="196"/>
      <c r="F6005" s="71" t="s">
        <v>7584</v>
      </c>
      <c r="G6005" s="30" t="s">
        <v>1600</v>
      </c>
      <c r="H6005" s="69">
        <f t="shared" si="94"/>
        <v>0.11529999999999996</v>
      </c>
    </row>
    <row r="6006" spans="5:9" x14ac:dyDescent="0.25">
      <c r="E6006" s="196"/>
      <c r="F6006" s="71" t="s">
        <v>7585</v>
      </c>
      <c r="G6006" s="30" t="s">
        <v>1600</v>
      </c>
      <c r="H6006" s="69">
        <f t="shared" si="94"/>
        <v>0.11529999999999996</v>
      </c>
    </row>
    <row r="6007" spans="5:9" x14ac:dyDescent="0.25">
      <c r="E6007" s="196"/>
      <c r="F6007" s="71" t="s">
        <v>7586</v>
      </c>
      <c r="G6007" s="30" t="s">
        <v>1557</v>
      </c>
      <c r="H6007" s="69">
        <f t="shared" si="94"/>
        <v>0.10960000000000003</v>
      </c>
    </row>
    <row r="6008" spans="5:9" ht="15.75" thickBot="1" x14ac:dyDescent="0.3">
      <c r="E6008" s="196"/>
      <c r="F6008" s="71" t="s">
        <v>7587</v>
      </c>
      <c r="G6008" s="34" t="s">
        <v>1557</v>
      </c>
      <c r="H6008" s="69">
        <f t="shared" si="94"/>
        <v>0.10960000000000003</v>
      </c>
    </row>
    <row r="6009" spans="5:9" ht="15" customHeight="1" x14ac:dyDescent="0.25">
      <c r="E6009" s="185" t="s">
        <v>7756</v>
      </c>
      <c r="F6009" s="120" t="s">
        <v>7757</v>
      </c>
      <c r="G6009" s="109" t="s">
        <v>1559</v>
      </c>
      <c r="H6009" s="110">
        <f t="shared" si="94"/>
        <v>0.10809999999999997</v>
      </c>
    </row>
    <row r="6010" spans="5:9" x14ac:dyDescent="0.25">
      <c r="E6010" s="186"/>
      <c r="F6010" s="71" t="s">
        <v>7758</v>
      </c>
      <c r="G6010" s="74" t="s">
        <v>1557</v>
      </c>
      <c r="H6010" s="111">
        <f t="shared" si="94"/>
        <v>0.10960000000000003</v>
      </c>
    </row>
    <row r="6011" spans="5:9" x14ac:dyDescent="0.25">
      <c r="E6011" s="186"/>
      <c r="F6011" s="71" t="s">
        <v>7759</v>
      </c>
      <c r="G6011" s="74" t="s">
        <v>1559</v>
      </c>
      <c r="H6011" s="111">
        <f t="shared" si="94"/>
        <v>0.10809999999999997</v>
      </c>
    </row>
    <row r="6012" spans="5:9" x14ac:dyDescent="0.25">
      <c r="E6012" s="186"/>
      <c r="F6012" s="71" t="s">
        <v>7760</v>
      </c>
      <c r="G6012" s="74" t="s">
        <v>1559</v>
      </c>
      <c r="H6012" s="111">
        <f t="shared" si="94"/>
        <v>0.10809999999999997</v>
      </c>
    </row>
    <row r="6013" spans="5:9" x14ac:dyDescent="0.25">
      <c r="E6013" s="186"/>
      <c r="F6013" s="71" t="s">
        <v>7761</v>
      </c>
      <c r="G6013" s="74" t="s">
        <v>1559</v>
      </c>
      <c r="H6013" s="111">
        <f t="shared" si="94"/>
        <v>0.10809999999999997</v>
      </c>
    </row>
    <row r="6014" spans="5:9" x14ac:dyDescent="0.25">
      <c r="E6014" s="186"/>
      <c r="F6014" s="71" t="s">
        <v>7762</v>
      </c>
      <c r="G6014" s="74" t="s">
        <v>1559</v>
      </c>
      <c r="H6014" s="111">
        <f t="shared" si="94"/>
        <v>0.10809999999999997</v>
      </c>
      <c r="I6014" s="74"/>
    </row>
    <row r="6015" spans="5:9" x14ac:dyDescent="0.25">
      <c r="E6015" s="186"/>
      <c r="F6015" s="71" t="s">
        <v>7763</v>
      </c>
      <c r="G6015" s="74" t="s">
        <v>1559</v>
      </c>
      <c r="H6015" s="111">
        <f t="shared" si="94"/>
        <v>0.10809999999999997</v>
      </c>
    </row>
    <row r="6016" spans="5:9" x14ac:dyDescent="0.25">
      <c r="E6016" s="186"/>
      <c r="F6016" s="71" t="s">
        <v>7615</v>
      </c>
      <c r="G6016" s="74" t="s">
        <v>1590</v>
      </c>
      <c r="H6016" s="111">
        <f t="shared" si="94"/>
        <v>1.2220987243040216E-2</v>
      </c>
    </row>
    <row r="6017" spans="5:8" x14ac:dyDescent="0.25">
      <c r="E6017" s="186"/>
      <c r="F6017" s="71" t="s">
        <v>7764</v>
      </c>
      <c r="G6017" s="74" t="s">
        <v>1557</v>
      </c>
      <c r="H6017" s="111">
        <f t="shared" si="94"/>
        <v>0.10960000000000003</v>
      </c>
    </row>
    <row r="6018" spans="5:8" x14ac:dyDescent="0.25">
      <c r="E6018" s="186"/>
      <c r="F6018" s="71" t="s">
        <v>7630</v>
      </c>
      <c r="G6018" s="74" t="s">
        <v>1600</v>
      </c>
      <c r="H6018" s="111">
        <f t="shared" si="94"/>
        <v>0.11529999999999996</v>
      </c>
    </row>
    <row r="6019" spans="5:8" x14ac:dyDescent="0.25">
      <c r="E6019" s="186"/>
      <c r="F6019" s="71" t="s">
        <v>7765</v>
      </c>
      <c r="G6019" s="74" t="s">
        <v>1584</v>
      </c>
      <c r="H6019" s="111">
        <f t="shared" si="94"/>
        <v>6.25E-2</v>
      </c>
    </row>
    <row r="6020" spans="5:8" x14ac:dyDescent="0.25">
      <c r="E6020" s="186"/>
      <c r="F6020" s="71" t="s">
        <v>7766</v>
      </c>
      <c r="G6020" s="74" t="s">
        <v>1600</v>
      </c>
      <c r="H6020" s="111">
        <f t="shared" ref="H6020:H6083" si="95">VLOOKUP(G6020,$A$4:$B$31,2,FALSE)</f>
        <v>0.11529999999999996</v>
      </c>
    </row>
    <row r="6021" spans="5:8" x14ac:dyDescent="0.25">
      <c r="E6021" s="186"/>
      <c r="F6021" s="71" t="s">
        <v>7767</v>
      </c>
      <c r="G6021" s="74" t="s">
        <v>1557</v>
      </c>
      <c r="H6021" s="111">
        <f t="shared" si="95"/>
        <v>0.10960000000000003</v>
      </c>
    </row>
    <row r="6022" spans="5:8" x14ac:dyDescent="0.25">
      <c r="E6022" s="186"/>
      <c r="F6022" s="71" t="s">
        <v>7631</v>
      </c>
      <c r="G6022" s="74" t="s">
        <v>1600</v>
      </c>
      <c r="H6022" s="111">
        <f t="shared" si="95"/>
        <v>0.11529999999999996</v>
      </c>
    </row>
    <row r="6023" spans="5:8" x14ac:dyDescent="0.25">
      <c r="E6023" s="186"/>
      <c r="F6023" s="71" t="s">
        <v>7768</v>
      </c>
      <c r="G6023" s="71" t="s">
        <v>1584</v>
      </c>
      <c r="H6023" s="111">
        <f t="shared" si="95"/>
        <v>6.25E-2</v>
      </c>
    </row>
    <row r="6024" spans="5:8" x14ac:dyDescent="0.25">
      <c r="E6024" s="186"/>
      <c r="F6024" s="71" t="s">
        <v>7769</v>
      </c>
      <c r="G6024" s="74" t="s">
        <v>1600</v>
      </c>
      <c r="H6024" s="111">
        <f t="shared" si="95"/>
        <v>0.11529999999999996</v>
      </c>
    </row>
    <row r="6025" spans="5:8" x14ac:dyDescent="0.25">
      <c r="E6025" s="186"/>
      <c r="F6025" s="71" t="s">
        <v>7621</v>
      </c>
      <c r="G6025" s="74" t="s">
        <v>1600</v>
      </c>
      <c r="H6025" s="111">
        <f t="shared" si="95"/>
        <v>0.11529999999999996</v>
      </c>
    </row>
    <row r="6026" spans="5:8" x14ac:dyDescent="0.25">
      <c r="E6026" s="186"/>
      <c r="F6026" s="71" t="s">
        <v>7622</v>
      </c>
      <c r="G6026" s="74" t="s">
        <v>1600</v>
      </c>
      <c r="H6026" s="111">
        <f t="shared" si="95"/>
        <v>0.11529999999999996</v>
      </c>
    </row>
    <row r="6027" spans="5:8" x14ac:dyDescent="0.25">
      <c r="E6027" s="186"/>
      <c r="F6027" s="71" t="s">
        <v>7623</v>
      </c>
      <c r="G6027" s="74" t="s">
        <v>1600</v>
      </c>
      <c r="H6027" s="111">
        <f t="shared" si="95"/>
        <v>0.11529999999999996</v>
      </c>
    </row>
    <row r="6028" spans="5:8" x14ac:dyDescent="0.25">
      <c r="E6028" s="186"/>
      <c r="F6028" s="71" t="s">
        <v>7624</v>
      </c>
      <c r="G6028" s="74" t="s">
        <v>7632</v>
      </c>
      <c r="H6028" s="111">
        <f t="shared" si="95"/>
        <v>3.3200000000000007E-2</v>
      </c>
    </row>
    <row r="6029" spans="5:8" ht="15.75" thickBot="1" x14ac:dyDescent="0.3">
      <c r="E6029" s="186"/>
      <c r="F6029" s="71" t="s">
        <v>7625</v>
      </c>
      <c r="G6029" s="74" t="s">
        <v>1573</v>
      </c>
      <c r="H6029" s="112">
        <f t="shared" si="95"/>
        <v>0.109888</v>
      </c>
    </row>
    <row r="6030" spans="5:8" ht="15.75" thickBot="1" x14ac:dyDescent="0.3">
      <c r="E6030" s="186"/>
      <c r="F6030" s="71" t="s">
        <v>7626</v>
      </c>
      <c r="G6030" s="74" t="s">
        <v>1553</v>
      </c>
      <c r="H6030" s="112">
        <f t="shared" si="95"/>
        <v>8.5400000000000031E-2</v>
      </c>
    </row>
    <row r="6031" spans="5:8" ht="15.75" thickBot="1" x14ac:dyDescent="0.3">
      <c r="E6031" s="186"/>
      <c r="F6031" s="71" t="s">
        <v>7627</v>
      </c>
      <c r="G6031" s="74" t="s">
        <v>1557</v>
      </c>
      <c r="H6031" s="112">
        <f t="shared" si="95"/>
        <v>0.10960000000000003</v>
      </c>
    </row>
    <row r="6032" spans="5:8" ht="15.75" thickBot="1" x14ac:dyDescent="0.3">
      <c r="E6032" s="186"/>
      <c r="F6032" s="71" t="s">
        <v>7628</v>
      </c>
      <c r="G6032" s="74" t="s">
        <v>1575</v>
      </c>
      <c r="H6032" s="112">
        <f t="shared" si="95"/>
        <v>0.30000000000000004</v>
      </c>
    </row>
    <row r="6033" spans="5:8" ht="15.75" thickBot="1" x14ac:dyDescent="0.3">
      <c r="E6033" s="186"/>
      <c r="F6033" s="71" t="s">
        <v>7629</v>
      </c>
      <c r="G6033" s="74" t="s">
        <v>1557</v>
      </c>
      <c r="H6033" s="112">
        <f t="shared" si="95"/>
        <v>0.10960000000000003</v>
      </c>
    </row>
    <row r="6034" spans="5:8" ht="15.75" thickBot="1" x14ac:dyDescent="0.3">
      <c r="E6034" s="186"/>
      <c r="F6034" s="71" t="s">
        <v>7616</v>
      </c>
      <c r="G6034" s="74" t="s">
        <v>1557</v>
      </c>
      <c r="H6034" s="112">
        <f t="shared" si="95"/>
        <v>0.10960000000000003</v>
      </c>
    </row>
    <row r="6035" spans="5:8" ht="15.75" thickBot="1" x14ac:dyDescent="0.3">
      <c r="E6035" s="186"/>
      <c r="F6035" s="71" t="s">
        <v>7770</v>
      </c>
      <c r="G6035" s="74" t="s">
        <v>1571</v>
      </c>
      <c r="H6035" s="112">
        <f t="shared" si="95"/>
        <v>0.11278100000000001</v>
      </c>
    </row>
    <row r="6036" spans="5:8" ht="15.75" thickBot="1" x14ac:dyDescent="0.3">
      <c r="E6036" s="186"/>
      <c r="F6036" s="71" t="s">
        <v>7771</v>
      </c>
      <c r="G6036" s="74" t="s">
        <v>1557</v>
      </c>
      <c r="H6036" s="112">
        <f t="shared" si="95"/>
        <v>0.10960000000000003</v>
      </c>
    </row>
    <row r="6037" spans="5:8" ht="15.75" thickBot="1" x14ac:dyDescent="0.3">
      <c r="E6037" s="186"/>
      <c r="F6037" s="71" t="s">
        <v>7772</v>
      </c>
      <c r="G6037" s="74" t="s">
        <v>1557</v>
      </c>
      <c r="H6037" s="112">
        <f t="shared" si="95"/>
        <v>0.10960000000000003</v>
      </c>
    </row>
    <row r="6038" spans="5:8" ht="15.75" thickBot="1" x14ac:dyDescent="0.3">
      <c r="E6038" s="186"/>
      <c r="F6038" s="71" t="s">
        <v>7773</v>
      </c>
      <c r="G6038" s="74" t="s">
        <v>1557</v>
      </c>
      <c r="H6038" s="112">
        <f t="shared" si="95"/>
        <v>0.10960000000000003</v>
      </c>
    </row>
    <row r="6039" spans="5:8" ht="15.75" thickBot="1" x14ac:dyDescent="0.3">
      <c r="E6039" s="186"/>
      <c r="F6039" s="71" t="s">
        <v>7774</v>
      </c>
      <c r="G6039" s="74" t="s">
        <v>1557</v>
      </c>
      <c r="H6039" s="112">
        <f t="shared" si="95"/>
        <v>0.10960000000000003</v>
      </c>
    </row>
    <row r="6040" spans="5:8" ht="15.75" thickBot="1" x14ac:dyDescent="0.3">
      <c r="E6040" s="186"/>
      <c r="F6040" s="71" t="s">
        <v>7775</v>
      </c>
      <c r="G6040" s="74" t="s">
        <v>1559</v>
      </c>
      <c r="H6040" s="112">
        <f t="shared" si="95"/>
        <v>0.10809999999999997</v>
      </c>
    </row>
    <row r="6041" spans="5:8" ht="15.75" thickBot="1" x14ac:dyDescent="0.3">
      <c r="E6041" s="186"/>
      <c r="F6041" s="71" t="s">
        <v>7776</v>
      </c>
      <c r="G6041" s="74" t="s">
        <v>1559</v>
      </c>
      <c r="H6041" s="112">
        <f t="shared" si="95"/>
        <v>0.10809999999999997</v>
      </c>
    </row>
    <row r="6042" spans="5:8" ht="15.75" thickBot="1" x14ac:dyDescent="0.3">
      <c r="E6042" s="186"/>
      <c r="F6042" s="71" t="s">
        <v>7777</v>
      </c>
      <c r="G6042" s="74" t="s">
        <v>1557</v>
      </c>
      <c r="H6042" s="112">
        <f t="shared" si="95"/>
        <v>0.10960000000000003</v>
      </c>
    </row>
    <row r="6043" spans="5:8" ht="15.75" thickBot="1" x14ac:dyDescent="0.3">
      <c r="E6043" s="186"/>
      <c r="F6043" s="71" t="s">
        <v>7778</v>
      </c>
      <c r="G6043" s="71" t="s">
        <v>1557</v>
      </c>
      <c r="H6043" s="112">
        <f t="shared" si="95"/>
        <v>0.10960000000000003</v>
      </c>
    </row>
    <row r="6044" spans="5:8" ht="15.75" thickBot="1" x14ac:dyDescent="0.3">
      <c r="E6044" s="186"/>
      <c r="F6044" s="71" t="s">
        <v>7779</v>
      </c>
      <c r="G6044" s="71" t="s">
        <v>1557</v>
      </c>
      <c r="H6044" s="112">
        <f t="shared" si="95"/>
        <v>0.10960000000000003</v>
      </c>
    </row>
    <row r="6045" spans="5:8" ht="15.75" thickBot="1" x14ac:dyDescent="0.3">
      <c r="E6045" s="187" t="s">
        <v>7780</v>
      </c>
      <c r="F6045" s="120" t="s">
        <v>7781</v>
      </c>
      <c r="G6045" s="120" t="s">
        <v>1581</v>
      </c>
      <c r="H6045" s="112">
        <f t="shared" si="95"/>
        <v>0</v>
      </c>
    </row>
    <row r="6046" spans="5:8" ht="15.75" thickBot="1" x14ac:dyDescent="0.3">
      <c r="E6046" s="188"/>
      <c r="F6046" s="71" t="s">
        <v>7782</v>
      </c>
      <c r="G6046" s="71" t="s">
        <v>1581</v>
      </c>
      <c r="H6046" s="112">
        <f t="shared" si="95"/>
        <v>0</v>
      </c>
    </row>
    <row r="6047" spans="5:8" ht="15.75" thickBot="1" x14ac:dyDescent="0.3">
      <c r="E6047" s="188"/>
      <c r="F6047" s="71" t="s">
        <v>7783</v>
      </c>
      <c r="G6047" s="74" t="s">
        <v>1559</v>
      </c>
      <c r="H6047" s="112">
        <f t="shared" si="95"/>
        <v>0.10809999999999997</v>
      </c>
    </row>
    <row r="6048" spans="5:8" ht="15.75" thickBot="1" x14ac:dyDescent="0.3">
      <c r="E6048" s="188"/>
      <c r="F6048" s="71" t="s">
        <v>7784</v>
      </c>
      <c r="G6048" s="74" t="s">
        <v>1559</v>
      </c>
      <c r="H6048" s="112">
        <f t="shared" si="95"/>
        <v>0.10809999999999997</v>
      </c>
    </row>
    <row r="6049" spans="5:8" ht="15.75" thickBot="1" x14ac:dyDescent="0.3">
      <c r="E6049" s="188"/>
      <c r="F6049" s="71" t="s">
        <v>7785</v>
      </c>
      <c r="G6049" s="71" t="s">
        <v>1600</v>
      </c>
      <c r="H6049" s="112">
        <f t="shared" si="95"/>
        <v>0.11529999999999996</v>
      </c>
    </row>
    <row r="6050" spans="5:8" ht="15.75" thickBot="1" x14ac:dyDescent="0.3">
      <c r="E6050" s="188"/>
      <c r="F6050" s="71" t="s">
        <v>7786</v>
      </c>
      <c r="G6050" s="74" t="s">
        <v>1559</v>
      </c>
      <c r="H6050" s="112">
        <f t="shared" si="95"/>
        <v>0.10809999999999997</v>
      </c>
    </row>
    <row r="6051" spans="5:8" ht="15.75" thickBot="1" x14ac:dyDescent="0.3">
      <c r="E6051" s="188"/>
      <c r="F6051" s="71" t="s">
        <v>7787</v>
      </c>
      <c r="G6051" s="74" t="s">
        <v>1557</v>
      </c>
      <c r="H6051" s="112">
        <f t="shared" si="95"/>
        <v>0.10960000000000003</v>
      </c>
    </row>
    <row r="6052" spans="5:8" ht="15.75" thickBot="1" x14ac:dyDescent="0.3">
      <c r="E6052" s="188"/>
      <c r="F6052" s="71" t="s">
        <v>7788</v>
      </c>
      <c r="G6052" s="71" t="s">
        <v>1548</v>
      </c>
      <c r="H6052" s="112">
        <f t="shared" si="95"/>
        <v>8.5600000000000009E-2</v>
      </c>
    </row>
    <row r="6053" spans="5:8" ht="15.75" thickBot="1" x14ac:dyDescent="0.3">
      <c r="E6053" s="188"/>
      <c r="F6053" s="71" t="s">
        <v>7789</v>
      </c>
      <c r="G6053" s="74" t="s">
        <v>1559</v>
      </c>
      <c r="H6053" s="112">
        <f t="shared" si="95"/>
        <v>0.10809999999999997</v>
      </c>
    </row>
    <row r="6054" spans="5:8" ht="15.75" thickBot="1" x14ac:dyDescent="0.3">
      <c r="E6054" s="188"/>
      <c r="F6054" s="71" t="s">
        <v>7790</v>
      </c>
      <c r="G6054" s="74" t="s">
        <v>1559</v>
      </c>
      <c r="H6054" s="112">
        <f t="shared" si="95"/>
        <v>0.10809999999999997</v>
      </c>
    </row>
    <row r="6055" spans="5:8" ht="15.75" thickBot="1" x14ac:dyDescent="0.3">
      <c r="E6055" s="188"/>
      <c r="F6055" s="71" t="s">
        <v>7791</v>
      </c>
      <c r="G6055" s="74" t="s">
        <v>1548</v>
      </c>
      <c r="H6055" s="112">
        <f t="shared" si="95"/>
        <v>8.5600000000000009E-2</v>
      </c>
    </row>
    <row r="6056" spans="5:8" ht="15.75" thickBot="1" x14ac:dyDescent="0.3">
      <c r="E6056" s="188"/>
      <c r="F6056" s="71" t="s">
        <v>7792</v>
      </c>
      <c r="G6056" s="74" t="s">
        <v>1600</v>
      </c>
      <c r="H6056" s="112">
        <f t="shared" si="95"/>
        <v>0.11529999999999996</v>
      </c>
    </row>
    <row r="6057" spans="5:8" ht="15.75" thickBot="1" x14ac:dyDescent="0.3">
      <c r="E6057" s="188"/>
      <c r="F6057" s="71" t="s">
        <v>7793</v>
      </c>
      <c r="G6057" s="74" t="s">
        <v>1600</v>
      </c>
      <c r="H6057" s="112">
        <f t="shared" si="95"/>
        <v>0.11529999999999996</v>
      </c>
    </row>
    <row r="6058" spans="5:8" ht="15.75" thickBot="1" x14ac:dyDescent="0.3">
      <c r="E6058" s="188"/>
      <c r="F6058" s="71" t="s">
        <v>7794</v>
      </c>
      <c r="G6058" s="74" t="s">
        <v>1559</v>
      </c>
      <c r="H6058" s="112">
        <f t="shared" si="95"/>
        <v>0.10809999999999997</v>
      </c>
    </row>
    <row r="6059" spans="5:8" ht="15.75" thickBot="1" x14ac:dyDescent="0.3">
      <c r="E6059" s="188"/>
      <c r="F6059" s="71" t="s">
        <v>7795</v>
      </c>
      <c r="G6059" s="74" t="s">
        <v>1573</v>
      </c>
      <c r="H6059" s="112">
        <f t="shared" si="95"/>
        <v>0.109888</v>
      </c>
    </row>
    <row r="6060" spans="5:8" ht="15.75" thickBot="1" x14ac:dyDescent="0.3">
      <c r="E6060" s="188"/>
      <c r="F6060" s="71" t="s">
        <v>7796</v>
      </c>
      <c r="G6060" s="74" t="s">
        <v>1579</v>
      </c>
      <c r="H6060" s="112">
        <f t="shared" si="95"/>
        <v>1</v>
      </c>
    </row>
    <row r="6061" spans="5:8" ht="15.75" thickBot="1" x14ac:dyDescent="0.3">
      <c r="E6061" s="188"/>
      <c r="F6061" s="71" t="s">
        <v>7797</v>
      </c>
      <c r="G6061" s="74" t="s">
        <v>1579</v>
      </c>
      <c r="H6061" s="112">
        <f t="shared" si="95"/>
        <v>1</v>
      </c>
    </row>
    <row r="6062" spans="5:8" ht="15.75" thickBot="1" x14ac:dyDescent="0.3">
      <c r="E6062" s="188"/>
      <c r="F6062" s="71" t="s">
        <v>7798</v>
      </c>
      <c r="G6062" s="71" t="s">
        <v>1590</v>
      </c>
      <c r="H6062" s="112">
        <f t="shared" si="95"/>
        <v>1.2220987243040216E-2</v>
      </c>
    </row>
    <row r="6063" spans="5:8" ht="15.75" thickBot="1" x14ac:dyDescent="0.3">
      <c r="E6063" s="188"/>
      <c r="F6063" s="71" t="s">
        <v>7799</v>
      </c>
      <c r="G6063" s="74" t="s">
        <v>1600</v>
      </c>
      <c r="H6063" s="112">
        <f t="shared" si="95"/>
        <v>0.11529999999999996</v>
      </c>
    </row>
    <row r="6064" spans="5:8" ht="15.75" thickBot="1" x14ac:dyDescent="0.3">
      <c r="E6064" s="188"/>
      <c r="F6064" s="71" t="s">
        <v>7800</v>
      </c>
      <c r="G6064" s="74" t="s">
        <v>1557</v>
      </c>
      <c r="H6064" s="112">
        <f t="shared" si="95"/>
        <v>0.10960000000000003</v>
      </c>
    </row>
    <row r="6065" spans="5:8" ht="15.75" thickBot="1" x14ac:dyDescent="0.3">
      <c r="E6065" s="188"/>
      <c r="F6065" s="71" t="s">
        <v>7801</v>
      </c>
      <c r="G6065" s="74" t="s">
        <v>1600</v>
      </c>
      <c r="H6065" s="112">
        <f t="shared" si="95"/>
        <v>0.11529999999999996</v>
      </c>
    </row>
    <row r="6066" spans="5:8" ht="15.75" thickBot="1" x14ac:dyDescent="0.3">
      <c r="E6066" s="188"/>
      <c r="F6066" s="71" t="s">
        <v>7802</v>
      </c>
      <c r="G6066" s="74" t="s">
        <v>1573</v>
      </c>
      <c r="H6066" s="112">
        <f t="shared" si="95"/>
        <v>0.109888</v>
      </c>
    </row>
    <row r="6067" spans="5:8" ht="15.75" thickBot="1" x14ac:dyDescent="0.3">
      <c r="E6067" s="188"/>
      <c r="F6067" s="71" t="s">
        <v>7803</v>
      </c>
      <c r="G6067" s="74" t="s">
        <v>1573</v>
      </c>
      <c r="H6067" s="112">
        <f t="shared" si="95"/>
        <v>0.109888</v>
      </c>
    </row>
    <row r="6068" spans="5:8" ht="15.75" thickBot="1" x14ac:dyDescent="0.3">
      <c r="E6068" s="188"/>
      <c r="F6068" s="71" t="s">
        <v>7804</v>
      </c>
      <c r="G6068" s="74" t="s">
        <v>1557</v>
      </c>
      <c r="H6068" s="112">
        <f t="shared" si="95"/>
        <v>0.10960000000000003</v>
      </c>
    </row>
    <row r="6069" spans="5:8" ht="15.75" thickBot="1" x14ac:dyDescent="0.3">
      <c r="E6069" s="188"/>
      <c r="F6069" s="71" t="s">
        <v>7805</v>
      </c>
      <c r="G6069" s="74" t="s">
        <v>1557</v>
      </c>
      <c r="H6069" s="112">
        <f t="shared" si="95"/>
        <v>0.10960000000000003</v>
      </c>
    </row>
    <row r="6070" spans="5:8" ht="15.75" thickBot="1" x14ac:dyDescent="0.3">
      <c r="E6070" s="188"/>
      <c r="F6070" s="71" t="s">
        <v>7806</v>
      </c>
      <c r="G6070" s="74" t="s">
        <v>1557</v>
      </c>
      <c r="H6070" s="112">
        <f t="shared" si="95"/>
        <v>0.10960000000000003</v>
      </c>
    </row>
    <row r="6071" spans="5:8" ht="15.75" thickBot="1" x14ac:dyDescent="0.3">
      <c r="E6071" s="188"/>
      <c r="F6071" s="71" t="s">
        <v>7807</v>
      </c>
      <c r="G6071" s="74" t="s">
        <v>1557</v>
      </c>
      <c r="H6071" s="112">
        <f t="shared" si="95"/>
        <v>0.10960000000000003</v>
      </c>
    </row>
    <row r="6072" spans="5:8" ht="15.75" thickBot="1" x14ac:dyDescent="0.3">
      <c r="E6072" s="188"/>
      <c r="F6072" s="71" t="s">
        <v>7808</v>
      </c>
      <c r="G6072" s="71" t="s">
        <v>1581</v>
      </c>
      <c r="H6072" s="112">
        <f t="shared" si="95"/>
        <v>0</v>
      </c>
    </row>
    <row r="6073" spans="5:8" ht="15.75" thickBot="1" x14ac:dyDescent="0.3">
      <c r="E6073" s="188"/>
      <c r="F6073" s="71" t="s">
        <v>7809</v>
      </c>
      <c r="G6073" s="74" t="s">
        <v>1557</v>
      </c>
      <c r="H6073" s="112">
        <f t="shared" si="95"/>
        <v>0.10960000000000003</v>
      </c>
    </row>
    <row r="6074" spans="5:8" ht="15.75" thickBot="1" x14ac:dyDescent="0.3">
      <c r="E6074" s="189"/>
      <c r="F6074" s="72" t="s">
        <v>7810</v>
      </c>
      <c r="G6074" s="72" t="s">
        <v>1557</v>
      </c>
      <c r="H6074" s="112">
        <f t="shared" si="95"/>
        <v>0.10960000000000003</v>
      </c>
    </row>
    <row r="6075" spans="5:8" ht="15.75" thickBot="1" x14ac:dyDescent="0.3">
      <c r="E6075" s="190" t="s">
        <v>7811</v>
      </c>
      <c r="F6075" s="120" t="s">
        <v>7812</v>
      </c>
      <c r="G6075" s="120" t="s">
        <v>1559</v>
      </c>
      <c r="H6075" s="112">
        <f t="shared" si="95"/>
        <v>0.10809999999999997</v>
      </c>
    </row>
    <row r="6076" spans="5:8" ht="15.75" thickBot="1" x14ac:dyDescent="0.3">
      <c r="E6076" s="191"/>
      <c r="F6076" s="71" t="s">
        <v>7813</v>
      </c>
      <c r="G6076" s="71" t="s">
        <v>1548</v>
      </c>
      <c r="H6076" s="112">
        <f t="shared" si="95"/>
        <v>8.5600000000000009E-2</v>
      </c>
    </row>
    <row r="6077" spans="5:8" ht="15.75" thickBot="1" x14ac:dyDescent="0.3">
      <c r="E6077" s="191"/>
      <c r="F6077" s="71" t="s">
        <v>7814</v>
      </c>
      <c r="G6077" s="71" t="s">
        <v>1559</v>
      </c>
      <c r="H6077" s="112">
        <f t="shared" si="95"/>
        <v>0.10809999999999997</v>
      </c>
    </row>
    <row r="6078" spans="5:8" ht="15.75" thickBot="1" x14ac:dyDescent="0.3">
      <c r="E6078" s="191"/>
      <c r="F6078" s="71" t="s">
        <v>7815</v>
      </c>
      <c r="G6078" s="71" t="s">
        <v>1559</v>
      </c>
      <c r="H6078" s="112">
        <f t="shared" si="95"/>
        <v>0.10809999999999997</v>
      </c>
    </row>
    <row r="6079" spans="5:8" ht="15.75" thickBot="1" x14ac:dyDescent="0.3">
      <c r="E6079" s="191"/>
      <c r="F6079" s="71" t="s">
        <v>7816</v>
      </c>
      <c r="G6079" s="71" t="s">
        <v>1559</v>
      </c>
      <c r="H6079" s="112">
        <f t="shared" si="95"/>
        <v>0.10809999999999997</v>
      </c>
    </row>
    <row r="6080" spans="5:8" ht="15.75" thickBot="1" x14ac:dyDescent="0.3">
      <c r="E6080" s="191"/>
      <c r="F6080" s="71" t="s">
        <v>7817</v>
      </c>
      <c r="G6080" s="71" t="s">
        <v>1559</v>
      </c>
      <c r="H6080" s="112">
        <f t="shared" si="95"/>
        <v>0.10809999999999997</v>
      </c>
    </row>
    <row r="6081" spans="5:8" ht="15.75" thickBot="1" x14ac:dyDescent="0.3">
      <c r="E6081" s="191"/>
      <c r="F6081" s="71" t="s">
        <v>7818</v>
      </c>
      <c r="G6081" s="71" t="s">
        <v>1557</v>
      </c>
      <c r="H6081" s="112">
        <f t="shared" si="95"/>
        <v>0.10960000000000003</v>
      </c>
    </row>
    <row r="6082" spans="5:8" ht="15.75" thickBot="1" x14ac:dyDescent="0.3">
      <c r="E6082" s="191"/>
      <c r="F6082" s="71" t="s">
        <v>7819</v>
      </c>
      <c r="G6082" s="71" t="s">
        <v>1557</v>
      </c>
      <c r="H6082" s="112">
        <f t="shared" si="95"/>
        <v>0.10960000000000003</v>
      </c>
    </row>
    <row r="6083" spans="5:8" ht="15.75" thickBot="1" x14ac:dyDescent="0.3">
      <c r="E6083" s="191"/>
      <c r="F6083" s="71" t="s">
        <v>7820</v>
      </c>
      <c r="G6083" s="71" t="s">
        <v>1577</v>
      </c>
      <c r="H6083" s="112">
        <f t="shared" si="95"/>
        <v>0.11111111111111116</v>
      </c>
    </row>
    <row r="6084" spans="5:8" ht="15.75" thickBot="1" x14ac:dyDescent="0.3">
      <c r="E6084" s="191"/>
      <c r="F6084" s="71" t="s">
        <v>7821</v>
      </c>
      <c r="G6084" s="71" t="s">
        <v>1600</v>
      </c>
      <c r="H6084" s="112">
        <f t="shared" ref="H6084:H6147" si="96">VLOOKUP(G6084,$A$4:$B$31,2,FALSE)</f>
        <v>0.11529999999999996</v>
      </c>
    </row>
    <row r="6085" spans="5:8" ht="15.75" thickBot="1" x14ac:dyDescent="0.3">
      <c r="E6085" s="191"/>
      <c r="F6085" s="71" t="s">
        <v>7822</v>
      </c>
      <c r="G6085" s="71" t="s">
        <v>1548</v>
      </c>
      <c r="H6085" s="112">
        <f t="shared" si="96"/>
        <v>8.5600000000000009E-2</v>
      </c>
    </row>
    <row r="6086" spans="5:8" ht="15.75" thickBot="1" x14ac:dyDescent="0.3">
      <c r="E6086" s="191"/>
      <c r="F6086" s="71" t="s">
        <v>7823</v>
      </c>
      <c r="G6086" s="71" t="s">
        <v>1557</v>
      </c>
      <c r="H6086" s="112">
        <f t="shared" si="96"/>
        <v>0.10960000000000003</v>
      </c>
    </row>
    <row r="6087" spans="5:8" ht="15.75" thickBot="1" x14ac:dyDescent="0.3">
      <c r="E6087" s="191"/>
      <c r="F6087" s="71" t="s">
        <v>7824</v>
      </c>
      <c r="G6087" s="71" t="s">
        <v>1600</v>
      </c>
      <c r="H6087" s="112">
        <f t="shared" si="96"/>
        <v>0.11529999999999996</v>
      </c>
    </row>
    <row r="6088" spans="5:8" ht="15.75" thickBot="1" x14ac:dyDescent="0.3">
      <c r="E6088" s="191"/>
      <c r="F6088" s="71" t="s">
        <v>7825</v>
      </c>
      <c r="G6088" s="71" t="s">
        <v>1557</v>
      </c>
      <c r="H6088" s="112">
        <f t="shared" si="96"/>
        <v>0.10960000000000003</v>
      </c>
    </row>
    <row r="6089" spans="5:8" ht="15.75" thickBot="1" x14ac:dyDescent="0.3">
      <c r="E6089" s="191"/>
      <c r="F6089" s="71" t="s">
        <v>7826</v>
      </c>
      <c r="G6089" s="71" t="s">
        <v>1600</v>
      </c>
      <c r="H6089" s="112">
        <f t="shared" si="96"/>
        <v>0.11529999999999996</v>
      </c>
    </row>
    <row r="6090" spans="5:8" ht="15.75" thickBot="1" x14ac:dyDescent="0.3">
      <c r="E6090" s="191"/>
      <c r="F6090" s="121" t="s">
        <v>7827</v>
      </c>
      <c r="G6090" s="71" t="s">
        <v>1557</v>
      </c>
      <c r="H6090" s="112">
        <f t="shared" si="96"/>
        <v>0.10960000000000003</v>
      </c>
    </row>
    <row r="6091" spans="5:8" ht="15.75" thickBot="1" x14ac:dyDescent="0.3">
      <c r="E6091" s="191"/>
      <c r="F6091" s="71" t="s">
        <v>7828</v>
      </c>
      <c r="G6091" s="71" t="s">
        <v>1557</v>
      </c>
      <c r="H6091" s="112">
        <f t="shared" si="96"/>
        <v>0.10960000000000003</v>
      </c>
    </row>
    <row r="6092" spans="5:8" ht="15.75" thickBot="1" x14ac:dyDescent="0.3">
      <c r="E6092" s="191"/>
      <c r="F6092" s="71" t="s">
        <v>7829</v>
      </c>
      <c r="G6092" s="71" t="s">
        <v>1557</v>
      </c>
      <c r="H6092" s="112">
        <f t="shared" si="96"/>
        <v>0.10960000000000003</v>
      </c>
    </row>
    <row r="6093" spans="5:8" ht="15.75" thickBot="1" x14ac:dyDescent="0.3">
      <c r="E6093" s="191"/>
      <c r="F6093" s="71" t="s">
        <v>7830</v>
      </c>
      <c r="G6093" s="71" t="s">
        <v>1557</v>
      </c>
      <c r="H6093" s="112">
        <f t="shared" si="96"/>
        <v>0.10960000000000003</v>
      </c>
    </row>
    <row r="6094" spans="5:8" ht="15.75" thickBot="1" x14ac:dyDescent="0.3">
      <c r="E6094" s="191"/>
      <c r="F6094" s="71" t="s">
        <v>7831</v>
      </c>
      <c r="G6094" s="71" t="s">
        <v>1557</v>
      </c>
      <c r="H6094" s="112">
        <f t="shared" si="96"/>
        <v>0.10960000000000003</v>
      </c>
    </row>
    <row r="6095" spans="5:8" ht="15.75" thickBot="1" x14ac:dyDescent="0.3">
      <c r="E6095" s="191"/>
      <c r="F6095" s="71" t="s">
        <v>7832</v>
      </c>
      <c r="G6095" s="71" t="s">
        <v>1559</v>
      </c>
      <c r="H6095" s="112">
        <f t="shared" si="96"/>
        <v>0.10809999999999997</v>
      </c>
    </row>
    <row r="6096" spans="5:8" ht="15.75" thickBot="1" x14ac:dyDescent="0.3">
      <c r="E6096" s="191"/>
      <c r="F6096" s="71" t="s">
        <v>7833</v>
      </c>
      <c r="G6096" s="71" t="s">
        <v>1573</v>
      </c>
      <c r="H6096" s="112">
        <f t="shared" si="96"/>
        <v>0.109888</v>
      </c>
    </row>
    <row r="6097" spans="5:8" ht="15.75" thickBot="1" x14ac:dyDescent="0.3">
      <c r="E6097" s="191"/>
      <c r="F6097" s="71" t="s">
        <v>7834</v>
      </c>
      <c r="G6097" s="71" t="s">
        <v>1573</v>
      </c>
      <c r="H6097" s="112">
        <f t="shared" si="96"/>
        <v>0.109888</v>
      </c>
    </row>
    <row r="6098" spans="5:8" ht="15.75" thickBot="1" x14ac:dyDescent="0.3">
      <c r="E6098" s="191"/>
      <c r="F6098" s="71" t="s">
        <v>7835</v>
      </c>
      <c r="G6098" s="71" t="s">
        <v>1557</v>
      </c>
      <c r="H6098" s="112">
        <f t="shared" si="96"/>
        <v>0.10960000000000003</v>
      </c>
    </row>
    <row r="6099" spans="5:8" ht="15.75" thickBot="1" x14ac:dyDescent="0.3">
      <c r="E6099" s="191"/>
      <c r="F6099" s="71" t="s">
        <v>7836</v>
      </c>
      <c r="G6099" s="71" t="s">
        <v>1600</v>
      </c>
      <c r="H6099" s="112">
        <f t="shared" si="96"/>
        <v>0.11529999999999996</v>
      </c>
    </row>
    <row r="6100" spans="5:8" ht="15.75" thickBot="1" x14ac:dyDescent="0.3">
      <c r="E6100" s="191"/>
      <c r="F6100" s="71" t="s">
        <v>7837</v>
      </c>
      <c r="G6100" s="71" t="s">
        <v>1600</v>
      </c>
      <c r="H6100" s="112">
        <f t="shared" si="96"/>
        <v>0.11529999999999996</v>
      </c>
    </row>
    <row r="6101" spans="5:8" ht="15.75" thickBot="1" x14ac:dyDescent="0.3">
      <c r="E6101" s="191"/>
      <c r="F6101" s="71" t="s">
        <v>7838</v>
      </c>
      <c r="G6101" s="71" t="s">
        <v>1557</v>
      </c>
      <c r="H6101" s="112">
        <f t="shared" si="96"/>
        <v>0.10960000000000003</v>
      </c>
    </row>
    <row r="6102" spans="5:8" ht="15.75" thickBot="1" x14ac:dyDescent="0.3">
      <c r="E6102" s="191"/>
      <c r="F6102" s="71" t="s">
        <v>7839</v>
      </c>
      <c r="G6102" s="71" t="s">
        <v>1557</v>
      </c>
      <c r="H6102" s="112">
        <f t="shared" si="96"/>
        <v>0.10960000000000003</v>
      </c>
    </row>
    <row r="6103" spans="5:8" ht="15.75" thickBot="1" x14ac:dyDescent="0.3">
      <c r="E6103" s="191"/>
      <c r="F6103" s="71" t="s">
        <v>7840</v>
      </c>
      <c r="G6103" s="71" t="s">
        <v>1573</v>
      </c>
      <c r="H6103" s="112">
        <f t="shared" si="96"/>
        <v>0.109888</v>
      </c>
    </row>
    <row r="6104" spans="5:8" ht="15.75" thickBot="1" x14ac:dyDescent="0.3">
      <c r="E6104" s="191"/>
      <c r="F6104" s="71" t="s">
        <v>7841</v>
      </c>
      <c r="G6104" s="71" t="s">
        <v>1557</v>
      </c>
      <c r="H6104" s="112">
        <f t="shared" si="96"/>
        <v>0.10960000000000003</v>
      </c>
    </row>
    <row r="6105" spans="5:8" ht="15.75" thickBot="1" x14ac:dyDescent="0.3">
      <c r="E6105" s="191"/>
      <c r="F6105" s="71" t="s">
        <v>7842</v>
      </c>
      <c r="G6105" s="71" t="s">
        <v>1557</v>
      </c>
      <c r="H6105" s="112">
        <f t="shared" si="96"/>
        <v>0.10960000000000003</v>
      </c>
    </row>
    <row r="6106" spans="5:8" ht="15.75" thickBot="1" x14ac:dyDescent="0.3">
      <c r="E6106" s="191"/>
      <c r="F6106" s="71" t="s">
        <v>7843</v>
      </c>
      <c r="G6106" s="71" t="s">
        <v>1557</v>
      </c>
      <c r="H6106" s="112">
        <f t="shared" si="96"/>
        <v>0.10960000000000003</v>
      </c>
    </row>
    <row r="6107" spans="5:8" ht="15.75" thickBot="1" x14ac:dyDescent="0.3">
      <c r="E6107" s="191"/>
      <c r="F6107" s="71" t="s">
        <v>7844</v>
      </c>
      <c r="G6107" s="71" t="s">
        <v>1557</v>
      </c>
      <c r="H6107" s="112">
        <f t="shared" si="96"/>
        <v>0.10960000000000003</v>
      </c>
    </row>
    <row r="6108" spans="5:8" ht="15.75" thickBot="1" x14ac:dyDescent="0.3">
      <c r="E6108" s="191"/>
      <c r="F6108" s="71" t="s">
        <v>7845</v>
      </c>
      <c r="G6108" s="71" t="s">
        <v>1549</v>
      </c>
      <c r="H6108" s="112">
        <f t="shared" si="96"/>
        <v>0.11639999999999995</v>
      </c>
    </row>
    <row r="6109" spans="5:8" ht="15.75" thickBot="1" x14ac:dyDescent="0.3">
      <c r="E6109" s="191"/>
      <c r="F6109" s="71" t="s">
        <v>7846</v>
      </c>
      <c r="G6109" s="71" t="s">
        <v>1551</v>
      </c>
      <c r="H6109" s="112">
        <f t="shared" si="96"/>
        <v>0.1048</v>
      </c>
    </row>
    <row r="6110" spans="5:8" ht="15.75" thickBot="1" x14ac:dyDescent="0.3">
      <c r="E6110" s="191"/>
      <c r="F6110" s="71" t="s">
        <v>7847</v>
      </c>
      <c r="G6110" s="71" t="s">
        <v>1553</v>
      </c>
      <c r="H6110" s="112">
        <f t="shared" si="96"/>
        <v>8.5400000000000031E-2</v>
      </c>
    </row>
    <row r="6111" spans="5:8" ht="15.75" thickBot="1" x14ac:dyDescent="0.3">
      <c r="E6111" s="192"/>
      <c r="F6111" s="72" t="s">
        <v>7848</v>
      </c>
      <c r="G6111" s="72" t="s">
        <v>1557</v>
      </c>
      <c r="H6111" s="112">
        <f t="shared" si="96"/>
        <v>0.10960000000000003</v>
      </c>
    </row>
    <row r="6112" spans="5:8" ht="15.75" thickBot="1" x14ac:dyDescent="0.3">
      <c r="E6112" s="193" t="s">
        <v>7849</v>
      </c>
      <c r="F6112" s="120" t="s">
        <v>7850</v>
      </c>
      <c r="G6112" s="120" t="s">
        <v>1559</v>
      </c>
      <c r="H6112" s="112">
        <f t="shared" si="96"/>
        <v>0.10809999999999997</v>
      </c>
    </row>
    <row r="6113" spans="5:8" ht="15.75" thickBot="1" x14ac:dyDescent="0.3">
      <c r="E6113" s="194"/>
      <c r="F6113" s="71" t="s">
        <v>7851</v>
      </c>
      <c r="G6113" s="74" t="s">
        <v>1559</v>
      </c>
      <c r="H6113" s="112">
        <f t="shared" si="96"/>
        <v>0.10809999999999997</v>
      </c>
    </row>
    <row r="6114" spans="5:8" ht="15.75" thickBot="1" x14ac:dyDescent="0.3">
      <c r="E6114" s="194"/>
      <c r="F6114" s="71" t="s">
        <v>7852</v>
      </c>
      <c r="G6114" s="74" t="s">
        <v>1559</v>
      </c>
      <c r="H6114" s="112">
        <f t="shared" si="96"/>
        <v>0.10809999999999997</v>
      </c>
    </row>
    <row r="6115" spans="5:8" ht="15.75" thickBot="1" x14ac:dyDescent="0.3">
      <c r="E6115" s="194"/>
      <c r="F6115" s="71" t="s">
        <v>7853</v>
      </c>
      <c r="G6115" s="74" t="s">
        <v>1600</v>
      </c>
      <c r="H6115" s="112">
        <f t="shared" si="96"/>
        <v>0.11529999999999996</v>
      </c>
    </row>
    <row r="6116" spans="5:8" ht="15.75" thickBot="1" x14ac:dyDescent="0.3">
      <c r="E6116" s="194"/>
      <c r="F6116" s="71" t="s">
        <v>7854</v>
      </c>
      <c r="G6116" s="74" t="s">
        <v>1590</v>
      </c>
      <c r="H6116" s="112">
        <f t="shared" si="96"/>
        <v>1.2220987243040216E-2</v>
      </c>
    </row>
    <row r="6117" spans="5:8" ht="15.75" thickBot="1" x14ac:dyDescent="0.3">
      <c r="E6117" s="194"/>
      <c r="F6117" s="71" t="s">
        <v>7855</v>
      </c>
      <c r="G6117" s="122" t="s">
        <v>1581</v>
      </c>
      <c r="H6117" s="112">
        <f t="shared" si="96"/>
        <v>0</v>
      </c>
    </row>
    <row r="6118" spans="5:8" ht="15.75" thickBot="1" x14ac:dyDescent="0.3">
      <c r="E6118" s="194"/>
      <c r="F6118" s="71" t="s">
        <v>7856</v>
      </c>
      <c r="G6118" s="74" t="s">
        <v>1557</v>
      </c>
      <c r="H6118" s="112">
        <f t="shared" si="96"/>
        <v>0.10960000000000003</v>
      </c>
    </row>
    <row r="6119" spans="5:8" ht="15.75" thickBot="1" x14ac:dyDescent="0.3">
      <c r="E6119" s="194"/>
      <c r="F6119" s="71" t="s">
        <v>7857</v>
      </c>
      <c r="G6119" s="74" t="s">
        <v>1581</v>
      </c>
      <c r="H6119" s="112">
        <f t="shared" si="96"/>
        <v>0</v>
      </c>
    </row>
    <row r="6120" spans="5:8" ht="15.75" thickBot="1" x14ac:dyDescent="0.3">
      <c r="E6120" s="194"/>
      <c r="F6120" s="71" t="s">
        <v>7858</v>
      </c>
      <c r="G6120" s="71" t="s">
        <v>1557</v>
      </c>
      <c r="H6120" s="112">
        <f t="shared" si="96"/>
        <v>0.10960000000000003</v>
      </c>
    </row>
    <row r="6121" spans="5:8" ht="15.75" thickBot="1" x14ac:dyDescent="0.3">
      <c r="E6121" s="194"/>
      <c r="F6121" s="71" t="s">
        <v>7859</v>
      </c>
      <c r="G6121" s="74" t="s">
        <v>1557</v>
      </c>
      <c r="H6121" s="112">
        <f t="shared" si="96"/>
        <v>0.10960000000000003</v>
      </c>
    </row>
    <row r="6122" spans="5:8" ht="15.75" thickBot="1" x14ac:dyDescent="0.3">
      <c r="E6122" s="194"/>
      <c r="F6122" s="71" t="s">
        <v>7860</v>
      </c>
      <c r="G6122" s="71" t="s">
        <v>1557</v>
      </c>
      <c r="H6122" s="112">
        <f t="shared" si="96"/>
        <v>0.10960000000000003</v>
      </c>
    </row>
    <row r="6123" spans="5:8" ht="15.75" thickBot="1" x14ac:dyDescent="0.3">
      <c r="E6123" s="194"/>
      <c r="F6123" s="71" t="s">
        <v>7861</v>
      </c>
      <c r="G6123" s="122" t="s">
        <v>1581</v>
      </c>
      <c r="H6123" s="112">
        <f t="shared" si="96"/>
        <v>0</v>
      </c>
    </row>
    <row r="6124" spans="5:8" ht="15.75" thickBot="1" x14ac:dyDescent="0.3">
      <c r="E6124" s="194"/>
      <c r="F6124" s="71" t="s">
        <v>7862</v>
      </c>
      <c r="G6124" s="122" t="s">
        <v>1581</v>
      </c>
      <c r="H6124" s="112">
        <f t="shared" si="96"/>
        <v>0</v>
      </c>
    </row>
    <row r="6125" spans="5:8" ht="15.75" thickBot="1" x14ac:dyDescent="0.3">
      <c r="E6125" s="194"/>
      <c r="F6125" s="71" t="s">
        <v>7863</v>
      </c>
      <c r="G6125" s="71" t="s">
        <v>1557</v>
      </c>
      <c r="H6125" s="112">
        <f t="shared" si="96"/>
        <v>0.10960000000000003</v>
      </c>
    </row>
    <row r="6126" spans="5:8" ht="15.75" thickBot="1" x14ac:dyDescent="0.3">
      <c r="E6126" s="194"/>
      <c r="F6126" s="71" t="s">
        <v>7864</v>
      </c>
      <c r="G6126" s="71" t="s">
        <v>1557</v>
      </c>
      <c r="H6126" s="112">
        <f t="shared" si="96"/>
        <v>0.10960000000000003</v>
      </c>
    </row>
    <row r="6127" spans="5:8" ht="15.75" thickBot="1" x14ac:dyDescent="0.3">
      <c r="E6127" s="194"/>
      <c r="F6127" s="71" t="s">
        <v>7865</v>
      </c>
      <c r="G6127" s="71" t="s">
        <v>1557</v>
      </c>
      <c r="H6127" s="112">
        <f t="shared" si="96"/>
        <v>0.10960000000000003</v>
      </c>
    </row>
    <row r="6128" spans="5:8" ht="15.75" thickBot="1" x14ac:dyDescent="0.3">
      <c r="E6128" s="194"/>
      <c r="F6128" s="71" t="s">
        <v>7866</v>
      </c>
      <c r="G6128" s="71" t="s">
        <v>1557</v>
      </c>
      <c r="H6128" s="112">
        <f t="shared" si="96"/>
        <v>0.10960000000000003</v>
      </c>
    </row>
    <row r="6129" spans="5:8" ht="15.75" thickBot="1" x14ac:dyDescent="0.3">
      <c r="E6129" s="194"/>
      <c r="F6129" s="71" t="s">
        <v>7867</v>
      </c>
      <c r="G6129" s="71" t="s">
        <v>1557</v>
      </c>
      <c r="H6129" s="112">
        <f t="shared" si="96"/>
        <v>0.10960000000000003</v>
      </c>
    </row>
    <row r="6130" spans="5:8" ht="15.75" thickBot="1" x14ac:dyDescent="0.3">
      <c r="E6130" s="194"/>
      <c r="F6130" s="71" t="s">
        <v>7868</v>
      </c>
      <c r="G6130" s="74" t="s">
        <v>1573</v>
      </c>
      <c r="H6130" s="112">
        <f t="shared" si="96"/>
        <v>0.109888</v>
      </c>
    </row>
    <row r="6131" spans="5:8" ht="15.75" thickBot="1" x14ac:dyDescent="0.3">
      <c r="E6131" s="194"/>
      <c r="F6131" s="71" t="s">
        <v>7869</v>
      </c>
      <c r="G6131" s="71" t="s">
        <v>1557</v>
      </c>
      <c r="H6131" s="112">
        <f t="shared" si="96"/>
        <v>0.10960000000000003</v>
      </c>
    </row>
    <row r="6132" spans="5:8" ht="15.75" thickBot="1" x14ac:dyDescent="0.3">
      <c r="E6132" s="194"/>
      <c r="F6132" s="71" t="s">
        <v>7870</v>
      </c>
      <c r="G6132" s="71" t="s">
        <v>1557</v>
      </c>
      <c r="H6132" s="112">
        <f t="shared" si="96"/>
        <v>0.10960000000000003</v>
      </c>
    </row>
    <row r="6133" spans="5:8" ht="15.75" thickBot="1" x14ac:dyDescent="0.3">
      <c r="E6133" s="194"/>
      <c r="F6133" s="71" t="s">
        <v>7871</v>
      </c>
      <c r="G6133" s="71" t="s">
        <v>1557</v>
      </c>
      <c r="H6133" s="112">
        <f t="shared" si="96"/>
        <v>0.10960000000000003</v>
      </c>
    </row>
    <row r="6134" spans="5:8" ht="15.75" thickBot="1" x14ac:dyDescent="0.3">
      <c r="E6134" s="194"/>
      <c r="F6134" s="71" t="s">
        <v>7872</v>
      </c>
      <c r="G6134" s="71" t="s">
        <v>1557</v>
      </c>
      <c r="H6134" s="112">
        <f t="shared" si="96"/>
        <v>0.10960000000000003</v>
      </c>
    </row>
    <row r="6135" spans="5:8" ht="15.75" thickBot="1" x14ac:dyDescent="0.3">
      <c r="E6135" s="194"/>
      <c r="F6135" s="71" t="s">
        <v>7873</v>
      </c>
      <c r="G6135" s="71" t="s">
        <v>1557</v>
      </c>
      <c r="H6135" s="112">
        <f t="shared" si="96"/>
        <v>0.10960000000000003</v>
      </c>
    </row>
    <row r="6136" spans="5:8" ht="15.75" thickBot="1" x14ac:dyDescent="0.3">
      <c r="E6136" s="194"/>
      <c r="F6136" s="71" t="s">
        <v>7874</v>
      </c>
      <c r="G6136" s="71" t="s">
        <v>1557</v>
      </c>
      <c r="H6136" s="112">
        <f t="shared" si="96"/>
        <v>0.10960000000000003</v>
      </c>
    </row>
    <row r="6137" spans="5:8" ht="15.75" thickBot="1" x14ac:dyDescent="0.3">
      <c r="E6137" s="194"/>
      <c r="F6137" s="71" t="s">
        <v>7875</v>
      </c>
      <c r="G6137" s="71" t="s">
        <v>1557</v>
      </c>
      <c r="H6137" s="112">
        <f t="shared" si="96"/>
        <v>0.10960000000000003</v>
      </c>
    </row>
    <row r="6138" spans="5:8" ht="15.75" thickBot="1" x14ac:dyDescent="0.3">
      <c r="E6138" s="194"/>
      <c r="F6138" s="71" t="s">
        <v>7876</v>
      </c>
      <c r="G6138" s="71" t="s">
        <v>1557</v>
      </c>
      <c r="H6138" s="112">
        <f t="shared" si="96"/>
        <v>0.10960000000000003</v>
      </c>
    </row>
    <row r="6139" spans="5:8" ht="15.75" thickBot="1" x14ac:dyDescent="0.3">
      <c r="E6139" s="194"/>
      <c r="F6139" s="71" t="s">
        <v>7877</v>
      </c>
      <c r="G6139" s="71" t="s">
        <v>1548</v>
      </c>
      <c r="H6139" s="112">
        <f t="shared" si="96"/>
        <v>8.5600000000000009E-2</v>
      </c>
    </row>
    <row r="6140" spans="5:8" ht="15.75" thickBot="1" x14ac:dyDescent="0.3">
      <c r="E6140" s="194"/>
      <c r="F6140" s="71" t="s">
        <v>7878</v>
      </c>
      <c r="G6140" s="71" t="s">
        <v>1557</v>
      </c>
      <c r="H6140" s="112">
        <f t="shared" si="96"/>
        <v>0.10960000000000003</v>
      </c>
    </row>
    <row r="6141" spans="5:8" ht="15.75" thickBot="1" x14ac:dyDescent="0.3">
      <c r="E6141" s="194"/>
      <c r="F6141" s="71" t="s">
        <v>7879</v>
      </c>
      <c r="G6141" s="71" t="s">
        <v>1557</v>
      </c>
      <c r="H6141" s="112">
        <f t="shared" si="96"/>
        <v>0.10960000000000003</v>
      </c>
    </row>
    <row r="6142" spans="5:8" ht="15.75" thickBot="1" x14ac:dyDescent="0.3">
      <c r="E6142" s="194"/>
      <c r="F6142" s="71" t="s">
        <v>7880</v>
      </c>
      <c r="G6142" s="74" t="s">
        <v>1557</v>
      </c>
      <c r="H6142" s="112">
        <f t="shared" si="96"/>
        <v>0.10960000000000003</v>
      </c>
    </row>
    <row r="6143" spans="5:8" ht="15.75" thickBot="1" x14ac:dyDescent="0.3">
      <c r="E6143" s="194"/>
      <c r="F6143" s="71" t="s">
        <v>7881</v>
      </c>
      <c r="G6143" s="74" t="s">
        <v>1557</v>
      </c>
      <c r="H6143" s="112">
        <f t="shared" si="96"/>
        <v>0.10960000000000003</v>
      </c>
    </row>
    <row r="6144" spans="5:8" ht="15.75" thickBot="1" x14ac:dyDescent="0.3">
      <c r="E6144" s="194"/>
      <c r="F6144" s="71" t="s">
        <v>7882</v>
      </c>
      <c r="G6144" s="71" t="s">
        <v>1557</v>
      </c>
      <c r="H6144" s="112">
        <f t="shared" si="96"/>
        <v>0.10960000000000003</v>
      </c>
    </row>
    <row r="6145" spans="5:8" ht="15.75" thickBot="1" x14ac:dyDescent="0.3">
      <c r="E6145" s="159" t="s">
        <v>7883</v>
      </c>
      <c r="F6145" s="120" t="s">
        <v>7884</v>
      </c>
      <c r="G6145" s="109" t="s">
        <v>1573</v>
      </c>
      <c r="H6145" s="112">
        <f t="shared" si="96"/>
        <v>0.109888</v>
      </c>
    </row>
    <row r="6146" spans="5:8" ht="15.75" thickBot="1" x14ac:dyDescent="0.3">
      <c r="E6146" s="160"/>
      <c r="F6146" s="71" t="s">
        <v>7885</v>
      </c>
      <c r="G6146" s="74" t="s">
        <v>1573</v>
      </c>
      <c r="H6146" s="112">
        <f t="shared" si="96"/>
        <v>0.109888</v>
      </c>
    </row>
    <row r="6147" spans="5:8" ht="15.75" thickBot="1" x14ac:dyDescent="0.3">
      <c r="E6147" s="160"/>
      <c r="F6147" s="71" t="s">
        <v>7886</v>
      </c>
      <c r="G6147" s="74" t="s">
        <v>1573</v>
      </c>
      <c r="H6147" s="112">
        <f t="shared" si="96"/>
        <v>0.109888</v>
      </c>
    </row>
    <row r="6148" spans="5:8" ht="15.75" thickBot="1" x14ac:dyDescent="0.3">
      <c r="E6148" s="160"/>
      <c r="F6148" s="71" t="s">
        <v>7887</v>
      </c>
      <c r="G6148" s="74" t="s">
        <v>1573</v>
      </c>
      <c r="H6148" s="112">
        <f t="shared" ref="H6148:H6188" si="97">VLOOKUP(G6148,$A$4:$B$31,2,FALSE)</f>
        <v>0.109888</v>
      </c>
    </row>
    <row r="6149" spans="5:8" ht="15.75" thickBot="1" x14ac:dyDescent="0.3">
      <c r="E6149" s="160"/>
      <c r="F6149" s="71" t="s">
        <v>7888</v>
      </c>
      <c r="G6149" s="74" t="s">
        <v>1573</v>
      </c>
      <c r="H6149" s="112">
        <f t="shared" si="97"/>
        <v>0.109888</v>
      </c>
    </row>
    <row r="6150" spans="5:8" ht="15.75" thickBot="1" x14ac:dyDescent="0.3">
      <c r="E6150" s="160"/>
      <c r="F6150" s="71" t="s">
        <v>7889</v>
      </c>
      <c r="G6150" s="74" t="s">
        <v>1573</v>
      </c>
      <c r="H6150" s="112">
        <f t="shared" si="97"/>
        <v>0.109888</v>
      </c>
    </row>
    <row r="6151" spans="5:8" ht="15.75" thickBot="1" x14ac:dyDescent="0.3">
      <c r="E6151" s="160"/>
      <c r="F6151" s="71" t="s">
        <v>7890</v>
      </c>
      <c r="G6151" s="74" t="s">
        <v>1573</v>
      </c>
      <c r="H6151" s="112">
        <f t="shared" si="97"/>
        <v>0.109888</v>
      </c>
    </row>
    <row r="6152" spans="5:8" ht="15.75" thickBot="1" x14ac:dyDescent="0.3">
      <c r="E6152" s="160"/>
      <c r="F6152" s="74" t="s">
        <v>7891</v>
      </c>
      <c r="G6152" s="74" t="s">
        <v>1573</v>
      </c>
      <c r="H6152" s="112">
        <f t="shared" si="97"/>
        <v>0.109888</v>
      </c>
    </row>
    <row r="6153" spans="5:8" ht="15.75" thickBot="1" x14ac:dyDescent="0.3">
      <c r="E6153" s="160"/>
      <c r="F6153" s="74" t="s">
        <v>7892</v>
      </c>
      <c r="G6153" s="74" t="s">
        <v>1548</v>
      </c>
      <c r="H6153" s="112">
        <f t="shared" si="97"/>
        <v>8.5600000000000009E-2</v>
      </c>
    </row>
    <row r="6154" spans="5:8" ht="15.75" thickBot="1" x14ac:dyDescent="0.3">
      <c r="E6154" s="160"/>
      <c r="F6154" s="74" t="s">
        <v>7893</v>
      </c>
      <c r="G6154" s="74" t="s">
        <v>1581</v>
      </c>
      <c r="H6154" s="112">
        <f t="shared" si="97"/>
        <v>0</v>
      </c>
    </row>
    <row r="6155" spans="5:8" ht="15.75" thickBot="1" x14ac:dyDescent="0.3">
      <c r="E6155" s="160"/>
      <c r="F6155" s="74" t="s">
        <v>7894</v>
      </c>
      <c r="G6155" s="74" t="s">
        <v>1600</v>
      </c>
      <c r="H6155" s="112">
        <f t="shared" si="97"/>
        <v>0.11529999999999996</v>
      </c>
    </row>
    <row r="6156" spans="5:8" ht="15.75" thickBot="1" x14ac:dyDescent="0.3">
      <c r="E6156" s="160"/>
      <c r="F6156" s="74" t="s">
        <v>7895</v>
      </c>
      <c r="G6156" s="74" t="s">
        <v>1600</v>
      </c>
      <c r="H6156" s="112">
        <f t="shared" si="97"/>
        <v>0.11529999999999996</v>
      </c>
    </row>
    <row r="6157" spans="5:8" ht="15.75" thickBot="1" x14ac:dyDescent="0.3">
      <c r="E6157" s="160"/>
      <c r="F6157" s="74" t="s">
        <v>7896</v>
      </c>
      <c r="G6157" s="74" t="s">
        <v>1600</v>
      </c>
      <c r="H6157" s="112">
        <f t="shared" si="97"/>
        <v>0.11529999999999996</v>
      </c>
    </row>
    <row r="6158" spans="5:8" ht="15.75" thickBot="1" x14ac:dyDescent="0.3">
      <c r="E6158" s="160"/>
      <c r="F6158" s="74" t="s">
        <v>7897</v>
      </c>
      <c r="G6158" s="74" t="s">
        <v>1600</v>
      </c>
      <c r="H6158" s="112">
        <f t="shared" si="97"/>
        <v>0.11529999999999996</v>
      </c>
    </row>
    <row r="6159" spans="5:8" ht="15.75" thickBot="1" x14ac:dyDescent="0.3">
      <c r="E6159" s="160"/>
      <c r="F6159" s="74" t="s">
        <v>7898</v>
      </c>
      <c r="G6159" s="74" t="s">
        <v>1600</v>
      </c>
      <c r="H6159" s="112">
        <f t="shared" si="97"/>
        <v>0.11529999999999996</v>
      </c>
    </row>
    <row r="6160" spans="5:8" ht="15.75" thickBot="1" x14ac:dyDescent="0.3">
      <c r="E6160" s="160"/>
      <c r="F6160" s="71" t="s">
        <v>7899</v>
      </c>
      <c r="G6160" s="71" t="s">
        <v>1557</v>
      </c>
      <c r="H6160" s="112">
        <f t="shared" si="97"/>
        <v>0.10960000000000003</v>
      </c>
    </row>
    <row r="6161" spans="5:8" ht="15.75" thickBot="1" x14ac:dyDescent="0.3">
      <c r="E6161" s="160"/>
      <c r="F6161" s="71" t="s">
        <v>7900</v>
      </c>
      <c r="G6161" s="71" t="s">
        <v>1557</v>
      </c>
      <c r="H6161" s="112">
        <f t="shared" si="97"/>
        <v>0.10960000000000003</v>
      </c>
    </row>
    <row r="6162" spans="5:8" ht="15.75" thickBot="1" x14ac:dyDescent="0.3">
      <c r="E6162" s="160"/>
      <c r="F6162" s="71" t="s">
        <v>7901</v>
      </c>
      <c r="G6162" s="71" t="s">
        <v>1600</v>
      </c>
      <c r="H6162" s="112">
        <f t="shared" si="97"/>
        <v>0.11529999999999996</v>
      </c>
    </row>
    <row r="6163" spans="5:8" ht="15.75" thickBot="1" x14ac:dyDescent="0.3">
      <c r="E6163" s="160"/>
      <c r="F6163" s="71" t="s">
        <v>7902</v>
      </c>
      <c r="G6163" s="71" t="s">
        <v>1557</v>
      </c>
      <c r="H6163" s="112">
        <f t="shared" si="97"/>
        <v>0.10960000000000003</v>
      </c>
    </row>
    <row r="6164" spans="5:8" ht="15.75" thickBot="1" x14ac:dyDescent="0.3">
      <c r="E6164" s="160"/>
      <c r="F6164" s="71" t="s">
        <v>7903</v>
      </c>
      <c r="G6164" s="71" t="s">
        <v>1557</v>
      </c>
      <c r="H6164" s="112">
        <f t="shared" si="97"/>
        <v>0.10960000000000003</v>
      </c>
    </row>
    <row r="6165" spans="5:8" ht="15.75" thickBot="1" x14ac:dyDescent="0.3">
      <c r="E6165" s="160"/>
      <c r="F6165" s="71" t="s">
        <v>7904</v>
      </c>
      <c r="G6165" s="71" t="s">
        <v>1557</v>
      </c>
      <c r="H6165" s="112">
        <f t="shared" si="97"/>
        <v>0.10960000000000003</v>
      </c>
    </row>
    <row r="6166" spans="5:8" ht="15.75" thickBot="1" x14ac:dyDescent="0.3">
      <c r="E6166" s="160"/>
      <c r="F6166" s="71" t="s">
        <v>7905</v>
      </c>
      <c r="G6166" s="71" t="s">
        <v>1557</v>
      </c>
      <c r="H6166" s="112">
        <f t="shared" si="97"/>
        <v>0.10960000000000003</v>
      </c>
    </row>
    <row r="6167" spans="5:8" ht="15.75" thickBot="1" x14ac:dyDescent="0.3">
      <c r="E6167" s="159" t="s">
        <v>7906</v>
      </c>
      <c r="F6167" s="109" t="s">
        <v>7907</v>
      </c>
      <c r="G6167" s="109" t="s">
        <v>1557</v>
      </c>
      <c r="H6167" s="112">
        <f t="shared" si="97"/>
        <v>0.10960000000000003</v>
      </c>
    </row>
    <row r="6168" spans="5:8" ht="15.75" thickBot="1" x14ac:dyDescent="0.3">
      <c r="E6168" s="160"/>
      <c r="F6168" s="74" t="s">
        <v>7908</v>
      </c>
      <c r="G6168" s="74" t="s">
        <v>1573</v>
      </c>
      <c r="H6168" s="112">
        <f t="shared" si="97"/>
        <v>0.109888</v>
      </c>
    </row>
    <row r="6169" spans="5:8" ht="15.75" thickBot="1" x14ac:dyDescent="0.3">
      <c r="E6169" s="160"/>
      <c r="F6169" s="74" t="s">
        <v>7909</v>
      </c>
      <c r="G6169" s="74" t="s">
        <v>1600</v>
      </c>
      <c r="H6169" s="112">
        <f t="shared" si="97"/>
        <v>0.11529999999999996</v>
      </c>
    </row>
    <row r="6170" spans="5:8" ht="15.75" thickBot="1" x14ac:dyDescent="0.3">
      <c r="E6170" s="160"/>
      <c r="F6170" s="74" t="s">
        <v>7910</v>
      </c>
      <c r="G6170" s="74" t="s">
        <v>1573</v>
      </c>
      <c r="H6170" s="112">
        <f t="shared" si="97"/>
        <v>0.109888</v>
      </c>
    </row>
    <row r="6171" spans="5:8" ht="15.75" thickBot="1" x14ac:dyDescent="0.3">
      <c r="E6171" s="160"/>
      <c r="F6171" s="74" t="s">
        <v>7911</v>
      </c>
      <c r="G6171" s="74" t="s">
        <v>1600</v>
      </c>
      <c r="H6171" s="112">
        <f t="shared" si="97"/>
        <v>0.11529999999999996</v>
      </c>
    </row>
    <row r="6172" spans="5:8" ht="15.75" thickBot="1" x14ac:dyDescent="0.3">
      <c r="E6172" s="160"/>
      <c r="F6172" s="74" t="s">
        <v>7912</v>
      </c>
      <c r="G6172" s="74" t="s">
        <v>1600</v>
      </c>
      <c r="H6172" s="112">
        <f t="shared" si="97"/>
        <v>0.11529999999999996</v>
      </c>
    </row>
    <row r="6173" spans="5:8" ht="15.75" thickBot="1" x14ac:dyDescent="0.3">
      <c r="E6173" s="160"/>
      <c r="F6173" s="74" t="s">
        <v>7913</v>
      </c>
      <c r="G6173" s="74" t="s">
        <v>1600</v>
      </c>
      <c r="H6173" s="112">
        <f t="shared" si="97"/>
        <v>0.11529999999999996</v>
      </c>
    </row>
    <row r="6174" spans="5:8" ht="15.75" thickBot="1" x14ac:dyDescent="0.3">
      <c r="E6174" s="160"/>
      <c r="F6174" s="74" t="s">
        <v>7914</v>
      </c>
      <c r="G6174" s="74" t="s">
        <v>1573</v>
      </c>
      <c r="H6174" s="112">
        <f t="shared" si="97"/>
        <v>0.109888</v>
      </c>
    </row>
    <row r="6175" spans="5:8" ht="15.75" thickBot="1" x14ac:dyDescent="0.3">
      <c r="E6175" s="160"/>
      <c r="F6175" s="74" t="s">
        <v>7915</v>
      </c>
      <c r="G6175" s="123" t="s">
        <v>1581</v>
      </c>
      <c r="H6175" s="112">
        <f t="shared" si="97"/>
        <v>0</v>
      </c>
    </row>
    <row r="6176" spans="5:8" ht="15.75" thickBot="1" x14ac:dyDescent="0.3">
      <c r="E6176" s="160"/>
      <c r="F6176" s="74" t="s">
        <v>7916</v>
      </c>
      <c r="G6176" s="74" t="s">
        <v>1573</v>
      </c>
      <c r="H6176" s="112">
        <f t="shared" si="97"/>
        <v>0.109888</v>
      </c>
    </row>
    <row r="6177" spans="5:8" ht="15.75" thickBot="1" x14ac:dyDescent="0.3">
      <c r="E6177" s="160"/>
      <c r="F6177" s="74" t="s">
        <v>7917</v>
      </c>
      <c r="G6177" s="74" t="s">
        <v>1600</v>
      </c>
      <c r="H6177" s="112">
        <f t="shared" si="97"/>
        <v>0.11529999999999996</v>
      </c>
    </row>
    <row r="6178" spans="5:8" ht="15.75" thickBot="1" x14ac:dyDescent="0.3">
      <c r="E6178" s="160"/>
      <c r="F6178" s="74" t="s">
        <v>7918</v>
      </c>
      <c r="G6178" s="74" t="s">
        <v>1600</v>
      </c>
      <c r="H6178" s="112">
        <f t="shared" si="97"/>
        <v>0.11529999999999996</v>
      </c>
    </row>
    <row r="6179" spans="5:8" ht="15.75" thickBot="1" x14ac:dyDescent="0.3">
      <c r="E6179" s="160"/>
      <c r="F6179" s="74" t="s">
        <v>7919</v>
      </c>
      <c r="G6179" s="74" t="s">
        <v>1557</v>
      </c>
      <c r="H6179" s="112">
        <f t="shared" si="97"/>
        <v>0.10960000000000003</v>
      </c>
    </row>
    <row r="6180" spans="5:8" ht="15.75" thickBot="1" x14ac:dyDescent="0.3">
      <c r="E6180" s="160"/>
      <c r="F6180" s="74" t="s">
        <v>7920</v>
      </c>
      <c r="G6180" s="74" t="s">
        <v>1573</v>
      </c>
      <c r="H6180" s="112">
        <f t="shared" si="97"/>
        <v>0.109888</v>
      </c>
    </row>
    <row r="6181" spans="5:8" ht="15.75" thickBot="1" x14ac:dyDescent="0.3">
      <c r="E6181" s="160"/>
      <c r="F6181" s="74" t="s">
        <v>7921</v>
      </c>
      <c r="G6181" s="74" t="s">
        <v>1573</v>
      </c>
      <c r="H6181" s="112">
        <f t="shared" si="97"/>
        <v>0.109888</v>
      </c>
    </row>
    <row r="6182" spans="5:8" ht="15.75" thickBot="1" x14ac:dyDescent="0.3">
      <c r="E6182" s="161"/>
      <c r="F6182" s="76" t="s">
        <v>7922</v>
      </c>
      <c r="G6182" s="76" t="s">
        <v>1571</v>
      </c>
      <c r="H6182" s="112">
        <f t="shared" si="97"/>
        <v>0.11278100000000001</v>
      </c>
    </row>
    <row r="6183" spans="5:8" ht="15" customHeight="1" thickBot="1" x14ac:dyDescent="0.3">
      <c r="E6183" s="162" t="s">
        <v>7927</v>
      </c>
      <c r="F6183" t="s">
        <v>7925</v>
      </c>
      <c r="G6183" s="74" t="s">
        <v>1557</v>
      </c>
      <c r="H6183" s="112">
        <f t="shared" si="97"/>
        <v>0.10960000000000003</v>
      </c>
    </row>
    <row r="6184" spans="5:8" ht="15" customHeight="1" thickBot="1" x14ac:dyDescent="0.3">
      <c r="E6184" s="163"/>
      <c r="F6184" t="s">
        <v>7926</v>
      </c>
      <c r="G6184" s="74" t="s">
        <v>1557</v>
      </c>
      <c r="H6184" s="112">
        <f t="shared" si="97"/>
        <v>0.10960000000000003</v>
      </c>
    </row>
    <row r="6185" spans="5:8" ht="15.75" thickBot="1" x14ac:dyDescent="0.3">
      <c r="E6185" s="163"/>
      <c r="F6185" t="s">
        <v>7617</v>
      </c>
      <c r="G6185" s="74" t="s">
        <v>1557</v>
      </c>
      <c r="H6185" s="112">
        <f t="shared" si="97"/>
        <v>0.10960000000000003</v>
      </c>
    </row>
    <row r="6186" spans="5:8" ht="15.75" thickBot="1" x14ac:dyDescent="0.3">
      <c r="E6186" s="163"/>
      <c r="F6186" t="s">
        <v>7618</v>
      </c>
      <c r="G6186" s="74" t="s">
        <v>1557</v>
      </c>
      <c r="H6186" s="112">
        <f t="shared" si="97"/>
        <v>0.10960000000000003</v>
      </c>
    </row>
    <row r="6187" spans="5:8" ht="15.75" thickBot="1" x14ac:dyDescent="0.3">
      <c r="E6187" s="163"/>
      <c r="F6187" t="s">
        <v>7619</v>
      </c>
      <c r="G6187" s="74" t="s">
        <v>1557</v>
      </c>
      <c r="H6187" s="112">
        <f t="shared" si="97"/>
        <v>0.10960000000000003</v>
      </c>
    </row>
    <row r="6188" spans="5:8" ht="15.75" thickBot="1" x14ac:dyDescent="0.3">
      <c r="E6188" s="163"/>
      <c r="F6188" t="s">
        <v>7620</v>
      </c>
      <c r="G6188" s="74" t="s">
        <v>1557</v>
      </c>
      <c r="H6188" s="112">
        <f t="shared" si="97"/>
        <v>0.10960000000000003</v>
      </c>
    </row>
  </sheetData>
  <autoFilter ref="F3:H6188" xr:uid="{00000000-0009-0000-0000-000002000000}"/>
  <sortState ref="F6186:F6200">
    <sortCondition ref="F6186:F6200"/>
  </sortState>
  <mergeCells count="22">
    <mergeCell ref="E6075:E6111"/>
    <mergeCell ref="E6112:E6144"/>
    <mergeCell ref="E5972:E6008"/>
    <mergeCell ref="F2:H2"/>
    <mergeCell ref="E5903:E5934"/>
    <mergeCell ref="E5935:E5971"/>
    <mergeCell ref="E6145:E6166"/>
    <mergeCell ref="E6167:E6182"/>
    <mergeCell ref="E6183:E6188"/>
    <mergeCell ref="E5496:E5518"/>
    <mergeCell ref="E5519:E5552"/>
    <mergeCell ref="E5553:E5584"/>
    <mergeCell ref="E5585:E5644"/>
    <mergeCell ref="E5646:E5684"/>
    <mergeCell ref="E5685:E5717"/>
    <mergeCell ref="E5718:E5746"/>
    <mergeCell ref="E5747:E5788"/>
    <mergeCell ref="E5789:E5845"/>
    <mergeCell ref="E5846:E5879"/>
    <mergeCell ref="E5880:E5902"/>
    <mergeCell ref="E6009:E6044"/>
    <mergeCell ref="E6045:E6074"/>
  </mergeCells>
  <conditionalFormatting sqref="F3:F6182">
    <cfRule type="duplicateValues" dxfId="3" priority="3"/>
  </conditionalFormatting>
  <conditionalFormatting sqref="F6167:F6182">
    <cfRule type="duplicateValues" dxfId="2" priority="4"/>
  </conditionalFormatting>
  <conditionalFormatting sqref="F6183:F6188 F6194">
    <cfRule type="duplicateValues" dxfId="1" priority="5"/>
  </conditionalFormatting>
  <conditionalFormatting sqref="F6190:F6204">
    <cfRule type="duplicateValues" dxfId="0" priority="1"/>
  </conditionalFormatting>
  <pageMargins left="0.75" right="0.75" top="1" bottom="1" header="0.5" footer="0.5"/>
  <pageSetup orientation="portrait" r:id="rId1"/>
  <headerFooter>
    <oddHeader>&amp;RExh. KTW-3 Walker WP3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M715"/>
  <sheetViews>
    <sheetView showGridLines="0" zoomScale="90" zoomScaleNormal="90" workbookViewId="0">
      <selection activeCell="X23" sqref="X23"/>
    </sheetView>
  </sheetViews>
  <sheetFormatPr defaultRowHeight="15" outlineLevelCol="1" x14ac:dyDescent="0.25"/>
  <cols>
    <col min="1" max="1" width="20.28515625" bestFit="1" customWidth="1"/>
    <col min="2" max="2" width="7.28515625" customWidth="1"/>
    <col min="3" max="3" width="20.42578125" bestFit="1" customWidth="1"/>
    <col min="4" max="4" width="8.42578125" customWidth="1"/>
    <col min="5" max="5" width="39.42578125" customWidth="1"/>
    <col min="6" max="6" width="11" customWidth="1"/>
    <col min="7" max="7" width="23.85546875" customWidth="1"/>
    <col min="8" max="8" width="20.7109375" bestFit="1" customWidth="1"/>
    <col min="9" max="20" width="11.140625" customWidth="1" outlineLevel="1"/>
    <col min="21" max="21" width="12" bestFit="1" customWidth="1"/>
    <col min="22" max="22" width="5.42578125" customWidth="1"/>
    <col min="23" max="23" width="16.42578125" customWidth="1"/>
    <col min="24" max="24" width="16.42578125" style="93" customWidth="1"/>
    <col min="25" max="25" width="18.5703125" bestFit="1" customWidth="1"/>
    <col min="26" max="26" width="16.42578125" customWidth="1"/>
    <col min="27" max="28" width="17.28515625" bestFit="1" customWidth="1"/>
    <col min="29" max="65" width="8.7109375" style="134"/>
  </cols>
  <sheetData>
    <row r="1" spans="1:65" x14ac:dyDescent="0.25">
      <c r="A1" s="1" t="s">
        <v>0</v>
      </c>
      <c r="C1" s="95" t="s">
        <v>7614</v>
      </c>
      <c r="Y1" s="78"/>
      <c r="Z1" s="144"/>
      <c r="AA1" s="144"/>
    </row>
    <row r="2" spans="1:65" ht="15.75" thickBot="1" x14ac:dyDescent="0.3">
      <c r="A2" s="2"/>
      <c r="Y2" s="145"/>
      <c r="Z2" s="142" t="b">
        <f>Z3=Factors!B14</f>
        <v>1</v>
      </c>
      <c r="AA2" s="143"/>
    </row>
    <row r="3" spans="1:65" ht="15.75" thickBot="1" x14ac:dyDescent="0.3">
      <c r="A3" s="153"/>
      <c r="B3" s="154"/>
      <c r="C3" s="154"/>
      <c r="D3" s="154"/>
      <c r="E3" s="154"/>
      <c r="F3" s="154"/>
      <c r="G3" s="155"/>
      <c r="H3" s="3"/>
      <c r="I3" s="4" t="s">
        <v>1</v>
      </c>
      <c r="J3" s="4" t="s">
        <v>1</v>
      </c>
      <c r="K3" s="4" t="s">
        <v>1</v>
      </c>
      <c r="L3" s="4" t="s">
        <v>1</v>
      </c>
      <c r="M3" s="4" t="s">
        <v>1</v>
      </c>
      <c r="N3" s="4" t="s">
        <v>1</v>
      </c>
      <c r="O3" s="4" t="s">
        <v>1</v>
      </c>
      <c r="P3" s="4" t="s">
        <v>1</v>
      </c>
      <c r="Q3" s="4" t="s">
        <v>1</v>
      </c>
      <c r="R3" s="4" t="s">
        <v>1</v>
      </c>
      <c r="S3" s="4" t="s">
        <v>1</v>
      </c>
      <c r="T3" s="4" t="s">
        <v>1</v>
      </c>
      <c r="U3" s="4" t="s">
        <v>1</v>
      </c>
      <c r="W3" s="74"/>
      <c r="X3" s="94"/>
      <c r="Y3" s="87" t="s">
        <v>7598</v>
      </c>
      <c r="Z3" s="88">
        <f>ROUND(Z4/AB4,6)</f>
        <v>0.100274</v>
      </c>
      <c r="AA3" s="88">
        <f>ROUND(AA4/AB4,6)</f>
        <v>0.89972600000000003</v>
      </c>
      <c r="AB3" s="89"/>
    </row>
    <row r="4" spans="1:65" ht="15.75" thickBot="1" x14ac:dyDescent="0.3">
      <c r="A4" s="156"/>
      <c r="B4" s="157"/>
      <c r="C4" s="157"/>
      <c r="D4" s="157"/>
      <c r="E4" s="157"/>
      <c r="F4" s="157"/>
      <c r="G4" s="158"/>
      <c r="H4" s="3" t="s">
        <v>2</v>
      </c>
      <c r="I4" s="4" t="s">
        <v>7633</v>
      </c>
      <c r="J4" s="4" t="s">
        <v>7634</v>
      </c>
      <c r="K4" s="4" t="s">
        <v>7635</v>
      </c>
      <c r="L4" s="4" t="s">
        <v>7636</v>
      </c>
      <c r="M4" s="4" t="s">
        <v>7637</v>
      </c>
      <c r="N4" s="4" t="s">
        <v>7638</v>
      </c>
      <c r="O4" s="4" t="s">
        <v>7639</v>
      </c>
      <c r="P4" s="4" t="s">
        <v>7640</v>
      </c>
      <c r="Q4" s="4" t="s">
        <v>7641</v>
      </c>
      <c r="R4" s="4" t="s">
        <v>7642</v>
      </c>
      <c r="S4" s="4" t="s">
        <v>7643</v>
      </c>
      <c r="T4" s="4" t="s">
        <v>7644</v>
      </c>
      <c r="U4" s="5" t="s">
        <v>3</v>
      </c>
      <c r="W4" s="74"/>
      <c r="X4" s="94"/>
      <c r="Y4" s="87" t="s">
        <v>7597</v>
      </c>
      <c r="Z4" s="90">
        <f>SUBTOTAL(9,Z6:Z575)</f>
        <v>11220126.09068352</v>
      </c>
      <c r="AA4" s="90">
        <f>SUBTOTAL(9,AA6:AA575)</f>
        <v>100674900.39931646</v>
      </c>
      <c r="AB4" s="90">
        <f>SUBTOTAL(9,AB6:AB575)</f>
        <v>111895026.49000004</v>
      </c>
    </row>
    <row r="5" spans="1:65" ht="23.25" thickBot="1" x14ac:dyDescent="0.3">
      <c r="A5" s="4" t="s">
        <v>4</v>
      </c>
      <c r="B5" s="96" t="s">
        <v>5</v>
      </c>
      <c r="C5" s="97" t="s">
        <v>7604</v>
      </c>
      <c r="D5" s="96" t="s">
        <v>6</v>
      </c>
      <c r="E5" s="97" t="s">
        <v>7611</v>
      </c>
      <c r="F5" s="96" t="s">
        <v>7</v>
      </c>
      <c r="G5" s="97" t="s">
        <v>7924</v>
      </c>
      <c r="H5" s="4" t="s">
        <v>8</v>
      </c>
      <c r="I5" s="4" t="s">
        <v>7633</v>
      </c>
      <c r="J5" s="4" t="s">
        <v>7634</v>
      </c>
      <c r="K5" s="4" t="s">
        <v>7635</v>
      </c>
      <c r="L5" s="4" t="s">
        <v>7636</v>
      </c>
      <c r="M5" s="4" t="s">
        <v>7637</v>
      </c>
      <c r="N5" s="4" t="s">
        <v>7638</v>
      </c>
      <c r="O5" s="4" t="s">
        <v>7639</v>
      </c>
      <c r="P5" s="4" t="s">
        <v>7640</v>
      </c>
      <c r="Q5" s="4" t="s">
        <v>7641</v>
      </c>
      <c r="R5" s="4" t="s">
        <v>7642</v>
      </c>
      <c r="S5" s="4" t="s">
        <v>7643</v>
      </c>
      <c r="T5" s="4" t="s">
        <v>7644</v>
      </c>
      <c r="U5" s="6" t="s">
        <v>9</v>
      </c>
      <c r="W5" s="91" t="s">
        <v>7599</v>
      </c>
      <c r="X5" s="91" t="s">
        <v>7600</v>
      </c>
      <c r="Y5" s="91" t="s">
        <v>7601</v>
      </c>
      <c r="Z5" s="91" t="s">
        <v>7595</v>
      </c>
      <c r="AA5" s="91" t="s">
        <v>7594</v>
      </c>
      <c r="AB5" s="91" t="s">
        <v>7602</v>
      </c>
    </row>
    <row r="6" spans="1:65" ht="15.75" thickBot="1" x14ac:dyDescent="0.3">
      <c r="A6" s="141" t="s">
        <v>88</v>
      </c>
      <c r="B6" s="4" t="s">
        <v>34</v>
      </c>
      <c r="C6" s="4" t="s">
        <v>35</v>
      </c>
      <c r="D6" s="4" t="s">
        <v>91</v>
      </c>
      <c r="E6" s="4" t="s">
        <v>92</v>
      </c>
      <c r="F6" s="4" t="s">
        <v>108</v>
      </c>
      <c r="G6" s="4" t="s">
        <v>109</v>
      </c>
      <c r="H6" s="4" t="s">
        <v>93</v>
      </c>
      <c r="I6" s="8">
        <v>2505</v>
      </c>
      <c r="J6" s="8">
        <v>1901.52</v>
      </c>
      <c r="K6" s="8">
        <v>2171</v>
      </c>
      <c r="L6" s="8">
        <v>2391.14</v>
      </c>
      <c r="M6" s="8">
        <v>2129.25</v>
      </c>
      <c r="N6" s="8">
        <v>2512.16</v>
      </c>
      <c r="O6" s="7"/>
      <c r="P6" s="7"/>
      <c r="Q6" s="8">
        <v>1295.45</v>
      </c>
      <c r="R6" s="8">
        <v>1871.22</v>
      </c>
      <c r="S6" s="8">
        <v>2040.34</v>
      </c>
      <c r="T6" s="8">
        <v>1403.41</v>
      </c>
      <c r="U6" s="125">
        <f t="shared" ref="U6:U69" si="0">SUM(I6:T6)</f>
        <v>20220.490000000002</v>
      </c>
      <c r="V6" s="126"/>
      <c r="W6" s="127" t="str">
        <f t="shared" ref="W6:W69" si="1">CONCATENATE(B6,RIGHT(D6,4),A6)</f>
        <v>113001310820</v>
      </c>
      <c r="X6" s="128">
        <f>VLOOKUP(W6,Factors!$F$4:$H$6200,3,FALSE)</f>
        <v>8.5600000000000009E-2</v>
      </c>
      <c r="Y6" s="127" t="str">
        <f>VLOOKUP(W6,Factors!$F$4:$H$6200,2,FALSE)</f>
        <v>Sendout Volumes</v>
      </c>
      <c r="Z6" s="129">
        <f t="shared" ref="Z6:Z69" si="2">U6*X6</f>
        <v>1730.8739440000004</v>
      </c>
      <c r="AA6" s="129">
        <f t="shared" ref="AA6:AA69" si="3">U6-Z6</f>
        <v>18489.616056000003</v>
      </c>
      <c r="AB6" s="129">
        <f t="shared" ref="AB6:AB69" si="4">Z6+AA6</f>
        <v>20220.490000000002</v>
      </c>
    </row>
    <row r="7" spans="1:65" ht="15.75" thickBot="1" x14ac:dyDescent="0.3">
      <c r="A7" s="141" t="s">
        <v>88</v>
      </c>
      <c r="B7" s="4" t="s">
        <v>34</v>
      </c>
      <c r="C7" s="4" t="s">
        <v>35</v>
      </c>
      <c r="D7" s="4" t="s">
        <v>91</v>
      </c>
      <c r="E7" s="4" t="s">
        <v>92</v>
      </c>
      <c r="F7" s="4" t="s">
        <v>112</v>
      </c>
      <c r="G7" s="4" t="s">
        <v>113</v>
      </c>
      <c r="H7" s="4" t="s">
        <v>93</v>
      </c>
      <c r="I7" s="10">
        <v>341.94</v>
      </c>
      <c r="J7" s="10">
        <v>341.93</v>
      </c>
      <c r="K7" s="10">
        <v>341.93</v>
      </c>
      <c r="L7" s="10">
        <v>341.93</v>
      </c>
      <c r="M7" s="10">
        <v>341.94</v>
      </c>
      <c r="N7" s="10">
        <v>319.49</v>
      </c>
      <c r="O7" s="11"/>
      <c r="P7" s="11"/>
      <c r="Q7" s="10">
        <v>176.83</v>
      </c>
      <c r="R7" s="10">
        <v>324.19</v>
      </c>
      <c r="S7" s="10">
        <v>324.18</v>
      </c>
      <c r="T7" s="10">
        <v>324.18</v>
      </c>
      <c r="U7" s="125">
        <f t="shared" si="0"/>
        <v>3178.54</v>
      </c>
      <c r="V7" s="126"/>
      <c r="W7" s="127" t="str">
        <f t="shared" si="1"/>
        <v>113001310820</v>
      </c>
      <c r="X7" s="128">
        <f>VLOOKUP(W7,Factors!$F$4:$H$6200,3,FALSE)</f>
        <v>8.5600000000000009E-2</v>
      </c>
      <c r="Y7" s="127" t="str">
        <f>VLOOKUP(W7,Factors!$F$4:$H$6200,2,FALSE)</f>
        <v>Sendout Volumes</v>
      </c>
      <c r="Z7" s="129">
        <f t="shared" si="2"/>
        <v>272.08302400000002</v>
      </c>
      <c r="AA7" s="129">
        <f t="shared" si="3"/>
        <v>2906.4569759999999</v>
      </c>
      <c r="AB7" s="129">
        <f t="shared" si="4"/>
        <v>3178.54</v>
      </c>
    </row>
    <row r="8" spans="1:65" ht="15.75" thickBot="1" x14ac:dyDescent="0.3">
      <c r="A8" s="141" t="s">
        <v>88</v>
      </c>
      <c r="B8" s="4" t="s">
        <v>36</v>
      </c>
      <c r="C8" s="4" t="s">
        <v>37</v>
      </c>
      <c r="D8" s="4" t="s">
        <v>91</v>
      </c>
      <c r="E8" s="4" t="s">
        <v>92</v>
      </c>
      <c r="F8" s="4" t="s">
        <v>108</v>
      </c>
      <c r="G8" s="4" t="s">
        <v>109</v>
      </c>
      <c r="H8" s="4" t="s">
        <v>93</v>
      </c>
      <c r="I8" s="8">
        <v>8919.4699999999993</v>
      </c>
      <c r="J8" s="8">
        <v>8339.7099999999991</v>
      </c>
      <c r="K8" s="8">
        <v>6540.95</v>
      </c>
      <c r="L8" s="8">
        <v>9808.83</v>
      </c>
      <c r="M8" s="8">
        <v>10275.92</v>
      </c>
      <c r="N8" s="8">
        <v>8996.6200000000008</v>
      </c>
      <c r="O8" s="8">
        <v>10584.26</v>
      </c>
      <c r="P8" s="8">
        <v>10055.049999999999</v>
      </c>
      <c r="Q8" s="8">
        <v>10103.16</v>
      </c>
      <c r="R8" s="8">
        <v>6053.87</v>
      </c>
      <c r="S8" s="8">
        <v>10103.16</v>
      </c>
      <c r="T8" s="8">
        <v>9580.77</v>
      </c>
      <c r="U8" s="125">
        <f t="shared" si="0"/>
        <v>109361.77</v>
      </c>
      <c r="V8" s="126"/>
      <c r="W8" s="127" t="str">
        <f t="shared" si="1"/>
        <v>116001310820</v>
      </c>
      <c r="X8" s="128">
        <f>VLOOKUP(W8,Factors!$F$4:$H$6200,3,FALSE)</f>
        <v>0.10809999999999997</v>
      </c>
      <c r="Y8" s="127" t="str">
        <f>VLOOKUP(W8,Factors!$F$4:$H$6200,2,FALSE)</f>
        <v>Firm Sales Volumes</v>
      </c>
      <c r="Z8" s="129">
        <f t="shared" si="2"/>
        <v>11822.007336999997</v>
      </c>
      <c r="AA8" s="129">
        <f t="shared" si="3"/>
        <v>97539.762663000001</v>
      </c>
      <c r="AB8" s="129">
        <f t="shared" si="4"/>
        <v>109361.77</v>
      </c>
    </row>
    <row r="9" spans="1:65" ht="15.75" thickBot="1" x14ac:dyDescent="0.3">
      <c r="A9" s="141" t="s">
        <v>88</v>
      </c>
      <c r="B9" s="4" t="s">
        <v>36</v>
      </c>
      <c r="C9" s="4" t="s">
        <v>37</v>
      </c>
      <c r="D9" s="4" t="s">
        <v>91</v>
      </c>
      <c r="E9" s="4" t="s">
        <v>92</v>
      </c>
      <c r="F9" s="4" t="s">
        <v>118</v>
      </c>
      <c r="G9" s="4" t="s">
        <v>119</v>
      </c>
      <c r="H9" s="4" t="s">
        <v>93</v>
      </c>
      <c r="I9" s="10">
        <v>7335.65</v>
      </c>
      <c r="J9" s="10">
        <v>13056.71</v>
      </c>
      <c r="K9" s="10">
        <v>10665.19</v>
      </c>
      <c r="L9" s="10">
        <v>9150.24</v>
      </c>
      <c r="M9" s="10">
        <v>2248.09</v>
      </c>
      <c r="N9" s="10">
        <v>3188.64</v>
      </c>
      <c r="O9" s="10">
        <v>4715.53</v>
      </c>
      <c r="P9" s="10">
        <v>12860.42</v>
      </c>
      <c r="Q9" s="10">
        <v>14207.79</v>
      </c>
      <c r="R9" s="10">
        <v>9308.52</v>
      </c>
      <c r="S9" s="10">
        <v>16856.55</v>
      </c>
      <c r="T9" s="10">
        <v>11011.83</v>
      </c>
      <c r="U9" s="125">
        <f t="shared" si="0"/>
        <v>114605.16000000002</v>
      </c>
      <c r="V9" s="126"/>
      <c r="W9" s="127" t="str">
        <f t="shared" si="1"/>
        <v>116001310820</v>
      </c>
      <c r="X9" s="128">
        <f>VLOOKUP(W9,Factors!$F$4:$H$6200,3,FALSE)</f>
        <v>0.10809999999999997</v>
      </c>
      <c r="Y9" s="127" t="str">
        <f>VLOOKUP(W9,Factors!$F$4:$H$6200,2,FALSE)</f>
        <v>Firm Sales Volumes</v>
      </c>
      <c r="Z9" s="129">
        <f t="shared" si="2"/>
        <v>12388.817795999999</v>
      </c>
      <c r="AA9" s="129">
        <f t="shared" si="3"/>
        <v>102216.34220400002</v>
      </c>
      <c r="AB9" s="129">
        <f t="shared" si="4"/>
        <v>114605.16000000002</v>
      </c>
    </row>
    <row r="10" spans="1:65" ht="15.75" thickBot="1" x14ac:dyDescent="0.3">
      <c r="A10" s="141" t="s">
        <v>88</v>
      </c>
      <c r="B10" s="4" t="s">
        <v>36</v>
      </c>
      <c r="C10" s="4" t="s">
        <v>37</v>
      </c>
      <c r="D10" s="4" t="s">
        <v>91</v>
      </c>
      <c r="E10" s="4" t="s">
        <v>92</v>
      </c>
      <c r="F10" s="4" t="s">
        <v>120</v>
      </c>
      <c r="G10" s="4" t="s">
        <v>121</v>
      </c>
      <c r="H10" s="4" t="s">
        <v>93</v>
      </c>
      <c r="I10" s="8">
        <v>84358.3</v>
      </c>
      <c r="J10" s="8">
        <v>62038</v>
      </c>
      <c r="K10" s="8">
        <v>75840.460000000006</v>
      </c>
      <c r="L10" s="8">
        <v>81327.149999999994</v>
      </c>
      <c r="M10" s="8">
        <v>55119.57</v>
      </c>
      <c r="N10" s="8">
        <v>78767.429999999993</v>
      </c>
      <c r="O10" s="8">
        <v>68788.19</v>
      </c>
      <c r="P10" s="8">
        <v>48208.31</v>
      </c>
      <c r="Q10" s="8">
        <v>47170.17</v>
      </c>
      <c r="R10" s="8">
        <v>62062.26</v>
      </c>
      <c r="S10" s="8">
        <v>54278.32</v>
      </c>
      <c r="T10" s="8">
        <v>51974.22</v>
      </c>
      <c r="U10" s="125">
        <f t="shared" si="0"/>
        <v>769932.38</v>
      </c>
      <c r="V10" s="126"/>
      <c r="W10" s="127" t="str">
        <f t="shared" si="1"/>
        <v>116001310820</v>
      </c>
      <c r="X10" s="128">
        <f>VLOOKUP(W10,Factors!$F$4:$H$6200,3,FALSE)</f>
        <v>0.10809999999999997</v>
      </c>
      <c r="Y10" s="127" t="str">
        <f>VLOOKUP(W10,Factors!$F$4:$H$6200,2,FALSE)</f>
        <v>Firm Sales Volumes</v>
      </c>
      <c r="Z10" s="129">
        <f t="shared" si="2"/>
        <v>83229.69027799998</v>
      </c>
      <c r="AA10" s="129">
        <f t="shared" si="3"/>
        <v>686702.68972200004</v>
      </c>
      <c r="AB10" s="129">
        <f t="shared" si="4"/>
        <v>769932.38</v>
      </c>
    </row>
    <row r="11" spans="1:65" ht="15.75" thickBot="1" x14ac:dyDescent="0.3">
      <c r="A11" s="141" t="s">
        <v>88</v>
      </c>
      <c r="B11" s="4" t="s">
        <v>36</v>
      </c>
      <c r="C11" s="4" t="s">
        <v>37</v>
      </c>
      <c r="D11" s="4" t="s">
        <v>91</v>
      </c>
      <c r="E11" s="4" t="s">
        <v>92</v>
      </c>
      <c r="F11" s="4" t="s">
        <v>122</v>
      </c>
      <c r="G11" s="4" t="s">
        <v>123</v>
      </c>
      <c r="H11" s="4" t="s">
        <v>93</v>
      </c>
      <c r="I11" s="10">
        <v>29496.02</v>
      </c>
      <c r="J11" s="10">
        <v>26668.51</v>
      </c>
      <c r="K11" s="10">
        <v>35660.629999999997</v>
      </c>
      <c r="L11" s="10">
        <v>29565.22</v>
      </c>
      <c r="M11" s="10">
        <v>24706.37</v>
      </c>
      <c r="N11" s="10">
        <v>34453.24</v>
      </c>
      <c r="O11" s="10">
        <v>32868</v>
      </c>
      <c r="P11" s="10">
        <v>22738.62</v>
      </c>
      <c r="Q11" s="10">
        <v>18658.59</v>
      </c>
      <c r="R11" s="10">
        <v>18298.72</v>
      </c>
      <c r="S11" s="10">
        <v>22872.25</v>
      </c>
      <c r="T11" s="10">
        <v>22603.18</v>
      </c>
      <c r="U11" s="125">
        <f t="shared" si="0"/>
        <v>318589.34999999998</v>
      </c>
      <c r="V11" s="126"/>
      <c r="W11" s="127" t="str">
        <f t="shared" si="1"/>
        <v>116001310820</v>
      </c>
      <c r="X11" s="128">
        <f>VLOOKUP(W11,Factors!$F$4:$H$6200,3,FALSE)</f>
        <v>0.10809999999999997</v>
      </c>
      <c r="Y11" s="127" t="str">
        <f>VLOOKUP(W11,Factors!$F$4:$H$6200,2,FALSE)</f>
        <v>Firm Sales Volumes</v>
      </c>
      <c r="Z11" s="129">
        <f t="shared" si="2"/>
        <v>34439.508734999989</v>
      </c>
      <c r="AA11" s="129">
        <f t="shared" si="3"/>
        <v>284149.841265</v>
      </c>
      <c r="AB11" s="129">
        <f t="shared" si="4"/>
        <v>318589.34999999998</v>
      </c>
    </row>
    <row r="12" spans="1:65" s="124" customFormat="1" ht="15.75" thickBot="1" x14ac:dyDescent="0.3">
      <c r="A12" s="141" t="s">
        <v>88</v>
      </c>
      <c r="B12" s="4" t="s">
        <v>36</v>
      </c>
      <c r="C12" s="4" t="s">
        <v>37</v>
      </c>
      <c r="D12" s="4" t="s">
        <v>91</v>
      </c>
      <c r="E12" s="4" t="s">
        <v>92</v>
      </c>
      <c r="F12" s="4" t="s">
        <v>124</v>
      </c>
      <c r="G12" s="4" t="s">
        <v>125</v>
      </c>
      <c r="H12" s="4" t="s">
        <v>93</v>
      </c>
      <c r="I12" s="8">
        <v>1997.94</v>
      </c>
      <c r="J12" s="8">
        <v>1941.66</v>
      </c>
      <c r="K12" s="8">
        <v>2050.42</v>
      </c>
      <c r="L12" s="8">
        <v>9277.8700000000008</v>
      </c>
      <c r="M12" s="8">
        <v>1566</v>
      </c>
      <c r="N12" s="8">
        <v>1856</v>
      </c>
      <c r="O12" s="8">
        <v>1276</v>
      </c>
      <c r="P12" s="8">
        <v>1244</v>
      </c>
      <c r="Q12" s="7"/>
      <c r="R12" s="7"/>
      <c r="S12" s="8">
        <v>1419.84</v>
      </c>
      <c r="T12" s="8">
        <v>1475.94</v>
      </c>
      <c r="U12" s="125">
        <f t="shared" si="0"/>
        <v>24105.67</v>
      </c>
      <c r="V12" s="126"/>
      <c r="W12" s="127" t="str">
        <f t="shared" si="1"/>
        <v>116001310820</v>
      </c>
      <c r="X12" s="128">
        <f>VLOOKUP(W12,Factors!$F$4:$H$6200,3,FALSE)</f>
        <v>0.10809999999999997</v>
      </c>
      <c r="Y12" s="127" t="str">
        <f>VLOOKUP(W12,Factors!$F$4:$H$6200,2,FALSE)</f>
        <v>Firm Sales Volumes</v>
      </c>
      <c r="Z12" s="129">
        <f t="shared" si="2"/>
        <v>2605.8229269999993</v>
      </c>
      <c r="AA12" s="129">
        <f t="shared" si="3"/>
        <v>21499.847072999997</v>
      </c>
      <c r="AB12" s="129">
        <f t="shared" si="4"/>
        <v>24105.67</v>
      </c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</row>
    <row r="13" spans="1:65" s="124" customFormat="1" ht="15.75" thickBot="1" x14ac:dyDescent="0.3">
      <c r="A13" s="141" t="s">
        <v>88</v>
      </c>
      <c r="B13" s="4" t="s">
        <v>36</v>
      </c>
      <c r="C13" s="4" t="s">
        <v>37</v>
      </c>
      <c r="D13" s="4" t="s">
        <v>91</v>
      </c>
      <c r="E13" s="4" t="s">
        <v>92</v>
      </c>
      <c r="F13" s="4" t="s">
        <v>110</v>
      </c>
      <c r="G13" s="4" t="s">
        <v>111</v>
      </c>
      <c r="H13" s="4" t="s">
        <v>93</v>
      </c>
      <c r="I13" s="11"/>
      <c r="J13" s="11"/>
      <c r="K13" s="10">
        <v>7784.56</v>
      </c>
      <c r="L13" s="10">
        <v>-7784.56</v>
      </c>
      <c r="M13" s="11"/>
      <c r="N13" s="11"/>
      <c r="O13" s="11"/>
      <c r="P13" s="11"/>
      <c r="Q13" s="11"/>
      <c r="R13" s="11"/>
      <c r="S13" s="11"/>
      <c r="T13" s="11"/>
      <c r="U13" s="125">
        <f t="shared" si="0"/>
        <v>0</v>
      </c>
      <c r="V13" s="126"/>
      <c r="W13" s="127" t="str">
        <f t="shared" si="1"/>
        <v>116001310820</v>
      </c>
      <c r="X13" s="128">
        <f>VLOOKUP(W13,Factors!$F$4:$H$6200,3,FALSE)</f>
        <v>0.10809999999999997</v>
      </c>
      <c r="Y13" s="127" t="str">
        <f>VLOOKUP(W13,Factors!$F$4:$H$6200,2,FALSE)</f>
        <v>Firm Sales Volumes</v>
      </c>
      <c r="Z13" s="129">
        <f t="shared" si="2"/>
        <v>0</v>
      </c>
      <c r="AA13" s="129">
        <f t="shared" si="3"/>
        <v>0</v>
      </c>
      <c r="AB13" s="129">
        <f t="shared" si="4"/>
        <v>0</v>
      </c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</row>
    <row r="14" spans="1:65" s="124" customFormat="1" ht="15.75" thickBot="1" x14ac:dyDescent="0.3">
      <c r="A14" s="141" t="s">
        <v>88</v>
      </c>
      <c r="B14" s="4" t="s">
        <v>36</v>
      </c>
      <c r="C14" s="4" t="s">
        <v>37</v>
      </c>
      <c r="D14" s="4" t="s">
        <v>91</v>
      </c>
      <c r="E14" s="4" t="s">
        <v>92</v>
      </c>
      <c r="F14" s="4" t="s">
        <v>126</v>
      </c>
      <c r="G14" s="4" t="s">
        <v>127</v>
      </c>
      <c r="H14" s="4" t="s">
        <v>93</v>
      </c>
      <c r="I14" s="7"/>
      <c r="J14" s="7"/>
      <c r="K14" s="7"/>
      <c r="L14" s="7"/>
      <c r="M14" s="7"/>
      <c r="N14" s="7"/>
      <c r="O14" s="7"/>
      <c r="P14" s="7"/>
      <c r="Q14" s="7"/>
      <c r="R14" s="7"/>
      <c r="S14" s="8">
        <v>303.22000000000003</v>
      </c>
      <c r="T14" s="7"/>
      <c r="U14" s="125">
        <f t="shared" si="0"/>
        <v>303.22000000000003</v>
      </c>
      <c r="V14" s="126"/>
      <c r="W14" s="127" t="str">
        <f t="shared" si="1"/>
        <v>116001310820</v>
      </c>
      <c r="X14" s="128">
        <f>VLOOKUP(W14,Factors!$F$4:$H$6200,3,FALSE)</f>
        <v>0.10809999999999997</v>
      </c>
      <c r="Y14" s="127" t="str">
        <f>VLOOKUP(W14,Factors!$F$4:$H$6200,2,FALSE)</f>
        <v>Firm Sales Volumes</v>
      </c>
      <c r="Z14" s="129">
        <f t="shared" si="2"/>
        <v>32.778081999999998</v>
      </c>
      <c r="AA14" s="129">
        <f t="shared" si="3"/>
        <v>270.44191800000004</v>
      </c>
      <c r="AB14" s="129">
        <f t="shared" si="4"/>
        <v>303.22000000000003</v>
      </c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</row>
    <row r="15" spans="1:65" s="124" customFormat="1" ht="15.75" thickBot="1" x14ac:dyDescent="0.3">
      <c r="A15" s="141" t="s">
        <v>88</v>
      </c>
      <c r="B15" s="4" t="s">
        <v>36</v>
      </c>
      <c r="C15" s="4" t="s">
        <v>37</v>
      </c>
      <c r="D15" s="4" t="s">
        <v>91</v>
      </c>
      <c r="E15" s="4" t="s">
        <v>92</v>
      </c>
      <c r="F15" s="4" t="s">
        <v>112</v>
      </c>
      <c r="G15" s="4" t="s">
        <v>113</v>
      </c>
      <c r="H15" s="4" t="s">
        <v>93</v>
      </c>
      <c r="I15" s="10">
        <v>13655.45</v>
      </c>
      <c r="J15" s="10">
        <v>10572.21</v>
      </c>
      <c r="K15" s="10">
        <v>12240.55</v>
      </c>
      <c r="L15" s="10">
        <v>12600.88</v>
      </c>
      <c r="M15" s="10">
        <v>7590.53</v>
      </c>
      <c r="N15" s="10">
        <v>11237.76</v>
      </c>
      <c r="O15" s="10">
        <v>9204.56</v>
      </c>
      <c r="P15" s="10">
        <v>6029.46</v>
      </c>
      <c r="Q15" s="10">
        <v>5297.35</v>
      </c>
      <c r="R15" s="10">
        <v>8238.18</v>
      </c>
      <c r="S15" s="10">
        <v>6725</v>
      </c>
      <c r="T15" s="10">
        <v>6269.93</v>
      </c>
      <c r="U15" s="125">
        <f t="shared" si="0"/>
        <v>109661.85999999999</v>
      </c>
      <c r="V15" s="126"/>
      <c r="W15" s="127" t="str">
        <f t="shared" si="1"/>
        <v>116001310820</v>
      </c>
      <c r="X15" s="128">
        <f>VLOOKUP(W15,Factors!$F$4:$H$6200,3,FALSE)</f>
        <v>0.10809999999999997</v>
      </c>
      <c r="Y15" s="127" t="str">
        <f>VLOOKUP(W15,Factors!$F$4:$H$6200,2,FALSE)</f>
        <v>Firm Sales Volumes</v>
      </c>
      <c r="Z15" s="129">
        <f t="shared" si="2"/>
        <v>11854.447065999995</v>
      </c>
      <c r="AA15" s="129">
        <f t="shared" si="3"/>
        <v>97807.412933999993</v>
      </c>
      <c r="AB15" s="129">
        <f t="shared" si="4"/>
        <v>109661.85999999999</v>
      </c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</row>
    <row r="16" spans="1:65" s="124" customFormat="1" ht="15.75" thickBot="1" x14ac:dyDescent="0.3">
      <c r="A16" s="141" t="s">
        <v>88</v>
      </c>
      <c r="B16" s="4" t="s">
        <v>190</v>
      </c>
      <c r="C16" s="4" t="s">
        <v>191</v>
      </c>
      <c r="D16" s="4" t="s">
        <v>91</v>
      </c>
      <c r="E16" s="4" t="s">
        <v>92</v>
      </c>
      <c r="F16" s="4" t="s">
        <v>108</v>
      </c>
      <c r="G16" s="4" t="s">
        <v>109</v>
      </c>
      <c r="H16" s="4" t="s">
        <v>93</v>
      </c>
      <c r="I16" s="8">
        <v>1894.26</v>
      </c>
      <c r="J16" s="8">
        <v>1461.96</v>
      </c>
      <c r="K16" s="8">
        <v>587.92999999999995</v>
      </c>
      <c r="L16" s="8">
        <v>1980.72</v>
      </c>
      <c r="M16" s="8">
        <v>1763.78</v>
      </c>
      <c r="N16" s="8">
        <v>1959.19</v>
      </c>
      <c r="O16" s="8">
        <v>2040.15</v>
      </c>
      <c r="P16" s="8">
        <v>1826.42</v>
      </c>
      <c r="Q16" s="8">
        <v>1554.4</v>
      </c>
      <c r="R16" s="8">
        <v>1586.78</v>
      </c>
      <c r="S16" s="13">
        <v>0</v>
      </c>
      <c r="T16" s="7"/>
      <c r="U16" s="125">
        <f t="shared" si="0"/>
        <v>16655.59</v>
      </c>
      <c r="V16" s="126"/>
      <c r="W16" s="127" t="str">
        <f t="shared" si="1"/>
        <v>151001310820</v>
      </c>
      <c r="X16" s="128">
        <f>VLOOKUP(W16,Factors!$F$4:$H$6200,3,FALSE)</f>
        <v>0</v>
      </c>
      <c r="Y16" s="127" t="str">
        <f>VLOOKUP(W16,Factors!$F$4:$H$6200,2,FALSE)</f>
        <v>Direct-OR</v>
      </c>
      <c r="Z16" s="129">
        <f t="shared" si="2"/>
        <v>0</v>
      </c>
      <c r="AA16" s="129">
        <f t="shared" si="3"/>
        <v>16655.59</v>
      </c>
      <c r="AB16" s="129">
        <f t="shared" si="4"/>
        <v>16655.59</v>
      </c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</row>
    <row r="17" spans="1:65" s="124" customFormat="1" ht="15.75" thickBot="1" x14ac:dyDescent="0.3">
      <c r="A17" s="141" t="s">
        <v>88</v>
      </c>
      <c r="B17" s="4" t="s">
        <v>190</v>
      </c>
      <c r="C17" s="4" t="s">
        <v>191</v>
      </c>
      <c r="D17" s="4" t="s">
        <v>91</v>
      </c>
      <c r="E17" s="4" t="s">
        <v>92</v>
      </c>
      <c r="F17" s="4" t="s">
        <v>120</v>
      </c>
      <c r="G17" s="4" t="s">
        <v>121</v>
      </c>
      <c r="H17" s="4" t="s">
        <v>93</v>
      </c>
      <c r="I17" s="11"/>
      <c r="J17" s="11"/>
      <c r="K17" s="11"/>
      <c r="L17" s="10">
        <v>-0.22</v>
      </c>
      <c r="M17" s="10">
        <v>-0.17</v>
      </c>
      <c r="N17" s="10">
        <v>-0.2</v>
      </c>
      <c r="O17" s="10">
        <v>-0.2</v>
      </c>
      <c r="P17" s="10">
        <v>-0.19</v>
      </c>
      <c r="Q17" s="10">
        <v>-0.15</v>
      </c>
      <c r="R17" s="10">
        <v>-0.17</v>
      </c>
      <c r="S17" s="10">
        <v>-0.09</v>
      </c>
      <c r="T17" s="11"/>
      <c r="U17" s="125">
        <f t="shared" si="0"/>
        <v>-1.39</v>
      </c>
      <c r="V17" s="126"/>
      <c r="W17" s="127" t="str">
        <f t="shared" si="1"/>
        <v>151001310820</v>
      </c>
      <c r="X17" s="128">
        <f>VLOOKUP(W17,Factors!$F$4:$H$6200,3,FALSE)</f>
        <v>0</v>
      </c>
      <c r="Y17" s="127" t="str">
        <f>VLOOKUP(W17,Factors!$F$4:$H$6200,2,FALSE)</f>
        <v>Direct-OR</v>
      </c>
      <c r="Z17" s="129">
        <f t="shared" si="2"/>
        <v>0</v>
      </c>
      <c r="AA17" s="129">
        <f t="shared" si="3"/>
        <v>-1.39</v>
      </c>
      <c r="AB17" s="129">
        <f t="shared" si="4"/>
        <v>-1.39</v>
      </c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</row>
    <row r="18" spans="1:65" s="124" customFormat="1" ht="15.75" thickBot="1" x14ac:dyDescent="0.3">
      <c r="A18" s="141" t="s">
        <v>88</v>
      </c>
      <c r="B18" s="4" t="s">
        <v>190</v>
      </c>
      <c r="C18" s="4" t="s">
        <v>191</v>
      </c>
      <c r="D18" s="4" t="s">
        <v>91</v>
      </c>
      <c r="E18" s="4" t="s">
        <v>92</v>
      </c>
      <c r="F18" s="4" t="s">
        <v>112</v>
      </c>
      <c r="G18" s="4" t="s">
        <v>113</v>
      </c>
      <c r="H18" s="4" t="s">
        <v>93</v>
      </c>
      <c r="I18" s="8">
        <v>283.24</v>
      </c>
      <c r="J18" s="8">
        <v>283.24</v>
      </c>
      <c r="K18" s="8">
        <v>283.24</v>
      </c>
      <c r="L18" s="8">
        <v>283.24</v>
      </c>
      <c r="M18" s="8">
        <v>283.25</v>
      </c>
      <c r="N18" s="8">
        <v>291.74</v>
      </c>
      <c r="O18" s="8">
        <v>291.74</v>
      </c>
      <c r="P18" s="8">
        <v>291.75</v>
      </c>
      <c r="Q18" s="8">
        <v>291.74</v>
      </c>
      <c r="R18" s="8">
        <v>291.74</v>
      </c>
      <c r="S18" s="13">
        <v>0</v>
      </c>
      <c r="T18" s="7"/>
      <c r="U18" s="125">
        <f t="shared" si="0"/>
        <v>2874.92</v>
      </c>
      <c r="V18" s="126"/>
      <c r="W18" s="127" t="str">
        <f t="shared" si="1"/>
        <v>151001310820</v>
      </c>
      <c r="X18" s="128">
        <f>VLOOKUP(W18,Factors!$F$4:$H$6200,3,FALSE)</f>
        <v>0</v>
      </c>
      <c r="Y18" s="127" t="str">
        <f>VLOOKUP(W18,Factors!$F$4:$H$6200,2,FALSE)</f>
        <v>Direct-OR</v>
      </c>
      <c r="Z18" s="129">
        <f t="shared" si="2"/>
        <v>0</v>
      </c>
      <c r="AA18" s="129">
        <f t="shared" si="3"/>
        <v>2874.92</v>
      </c>
      <c r="AB18" s="129">
        <f t="shared" si="4"/>
        <v>2874.92</v>
      </c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</row>
    <row r="19" spans="1:65" s="124" customFormat="1" ht="15.75" thickBot="1" x14ac:dyDescent="0.3">
      <c r="A19" s="141" t="s">
        <v>210</v>
      </c>
      <c r="B19" s="4" t="s">
        <v>34</v>
      </c>
      <c r="C19" s="4" t="s">
        <v>35</v>
      </c>
      <c r="D19" s="4" t="s">
        <v>211</v>
      </c>
      <c r="E19" s="4" t="s">
        <v>212</v>
      </c>
      <c r="F19" s="4" t="s">
        <v>108</v>
      </c>
      <c r="G19" s="4" t="s">
        <v>109</v>
      </c>
      <c r="H19" s="4" t="s">
        <v>213</v>
      </c>
      <c r="I19" s="8">
        <v>5010</v>
      </c>
      <c r="J19" s="8">
        <v>3803.05</v>
      </c>
      <c r="K19" s="8">
        <v>4342</v>
      </c>
      <c r="L19" s="8">
        <v>4782.26</v>
      </c>
      <c r="M19" s="8">
        <v>4258.5</v>
      </c>
      <c r="N19" s="8">
        <v>5024.29</v>
      </c>
      <c r="O19" s="7"/>
      <c r="P19" s="7"/>
      <c r="Q19" s="8">
        <v>2590.92</v>
      </c>
      <c r="R19" s="8">
        <v>3742.4</v>
      </c>
      <c r="S19" s="8">
        <v>4080.68</v>
      </c>
      <c r="T19" s="8">
        <v>2806.82</v>
      </c>
      <c r="U19" s="125">
        <f t="shared" si="0"/>
        <v>40440.92</v>
      </c>
      <c r="V19" s="126"/>
      <c r="W19" s="127" t="str">
        <f t="shared" si="1"/>
        <v>113001630840</v>
      </c>
      <c r="X19" s="128">
        <f>VLOOKUP(W19,Factors!$F$4:$H$6200,3,FALSE)</f>
        <v>0.10809999999999997</v>
      </c>
      <c r="Y19" s="127" t="str">
        <f>VLOOKUP(W19,Factors!$F$4:$H$6200,2,FALSE)</f>
        <v>Firm Sales Volumes</v>
      </c>
      <c r="Z19" s="129">
        <f t="shared" si="2"/>
        <v>4371.6634519999989</v>
      </c>
      <c r="AA19" s="129">
        <f t="shared" si="3"/>
        <v>36069.256547999998</v>
      </c>
      <c r="AB19" s="129">
        <f t="shared" si="4"/>
        <v>40440.92</v>
      </c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</row>
    <row r="20" spans="1:65" s="124" customFormat="1" ht="15.75" thickBot="1" x14ac:dyDescent="0.3">
      <c r="A20" s="141" t="s">
        <v>210</v>
      </c>
      <c r="B20" s="4" t="s">
        <v>34</v>
      </c>
      <c r="C20" s="4" t="s">
        <v>35</v>
      </c>
      <c r="D20" s="4" t="s">
        <v>211</v>
      </c>
      <c r="E20" s="4" t="s">
        <v>212</v>
      </c>
      <c r="F20" s="4" t="s">
        <v>112</v>
      </c>
      <c r="G20" s="4" t="s">
        <v>113</v>
      </c>
      <c r="H20" s="4" t="s">
        <v>213</v>
      </c>
      <c r="I20" s="10">
        <v>683.84</v>
      </c>
      <c r="J20" s="10">
        <v>683.87</v>
      </c>
      <c r="K20" s="10">
        <v>683.87</v>
      </c>
      <c r="L20" s="10">
        <v>683.87</v>
      </c>
      <c r="M20" s="10">
        <v>683.83</v>
      </c>
      <c r="N20" s="10">
        <v>638.97</v>
      </c>
      <c r="O20" s="11"/>
      <c r="P20" s="11"/>
      <c r="Q20" s="10">
        <v>353.66</v>
      </c>
      <c r="R20" s="10">
        <v>648.37</v>
      </c>
      <c r="S20" s="10">
        <v>648.4</v>
      </c>
      <c r="T20" s="10">
        <v>648.4</v>
      </c>
      <c r="U20" s="125">
        <f t="shared" si="0"/>
        <v>6357.079999999999</v>
      </c>
      <c r="V20" s="126"/>
      <c r="W20" s="127" t="str">
        <f t="shared" si="1"/>
        <v>113001630840</v>
      </c>
      <c r="X20" s="128">
        <f>VLOOKUP(W20,Factors!$F$4:$H$6200,3,FALSE)</f>
        <v>0.10809999999999997</v>
      </c>
      <c r="Y20" s="127" t="str">
        <f>VLOOKUP(W20,Factors!$F$4:$H$6200,2,FALSE)</f>
        <v>Firm Sales Volumes</v>
      </c>
      <c r="Z20" s="129">
        <f t="shared" si="2"/>
        <v>687.20034799999974</v>
      </c>
      <c r="AA20" s="129">
        <f t="shared" si="3"/>
        <v>5669.8796519999996</v>
      </c>
      <c r="AB20" s="129">
        <f t="shared" si="4"/>
        <v>6357.079999999999</v>
      </c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</row>
    <row r="21" spans="1:65" s="124" customFormat="1" ht="15.75" thickBot="1" x14ac:dyDescent="0.3">
      <c r="A21" s="141" t="s">
        <v>210</v>
      </c>
      <c r="B21" s="4" t="s">
        <v>190</v>
      </c>
      <c r="C21" s="4" t="s">
        <v>191</v>
      </c>
      <c r="D21" s="4" t="s">
        <v>211</v>
      </c>
      <c r="E21" s="4" t="s">
        <v>212</v>
      </c>
      <c r="F21" s="4" t="s">
        <v>108</v>
      </c>
      <c r="G21" s="4" t="s">
        <v>109</v>
      </c>
      <c r="H21" s="4" t="s">
        <v>213</v>
      </c>
      <c r="I21" s="8">
        <v>3788.48</v>
      </c>
      <c r="J21" s="8">
        <v>2923.89</v>
      </c>
      <c r="K21" s="8">
        <v>1175.8399999999999</v>
      </c>
      <c r="L21" s="8">
        <v>3961.4</v>
      </c>
      <c r="M21" s="8">
        <v>3527.55</v>
      </c>
      <c r="N21" s="8">
        <v>3918.39</v>
      </c>
      <c r="O21" s="8">
        <v>4080.3</v>
      </c>
      <c r="P21" s="8">
        <v>3652.84</v>
      </c>
      <c r="Q21" s="8">
        <v>3108.8</v>
      </c>
      <c r="R21" s="8">
        <v>3173.58</v>
      </c>
      <c r="S21" s="13">
        <v>0</v>
      </c>
      <c r="T21" s="7"/>
      <c r="U21" s="125">
        <f t="shared" si="0"/>
        <v>33311.07</v>
      </c>
      <c r="V21" s="126"/>
      <c r="W21" s="127" t="str">
        <f t="shared" si="1"/>
        <v>151001630840</v>
      </c>
      <c r="X21" s="128">
        <f>VLOOKUP(W21,Factors!$F$4:$H$6200,3,FALSE)</f>
        <v>0.10809999999999997</v>
      </c>
      <c r="Y21" s="127" t="str">
        <f>VLOOKUP(W21,Factors!$F$4:$H$6200,2,FALSE)</f>
        <v>Firm Sales Volumes</v>
      </c>
      <c r="Z21" s="129">
        <f t="shared" si="2"/>
        <v>3600.9266669999993</v>
      </c>
      <c r="AA21" s="129">
        <f t="shared" si="3"/>
        <v>29710.143333</v>
      </c>
      <c r="AB21" s="129">
        <f t="shared" si="4"/>
        <v>33311.07</v>
      </c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</row>
    <row r="22" spans="1:65" s="124" customFormat="1" ht="15.75" thickBot="1" x14ac:dyDescent="0.3">
      <c r="A22" s="141" t="s">
        <v>210</v>
      </c>
      <c r="B22" s="4" t="s">
        <v>190</v>
      </c>
      <c r="C22" s="4" t="s">
        <v>191</v>
      </c>
      <c r="D22" s="4" t="s">
        <v>211</v>
      </c>
      <c r="E22" s="4" t="s">
        <v>212</v>
      </c>
      <c r="F22" s="4" t="s">
        <v>112</v>
      </c>
      <c r="G22" s="4" t="s">
        <v>113</v>
      </c>
      <c r="H22" s="4" t="s">
        <v>213</v>
      </c>
      <c r="I22" s="10">
        <v>566.5</v>
      </c>
      <c r="J22" s="10">
        <v>566.5</v>
      </c>
      <c r="K22" s="10">
        <v>566.5</v>
      </c>
      <c r="L22" s="10">
        <v>566.5</v>
      </c>
      <c r="M22" s="10">
        <v>566.47</v>
      </c>
      <c r="N22" s="10">
        <v>583.48</v>
      </c>
      <c r="O22" s="10">
        <v>583.48</v>
      </c>
      <c r="P22" s="10">
        <v>583.45000000000005</v>
      </c>
      <c r="Q22" s="10">
        <v>583.45000000000005</v>
      </c>
      <c r="R22" s="10">
        <v>583.47</v>
      </c>
      <c r="S22" s="14">
        <v>0</v>
      </c>
      <c r="T22" s="11"/>
      <c r="U22" s="125">
        <f t="shared" si="0"/>
        <v>5749.8</v>
      </c>
      <c r="V22" s="126"/>
      <c r="W22" s="127" t="str">
        <f t="shared" si="1"/>
        <v>151001630840</v>
      </c>
      <c r="X22" s="128">
        <f>VLOOKUP(W22,Factors!$F$4:$H$6200,3,FALSE)</f>
        <v>0.10809999999999997</v>
      </c>
      <c r="Y22" s="127" t="str">
        <f>VLOOKUP(W22,Factors!$F$4:$H$6200,2,FALSE)</f>
        <v>Firm Sales Volumes</v>
      </c>
      <c r="Z22" s="129">
        <f t="shared" si="2"/>
        <v>621.55337999999983</v>
      </c>
      <c r="AA22" s="129">
        <f t="shared" si="3"/>
        <v>5128.2466199999999</v>
      </c>
      <c r="AB22" s="129">
        <f t="shared" si="4"/>
        <v>5749.7999999999993</v>
      </c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</row>
    <row r="23" spans="1:65" s="124" customFormat="1" ht="15.75" thickBot="1" x14ac:dyDescent="0.3">
      <c r="A23" s="141" t="s">
        <v>217</v>
      </c>
      <c r="B23" s="4" t="s">
        <v>34</v>
      </c>
      <c r="C23" s="4" t="s">
        <v>35</v>
      </c>
      <c r="D23" s="4" t="s">
        <v>224</v>
      </c>
      <c r="E23" s="4" t="s">
        <v>225</v>
      </c>
      <c r="F23" s="4" t="s">
        <v>108</v>
      </c>
      <c r="G23" s="4" t="s">
        <v>109</v>
      </c>
      <c r="H23" s="4" t="s">
        <v>226</v>
      </c>
      <c r="I23" s="10">
        <v>2505</v>
      </c>
      <c r="J23" s="10">
        <v>1901.52</v>
      </c>
      <c r="K23" s="10">
        <v>2171</v>
      </c>
      <c r="L23" s="10">
        <v>2391.14</v>
      </c>
      <c r="M23" s="10">
        <v>2129.25</v>
      </c>
      <c r="N23" s="10">
        <v>2512.16</v>
      </c>
      <c r="O23" s="11"/>
      <c r="P23" s="11"/>
      <c r="Q23" s="10">
        <v>1295.45</v>
      </c>
      <c r="R23" s="10">
        <v>1871.22</v>
      </c>
      <c r="S23" s="10">
        <v>2040.34</v>
      </c>
      <c r="T23" s="10">
        <v>1403.41</v>
      </c>
      <c r="U23" s="125">
        <f t="shared" si="0"/>
        <v>20220.490000000002</v>
      </c>
      <c r="V23" s="126"/>
      <c r="W23" s="127" t="str">
        <f t="shared" si="1"/>
        <v>113004480844</v>
      </c>
      <c r="X23" s="128">
        <f>VLOOKUP(W23,Factors!$F$4:$H$6200,3,FALSE)</f>
        <v>0.10809999999999997</v>
      </c>
      <c r="Y23" s="127" t="str">
        <f>VLOOKUP(W23,Factors!$F$4:$H$6200,2,FALSE)</f>
        <v>Firm Sales Volumes</v>
      </c>
      <c r="Z23" s="129">
        <f t="shared" si="2"/>
        <v>2185.8349689999995</v>
      </c>
      <c r="AA23" s="129">
        <f t="shared" si="3"/>
        <v>18034.655031000002</v>
      </c>
      <c r="AB23" s="129">
        <f t="shared" si="4"/>
        <v>20220.490000000002</v>
      </c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</row>
    <row r="24" spans="1:65" s="124" customFormat="1" ht="15.75" thickBot="1" x14ac:dyDescent="0.3">
      <c r="A24" s="141" t="s">
        <v>217</v>
      </c>
      <c r="B24" s="4" t="s">
        <v>34</v>
      </c>
      <c r="C24" s="4" t="s">
        <v>35</v>
      </c>
      <c r="D24" s="4" t="s">
        <v>224</v>
      </c>
      <c r="E24" s="4" t="s">
        <v>225</v>
      </c>
      <c r="F24" s="4" t="s">
        <v>112</v>
      </c>
      <c r="G24" s="4" t="s">
        <v>113</v>
      </c>
      <c r="H24" s="4" t="s">
        <v>226</v>
      </c>
      <c r="I24" s="8">
        <v>341.94</v>
      </c>
      <c r="J24" s="8">
        <v>341.93</v>
      </c>
      <c r="K24" s="8">
        <v>341.93</v>
      </c>
      <c r="L24" s="8">
        <v>341.93</v>
      </c>
      <c r="M24" s="8">
        <v>341.94</v>
      </c>
      <c r="N24" s="8">
        <v>319.49</v>
      </c>
      <c r="O24" s="7"/>
      <c r="P24" s="7"/>
      <c r="Q24" s="8">
        <v>176.83</v>
      </c>
      <c r="R24" s="8">
        <v>324.19</v>
      </c>
      <c r="S24" s="8">
        <v>324.18</v>
      </c>
      <c r="T24" s="8">
        <v>324.18</v>
      </c>
      <c r="U24" s="125">
        <f t="shared" si="0"/>
        <v>3178.54</v>
      </c>
      <c r="V24" s="126"/>
      <c r="W24" s="127" t="str">
        <f t="shared" si="1"/>
        <v>113004480844</v>
      </c>
      <c r="X24" s="128">
        <f>VLOOKUP(W24,Factors!$F$4:$H$6200,3,FALSE)</f>
        <v>0.10809999999999997</v>
      </c>
      <c r="Y24" s="127" t="str">
        <f>VLOOKUP(W24,Factors!$F$4:$H$6200,2,FALSE)</f>
        <v>Firm Sales Volumes</v>
      </c>
      <c r="Z24" s="129">
        <f t="shared" si="2"/>
        <v>343.60017399999992</v>
      </c>
      <c r="AA24" s="129">
        <f t="shared" si="3"/>
        <v>2834.9398259999998</v>
      </c>
      <c r="AB24" s="129">
        <f t="shared" si="4"/>
        <v>3178.54</v>
      </c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</row>
    <row r="25" spans="1:65" s="124" customFormat="1" ht="15.75" thickBot="1" x14ac:dyDescent="0.3">
      <c r="A25" s="141" t="s">
        <v>217</v>
      </c>
      <c r="B25" s="4" t="s">
        <v>34</v>
      </c>
      <c r="C25" s="4" t="s">
        <v>35</v>
      </c>
      <c r="D25" s="4" t="s">
        <v>227</v>
      </c>
      <c r="E25" s="4" t="s">
        <v>228</v>
      </c>
      <c r="F25" s="4" t="s">
        <v>108</v>
      </c>
      <c r="G25" s="4" t="s">
        <v>109</v>
      </c>
      <c r="H25" s="4" t="s">
        <v>216</v>
      </c>
      <c r="I25" s="8">
        <v>2505</v>
      </c>
      <c r="J25" s="8">
        <v>1901.52</v>
      </c>
      <c r="K25" s="8">
        <v>2171</v>
      </c>
      <c r="L25" s="8">
        <v>2391.14</v>
      </c>
      <c r="M25" s="8">
        <v>2129.25</v>
      </c>
      <c r="N25" s="8">
        <v>2512.16</v>
      </c>
      <c r="O25" s="7"/>
      <c r="P25" s="7"/>
      <c r="Q25" s="8">
        <v>1295.45</v>
      </c>
      <c r="R25" s="8">
        <v>1871.22</v>
      </c>
      <c r="S25" s="8">
        <v>2040.34</v>
      </c>
      <c r="T25" s="8">
        <v>1403.41</v>
      </c>
      <c r="U25" s="125">
        <f t="shared" si="0"/>
        <v>20220.490000000002</v>
      </c>
      <c r="V25" s="126"/>
      <c r="W25" s="127" t="str">
        <f t="shared" si="1"/>
        <v>113004485844</v>
      </c>
      <c r="X25" s="128">
        <f>VLOOKUP(W25,Factors!$F$4:$H$6200,3,FALSE)</f>
        <v>0.10809999999999997</v>
      </c>
      <c r="Y25" s="127" t="str">
        <f>VLOOKUP(W25,Factors!$F$4:$H$6200,2,FALSE)</f>
        <v>Firm Sales Volumes</v>
      </c>
      <c r="Z25" s="129">
        <f t="shared" si="2"/>
        <v>2185.8349689999995</v>
      </c>
      <c r="AA25" s="129">
        <f t="shared" si="3"/>
        <v>18034.655031000002</v>
      </c>
      <c r="AB25" s="129">
        <f t="shared" si="4"/>
        <v>20220.490000000002</v>
      </c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</row>
    <row r="26" spans="1:65" s="124" customFormat="1" ht="15.75" thickBot="1" x14ac:dyDescent="0.3">
      <c r="A26" s="141" t="s">
        <v>217</v>
      </c>
      <c r="B26" s="4" t="s">
        <v>34</v>
      </c>
      <c r="C26" s="4" t="s">
        <v>35</v>
      </c>
      <c r="D26" s="4" t="s">
        <v>227</v>
      </c>
      <c r="E26" s="4" t="s">
        <v>228</v>
      </c>
      <c r="F26" s="4" t="s">
        <v>112</v>
      </c>
      <c r="G26" s="4" t="s">
        <v>113</v>
      </c>
      <c r="H26" s="4" t="s">
        <v>216</v>
      </c>
      <c r="I26" s="10">
        <v>341.94</v>
      </c>
      <c r="J26" s="10">
        <v>341.93</v>
      </c>
      <c r="K26" s="10">
        <v>341.93</v>
      </c>
      <c r="L26" s="10">
        <v>341.93</v>
      </c>
      <c r="M26" s="10">
        <v>341.94</v>
      </c>
      <c r="N26" s="10">
        <v>319.49</v>
      </c>
      <c r="O26" s="11"/>
      <c r="P26" s="11"/>
      <c r="Q26" s="10">
        <v>176.83</v>
      </c>
      <c r="R26" s="10">
        <v>324.19</v>
      </c>
      <c r="S26" s="10">
        <v>324.18</v>
      </c>
      <c r="T26" s="10">
        <v>324.18</v>
      </c>
      <c r="U26" s="125">
        <f t="shared" si="0"/>
        <v>3178.54</v>
      </c>
      <c r="V26" s="126"/>
      <c r="W26" s="127" t="str">
        <f t="shared" si="1"/>
        <v>113004485844</v>
      </c>
      <c r="X26" s="128">
        <f>VLOOKUP(W26,Factors!$F$4:$H$6200,3,FALSE)</f>
        <v>0.10809999999999997</v>
      </c>
      <c r="Y26" s="127" t="str">
        <f>VLOOKUP(W26,Factors!$F$4:$H$6200,2,FALSE)</f>
        <v>Firm Sales Volumes</v>
      </c>
      <c r="Z26" s="129">
        <f t="shared" si="2"/>
        <v>343.60017399999992</v>
      </c>
      <c r="AA26" s="129">
        <f t="shared" si="3"/>
        <v>2834.9398259999998</v>
      </c>
      <c r="AB26" s="129">
        <f t="shared" si="4"/>
        <v>3178.54</v>
      </c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</row>
    <row r="27" spans="1:65" s="124" customFormat="1" ht="15.75" thickBot="1" x14ac:dyDescent="0.3">
      <c r="A27" s="141" t="s">
        <v>217</v>
      </c>
      <c r="B27" s="4" t="s">
        <v>229</v>
      </c>
      <c r="C27" s="4" t="s">
        <v>230</v>
      </c>
      <c r="D27" s="4" t="s">
        <v>221</v>
      </c>
      <c r="E27" s="4" t="s">
        <v>222</v>
      </c>
      <c r="F27" s="4" t="s">
        <v>108</v>
      </c>
      <c r="G27" s="4" t="s">
        <v>109</v>
      </c>
      <c r="H27" s="4" t="s">
        <v>223</v>
      </c>
      <c r="I27" s="10">
        <v>9133.64</v>
      </c>
      <c r="J27" s="10">
        <v>8611.7199999999993</v>
      </c>
      <c r="K27" s="10">
        <v>4545.08</v>
      </c>
      <c r="L27" s="10">
        <v>9148.48</v>
      </c>
      <c r="M27" s="10">
        <v>10021.58</v>
      </c>
      <c r="N27" s="10">
        <v>2752.61</v>
      </c>
      <c r="O27" s="10">
        <v>10322.26</v>
      </c>
      <c r="P27" s="10">
        <v>9806.15</v>
      </c>
      <c r="Q27" s="10">
        <v>10322.26</v>
      </c>
      <c r="R27" s="10">
        <v>9422.98</v>
      </c>
      <c r="S27" s="10">
        <v>10322.26</v>
      </c>
      <c r="T27" s="10">
        <v>5630.32</v>
      </c>
      <c r="U27" s="125">
        <f t="shared" si="0"/>
        <v>100039.34</v>
      </c>
      <c r="V27" s="126"/>
      <c r="W27" s="127" t="str">
        <f t="shared" si="1"/>
        <v>114004475844</v>
      </c>
      <c r="X27" s="128">
        <f>VLOOKUP(W27,Factors!$F$4:$H$6200,3,FALSE)</f>
        <v>0.10809999999999997</v>
      </c>
      <c r="Y27" s="127" t="str">
        <f>VLOOKUP(W27,Factors!$F$4:$H$6200,2,FALSE)</f>
        <v>Firm Sales Volumes</v>
      </c>
      <c r="Z27" s="129">
        <f t="shared" si="2"/>
        <v>10814.252653999996</v>
      </c>
      <c r="AA27" s="129">
        <f t="shared" si="3"/>
        <v>89225.087346</v>
      </c>
      <c r="AB27" s="129">
        <f t="shared" si="4"/>
        <v>100039.34</v>
      </c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</row>
    <row r="28" spans="1:65" s="124" customFormat="1" ht="15.75" thickBot="1" x14ac:dyDescent="0.3">
      <c r="A28" s="141" t="s">
        <v>217</v>
      </c>
      <c r="B28" s="4" t="s">
        <v>229</v>
      </c>
      <c r="C28" s="4" t="s">
        <v>230</v>
      </c>
      <c r="D28" s="4" t="s">
        <v>221</v>
      </c>
      <c r="E28" s="4" t="s">
        <v>222</v>
      </c>
      <c r="F28" s="4" t="s">
        <v>118</v>
      </c>
      <c r="G28" s="4" t="s">
        <v>119</v>
      </c>
      <c r="H28" s="4" t="s">
        <v>223</v>
      </c>
      <c r="I28" s="8">
        <v>613.20000000000005</v>
      </c>
      <c r="J28" s="8">
        <v>7133.88</v>
      </c>
      <c r="K28" s="8">
        <v>6578.96</v>
      </c>
      <c r="L28" s="8">
        <v>2551.4899999999998</v>
      </c>
      <c r="M28" s="8">
        <v>7205.25</v>
      </c>
      <c r="N28" s="7"/>
      <c r="O28" s="8">
        <v>188.36</v>
      </c>
      <c r="P28" s="8">
        <v>4960.04</v>
      </c>
      <c r="Q28" s="8">
        <v>264.17</v>
      </c>
      <c r="R28" s="8">
        <v>2726.7</v>
      </c>
      <c r="S28" s="8">
        <v>643.54999999999995</v>
      </c>
      <c r="T28" s="8">
        <v>11001.92</v>
      </c>
      <c r="U28" s="125">
        <f t="shared" si="0"/>
        <v>43867.519999999997</v>
      </c>
      <c r="V28" s="126"/>
      <c r="W28" s="127" t="str">
        <f t="shared" si="1"/>
        <v>114004475844</v>
      </c>
      <c r="X28" s="128">
        <f>VLOOKUP(W28,Factors!$F$4:$H$6200,3,FALSE)</f>
        <v>0.10809999999999997</v>
      </c>
      <c r="Y28" s="127" t="str">
        <f>VLOOKUP(W28,Factors!$F$4:$H$6200,2,FALSE)</f>
        <v>Firm Sales Volumes</v>
      </c>
      <c r="Z28" s="129">
        <f t="shared" si="2"/>
        <v>4742.0789119999981</v>
      </c>
      <c r="AA28" s="129">
        <f t="shared" si="3"/>
        <v>39125.441088</v>
      </c>
      <c r="AB28" s="129">
        <f t="shared" si="4"/>
        <v>43867.519999999997</v>
      </c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</row>
    <row r="29" spans="1:65" s="124" customFormat="1" ht="15.75" thickBot="1" x14ac:dyDescent="0.3">
      <c r="A29" s="141" t="s">
        <v>217</v>
      </c>
      <c r="B29" s="4" t="s">
        <v>229</v>
      </c>
      <c r="C29" s="4" t="s">
        <v>230</v>
      </c>
      <c r="D29" s="4" t="s">
        <v>221</v>
      </c>
      <c r="E29" s="4" t="s">
        <v>222</v>
      </c>
      <c r="F29" s="4" t="s">
        <v>120</v>
      </c>
      <c r="G29" s="4" t="s">
        <v>121</v>
      </c>
      <c r="H29" s="4" t="s">
        <v>223</v>
      </c>
      <c r="I29" s="10">
        <v>40537.14</v>
      </c>
      <c r="J29" s="10">
        <v>28428.48</v>
      </c>
      <c r="K29" s="10">
        <v>30853.040000000001</v>
      </c>
      <c r="L29" s="10">
        <v>41612</v>
      </c>
      <c r="M29" s="10">
        <v>36243.279999999999</v>
      </c>
      <c r="N29" s="10">
        <v>40246.160000000003</v>
      </c>
      <c r="O29" s="10">
        <v>36018.660000000003</v>
      </c>
      <c r="P29" s="10">
        <v>39236.53</v>
      </c>
      <c r="Q29" s="10">
        <v>44616.959999999999</v>
      </c>
      <c r="R29" s="10">
        <v>41368.559999999998</v>
      </c>
      <c r="S29" s="10">
        <v>41260.83</v>
      </c>
      <c r="T29" s="10">
        <v>31863.96</v>
      </c>
      <c r="U29" s="125">
        <f t="shared" si="0"/>
        <v>452285.60000000009</v>
      </c>
      <c r="V29" s="126"/>
      <c r="W29" s="127" t="str">
        <f t="shared" si="1"/>
        <v>114004475844</v>
      </c>
      <c r="X29" s="128">
        <f>VLOOKUP(W29,Factors!$F$4:$H$6200,3,FALSE)</f>
        <v>0.10809999999999997</v>
      </c>
      <c r="Y29" s="127" t="str">
        <f>VLOOKUP(W29,Factors!$F$4:$H$6200,2,FALSE)</f>
        <v>Firm Sales Volumes</v>
      </c>
      <c r="Z29" s="129">
        <f t="shared" si="2"/>
        <v>48892.073359999995</v>
      </c>
      <c r="AA29" s="129">
        <f t="shared" si="3"/>
        <v>403393.52664000011</v>
      </c>
      <c r="AB29" s="129">
        <f t="shared" si="4"/>
        <v>452285.60000000009</v>
      </c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</row>
    <row r="30" spans="1:65" s="124" customFormat="1" ht="15.75" thickBot="1" x14ac:dyDescent="0.3">
      <c r="A30" s="141" t="s">
        <v>217</v>
      </c>
      <c r="B30" s="4" t="s">
        <v>229</v>
      </c>
      <c r="C30" s="4" t="s">
        <v>230</v>
      </c>
      <c r="D30" s="4" t="s">
        <v>221</v>
      </c>
      <c r="E30" s="4" t="s">
        <v>222</v>
      </c>
      <c r="F30" s="4" t="s">
        <v>122</v>
      </c>
      <c r="G30" s="4" t="s">
        <v>123</v>
      </c>
      <c r="H30" s="4" t="s">
        <v>223</v>
      </c>
      <c r="I30" s="8">
        <v>18484.54</v>
      </c>
      <c r="J30" s="8">
        <v>16559.259999999998</v>
      </c>
      <c r="K30" s="8">
        <v>17938.099999999999</v>
      </c>
      <c r="L30" s="8">
        <v>17107.34</v>
      </c>
      <c r="M30" s="8">
        <v>21340.1</v>
      </c>
      <c r="N30" s="8">
        <v>17151.650000000001</v>
      </c>
      <c r="O30" s="8">
        <v>15223.99</v>
      </c>
      <c r="P30" s="8">
        <v>22456.98</v>
      </c>
      <c r="Q30" s="8">
        <v>16418.18</v>
      </c>
      <c r="R30" s="8">
        <v>15881.81</v>
      </c>
      <c r="S30" s="8">
        <v>18843.669999999998</v>
      </c>
      <c r="T30" s="8">
        <v>21142.71</v>
      </c>
      <c r="U30" s="125">
        <f t="shared" si="0"/>
        <v>218548.33</v>
      </c>
      <c r="V30" s="126"/>
      <c r="W30" s="127" t="str">
        <f t="shared" si="1"/>
        <v>114004475844</v>
      </c>
      <c r="X30" s="128">
        <f>VLOOKUP(W30,Factors!$F$4:$H$6200,3,FALSE)</f>
        <v>0.10809999999999997</v>
      </c>
      <c r="Y30" s="127" t="str">
        <f>VLOOKUP(W30,Factors!$F$4:$H$6200,2,FALSE)</f>
        <v>Firm Sales Volumes</v>
      </c>
      <c r="Z30" s="129">
        <f t="shared" si="2"/>
        <v>23625.074472999993</v>
      </c>
      <c r="AA30" s="129">
        <f t="shared" si="3"/>
        <v>194923.255527</v>
      </c>
      <c r="AB30" s="129">
        <f t="shared" si="4"/>
        <v>218548.33</v>
      </c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</row>
    <row r="31" spans="1:65" s="124" customFormat="1" ht="15.75" thickBot="1" x14ac:dyDescent="0.3">
      <c r="A31" s="141" t="s">
        <v>217</v>
      </c>
      <c r="B31" s="4" t="s">
        <v>229</v>
      </c>
      <c r="C31" s="4" t="s">
        <v>230</v>
      </c>
      <c r="D31" s="4" t="s">
        <v>221</v>
      </c>
      <c r="E31" s="4" t="s">
        <v>222</v>
      </c>
      <c r="F31" s="4" t="s">
        <v>231</v>
      </c>
      <c r="G31" s="4" t="s">
        <v>232</v>
      </c>
      <c r="H31" s="4" t="s">
        <v>223</v>
      </c>
      <c r="I31" s="10">
        <v>4253.3999999999996</v>
      </c>
      <c r="J31" s="10">
        <v>3502.8</v>
      </c>
      <c r="K31" s="10">
        <v>3554.46</v>
      </c>
      <c r="L31" s="10">
        <v>4062.24</v>
      </c>
      <c r="M31" s="10">
        <v>4062.24</v>
      </c>
      <c r="N31" s="10">
        <v>4570.0200000000004</v>
      </c>
      <c r="O31" s="10">
        <v>4570.0200000000004</v>
      </c>
      <c r="P31" s="10">
        <v>3808.35</v>
      </c>
      <c r="Q31" s="10">
        <v>2531.7600000000002</v>
      </c>
      <c r="R31" s="10">
        <v>4603.2</v>
      </c>
      <c r="S31" s="10">
        <v>3754.49</v>
      </c>
      <c r="T31" s="10">
        <v>3222.24</v>
      </c>
      <c r="U31" s="125">
        <f t="shared" si="0"/>
        <v>46495.219999999994</v>
      </c>
      <c r="V31" s="126"/>
      <c r="W31" s="127" t="str">
        <f t="shared" si="1"/>
        <v>114004475844</v>
      </c>
      <c r="X31" s="128">
        <f>VLOOKUP(W31,Factors!$F$4:$H$6200,3,FALSE)</f>
        <v>0.10809999999999997</v>
      </c>
      <c r="Y31" s="127" t="str">
        <f>VLOOKUP(W31,Factors!$F$4:$H$6200,2,FALSE)</f>
        <v>Firm Sales Volumes</v>
      </c>
      <c r="Z31" s="129">
        <f t="shared" si="2"/>
        <v>5026.133281999998</v>
      </c>
      <c r="AA31" s="129">
        <f t="shared" si="3"/>
        <v>41469.086717999999</v>
      </c>
      <c r="AB31" s="129">
        <f t="shared" si="4"/>
        <v>46495.219999999994</v>
      </c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</row>
    <row r="32" spans="1:65" s="124" customFormat="1" ht="15.75" thickBot="1" x14ac:dyDescent="0.3">
      <c r="A32" s="141" t="s">
        <v>217</v>
      </c>
      <c r="B32" s="4" t="s">
        <v>229</v>
      </c>
      <c r="C32" s="4" t="s">
        <v>230</v>
      </c>
      <c r="D32" s="4" t="s">
        <v>221</v>
      </c>
      <c r="E32" s="4" t="s">
        <v>222</v>
      </c>
      <c r="F32" s="4" t="s">
        <v>112</v>
      </c>
      <c r="G32" s="4" t="s">
        <v>113</v>
      </c>
      <c r="H32" s="4" t="s">
        <v>223</v>
      </c>
      <c r="I32" s="8">
        <v>7659.98</v>
      </c>
      <c r="J32" s="8">
        <v>7363.98</v>
      </c>
      <c r="K32" s="8">
        <v>8225.5300000000007</v>
      </c>
      <c r="L32" s="8">
        <v>8232</v>
      </c>
      <c r="M32" s="8">
        <v>7593.74</v>
      </c>
      <c r="N32" s="8">
        <v>8183.01</v>
      </c>
      <c r="O32" s="8">
        <v>8134.66</v>
      </c>
      <c r="P32" s="8">
        <v>7891.89</v>
      </c>
      <c r="Q32" s="8">
        <v>8266.9699999999993</v>
      </c>
      <c r="R32" s="8">
        <v>8620.41</v>
      </c>
      <c r="S32" s="8">
        <v>8144.52</v>
      </c>
      <c r="T32" s="8">
        <v>8077.87</v>
      </c>
      <c r="U32" s="125">
        <f t="shared" si="0"/>
        <v>96394.559999999998</v>
      </c>
      <c r="V32" s="126"/>
      <c r="W32" s="127" t="str">
        <f t="shared" si="1"/>
        <v>114004475844</v>
      </c>
      <c r="X32" s="128">
        <f>VLOOKUP(W32,Factors!$F$4:$H$6200,3,FALSE)</f>
        <v>0.10809999999999997</v>
      </c>
      <c r="Y32" s="127" t="str">
        <f>VLOOKUP(W32,Factors!$F$4:$H$6200,2,FALSE)</f>
        <v>Firm Sales Volumes</v>
      </c>
      <c r="Z32" s="129">
        <f t="shared" si="2"/>
        <v>10420.251935999997</v>
      </c>
      <c r="AA32" s="129">
        <f t="shared" si="3"/>
        <v>85974.308063999997</v>
      </c>
      <c r="AB32" s="129">
        <f t="shared" si="4"/>
        <v>96394.559999999998</v>
      </c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</row>
    <row r="33" spans="1:65" s="124" customFormat="1" ht="15.75" thickBot="1" x14ac:dyDescent="0.3">
      <c r="A33" s="141" t="s">
        <v>217</v>
      </c>
      <c r="B33" s="4" t="s">
        <v>237</v>
      </c>
      <c r="C33" s="4" t="s">
        <v>238</v>
      </c>
      <c r="D33" s="4" t="s">
        <v>218</v>
      </c>
      <c r="E33" s="4" t="s">
        <v>219</v>
      </c>
      <c r="F33" s="4" t="s">
        <v>120</v>
      </c>
      <c r="G33" s="4" t="s">
        <v>121</v>
      </c>
      <c r="H33" s="4" t="s">
        <v>220</v>
      </c>
      <c r="I33" s="10">
        <v>4990.1000000000004</v>
      </c>
      <c r="J33" s="10">
        <v>3711.3</v>
      </c>
      <c r="K33" s="10">
        <v>3864.78</v>
      </c>
      <c r="L33" s="10">
        <v>3892.98</v>
      </c>
      <c r="M33" s="10">
        <v>4457.18</v>
      </c>
      <c r="N33" s="10">
        <v>4739.28</v>
      </c>
      <c r="O33" s="10">
        <v>5077.8</v>
      </c>
      <c r="P33" s="10">
        <v>3667.3</v>
      </c>
      <c r="Q33" s="10">
        <v>4775.82</v>
      </c>
      <c r="R33" s="10">
        <v>4315.5</v>
      </c>
      <c r="S33" s="10">
        <v>4229.1899999999996</v>
      </c>
      <c r="T33" s="10">
        <v>4747.05</v>
      </c>
      <c r="U33" s="125">
        <f t="shared" si="0"/>
        <v>52468.280000000006</v>
      </c>
      <c r="V33" s="126"/>
      <c r="W33" s="127" t="str">
        <f t="shared" si="1"/>
        <v>115004470844</v>
      </c>
      <c r="X33" s="128">
        <f>VLOOKUP(W33,Factors!$F$4:$H$6200,3,FALSE)</f>
        <v>0.10809999999999997</v>
      </c>
      <c r="Y33" s="127" t="str">
        <f>VLOOKUP(W33,Factors!$F$4:$H$6200,2,FALSE)</f>
        <v>Firm Sales Volumes</v>
      </c>
      <c r="Z33" s="129">
        <f t="shared" si="2"/>
        <v>5671.8210679999993</v>
      </c>
      <c r="AA33" s="129">
        <f t="shared" si="3"/>
        <v>46796.458932000009</v>
      </c>
      <c r="AB33" s="129">
        <f t="shared" si="4"/>
        <v>52468.280000000006</v>
      </c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</row>
    <row r="34" spans="1:65" s="124" customFormat="1" ht="15.75" thickBot="1" x14ac:dyDescent="0.3">
      <c r="A34" s="141" t="s">
        <v>217</v>
      </c>
      <c r="B34" s="4" t="s">
        <v>237</v>
      </c>
      <c r="C34" s="4" t="s">
        <v>238</v>
      </c>
      <c r="D34" s="4" t="s">
        <v>218</v>
      </c>
      <c r="E34" s="4" t="s">
        <v>219</v>
      </c>
      <c r="F34" s="4" t="s">
        <v>112</v>
      </c>
      <c r="G34" s="4" t="s">
        <v>113</v>
      </c>
      <c r="H34" s="4" t="s">
        <v>220</v>
      </c>
      <c r="I34" s="8">
        <v>721.03</v>
      </c>
      <c r="J34" s="8">
        <v>645.11</v>
      </c>
      <c r="K34" s="8">
        <v>693.17</v>
      </c>
      <c r="L34" s="8">
        <v>693.18</v>
      </c>
      <c r="M34" s="8">
        <v>616.16</v>
      </c>
      <c r="N34" s="8">
        <v>693.18</v>
      </c>
      <c r="O34" s="8">
        <v>693.18</v>
      </c>
      <c r="P34" s="8">
        <v>616.16</v>
      </c>
      <c r="Q34" s="8">
        <v>706.86</v>
      </c>
      <c r="R34" s="8">
        <v>706.86</v>
      </c>
      <c r="S34" s="8">
        <v>667.59</v>
      </c>
      <c r="T34" s="8">
        <v>706.87</v>
      </c>
      <c r="U34" s="125">
        <f t="shared" si="0"/>
        <v>8159.3499999999985</v>
      </c>
      <c r="V34" s="126"/>
      <c r="W34" s="127" t="str">
        <f t="shared" si="1"/>
        <v>115004470844</v>
      </c>
      <c r="X34" s="128">
        <f>VLOOKUP(W34,Factors!$F$4:$H$6200,3,FALSE)</f>
        <v>0.10809999999999997</v>
      </c>
      <c r="Y34" s="127" t="str">
        <f>VLOOKUP(W34,Factors!$F$4:$H$6200,2,FALSE)</f>
        <v>Firm Sales Volumes</v>
      </c>
      <c r="Z34" s="129">
        <f t="shared" si="2"/>
        <v>882.0257349999996</v>
      </c>
      <c r="AA34" s="129">
        <f t="shared" si="3"/>
        <v>7277.3242649999993</v>
      </c>
      <c r="AB34" s="129">
        <f t="shared" si="4"/>
        <v>8159.3499999999985</v>
      </c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</row>
    <row r="35" spans="1:65" s="124" customFormat="1" ht="15.75" thickBot="1" x14ac:dyDescent="0.3">
      <c r="A35" s="141" t="s">
        <v>217</v>
      </c>
      <c r="B35" s="4" t="s">
        <v>190</v>
      </c>
      <c r="C35" s="4" t="s">
        <v>191</v>
      </c>
      <c r="D35" s="4" t="s">
        <v>224</v>
      </c>
      <c r="E35" s="4" t="s">
        <v>225</v>
      </c>
      <c r="F35" s="4" t="s">
        <v>108</v>
      </c>
      <c r="G35" s="4" t="s">
        <v>109</v>
      </c>
      <c r="H35" s="4" t="s">
        <v>226</v>
      </c>
      <c r="I35" s="10">
        <v>1894.26</v>
      </c>
      <c r="J35" s="10">
        <v>1461.96</v>
      </c>
      <c r="K35" s="10">
        <v>587.92999999999995</v>
      </c>
      <c r="L35" s="10">
        <v>1980.72</v>
      </c>
      <c r="M35" s="10">
        <v>1763.78</v>
      </c>
      <c r="N35" s="10">
        <v>1959.19</v>
      </c>
      <c r="O35" s="10">
        <v>2040.15</v>
      </c>
      <c r="P35" s="10">
        <v>1826.42</v>
      </c>
      <c r="Q35" s="10">
        <v>1554.4</v>
      </c>
      <c r="R35" s="10">
        <v>1586.78</v>
      </c>
      <c r="S35" s="14">
        <v>0</v>
      </c>
      <c r="T35" s="11"/>
      <c r="U35" s="125">
        <f t="shared" si="0"/>
        <v>16655.59</v>
      </c>
      <c r="V35" s="126"/>
      <c r="W35" s="127" t="str">
        <f t="shared" si="1"/>
        <v>151004480844</v>
      </c>
      <c r="X35" s="128">
        <f>VLOOKUP(W35,Factors!$F$4:$H$6200,3,FALSE)</f>
        <v>0.10809999999999997</v>
      </c>
      <c r="Y35" s="127" t="str">
        <f>VLOOKUP(W35,Factors!$F$4:$H$6200,2,FALSE)</f>
        <v>Firm Sales Volumes</v>
      </c>
      <c r="Z35" s="129">
        <f t="shared" si="2"/>
        <v>1800.4692789999997</v>
      </c>
      <c r="AA35" s="129">
        <f t="shared" si="3"/>
        <v>14855.120721000001</v>
      </c>
      <c r="AB35" s="129">
        <f t="shared" si="4"/>
        <v>16655.59</v>
      </c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</row>
    <row r="36" spans="1:65" s="124" customFormat="1" ht="15.75" thickBot="1" x14ac:dyDescent="0.3">
      <c r="A36" s="141" t="s">
        <v>217</v>
      </c>
      <c r="B36" s="4" t="s">
        <v>190</v>
      </c>
      <c r="C36" s="4" t="s">
        <v>191</v>
      </c>
      <c r="D36" s="4" t="s">
        <v>224</v>
      </c>
      <c r="E36" s="4" t="s">
        <v>225</v>
      </c>
      <c r="F36" s="4" t="s">
        <v>112</v>
      </c>
      <c r="G36" s="4" t="s">
        <v>113</v>
      </c>
      <c r="H36" s="4" t="s">
        <v>226</v>
      </c>
      <c r="I36" s="8">
        <v>283.24</v>
      </c>
      <c r="J36" s="8">
        <v>283.24</v>
      </c>
      <c r="K36" s="8">
        <v>283.24</v>
      </c>
      <c r="L36" s="8">
        <v>283.24</v>
      </c>
      <c r="M36" s="8">
        <v>283.25</v>
      </c>
      <c r="N36" s="8">
        <v>291.74</v>
      </c>
      <c r="O36" s="8">
        <v>291.74</v>
      </c>
      <c r="P36" s="8">
        <v>291.75</v>
      </c>
      <c r="Q36" s="8">
        <v>291.74</v>
      </c>
      <c r="R36" s="8">
        <v>291.74</v>
      </c>
      <c r="S36" s="13">
        <v>0</v>
      </c>
      <c r="T36" s="7"/>
      <c r="U36" s="125">
        <f t="shared" si="0"/>
        <v>2874.92</v>
      </c>
      <c r="V36" s="126"/>
      <c r="W36" s="127" t="str">
        <f t="shared" si="1"/>
        <v>151004480844</v>
      </c>
      <c r="X36" s="128">
        <f>VLOOKUP(W36,Factors!$F$4:$H$6200,3,FALSE)</f>
        <v>0.10809999999999997</v>
      </c>
      <c r="Y36" s="127" t="str">
        <f>VLOOKUP(W36,Factors!$F$4:$H$6200,2,FALSE)</f>
        <v>Firm Sales Volumes</v>
      </c>
      <c r="Z36" s="129">
        <f t="shared" si="2"/>
        <v>310.77885199999992</v>
      </c>
      <c r="AA36" s="129">
        <f t="shared" si="3"/>
        <v>2564.1411480000002</v>
      </c>
      <c r="AB36" s="129">
        <f t="shared" si="4"/>
        <v>2874.92</v>
      </c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</row>
    <row r="37" spans="1:65" s="124" customFormat="1" ht="15.75" thickBot="1" x14ac:dyDescent="0.3">
      <c r="A37" s="141" t="s">
        <v>217</v>
      </c>
      <c r="B37" s="4" t="s">
        <v>190</v>
      </c>
      <c r="C37" s="4" t="s">
        <v>191</v>
      </c>
      <c r="D37" s="4" t="s">
        <v>227</v>
      </c>
      <c r="E37" s="4" t="s">
        <v>228</v>
      </c>
      <c r="F37" s="4" t="s">
        <v>108</v>
      </c>
      <c r="G37" s="4" t="s">
        <v>109</v>
      </c>
      <c r="H37" s="4" t="s">
        <v>216</v>
      </c>
      <c r="I37" s="10">
        <v>1894.26</v>
      </c>
      <c r="J37" s="10">
        <v>1461.96</v>
      </c>
      <c r="K37" s="10">
        <v>587.92999999999995</v>
      </c>
      <c r="L37" s="10">
        <v>1980.72</v>
      </c>
      <c r="M37" s="10">
        <v>1763.78</v>
      </c>
      <c r="N37" s="10">
        <v>1959.19</v>
      </c>
      <c r="O37" s="10">
        <v>2040.15</v>
      </c>
      <c r="P37" s="10">
        <v>1826.42</v>
      </c>
      <c r="Q37" s="10">
        <v>1554.4</v>
      </c>
      <c r="R37" s="10">
        <v>1586.78</v>
      </c>
      <c r="S37" s="14">
        <v>0</v>
      </c>
      <c r="T37" s="11"/>
      <c r="U37" s="125">
        <f t="shared" si="0"/>
        <v>16655.59</v>
      </c>
      <c r="V37" s="126"/>
      <c r="W37" s="127" t="str">
        <f t="shared" si="1"/>
        <v>151004485844</v>
      </c>
      <c r="X37" s="128">
        <f>VLOOKUP(W37,Factors!$F$4:$H$6200,3,FALSE)</f>
        <v>0.10809999999999997</v>
      </c>
      <c r="Y37" s="127" t="str">
        <f>VLOOKUP(W37,Factors!$F$4:$H$6200,2,FALSE)</f>
        <v>Firm Sales Volumes</v>
      </c>
      <c r="Z37" s="129">
        <f t="shared" si="2"/>
        <v>1800.4692789999997</v>
      </c>
      <c r="AA37" s="129">
        <f t="shared" si="3"/>
        <v>14855.120721000001</v>
      </c>
      <c r="AB37" s="129">
        <f t="shared" si="4"/>
        <v>16655.59</v>
      </c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</row>
    <row r="38" spans="1:65" ht="15.75" thickBot="1" x14ac:dyDescent="0.3">
      <c r="A38" s="141" t="s">
        <v>217</v>
      </c>
      <c r="B38" s="4" t="s">
        <v>190</v>
      </c>
      <c r="C38" s="4" t="s">
        <v>191</v>
      </c>
      <c r="D38" s="4" t="s">
        <v>227</v>
      </c>
      <c r="E38" s="4" t="s">
        <v>228</v>
      </c>
      <c r="F38" s="4" t="s">
        <v>112</v>
      </c>
      <c r="G38" s="4" t="s">
        <v>113</v>
      </c>
      <c r="H38" s="4" t="s">
        <v>216</v>
      </c>
      <c r="I38" s="8">
        <v>283.24</v>
      </c>
      <c r="J38" s="8">
        <v>283.24</v>
      </c>
      <c r="K38" s="8">
        <v>283.24</v>
      </c>
      <c r="L38" s="8">
        <v>283.24</v>
      </c>
      <c r="M38" s="8">
        <v>283.25</v>
      </c>
      <c r="N38" s="8">
        <v>291.74</v>
      </c>
      <c r="O38" s="8">
        <v>291.74</v>
      </c>
      <c r="P38" s="8">
        <v>291.75</v>
      </c>
      <c r="Q38" s="8">
        <v>291.74</v>
      </c>
      <c r="R38" s="8">
        <v>291.74</v>
      </c>
      <c r="S38" s="13">
        <v>0</v>
      </c>
      <c r="T38" s="7"/>
      <c r="U38" s="125">
        <f t="shared" si="0"/>
        <v>2874.92</v>
      </c>
      <c r="V38" s="126"/>
      <c r="W38" s="127" t="str">
        <f t="shared" si="1"/>
        <v>151004485844</v>
      </c>
      <c r="X38" s="128">
        <f>VLOOKUP(W38,Factors!$F$4:$H$6200,3,FALSE)</f>
        <v>0.10809999999999997</v>
      </c>
      <c r="Y38" s="127" t="str">
        <f>VLOOKUP(W38,Factors!$F$4:$H$6200,2,FALSE)</f>
        <v>Firm Sales Volumes</v>
      </c>
      <c r="Z38" s="129">
        <f t="shared" si="2"/>
        <v>310.77885199999992</v>
      </c>
      <c r="AA38" s="129">
        <f t="shared" si="3"/>
        <v>2564.1411480000002</v>
      </c>
      <c r="AB38" s="129">
        <f t="shared" si="4"/>
        <v>2874.92</v>
      </c>
    </row>
    <row r="39" spans="1:65" ht="15.75" thickBot="1" x14ac:dyDescent="0.3">
      <c r="A39" s="141" t="s">
        <v>249</v>
      </c>
      <c r="B39" s="4" t="s">
        <v>237</v>
      </c>
      <c r="C39" s="4" t="s">
        <v>238</v>
      </c>
      <c r="D39" s="4" t="s">
        <v>256</v>
      </c>
      <c r="E39" s="4" t="s">
        <v>257</v>
      </c>
      <c r="F39" s="4" t="s">
        <v>108</v>
      </c>
      <c r="G39" s="4" t="s">
        <v>109</v>
      </c>
      <c r="H39" s="4" t="s">
        <v>220</v>
      </c>
      <c r="I39" s="11"/>
      <c r="J39" s="11"/>
      <c r="K39" s="10">
        <v>5590.29</v>
      </c>
      <c r="L39" s="10">
        <v>9580.77</v>
      </c>
      <c r="M39" s="10">
        <v>9033.2999999999993</v>
      </c>
      <c r="N39" s="10">
        <v>10037</v>
      </c>
      <c r="O39" s="10">
        <v>10037</v>
      </c>
      <c r="P39" s="10">
        <v>9078.92</v>
      </c>
      <c r="Q39" s="10">
        <v>7755.86</v>
      </c>
      <c r="R39" s="10">
        <v>9580.77</v>
      </c>
      <c r="S39" s="10">
        <v>7299.64</v>
      </c>
      <c r="T39" s="10">
        <v>10103.16</v>
      </c>
      <c r="U39" s="125">
        <f t="shared" si="0"/>
        <v>88096.71</v>
      </c>
      <c r="V39" s="126"/>
      <c r="W39" s="127" t="str">
        <f t="shared" si="1"/>
        <v>115004470847</v>
      </c>
      <c r="X39" s="128">
        <f>VLOOKUP(W39,Factors!$F$4:$H$6200,3,FALSE)</f>
        <v>0.10809999999999997</v>
      </c>
      <c r="Y39" s="127" t="str">
        <f>VLOOKUP(W39,Factors!$F$4:$H$6200,2,FALSE)</f>
        <v>Firm Sales Volumes</v>
      </c>
      <c r="Z39" s="129">
        <f t="shared" si="2"/>
        <v>9523.2543509999978</v>
      </c>
      <c r="AA39" s="129">
        <f t="shared" si="3"/>
        <v>78573.45564900001</v>
      </c>
      <c r="AB39" s="129">
        <f t="shared" si="4"/>
        <v>88096.71</v>
      </c>
    </row>
    <row r="40" spans="1:65" ht="15.75" thickBot="1" x14ac:dyDescent="0.3">
      <c r="A40" s="141" t="s">
        <v>249</v>
      </c>
      <c r="B40" s="4" t="s">
        <v>237</v>
      </c>
      <c r="C40" s="4" t="s">
        <v>238</v>
      </c>
      <c r="D40" s="4" t="s">
        <v>256</v>
      </c>
      <c r="E40" s="4" t="s">
        <v>257</v>
      </c>
      <c r="F40" s="4" t="s">
        <v>118</v>
      </c>
      <c r="G40" s="4" t="s">
        <v>119</v>
      </c>
      <c r="H40" s="4" t="s">
        <v>220</v>
      </c>
      <c r="I40" s="8">
        <v>206.04</v>
      </c>
      <c r="J40" s="7"/>
      <c r="K40" s="7"/>
      <c r="L40" s="7"/>
      <c r="M40" s="8">
        <v>224.64</v>
      </c>
      <c r="N40" s="8">
        <v>748.8</v>
      </c>
      <c r="O40" s="7"/>
      <c r="P40" s="7"/>
      <c r="Q40" s="8">
        <v>725.76</v>
      </c>
      <c r="R40" s="8">
        <v>2625.48</v>
      </c>
      <c r="S40" s="8">
        <v>3559.75</v>
      </c>
      <c r="T40" s="8">
        <v>2089.6</v>
      </c>
      <c r="U40" s="125">
        <f t="shared" si="0"/>
        <v>10180.07</v>
      </c>
      <c r="V40" s="126"/>
      <c r="W40" s="127" t="str">
        <f t="shared" si="1"/>
        <v>115004470847</v>
      </c>
      <c r="X40" s="128">
        <f>VLOOKUP(W40,Factors!$F$4:$H$6200,3,FALSE)</f>
        <v>0.10809999999999997</v>
      </c>
      <c r="Y40" s="127" t="str">
        <f>VLOOKUP(W40,Factors!$F$4:$H$6200,2,FALSE)</f>
        <v>Firm Sales Volumes</v>
      </c>
      <c r="Z40" s="129">
        <f t="shared" si="2"/>
        <v>1100.4655669999997</v>
      </c>
      <c r="AA40" s="129">
        <f t="shared" si="3"/>
        <v>9079.6044330000004</v>
      </c>
      <c r="AB40" s="129">
        <f t="shared" si="4"/>
        <v>10180.07</v>
      </c>
    </row>
    <row r="41" spans="1:65" ht="15.75" thickBot="1" x14ac:dyDescent="0.3">
      <c r="A41" s="141" t="s">
        <v>249</v>
      </c>
      <c r="B41" s="4" t="s">
        <v>237</v>
      </c>
      <c r="C41" s="4" t="s">
        <v>238</v>
      </c>
      <c r="D41" s="4" t="s">
        <v>256</v>
      </c>
      <c r="E41" s="4" t="s">
        <v>257</v>
      </c>
      <c r="F41" s="4" t="s">
        <v>120</v>
      </c>
      <c r="G41" s="4" t="s">
        <v>121</v>
      </c>
      <c r="H41" s="4" t="s">
        <v>220</v>
      </c>
      <c r="I41" s="10">
        <v>19016.72</v>
      </c>
      <c r="J41" s="10">
        <v>15896.85</v>
      </c>
      <c r="K41" s="10">
        <v>17254.88</v>
      </c>
      <c r="L41" s="10">
        <v>20713.28</v>
      </c>
      <c r="M41" s="10">
        <v>18916.16</v>
      </c>
      <c r="N41" s="10">
        <v>19481.240000000002</v>
      </c>
      <c r="O41" s="10">
        <v>20734.900000000001</v>
      </c>
      <c r="P41" s="10">
        <v>14652.38</v>
      </c>
      <c r="Q41" s="10">
        <v>28499.59</v>
      </c>
      <c r="R41" s="10">
        <v>27228.13</v>
      </c>
      <c r="S41" s="10">
        <v>33820.400000000001</v>
      </c>
      <c r="T41" s="10">
        <v>32145</v>
      </c>
      <c r="U41" s="125">
        <f t="shared" si="0"/>
        <v>268359.53000000003</v>
      </c>
      <c r="V41" s="126"/>
      <c r="W41" s="127" t="str">
        <f t="shared" si="1"/>
        <v>115004470847</v>
      </c>
      <c r="X41" s="128">
        <f>VLOOKUP(W41,Factors!$F$4:$H$6200,3,FALSE)</f>
        <v>0.10809999999999997</v>
      </c>
      <c r="Y41" s="127" t="str">
        <f>VLOOKUP(W41,Factors!$F$4:$H$6200,2,FALSE)</f>
        <v>Firm Sales Volumes</v>
      </c>
      <c r="Z41" s="129">
        <f t="shared" si="2"/>
        <v>29009.665192999997</v>
      </c>
      <c r="AA41" s="129">
        <f t="shared" si="3"/>
        <v>239349.86480700003</v>
      </c>
      <c r="AB41" s="129">
        <f t="shared" si="4"/>
        <v>268359.53000000003</v>
      </c>
    </row>
    <row r="42" spans="1:65" ht="15.75" thickBot="1" x14ac:dyDescent="0.3">
      <c r="A42" s="141" t="s">
        <v>249</v>
      </c>
      <c r="B42" s="4" t="s">
        <v>237</v>
      </c>
      <c r="C42" s="4" t="s">
        <v>238</v>
      </c>
      <c r="D42" s="4" t="s">
        <v>256</v>
      </c>
      <c r="E42" s="4" t="s">
        <v>257</v>
      </c>
      <c r="F42" s="4" t="s">
        <v>122</v>
      </c>
      <c r="G42" s="4" t="s">
        <v>123</v>
      </c>
      <c r="H42" s="4" t="s">
        <v>220</v>
      </c>
      <c r="I42" s="8">
        <v>274.95</v>
      </c>
      <c r="J42" s="8">
        <v>1569.78</v>
      </c>
      <c r="K42" s="8">
        <v>2192.02</v>
      </c>
      <c r="L42" s="8">
        <v>1807.4</v>
      </c>
      <c r="M42" s="8">
        <v>28.08</v>
      </c>
      <c r="N42" s="8">
        <v>1684.8</v>
      </c>
      <c r="O42" s="8">
        <v>1381.17</v>
      </c>
      <c r="P42" s="8">
        <v>2230.56</v>
      </c>
      <c r="Q42" s="8">
        <v>3747.15</v>
      </c>
      <c r="R42" s="8">
        <v>4131.0600000000004</v>
      </c>
      <c r="S42" s="8">
        <v>1327.63</v>
      </c>
      <c r="T42" s="8">
        <v>1217.78</v>
      </c>
      <c r="U42" s="125">
        <f t="shared" si="0"/>
        <v>21592.38</v>
      </c>
      <c r="V42" s="126"/>
      <c r="W42" s="127" t="str">
        <f t="shared" si="1"/>
        <v>115004470847</v>
      </c>
      <c r="X42" s="128">
        <f>VLOOKUP(W42,Factors!$F$4:$H$6200,3,FALSE)</f>
        <v>0.10809999999999997</v>
      </c>
      <c r="Y42" s="127" t="str">
        <f>VLOOKUP(W42,Factors!$F$4:$H$6200,2,FALSE)</f>
        <v>Firm Sales Volumes</v>
      </c>
      <c r="Z42" s="129">
        <f t="shared" si="2"/>
        <v>2334.1362779999995</v>
      </c>
      <c r="AA42" s="129">
        <f t="shared" si="3"/>
        <v>19258.243722000003</v>
      </c>
      <c r="AB42" s="129">
        <f t="shared" si="4"/>
        <v>21592.38</v>
      </c>
    </row>
    <row r="43" spans="1:65" ht="15.75" thickBot="1" x14ac:dyDescent="0.3">
      <c r="A43" s="141" t="s">
        <v>249</v>
      </c>
      <c r="B43" s="4" t="s">
        <v>237</v>
      </c>
      <c r="C43" s="4" t="s">
        <v>238</v>
      </c>
      <c r="D43" s="4" t="s">
        <v>256</v>
      </c>
      <c r="E43" s="4" t="s">
        <v>257</v>
      </c>
      <c r="F43" s="4" t="s">
        <v>124</v>
      </c>
      <c r="G43" s="4" t="s">
        <v>125</v>
      </c>
      <c r="H43" s="4" t="s">
        <v>220</v>
      </c>
      <c r="I43" s="10">
        <v>168.84</v>
      </c>
      <c r="J43" s="11"/>
      <c r="K43" s="11"/>
      <c r="L43" s="11"/>
      <c r="M43" s="11"/>
      <c r="N43" s="10">
        <v>1218</v>
      </c>
      <c r="O43" s="10">
        <v>2088</v>
      </c>
      <c r="P43" s="10">
        <v>1911</v>
      </c>
      <c r="Q43" s="10">
        <v>2011.44</v>
      </c>
      <c r="R43" s="10">
        <v>2126.6999999999998</v>
      </c>
      <c r="S43" s="10">
        <v>2603.04</v>
      </c>
      <c r="T43" s="10">
        <v>2097.12</v>
      </c>
      <c r="U43" s="125">
        <f t="shared" si="0"/>
        <v>14224.14</v>
      </c>
      <c r="V43" s="126"/>
      <c r="W43" s="127" t="str">
        <f t="shared" si="1"/>
        <v>115004470847</v>
      </c>
      <c r="X43" s="128">
        <f>VLOOKUP(W43,Factors!$F$4:$H$6200,3,FALSE)</f>
        <v>0.10809999999999997</v>
      </c>
      <c r="Y43" s="127" t="str">
        <f>VLOOKUP(W43,Factors!$F$4:$H$6200,2,FALSE)</f>
        <v>Firm Sales Volumes</v>
      </c>
      <c r="Z43" s="129">
        <f t="shared" si="2"/>
        <v>1537.6295339999995</v>
      </c>
      <c r="AA43" s="129">
        <f t="shared" si="3"/>
        <v>12686.510466</v>
      </c>
      <c r="AB43" s="129">
        <f t="shared" si="4"/>
        <v>14224.14</v>
      </c>
    </row>
    <row r="44" spans="1:65" ht="15.75" thickBot="1" x14ac:dyDescent="0.3">
      <c r="A44" s="141" t="s">
        <v>249</v>
      </c>
      <c r="B44" s="4" t="s">
        <v>237</v>
      </c>
      <c r="C44" s="4" t="s">
        <v>238</v>
      </c>
      <c r="D44" s="4" t="s">
        <v>256</v>
      </c>
      <c r="E44" s="4" t="s">
        <v>257</v>
      </c>
      <c r="F44" s="4" t="s">
        <v>110</v>
      </c>
      <c r="G44" s="4" t="s">
        <v>111</v>
      </c>
      <c r="H44" s="4" t="s">
        <v>220</v>
      </c>
      <c r="I44" s="7"/>
      <c r="J44" s="7"/>
      <c r="K44" s="8">
        <v>625</v>
      </c>
      <c r="L44" s="8">
        <v>625</v>
      </c>
      <c r="M44" s="8">
        <v>625</v>
      </c>
      <c r="N44" s="8">
        <v>625</v>
      </c>
      <c r="O44" s="8">
        <v>625</v>
      </c>
      <c r="P44" s="8">
        <v>625</v>
      </c>
      <c r="Q44" s="8">
        <v>625</v>
      </c>
      <c r="R44" s="8">
        <v>625</v>
      </c>
      <c r="S44" s="8">
        <v>1629.02</v>
      </c>
      <c r="T44" s="8">
        <v>1629.02</v>
      </c>
      <c r="U44" s="125">
        <f t="shared" si="0"/>
        <v>8258.0400000000009</v>
      </c>
      <c r="V44" s="126"/>
      <c r="W44" s="127" t="str">
        <f t="shared" si="1"/>
        <v>115004470847</v>
      </c>
      <c r="X44" s="128">
        <f>VLOOKUP(W44,Factors!$F$4:$H$6200,3,FALSE)</f>
        <v>0.10809999999999997</v>
      </c>
      <c r="Y44" s="127" t="str">
        <f>VLOOKUP(W44,Factors!$F$4:$H$6200,2,FALSE)</f>
        <v>Firm Sales Volumes</v>
      </c>
      <c r="Z44" s="129">
        <f t="shared" si="2"/>
        <v>892.69412399999987</v>
      </c>
      <c r="AA44" s="129">
        <f t="shared" si="3"/>
        <v>7365.3458760000012</v>
      </c>
      <c r="AB44" s="129">
        <f t="shared" si="4"/>
        <v>8258.0400000000009</v>
      </c>
    </row>
    <row r="45" spans="1:65" ht="15.75" thickBot="1" x14ac:dyDescent="0.3">
      <c r="A45" s="141" t="s">
        <v>249</v>
      </c>
      <c r="B45" s="4" t="s">
        <v>237</v>
      </c>
      <c r="C45" s="4" t="s">
        <v>238</v>
      </c>
      <c r="D45" s="4" t="s">
        <v>256</v>
      </c>
      <c r="E45" s="4" t="s">
        <v>257</v>
      </c>
      <c r="F45" s="4" t="s">
        <v>126</v>
      </c>
      <c r="G45" s="4" t="s">
        <v>127</v>
      </c>
      <c r="H45" s="4" t="s">
        <v>220</v>
      </c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0">
        <v>6024.1</v>
      </c>
      <c r="T45" s="11"/>
      <c r="U45" s="125">
        <f t="shared" si="0"/>
        <v>6024.1</v>
      </c>
      <c r="V45" s="126"/>
      <c r="W45" s="127" t="str">
        <f t="shared" si="1"/>
        <v>115004470847</v>
      </c>
      <c r="X45" s="128">
        <f>VLOOKUP(W45,Factors!$F$4:$H$6200,3,FALSE)</f>
        <v>0.10809999999999997</v>
      </c>
      <c r="Y45" s="127" t="str">
        <f>VLOOKUP(W45,Factors!$F$4:$H$6200,2,FALSE)</f>
        <v>Firm Sales Volumes</v>
      </c>
      <c r="Z45" s="129">
        <f t="shared" si="2"/>
        <v>651.20520999999985</v>
      </c>
      <c r="AA45" s="129">
        <f t="shared" si="3"/>
        <v>5372.8947900000003</v>
      </c>
      <c r="AB45" s="129">
        <f t="shared" si="4"/>
        <v>6024.1</v>
      </c>
    </row>
    <row r="46" spans="1:65" ht="15.75" thickBot="1" x14ac:dyDescent="0.3">
      <c r="A46" s="141" t="s">
        <v>249</v>
      </c>
      <c r="B46" s="4" t="s">
        <v>237</v>
      </c>
      <c r="C46" s="4" t="s">
        <v>238</v>
      </c>
      <c r="D46" s="4" t="s">
        <v>256</v>
      </c>
      <c r="E46" s="4" t="s">
        <v>257</v>
      </c>
      <c r="F46" s="4" t="s">
        <v>112</v>
      </c>
      <c r="G46" s="4" t="s">
        <v>113</v>
      </c>
      <c r="H46" s="4" t="s">
        <v>220</v>
      </c>
      <c r="I46" s="8">
        <v>2818.03</v>
      </c>
      <c r="J46" s="8">
        <v>2551.91</v>
      </c>
      <c r="K46" s="8">
        <v>3911.07</v>
      </c>
      <c r="L46" s="8">
        <v>4433.2</v>
      </c>
      <c r="M46" s="8">
        <v>4033.65</v>
      </c>
      <c r="N46" s="8">
        <v>4333.75</v>
      </c>
      <c r="O46" s="8">
        <v>4485.57</v>
      </c>
      <c r="P46" s="8">
        <v>4509.67</v>
      </c>
      <c r="Q46" s="8">
        <v>5178.38</v>
      </c>
      <c r="R46" s="8">
        <v>5813.42</v>
      </c>
      <c r="S46" s="8">
        <v>6533.63</v>
      </c>
      <c r="T46" s="8">
        <v>6735.8</v>
      </c>
      <c r="U46" s="125">
        <f t="shared" si="0"/>
        <v>55338.079999999994</v>
      </c>
      <c r="V46" s="126"/>
      <c r="W46" s="127" t="str">
        <f t="shared" si="1"/>
        <v>115004470847</v>
      </c>
      <c r="X46" s="128">
        <f>VLOOKUP(W46,Factors!$F$4:$H$6200,3,FALSE)</f>
        <v>0.10809999999999997</v>
      </c>
      <c r="Y46" s="127" t="str">
        <f>VLOOKUP(W46,Factors!$F$4:$H$6200,2,FALSE)</f>
        <v>Firm Sales Volumes</v>
      </c>
      <c r="Z46" s="129">
        <f t="shared" si="2"/>
        <v>5982.0464479999982</v>
      </c>
      <c r="AA46" s="129">
        <f t="shared" si="3"/>
        <v>49356.033551999994</v>
      </c>
      <c r="AB46" s="129">
        <f t="shared" si="4"/>
        <v>55338.079999999994</v>
      </c>
    </row>
    <row r="47" spans="1:65" ht="15.75" thickBot="1" x14ac:dyDescent="0.3">
      <c r="A47" s="141" t="s">
        <v>260</v>
      </c>
      <c r="B47" s="4" t="s">
        <v>267</v>
      </c>
      <c r="C47" s="4" t="s">
        <v>268</v>
      </c>
      <c r="D47" s="4" t="s">
        <v>261</v>
      </c>
      <c r="E47" s="4" t="s">
        <v>262</v>
      </c>
      <c r="F47" s="4" t="s">
        <v>118</v>
      </c>
      <c r="G47" s="4" t="s">
        <v>119</v>
      </c>
      <c r="H47" s="4" t="s">
        <v>263</v>
      </c>
      <c r="I47" s="8">
        <v>812.88</v>
      </c>
      <c r="J47" s="8">
        <v>979.8</v>
      </c>
      <c r="K47" s="8">
        <v>1443</v>
      </c>
      <c r="L47" s="7"/>
      <c r="M47" s="8">
        <v>3549.44</v>
      </c>
      <c r="N47" s="8">
        <v>2362.58</v>
      </c>
      <c r="O47" s="8">
        <v>10670.03</v>
      </c>
      <c r="P47" s="8">
        <v>175.11</v>
      </c>
      <c r="Q47" s="8">
        <v>270.60000000000002</v>
      </c>
      <c r="R47" s="8">
        <v>535.77</v>
      </c>
      <c r="S47" s="8">
        <v>2329.77</v>
      </c>
      <c r="T47" s="8">
        <v>1919.56</v>
      </c>
      <c r="U47" s="125">
        <f t="shared" si="0"/>
        <v>25048.540000000005</v>
      </c>
      <c r="V47" s="126"/>
      <c r="W47" s="127" t="str">
        <f t="shared" si="1"/>
        <v>141001675856</v>
      </c>
      <c r="X47" s="128">
        <f>VLOOKUP(W47,Factors!$F$4:$H$6200,3,FALSE)</f>
        <v>1.2220987243040216E-2</v>
      </c>
      <c r="Y47" s="127" t="str">
        <f>VLOOKUP(W47,Factors!$F$4:$H$6200,2,FALSE)</f>
        <v>Transmission</v>
      </c>
      <c r="Z47" s="129">
        <f t="shared" si="2"/>
        <v>306.11788779678261</v>
      </c>
      <c r="AA47" s="129">
        <f t="shared" si="3"/>
        <v>24742.422112203221</v>
      </c>
      <c r="AB47" s="129">
        <f t="shared" si="4"/>
        <v>25048.540000000005</v>
      </c>
    </row>
    <row r="48" spans="1:65" ht="15.75" thickBot="1" x14ac:dyDescent="0.3">
      <c r="A48" s="141" t="s">
        <v>260</v>
      </c>
      <c r="B48" s="4" t="s">
        <v>267</v>
      </c>
      <c r="C48" s="4" t="s">
        <v>268</v>
      </c>
      <c r="D48" s="4" t="s">
        <v>261</v>
      </c>
      <c r="E48" s="4" t="s">
        <v>262</v>
      </c>
      <c r="F48" s="4" t="s">
        <v>120</v>
      </c>
      <c r="G48" s="4" t="s">
        <v>121</v>
      </c>
      <c r="H48" s="4" t="s">
        <v>263</v>
      </c>
      <c r="I48" s="10">
        <v>98310.75</v>
      </c>
      <c r="J48" s="10">
        <v>88200.56</v>
      </c>
      <c r="K48" s="10">
        <v>85470.2</v>
      </c>
      <c r="L48" s="10">
        <v>97292.04</v>
      </c>
      <c r="M48" s="10">
        <v>93879.85</v>
      </c>
      <c r="N48" s="10">
        <v>104559.91</v>
      </c>
      <c r="O48" s="10">
        <v>107669.26</v>
      </c>
      <c r="P48" s="10">
        <v>92497.89</v>
      </c>
      <c r="Q48" s="10">
        <v>88339.76</v>
      </c>
      <c r="R48" s="10">
        <v>99399.13</v>
      </c>
      <c r="S48" s="10">
        <v>95710.59</v>
      </c>
      <c r="T48" s="10">
        <v>87524.82</v>
      </c>
      <c r="U48" s="125">
        <f t="shared" si="0"/>
        <v>1138854.7600000002</v>
      </c>
      <c r="V48" s="126"/>
      <c r="W48" s="127" t="str">
        <f t="shared" si="1"/>
        <v>141001675856</v>
      </c>
      <c r="X48" s="128">
        <f>VLOOKUP(W48,Factors!$F$4:$H$6200,3,FALSE)</f>
        <v>1.2220987243040216E-2</v>
      </c>
      <c r="Y48" s="127" t="str">
        <f>VLOOKUP(W48,Factors!$F$4:$H$6200,2,FALSE)</f>
        <v>Transmission</v>
      </c>
      <c r="Z48" s="129">
        <f t="shared" si="2"/>
        <v>13917.929493635629</v>
      </c>
      <c r="AA48" s="129">
        <f t="shared" si="3"/>
        <v>1124936.8305063646</v>
      </c>
      <c r="AB48" s="129">
        <f t="shared" si="4"/>
        <v>1138854.7600000002</v>
      </c>
    </row>
    <row r="49" spans="1:65" ht="15.75" thickBot="1" x14ac:dyDescent="0.3">
      <c r="A49" s="141" t="s">
        <v>260</v>
      </c>
      <c r="B49" s="4" t="s">
        <v>267</v>
      </c>
      <c r="C49" s="4" t="s">
        <v>268</v>
      </c>
      <c r="D49" s="4" t="s">
        <v>261</v>
      </c>
      <c r="E49" s="4" t="s">
        <v>262</v>
      </c>
      <c r="F49" s="4" t="s">
        <v>122</v>
      </c>
      <c r="G49" s="4" t="s">
        <v>123</v>
      </c>
      <c r="H49" s="4" t="s">
        <v>263</v>
      </c>
      <c r="I49" s="8">
        <v>8504.41</v>
      </c>
      <c r="J49" s="8">
        <v>13771.18</v>
      </c>
      <c r="K49" s="8">
        <v>19106.97</v>
      </c>
      <c r="L49" s="8">
        <v>17335.650000000001</v>
      </c>
      <c r="M49" s="8">
        <v>15406.41</v>
      </c>
      <c r="N49" s="8">
        <v>20242.87</v>
      </c>
      <c r="O49" s="8">
        <v>24250.29</v>
      </c>
      <c r="P49" s="8">
        <v>11200.62</v>
      </c>
      <c r="Q49" s="8">
        <v>12732.53</v>
      </c>
      <c r="R49" s="8">
        <v>17107.43</v>
      </c>
      <c r="S49" s="8">
        <v>24212.15</v>
      </c>
      <c r="T49" s="8">
        <v>25096.34</v>
      </c>
      <c r="U49" s="125">
        <f t="shared" si="0"/>
        <v>208966.84999999998</v>
      </c>
      <c r="V49" s="126"/>
      <c r="W49" s="127" t="str">
        <f t="shared" si="1"/>
        <v>141001675856</v>
      </c>
      <c r="X49" s="128">
        <f>VLOOKUP(W49,Factors!$F$4:$H$6200,3,FALSE)</f>
        <v>1.2220987243040216E-2</v>
      </c>
      <c r="Y49" s="127" t="str">
        <f>VLOOKUP(W49,Factors!$F$4:$H$6200,2,FALSE)</f>
        <v>Transmission</v>
      </c>
      <c r="Z49" s="129">
        <f t="shared" si="2"/>
        <v>2553.7812080682979</v>
      </c>
      <c r="AA49" s="129">
        <f t="shared" si="3"/>
        <v>206413.06879193167</v>
      </c>
      <c r="AB49" s="129">
        <f t="shared" si="4"/>
        <v>208966.84999999998</v>
      </c>
    </row>
    <row r="50" spans="1:65" ht="15.75" thickBot="1" x14ac:dyDescent="0.3">
      <c r="A50" s="141" t="s">
        <v>260</v>
      </c>
      <c r="B50" s="4" t="s">
        <v>267</v>
      </c>
      <c r="C50" s="4" t="s">
        <v>268</v>
      </c>
      <c r="D50" s="4" t="s">
        <v>261</v>
      </c>
      <c r="E50" s="4" t="s">
        <v>262</v>
      </c>
      <c r="F50" s="4" t="s">
        <v>112</v>
      </c>
      <c r="G50" s="4" t="s">
        <v>113</v>
      </c>
      <c r="H50" s="4" t="s">
        <v>263</v>
      </c>
      <c r="I50" s="10">
        <v>16053.74</v>
      </c>
      <c r="J50" s="10">
        <v>13847.7</v>
      </c>
      <c r="K50" s="10">
        <v>14656.64</v>
      </c>
      <c r="L50" s="10">
        <v>15616.43</v>
      </c>
      <c r="M50" s="10">
        <v>13575.64</v>
      </c>
      <c r="N50" s="10">
        <v>14764.55</v>
      </c>
      <c r="O50" s="10">
        <v>14860.14</v>
      </c>
      <c r="P50" s="10">
        <v>14242.85</v>
      </c>
      <c r="Q50" s="10">
        <v>12994.14</v>
      </c>
      <c r="R50" s="10">
        <v>15447.56</v>
      </c>
      <c r="S50" s="10">
        <v>14457.25</v>
      </c>
      <c r="T50" s="10">
        <v>14123.2</v>
      </c>
      <c r="U50" s="125">
        <f t="shared" si="0"/>
        <v>174639.84000000003</v>
      </c>
      <c r="V50" s="126"/>
      <c r="W50" s="127" t="str">
        <f t="shared" si="1"/>
        <v>141001675856</v>
      </c>
      <c r="X50" s="128">
        <f>VLOOKUP(W50,Factors!$F$4:$H$6200,3,FALSE)</f>
        <v>1.2220987243040216E-2</v>
      </c>
      <c r="Y50" s="127" t="str">
        <f>VLOOKUP(W50,Factors!$F$4:$H$6200,2,FALSE)</f>
        <v>Transmission</v>
      </c>
      <c r="Z50" s="129">
        <f t="shared" si="2"/>
        <v>2134.2712567665849</v>
      </c>
      <c r="AA50" s="129">
        <f t="shared" si="3"/>
        <v>172505.56874323345</v>
      </c>
      <c r="AB50" s="129">
        <f t="shared" si="4"/>
        <v>174639.84000000003</v>
      </c>
    </row>
    <row r="51" spans="1:65" ht="15.75" thickBot="1" x14ac:dyDescent="0.3">
      <c r="A51" s="141" t="s">
        <v>300</v>
      </c>
      <c r="B51" s="4" t="s">
        <v>89</v>
      </c>
      <c r="C51" s="4" t="s">
        <v>90</v>
      </c>
      <c r="D51" s="4" t="s">
        <v>301</v>
      </c>
      <c r="E51" s="4" t="s">
        <v>302</v>
      </c>
      <c r="F51" s="4" t="s">
        <v>108</v>
      </c>
      <c r="G51" s="4" t="s">
        <v>109</v>
      </c>
      <c r="H51" s="4" t="s">
        <v>213</v>
      </c>
      <c r="I51" s="8">
        <v>18468.419999999998</v>
      </c>
      <c r="J51" s="8">
        <v>16621.580000000002</v>
      </c>
      <c r="K51" s="8">
        <v>13059.53</v>
      </c>
      <c r="L51" s="8">
        <v>17031.66</v>
      </c>
      <c r="M51" s="8">
        <v>18241.830000000002</v>
      </c>
      <c r="N51" s="8">
        <v>19469.23</v>
      </c>
      <c r="O51" s="8">
        <v>19432.2</v>
      </c>
      <c r="P51" s="8">
        <v>14949.36</v>
      </c>
      <c r="Q51" s="8">
        <v>17595.88</v>
      </c>
      <c r="R51" s="8">
        <v>18565.71</v>
      </c>
      <c r="S51" s="8">
        <v>18987.810000000001</v>
      </c>
      <c r="T51" s="8">
        <v>11469.82</v>
      </c>
      <c r="U51" s="125">
        <f t="shared" si="0"/>
        <v>203893.03</v>
      </c>
      <c r="V51" s="126"/>
      <c r="W51" s="127" t="str">
        <f t="shared" si="1"/>
        <v>111001630870</v>
      </c>
      <c r="X51" s="128">
        <f>VLOOKUP(W51,Factors!$F$4:$H$6200,3,FALSE)</f>
        <v>8.5600000000000009E-2</v>
      </c>
      <c r="Y51" s="127" t="str">
        <f>VLOOKUP(W51,Factors!$F$4:$H$6200,2,FALSE)</f>
        <v>Sendout Volumes</v>
      </c>
      <c r="Z51" s="129">
        <f t="shared" si="2"/>
        <v>17453.243368000003</v>
      </c>
      <c r="AA51" s="129">
        <f t="shared" si="3"/>
        <v>186439.786632</v>
      </c>
      <c r="AB51" s="129">
        <f t="shared" si="4"/>
        <v>203893.03</v>
      </c>
    </row>
    <row r="52" spans="1:65" ht="15.75" thickBot="1" x14ac:dyDescent="0.3">
      <c r="A52" s="141" t="s">
        <v>300</v>
      </c>
      <c r="B52" s="4" t="s">
        <v>89</v>
      </c>
      <c r="C52" s="4" t="s">
        <v>90</v>
      </c>
      <c r="D52" s="4" t="s">
        <v>301</v>
      </c>
      <c r="E52" s="4" t="s">
        <v>302</v>
      </c>
      <c r="F52" s="4" t="s">
        <v>112</v>
      </c>
      <c r="G52" s="4" t="s">
        <v>113</v>
      </c>
      <c r="H52" s="4" t="s">
        <v>213</v>
      </c>
      <c r="I52" s="10">
        <v>2520.94</v>
      </c>
      <c r="J52" s="10">
        <v>2520.94</v>
      </c>
      <c r="K52" s="10">
        <v>2520.9499999999998</v>
      </c>
      <c r="L52" s="10">
        <v>2621.06</v>
      </c>
      <c r="M52" s="10">
        <v>2621.06</v>
      </c>
      <c r="N52" s="10">
        <v>2713.16</v>
      </c>
      <c r="O52" s="10">
        <v>2713.16</v>
      </c>
      <c r="P52" s="10">
        <v>2713.15</v>
      </c>
      <c r="Q52" s="10">
        <v>2713.11</v>
      </c>
      <c r="R52" s="10">
        <v>2713.08</v>
      </c>
      <c r="S52" s="10">
        <v>2713.16</v>
      </c>
      <c r="T52" s="10">
        <v>2713.11</v>
      </c>
      <c r="U52" s="125">
        <f t="shared" si="0"/>
        <v>31796.880000000001</v>
      </c>
      <c r="V52" s="126"/>
      <c r="W52" s="127" t="str">
        <f t="shared" si="1"/>
        <v>111001630870</v>
      </c>
      <c r="X52" s="128">
        <f>VLOOKUP(W52,Factors!$F$4:$H$6200,3,FALSE)</f>
        <v>8.5600000000000009E-2</v>
      </c>
      <c r="Y52" s="127" t="str">
        <f>VLOOKUP(W52,Factors!$F$4:$H$6200,2,FALSE)</f>
        <v>Sendout Volumes</v>
      </c>
      <c r="Z52" s="129">
        <f t="shared" si="2"/>
        <v>2721.8129280000003</v>
      </c>
      <c r="AA52" s="129">
        <f t="shared" si="3"/>
        <v>29075.067072000002</v>
      </c>
      <c r="AB52" s="129">
        <f t="shared" si="4"/>
        <v>31796.880000000001</v>
      </c>
    </row>
    <row r="53" spans="1:65" ht="15.75" thickBot="1" x14ac:dyDescent="0.3">
      <c r="A53" s="141" t="s">
        <v>300</v>
      </c>
      <c r="B53" s="4" t="s">
        <v>11</v>
      </c>
      <c r="C53" s="4" t="s">
        <v>12</v>
      </c>
      <c r="D53" s="4" t="s">
        <v>303</v>
      </c>
      <c r="E53" s="4" t="s">
        <v>304</v>
      </c>
      <c r="F53" s="4" t="s">
        <v>108</v>
      </c>
      <c r="G53" s="4" t="s">
        <v>109</v>
      </c>
      <c r="H53" s="4" t="s">
        <v>305</v>
      </c>
      <c r="I53" s="8">
        <v>48410.06</v>
      </c>
      <c r="J53" s="8">
        <v>45574.53</v>
      </c>
      <c r="K53" s="8">
        <v>46294.26</v>
      </c>
      <c r="L53" s="8">
        <v>43939.32</v>
      </c>
      <c r="M53" s="8">
        <v>46172.83</v>
      </c>
      <c r="N53" s="8">
        <v>47762.31</v>
      </c>
      <c r="O53" s="8">
        <v>49742.67</v>
      </c>
      <c r="P53" s="8">
        <v>44005.45</v>
      </c>
      <c r="Q53" s="8">
        <v>48900.4</v>
      </c>
      <c r="R53" s="8">
        <v>40541.93</v>
      </c>
      <c r="S53" s="8">
        <v>46162.98</v>
      </c>
      <c r="T53" s="8">
        <v>41514.699999999997</v>
      </c>
      <c r="U53" s="125">
        <f t="shared" si="0"/>
        <v>549021.43999999994</v>
      </c>
      <c r="V53" s="126"/>
      <c r="W53" s="127" t="str">
        <f t="shared" si="1"/>
        <v>111504415870</v>
      </c>
      <c r="X53" s="128">
        <f>VLOOKUP(W53,Factors!$F$4:$H$6200,3,FALSE)</f>
        <v>8.5600000000000009E-2</v>
      </c>
      <c r="Y53" s="127" t="str">
        <f>VLOOKUP(W53,Factors!$F$4:$H$6200,2,FALSE)</f>
        <v>Sendout Volumes</v>
      </c>
      <c r="Z53" s="129">
        <f t="shared" si="2"/>
        <v>46996.235264000003</v>
      </c>
      <c r="AA53" s="129">
        <f t="shared" si="3"/>
        <v>502025.20473599993</v>
      </c>
      <c r="AB53" s="129">
        <f t="shared" si="4"/>
        <v>549021.43999999994</v>
      </c>
    </row>
    <row r="54" spans="1:65" ht="15.75" thickBot="1" x14ac:dyDescent="0.3">
      <c r="A54" s="141" t="s">
        <v>300</v>
      </c>
      <c r="B54" s="4" t="s">
        <v>11</v>
      </c>
      <c r="C54" s="4" t="s">
        <v>12</v>
      </c>
      <c r="D54" s="4" t="s">
        <v>303</v>
      </c>
      <c r="E54" s="4" t="s">
        <v>304</v>
      </c>
      <c r="F54" s="4" t="s">
        <v>110</v>
      </c>
      <c r="G54" s="4" t="s">
        <v>111</v>
      </c>
      <c r="H54" s="4" t="s">
        <v>305</v>
      </c>
      <c r="I54" s="10">
        <v>2250.25</v>
      </c>
      <c r="J54" s="10">
        <v>2250.25</v>
      </c>
      <c r="K54" s="10">
        <v>2250.25</v>
      </c>
      <c r="L54" s="10">
        <v>416.67</v>
      </c>
      <c r="M54" s="10">
        <v>-1233.46</v>
      </c>
      <c r="N54" s="10">
        <v>2305.2600000000002</v>
      </c>
      <c r="O54" s="10">
        <v>2305.2600000000002</v>
      </c>
      <c r="P54" s="10">
        <v>2305.2600000000002</v>
      </c>
      <c r="Q54" s="10">
        <v>2305.2600000000002</v>
      </c>
      <c r="R54" s="10">
        <v>2305.2600000000002</v>
      </c>
      <c r="S54" s="10">
        <v>1888.59</v>
      </c>
      <c r="T54" s="10">
        <v>1888.59</v>
      </c>
      <c r="U54" s="125">
        <f t="shared" si="0"/>
        <v>21237.440000000002</v>
      </c>
      <c r="V54" s="126"/>
      <c r="W54" s="127" t="str">
        <f t="shared" si="1"/>
        <v>111504415870</v>
      </c>
      <c r="X54" s="128">
        <f>VLOOKUP(W54,Factors!$F$4:$H$6200,3,FALSE)</f>
        <v>8.5600000000000009E-2</v>
      </c>
      <c r="Y54" s="127" t="str">
        <f>VLOOKUP(W54,Factors!$F$4:$H$6200,2,FALSE)</f>
        <v>Sendout Volumes</v>
      </c>
      <c r="Z54" s="129">
        <f t="shared" si="2"/>
        <v>1817.9248640000003</v>
      </c>
      <c r="AA54" s="129">
        <f t="shared" si="3"/>
        <v>19419.515136000002</v>
      </c>
      <c r="AB54" s="129">
        <f t="shared" si="4"/>
        <v>21237.440000000002</v>
      </c>
    </row>
    <row r="55" spans="1:65" ht="15.75" thickBot="1" x14ac:dyDescent="0.3">
      <c r="A55" s="141" t="s">
        <v>300</v>
      </c>
      <c r="B55" s="4" t="s">
        <v>11</v>
      </c>
      <c r="C55" s="4" t="s">
        <v>12</v>
      </c>
      <c r="D55" s="4" t="s">
        <v>303</v>
      </c>
      <c r="E55" s="4" t="s">
        <v>304</v>
      </c>
      <c r="F55" s="4" t="s">
        <v>112</v>
      </c>
      <c r="G55" s="4" t="s">
        <v>113</v>
      </c>
      <c r="H55" s="4" t="s">
        <v>305</v>
      </c>
      <c r="I55" s="8">
        <v>7549.21</v>
      </c>
      <c r="J55" s="8">
        <v>7487.3</v>
      </c>
      <c r="K55" s="8">
        <v>7518.32</v>
      </c>
      <c r="L55" s="8">
        <v>6836.5</v>
      </c>
      <c r="M55" s="8">
        <v>6836.5</v>
      </c>
      <c r="N55" s="8">
        <v>7057.66</v>
      </c>
      <c r="O55" s="8">
        <v>7057.64</v>
      </c>
      <c r="P55" s="8">
        <v>7057.61</v>
      </c>
      <c r="Q55" s="8">
        <v>7057.65</v>
      </c>
      <c r="R55" s="8">
        <v>7057.67</v>
      </c>
      <c r="S55" s="8">
        <v>7057.67</v>
      </c>
      <c r="T55" s="8">
        <v>7057.63</v>
      </c>
      <c r="U55" s="125">
        <f t="shared" si="0"/>
        <v>85631.360000000015</v>
      </c>
      <c r="V55" s="126"/>
      <c r="W55" s="127" t="str">
        <f t="shared" si="1"/>
        <v>111504415870</v>
      </c>
      <c r="X55" s="128">
        <f>VLOOKUP(W55,Factors!$F$4:$H$6200,3,FALSE)</f>
        <v>8.5600000000000009E-2</v>
      </c>
      <c r="Y55" s="127" t="str">
        <f>VLOOKUP(W55,Factors!$F$4:$H$6200,2,FALSE)</f>
        <v>Sendout Volumes</v>
      </c>
      <c r="Z55" s="129">
        <f t="shared" si="2"/>
        <v>7330.0444160000025</v>
      </c>
      <c r="AA55" s="129">
        <f t="shared" si="3"/>
        <v>78301.315584000011</v>
      </c>
      <c r="AB55" s="129">
        <f t="shared" si="4"/>
        <v>85631.360000000015</v>
      </c>
    </row>
    <row r="56" spans="1:65" ht="15.75" thickBot="1" x14ac:dyDescent="0.3">
      <c r="A56" s="141" t="s">
        <v>300</v>
      </c>
      <c r="B56" s="4" t="s">
        <v>34</v>
      </c>
      <c r="C56" s="4" t="s">
        <v>35</v>
      </c>
      <c r="D56" s="4" t="s">
        <v>301</v>
      </c>
      <c r="E56" s="4" t="s">
        <v>302</v>
      </c>
      <c r="F56" s="4" t="s">
        <v>108</v>
      </c>
      <c r="G56" s="4" t="s">
        <v>109</v>
      </c>
      <c r="H56" s="4" t="s">
        <v>213</v>
      </c>
      <c r="I56" s="8">
        <v>86914.64</v>
      </c>
      <c r="J56" s="8">
        <v>77069.69</v>
      </c>
      <c r="K56" s="8">
        <v>82604.55</v>
      </c>
      <c r="L56" s="8">
        <v>82167.839999999997</v>
      </c>
      <c r="M56" s="8">
        <v>86527.77</v>
      </c>
      <c r="N56" s="8">
        <v>87136.4</v>
      </c>
      <c r="O56" s="8">
        <v>92432.07</v>
      </c>
      <c r="P56" s="8">
        <v>85877.43</v>
      </c>
      <c r="Q56" s="8">
        <v>85029.51</v>
      </c>
      <c r="R56" s="8">
        <v>72763.41</v>
      </c>
      <c r="S56" s="8">
        <v>59985.55</v>
      </c>
      <c r="T56" s="8">
        <v>61102.16</v>
      </c>
      <c r="U56" s="125">
        <f t="shared" si="0"/>
        <v>959611.02</v>
      </c>
      <c r="W56" s="127" t="str">
        <f t="shared" si="1"/>
        <v>113001630870</v>
      </c>
      <c r="X56" s="128">
        <f>VLOOKUP(W56,Factors!$F$4:$H$6200,3,FALSE)</f>
        <v>8.5600000000000009E-2</v>
      </c>
      <c r="Y56" s="127" t="str">
        <f>VLOOKUP(W56,Factors!$F$4:$H$6200,2,FALSE)</f>
        <v>SENDOUT VOLUMES</v>
      </c>
      <c r="Z56" s="129">
        <f t="shared" si="2"/>
        <v>82142.703312000012</v>
      </c>
      <c r="AA56" s="129">
        <f t="shared" si="3"/>
        <v>877468.31668799999</v>
      </c>
      <c r="AB56" s="129">
        <f t="shared" si="4"/>
        <v>959611.02</v>
      </c>
    </row>
    <row r="57" spans="1:65" ht="15.75" thickBot="1" x14ac:dyDescent="0.3">
      <c r="A57" s="141" t="s">
        <v>300</v>
      </c>
      <c r="B57" s="4" t="s">
        <v>34</v>
      </c>
      <c r="C57" s="4" t="s">
        <v>35</v>
      </c>
      <c r="D57" s="4" t="s">
        <v>301</v>
      </c>
      <c r="E57" s="4" t="s">
        <v>302</v>
      </c>
      <c r="F57" s="4" t="s">
        <v>112</v>
      </c>
      <c r="G57" s="4" t="s">
        <v>113</v>
      </c>
      <c r="H57" s="4" t="s">
        <v>213</v>
      </c>
      <c r="I57" s="10">
        <v>13482.58</v>
      </c>
      <c r="J57" s="10">
        <v>13482.52</v>
      </c>
      <c r="K57" s="10">
        <v>13482.57</v>
      </c>
      <c r="L57" s="10">
        <v>13516.68</v>
      </c>
      <c r="M57" s="10">
        <v>12673.12</v>
      </c>
      <c r="N57" s="10">
        <v>12964.29</v>
      </c>
      <c r="O57" s="10">
        <v>12964.26</v>
      </c>
      <c r="P57" s="10">
        <v>12964.28</v>
      </c>
      <c r="Q57" s="10">
        <v>12145.65</v>
      </c>
      <c r="R57" s="10">
        <v>11463.46</v>
      </c>
      <c r="S57" s="10">
        <v>11463.58</v>
      </c>
      <c r="T57" s="10">
        <v>11463.41</v>
      </c>
      <c r="U57" s="125">
        <f t="shared" si="0"/>
        <v>152066.4</v>
      </c>
      <c r="W57" s="127" t="str">
        <f t="shared" si="1"/>
        <v>113001630870</v>
      </c>
      <c r="X57" s="128">
        <f>VLOOKUP(W57,Factors!$F$4:$H$6200,3,FALSE)</f>
        <v>8.5600000000000009E-2</v>
      </c>
      <c r="Y57" s="127" t="str">
        <f>VLOOKUP(W57,Factors!$F$4:$H$6200,2,FALSE)</f>
        <v>SENDOUT VOLUMES</v>
      </c>
      <c r="Z57" s="129">
        <f t="shared" si="2"/>
        <v>13016.88384</v>
      </c>
      <c r="AA57" s="129">
        <f t="shared" si="3"/>
        <v>139049.51616</v>
      </c>
      <c r="AB57" s="129">
        <f t="shared" si="4"/>
        <v>152066.4</v>
      </c>
    </row>
    <row r="58" spans="1:65" ht="15.75" thickBot="1" x14ac:dyDescent="0.3">
      <c r="A58" s="141" t="s">
        <v>320</v>
      </c>
      <c r="B58" s="4" t="s">
        <v>334</v>
      </c>
      <c r="C58" s="4" t="s">
        <v>335</v>
      </c>
      <c r="D58" s="4" t="s">
        <v>321</v>
      </c>
      <c r="E58" s="4" t="s">
        <v>322</v>
      </c>
      <c r="F58" s="4" t="s">
        <v>108</v>
      </c>
      <c r="G58" s="4" t="s">
        <v>109</v>
      </c>
      <c r="H58" s="4" t="s">
        <v>323</v>
      </c>
      <c r="I58" s="10">
        <v>38774.07</v>
      </c>
      <c r="J58" s="10">
        <v>42638.13</v>
      </c>
      <c r="K58" s="10">
        <v>37780.61</v>
      </c>
      <c r="L58" s="10">
        <v>47487.9</v>
      </c>
      <c r="M58" s="10">
        <v>48662.18</v>
      </c>
      <c r="N58" s="10">
        <v>47821.54</v>
      </c>
      <c r="O58" s="10">
        <v>50850.63</v>
      </c>
      <c r="P58" s="10">
        <v>49377.91</v>
      </c>
      <c r="Q58" s="10">
        <v>48189.91</v>
      </c>
      <c r="R58" s="10">
        <v>45355.11</v>
      </c>
      <c r="S58" s="10">
        <v>35139.589999999997</v>
      </c>
      <c r="T58" s="10">
        <v>42761.34</v>
      </c>
      <c r="U58" s="125">
        <f t="shared" si="0"/>
        <v>534838.91999999993</v>
      </c>
      <c r="W58" s="127" t="str">
        <f t="shared" si="1"/>
        <v>135101170874</v>
      </c>
      <c r="X58" s="128">
        <f>VLOOKUP(W58,Factors!$F$4:$H$6200,3,FALSE)</f>
        <v>0.11529999999999996</v>
      </c>
      <c r="Y58" s="127" t="str">
        <f>VLOOKUP(W58,Factors!$F$4:$H$6200,2,FALSE)</f>
        <v>Customers-All</v>
      </c>
      <c r="Z58" s="129">
        <f t="shared" si="2"/>
        <v>61666.927475999968</v>
      </c>
      <c r="AA58" s="129">
        <f t="shared" si="3"/>
        <v>473171.99252399994</v>
      </c>
      <c r="AB58" s="129">
        <f t="shared" si="4"/>
        <v>534838.91999999993</v>
      </c>
    </row>
    <row r="59" spans="1:65" ht="15.75" thickBot="1" x14ac:dyDescent="0.3">
      <c r="A59" s="141" t="s">
        <v>320</v>
      </c>
      <c r="B59" s="4" t="s">
        <v>334</v>
      </c>
      <c r="C59" s="4" t="s">
        <v>335</v>
      </c>
      <c r="D59" s="4" t="s">
        <v>321</v>
      </c>
      <c r="E59" s="4" t="s">
        <v>322</v>
      </c>
      <c r="F59" s="4" t="s">
        <v>112</v>
      </c>
      <c r="G59" s="4" t="s">
        <v>113</v>
      </c>
      <c r="H59" s="4" t="s">
        <v>323</v>
      </c>
      <c r="I59" s="8">
        <v>6859.81</v>
      </c>
      <c r="J59" s="8">
        <v>6859.78</v>
      </c>
      <c r="K59" s="8">
        <v>6859.81</v>
      </c>
      <c r="L59" s="8">
        <v>6859.79</v>
      </c>
      <c r="M59" s="8">
        <v>6859.8</v>
      </c>
      <c r="N59" s="8">
        <v>7094.82</v>
      </c>
      <c r="O59" s="8">
        <v>7094.83</v>
      </c>
      <c r="P59" s="8">
        <v>7094.82</v>
      </c>
      <c r="Q59" s="8">
        <v>7094.81</v>
      </c>
      <c r="R59" s="8">
        <v>7094.82</v>
      </c>
      <c r="S59" s="8">
        <v>7094.86</v>
      </c>
      <c r="T59" s="8">
        <v>7094.82</v>
      </c>
      <c r="U59" s="125">
        <f t="shared" si="0"/>
        <v>83962.76999999999</v>
      </c>
      <c r="W59" s="127" t="str">
        <f t="shared" si="1"/>
        <v>135101170874</v>
      </c>
      <c r="X59" s="128">
        <f>VLOOKUP(W59,Factors!$F$4:$H$6200,3,FALSE)</f>
        <v>0.11529999999999996</v>
      </c>
      <c r="Y59" s="127" t="str">
        <f>VLOOKUP(W59,Factors!$F$4:$H$6200,2,FALSE)</f>
        <v>Customers-All</v>
      </c>
      <c r="Z59" s="129">
        <f t="shared" si="2"/>
        <v>9680.9073809999954</v>
      </c>
      <c r="AA59" s="129">
        <f t="shared" si="3"/>
        <v>74281.862618999992</v>
      </c>
      <c r="AB59" s="129">
        <f t="shared" si="4"/>
        <v>83962.76999999999</v>
      </c>
    </row>
    <row r="60" spans="1:65" s="124" customFormat="1" ht="15.75" thickBot="1" x14ac:dyDescent="0.3">
      <c r="A60" s="141" t="s">
        <v>320</v>
      </c>
      <c r="B60" s="4" t="s">
        <v>334</v>
      </c>
      <c r="C60" s="4" t="s">
        <v>335</v>
      </c>
      <c r="D60" s="4" t="s">
        <v>346</v>
      </c>
      <c r="E60" s="4" t="s">
        <v>347</v>
      </c>
      <c r="F60" s="4" t="s">
        <v>118</v>
      </c>
      <c r="G60" s="4" t="s">
        <v>119</v>
      </c>
      <c r="H60" s="4" t="s">
        <v>348</v>
      </c>
      <c r="I60" s="8">
        <v>590.04</v>
      </c>
      <c r="J60" s="8">
        <v>1752.24</v>
      </c>
      <c r="K60" s="8">
        <v>468</v>
      </c>
      <c r="L60" s="8">
        <v>1248</v>
      </c>
      <c r="M60" s="8">
        <v>1911</v>
      </c>
      <c r="N60" s="8">
        <v>741</v>
      </c>
      <c r="O60" s="8">
        <v>1774.5</v>
      </c>
      <c r="P60" s="8">
        <v>507</v>
      </c>
      <c r="Q60" s="8">
        <v>1034.28</v>
      </c>
      <c r="R60" s="8">
        <v>1750.32</v>
      </c>
      <c r="S60" s="8">
        <v>1392.3</v>
      </c>
      <c r="T60" s="8">
        <v>3182.4</v>
      </c>
      <c r="U60" s="125">
        <f t="shared" si="0"/>
        <v>16351.079999999998</v>
      </c>
      <c r="V60"/>
      <c r="W60" s="127" t="str">
        <f t="shared" si="1"/>
        <v>135102090874</v>
      </c>
      <c r="X60" s="128">
        <f>VLOOKUP(W60,Factors!$F$4:$H$6200,3,FALSE)</f>
        <v>0.11529999999999996</v>
      </c>
      <c r="Y60" s="127" t="str">
        <f>VLOOKUP(W60,Factors!$F$4:$H$6200,2,FALSE)</f>
        <v>Customers-All</v>
      </c>
      <c r="Z60" s="129">
        <f t="shared" si="2"/>
        <v>1885.2795239999991</v>
      </c>
      <c r="AA60" s="129">
        <f t="shared" si="3"/>
        <v>14465.800475999999</v>
      </c>
      <c r="AB60" s="129">
        <f t="shared" si="4"/>
        <v>16351.079999999998</v>
      </c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</row>
    <row r="61" spans="1:65" s="124" customFormat="1" ht="15.75" thickBot="1" x14ac:dyDescent="0.3">
      <c r="A61" s="141" t="s">
        <v>320</v>
      </c>
      <c r="B61" s="4" t="s">
        <v>334</v>
      </c>
      <c r="C61" s="4" t="s">
        <v>335</v>
      </c>
      <c r="D61" s="4" t="s">
        <v>346</v>
      </c>
      <c r="E61" s="4" t="s">
        <v>347</v>
      </c>
      <c r="F61" s="4" t="s">
        <v>120</v>
      </c>
      <c r="G61" s="4" t="s">
        <v>121</v>
      </c>
      <c r="H61" s="4" t="s">
        <v>348</v>
      </c>
      <c r="I61" s="10">
        <v>6293.76</v>
      </c>
      <c r="J61" s="10">
        <v>5435.52</v>
      </c>
      <c r="K61" s="10">
        <v>5928</v>
      </c>
      <c r="L61" s="10">
        <v>6552</v>
      </c>
      <c r="M61" s="10">
        <v>5928</v>
      </c>
      <c r="N61" s="10">
        <v>6864</v>
      </c>
      <c r="O61" s="10">
        <v>6240</v>
      </c>
      <c r="P61" s="10">
        <v>6240</v>
      </c>
      <c r="Q61" s="10">
        <v>6364.8</v>
      </c>
      <c r="R61" s="10">
        <v>6364.8</v>
      </c>
      <c r="S61" s="10">
        <v>6364.8</v>
      </c>
      <c r="T61" s="10">
        <v>6106.24</v>
      </c>
      <c r="U61" s="125">
        <f t="shared" si="0"/>
        <v>74681.920000000013</v>
      </c>
      <c r="V61"/>
      <c r="W61" s="127" t="str">
        <f t="shared" si="1"/>
        <v>135102090874</v>
      </c>
      <c r="X61" s="128">
        <f>VLOOKUP(W61,Factors!$F$4:$H$6200,3,FALSE)</f>
        <v>0.11529999999999996</v>
      </c>
      <c r="Y61" s="127" t="str">
        <f>VLOOKUP(W61,Factors!$F$4:$H$6200,2,FALSE)</f>
        <v>Customers-All</v>
      </c>
      <c r="Z61" s="129">
        <f t="shared" si="2"/>
        <v>8610.8253759999989</v>
      </c>
      <c r="AA61" s="129">
        <f t="shared" si="3"/>
        <v>66071.094624000019</v>
      </c>
      <c r="AB61" s="129">
        <f t="shared" si="4"/>
        <v>74681.920000000013</v>
      </c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</row>
    <row r="62" spans="1:65" s="124" customFormat="1" ht="15.75" thickBot="1" x14ac:dyDescent="0.3">
      <c r="A62" s="141" t="s">
        <v>320</v>
      </c>
      <c r="B62" s="4" t="s">
        <v>334</v>
      </c>
      <c r="C62" s="4" t="s">
        <v>335</v>
      </c>
      <c r="D62" s="4" t="s">
        <v>346</v>
      </c>
      <c r="E62" s="4" t="s">
        <v>347</v>
      </c>
      <c r="F62" s="4" t="s">
        <v>122</v>
      </c>
      <c r="G62" s="4" t="s">
        <v>123</v>
      </c>
      <c r="H62" s="4" t="s">
        <v>348</v>
      </c>
      <c r="I62" s="8">
        <v>871.65</v>
      </c>
      <c r="J62" s="8">
        <v>308.43</v>
      </c>
      <c r="K62" s="8">
        <v>219.38</v>
      </c>
      <c r="L62" s="8">
        <v>497.25</v>
      </c>
      <c r="M62" s="8">
        <v>614.25</v>
      </c>
      <c r="N62" s="8">
        <v>511.88</v>
      </c>
      <c r="O62" s="8">
        <v>468</v>
      </c>
      <c r="P62" s="8">
        <v>234.01</v>
      </c>
      <c r="Q62" s="8">
        <v>507.21</v>
      </c>
      <c r="R62" s="8">
        <v>417.7</v>
      </c>
      <c r="S62" s="8">
        <v>775.72</v>
      </c>
      <c r="T62" s="8">
        <v>2744.84</v>
      </c>
      <c r="U62" s="125">
        <f t="shared" si="0"/>
        <v>8170.3200000000006</v>
      </c>
      <c r="V62"/>
      <c r="W62" s="127" t="str">
        <f t="shared" si="1"/>
        <v>135102090874</v>
      </c>
      <c r="X62" s="128">
        <f>VLOOKUP(W62,Factors!$F$4:$H$6200,3,FALSE)</f>
        <v>0.11529999999999996</v>
      </c>
      <c r="Y62" s="127" t="str">
        <f>VLOOKUP(W62,Factors!$F$4:$H$6200,2,FALSE)</f>
        <v>Customers-All</v>
      </c>
      <c r="Z62" s="129">
        <f t="shared" si="2"/>
        <v>942.03789599999971</v>
      </c>
      <c r="AA62" s="129">
        <f t="shared" si="3"/>
        <v>7228.2821040000008</v>
      </c>
      <c r="AB62" s="129">
        <f t="shared" si="4"/>
        <v>8170.3200000000006</v>
      </c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</row>
    <row r="63" spans="1:65" s="124" customFormat="1" ht="15.75" thickBot="1" x14ac:dyDescent="0.3">
      <c r="A63" s="141" t="s">
        <v>320</v>
      </c>
      <c r="B63" s="4" t="s">
        <v>334</v>
      </c>
      <c r="C63" s="4" t="s">
        <v>335</v>
      </c>
      <c r="D63" s="4" t="s">
        <v>346</v>
      </c>
      <c r="E63" s="4" t="s">
        <v>347</v>
      </c>
      <c r="F63" s="4" t="s">
        <v>124</v>
      </c>
      <c r="G63" s="4" t="s">
        <v>125</v>
      </c>
      <c r="H63" s="4" t="s">
        <v>348</v>
      </c>
      <c r="I63" s="10">
        <v>225.12</v>
      </c>
      <c r="J63" s="10">
        <v>647.21</v>
      </c>
      <c r="K63" s="10">
        <v>519</v>
      </c>
      <c r="L63" s="10">
        <v>3150.37</v>
      </c>
      <c r="M63" s="10">
        <v>464</v>
      </c>
      <c r="N63" s="11"/>
      <c r="O63" s="10">
        <v>464</v>
      </c>
      <c r="P63" s="10">
        <v>522</v>
      </c>
      <c r="Q63" s="10">
        <v>769.08</v>
      </c>
      <c r="R63" s="10">
        <v>709.92</v>
      </c>
      <c r="S63" s="10">
        <v>1064.8800000000001</v>
      </c>
      <c r="T63" s="10">
        <v>946.56</v>
      </c>
      <c r="U63" s="125">
        <f t="shared" si="0"/>
        <v>9482.14</v>
      </c>
      <c r="V63"/>
      <c r="W63" s="127" t="str">
        <f t="shared" si="1"/>
        <v>135102090874</v>
      </c>
      <c r="X63" s="128">
        <f>VLOOKUP(W63,Factors!$F$4:$H$6200,3,FALSE)</f>
        <v>0.11529999999999996</v>
      </c>
      <c r="Y63" s="127" t="str">
        <f>VLOOKUP(W63,Factors!$F$4:$H$6200,2,FALSE)</f>
        <v>Customers-All</v>
      </c>
      <c r="Z63" s="129">
        <f t="shared" si="2"/>
        <v>1093.2907419999995</v>
      </c>
      <c r="AA63" s="129">
        <f t="shared" si="3"/>
        <v>8388.8492580000002</v>
      </c>
      <c r="AB63" s="129">
        <f t="shared" si="4"/>
        <v>9482.14</v>
      </c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</row>
    <row r="64" spans="1:65" s="124" customFormat="1" ht="15.75" thickBot="1" x14ac:dyDescent="0.3">
      <c r="A64" s="141" t="s">
        <v>320</v>
      </c>
      <c r="B64" s="4" t="s">
        <v>334</v>
      </c>
      <c r="C64" s="4" t="s">
        <v>335</v>
      </c>
      <c r="D64" s="4" t="s">
        <v>346</v>
      </c>
      <c r="E64" s="4" t="s">
        <v>347</v>
      </c>
      <c r="F64" s="4" t="s">
        <v>110</v>
      </c>
      <c r="G64" s="4" t="s">
        <v>111</v>
      </c>
      <c r="H64" s="4" t="s">
        <v>348</v>
      </c>
      <c r="I64" s="7"/>
      <c r="J64" s="7"/>
      <c r="K64" s="8">
        <v>2859.31</v>
      </c>
      <c r="L64" s="8">
        <v>-2859.31</v>
      </c>
      <c r="M64" s="7"/>
      <c r="N64" s="7"/>
      <c r="O64" s="7"/>
      <c r="P64" s="7"/>
      <c r="Q64" s="7"/>
      <c r="R64" s="7"/>
      <c r="S64" s="7"/>
      <c r="T64" s="7"/>
      <c r="U64" s="125">
        <f t="shared" si="0"/>
        <v>0</v>
      </c>
      <c r="V64"/>
      <c r="W64" s="127" t="str">
        <f t="shared" si="1"/>
        <v>135102090874</v>
      </c>
      <c r="X64" s="128">
        <f>VLOOKUP(W64,Factors!$F$4:$H$6200,3,FALSE)</f>
        <v>0.11529999999999996</v>
      </c>
      <c r="Y64" s="127" t="str">
        <f>VLOOKUP(W64,Factors!$F$4:$H$6200,2,FALSE)</f>
        <v>Customers-All</v>
      </c>
      <c r="Z64" s="129">
        <f t="shared" si="2"/>
        <v>0</v>
      </c>
      <c r="AA64" s="129">
        <f t="shared" si="3"/>
        <v>0</v>
      </c>
      <c r="AB64" s="129">
        <f t="shared" si="4"/>
        <v>0</v>
      </c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</row>
    <row r="65" spans="1:65" ht="15.75" thickBot="1" x14ac:dyDescent="0.3">
      <c r="A65" s="141" t="s">
        <v>320</v>
      </c>
      <c r="B65" s="4" t="s">
        <v>334</v>
      </c>
      <c r="C65" s="4" t="s">
        <v>335</v>
      </c>
      <c r="D65" s="4" t="s">
        <v>346</v>
      </c>
      <c r="E65" s="4" t="s">
        <v>347</v>
      </c>
      <c r="F65" s="4" t="s">
        <v>112</v>
      </c>
      <c r="G65" s="4" t="s">
        <v>113</v>
      </c>
      <c r="H65" s="4" t="s">
        <v>348</v>
      </c>
      <c r="I65" s="10">
        <v>928.75</v>
      </c>
      <c r="J65" s="10">
        <v>908.3</v>
      </c>
      <c r="K65" s="10">
        <v>1007.76</v>
      </c>
      <c r="L65" s="10">
        <v>1054.7</v>
      </c>
      <c r="M65" s="10">
        <v>872.51</v>
      </c>
      <c r="N65" s="10">
        <v>936.93</v>
      </c>
      <c r="O65" s="10">
        <v>957.64</v>
      </c>
      <c r="P65" s="10">
        <v>965.56</v>
      </c>
      <c r="Q65" s="10">
        <v>1060.6400000000001</v>
      </c>
      <c r="R65" s="10">
        <v>1095.96</v>
      </c>
      <c r="S65" s="10">
        <v>1057.5899999999999</v>
      </c>
      <c r="T65" s="10">
        <v>1084.8800000000001</v>
      </c>
      <c r="U65" s="125">
        <f t="shared" si="0"/>
        <v>11931.220000000001</v>
      </c>
      <c r="W65" s="127" t="str">
        <f t="shared" si="1"/>
        <v>135102090874</v>
      </c>
      <c r="X65" s="128">
        <f>VLOOKUP(W65,Factors!$F$4:$H$6200,3,FALSE)</f>
        <v>0.11529999999999996</v>
      </c>
      <c r="Y65" s="127" t="str">
        <f>VLOOKUP(W65,Factors!$F$4:$H$6200,2,FALSE)</f>
        <v>Customers-All</v>
      </c>
      <c r="Z65" s="129">
        <f t="shared" si="2"/>
        <v>1375.6696659999996</v>
      </c>
      <c r="AA65" s="129">
        <f t="shared" si="3"/>
        <v>10555.550334000001</v>
      </c>
      <c r="AB65" s="129">
        <f t="shared" si="4"/>
        <v>11931.220000000001</v>
      </c>
    </row>
    <row r="66" spans="1:65" s="124" customFormat="1" ht="15.75" thickBot="1" x14ac:dyDescent="0.3">
      <c r="A66" s="141" t="s">
        <v>320</v>
      </c>
      <c r="B66" s="4" t="s">
        <v>267</v>
      </c>
      <c r="C66" s="4" t="s">
        <v>268</v>
      </c>
      <c r="D66" s="4" t="s">
        <v>346</v>
      </c>
      <c r="E66" s="4" t="s">
        <v>347</v>
      </c>
      <c r="F66" s="4" t="s">
        <v>118</v>
      </c>
      <c r="G66" s="4" t="s">
        <v>119</v>
      </c>
      <c r="H66" s="4" t="s">
        <v>348</v>
      </c>
      <c r="I66" s="8">
        <v>617.28</v>
      </c>
      <c r="J66" s="8">
        <v>3948.36</v>
      </c>
      <c r="K66" s="8">
        <v>5717.19</v>
      </c>
      <c r="L66" s="8">
        <v>-0.1</v>
      </c>
      <c r="M66" s="8">
        <v>1534.26</v>
      </c>
      <c r="N66" s="8">
        <v>1991.01</v>
      </c>
      <c r="O66" s="8">
        <v>565.41</v>
      </c>
      <c r="P66" s="8">
        <v>49.89</v>
      </c>
      <c r="Q66" s="8">
        <v>270.60000000000002</v>
      </c>
      <c r="R66" s="8">
        <v>360.8</v>
      </c>
      <c r="S66" s="8">
        <v>3092.9</v>
      </c>
      <c r="T66" s="8">
        <v>4595.75</v>
      </c>
      <c r="U66" s="125">
        <f t="shared" si="0"/>
        <v>22743.35</v>
      </c>
      <c r="V66"/>
      <c r="W66" s="127" t="str">
        <f t="shared" si="1"/>
        <v>141002090874</v>
      </c>
      <c r="X66" s="128">
        <f>VLOOKUP(W66,Factors!$F$4:$H$6200,3,FALSE)</f>
        <v>1.2220987243040216E-2</v>
      </c>
      <c r="Y66" s="127" t="str">
        <f>VLOOKUP(W66,Factors!$F$4:$H$6200,2,FALSE)</f>
        <v>Transmission</v>
      </c>
      <c r="Z66" s="129">
        <f t="shared" si="2"/>
        <v>277.94619021399865</v>
      </c>
      <c r="AA66" s="129">
        <f t="shared" si="3"/>
        <v>22465.403809785999</v>
      </c>
      <c r="AB66" s="129">
        <f t="shared" si="4"/>
        <v>22743.35</v>
      </c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</row>
    <row r="67" spans="1:65" s="124" customFormat="1" ht="15.75" thickBot="1" x14ac:dyDescent="0.3">
      <c r="A67" s="141" t="s">
        <v>320</v>
      </c>
      <c r="B67" s="4" t="s">
        <v>267</v>
      </c>
      <c r="C67" s="4" t="s">
        <v>268</v>
      </c>
      <c r="D67" s="4" t="s">
        <v>346</v>
      </c>
      <c r="E67" s="4" t="s">
        <v>347</v>
      </c>
      <c r="F67" s="4" t="s">
        <v>120</v>
      </c>
      <c r="G67" s="4" t="s">
        <v>121</v>
      </c>
      <c r="H67" s="4" t="s">
        <v>348</v>
      </c>
      <c r="I67" s="10">
        <v>97574.8</v>
      </c>
      <c r="J67" s="10">
        <v>84616.2</v>
      </c>
      <c r="K67" s="10">
        <v>93773.41</v>
      </c>
      <c r="L67" s="10">
        <v>110640</v>
      </c>
      <c r="M67" s="10">
        <v>94255.01</v>
      </c>
      <c r="N67" s="10">
        <v>107742.47</v>
      </c>
      <c r="O67" s="10">
        <v>114392.72</v>
      </c>
      <c r="P67" s="10">
        <v>105527.5</v>
      </c>
      <c r="Q67" s="10">
        <v>119762.81</v>
      </c>
      <c r="R67" s="10">
        <v>116718.08</v>
      </c>
      <c r="S67" s="10">
        <v>109365.34</v>
      </c>
      <c r="T67" s="10">
        <v>106227.58</v>
      </c>
      <c r="U67" s="125">
        <f t="shared" si="0"/>
        <v>1260595.92</v>
      </c>
      <c r="V67"/>
      <c r="W67" s="127" t="str">
        <f t="shared" si="1"/>
        <v>141002090874</v>
      </c>
      <c r="X67" s="128">
        <f>VLOOKUP(W67,Factors!$F$4:$H$6200,3,FALSE)</f>
        <v>1.2220987243040216E-2</v>
      </c>
      <c r="Y67" s="127" t="str">
        <f>VLOOKUP(W67,Factors!$F$4:$H$6200,2,FALSE)</f>
        <v>Transmission</v>
      </c>
      <c r="Z67" s="129">
        <f t="shared" si="2"/>
        <v>15405.726656948544</v>
      </c>
      <c r="AA67" s="129">
        <f t="shared" si="3"/>
        <v>1245190.1933430515</v>
      </c>
      <c r="AB67" s="129">
        <f t="shared" si="4"/>
        <v>1260595.92</v>
      </c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</row>
    <row r="68" spans="1:65" s="124" customFormat="1" ht="15.75" thickBot="1" x14ac:dyDescent="0.3">
      <c r="A68" s="141" t="s">
        <v>320</v>
      </c>
      <c r="B68" s="4" t="s">
        <v>267</v>
      </c>
      <c r="C68" s="4" t="s">
        <v>268</v>
      </c>
      <c r="D68" s="4" t="s">
        <v>346</v>
      </c>
      <c r="E68" s="4" t="s">
        <v>347</v>
      </c>
      <c r="F68" s="4" t="s">
        <v>122</v>
      </c>
      <c r="G68" s="4" t="s">
        <v>123</v>
      </c>
      <c r="H68" s="4" t="s">
        <v>348</v>
      </c>
      <c r="I68" s="8">
        <v>17567.39</v>
      </c>
      <c r="J68" s="8">
        <v>20907.240000000002</v>
      </c>
      <c r="K68" s="8">
        <v>32078.68</v>
      </c>
      <c r="L68" s="8">
        <v>34324.71</v>
      </c>
      <c r="M68" s="8">
        <v>38233.199999999997</v>
      </c>
      <c r="N68" s="8">
        <v>42864.800000000003</v>
      </c>
      <c r="O68" s="8">
        <v>38732.080000000002</v>
      </c>
      <c r="P68" s="8">
        <v>32764.03</v>
      </c>
      <c r="Q68" s="8">
        <v>36942.29</v>
      </c>
      <c r="R68" s="8">
        <v>42235.11</v>
      </c>
      <c r="S68" s="8">
        <v>42529.32</v>
      </c>
      <c r="T68" s="8">
        <v>43318.74</v>
      </c>
      <c r="U68" s="125">
        <f t="shared" si="0"/>
        <v>422497.58999999997</v>
      </c>
      <c r="V68"/>
      <c r="W68" s="127" t="str">
        <f t="shared" si="1"/>
        <v>141002090874</v>
      </c>
      <c r="X68" s="128">
        <f>VLOOKUP(W68,Factors!$F$4:$H$6200,3,FALSE)</f>
        <v>1.2220987243040216E-2</v>
      </c>
      <c r="Y68" s="127" t="str">
        <f>VLOOKUP(W68,Factors!$F$4:$H$6200,2,FALSE)</f>
        <v>Transmission</v>
      </c>
      <c r="Z68" s="129">
        <f t="shared" si="2"/>
        <v>5163.3376576052351</v>
      </c>
      <c r="AA68" s="129">
        <f t="shared" si="3"/>
        <v>417334.25234239473</v>
      </c>
      <c r="AB68" s="129">
        <f t="shared" si="4"/>
        <v>422497.58999999997</v>
      </c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</row>
    <row r="69" spans="1:65" s="124" customFormat="1" ht="15.75" thickBot="1" x14ac:dyDescent="0.3">
      <c r="A69" s="141" t="s">
        <v>320</v>
      </c>
      <c r="B69" s="4" t="s">
        <v>267</v>
      </c>
      <c r="C69" s="4" t="s">
        <v>268</v>
      </c>
      <c r="D69" s="4" t="s">
        <v>346</v>
      </c>
      <c r="E69" s="4" t="s">
        <v>347</v>
      </c>
      <c r="F69" s="4" t="s">
        <v>124</v>
      </c>
      <c r="G69" s="4" t="s">
        <v>125</v>
      </c>
      <c r="H69" s="4" t="s">
        <v>348</v>
      </c>
      <c r="I69" s="11"/>
      <c r="J69" s="11"/>
      <c r="K69" s="11"/>
      <c r="L69" s="11"/>
      <c r="M69" s="11"/>
      <c r="N69" s="10">
        <v>232</v>
      </c>
      <c r="O69" s="14">
        <v>0</v>
      </c>
      <c r="P69" s="10">
        <v>174</v>
      </c>
      <c r="Q69" s="11"/>
      <c r="R69" s="11"/>
      <c r="S69" s="11"/>
      <c r="T69" s="10">
        <v>118.32</v>
      </c>
      <c r="U69" s="125">
        <f t="shared" si="0"/>
        <v>524.31999999999994</v>
      </c>
      <c r="V69"/>
      <c r="W69" s="127" t="str">
        <f t="shared" si="1"/>
        <v>141002090874</v>
      </c>
      <c r="X69" s="128">
        <f>VLOOKUP(W69,Factors!$F$4:$H$6200,3,FALSE)</f>
        <v>1.2220987243040216E-2</v>
      </c>
      <c r="Y69" s="127" t="str">
        <f>VLOOKUP(W69,Factors!$F$4:$H$6200,2,FALSE)</f>
        <v>Transmission</v>
      </c>
      <c r="Z69" s="129">
        <f t="shared" si="2"/>
        <v>6.407708031270845</v>
      </c>
      <c r="AA69" s="129">
        <f t="shared" si="3"/>
        <v>517.91229196872905</v>
      </c>
      <c r="AB69" s="129">
        <f t="shared" si="4"/>
        <v>524.31999999999994</v>
      </c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</row>
    <row r="70" spans="1:65" s="124" customFormat="1" ht="15.75" thickBot="1" x14ac:dyDescent="0.3">
      <c r="A70" s="141" t="s">
        <v>320</v>
      </c>
      <c r="B70" s="4" t="s">
        <v>267</v>
      </c>
      <c r="C70" s="4" t="s">
        <v>268</v>
      </c>
      <c r="D70" s="4" t="s">
        <v>346</v>
      </c>
      <c r="E70" s="4" t="s">
        <v>347</v>
      </c>
      <c r="F70" s="4" t="s">
        <v>112</v>
      </c>
      <c r="G70" s="4" t="s">
        <v>113</v>
      </c>
      <c r="H70" s="4" t="s">
        <v>348</v>
      </c>
      <c r="I70" s="8">
        <v>14405.63</v>
      </c>
      <c r="J70" s="8">
        <v>14078.5</v>
      </c>
      <c r="K70" s="8">
        <v>15633.27</v>
      </c>
      <c r="L70" s="8">
        <v>16795.849999999999</v>
      </c>
      <c r="M70" s="8">
        <v>14505.19</v>
      </c>
      <c r="N70" s="8">
        <v>15771.45</v>
      </c>
      <c r="O70" s="8">
        <v>16593.03</v>
      </c>
      <c r="P70" s="8">
        <v>15627.61</v>
      </c>
      <c r="Q70" s="8">
        <v>16857.82</v>
      </c>
      <c r="R70" s="8">
        <v>18056.52</v>
      </c>
      <c r="S70" s="8">
        <v>16467.82</v>
      </c>
      <c r="T70" s="8">
        <v>17265.87</v>
      </c>
      <c r="U70" s="125">
        <f t="shared" ref="U70:U133" si="5">SUM(I70:T70)</f>
        <v>192058.55999999997</v>
      </c>
      <c r="V70"/>
      <c r="W70" s="127" t="str">
        <f t="shared" ref="W70:W133" si="6">CONCATENATE(B70,RIGHT(D70,4),A70)</f>
        <v>141002090874</v>
      </c>
      <c r="X70" s="128">
        <f>VLOOKUP(W70,Factors!$F$4:$H$6200,3,FALSE)</f>
        <v>1.2220987243040216E-2</v>
      </c>
      <c r="Y70" s="127" t="str">
        <f>VLOOKUP(W70,Factors!$F$4:$H$6200,2,FALSE)</f>
        <v>Transmission</v>
      </c>
      <c r="Z70" s="129">
        <f t="shared" ref="Z70:Z133" si="7">U70*X70</f>
        <v>2347.1452116766736</v>
      </c>
      <c r="AA70" s="129">
        <f t="shared" ref="AA70:AA133" si="8">U70-Z70</f>
        <v>189711.41478832331</v>
      </c>
      <c r="AB70" s="129">
        <f t="shared" ref="AB70:AB133" si="9">Z70+AA70</f>
        <v>192058.55999999997</v>
      </c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</row>
    <row r="71" spans="1:65" s="124" customFormat="1" ht="15.75" thickBot="1" x14ac:dyDescent="0.3">
      <c r="A71" s="141" t="s">
        <v>320</v>
      </c>
      <c r="B71" s="4" t="s">
        <v>349</v>
      </c>
      <c r="C71" s="4" t="s">
        <v>350</v>
      </c>
      <c r="D71" s="4" t="s">
        <v>346</v>
      </c>
      <c r="E71" s="4" t="s">
        <v>347</v>
      </c>
      <c r="F71" s="4" t="s">
        <v>118</v>
      </c>
      <c r="G71" s="4" t="s">
        <v>119</v>
      </c>
      <c r="H71" s="4" t="s">
        <v>348</v>
      </c>
      <c r="I71" s="8">
        <v>3592.9</v>
      </c>
      <c r="J71" s="8">
        <v>6994.38</v>
      </c>
      <c r="K71" s="8">
        <v>6254.99</v>
      </c>
      <c r="L71" s="8">
        <v>5544.24</v>
      </c>
      <c r="M71" s="8">
        <v>6545.63</v>
      </c>
      <c r="N71" s="8">
        <v>4998.42</v>
      </c>
      <c r="O71" s="8">
        <v>759.72</v>
      </c>
      <c r="P71" s="8">
        <v>3284.16</v>
      </c>
      <c r="Q71" s="8">
        <v>1862.3</v>
      </c>
      <c r="R71" s="8">
        <v>4968.1400000000003</v>
      </c>
      <c r="S71" s="8">
        <v>5062.46</v>
      </c>
      <c r="T71" s="8">
        <v>5037.2</v>
      </c>
      <c r="U71" s="125">
        <f t="shared" si="5"/>
        <v>54904.54</v>
      </c>
      <c r="V71"/>
      <c r="W71" s="127" t="str">
        <f t="shared" si="6"/>
        <v>141092090874</v>
      </c>
      <c r="X71" s="128">
        <f>VLOOKUP(W71,Factors!$F$4:$H$6200,3,FALSE)</f>
        <v>1</v>
      </c>
      <c r="Y71" s="127" t="str">
        <f>VLOOKUP(W71,Factors!$F$4:$H$6200,2,FALSE)</f>
        <v>direct-wa</v>
      </c>
      <c r="Z71" s="129">
        <f t="shared" si="7"/>
        <v>54904.54</v>
      </c>
      <c r="AA71" s="129">
        <f t="shared" si="8"/>
        <v>0</v>
      </c>
      <c r="AB71" s="129">
        <f t="shared" si="9"/>
        <v>54904.54</v>
      </c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</row>
    <row r="72" spans="1:65" s="124" customFormat="1" ht="15.75" thickBot="1" x14ac:dyDescent="0.3">
      <c r="A72" s="141" t="s">
        <v>320</v>
      </c>
      <c r="B72" s="4" t="s">
        <v>349</v>
      </c>
      <c r="C72" s="4" t="s">
        <v>350</v>
      </c>
      <c r="D72" s="4" t="s">
        <v>346</v>
      </c>
      <c r="E72" s="4" t="s">
        <v>347</v>
      </c>
      <c r="F72" s="4" t="s">
        <v>120</v>
      </c>
      <c r="G72" s="4" t="s">
        <v>121</v>
      </c>
      <c r="H72" s="4" t="s">
        <v>348</v>
      </c>
      <c r="I72" s="10">
        <v>60632.67</v>
      </c>
      <c r="J72" s="10">
        <v>50502.05</v>
      </c>
      <c r="K72" s="10">
        <v>55755.55</v>
      </c>
      <c r="L72" s="10">
        <v>65339.77</v>
      </c>
      <c r="M72" s="10">
        <v>60030.720000000001</v>
      </c>
      <c r="N72" s="10">
        <v>69362.429999999993</v>
      </c>
      <c r="O72" s="10">
        <v>68033.009999999995</v>
      </c>
      <c r="P72" s="10">
        <v>58388.22</v>
      </c>
      <c r="Q72" s="10">
        <v>60868.78</v>
      </c>
      <c r="R72" s="10">
        <v>63092.05</v>
      </c>
      <c r="S72" s="10">
        <v>53900.71</v>
      </c>
      <c r="T72" s="10">
        <v>61596.82</v>
      </c>
      <c r="U72" s="125">
        <f t="shared" si="5"/>
        <v>727502.78</v>
      </c>
      <c r="V72"/>
      <c r="W72" s="127" t="str">
        <f t="shared" si="6"/>
        <v>141092090874</v>
      </c>
      <c r="X72" s="128">
        <f>VLOOKUP(W72,Factors!$F$4:$H$6200,3,FALSE)</f>
        <v>1</v>
      </c>
      <c r="Y72" s="127" t="str">
        <f>VLOOKUP(W72,Factors!$F$4:$H$6200,2,FALSE)</f>
        <v>direct-wa</v>
      </c>
      <c r="Z72" s="129">
        <f t="shared" si="7"/>
        <v>727502.78</v>
      </c>
      <c r="AA72" s="129">
        <f t="shared" si="8"/>
        <v>0</v>
      </c>
      <c r="AB72" s="129">
        <f t="shared" si="9"/>
        <v>727502.78</v>
      </c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</row>
    <row r="73" spans="1:65" s="124" customFormat="1" ht="15.75" thickBot="1" x14ac:dyDescent="0.3">
      <c r="A73" s="141" t="s">
        <v>320</v>
      </c>
      <c r="B73" s="4" t="s">
        <v>349</v>
      </c>
      <c r="C73" s="4" t="s">
        <v>350</v>
      </c>
      <c r="D73" s="4" t="s">
        <v>346</v>
      </c>
      <c r="E73" s="4" t="s">
        <v>347</v>
      </c>
      <c r="F73" s="4" t="s">
        <v>122</v>
      </c>
      <c r="G73" s="4" t="s">
        <v>123</v>
      </c>
      <c r="H73" s="4" t="s">
        <v>348</v>
      </c>
      <c r="I73" s="8">
        <v>10668.33</v>
      </c>
      <c r="J73" s="8">
        <v>11328.86</v>
      </c>
      <c r="K73" s="8">
        <v>9468.0300000000007</v>
      </c>
      <c r="L73" s="8">
        <v>13143.5</v>
      </c>
      <c r="M73" s="8">
        <v>11655.05</v>
      </c>
      <c r="N73" s="8">
        <v>11138.94</v>
      </c>
      <c r="O73" s="8">
        <v>7646.41</v>
      </c>
      <c r="P73" s="8">
        <v>7724.49</v>
      </c>
      <c r="Q73" s="8">
        <v>9882.18</v>
      </c>
      <c r="R73" s="8">
        <v>7637.51</v>
      </c>
      <c r="S73" s="8">
        <v>10439.14</v>
      </c>
      <c r="T73" s="8">
        <v>6909.46</v>
      </c>
      <c r="U73" s="125">
        <f t="shared" si="5"/>
        <v>117641.90000000001</v>
      </c>
      <c r="V73"/>
      <c r="W73" s="127" t="str">
        <f t="shared" si="6"/>
        <v>141092090874</v>
      </c>
      <c r="X73" s="128">
        <f>VLOOKUP(W73,Factors!$F$4:$H$6200,3,FALSE)</f>
        <v>1</v>
      </c>
      <c r="Y73" s="127" t="str">
        <f>VLOOKUP(W73,Factors!$F$4:$H$6200,2,FALSE)</f>
        <v>direct-wa</v>
      </c>
      <c r="Z73" s="129">
        <f t="shared" si="7"/>
        <v>117641.90000000001</v>
      </c>
      <c r="AA73" s="129">
        <f t="shared" si="8"/>
        <v>0</v>
      </c>
      <c r="AB73" s="129">
        <f t="shared" si="9"/>
        <v>117641.90000000001</v>
      </c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</row>
    <row r="74" spans="1:65" s="124" customFormat="1" ht="15.75" thickBot="1" x14ac:dyDescent="0.3">
      <c r="A74" s="141" t="s">
        <v>320</v>
      </c>
      <c r="B74" s="4" t="s">
        <v>349</v>
      </c>
      <c r="C74" s="4" t="s">
        <v>350</v>
      </c>
      <c r="D74" s="4" t="s">
        <v>346</v>
      </c>
      <c r="E74" s="4" t="s">
        <v>347</v>
      </c>
      <c r="F74" s="4" t="s">
        <v>124</v>
      </c>
      <c r="G74" s="4" t="s">
        <v>125</v>
      </c>
      <c r="H74" s="4" t="s">
        <v>348</v>
      </c>
      <c r="I74" s="10">
        <v>3939.6</v>
      </c>
      <c r="J74" s="10">
        <v>3630.04</v>
      </c>
      <c r="K74" s="10">
        <v>4702.9399999999996</v>
      </c>
      <c r="L74" s="10">
        <v>19780.71</v>
      </c>
      <c r="M74" s="10">
        <v>4031</v>
      </c>
      <c r="N74" s="10">
        <v>4263</v>
      </c>
      <c r="O74" s="10">
        <v>3828</v>
      </c>
      <c r="P74" s="10">
        <v>3938</v>
      </c>
      <c r="Q74" s="10">
        <v>4111.62</v>
      </c>
      <c r="R74" s="10">
        <v>3957.6</v>
      </c>
      <c r="S74" s="10">
        <v>4259.5200000000004</v>
      </c>
      <c r="T74" s="10">
        <v>4312.5600000000004</v>
      </c>
      <c r="U74" s="125">
        <f t="shared" si="5"/>
        <v>64754.59</v>
      </c>
      <c r="V74"/>
      <c r="W74" s="127" t="str">
        <f t="shared" si="6"/>
        <v>141092090874</v>
      </c>
      <c r="X74" s="128">
        <f>VLOOKUP(W74,Factors!$F$4:$H$6200,3,FALSE)</f>
        <v>1</v>
      </c>
      <c r="Y74" s="127" t="str">
        <f>VLOOKUP(W74,Factors!$F$4:$H$6200,2,FALSE)</f>
        <v>direct-wa</v>
      </c>
      <c r="Z74" s="129">
        <f t="shared" si="7"/>
        <v>64754.59</v>
      </c>
      <c r="AA74" s="129">
        <f t="shared" si="8"/>
        <v>0</v>
      </c>
      <c r="AB74" s="129">
        <f t="shared" si="9"/>
        <v>64754.59</v>
      </c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</row>
    <row r="75" spans="1:65" s="124" customFormat="1" ht="15.75" thickBot="1" x14ac:dyDescent="0.3">
      <c r="A75" s="141" t="s">
        <v>320</v>
      </c>
      <c r="B75" s="4" t="s">
        <v>349</v>
      </c>
      <c r="C75" s="4" t="s">
        <v>350</v>
      </c>
      <c r="D75" s="4" t="s">
        <v>346</v>
      </c>
      <c r="E75" s="4" t="s">
        <v>347</v>
      </c>
      <c r="F75" s="4" t="s">
        <v>110</v>
      </c>
      <c r="G75" s="4" t="s">
        <v>111</v>
      </c>
      <c r="H75" s="4" t="s">
        <v>348</v>
      </c>
      <c r="I75" s="7"/>
      <c r="J75" s="7"/>
      <c r="K75" s="8">
        <v>17168.939999999999</v>
      </c>
      <c r="L75" s="8">
        <v>-17168.939999999999</v>
      </c>
      <c r="M75" s="7"/>
      <c r="N75" s="7"/>
      <c r="O75" s="7"/>
      <c r="P75" s="7"/>
      <c r="Q75" s="7"/>
      <c r="R75" s="7"/>
      <c r="S75" s="7"/>
      <c r="T75" s="7"/>
      <c r="U75" s="125">
        <f t="shared" si="5"/>
        <v>0</v>
      </c>
      <c r="V75"/>
      <c r="W75" s="127" t="str">
        <f t="shared" si="6"/>
        <v>141092090874</v>
      </c>
      <c r="X75" s="128">
        <f>VLOOKUP(W75,Factors!$F$4:$H$6200,3,FALSE)</f>
        <v>1</v>
      </c>
      <c r="Y75" s="127" t="str">
        <f>VLOOKUP(W75,Factors!$F$4:$H$6200,2,FALSE)</f>
        <v>direct-wa</v>
      </c>
      <c r="Z75" s="129">
        <f t="shared" si="7"/>
        <v>0</v>
      </c>
      <c r="AA75" s="129">
        <f t="shared" si="8"/>
        <v>0</v>
      </c>
      <c r="AB75" s="129">
        <f t="shared" si="9"/>
        <v>0</v>
      </c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</row>
    <row r="76" spans="1:65" s="124" customFormat="1" ht="15.75" thickBot="1" x14ac:dyDescent="0.3">
      <c r="A76" s="141" t="s">
        <v>320</v>
      </c>
      <c r="B76" s="4" t="s">
        <v>349</v>
      </c>
      <c r="C76" s="4" t="s">
        <v>350</v>
      </c>
      <c r="D76" s="4" t="s">
        <v>346</v>
      </c>
      <c r="E76" s="4" t="s">
        <v>347</v>
      </c>
      <c r="F76" s="4" t="s">
        <v>112</v>
      </c>
      <c r="G76" s="4" t="s">
        <v>113</v>
      </c>
      <c r="H76" s="4" t="s">
        <v>348</v>
      </c>
      <c r="I76" s="10">
        <v>9818.44</v>
      </c>
      <c r="J76" s="10">
        <v>8855.69</v>
      </c>
      <c r="K76" s="10">
        <v>9990.8799999999992</v>
      </c>
      <c r="L76" s="10">
        <v>10388.41</v>
      </c>
      <c r="M76" s="10">
        <v>9526.92</v>
      </c>
      <c r="N76" s="10">
        <v>10583.57</v>
      </c>
      <c r="O76" s="10">
        <v>10163.59</v>
      </c>
      <c r="P76" s="10">
        <v>9740.24</v>
      </c>
      <c r="Q76" s="10">
        <v>10217.219999999999</v>
      </c>
      <c r="R76" s="10">
        <v>10997.52</v>
      </c>
      <c r="S76" s="10">
        <v>9840.16</v>
      </c>
      <c r="T76" s="10">
        <v>10549.33</v>
      </c>
      <c r="U76" s="125">
        <f t="shared" si="5"/>
        <v>120671.97000000002</v>
      </c>
      <c r="V76"/>
      <c r="W76" s="127" t="str">
        <f t="shared" si="6"/>
        <v>141092090874</v>
      </c>
      <c r="X76" s="128">
        <f>VLOOKUP(W76,Factors!$F$4:$H$6200,3,FALSE)</f>
        <v>1</v>
      </c>
      <c r="Y76" s="127" t="str">
        <f>VLOOKUP(W76,Factors!$F$4:$H$6200,2,FALSE)</f>
        <v>direct-wa</v>
      </c>
      <c r="Z76" s="129">
        <f t="shared" si="7"/>
        <v>120671.97000000002</v>
      </c>
      <c r="AA76" s="129">
        <f t="shared" si="8"/>
        <v>0</v>
      </c>
      <c r="AB76" s="129">
        <f t="shared" si="9"/>
        <v>120671.97000000002</v>
      </c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</row>
    <row r="77" spans="1:65" s="124" customFormat="1" ht="15.75" thickBot="1" x14ac:dyDescent="0.3">
      <c r="A77" s="141" t="s">
        <v>320</v>
      </c>
      <c r="B77" s="4" t="s">
        <v>190</v>
      </c>
      <c r="C77" s="4" t="s">
        <v>191</v>
      </c>
      <c r="D77" s="4" t="s">
        <v>338</v>
      </c>
      <c r="E77" s="4" t="s">
        <v>339</v>
      </c>
      <c r="F77" s="4" t="s">
        <v>120</v>
      </c>
      <c r="G77" s="4" t="s">
        <v>121</v>
      </c>
      <c r="H77" s="4" t="s">
        <v>340</v>
      </c>
      <c r="I77" s="10">
        <v>25785.81</v>
      </c>
      <c r="J77" s="10">
        <v>14509.68</v>
      </c>
      <c r="K77" s="10">
        <v>12532.37</v>
      </c>
      <c r="L77" s="10">
        <v>20101.28</v>
      </c>
      <c r="M77" s="10">
        <v>18460.32</v>
      </c>
      <c r="N77" s="10">
        <v>21797.040000000001</v>
      </c>
      <c r="O77" s="10">
        <v>27141.52</v>
      </c>
      <c r="P77" s="10">
        <v>25036.720000000001</v>
      </c>
      <c r="Q77" s="10">
        <v>26425.919999999998</v>
      </c>
      <c r="R77" s="10">
        <v>21739.200000000001</v>
      </c>
      <c r="S77" s="10">
        <v>24876.06</v>
      </c>
      <c r="T77" s="10">
        <v>21590.41</v>
      </c>
      <c r="U77" s="125">
        <f t="shared" si="5"/>
        <v>259996.33000000005</v>
      </c>
      <c r="V77"/>
      <c r="W77" s="127" t="str">
        <f t="shared" si="6"/>
        <v>151001175874</v>
      </c>
      <c r="X77" s="128">
        <f>VLOOKUP(W77,Factors!$F$4:$H$6200,3,FALSE)</f>
        <v>0</v>
      </c>
      <c r="Y77" s="127" t="str">
        <f>VLOOKUP(W77,Factors!$F$4:$H$6200,2,FALSE)</f>
        <v>Direct-OR</v>
      </c>
      <c r="Z77" s="129">
        <f t="shared" si="7"/>
        <v>0</v>
      </c>
      <c r="AA77" s="129">
        <f t="shared" si="8"/>
        <v>259996.33000000005</v>
      </c>
      <c r="AB77" s="129">
        <f t="shared" si="9"/>
        <v>259996.33000000005</v>
      </c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</row>
    <row r="78" spans="1:65" ht="15.75" thickBot="1" x14ac:dyDescent="0.3">
      <c r="A78" s="141" t="s">
        <v>320</v>
      </c>
      <c r="B78" s="4" t="s">
        <v>190</v>
      </c>
      <c r="C78" s="4" t="s">
        <v>191</v>
      </c>
      <c r="D78" s="4" t="s">
        <v>338</v>
      </c>
      <c r="E78" s="4" t="s">
        <v>339</v>
      </c>
      <c r="F78" s="4" t="s">
        <v>122</v>
      </c>
      <c r="G78" s="4" t="s">
        <v>123</v>
      </c>
      <c r="H78" s="4" t="s">
        <v>340</v>
      </c>
      <c r="I78" s="8">
        <v>2405.0500000000002</v>
      </c>
      <c r="J78" s="8">
        <v>1227.33</v>
      </c>
      <c r="K78" s="8">
        <v>1943.35</v>
      </c>
      <c r="L78" s="8">
        <v>2967.69</v>
      </c>
      <c r="M78" s="8">
        <v>3311.61</v>
      </c>
      <c r="N78" s="8">
        <v>3546.2</v>
      </c>
      <c r="O78" s="8">
        <v>4963.2700000000004</v>
      </c>
      <c r="P78" s="8">
        <v>3760.66</v>
      </c>
      <c r="Q78" s="8">
        <v>3780.63</v>
      </c>
      <c r="R78" s="8">
        <v>2466.9899999999998</v>
      </c>
      <c r="S78" s="8">
        <v>2664.53</v>
      </c>
      <c r="T78" s="8">
        <v>2143.8000000000002</v>
      </c>
      <c r="U78" s="125">
        <f t="shared" si="5"/>
        <v>35181.11</v>
      </c>
      <c r="W78" s="127" t="str">
        <f t="shared" si="6"/>
        <v>151001175874</v>
      </c>
      <c r="X78" s="128">
        <f>VLOOKUP(W78,Factors!$F$4:$H$6200,3,FALSE)</f>
        <v>0</v>
      </c>
      <c r="Y78" s="127" t="str">
        <f>VLOOKUP(W78,Factors!$F$4:$H$6200,2,FALSE)</f>
        <v>Direct-OR</v>
      </c>
      <c r="Z78" s="129">
        <f t="shared" si="7"/>
        <v>0</v>
      </c>
      <c r="AA78" s="129">
        <f t="shared" si="8"/>
        <v>35181.11</v>
      </c>
      <c r="AB78" s="129">
        <f t="shared" si="9"/>
        <v>35181.11</v>
      </c>
    </row>
    <row r="79" spans="1:65" ht="15.75" thickBot="1" x14ac:dyDescent="0.3">
      <c r="A79" s="141" t="s">
        <v>320</v>
      </c>
      <c r="B79" s="4" t="s">
        <v>190</v>
      </c>
      <c r="C79" s="4" t="s">
        <v>191</v>
      </c>
      <c r="D79" s="4" t="s">
        <v>338</v>
      </c>
      <c r="E79" s="4" t="s">
        <v>339</v>
      </c>
      <c r="F79" s="4" t="s">
        <v>112</v>
      </c>
      <c r="G79" s="4" t="s">
        <v>113</v>
      </c>
      <c r="H79" s="4" t="s">
        <v>340</v>
      </c>
      <c r="I79" s="10">
        <v>3865.82</v>
      </c>
      <c r="J79" s="10">
        <v>3442.06</v>
      </c>
      <c r="K79" s="10">
        <v>3986.93</v>
      </c>
      <c r="L79" s="10">
        <v>3890.92</v>
      </c>
      <c r="M79" s="10">
        <v>3504.86</v>
      </c>
      <c r="N79" s="10">
        <v>3741.86</v>
      </c>
      <c r="O79" s="10">
        <v>3875.35</v>
      </c>
      <c r="P79" s="10">
        <v>3601.28</v>
      </c>
      <c r="Q79" s="10">
        <v>3884.59</v>
      </c>
      <c r="R79" s="10">
        <v>4061.25</v>
      </c>
      <c r="S79" s="10">
        <v>3708.03</v>
      </c>
      <c r="T79" s="10">
        <v>3884.59</v>
      </c>
      <c r="U79" s="125">
        <f t="shared" si="5"/>
        <v>45447.539999999994</v>
      </c>
      <c r="W79" s="127" t="str">
        <f t="shared" si="6"/>
        <v>151001175874</v>
      </c>
      <c r="X79" s="128">
        <f>VLOOKUP(W79,Factors!$F$4:$H$6200,3,FALSE)</f>
        <v>0</v>
      </c>
      <c r="Y79" s="127" t="str">
        <f>VLOOKUP(W79,Factors!$F$4:$H$6200,2,FALSE)</f>
        <v>Direct-OR</v>
      </c>
      <c r="Z79" s="129">
        <f t="shared" si="7"/>
        <v>0</v>
      </c>
      <c r="AA79" s="129">
        <f t="shared" si="8"/>
        <v>45447.539999999994</v>
      </c>
      <c r="AB79" s="129">
        <f t="shared" si="9"/>
        <v>45447.539999999994</v>
      </c>
    </row>
    <row r="80" spans="1:65" ht="15.75" thickBot="1" x14ac:dyDescent="0.3">
      <c r="A80" s="141" t="s">
        <v>320</v>
      </c>
      <c r="B80" s="4" t="s">
        <v>190</v>
      </c>
      <c r="C80" s="4" t="s">
        <v>191</v>
      </c>
      <c r="D80" s="4" t="s">
        <v>346</v>
      </c>
      <c r="E80" s="4" t="s">
        <v>347</v>
      </c>
      <c r="F80" s="4" t="s">
        <v>118</v>
      </c>
      <c r="G80" s="4" t="s">
        <v>119</v>
      </c>
      <c r="H80" s="4" t="s">
        <v>348</v>
      </c>
      <c r="I80" s="8">
        <v>37.909999999999997</v>
      </c>
      <c r="J80" s="13">
        <v>0</v>
      </c>
      <c r="K80" s="7"/>
      <c r="L80" s="7"/>
      <c r="M80" s="7"/>
      <c r="N80" s="7"/>
      <c r="O80" s="7"/>
      <c r="P80" s="7"/>
      <c r="Q80" s="7"/>
      <c r="R80" s="7"/>
      <c r="S80" s="7"/>
      <c r="T80" s="7"/>
      <c r="U80" s="125">
        <f t="shared" si="5"/>
        <v>37.909999999999997</v>
      </c>
      <c r="W80" s="127" t="str">
        <f t="shared" si="6"/>
        <v>151002090874</v>
      </c>
      <c r="X80" s="128">
        <f>VLOOKUP(W80,Factors!$F$4:$H$6200,3,FALSE)</f>
        <v>0</v>
      </c>
      <c r="Y80" s="127" t="str">
        <f>VLOOKUP(W80,Factors!$F$4:$H$6200,2,FALSE)</f>
        <v>Direct-OR</v>
      </c>
      <c r="Z80" s="129">
        <f t="shared" si="7"/>
        <v>0</v>
      </c>
      <c r="AA80" s="129">
        <f t="shared" si="8"/>
        <v>37.909999999999997</v>
      </c>
      <c r="AB80" s="129">
        <f t="shared" si="9"/>
        <v>37.909999999999997</v>
      </c>
    </row>
    <row r="81" spans="1:28" ht="15.75" thickBot="1" x14ac:dyDescent="0.3">
      <c r="A81" s="141" t="s">
        <v>320</v>
      </c>
      <c r="B81" s="4" t="s">
        <v>190</v>
      </c>
      <c r="C81" s="4" t="s">
        <v>191</v>
      </c>
      <c r="D81" s="4" t="s">
        <v>346</v>
      </c>
      <c r="E81" s="4" t="s">
        <v>347</v>
      </c>
      <c r="F81" s="4" t="s">
        <v>120</v>
      </c>
      <c r="G81" s="4" t="s">
        <v>121</v>
      </c>
      <c r="H81" s="4" t="s">
        <v>348</v>
      </c>
      <c r="I81" s="10">
        <v>20623.05</v>
      </c>
      <c r="J81" s="10">
        <v>16983.759999999998</v>
      </c>
      <c r="K81" s="10">
        <v>13708.54</v>
      </c>
      <c r="L81" s="10">
        <v>18427.5</v>
      </c>
      <c r="M81" s="10">
        <v>16224</v>
      </c>
      <c r="N81" s="10">
        <v>19344</v>
      </c>
      <c r="O81" s="10">
        <v>13665.6</v>
      </c>
      <c r="P81" s="10">
        <v>11232</v>
      </c>
      <c r="Q81" s="10">
        <v>17922.150000000001</v>
      </c>
      <c r="R81" s="10">
        <v>15681.67</v>
      </c>
      <c r="S81" s="10">
        <v>16368.7</v>
      </c>
      <c r="T81" s="10">
        <v>17565.48</v>
      </c>
      <c r="U81" s="125">
        <f t="shared" si="5"/>
        <v>197746.45000000004</v>
      </c>
      <c r="W81" s="127" t="str">
        <f t="shared" si="6"/>
        <v>151002090874</v>
      </c>
      <c r="X81" s="128">
        <f>VLOOKUP(W81,Factors!$F$4:$H$6200,3,FALSE)</f>
        <v>0</v>
      </c>
      <c r="Y81" s="127" t="str">
        <f>VLOOKUP(W81,Factors!$F$4:$H$6200,2,FALSE)</f>
        <v>Direct-OR</v>
      </c>
      <c r="Z81" s="129">
        <f t="shared" si="7"/>
        <v>0</v>
      </c>
      <c r="AA81" s="129">
        <f t="shared" si="8"/>
        <v>197746.45000000004</v>
      </c>
      <c r="AB81" s="129">
        <f t="shared" si="9"/>
        <v>197746.45000000004</v>
      </c>
    </row>
    <row r="82" spans="1:28" ht="15.75" thickBot="1" x14ac:dyDescent="0.3">
      <c r="A82" s="141" t="s">
        <v>320</v>
      </c>
      <c r="B82" s="4" t="s">
        <v>190</v>
      </c>
      <c r="C82" s="4" t="s">
        <v>191</v>
      </c>
      <c r="D82" s="4" t="s">
        <v>346</v>
      </c>
      <c r="E82" s="4" t="s">
        <v>347</v>
      </c>
      <c r="F82" s="4" t="s">
        <v>122</v>
      </c>
      <c r="G82" s="4" t="s">
        <v>123</v>
      </c>
      <c r="H82" s="4" t="s">
        <v>348</v>
      </c>
      <c r="I82" s="8">
        <v>1009.36</v>
      </c>
      <c r="J82" s="8">
        <v>1876.6</v>
      </c>
      <c r="K82" s="8">
        <v>2325.38</v>
      </c>
      <c r="L82" s="8">
        <v>1813.51</v>
      </c>
      <c r="M82" s="8">
        <v>1225.8900000000001</v>
      </c>
      <c r="N82" s="8">
        <v>2603.25</v>
      </c>
      <c r="O82" s="8">
        <v>292.5</v>
      </c>
      <c r="P82" s="8">
        <v>1287</v>
      </c>
      <c r="Q82" s="8">
        <v>2876.6</v>
      </c>
      <c r="R82" s="8">
        <v>3662.95</v>
      </c>
      <c r="S82" s="8">
        <v>3326.9</v>
      </c>
      <c r="T82" s="8">
        <v>3818.11</v>
      </c>
      <c r="U82" s="125">
        <f t="shared" si="5"/>
        <v>26118.050000000003</v>
      </c>
      <c r="W82" s="127" t="str">
        <f t="shared" si="6"/>
        <v>151002090874</v>
      </c>
      <c r="X82" s="128">
        <f>VLOOKUP(W82,Factors!$F$4:$H$6200,3,FALSE)</f>
        <v>0</v>
      </c>
      <c r="Y82" s="127" t="str">
        <f>VLOOKUP(W82,Factors!$F$4:$H$6200,2,FALSE)</f>
        <v>Direct-OR</v>
      </c>
      <c r="Z82" s="129">
        <f t="shared" si="7"/>
        <v>0</v>
      </c>
      <c r="AA82" s="129">
        <f t="shared" si="8"/>
        <v>26118.050000000003</v>
      </c>
      <c r="AB82" s="129">
        <f t="shared" si="9"/>
        <v>26118.050000000003</v>
      </c>
    </row>
    <row r="83" spans="1:28" ht="15.75" thickBot="1" x14ac:dyDescent="0.3">
      <c r="A83" s="141" t="s">
        <v>320</v>
      </c>
      <c r="B83" s="4" t="s">
        <v>190</v>
      </c>
      <c r="C83" s="4" t="s">
        <v>191</v>
      </c>
      <c r="D83" s="4" t="s">
        <v>346</v>
      </c>
      <c r="E83" s="4" t="s">
        <v>347</v>
      </c>
      <c r="F83" s="4" t="s">
        <v>112</v>
      </c>
      <c r="G83" s="4" t="s">
        <v>113</v>
      </c>
      <c r="H83" s="4" t="s">
        <v>348</v>
      </c>
      <c r="I83" s="10">
        <v>2897.97</v>
      </c>
      <c r="J83" s="10">
        <v>2608.08</v>
      </c>
      <c r="K83" s="10">
        <v>2807.93</v>
      </c>
      <c r="L83" s="10">
        <v>2941.07</v>
      </c>
      <c r="M83" s="10">
        <v>2597.65</v>
      </c>
      <c r="N83" s="10">
        <v>2853.16</v>
      </c>
      <c r="O83" s="10">
        <v>2768.12</v>
      </c>
      <c r="P83" s="10">
        <v>2682.68</v>
      </c>
      <c r="Q83" s="10">
        <v>2828.57</v>
      </c>
      <c r="R83" s="10">
        <v>2957.13</v>
      </c>
      <c r="S83" s="10">
        <v>2708.63</v>
      </c>
      <c r="T83" s="10">
        <v>2828.55</v>
      </c>
      <c r="U83" s="125">
        <f t="shared" si="5"/>
        <v>33479.54</v>
      </c>
      <c r="W83" s="127" t="str">
        <f t="shared" si="6"/>
        <v>151002090874</v>
      </c>
      <c r="X83" s="128">
        <f>VLOOKUP(W83,Factors!$F$4:$H$6200,3,FALSE)</f>
        <v>0</v>
      </c>
      <c r="Y83" s="127" t="str">
        <f>VLOOKUP(W83,Factors!$F$4:$H$6200,2,FALSE)</f>
        <v>Direct-OR</v>
      </c>
      <c r="Z83" s="129">
        <f t="shared" si="7"/>
        <v>0</v>
      </c>
      <c r="AA83" s="129">
        <f t="shared" si="8"/>
        <v>33479.54</v>
      </c>
      <c r="AB83" s="129">
        <f t="shared" si="9"/>
        <v>33479.54</v>
      </c>
    </row>
    <row r="84" spans="1:28" ht="15.75" thickBot="1" x14ac:dyDescent="0.3">
      <c r="A84" s="141" t="s">
        <v>320</v>
      </c>
      <c r="B84" s="4" t="s">
        <v>194</v>
      </c>
      <c r="C84" s="4" t="s">
        <v>195</v>
      </c>
      <c r="D84" s="4" t="s">
        <v>346</v>
      </c>
      <c r="E84" s="4" t="s">
        <v>347</v>
      </c>
      <c r="F84" s="4" t="s">
        <v>118</v>
      </c>
      <c r="G84" s="4" t="s">
        <v>119</v>
      </c>
      <c r="H84" s="4" t="s">
        <v>348</v>
      </c>
      <c r="I84" s="8">
        <v>31610.11</v>
      </c>
      <c r="J84" s="8">
        <v>39803.160000000003</v>
      </c>
      <c r="K84" s="8">
        <v>48769.4</v>
      </c>
      <c r="L84" s="8">
        <v>29117.040000000001</v>
      </c>
      <c r="M84" s="8">
        <v>41776.71</v>
      </c>
      <c r="N84" s="8">
        <v>35004.51</v>
      </c>
      <c r="O84" s="8">
        <v>21654.9</v>
      </c>
      <c r="P84" s="8">
        <v>46413.43</v>
      </c>
      <c r="Q84" s="8">
        <v>19025.04</v>
      </c>
      <c r="R84" s="8">
        <v>23027.19</v>
      </c>
      <c r="S84" s="8">
        <v>36630.199999999997</v>
      </c>
      <c r="T84" s="8">
        <v>46748.18</v>
      </c>
      <c r="U84" s="125">
        <f t="shared" si="5"/>
        <v>419579.87</v>
      </c>
      <c r="W84" s="127" t="str">
        <f t="shared" si="6"/>
        <v>155062090874</v>
      </c>
      <c r="X84" s="128">
        <f>VLOOKUP(W84,Factors!$F$4:$H$6200,3,FALSE)</f>
        <v>0</v>
      </c>
      <c r="Y84" s="127" t="str">
        <f>VLOOKUP(W84,Factors!$F$4:$H$6200,2,FALSE)</f>
        <v>Direct-OR</v>
      </c>
      <c r="Z84" s="129">
        <f t="shared" si="7"/>
        <v>0</v>
      </c>
      <c r="AA84" s="129">
        <f t="shared" si="8"/>
        <v>419579.87</v>
      </c>
      <c r="AB84" s="129">
        <f t="shared" si="9"/>
        <v>419579.87</v>
      </c>
    </row>
    <row r="85" spans="1:28" ht="15.75" thickBot="1" x14ac:dyDescent="0.3">
      <c r="A85" s="141" t="s">
        <v>320</v>
      </c>
      <c r="B85" s="4" t="s">
        <v>194</v>
      </c>
      <c r="C85" s="4" t="s">
        <v>195</v>
      </c>
      <c r="D85" s="4" t="s">
        <v>346</v>
      </c>
      <c r="E85" s="4" t="s">
        <v>347</v>
      </c>
      <c r="F85" s="4" t="s">
        <v>120</v>
      </c>
      <c r="G85" s="4" t="s">
        <v>121</v>
      </c>
      <c r="H85" s="4" t="s">
        <v>348</v>
      </c>
      <c r="I85" s="10">
        <v>631666.66</v>
      </c>
      <c r="J85" s="10">
        <v>519519.84</v>
      </c>
      <c r="K85" s="10">
        <v>543632.04</v>
      </c>
      <c r="L85" s="10">
        <v>654883.88</v>
      </c>
      <c r="M85" s="10">
        <v>581766.69999999995</v>
      </c>
      <c r="N85" s="10">
        <v>650563.81000000006</v>
      </c>
      <c r="O85" s="10">
        <v>657519.35</v>
      </c>
      <c r="P85" s="10">
        <v>598887.62</v>
      </c>
      <c r="Q85" s="10">
        <v>654819.73</v>
      </c>
      <c r="R85" s="10">
        <v>618959.51</v>
      </c>
      <c r="S85" s="10">
        <v>585251.32999999996</v>
      </c>
      <c r="T85" s="10">
        <v>562985.42000000004</v>
      </c>
      <c r="U85" s="125">
        <f t="shared" si="5"/>
        <v>7260455.8900000006</v>
      </c>
      <c r="W85" s="127" t="str">
        <f t="shared" si="6"/>
        <v>155062090874</v>
      </c>
      <c r="X85" s="128">
        <f>VLOOKUP(W85,Factors!$F$4:$H$6200,3,FALSE)</f>
        <v>0</v>
      </c>
      <c r="Y85" s="127" t="str">
        <f>VLOOKUP(W85,Factors!$F$4:$H$6200,2,FALSE)</f>
        <v>Direct-OR</v>
      </c>
      <c r="Z85" s="129">
        <f t="shared" si="7"/>
        <v>0</v>
      </c>
      <c r="AA85" s="129">
        <f t="shared" si="8"/>
        <v>7260455.8900000006</v>
      </c>
      <c r="AB85" s="129">
        <f t="shared" si="9"/>
        <v>7260455.8900000006</v>
      </c>
    </row>
    <row r="86" spans="1:28" ht="15.75" thickBot="1" x14ac:dyDescent="0.3">
      <c r="A86" s="141" t="s">
        <v>320</v>
      </c>
      <c r="B86" s="4" t="s">
        <v>194</v>
      </c>
      <c r="C86" s="4" t="s">
        <v>195</v>
      </c>
      <c r="D86" s="4" t="s">
        <v>346</v>
      </c>
      <c r="E86" s="4" t="s">
        <v>347</v>
      </c>
      <c r="F86" s="4" t="s">
        <v>122</v>
      </c>
      <c r="G86" s="4" t="s">
        <v>123</v>
      </c>
      <c r="H86" s="4" t="s">
        <v>348</v>
      </c>
      <c r="I86" s="8">
        <v>88692.5</v>
      </c>
      <c r="J86" s="8">
        <v>48269.33</v>
      </c>
      <c r="K86" s="8">
        <v>65921.539999999994</v>
      </c>
      <c r="L86" s="8">
        <v>60219.89</v>
      </c>
      <c r="M86" s="8">
        <v>59140.4</v>
      </c>
      <c r="N86" s="8">
        <v>58332.87</v>
      </c>
      <c r="O86" s="8">
        <v>55984.67</v>
      </c>
      <c r="P86" s="8">
        <v>96611.520000000004</v>
      </c>
      <c r="Q86" s="8">
        <v>92471.9</v>
      </c>
      <c r="R86" s="8">
        <v>63663.59</v>
      </c>
      <c r="S86" s="8">
        <v>65354.69</v>
      </c>
      <c r="T86" s="8">
        <v>64345.67</v>
      </c>
      <c r="U86" s="125">
        <f t="shared" si="5"/>
        <v>819008.57</v>
      </c>
      <c r="W86" s="127" t="str">
        <f t="shared" si="6"/>
        <v>155062090874</v>
      </c>
      <c r="X86" s="128">
        <f>VLOOKUP(W86,Factors!$F$4:$H$6200,3,FALSE)</f>
        <v>0</v>
      </c>
      <c r="Y86" s="127" t="str">
        <f>VLOOKUP(W86,Factors!$F$4:$H$6200,2,FALSE)</f>
        <v>Direct-OR</v>
      </c>
      <c r="Z86" s="129">
        <f t="shared" si="7"/>
        <v>0</v>
      </c>
      <c r="AA86" s="129">
        <f t="shared" si="8"/>
        <v>819008.57</v>
      </c>
      <c r="AB86" s="129">
        <f t="shared" si="9"/>
        <v>819008.57</v>
      </c>
    </row>
    <row r="87" spans="1:28" ht="15.75" thickBot="1" x14ac:dyDescent="0.3">
      <c r="A87" s="141" t="s">
        <v>320</v>
      </c>
      <c r="B87" s="4" t="s">
        <v>194</v>
      </c>
      <c r="C87" s="4" t="s">
        <v>195</v>
      </c>
      <c r="D87" s="4" t="s">
        <v>346</v>
      </c>
      <c r="E87" s="4" t="s">
        <v>347</v>
      </c>
      <c r="F87" s="4" t="s">
        <v>124</v>
      </c>
      <c r="G87" s="4" t="s">
        <v>125</v>
      </c>
      <c r="H87" s="4" t="s">
        <v>348</v>
      </c>
      <c r="I87" s="10">
        <v>30081.66</v>
      </c>
      <c r="J87" s="10">
        <v>30193.94</v>
      </c>
      <c r="K87" s="10">
        <v>33652.44</v>
      </c>
      <c r="L87" s="10">
        <v>110432.12</v>
      </c>
      <c r="M87" s="10">
        <v>29029</v>
      </c>
      <c r="N87" s="10">
        <v>31001</v>
      </c>
      <c r="O87" s="10">
        <v>29638</v>
      </c>
      <c r="P87" s="10">
        <v>30820</v>
      </c>
      <c r="Q87" s="10">
        <v>29142.959999999999</v>
      </c>
      <c r="R87" s="10">
        <v>33041.879999999997</v>
      </c>
      <c r="S87" s="10">
        <v>32718.54</v>
      </c>
      <c r="T87" s="10">
        <v>32347.26</v>
      </c>
      <c r="U87" s="125">
        <f t="shared" si="5"/>
        <v>452098.80000000005</v>
      </c>
      <c r="W87" s="127" t="str">
        <f t="shared" si="6"/>
        <v>155062090874</v>
      </c>
      <c r="X87" s="128">
        <f>VLOOKUP(W87,Factors!$F$4:$H$6200,3,FALSE)</f>
        <v>0</v>
      </c>
      <c r="Y87" s="127" t="str">
        <f>VLOOKUP(W87,Factors!$F$4:$H$6200,2,FALSE)</f>
        <v>Direct-OR</v>
      </c>
      <c r="Z87" s="129">
        <f t="shared" si="7"/>
        <v>0</v>
      </c>
      <c r="AA87" s="129">
        <f t="shared" si="8"/>
        <v>452098.80000000005</v>
      </c>
      <c r="AB87" s="129">
        <f t="shared" si="9"/>
        <v>452098.80000000005</v>
      </c>
    </row>
    <row r="88" spans="1:28" ht="15.75" thickBot="1" x14ac:dyDescent="0.3">
      <c r="A88" s="141" t="s">
        <v>320</v>
      </c>
      <c r="B88" s="4" t="s">
        <v>194</v>
      </c>
      <c r="C88" s="4" t="s">
        <v>195</v>
      </c>
      <c r="D88" s="4" t="s">
        <v>346</v>
      </c>
      <c r="E88" s="4" t="s">
        <v>347</v>
      </c>
      <c r="F88" s="4" t="s">
        <v>110</v>
      </c>
      <c r="G88" s="4" t="s">
        <v>111</v>
      </c>
      <c r="H88" s="4" t="s">
        <v>348</v>
      </c>
      <c r="I88" s="7"/>
      <c r="J88" s="7"/>
      <c r="K88" s="8">
        <v>86115.81</v>
      </c>
      <c r="L88" s="8">
        <v>-86115.81</v>
      </c>
      <c r="M88" s="7"/>
      <c r="N88" s="7"/>
      <c r="O88" s="7"/>
      <c r="P88" s="7"/>
      <c r="Q88" s="7"/>
      <c r="R88" s="7"/>
      <c r="S88" s="7"/>
      <c r="T88" s="7"/>
      <c r="U88" s="125">
        <f t="shared" si="5"/>
        <v>0</v>
      </c>
      <c r="W88" s="127" t="str">
        <f t="shared" si="6"/>
        <v>155062090874</v>
      </c>
      <c r="X88" s="128">
        <f>VLOOKUP(W88,Factors!$F$4:$H$6200,3,FALSE)</f>
        <v>0</v>
      </c>
      <c r="Y88" s="127" t="str">
        <f>VLOOKUP(W88,Factors!$F$4:$H$6200,2,FALSE)</f>
        <v>Direct-OR</v>
      </c>
      <c r="Z88" s="129">
        <f t="shared" si="7"/>
        <v>0</v>
      </c>
      <c r="AA88" s="129">
        <f t="shared" si="8"/>
        <v>0</v>
      </c>
      <c r="AB88" s="129">
        <f t="shared" si="9"/>
        <v>0</v>
      </c>
    </row>
    <row r="89" spans="1:28" ht="15.75" thickBot="1" x14ac:dyDescent="0.3">
      <c r="A89" s="141" t="s">
        <v>320</v>
      </c>
      <c r="B89" s="4" t="s">
        <v>194</v>
      </c>
      <c r="C89" s="4" t="s">
        <v>195</v>
      </c>
      <c r="D89" s="4" t="s">
        <v>346</v>
      </c>
      <c r="E89" s="4" t="s">
        <v>347</v>
      </c>
      <c r="F89" s="4" t="s">
        <v>112</v>
      </c>
      <c r="G89" s="4" t="s">
        <v>113</v>
      </c>
      <c r="H89" s="4" t="s">
        <v>348</v>
      </c>
      <c r="I89" s="10">
        <v>99754.76</v>
      </c>
      <c r="J89" s="10">
        <v>93172.92</v>
      </c>
      <c r="K89" s="10">
        <v>101622.37</v>
      </c>
      <c r="L89" s="10">
        <v>106746.7</v>
      </c>
      <c r="M89" s="10">
        <v>91636.09</v>
      </c>
      <c r="N89" s="10">
        <v>101615.31</v>
      </c>
      <c r="O89" s="10">
        <v>101839.8</v>
      </c>
      <c r="P89" s="10">
        <v>97641.8</v>
      </c>
      <c r="Q89" s="10">
        <v>102025.77</v>
      </c>
      <c r="R89" s="10">
        <v>111565.63</v>
      </c>
      <c r="S89" s="10">
        <v>97591.42</v>
      </c>
      <c r="T89" s="10">
        <v>99908.41</v>
      </c>
      <c r="U89" s="125">
        <f t="shared" si="5"/>
        <v>1205120.98</v>
      </c>
      <c r="W89" s="127" t="str">
        <f t="shared" si="6"/>
        <v>155062090874</v>
      </c>
      <c r="X89" s="128">
        <f>VLOOKUP(W89,Factors!$F$4:$H$6200,3,FALSE)</f>
        <v>0</v>
      </c>
      <c r="Y89" s="127" t="str">
        <f>VLOOKUP(W89,Factors!$F$4:$H$6200,2,FALSE)</f>
        <v>Direct-OR</v>
      </c>
      <c r="Z89" s="129">
        <f t="shared" si="7"/>
        <v>0</v>
      </c>
      <c r="AA89" s="129">
        <f t="shared" si="8"/>
        <v>1205120.98</v>
      </c>
      <c r="AB89" s="129">
        <f t="shared" si="9"/>
        <v>1205120.98</v>
      </c>
    </row>
    <row r="90" spans="1:28" ht="15.75" thickBot="1" x14ac:dyDescent="0.3">
      <c r="A90" s="141" t="s">
        <v>320</v>
      </c>
      <c r="B90" s="4" t="s">
        <v>298</v>
      </c>
      <c r="C90" s="4" t="s">
        <v>299</v>
      </c>
      <c r="D90" s="4" t="s">
        <v>338</v>
      </c>
      <c r="E90" s="4" t="s">
        <v>339</v>
      </c>
      <c r="F90" s="4" t="s">
        <v>118</v>
      </c>
      <c r="G90" s="4" t="s">
        <v>119</v>
      </c>
      <c r="H90" s="4" t="s">
        <v>340</v>
      </c>
      <c r="I90" s="7"/>
      <c r="J90" s="7"/>
      <c r="K90" s="8">
        <v>39</v>
      </c>
      <c r="L90" s="7"/>
      <c r="M90" s="8">
        <v>390</v>
      </c>
      <c r="N90" s="8">
        <v>429</v>
      </c>
      <c r="O90" s="8">
        <v>429</v>
      </c>
      <c r="P90" s="8">
        <v>624</v>
      </c>
      <c r="Q90" s="7"/>
      <c r="R90" s="8">
        <v>278.45999999999998</v>
      </c>
      <c r="S90" s="8">
        <v>517.14</v>
      </c>
      <c r="T90" s="8">
        <v>377.91</v>
      </c>
      <c r="U90" s="125">
        <f t="shared" si="5"/>
        <v>3084.5099999999998</v>
      </c>
      <c r="W90" s="127" t="str">
        <f t="shared" si="6"/>
        <v>155071175874</v>
      </c>
      <c r="X90" s="128">
        <f>VLOOKUP(W90,Factors!$F$4:$H$6200,3,FALSE)</f>
        <v>6.25E-2</v>
      </c>
      <c r="Y90" s="127" t="str">
        <f>VLOOKUP(W90,Factors!$F$4:$H$6200,2,FALSE)</f>
        <v>Perimeter</v>
      </c>
      <c r="Z90" s="129">
        <f t="shared" si="7"/>
        <v>192.78187499999999</v>
      </c>
      <c r="AA90" s="129">
        <f t="shared" si="8"/>
        <v>2891.7281249999996</v>
      </c>
      <c r="AB90" s="129">
        <f t="shared" si="9"/>
        <v>3084.5099999999998</v>
      </c>
    </row>
    <row r="91" spans="1:28" ht="15.75" thickBot="1" x14ac:dyDescent="0.3">
      <c r="A91" s="141" t="s">
        <v>320</v>
      </c>
      <c r="B91" s="4" t="s">
        <v>298</v>
      </c>
      <c r="C91" s="4" t="s">
        <v>299</v>
      </c>
      <c r="D91" s="4" t="s">
        <v>338</v>
      </c>
      <c r="E91" s="4" t="s">
        <v>339</v>
      </c>
      <c r="F91" s="4" t="s">
        <v>120</v>
      </c>
      <c r="G91" s="4" t="s">
        <v>121</v>
      </c>
      <c r="H91" s="4" t="s">
        <v>340</v>
      </c>
      <c r="I91" s="10">
        <v>12131.21</v>
      </c>
      <c r="J91" s="10">
        <v>10008.25</v>
      </c>
      <c r="K91" s="10">
        <v>11446.51</v>
      </c>
      <c r="L91" s="10">
        <v>13416</v>
      </c>
      <c r="M91" s="10">
        <v>11232</v>
      </c>
      <c r="N91" s="10">
        <v>12636</v>
      </c>
      <c r="O91" s="10">
        <v>13260</v>
      </c>
      <c r="P91" s="10">
        <v>10920</v>
      </c>
      <c r="Q91" s="10">
        <v>10999.19</v>
      </c>
      <c r="R91" s="10">
        <v>9706.32</v>
      </c>
      <c r="S91" s="10">
        <v>10024.56</v>
      </c>
      <c r="T91" s="10">
        <v>12252.24</v>
      </c>
      <c r="U91" s="125">
        <f t="shared" si="5"/>
        <v>138032.28</v>
      </c>
      <c r="W91" s="127" t="str">
        <f t="shared" si="6"/>
        <v>155071175874</v>
      </c>
      <c r="X91" s="128">
        <f>VLOOKUP(W91,Factors!$F$4:$H$6200,3,FALSE)</f>
        <v>6.25E-2</v>
      </c>
      <c r="Y91" s="127" t="str">
        <f>VLOOKUP(W91,Factors!$F$4:$H$6200,2,FALSE)</f>
        <v>Perimeter</v>
      </c>
      <c r="Z91" s="129">
        <f t="shared" si="7"/>
        <v>8627.0174999999999</v>
      </c>
      <c r="AA91" s="129">
        <f t="shared" si="8"/>
        <v>129405.2625</v>
      </c>
      <c r="AB91" s="129">
        <f t="shared" si="9"/>
        <v>138032.28</v>
      </c>
    </row>
    <row r="92" spans="1:28" ht="15.75" thickBot="1" x14ac:dyDescent="0.3">
      <c r="A92" s="141" t="s">
        <v>320</v>
      </c>
      <c r="B92" s="4" t="s">
        <v>298</v>
      </c>
      <c r="C92" s="4" t="s">
        <v>299</v>
      </c>
      <c r="D92" s="4" t="s">
        <v>338</v>
      </c>
      <c r="E92" s="4" t="s">
        <v>339</v>
      </c>
      <c r="F92" s="4" t="s">
        <v>122</v>
      </c>
      <c r="G92" s="4" t="s">
        <v>123</v>
      </c>
      <c r="H92" s="4" t="s">
        <v>340</v>
      </c>
      <c r="I92" s="8">
        <v>568.65</v>
      </c>
      <c r="J92" s="8">
        <v>170.6</v>
      </c>
      <c r="K92" s="8">
        <v>438.75</v>
      </c>
      <c r="L92" s="8">
        <v>58.5</v>
      </c>
      <c r="M92" s="8">
        <v>643.51</v>
      </c>
      <c r="N92" s="8">
        <v>1050</v>
      </c>
      <c r="O92" s="8">
        <v>58.5</v>
      </c>
      <c r="P92" s="7"/>
      <c r="Q92" s="8">
        <v>179.02</v>
      </c>
      <c r="R92" s="8">
        <v>208.85</v>
      </c>
      <c r="S92" s="8">
        <v>89.51</v>
      </c>
      <c r="T92" s="8">
        <v>283.45</v>
      </c>
      <c r="U92" s="125">
        <f t="shared" si="5"/>
        <v>3749.34</v>
      </c>
      <c r="W92" s="127" t="str">
        <f t="shared" si="6"/>
        <v>155071175874</v>
      </c>
      <c r="X92" s="128">
        <f>VLOOKUP(W92,Factors!$F$4:$H$6200,3,FALSE)</f>
        <v>6.25E-2</v>
      </c>
      <c r="Y92" s="127" t="str">
        <f>VLOOKUP(W92,Factors!$F$4:$H$6200,2,FALSE)</f>
        <v>Perimeter</v>
      </c>
      <c r="Z92" s="129">
        <f t="shared" si="7"/>
        <v>234.33375000000001</v>
      </c>
      <c r="AA92" s="129">
        <f t="shared" si="8"/>
        <v>3515.0062500000004</v>
      </c>
      <c r="AB92" s="129">
        <f t="shared" si="9"/>
        <v>3749.34</v>
      </c>
    </row>
    <row r="93" spans="1:28" ht="15.75" thickBot="1" x14ac:dyDescent="0.3">
      <c r="A93" s="141" t="s">
        <v>320</v>
      </c>
      <c r="B93" s="4" t="s">
        <v>298</v>
      </c>
      <c r="C93" s="4" t="s">
        <v>299</v>
      </c>
      <c r="D93" s="4" t="s">
        <v>338</v>
      </c>
      <c r="E93" s="4" t="s">
        <v>339</v>
      </c>
      <c r="F93" s="4" t="s">
        <v>124</v>
      </c>
      <c r="G93" s="4" t="s">
        <v>125</v>
      </c>
      <c r="H93" s="4" t="s">
        <v>340</v>
      </c>
      <c r="I93" s="11"/>
      <c r="J93" s="11"/>
      <c r="K93" s="11"/>
      <c r="L93" s="10">
        <v>58</v>
      </c>
      <c r="M93" s="10">
        <v>174</v>
      </c>
      <c r="N93" s="10">
        <v>232</v>
      </c>
      <c r="O93" s="10">
        <v>232</v>
      </c>
      <c r="P93" s="10">
        <v>345</v>
      </c>
      <c r="Q93" s="11"/>
      <c r="R93" s="10">
        <v>236.64</v>
      </c>
      <c r="S93" s="10">
        <v>473.28</v>
      </c>
      <c r="T93" s="10">
        <v>88.74</v>
      </c>
      <c r="U93" s="125">
        <f t="shared" si="5"/>
        <v>1839.6599999999999</v>
      </c>
      <c r="W93" s="127" t="str">
        <f t="shared" si="6"/>
        <v>155071175874</v>
      </c>
      <c r="X93" s="128">
        <f>VLOOKUP(W93,Factors!$F$4:$H$6200,3,FALSE)</f>
        <v>6.25E-2</v>
      </c>
      <c r="Y93" s="127" t="str">
        <f>VLOOKUP(W93,Factors!$F$4:$H$6200,2,FALSE)</f>
        <v>Perimeter</v>
      </c>
      <c r="Z93" s="129">
        <f t="shared" si="7"/>
        <v>114.97874999999999</v>
      </c>
      <c r="AA93" s="129">
        <f t="shared" si="8"/>
        <v>1724.6812499999999</v>
      </c>
      <c r="AB93" s="129">
        <f t="shared" si="9"/>
        <v>1839.6599999999999</v>
      </c>
    </row>
    <row r="94" spans="1:28" ht="15.75" thickBot="1" x14ac:dyDescent="0.3">
      <c r="A94" s="141" t="s">
        <v>320</v>
      </c>
      <c r="B94" s="4" t="s">
        <v>298</v>
      </c>
      <c r="C94" s="4" t="s">
        <v>299</v>
      </c>
      <c r="D94" s="4" t="s">
        <v>338</v>
      </c>
      <c r="E94" s="4" t="s">
        <v>339</v>
      </c>
      <c r="F94" s="4" t="s">
        <v>112</v>
      </c>
      <c r="G94" s="4" t="s">
        <v>113</v>
      </c>
      <c r="H94" s="4" t="s">
        <v>340</v>
      </c>
      <c r="I94" s="8">
        <v>1904.28</v>
      </c>
      <c r="J94" s="8">
        <v>1738.63</v>
      </c>
      <c r="K94" s="8">
        <v>1873.93</v>
      </c>
      <c r="L94" s="8">
        <v>1967.15</v>
      </c>
      <c r="M94" s="8">
        <v>1727.41</v>
      </c>
      <c r="N94" s="8">
        <v>1820.37</v>
      </c>
      <c r="O94" s="8">
        <v>1905.64</v>
      </c>
      <c r="P94" s="8">
        <v>1835.96</v>
      </c>
      <c r="Q94" s="8">
        <v>1911.35</v>
      </c>
      <c r="R94" s="8">
        <v>2030.53</v>
      </c>
      <c r="S94" s="8">
        <v>1867.35</v>
      </c>
      <c r="T94" s="8">
        <v>1945.19</v>
      </c>
      <c r="U94" s="125">
        <f t="shared" si="5"/>
        <v>22527.789999999994</v>
      </c>
      <c r="W94" s="127" t="str">
        <f t="shared" si="6"/>
        <v>155071175874</v>
      </c>
      <c r="X94" s="128">
        <f>VLOOKUP(W94,Factors!$F$4:$H$6200,3,FALSE)</f>
        <v>6.25E-2</v>
      </c>
      <c r="Y94" s="127" t="str">
        <f>VLOOKUP(W94,Factors!$F$4:$H$6200,2,FALSE)</f>
        <v>Perimeter</v>
      </c>
      <c r="Z94" s="129">
        <f t="shared" si="7"/>
        <v>1407.9868749999996</v>
      </c>
      <c r="AA94" s="129">
        <f t="shared" si="8"/>
        <v>21119.803124999995</v>
      </c>
      <c r="AB94" s="129">
        <f t="shared" si="9"/>
        <v>22527.789999999994</v>
      </c>
    </row>
    <row r="95" spans="1:28" ht="15.75" thickBot="1" x14ac:dyDescent="0.3">
      <c r="A95" s="141" t="s">
        <v>320</v>
      </c>
      <c r="B95" s="4" t="s">
        <v>298</v>
      </c>
      <c r="C95" s="4" t="s">
        <v>299</v>
      </c>
      <c r="D95" s="4" t="s">
        <v>346</v>
      </c>
      <c r="E95" s="4" t="s">
        <v>347</v>
      </c>
      <c r="F95" s="4" t="s">
        <v>118</v>
      </c>
      <c r="G95" s="4" t="s">
        <v>119</v>
      </c>
      <c r="H95" s="4" t="s">
        <v>348</v>
      </c>
      <c r="I95" s="8">
        <v>5229.26</v>
      </c>
      <c r="J95" s="8">
        <v>3591.07</v>
      </c>
      <c r="K95" s="8">
        <v>4437.1400000000003</v>
      </c>
      <c r="L95" s="8">
        <v>3717.81</v>
      </c>
      <c r="M95" s="8">
        <v>5211.7299999999996</v>
      </c>
      <c r="N95" s="8">
        <v>6610.59</v>
      </c>
      <c r="O95" s="8">
        <v>2618.6999999999998</v>
      </c>
      <c r="P95" s="8">
        <v>6064.08</v>
      </c>
      <c r="Q95" s="8">
        <v>4194.74</v>
      </c>
      <c r="R95" s="8">
        <v>6720.11</v>
      </c>
      <c r="S95" s="8">
        <v>3388.4</v>
      </c>
      <c r="T95" s="8">
        <v>8697.4</v>
      </c>
      <c r="U95" s="125">
        <f t="shared" si="5"/>
        <v>60481.030000000006</v>
      </c>
      <c r="W95" s="127" t="str">
        <f t="shared" si="6"/>
        <v>155072090874</v>
      </c>
      <c r="X95" s="128">
        <f>VLOOKUP(W95,Factors!$F$4:$H$6200,3,FALSE)</f>
        <v>6.25E-2</v>
      </c>
      <c r="Y95" s="127" t="str">
        <f>VLOOKUP(W95,Factors!$F$4:$H$6200,2,FALSE)</f>
        <v>Perimeter</v>
      </c>
      <c r="Z95" s="129">
        <f t="shared" si="7"/>
        <v>3780.0643750000004</v>
      </c>
      <c r="AA95" s="129">
        <f t="shared" si="8"/>
        <v>56700.965625000004</v>
      </c>
      <c r="AB95" s="129">
        <f t="shared" si="9"/>
        <v>60481.030000000006</v>
      </c>
    </row>
    <row r="96" spans="1:28" ht="15.75" thickBot="1" x14ac:dyDescent="0.3">
      <c r="A96" s="141" t="s">
        <v>320</v>
      </c>
      <c r="B96" s="4" t="s">
        <v>298</v>
      </c>
      <c r="C96" s="4" t="s">
        <v>299</v>
      </c>
      <c r="D96" s="4" t="s">
        <v>346</v>
      </c>
      <c r="E96" s="4" t="s">
        <v>347</v>
      </c>
      <c r="F96" s="4" t="s">
        <v>120</v>
      </c>
      <c r="G96" s="4" t="s">
        <v>121</v>
      </c>
      <c r="H96" s="4" t="s">
        <v>348</v>
      </c>
      <c r="I96" s="10">
        <v>114601.87</v>
      </c>
      <c r="J96" s="10">
        <v>92266.08</v>
      </c>
      <c r="K96" s="10">
        <v>99077.29</v>
      </c>
      <c r="L96" s="10">
        <v>116823.3</v>
      </c>
      <c r="M96" s="10">
        <v>110130.74</v>
      </c>
      <c r="N96" s="10">
        <v>117416.22</v>
      </c>
      <c r="O96" s="10">
        <v>122895.16</v>
      </c>
      <c r="P96" s="10">
        <v>109562.48</v>
      </c>
      <c r="Q96" s="10">
        <v>117718.65</v>
      </c>
      <c r="R96" s="10">
        <v>108198.33</v>
      </c>
      <c r="S96" s="10">
        <v>95532.43</v>
      </c>
      <c r="T96" s="10">
        <v>97508.58</v>
      </c>
      <c r="U96" s="125">
        <f t="shared" si="5"/>
        <v>1301731.1300000001</v>
      </c>
      <c r="W96" s="127" t="str">
        <f t="shared" si="6"/>
        <v>155072090874</v>
      </c>
      <c r="X96" s="128">
        <f>VLOOKUP(W96,Factors!$F$4:$H$6200,3,FALSE)</f>
        <v>6.25E-2</v>
      </c>
      <c r="Y96" s="127" t="str">
        <f>VLOOKUP(W96,Factors!$F$4:$H$6200,2,FALSE)</f>
        <v>Perimeter</v>
      </c>
      <c r="Z96" s="129">
        <f t="shared" si="7"/>
        <v>81358.195625000008</v>
      </c>
      <c r="AA96" s="129">
        <f t="shared" si="8"/>
        <v>1220372.9343750002</v>
      </c>
      <c r="AB96" s="129">
        <f t="shared" si="9"/>
        <v>1301731.1300000001</v>
      </c>
    </row>
    <row r="97" spans="1:28" ht="15.75" thickBot="1" x14ac:dyDescent="0.3">
      <c r="A97" s="141" t="s">
        <v>320</v>
      </c>
      <c r="B97" s="4" t="s">
        <v>298</v>
      </c>
      <c r="C97" s="4" t="s">
        <v>299</v>
      </c>
      <c r="D97" s="4" t="s">
        <v>346</v>
      </c>
      <c r="E97" s="4" t="s">
        <v>347</v>
      </c>
      <c r="F97" s="4" t="s">
        <v>122</v>
      </c>
      <c r="G97" s="4" t="s">
        <v>123</v>
      </c>
      <c r="H97" s="4" t="s">
        <v>348</v>
      </c>
      <c r="I97" s="8">
        <v>12122.88</v>
      </c>
      <c r="J97" s="8">
        <v>7488.55</v>
      </c>
      <c r="K97" s="8">
        <v>8394.64</v>
      </c>
      <c r="L97" s="8">
        <v>6593.25</v>
      </c>
      <c r="M97" s="8">
        <v>7229.91</v>
      </c>
      <c r="N97" s="8">
        <v>3982.63</v>
      </c>
      <c r="O97" s="8">
        <v>2489.4899999999998</v>
      </c>
      <c r="P97" s="8">
        <v>2971.78</v>
      </c>
      <c r="Q97" s="8">
        <v>6417</v>
      </c>
      <c r="R97" s="8">
        <v>5215.9799999999996</v>
      </c>
      <c r="S97" s="8">
        <v>3098.89</v>
      </c>
      <c r="T97" s="8">
        <v>2635.86</v>
      </c>
      <c r="U97" s="125">
        <f t="shared" si="5"/>
        <v>68640.859999999986</v>
      </c>
      <c r="W97" s="127" t="str">
        <f t="shared" si="6"/>
        <v>155072090874</v>
      </c>
      <c r="X97" s="128">
        <f>VLOOKUP(W97,Factors!$F$4:$H$6200,3,FALSE)</f>
        <v>6.25E-2</v>
      </c>
      <c r="Y97" s="127" t="str">
        <f>VLOOKUP(W97,Factors!$F$4:$H$6200,2,FALSE)</f>
        <v>Perimeter</v>
      </c>
      <c r="Z97" s="129">
        <f t="shared" si="7"/>
        <v>4290.0537499999991</v>
      </c>
      <c r="AA97" s="129">
        <f t="shared" si="8"/>
        <v>64350.806249999987</v>
      </c>
      <c r="AB97" s="129">
        <f t="shared" si="9"/>
        <v>68640.859999999986</v>
      </c>
    </row>
    <row r="98" spans="1:28" ht="15.75" thickBot="1" x14ac:dyDescent="0.3">
      <c r="A98" s="141" t="s">
        <v>320</v>
      </c>
      <c r="B98" s="4" t="s">
        <v>298</v>
      </c>
      <c r="C98" s="4" t="s">
        <v>299</v>
      </c>
      <c r="D98" s="4" t="s">
        <v>346</v>
      </c>
      <c r="E98" s="4" t="s">
        <v>347</v>
      </c>
      <c r="F98" s="4" t="s">
        <v>124</v>
      </c>
      <c r="G98" s="4" t="s">
        <v>125</v>
      </c>
      <c r="H98" s="4" t="s">
        <v>348</v>
      </c>
      <c r="I98" s="10">
        <v>4192.8599999999997</v>
      </c>
      <c r="J98" s="10">
        <v>5008.87</v>
      </c>
      <c r="K98" s="10">
        <v>5486.84</v>
      </c>
      <c r="L98" s="10">
        <v>17032.27</v>
      </c>
      <c r="M98" s="10">
        <v>4524</v>
      </c>
      <c r="N98" s="10">
        <v>4930</v>
      </c>
      <c r="O98" s="10">
        <v>4028</v>
      </c>
      <c r="P98" s="10">
        <v>5069</v>
      </c>
      <c r="Q98" s="10">
        <v>5112.0200000000004</v>
      </c>
      <c r="R98" s="10">
        <v>6110.82</v>
      </c>
      <c r="S98" s="10">
        <v>4910.28</v>
      </c>
      <c r="T98" s="10">
        <v>5729.34</v>
      </c>
      <c r="U98" s="125">
        <f t="shared" si="5"/>
        <v>72134.3</v>
      </c>
      <c r="W98" s="127" t="str">
        <f t="shared" si="6"/>
        <v>155072090874</v>
      </c>
      <c r="X98" s="128">
        <f>VLOOKUP(W98,Factors!$F$4:$H$6200,3,FALSE)</f>
        <v>6.25E-2</v>
      </c>
      <c r="Y98" s="127" t="str">
        <f>VLOOKUP(W98,Factors!$F$4:$H$6200,2,FALSE)</f>
        <v>Perimeter</v>
      </c>
      <c r="Z98" s="129">
        <f t="shared" si="7"/>
        <v>4508.3937500000002</v>
      </c>
      <c r="AA98" s="129">
        <f t="shared" si="8"/>
        <v>67625.90625</v>
      </c>
      <c r="AB98" s="129">
        <f t="shared" si="9"/>
        <v>72134.3</v>
      </c>
    </row>
    <row r="99" spans="1:28" ht="15.75" thickBot="1" x14ac:dyDescent="0.3">
      <c r="A99" s="141" t="s">
        <v>320</v>
      </c>
      <c r="B99" s="4" t="s">
        <v>298</v>
      </c>
      <c r="C99" s="4" t="s">
        <v>299</v>
      </c>
      <c r="D99" s="4" t="s">
        <v>346</v>
      </c>
      <c r="E99" s="4" t="s">
        <v>347</v>
      </c>
      <c r="F99" s="4" t="s">
        <v>110</v>
      </c>
      <c r="G99" s="4" t="s">
        <v>111</v>
      </c>
      <c r="H99" s="4" t="s">
        <v>348</v>
      </c>
      <c r="I99" s="7"/>
      <c r="J99" s="7"/>
      <c r="K99" s="8">
        <v>12205.91</v>
      </c>
      <c r="L99" s="8">
        <v>-12205.91</v>
      </c>
      <c r="M99" s="7"/>
      <c r="N99" s="7"/>
      <c r="O99" s="7"/>
      <c r="P99" s="7"/>
      <c r="Q99" s="7"/>
      <c r="R99" s="7"/>
      <c r="S99" s="7"/>
      <c r="T99" s="7"/>
      <c r="U99" s="125">
        <f t="shared" si="5"/>
        <v>0</v>
      </c>
      <c r="W99" s="127" t="str">
        <f t="shared" si="6"/>
        <v>155072090874</v>
      </c>
      <c r="X99" s="128">
        <f>VLOOKUP(W99,Factors!$F$4:$H$6200,3,FALSE)</f>
        <v>6.25E-2</v>
      </c>
      <c r="Y99" s="127" t="str">
        <f>VLOOKUP(W99,Factors!$F$4:$H$6200,2,FALSE)</f>
        <v>Perimeter</v>
      </c>
      <c r="Z99" s="129">
        <f t="shared" si="7"/>
        <v>0</v>
      </c>
      <c r="AA99" s="129">
        <f t="shared" si="8"/>
        <v>0</v>
      </c>
      <c r="AB99" s="129">
        <f t="shared" si="9"/>
        <v>0</v>
      </c>
    </row>
    <row r="100" spans="1:28" ht="15.75" thickBot="1" x14ac:dyDescent="0.3">
      <c r="A100" s="141" t="s">
        <v>320</v>
      </c>
      <c r="B100" s="4" t="s">
        <v>298</v>
      </c>
      <c r="C100" s="4" t="s">
        <v>299</v>
      </c>
      <c r="D100" s="4" t="s">
        <v>346</v>
      </c>
      <c r="E100" s="4" t="s">
        <v>347</v>
      </c>
      <c r="F100" s="4" t="s">
        <v>112</v>
      </c>
      <c r="G100" s="4" t="s">
        <v>113</v>
      </c>
      <c r="H100" s="4" t="s">
        <v>348</v>
      </c>
      <c r="I100" s="10">
        <v>17694.189999999999</v>
      </c>
      <c r="J100" s="10">
        <v>16125.15</v>
      </c>
      <c r="K100" s="10">
        <v>18153.82</v>
      </c>
      <c r="L100" s="10">
        <v>18986.16</v>
      </c>
      <c r="M100" s="10">
        <v>16372.11</v>
      </c>
      <c r="N100" s="10">
        <v>18040</v>
      </c>
      <c r="O100" s="10">
        <v>17936.54</v>
      </c>
      <c r="P100" s="10">
        <v>17377.75</v>
      </c>
      <c r="Q100" s="10">
        <v>18456.03</v>
      </c>
      <c r="R100" s="10">
        <v>19378.55</v>
      </c>
      <c r="S100" s="10">
        <v>17599.509999999998</v>
      </c>
      <c r="T100" s="10">
        <v>18711.05</v>
      </c>
      <c r="U100" s="125">
        <f t="shared" si="5"/>
        <v>214830.86</v>
      </c>
      <c r="W100" s="127" t="str">
        <f t="shared" si="6"/>
        <v>155072090874</v>
      </c>
      <c r="X100" s="128">
        <f>VLOOKUP(W100,Factors!$F$4:$H$6200,3,FALSE)</f>
        <v>6.25E-2</v>
      </c>
      <c r="Y100" s="127" t="str">
        <f>VLOOKUP(W100,Factors!$F$4:$H$6200,2,FALSE)</f>
        <v>Perimeter</v>
      </c>
      <c r="Z100" s="129">
        <f t="shared" si="7"/>
        <v>13426.928749999999</v>
      </c>
      <c r="AA100" s="129">
        <f t="shared" si="8"/>
        <v>201403.93124999999</v>
      </c>
      <c r="AB100" s="129">
        <f t="shared" si="9"/>
        <v>214830.86</v>
      </c>
    </row>
    <row r="101" spans="1:28" ht="15.75" thickBot="1" x14ac:dyDescent="0.3">
      <c r="A101" s="141" t="s">
        <v>320</v>
      </c>
      <c r="B101" s="4" t="s">
        <v>362</v>
      </c>
      <c r="C101" s="4" t="s">
        <v>363</v>
      </c>
      <c r="D101" s="4" t="s">
        <v>341</v>
      </c>
      <c r="E101" s="4" t="s">
        <v>339</v>
      </c>
      <c r="F101" s="4" t="s">
        <v>108</v>
      </c>
      <c r="G101" s="4" t="s">
        <v>109</v>
      </c>
      <c r="H101" s="4" t="s">
        <v>342</v>
      </c>
      <c r="I101" s="11"/>
      <c r="J101" s="11"/>
      <c r="K101" s="11"/>
      <c r="L101" s="11"/>
      <c r="M101" s="11"/>
      <c r="N101" s="10">
        <v>7069.4</v>
      </c>
      <c r="O101" s="10">
        <v>5141.3900000000003</v>
      </c>
      <c r="P101" s="10">
        <v>5334.19</v>
      </c>
      <c r="Q101" s="10">
        <v>7069.4</v>
      </c>
      <c r="R101" s="10">
        <v>6748.07</v>
      </c>
      <c r="S101" s="10">
        <v>6105.4</v>
      </c>
      <c r="T101" s="10">
        <v>5141.3900000000003</v>
      </c>
      <c r="U101" s="125">
        <f t="shared" si="5"/>
        <v>42609.24</v>
      </c>
      <c r="W101" s="127" t="str">
        <f t="shared" si="6"/>
        <v>155091180874</v>
      </c>
      <c r="X101" s="128">
        <f>VLOOKUP(W101,Factors!$F$4:$H$6200,3,FALSE)</f>
        <v>0.11529999999999996</v>
      </c>
      <c r="Y101" s="127" t="str">
        <f>VLOOKUP(W101,Factors!$F$4:$H$6200,2,FALSE)</f>
        <v>Customers-All</v>
      </c>
      <c r="Z101" s="129">
        <f t="shared" si="7"/>
        <v>4912.845371999998</v>
      </c>
      <c r="AA101" s="129">
        <f t="shared" si="8"/>
        <v>37696.394628000002</v>
      </c>
      <c r="AB101" s="129">
        <f t="shared" si="9"/>
        <v>42609.24</v>
      </c>
    </row>
    <row r="102" spans="1:28" ht="15.75" thickBot="1" x14ac:dyDescent="0.3">
      <c r="A102" s="141" t="s">
        <v>320</v>
      </c>
      <c r="B102" s="4" t="s">
        <v>362</v>
      </c>
      <c r="C102" s="4" t="s">
        <v>363</v>
      </c>
      <c r="D102" s="4" t="s">
        <v>341</v>
      </c>
      <c r="E102" s="4" t="s">
        <v>339</v>
      </c>
      <c r="F102" s="4" t="s">
        <v>120</v>
      </c>
      <c r="G102" s="4" t="s">
        <v>121</v>
      </c>
      <c r="H102" s="4" t="s">
        <v>342</v>
      </c>
      <c r="I102" s="7"/>
      <c r="J102" s="7"/>
      <c r="K102" s="7"/>
      <c r="L102" s="7"/>
      <c r="M102" s="7"/>
      <c r="N102" s="8">
        <v>6153.84</v>
      </c>
      <c r="O102" s="8">
        <v>6190.47</v>
      </c>
      <c r="P102" s="8">
        <v>5219.78</v>
      </c>
      <c r="Q102" s="8">
        <v>6295.16</v>
      </c>
      <c r="R102" s="8">
        <v>1569.12</v>
      </c>
      <c r="S102" s="7"/>
      <c r="T102" s="7"/>
      <c r="U102" s="125">
        <f t="shared" si="5"/>
        <v>25428.37</v>
      </c>
      <c r="W102" s="127" t="str">
        <f t="shared" si="6"/>
        <v>155091180874</v>
      </c>
      <c r="X102" s="128">
        <f>VLOOKUP(W102,Factors!$F$4:$H$6200,3,FALSE)</f>
        <v>0.11529999999999996</v>
      </c>
      <c r="Y102" s="127" t="str">
        <f>VLOOKUP(W102,Factors!$F$4:$H$6200,2,FALSE)</f>
        <v>Customers-All</v>
      </c>
      <c r="Z102" s="129">
        <f t="shared" si="7"/>
        <v>2931.8910609999989</v>
      </c>
      <c r="AA102" s="129">
        <f t="shared" si="8"/>
        <v>22496.478939000001</v>
      </c>
      <c r="AB102" s="129">
        <f t="shared" si="9"/>
        <v>25428.37</v>
      </c>
    </row>
    <row r="103" spans="1:28" ht="15.75" thickBot="1" x14ac:dyDescent="0.3">
      <c r="A103" s="141" t="s">
        <v>320</v>
      </c>
      <c r="B103" s="4" t="s">
        <v>362</v>
      </c>
      <c r="C103" s="4" t="s">
        <v>363</v>
      </c>
      <c r="D103" s="4" t="s">
        <v>341</v>
      </c>
      <c r="E103" s="4" t="s">
        <v>339</v>
      </c>
      <c r="F103" s="4" t="s">
        <v>122</v>
      </c>
      <c r="G103" s="4" t="s">
        <v>123</v>
      </c>
      <c r="H103" s="4" t="s">
        <v>342</v>
      </c>
      <c r="I103" s="11"/>
      <c r="J103" s="11"/>
      <c r="K103" s="11"/>
      <c r="L103" s="11"/>
      <c r="M103" s="11"/>
      <c r="N103" s="10">
        <v>2072.54</v>
      </c>
      <c r="O103" s="10">
        <v>2054.58</v>
      </c>
      <c r="P103" s="10">
        <v>1455.97</v>
      </c>
      <c r="Q103" s="10">
        <v>732.69</v>
      </c>
      <c r="R103" s="11"/>
      <c r="S103" s="11"/>
      <c r="T103" s="11"/>
      <c r="U103" s="125">
        <f t="shared" si="5"/>
        <v>6315.7800000000007</v>
      </c>
      <c r="W103" s="127" t="str">
        <f t="shared" si="6"/>
        <v>155091180874</v>
      </c>
      <c r="X103" s="128">
        <f>VLOOKUP(W103,Factors!$F$4:$H$6200,3,FALSE)</f>
        <v>0.11529999999999996</v>
      </c>
      <c r="Y103" s="127" t="str">
        <f>VLOOKUP(W103,Factors!$F$4:$H$6200,2,FALSE)</f>
        <v>Customers-All</v>
      </c>
      <c r="Z103" s="129">
        <f t="shared" si="7"/>
        <v>728.20943399999976</v>
      </c>
      <c r="AA103" s="129">
        <f t="shared" si="8"/>
        <v>5587.5705660000012</v>
      </c>
      <c r="AB103" s="129">
        <f t="shared" si="9"/>
        <v>6315.7800000000007</v>
      </c>
    </row>
    <row r="104" spans="1:28" ht="15.75" thickBot="1" x14ac:dyDescent="0.3">
      <c r="A104" s="141" t="s">
        <v>320</v>
      </c>
      <c r="B104" s="4" t="s">
        <v>362</v>
      </c>
      <c r="C104" s="4" t="s">
        <v>363</v>
      </c>
      <c r="D104" s="4" t="s">
        <v>341</v>
      </c>
      <c r="E104" s="4" t="s">
        <v>339</v>
      </c>
      <c r="F104" s="4" t="s">
        <v>112</v>
      </c>
      <c r="G104" s="4" t="s">
        <v>113</v>
      </c>
      <c r="H104" s="4" t="s">
        <v>342</v>
      </c>
      <c r="I104" s="7"/>
      <c r="J104" s="7"/>
      <c r="K104" s="7"/>
      <c r="L104" s="7"/>
      <c r="M104" s="7"/>
      <c r="N104" s="8">
        <v>1844.98</v>
      </c>
      <c r="O104" s="8">
        <v>1844.98</v>
      </c>
      <c r="P104" s="8">
        <v>1804.97</v>
      </c>
      <c r="Q104" s="8">
        <v>1862.58</v>
      </c>
      <c r="R104" s="8">
        <v>1291.3699999999999</v>
      </c>
      <c r="S104" s="8">
        <v>964.98</v>
      </c>
      <c r="T104" s="8">
        <v>964.98</v>
      </c>
      <c r="U104" s="125">
        <f t="shared" si="5"/>
        <v>10578.84</v>
      </c>
      <c r="W104" s="127" t="str">
        <f t="shared" si="6"/>
        <v>155091180874</v>
      </c>
      <c r="X104" s="128">
        <f>VLOOKUP(W104,Factors!$F$4:$H$6200,3,FALSE)</f>
        <v>0.11529999999999996</v>
      </c>
      <c r="Y104" s="127" t="str">
        <f>VLOOKUP(W104,Factors!$F$4:$H$6200,2,FALSE)</f>
        <v>Customers-All</v>
      </c>
      <c r="Z104" s="129">
        <f t="shared" si="7"/>
        <v>1219.7402519999996</v>
      </c>
      <c r="AA104" s="129">
        <f t="shared" si="8"/>
        <v>9359.0997480000005</v>
      </c>
      <c r="AB104" s="129">
        <f t="shared" si="9"/>
        <v>10578.84</v>
      </c>
    </row>
    <row r="105" spans="1:28" ht="15.75" thickBot="1" x14ac:dyDescent="0.3">
      <c r="A105" s="141" t="s">
        <v>320</v>
      </c>
      <c r="B105" s="4" t="s">
        <v>362</v>
      </c>
      <c r="C105" s="4" t="s">
        <v>363</v>
      </c>
      <c r="D105" s="4" t="s">
        <v>332</v>
      </c>
      <c r="E105" s="4" t="s">
        <v>333</v>
      </c>
      <c r="F105" s="4" t="s">
        <v>118</v>
      </c>
      <c r="G105" s="4" t="s">
        <v>119</v>
      </c>
      <c r="H105" s="4" t="s">
        <v>271</v>
      </c>
      <c r="I105" s="11"/>
      <c r="J105" s="11"/>
      <c r="K105" s="11"/>
      <c r="L105" s="11"/>
      <c r="M105" s="11"/>
      <c r="N105" s="11"/>
      <c r="O105" s="10">
        <v>219.78</v>
      </c>
      <c r="P105" s="10">
        <v>970.7</v>
      </c>
      <c r="Q105" s="11"/>
      <c r="R105" s="11"/>
      <c r="S105" s="11"/>
      <c r="T105" s="11"/>
      <c r="U105" s="125">
        <f t="shared" si="5"/>
        <v>1190.48</v>
      </c>
      <c r="W105" s="127" t="str">
        <f t="shared" si="6"/>
        <v>155091250874</v>
      </c>
      <c r="X105" s="128">
        <f>VLOOKUP(W105,Factors!$F$4:$H$6200,3,FALSE)</f>
        <v>0.10960000000000003</v>
      </c>
      <c r="Y105" s="127" t="str">
        <f>VLOOKUP(W105,Factors!$F$4:$H$6200,2,FALSE)</f>
        <v>3-factor</v>
      </c>
      <c r="Z105" s="129">
        <f t="shared" si="7"/>
        <v>130.47660800000003</v>
      </c>
      <c r="AA105" s="129">
        <f t="shared" si="8"/>
        <v>1060.0033920000001</v>
      </c>
      <c r="AB105" s="129">
        <f t="shared" si="9"/>
        <v>1190.48</v>
      </c>
    </row>
    <row r="106" spans="1:28" ht="15.75" thickBot="1" x14ac:dyDescent="0.3">
      <c r="A106" s="141" t="s">
        <v>320</v>
      </c>
      <c r="B106" s="4" t="s">
        <v>362</v>
      </c>
      <c r="C106" s="4" t="s">
        <v>363</v>
      </c>
      <c r="D106" s="4" t="s">
        <v>332</v>
      </c>
      <c r="E106" s="4" t="s">
        <v>333</v>
      </c>
      <c r="F106" s="4" t="s">
        <v>120</v>
      </c>
      <c r="G106" s="4" t="s">
        <v>121</v>
      </c>
      <c r="H106" s="4" t="s">
        <v>271</v>
      </c>
      <c r="I106" s="7"/>
      <c r="J106" s="7"/>
      <c r="K106" s="7"/>
      <c r="L106" s="7"/>
      <c r="M106" s="7"/>
      <c r="N106" s="8">
        <v>11135.53</v>
      </c>
      <c r="O106" s="8">
        <v>12893.79</v>
      </c>
      <c r="P106" s="8">
        <v>10842.55</v>
      </c>
      <c r="Q106" s="8">
        <v>13449.6</v>
      </c>
      <c r="R106" s="8">
        <v>12552.96</v>
      </c>
      <c r="S106" s="8">
        <v>7770.88</v>
      </c>
      <c r="T106" s="8">
        <v>8667.52</v>
      </c>
      <c r="U106" s="125">
        <f t="shared" si="5"/>
        <v>77312.83</v>
      </c>
      <c r="W106" s="127" t="str">
        <f t="shared" si="6"/>
        <v>155091250874</v>
      </c>
      <c r="X106" s="128">
        <f>VLOOKUP(W106,Factors!$F$4:$H$6200,3,FALSE)</f>
        <v>0.10960000000000003</v>
      </c>
      <c r="Y106" s="127" t="str">
        <f>VLOOKUP(W106,Factors!$F$4:$H$6200,2,FALSE)</f>
        <v>3-factor</v>
      </c>
      <c r="Z106" s="129">
        <f t="shared" si="7"/>
        <v>8473.4861680000031</v>
      </c>
      <c r="AA106" s="129">
        <f t="shared" si="8"/>
        <v>68839.343831999999</v>
      </c>
      <c r="AB106" s="129">
        <f t="shared" si="9"/>
        <v>77312.83</v>
      </c>
    </row>
    <row r="107" spans="1:28" ht="15.75" thickBot="1" x14ac:dyDescent="0.3">
      <c r="A107" s="141" t="s">
        <v>320</v>
      </c>
      <c r="B107" s="4" t="s">
        <v>362</v>
      </c>
      <c r="C107" s="4" t="s">
        <v>363</v>
      </c>
      <c r="D107" s="4" t="s">
        <v>332</v>
      </c>
      <c r="E107" s="4" t="s">
        <v>333</v>
      </c>
      <c r="F107" s="4" t="s">
        <v>122</v>
      </c>
      <c r="G107" s="4" t="s">
        <v>123</v>
      </c>
      <c r="H107" s="4" t="s">
        <v>271</v>
      </c>
      <c r="I107" s="11"/>
      <c r="J107" s="11"/>
      <c r="K107" s="11"/>
      <c r="L107" s="11"/>
      <c r="M107" s="11"/>
      <c r="N107" s="10">
        <v>2313.6</v>
      </c>
      <c r="O107" s="10">
        <v>3221.1</v>
      </c>
      <c r="P107" s="10">
        <v>1387.22</v>
      </c>
      <c r="Q107" s="10">
        <v>420.3</v>
      </c>
      <c r="R107" s="10">
        <v>504.36</v>
      </c>
      <c r="S107" s="10">
        <v>168.12</v>
      </c>
      <c r="T107" s="10">
        <v>154.11000000000001</v>
      </c>
      <c r="U107" s="125">
        <f t="shared" si="5"/>
        <v>8168.8099999999995</v>
      </c>
      <c r="W107" s="127" t="str">
        <f t="shared" si="6"/>
        <v>155091250874</v>
      </c>
      <c r="X107" s="128">
        <f>VLOOKUP(W107,Factors!$F$4:$H$6200,3,FALSE)</f>
        <v>0.10960000000000003</v>
      </c>
      <c r="Y107" s="127" t="str">
        <f>VLOOKUP(W107,Factors!$F$4:$H$6200,2,FALSE)</f>
        <v>3-factor</v>
      </c>
      <c r="Z107" s="129">
        <f t="shared" si="7"/>
        <v>895.30157600000018</v>
      </c>
      <c r="AA107" s="129">
        <f t="shared" si="8"/>
        <v>7273.5084239999996</v>
      </c>
      <c r="AB107" s="129">
        <f t="shared" si="9"/>
        <v>8168.8099999999995</v>
      </c>
    </row>
    <row r="108" spans="1:28" ht="15.75" thickBot="1" x14ac:dyDescent="0.3">
      <c r="A108" s="141" t="s">
        <v>320</v>
      </c>
      <c r="B108" s="4" t="s">
        <v>362</v>
      </c>
      <c r="C108" s="4" t="s">
        <v>363</v>
      </c>
      <c r="D108" s="4" t="s">
        <v>332</v>
      </c>
      <c r="E108" s="4" t="s">
        <v>333</v>
      </c>
      <c r="F108" s="4" t="s">
        <v>112</v>
      </c>
      <c r="G108" s="4" t="s">
        <v>113</v>
      </c>
      <c r="H108" s="4" t="s">
        <v>271</v>
      </c>
      <c r="I108" s="7"/>
      <c r="J108" s="7"/>
      <c r="K108" s="7"/>
      <c r="L108" s="7"/>
      <c r="M108" s="7"/>
      <c r="N108" s="8">
        <v>1760</v>
      </c>
      <c r="O108" s="8">
        <v>1760</v>
      </c>
      <c r="P108" s="8">
        <v>1680</v>
      </c>
      <c r="Q108" s="8">
        <v>1835.96</v>
      </c>
      <c r="R108" s="8">
        <v>1835.98</v>
      </c>
      <c r="S108" s="8">
        <v>1713.58</v>
      </c>
      <c r="T108" s="8">
        <v>1754.4</v>
      </c>
      <c r="U108" s="125">
        <f t="shared" si="5"/>
        <v>12339.92</v>
      </c>
      <c r="W108" s="127" t="str">
        <f t="shared" si="6"/>
        <v>155091250874</v>
      </c>
      <c r="X108" s="128">
        <f>VLOOKUP(W108,Factors!$F$4:$H$6200,3,FALSE)</f>
        <v>0.10960000000000003</v>
      </c>
      <c r="Y108" s="127" t="str">
        <f>VLOOKUP(W108,Factors!$F$4:$H$6200,2,FALSE)</f>
        <v>3-factor</v>
      </c>
      <c r="Z108" s="129">
        <f t="shared" si="7"/>
        <v>1352.4552320000005</v>
      </c>
      <c r="AA108" s="129">
        <f t="shared" si="8"/>
        <v>10987.464768</v>
      </c>
      <c r="AB108" s="129">
        <f t="shared" si="9"/>
        <v>12339.92</v>
      </c>
    </row>
    <row r="109" spans="1:28" ht="15.75" thickBot="1" x14ac:dyDescent="0.3">
      <c r="A109" s="141" t="s">
        <v>320</v>
      </c>
      <c r="B109" s="4" t="s">
        <v>196</v>
      </c>
      <c r="C109" s="4" t="s">
        <v>197</v>
      </c>
      <c r="D109" s="4" t="s">
        <v>341</v>
      </c>
      <c r="E109" s="4" t="s">
        <v>339</v>
      </c>
      <c r="F109" s="4" t="s">
        <v>108</v>
      </c>
      <c r="G109" s="4" t="s">
        <v>109</v>
      </c>
      <c r="H109" s="4" t="s">
        <v>342</v>
      </c>
      <c r="I109" s="10">
        <v>3709.52</v>
      </c>
      <c r="J109" s="10">
        <v>5995.8</v>
      </c>
      <c r="K109" s="10">
        <v>6106.83</v>
      </c>
      <c r="L109" s="10">
        <v>6549.97</v>
      </c>
      <c r="M109" s="10">
        <v>6518.78</v>
      </c>
      <c r="N109" s="11"/>
      <c r="O109" s="11"/>
      <c r="P109" s="11"/>
      <c r="Q109" s="11"/>
      <c r="R109" s="11"/>
      <c r="S109" s="11"/>
      <c r="T109" s="11"/>
      <c r="U109" s="125">
        <f t="shared" si="5"/>
        <v>28880.899999999998</v>
      </c>
      <c r="W109" s="127" t="str">
        <f t="shared" si="6"/>
        <v>155201180874</v>
      </c>
      <c r="X109" s="128">
        <f>VLOOKUP(W109,Factors!$F$4:$H$6200,3,FALSE)</f>
        <v>0.10960000000000003</v>
      </c>
      <c r="Y109" s="127" t="str">
        <f>VLOOKUP(W109,Factors!$F$4:$H$6200,2,FALSE)</f>
        <v>3-factor</v>
      </c>
      <c r="Z109" s="129">
        <f t="shared" si="7"/>
        <v>3165.3466400000007</v>
      </c>
      <c r="AA109" s="129">
        <f t="shared" si="8"/>
        <v>25715.553359999998</v>
      </c>
      <c r="AB109" s="129">
        <f t="shared" si="9"/>
        <v>28880.899999999998</v>
      </c>
    </row>
    <row r="110" spans="1:28" ht="15.75" thickBot="1" x14ac:dyDescent="0.3">
      <c r="A110" s="141" t="s">
        <v>320</v>
      </c>
      <c r="B110" s="4" t="s">
        <v>196</v>
      </c>
      <c r="C110" s="4" t="s">
        <v>197</v>
      </c>
      <c r="D110" s="4" t="s">
        <v>341</v>
      </c>
      <c r="E110" s="4" t="s">
        <v>339</v>
      </c>
      <c r="F110" s="4" t="s">
        <v>118</v>
      </c>
      <c r="G110" s="4" t="s">
        <v>119</v>
      </c>
      <c r="H110" s="4" t="s">
        <v>342</v>
      </c>
      <c r="I110" s="8">
        <v>286.08</v>
      </c>
      <c r="J110" s="8">
        <v>1323.12</v>
      </c>
      <c r="K110" s="8">
        <v>989.01</v>
      </c>
      <c r="L110" s="8">
        <v>73.260000000000005</v>
      </c>
      <c r="M110" s="8">
        <v>1318.68</v>
      </c>
      <c r="N110" s="7"/>
      <c r="O110" s="7"/>
      <c r="P110" s="7"/>
      <c r="Q110" s="7"/>
      <c r="R110" s="7"/>
      <c r="S110" s="7"/>
      <c r="T110" s="7"/>
      <c r="U110" s="125">
        <f t="shared" si="5"/>
        <v>3990.1500000000005</v>
      </c>
      <c r="W110" s="127" t="str">
        <f t="shared" si="6"/>
        <v>155201180874</v>
      </c>
      <c r="X110" s="128">
        <f>VLOOKUP(W110,Factors!$F$4:$H$6200,3,FALSE)</f>
        <v>0.10960000000000003</v>
      </c>
      <c r="Y110" s="127" t="str">
        <f>VLOOKUP(W110,Factors!$F$4:$H$6200,2,FALSE)</f>
        <v>3-factor</v>
      </c>
      <c r="Z110" s="129">
        <f t="shared" si="7"/>
        <v>437.32044000000019</v>
      </c>
      <c r="AA110" s="129">
        <f t="shared" si="8"/>
        <v>3552.8295600000001</v>
      </c>
      <c r="AB110" s="129">
        <f t="shared" si="9"/>
        <v>3990.1500000000005</v>
      </c>
    </row>
    <row r="111" spans="1:28" ht="15.75" thickBot="1" x14ac:dyDescent="0.3">
      <c r="A111" s="141" t="s">
        <v>320</v>
      </c>
      <c r="B111" s="4" t="s">
        <v>196</v>
      </c>
      <c r="C111" s="4" t="s">
        <v>197</v>
      </c>
      <c r="D111" s="4" t="s">
        <v>341</v>
      </c>
      <c r="E111" s="4" t="s">
        <v>339</v>
      </c>
      <c r="F111" s="4" t="s">
        <v>120</v>
      </c>
      <c r="G111" s="4" t="s">
        <v>121</v>
      </c>
      <c r="H111" s="4" t="s">
        <v>342</v>
      </c>
      <c r="I111" s="10">
        <v>19364.04</v>
      </c>
      <c r="J111" s="10">
        <v>13159.68</v>
      </c>
      <c r="K111" s="10">
        <v>6774.74</v>
      </c>
      <c r="L111" s="10">
        <v>9084.25</v>
      </c>
      <c r="M111" s="10">
        <v>5860.8</v>
      </c>
      <c r="N111" s="10">
        <v>293.04000000000002</v>
      </c>
      <c r="O111" s="11"/>
      <c r="P111" s="11"/>
      <c r="Q111" s="11"/>
      <c r="R111" s="11"/>
      <c r="S111" s="11"/>
      <c r="T111" s="11"/>
      <c r="U111" s="125">
        <f t="shared" si="5"/>
        <v>54536.55</v>
      </c>
      <c r="W111" s="127" t="str">
        <f t="shared" si="6"/>
        <v>155201180874</v>
      </c>
      <c r="X111" s="128">
        <f>VLOOKUP(W111,Factors!$F$4:$H$6200,3,FALSE)</f>
        <v>0.10960000000000003</v>
      </c>
      <c r="Y111" s="127" t="str">
        <f>VLOOKUP(W111,Factors!$F$4:$H$6200,2,FALSE)</f>
        <v>3-factor</v>
      </c>
      <c r="Z111" s="129">
        <f t="shared" si="7"/>
        <v>5977.2058800000023</v>
      </c>
      <c r="AA111" s="129">
        <f t="shared" si="8"/>
        <v>48559.344120000002</v>
      </c>
      <c r="AB111" s="129">
        <f t="shared" si="9"/>
        <v>54536.55</v>
      </c>
    </row>
    <row r="112" spans="1:28" ht="15.75" thickBot="1" x14ac:dyDescent="0.3">
      <c r="A112" s="141" t="s">
        <v>320</v>
      </c>
      <c r="B112" s="4" t="s">
        <v>196</v>
      </c>
      <c r="C112" s="4" t="s">
        <v>197</v>
      </c>
      <c r="D112" s="4" t="s">
        <v>341</v>
      </c>
      <c r="E112" s="4" t="s">
        <v>339</v>
      </c>
      <c r="F112" s="4" t="s">
        <v>122</v>
      </c>
      <c r="G112" s="4" t="s">
        <v>123</v>
      </c>
      <c r="H112" s="4" t="s">
        <v>342</v>
      </c>
      <c r="I112" s="8">
        <v>3393.83</v>
      </c>
      <c r="J112" s="8">
        <v>2896.5</v>
      </c>
      <c r="K112" s="8">
        <v>2422.08</v>
      </c>
      <c r="L112" s="8">
        <v>2960.09</v>
      </c>
      <c r="M112" s="8">
        <v>1609.16</v>
      </c>
      <c r="N112" s="8">
        <v>189.04</v>
      </c>
      <c r="O112" s="7"/>
      <c r="P112" s="7"/>
      <c r="Q112" s="7"/>
      <c r="R112" s="7"/>
      <c r="S112" s="7"/>
      <c r="T112" s="7"/>
      <c r="U112" s="125">
        <f t="shared" si="5"/>
        <v>13470.7</v>
      </c>
      <c r="W112" s="127" t="str">
        <f t="shared" si="6"/>
        <v>155201180874</v>
      </c>
      <c r="X112" s="128">
        <f>VLOOKUP(W112,Factors!$F$4:$H$6200,3,FALSE)</f>
        <v>0.10960000000000003</v>
      </c>
      <c r="Y112" s="127" t="str">
        <f>VLOOKUP(W112,Factors!$F$4:$H$6200,2,FALSE)</f>
        <v>3-factor</v>
      </c>
      <c r="Z112" s="129">
        <f t="shared" si="7"/>
        <v>1476.3887200000006</v>
      </c>
      <c r="AA112" s="129">
        <f t="shared" si="8"/>
        <v>11994.31128</v>
      </c>
      <c r="AB112" s="129">
        <f t="shared" si="9"/>
        <v>13470.7</v>
      </c>
    </row>
    <row r="113" spans="1:28" ht="15.75" thickBot="1" x14ac:dyDescent="0.3">
      <c r="A113" s="141" t="s">
        <v>320</v>
      </c>
      <c r="B113" s="4" t="s">
        <v>196</v>
      </c>
      <c r="C113" s="4" t="s">
        <v>197</v>
      </c>
      <c r="D113" s="4" t="s">
        <v>341</v>
      </c>
      <c r="E113" s="4" t="s">
        <v>339</v>
      </c>
      <c r="F113" s="4" t="s">
        <v>112</v>
      </c>
      <c r="G113" s="4" t="s">
        <v>113</v>
      </c>
      <c r="H113" s="4" t="s">
        <v>342</v>
      </c>
      <c r="I113" s="10">
        <v>3603.75</v>
      </c>
      <c r="J113" s="10">
        <v>2978.95</v>
      </c>
      <c r="K113" s="10">
        <v>2434.14</v>
      </c>
      <c r="L113" s="10">
        <v>2336.64</v>
      </c>
      <c r="M113" s="10">
        <v>1736.64</v>
      </c>
      <c r="N113" s="10">
        <v>40</v>
      </c>
      <c r="O113" s="11"/>
      <c r="P113" s="11"/>
      <c r="Q113" s="11"/>
      <c r="R113" s="11"/>
      <c r="S113" s="11"/>
      <c r="T113" s="11"/>
      <c r="U113" s="125">
        <f t="shared" si="5"/>
        <v>13130.119999999999</v>
      </c>
      <c r="W113" s="127" t="str">
        <f t="shared" si="6"/>
        <v>155201180874</v>
      </c>
      <c r="X113" s="128">
        <f>VLOOKUP(W113,Factors!$F$4:$H$6200,3,FALSE)</f>
        <v>0.10960000000000003</v>
      </c>
      <c r="Y113" s="127" t="str">
        <f>VLOOKUP(W113,Factors!$F$4:$H$6200,2,FALSE)</f>
        <v>3-factor</v>
      </c>
      <c r="Z113" s="129">
        <f t="shared" si="7"/>
        <v>1439.0611520000002</v>
      </c>
      <c r="AA113" s="129">
        <f t="shared" si="8"/>
        <v>11691.058847999999</v>
      </c>
      <c r="AB113" s="129">
        <f t="shared" si="9"/>
        <v>13130.119999999999</v>
      </c>
    </row>
    <row r="114" spans="1:28" ht="15.75" thickBot="1" x14ac:dyDescent="0.3">
      <c r="A114" s="141" t="s">
        <v>320</v>
      </c>
      <c r="B114" s="4" t="s">
        <v>196</v>
      </c>
      <c r="C114" s="4" t="s">
        <v>197</v>
      </c>
      <c r="D114" s="4" t="s">
        <v>332</v>
      </c>
      <c r="E114" s="4" t="s">
        <v>333</v>
      </c>
      <c r="F114" s="4" t="s">
        <v>108</v>
      </c>
      <c r="G114" s="4" t="s">
        <v>109</v>
      </c>
      <c r="H114" s="4" t="s">
        <v>271</v>
      </c>
      <c r="I114" s="8">
        <v>8879.42</v>
      </c>
      <c r="J114" s="8">
        <v>6255.96</v>
      </c>
      <c r="K114" s="8">
        <v>6289.59</v>
      </c>
      <c r="L114" s="8">
        <v>8814.9</v>
      </c>
      <c r="M114" s="8">
        <v>7926.41</v>
      </c>
      <c r="N114" s="8">
        <v>9557.92</v>
      </c>
      <c r="O114" s="8">
        <v>9557.92</v>
      </c>
      <c r="P114" s="8">
        <v>8167.68</v>
      </c>
      <c r="Q114" s="8">
        <v>9557.92</v>
      </c>
      <c r="R114" s="8">
        <v>3982.47</v>
      </c>
      <c r="S114" s="8">
        <v>8124.23</v>
      </c>
      <c r="T114" s="8">
        <v>8689.02</v>
      </c>
      <c r="U114" s="125">
        <f t="shared" si="5"/>
        <v>95803.44</v>
      </c>
      <c r="W114" s="127" t="str">
        <f t="shared" si="6"/>
        <v>155201250874</v>
      </c>
      <c r="X114" s="128">
        <f>VLOOKUP(W114,Factors!$F$4:$H$6200,3,FALSE)</f>
        <v>0.10960000000000003</v>
      </c>
      <c r="Y114" s="127" t="str">
        <f>VLOOKUP(W114,Factors!$F$4:$H$6200,2,FALSE)</f>
        <v>3-factor</v>
      </c>
      <c r="Z114" s="129">
        <f t="shared" si="7"/>
        <v>10500.057024000003</v>
      </c>
      <c r="AA114" s="129">
        <f t="shared" si="8"/>
        <v>85303.382975999994</v>
      </c>
      <c r="AB114" s="129">
        <f t="shared" si="9"/>
        <v>95803.44</v>
      </c>
    </row>
    <row r="115" spans="1:28" ht="15.75" thickBot="1" x14ac:dyDescent="0.3">
      <c r="A115" s="141" t="s">
        <v>320</v>
      </c>
      <c r="B115" s="4" t="s">
        <v>196</v>
      </c>
      <c r="C115" s="4" t="s">
        <v>197</v>
      </c>
      <c r="D115" s="4" t="s">
        <v>332</v>
      </c>
      <c r="E115" s="4" t="s">
        <v>333</v>
      </c>
      <c r="F115" s="4" t="s">
        <v>118</v>
      </c>
      <c r="G115" s="4" t="s">
        <v>119</v>
      </c>
      <c r="H115" s="4" t="s">
        <v>271</v>
      </c>
      <c r="I115" s="10">
        <v>2280.66</v>
      </c>
      <c r="J115" s="10">
        <v>4067.36</v>
      </c>
      <c r="K115" s="10">
        <v>2712.79</v>
      </c>
      <c r="L115" s="10">
        <v>1763.62</v>
      </c>
      <c r="M115" s="10">
        <v>1543.84</v>
      </c>
      <c r="N115" s="10">
        <v>1993.44</v>
      </c>
      <c r="O115" s="14">
        <v>0</v>
      </c>
      <c r="P115" s="10">
        <v>1972.68</v>
      </c>
      <c r="Q115" s="10">
        <v>1641.09</v>
      </c>
      <c r="R115" s="10">
        <v>635.4</v>
      </c>
      <c r="S115" s="10">
        <v>677.76</v>
      </c>
      <c r="T115" s="10">
        <v>2995.66</v>
      </c>
      <c r="U115" s="125">
        <f t="shared" si="5"/>
        <v>22284.3</v>
      </c>
      <c r="W115" s="127" t="str">
        <f t="shared" si="6"/>
        <v>155201250874</v>
      </c>
      <c r="X115" s="128">
        <f>VLOOKUP(W115,Factors!$F$4:$H$6200,3,FALSE)</f>
        <v>0.10960000000000003</v>
      </c>
      <c r="Y115" s="127" t="str">
        <f>VLOOKUP(W115,Factors!$F$4:$H$6200,2,FALSE)</f>
        <v>3-factor</v>
      </c>
      <c r="Z115" s="129">
        <f t="shared" si="7"/>
        <v>2442.3592800000006</v>
      </c>
      <c r="AA115" s="129">
        <f t="shared" si="8"/>
        <v>19841.940719999999</v>
      </c>
      <c r="AB115" s="129">
        <f t="shared" si="9"/>
        <v>22284.3</v>
      </c>
    </row>
    <row r="116" spans="1:28" ht="15.75" thickBot="1" x14ac:dyDescent="0.3">
      <c r="A116" s="141" t="s">
        <v>320</v>
      </c>
      <c r="B116" s="4" t="s">
        <v>196</v>
      </c>
      <c r="C116" s="4" t="s">
        <v>197</v>
      </c>
      <c r="D116" s="4" t="s">
        <v>332</v>
      </c>
      <c r="E116" s="4" t="s">
        <v>333</v>
      </c>
      <c r="F116" s="4" t="s">
        <v>120</v>
      </c>
      <c r="G116" s="4" t="s">
        <v>121</v>
      </c>
      <c r="H116" s="4" t="s">
        <v>271</v>
      </c>
      <c r="I116" s="8">
        <v>66053.02</v>
      </c>
      <c r="J116" s="8">
        <v>55093.41</v>
      </c>
      <c r="K116" s="8">
        <v>60917.03</v>
      </c>
      <c r="L116" s="8">
        <v>70491.55</v>
      </c>
      <c r="M116" s="8">
        <v>69881.08</v>
      </c>
      <c r="N116" s="8">
        <v>56813.25</v>
      </c>
      <c r="O116" s="8">
        <v>66988.009999999995</v>
      </c>
      <c r="P116" s="8">
        <v>54902.87</v>
      </c>
      <c r="Q116" s="8">
        <v>63119.199999999997</v>
      </c>
      <c r="R116" s="8">
        <v>50234.28</v>
      </c>
      <c r="S116" s="8">
        <v>49116.5</v>
      </c>
      <c r="T116" s="8">
        <v>54409.01</v>
      </c>
      <c r="U116" s="125">
        <f t="shared" si="5"/>
        <v>718019.21000000008</v>
      </c>
      <c r="W116" s="127" t="str">
        <f t="shared" si="6"/>
        <v>155201250874</v>
      </c>
      <c r="X116" s="128">
        <f>VLOOKUP(W116,Factors!$F$4:$H$6200,3,FALSE)</f>
        <v>0.10960000000000003</v>
      </c>
      <c r="Y116" s="127" t="str">
        <f>VLOOKUP(W116,Factors!$F$4:$H$6200,2,FALSE)</f>
        <v>3-factor</v>
      </c>
      <c r="Z116" s="129">
        <f t="shared" si="7"/>
        <v>78694.905416000038</v>
      </c>
      <c r="AA116" s="129">
        <f t="shared" si="8"/>
        <v>639324.30458400003</v>
      </c>
      <c r="AB116" s="129">
        <f t="shared" si="9"/>
        <v>718019.21000000008</v>
      </c>
    </row>
    <row r="117" spans="1:28" ht="15.75" thickBot="1" x14ac:dyDescent="0.3">
      <c r="A117" s="141" t="s">
        <v>320</v>
      </c>
      <c r="B117" s="4" t="s">
        <v>196</v>
      </c>
      <c r="C117" s="4" t="s">
        <v>197</v>
      </c>
      <c r="D117" s="4" t="s">
        <v>332</v>
      </c>
      <c r="E117" s="4" t="s">
        <v>333</v>
      </c>
      <c r="F117" s="4" t="s">
        <v>122</v>
      </c>
      <c r="G117" s="4" t="s">
        <v>123</v>
      </c>
      <c r="H117" s="4" t="s">
        <v>271</v>
      </c>
      <c r="I117" s="10">
        <v>12521.85</v>
      </c>
      <c r="J117" s="10">
        <v>11151.28</v>
      </c>
      <c r="K117" s="10">
        <v>8925.49</v>
      </c>
      <c r="L117" s="10">
        <v>5027.6099999999997</v>
      </c>
      <c r="M117" s="10">
        <v>8211.07</v>
      </c>
      <c r="N117" s="10">
        <v>4627.34</v>
      </c>
      <c r="O117" s="10">
        <v>1074.6400000000001</v>
      </c>
      <c r="P117" s="10">
        <v>1744.3</v>
      </c>
      <c r="Q117" s="10">
        <v>1979.23</v>
      </c>
      <c r="R117" s="10">
        <v>3319.97</v>
      </c>
      <c r="S117" s="10">
        <v>9891.7199999999993</v>
      </c>
      <c r="T117" s="10">
        <v>13164.79</v>
      </c>
      <c r="U117" s="125">
        <f t="shared" si="5"/>
        <v>81639.290000000008</v>
      </c>
      <c r="W117" s="127" t="str">
        <f t="shared" si="6"/>
        <v>155201250874</v>
      </c>
      <c r="X117" s="128">
        <f>VLOOKUP(W117,Factors!$F$4:$H$6200,3,FALSE)</f>
        <v>0.10960000000000003</v>
      </c>
      <c r="Y117" s="127" t="str">
        <f>VLOOKUP(W117,Factors!$F$4:$H$6200,2,FALSE)</f>
        <v>3-factor</v>
      </c>
      <c r="Z117" s="129">
        <f t="shared" si="7"/>
        <v>8947.6661840000033</v>
      </c>
      <c r="AA117" s="129">
        <f t="shared" si="8"/>
        <v>72691.623816000007</v>
      </c>
      <c r="AB117" s="129">
        <f t="shared" si="9"/>
        <v>81639.290000000008</v>
      </c>
    </row>
    <row r="118" spans="1:28" ht="15.75" thickBot="1" x14ac:dyDescent="0.3">
      <c r="A118" s="141" t="s">
        <v>320</v>
      </c>
      <c r="B118" s="4" t="s">
        <v>196</v>
      </c>
      <c r="C118" s="4" t="s">
        <v>197</v>
      </c>
      <c r="D118" s="4" t="s">
        <v>332</v>
      </c>
      <c r="E118" s="4" t="s">
        <v>333</v>
      </c>
      <c r="F118" s="4" t="s">
        <v>112</v>
      </c>
      <c r="G118" s="4" t="s">
        <v>113</v>
      </c>
      <c r="H118" s="4" t="s">
        <v>271</v>
      </c>
      <c r="I118" s="8">
        <v>11567.34</v>
      </c>
      <c r="J118" s="8">
        <v>10676.24</v>
      </c>
      <c r="K118" s="8">
        <v>11905.99</v>
      </c>
      <c r="L118" s="8">
        <v>12493.73</v>
      </c>
      <c r="M118" s="8">
        <v>11069.04</v>
      </c>
      <c r="N118" s="8">
        <v>10414.48</v>
      </c>
      <c r="O118" s="8">
        <v>10556.11</v>
      </c>
      <c r="P118" s="8">
        <v>10737.59</v>
      </c>
      <c r="Q118" s="8">
        <v>11481.63</v>
      </c>
      <c r="R118" s="8">
        <v>11023.51</v>
      </c>
      <c r="S118" s="8">
        <v>9808.86</v>
      </c>
      <c r="T118" s="8">
        <v>10243.120000000001</v>
      </c>
      <c r="U118" s="125">
        <f t="shared" si="5"/>
        <v>131977.64000000001</v>
      </c>
      <c r="W118" s="127" t="str">
        <f t="shared" si="6"/>
        <v>155201250874</v>
      </c>
      <c r="X118" s="128">
        <f>VLOOKUP(W118,Factors!$F$4:$H$6200,3,FALSE)</f>
        <v>0.10960000000000003</v>
      </c>
      <c r="Y118" s="127" t="str">
        <f>VLOOKUP(W118,Factors!$F$4:$H$6200,2,FALSE)</f>
        <v>3-factor</v>
      </c>
      <c r="Z118" s="129">
        <f t="shared" si="7"/>
        <v>14464.749344000005</v>
      </c>
      <c r="AA118" s="129">
        <f t="shared" si="8"/>
        <v>117512.890656</v>
      </c>
      <c r="AB118" s="129">
        <f t="shared" si="9"/>
        <v>131977.64000000001</v>
      </c>
    </row>
    <row r="119" spans="1:28" ht="15.75" thickBot="1" x14ac:dyDescent="0.3">
      <c r="A119" s="141" t="s">
        <v>373</v>
      </c>
      <c r="B119" s="4" t="s">
        <v>89</v>
      </c>
      <c r="C119" s="4" t="s">
        <v>90</v>
      </c>
      <c r="D119" s="4" t="s">
        <v>375</v>
      </c>
      <c r="E119" s="4" t="s">
        <v>376</v>
      </c>
      <c r="F119" s="4" t="s">
        <v>118</v>
      </c>
      <c r="G119" s="4" t="s">
        <v>119</v>
      </c>
      <c r="H119" s="4" t="s">
        <v>377</v>
      </c>
      <c r="I119" s="10">
        <v>2507.56</v>
      </c>
      <c r="J119" s="10">
        <v>1090.2</v>
      </c>
      <c r="K119" s="10">
        <v>2507.0100000000002</v>
      </c>
      <c r="L119" s="10">
        <v>1797.07</v>
      </c>
      <c r="M119" s="10">
        <v>1532.36</v>
      </c>
      <c r="N119" s="10">
        <v>2275.1</v>
      </c>
      <c r="O119" s="10">
        <v>3079.02</v>
      </c>
      <c r="P119" s="10">
        <v>1556.28</v>
      </c>
      <c r="Q119" s="11"/>
      <c r="R119" s="10">
        <v>2804.94</v>
      </c>
      <c r="S119" s="10">
        <v>3709.02</v>
      </c>
      <c r="T119" s="10">
        <v>6063.2</v>
      </c>
      <c r="U119" s="125">
        <f t="shared" si="5"/>
        <v>28921.760000000002</v>
      </c>
      <c r="W119" s="127" t="str">
        <f t="shared" si="6"/>
        <v>111001545875</v>
      </c>
      <c r="X119" s="128">
        <f>VLOOKUP(W119,Factors!$F$4:$H$6200,3,FALSE)</f>
        <v>8.5600000000000009E-2</v>
      </c>
      <c r="Y119" s="127" t="str">
        <f>VLOOKUP(W119,Factors!$F$4:$H$6200,2,FALSE)</f>
        <v>Sendout Volumes</v>
      </c>
      <c r="Z119" s="129">
        <f t="shared" si="7"/>
        <v>2475.7026560000004</v>
      </c>
      <c r="AA119" s="129">
        <f t="shared" si="8"/>
        <v>26446.057344000001</v>
      </c>
      <c r="AB119" s="129">
        <f t="shared" si="9"/>
        <v>28921.760000000002</v>
      </c>
    </row>
    <row r="120" spans="1:28" ht="15.75" thickBot="1" x14ac:dyDescent="0.3">
      <c r="A120" s="141" t="s">
        <v>373</v>
      </c>
      <c r="B120" s="4" t="s">
        <v>89</v>
      </c>
      <c r="C120" s="4" t="s">
        <v>90</v>
      </c>
      <c r="D120" s="4" t="s">
        <v>375</v>
      </c>
      <c r="E120" s="4" t="s">
        <v>376</v>
      </c>
      <c r="F120" s="4" t="s">
        <v>120</v>
      </c>
      <c r="G120" s="4" t="s">
        <v>121</v>
      </c>
      <c r="H120" s="4" t="s">
        <v>377</v>
      </c>
      <c r="I120" s="8">
        <v>100432.88</v>
      </c>
      <c r="J120" s="8">
        <v>85944.639999999999</v>
      </c>
      <c r="K120" s="8">
        <v>88315.49</v>
      </c>
      <c r="L120" s="8">
        <v>99677.66</v>
      </c>
      <c r="M120" s="8">
        <v>82261.02</v>
      </c>
      <c r="N120" s="8">
        <v>117291.3</v>
      </c>
      <c r="O120" s="8">
        <v>103949.33</v>
      </c>
      <c r="P120" s="8">
        <v>89795.9</v>
      </c>
      <c r="Q120" s="8">
        <v>106938.88</v>
      </c>
      <c r="R120" s="8">
        <v>94301.57</v>
      </c>
      <c r="S120" s="8">
        <v>90894.81</v>
      </c>
      <c r="T120" s="8">
        <v>112025.84</v>
      </c>
      <c r="U120" s="125">
        <f t="shared" si="5"/>
        <v>1171829.3200000003</v>
      </c>
      <c r="W120" s="127" t="str">
        <f t="shared" si="6"/>
        <v>111001545875</v>
      </c>
      <c r="X120" s="128">
        <f>VLOOKUP(W120,Factors!$F$4:$H$6200,3,FALSE)</f>
        <v>8.5600000000000009E-2</v>
      </c>
      <c r="Y120" s="127" t="str">
        <f>VLOOKUP(W120,Factors!$F$4:$H$6200,2,FALSE)</f>
        <v>Sendout Volumes</v>
      </c>
      <c r="Z120" s="129">
        <f t="shared" si="7"/>
        <v>100308.58979200004</v>
      </c>
      <c r="AA120" s="129">
        <f t="shared" si="8"/>
        <v>1071520.7302080002</v>
      </c>
      <c r="AB120" s="129">
        <f t="shared" si="9"/>
        <v>1171829.3200000003</v>
      </c>
    </row>
    <row r="121" spans="1:28" ht="15.75" thickBot="1" x14ac:dyDescent="0.3">
      <c r="A121" s="141" t="s">
        <v>373</v>
      </c>
      <c r="B121" s="4" t="s">
        <v>89</v>
      </c>
      <c r="C121" s="4" t="s">
        <v>90</v>
      </c>
      <c r="D121" s="4" t="s">
        <v>375</v>
      </c>
      <c r="E121" s="4" t="s">
        <v>376</v>
      </c>
      <c r="F121" s="4" t="s">
        <v>122</v>
      </c>
      <c r="G121" s="4" t="s">
        <v>123</v>
      </c>
      <c r="H121" s="4" t="s">
        <v>377</v>
      </c>
      <c r="I121" s="10">
        <v>23353.4</v>
      </c>
      <c r="J121" s="10">
        <v>11976.23</v>
      </c>
      <c r="K121" s="10">
        <v>8430.2099999999991</v>
      </c>
      <c r="L121" s="10">
        <v>13642.97</v>
      </c>
      <c r="M121" s="10">
        <v>10870.78</v>
      </c>
      <c r="N121" s="10">
        <v>19388.38</v>
      </c>
      <c r="O121" s="10">
        <v>19640.919999999998</v>
      </c>
      <c r="P121" s="10">
        <v>13534.03</v>
      </c>
      <c r="Q121" s="10">
        <v>17719.82</v>
      </c>
      <c r="R121" s="10">
        <v>19370.759999999998</v>
      </c>
      <c r="S121" s="10">
        <v>22315.3</v>
      </c>
      <c r="T121" s="10">
        <v>31130.2</v>
      </c>
      <c r="U121" s="125">
        <f t="shared" si="5"/>
        <v>211373.00000000003</v>
      </c>
      <c r="W121" s="127" t="str">
        <f t="shared" si="6"/>
        <v>111001545875</v>
      </c>
      <c r="X121" s="128">
        <f>VLOOKUP(W121,Factors!$F$4:$H$6200,3,FALSE)</f>
        <v>8.5600000000000009E-2</v>
      </c>
      <c r="Y121" s="127" t="str">
        <f>VLOOKUP(W121,Factors!$F$4:$H$6200,2,FALSE)</f>
        <v>Sendout Volumes</v>
      </c>
      <c r="Z121" s="129">
        <f t="shared" si="7"/>
        <v>18093.528800000004</v>
      </c>
      <c r="AA121" s="129">
        <f t="shared" si="8"/>
        <v>193279.47120000003</v>
      </c>
      <c r="AB121" s="129">
        <f t="shared" si="9"/>
        <v>211373.00000000003</v>
      </c>
    </row>
    <row r="122" spans="1:28" ht="15.75" thickBot="1" x14ac:dyDescent="0.3">
      <c r="A122" s="141" t="s">
        <v>373</v>
      </c>
      <c r="B122" s="4" t="s">
        <v>89</v>
      </c>
      <c r="C122" s="4" t="s">
        <v>90</v>
      </c>
      <c r="D122" s="4" t="s">
        <v>375</v>
      </c>
      <c r="E122" s="4" t="s">
        <v>376</v>
      </c>
      <c r="F122" s="4" t="s">
        <v>124</v>
      </c>
      <c r="G122" s="4" t="s">
        <v>125</v>
      </c>
      <c r="H122" s="4" t="s">
        <v>377</v>
      </c>
      <c r="I122" s="7"/>
      <c r="J122" s="8">
        <v>787.86</v>
      </c>
      <c r="K122" s="8">
        <v>739.83</v>
      </c>
      <c r="L122" s="8">
        <v>113</v>
      </c>
      <c r="M122" s="7"/>
      <c r="N122" s="7"/>
      <c r="O122" s="7"/>
      <c r="P122" s="8">
        <v>983</v>
      </c>
      <c r="Q122" s="7"/>
      <c r="R122" s="8">
        <v>934.32</v>
      </c>
      <c r="S122" s="7"/>
      <c r="T122" s="8">
        <v>1085.28</v>
      </c>
      <c r="U122" s="125">
        <f t="shared" si="5"/>
        <v>4643.29</v>
      </c>
      <c r="W122" s="127" t="str">
        <f t="shared" si="6"/>
        <v>111001545875</v>
      </c>
      <c r="X122" s="128">
        <f>VLOOKUP(W122,Factors!$F$4:$H$6200,3,FALSE)</f>
        <v>8.5600000000000009E-2</v>
      </c>
      <c r="Y122" s="127" t="str">
        <f>VLOOKUP(W122,Factors!$F$4:$H$6200,2,FALSE)</f>
        <v>Sendout Volumes</v>
      </c>
      <c r="Z122" s="129">
        <f t="shared" si="7"/>
        <v>397.46562400000005</v>
      </c>
      <c r="AA122" s="129">
        <f t="shared" si="8"/>
        <v>4245.8243759999996</v>
      </c>
      <c r="AB122" s="129">
        <f t="shared" si="9"/>
        <v>4643.29</v>
      </c>
    </row>
    <row r="123" spans="1:28" ht="15.75" thickBot="1" x14ac:dyDescent="0.3">
      <c r="A123" s="141" t="s">
        <v>373</v>
      </c>
      <c r="B123" s="4" t="s">
        <v>89</v>
      </c>
      <c r="C123" s="4" t="s">
        <v>90</v>
      </c>
      <c r="D123" s="4" t="s">
        <v>375</v>
      </c>
      <c r="E123" s="4" t="s">
        <v>376</v>
      </c>
      <c r="F123" s="4" t="s">
        <v>112</v>
      </c>
      <c r="G123" s="4" t="s">
        <v>113</v>
      </c>
      <c r="H123" s="4" t="s">
        <v>377</v>
      </c>
      <c r="I123" s="10">
        <v>15967.37</v>
      </c>
      <c r="J123" s="10">
        <v>14443.16</v>
      </c>
      <c r="K123" s="10">
        <v>16012.76</v>
      </c>
      <c r="L123" s="10">
        <v>16937.3</v>
      </c>
      <c r="M123" s="10">
        <v>13691.88</v>
      </c>
      <c r="N123" s="10">
        <v>16869.03</v>
      </c>
      <c r="O123" s="10">
        <v>15679.64</v>
      </c>
      <c r="P123" s="10">
        <v>15193.24</v>
      </c>
      <c r="Q123" s="10">
        <v>16123.1</v>
      </c>
      <c r="R123" s="10">
        <v>16475.25</v>
      </c>
      <c r="S123" s="10">
        <v>15290.97</v>
      </c>
      <c r="T123" s="10">
        <v>17940.41</v>
      </c>
      <c r="U123" s="125">
        <f t="shared" si="5"/>
        <v>190624.11000000002</v>
      </c>
      <c r="W123" s="127" t="str">
        <f t="shared" si="6"/>
        <v>111001545875</v>
      </c>
      <c r="X123" s="128">
        <f>VLOOKUP(W123,Factors!$F$4:$H$6200,3,FALSE)</f>
        <v>8.5600000000000009E-2</v>
      </c>
      <c r="Y123" s="127" t="str">
        <f>VLOOKUP(W123,Factors!$F$4:$H$6200,2,FALSE)</f>
        <v>Sendout Volumes</v>
      </c>
      <c r="Z123" s="129">
        <f t="shared" si="7"/>
        <v>16317.423816000002</v>
      </c>
      <c r="AA123" s="129">
        <f t="shared" si="8"/>
        <v>174306.68618400002</v>
      </c>
      <c r="AB123" s="129">
        <f t="shared" si="9"/>
        <v>190624.11000000002</v>
      </c>
    </row>
    <row r="124" spans="1:28" ht="15.75" thickBot="1" x14ac:dyDescent="0.3">
      <c r="A124" s="141" t="s">
        <v>408</v>
      </c>
      <c r="B124" s="4" t="s">
        <v>334</v>
      </c>
      <c r="C124" s="4" t="s">
        <v>335</v>
      </c>
      <c r="D124" s="4" t="s">
        <v>427</v>
      </c>
      <c r="E124" s="4" t="s">
        <v>428</v>
      </c>
      <c r="F124" s="4" t="s">
        <v>184</v>
      </c>
      <c r="G124" s="4" t="s">
        <v>185</v>
      </c>
      <c r="H124" s="4" t="s">
        <v>429</v>
      </c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8">
        <v>-580100</v>
      </c>
      <c r="U124" s="125">
        <f t="shared" si="5"/>
        <v>-580100</v>
      </c>
      <c r="W124" s="127" t="str">
        <f t="shared" si="6"/>
        <v>135101620878</v>
      </c>
      <c r="X124" s="128">
        <f>VLOOKUP(W124,Factors!$F$4:$H$6200,3,FALSE)</f>
        <v>0.11529999999999996</v>
      </c>
      <c r="Y124" s="127" t="str">
        <f>VLOOKUP(W124,Factors!$F$4:$H$6200,2,FALSE)</f>
        <v>Customers-All</v>
      </c>
      <c r="Z124" s="129">
        <f t="shared" si="7"/>
        <v>-66885.52999999997</v>
      </c>
      <c r="AA124" s="129">
        <f t="shared" si="8"/>
        <v>-513214.47000000003</v>
      </c>
      <c r="AB124" s="129">
        <f t="shared" si="9"/>
        <v>-580100</v>
      </c>
    </row>
    <row r="125" spans="1:28" ht="15.75" thickBot="1" x14ac:dyDescent="0.3">
      <c r="A125" s="141" t="s">
        <v>408</v>
      </c>
      <c r="B125" s="4" t="s">
        <v>334</v>
      </c>
      <c r="C125" s="4" t="s">
        <v>335</v>
      </c>
      <c r="D125" s="4" t="s">
        <v>427</v>
      </c>
      <c r="E125" s="4" t="s">
        <v>428</v>
      </c>
      <c r="F125" s="4" t="s">
        <v>120</v>
      </c>
      <c r="G125" s="4" t="s">
        <v>121</v>
      </c>
      <c r="H125" s="4" t="s">
        <v>429</v>
      </c>
      <c r="I125" s="10">
        <v>20765.560000000001</v>
      </c>
      <c r="J125" s="10">
        <v>17329.419999999998</v>
      </c>
      <c r="K125" s="10">
        <v>17208.349999999999</v>
      </c>
      <c r="L125" s="10">
        <v>19080.13</v>
      </c>
      <c r="M125" s="10">
        <v>17072.47</v>
      </c>
      <c r="N125" s="10">
        <v>15698.83</v>
      </c>
      <c r="O125" s="10">
        <v>15457.29</v>
      </c>
      <c r="P125" s="10">
        <v>13525.16</v>
      </c>
      <c r="Q125" s="10">
        <v>13055.02</v>
      </c>
      <c r="R125" s="10">
        <v>13178.18</v>
      </c>
      <c r="S125" s="10">
        <v>11484.71</v>
      </c>
      <c r="T125" s="10">
        <v>13763.2</v>
      </c>
      <c r="U125" s="125">
        <f t="shared" si="5"/>
        <v>187618.31999999998</v>
      </c>
      <c r="W125" s="127" t="str">
        <f t="shared" si="6"/>
        <v>135101620878</v>
      </c>
      <c r="X125" s="128">
        <f>VLOOKUP(W125,Factors!$F$4:$H$6200,3,FALSE)</f>
        <v>0.11529999999999996</v>
      </c>
      <c r="Y125" s="127" t="str">
        <f>VLOOKUP(W125,Factors!$F$4:$H$6200,2,FALSE)</f>
        <v>Customers-All</v>
      </c>
      <c r="Z125" s="129">
        <f t="shared" si="7"/>
        <v>21632.392295999991</v>
      </c>
      <c r="AA125" s="129">
        <f t="shared" si="8"/>
        <v>165985.92770399997</v>
      </c>
      <c r="AB125" s="129">
        <f t="shared" si="9"/>
        <v>187618.31999999995</v>
      </c>
    </row>
    <row r="126" spans="1:28" ht="15.75" thickBot="1" x14ac:dyDescent="0.3">
      <c r="A126" s="141" t="s">
        <v>408</v>
      </c>
      <c r="B126" s="4" t="s">
        <v>334</v>
      </c>
      <c r="C126" s="4" t="s">
        <v>335</v>
      </c>
      <c r="D126" s="4" t="s">
        <v>427</v>
      </c>
      <c r="E126" s="4" t="s">
        <v>428</v>
      </c>
      <c r="F126" s="4" t="s">
        <v>122</v>
      </c>
      <c r="G126" s="4" t="s">
        <v>123</v>
      </c>
      <c r="H126" s="4" t="s">
        <v>429</v>
      </c>
      <c r="I126" s="8">
        <v>22.31</v>
      </c>
      <c r="J126" s="8">
        <v>89.25</v>
      </c>
      <c r="K126" s="8">
        <v>169.82</v>
      </c>
      <c r="L126" s="8">
        <v>135.86000000000001</v>
      </c>
      <c r="M126" s="8">
        <v>45.28</v>
      </c>
      <c r="N126" s="8">
        <v>67.930000000000007</v>
      </c>
      <c r="O126" s="7"/>
      <c r="P126" s="8">
        <v>113.21</v>
      </c>
      <c r="Q126" s="8">
        <v>46.18</v>
      </c>
      <c r="R126" s="7"/>
      <c r="S126" s="7"/>
      <c r="T126" s="8">
        <v>80.83</v>
      </c>
      <c r="U126" s="125">
        <f t="shared" si="5"/>
        <v>770.67000000000007</v>
      </c>
      <c r="W126" s="127" t="str">
        <f t="shared" si="6"/>
        <v>135101620878</v>
      </c>
      <c r="X126" s="128">
        <f>VLOOKUP(W126,Factors!$F$4:$H$6200,3,FALSE)</f>
        <v>0.11529999999999996</v>
      </c>
      <c r="Y126" s="127" t="str">
        <f>VLOOKUP(W126,Factors!$F$4:$H$6200,2,FALSE)</f>
        <v>Customers-All</v>
      </c>
      <c r="Z126" s="129">
        <f t="shared" si="7"/>
        <v>88.858250999999981</v>
      </c>
      <c r="AA126" s="129">
        <f t="shared" si="8"/>
        <v>681.81174900000008</v>
      </c>
      <c r="AB126" s="129">
        <f t="shared" si="9"/>
        <v>770.67000000000007</v>
      </c>
    </row>
    <row r="127" spans="1:28" ht="15.75" thickBot="1" x14ac:dyDescent="0.3">
      <c r="A127" s="141" t="s">
        <v>408</v>
      </c>
      <c r="B127" s="4" t="s">
        <v>334</v>
      </c>
      <c r="C127" s="4" t="s">
        <v>335</v>
      </c>
      <c r="D127" s="4" t="s">
        <v>427</v>
      </c>
      <c r="E127" s="4" t="s">
        <v>428</v>
      </c>
      <c r="F127" s="4" t="s">
        <v>112</v>
      </c>
      <c r="G127" s="4" t="s">
        <v>113</v>
      </c>
      <c r="H127" s="4" t="s">
        <v>429</v>
      </c>
      <c r="I127" s="10">
        <v>2989.05</v>
      </c>
      <c r="J127" s="10">
        <v>2724.98</v>
      </c>
      <c r="K127" s="10">
        <v>2901.21</v>
      </c>
      <c r="L127" s="10">
        <v>3033.2</v>
      </c>
      <c r="M127" s="10">
        <v>2637.57</v>
      </c>
      <c r="N127" s="10">
        <v>2175.96</v>
      </c>
      <c r="O127" s="10">
        <v>2176.0100000000002</v>
      </c>
      <c r="P127" s="10">
        <v>2077.08</v>
      </c>
      <c r="Q127" s="10">
        <v>2218.9299999999998</v>
      </c>
      <c r="R127" s="10">
        <v>2319.8200000000002</v>
      </c>
      <c r="S127" s="10">
        <v>2118.09</v>
      </c>
      <c r="T127" s="10">
        <v>2218.92</v>
      </c>
      <c r="U127" s="125">
        <f t="shared" si="5"/>
        <v>29590.820000000007</v>
      </c>
      <c r="W127" s="127" t="str">
        <f t="shared" si="6"/>
        <v>135101620878</v>
      </c>
      <c r="X127" s="128">
        <f>VLOOKUP(W127,Factors!$F$4:$H$6200,3,FALSE)</f>
        <v>0.11529999999999996</v>
      </c>
      <c r="Y127" s="127" t="str">
        <f>VLOOKUP(W127,Factors!$F$4:$H$6200,2,FALSE)</f>
        <v>Customers-All</v>
      </c>
      <c r="Z127" s="129">
        <f t="shared" si="7"/>
        <v>3411.8215459999997</v>
      </c>
      <c r="AA127" s="129">
        <f t="shared" si="8"/>
        <v>26178.998454000008</v>
      </c>
      <c r="AB127" s="129">
        <f t="shared" si="9"/>
        <v>29590.820000000007</v>
      </c>
    </row>
    <row r="128" spans="1:28" ht="15.75" thickBot="1" x14ac:dyDescent="0.3">
      <c r="A128" s="141" t="s">
        <v>408</v>
      </c>
      <c r="B128" s="4" t="s">
        <v>334</v>
      </c>
      <c r="C128" s="4" t="s">
        <v>335</v>
      </c>
      <c r="D128" s="4" t="s">
        <v>430</v>
      </c>
      <c r="E128" s="4" t="s">
        <v>431</v>
      </c>
      <c r="F128" s="4" t="s">
        <v>108</v>
      </c>
      <c r="G128" s="4" t="s">
        <v>109</v>
      </c>
      <c r="H128" s="4" t="s">
        <v>213</v>
      </c>
      <c r="I128" s="10">
        <v>95274.45</v>
      </c>
      <c r="J128" s="10">
        <v>83281.98</v>
      </c>
      <c r="K128" s="10">
        <v>87119.48</v>
      </c>
      <c r="L128" s="10">
        <v>103639.33</v>
      </c>
      <c r="M128" s="10">
        <v>108394.17</v>
      </c>
      <c r="N128" s="10">
        <v>121822.85</v>
      </c>
      <c r="O128" s="10">
        <v>122911.75</v>
      </c>
      <c r="P128" s="10">
        <v>113257.35</v>
      </c>
      <c r="Q128" s="10">
        <v>118424.15</v>
      </c>
      <c r="R128" s="10">
        <v>116674.2</v>
      </c>
      <c r="S128" s="10">
        <v>110574.33</v>
      </c>
      <c r="T128" s="10">
        <v>109480.65</v>
      </c>
      <c r="U128" s="125">
        <f t="shared" si="5"/>
        <v>1290854.69</v>
      </c>
      <c r="W128" s="127" t="str">
        <f t="shared" si="6"/>
        <v>135101630878</v>
      </c>
      <c r="X128" s="128">
        <f>VLOOKUP(W128,Factors!$F$4:$H$6200,3,FALSE)</f>
        <v>0.11529999999999996</v>
      </c>
      <c r="Y128" s="127" t="str">
        <f>VLOOKUP(W128,Factors!$F$4:$H$6200,2,FALSE)</f>
        <v>Customers-All</v>
      </c>
      <c r="Z128" s="129">
        <f t="shared" si="7"/>
        <v>148835.54575699993</v>
      </c>
      <c r="AA128" s="129">
        <f t="shared" si="8"/>
        <v>1142019.1442430001</v>
      </c>
      <c r="AB128" s="129">
        <f t="shared" si="9"/>
        <v>1290854.69</v>
      </c>
    </row>
    <row r="129" spans="1:28" ht="15.75" thickBot="1" x14ac:dyDescent="0.3">
      <c r="A129" s="141" t="s">
        <v>408</v>
      </c>
      <c r="B129" s="4" t="s">
        <v>334</v>
      </c>
      <c r="C129" s="4" t="s">
        <v>335</v>
      </c>
      <c r="D129" s="4" t="s">
        <v>430</v>
      </c>
      <c r="E129" s="4" t="s">
        <v>431</v>
      </c>
      <c r="F129" s="4" t="s">
        <v>118</v>
      </c>
      <c r="G129" s="4" t="s">
        <v>119</v>
      </c>
      <c r="H129" s="4" t="s">
        <v>213</v>
      </c>
      <c r="I129" s="8">
        <v>2127.7199999999998</v>
      </c>
      <c r="J129" s="8">
        <v>2342.2800000000002</v>
      </c>
      <c r="K129" s="8">
        <v>2794.95</v>
      </c>
      <c r="L129" s="8">
        <v>3337.51</v>
      </c>
      <c r="M129" s="8">
        <v>1891.5</v>
      </c>
      <c r="N129" s="8">
        <v>2340</v>
      </c>
      <c r="O129" s="8">
        <v>1755</v>
      </c>
      <c r="P129" s="8">
        <v>780</v>
      </c>
      <c r="Q129" s="8">
        <v>1352.52</v>
      </c>
      <c r="R129" s="8">
        <v>1054.17</v>
      </c>
      <c r="S129" s="8">
        <v>2585.6999999999998</v>
      </c>
      <c r="T129" s="8">
        <v>1573.95</v>
      </c>
      <c r="U129" s="125">
        <f t="shared" si="5"/>
        <v>23935.300000000003</v>
      </c>
      <c r="W129" s="127" t="str">
        <f t="shared" si="6"/>
        <v>135101630878</v>
      </c>
      <c r="X129" s="128">
        <f>VLOOKUP(W129,Factors!$F$4:$H$6200,3,FALSE)</f>
        <v>0.11529999999999996</v>
      </c>
      <c r="Y129" s="127" t="str">
        <f>VLOOKUP(W129,Factors!$F$4:$H$6200,2,FALSE)</f>
        <v>Customers-All</v>
      </c>
      <c r="Z129" s="129">
        <f t="shared" si="7"/>
        <v>2759.7400899999993</v>
      </c>
      <c r="AA129" s="129">
        <f t="shared" si="8"/>
        <v>21175.559910000004</v>
      </c>
      <c r="AB129" s="129">
        <f t="shared" si="9"/>
        <v>23935.300000000003</v>
      </c>
    </row>
    <row r="130" spans="1:28" ht="15.75" thickBot="1" x14ac:dyDescent="0.3">
      <c r="A130" s="141" t="s">
        <v>408</v>
      </c>
      <c r="B130" s="4" t="s">
        <v>334</v>
      </c>
      <c r="C130" s="4" t="s">
        <v>335</v>
      </c>
      <c r="D130" s="4" t="s">
        <v>430</v>
      </c>
      <c r="E130" s="4" t="s">
        <v>431</v>
      </c>
      <c r="F130" s="4" t="s">
        <v>120</v>
      </c>
      <c r="G130" s="4" t="s">
        <v>121</v>
      </c>
      <c r="H130" s="4" t="s">
        <v>213</v>
      </c>
      <c r="I130" s="10">
        <v>37850.9</v>
      </c>
      <c r="J130" s="10">
        <v>31140.78</v>
      </c>
      <c r="K130" s="10">
        <v>34762.74</v>
      </c>
      <c r="L130" s="10">
        <v>38238.85</v>
      </c>
      <c r="M130" s="10">
        <v>34652.559999999998</v>
      </c>
      <c r="N130" s="10">
        <v>29583.91</v>
      </c>
      <c r="O130" s="10">
        <v>33216.480000000003</v>
      </c>
      <c r="P130" s="10">
        <v>28929.74</v>
      </c>
      <c r="Q130" s="10">
        <v>32634.720000000001</v>
      </c>
      <c r="R130" s="10">
        <v>26984.74</v>
      </c>
      <c r="S130" s="10">
        <v>30963.29</v>
      </c>
      <c r="T130" s="10">
        <v>29263.34</v>
      </c>
      <c r="U130" s="125">
        <f t="shared" si="5"/>
        <v>388222.05000000005</v>
      </c>
      <c r="W130" s="127" t="str">
        <f t="shared" si="6"/>
        <v>135101630878</v>
      </c>
      <c r="X130" s="128">
        <f>VLOOKUP(W130,Factors!$F$4:$H$6200,3,FALSE)</f>
        <v>0.11529999999999996</v>
      </c>
      <c r="Y130" s="127" t="str">
        <f>VLOOKUP(W130,Factors!$F$4:$H$6200,2,FALSE)</f>
        <v>Customers-All</v>
      </c>
      <c r="Z130" s="129">
        <f t="shared" si="7"/>
        <v>44762.002364999986</v>
      </c>
      <c r="AA130" s="129">
        <f t="shared" si="8"/>
        <v>343460.04763500008</v>
      </c>
      <c r="AB130" s="129">
        <f t="shared" si="9"/>
        <v>388222.05000000005</v>
      </c>
    </row>
    <row r="131" spans="1:28" ht="15.75" thickBot="1" x14ac:dyDescent="0.3">
      <c r="A131" s="141" t="s">
        <v>408</v>
      </c>
      <c r="B131" s="4" t="s">
        <v>334</v>
      </c>
      <c r="C131" s="4" t="s">
        <v>335</v>
      </c>
      <c r="D131" s="4" t="s">
        <v>430</v>
      </c>
      <c r="E131" s="4" t="s">
        <v>431</v>
      </c>
      <c r="F131" s="4" t="s">
        <v>122</v>
      </c>
      <c r="G131" s="4" t="s">
        <v>123</v>
      </c>
      <c r="H131" s="4" t="s">
        <v>213</v>
      </c>
      <c r="I131" s="8">
        <v>2499.5</v>
      </c>
      <c r="J131" s="8">
        <v>1992.12</v>
      </c>
      <c r="K131" s="8">
        <v>2560.7399999999998</v>
      </c>
      <c r="L131" s="8">
        <v>2540.4499999999998</v>
      </c>
      <c r="M131" s="8">
        <v>2263.73</v>
      </c>
      <c r="N131" s="8">
        <v>1125.58</v>
      </c>
      <c r="O131" s="8">
        <v>444.17</v>
      </c>
      <c r="P131" s="8">
        <v>492.61</v>
      </c>
      <c r="Q131" s="8">
        <v>978.86</v>
      </c>
      <c r="R131" s="8">
        <v>2366.77</v>
      </c>
      <c r="S131" s="8">
        <v>3423.14</v>
      </c>
      <c r="T131" s="8">
        <v>3399.78</v>
      </c>
      <c r="U131" s="125">
        <f t="shared" si="5"/>
        <v>24087.449999999997</v>
      </c>
      <c r="W131" s="127" t="str">
        <f t="shared" si="6"/>
        <v>135101630878</v>
      </c>
      <c r="X131" s="128">
        <f>VLOOKUP(W131,Factors!$F$4:$H$6200,3,FALSE)</f>
        <v>0.11529999999999996</v>
      </c>
      <c r="Y131" s="127" t="str">
        <f>VLOOKUP(W131,Factors!$F$4:$H$6200,2,FALSE)</f>
        <v>Customers-All</v>
      </c>
      <c r="Z131" s="129">
        <f t="shared" si="7"/>
        <v>2777.2829849999985</v>
      </c>
      <c r="AA131" s="129">
        <f t="shared" si="8"/>
        <v>21310.167014999999</v>
      </c>
      <c r="AB131" s="129">
        <f t="shared" si="9"/>
        <v>24087.449999999997</v>
      </c>
    </row>
    <row r="132" spans="1:28" ht="15.75" thickBot="1" x14ac:dyDescent="0.3">
      <c r="A132" s="141" t="s">
        <v>408</v>
      </c>
      <c r="B132" s="4" t="s">
        <v>334</v>
      </c>
      <c r="C132" s="4" t="s">
        <v>335</v>
      </c>
      <c r="D132" s="4" t="s">
        <v>430</v>
      </c>
      <c r="E132" s="4" t="s">
        <v>431</v>
      </c>
      <c r="F132" s="4" t="s">
        <v>124</v>
      </c>
      <c r="G132" s="4" t="s">
        <v>125</v>
      </c>
      <c r="H132" s="4" t="s">
        <v>213</v>
      </c>
      <c r="I132" s="10">
        <v>675.36</v>
      </c>
      <c r="J132" s="10">
        <v>1041.18</v>
      </c>
      <c r="K132" s="10">
        <v>838.42</v>
      </c>
      <c r="L132" s="10">
        <v>3581.34</v>
      </c>
      <c r="M132" s="10">
        <v>638</v>
      </c>
      <c r="N132" s="10">
        <v>1189</v>
      </c>
      <c r="O132" s="10">
        <v>1740</v>
      </c>
      <c r="P132" s="10">
        <v>638</v>
      </c>
      <c r="Q132" s="10">
        <v>946.56</v>
      </c>
      <c r="R132" s="10">
        <v>1301.52</v>
      </c>
      <c r="S132" s="10">
        <v>1656.48</v>
      </c>
      <c r="T132" s="10">
        <v>946.56</v>
      </c>
      <c r="U132" s="125">
        <f t="shared" si="5"/>
        <v>15192.419999999998</v>
      </c>
      <c r="W132" s="127" t="str">
        <f t="shared" si="6"/>
        <v>135101630878</v>
      </c>
      <c r="X132" s="128">
        <f>VLOOKUP(W132,Factors!$F$4:$H$6200,3,FALSE)</f>
        <v>0.11529999999999996</v>
      </c>
      <c r="Y132" s="127" t="str">
        <f>VLOOKUP(W132,Factors!$F$4:$H$6200,2,FALSE)</f>
        <v>Customers-All</v>
      </c>
      <c r="Z132" s="129">
        <f t="shared" si="7"/>
        <v>1751.6860259999992</v>
      </c>
      <c r="AA132" s="129">
        <f t="shared" si="8"/>
        <v>13440.733973999999</v>
      </c>
      <c r="AB132" s="129">
        <f t="shared" si="9"/>
        <v>15192.419999999998</v>
      </c>
    </row>
    <row r="133" spans="1:28" ht="15.75" thickBot="1" x14ac:dyDescent="0.3">
      <c r="A133" s="141" t="s">
        <v>408</v>
      </c>
      <c r="B133" s="4" t="s">
        <v>334</v>
      </c>
      <c r="C133" s="4" t="s">
        <v>335</v>
      </c>
      <c r="D133" s="4" t="s">
        <v>430</v>
      </c>
      <c r="E133" s="4" t="s">
        <v>431</v>
      </c>
      <c r="F133" s="4" t="s">
        <v>110</v>
      </c>
      <c r="G133" s="4" t="s">
        <v>111</v>
      </c>
      <c r="H133" s="4" t="s">
        <v>213</v>
      </c>
      <c r="I133" s="7"/>
      <c r="J133" s="7"/>
      <c r="K133" s="8">
        <v>2698.67</v>
      </c>
      <c r="L133" s="8">
        <v>-2698.67</v>
      </c>
      <c r="M133" s="7"/>
      <c r="N133" s="7"/>
      <c r="O133" s="7"/>
      <c r="P133" s="7"/>
      <c r="Q133" s="7"/>
      <c r="R133" s="7"/>
      <c r="S133" s="7"/>
      <c r="T133" s="7"/>
      <c r="U133" s="125">
        <f t="shared" si="5"/>
        <v>0</v>
      </c>
      <c r="W133" s="127" t="str">
        <f t="shared" si="6"/>
        <v>135101630878</v>
      </c>
      <c r="X133" s="128">
        <f>VLOOKUP(W133,Factors!$F$4:$H$6200,3,FALSE)</f>
        <v>0.11529999999999996</v>
      </c>
      <c r="Y133" s="127" t="str">
        <f>VLOOKUP(W133,Factors!$F$4:$H$6200,2,FALSE)</f>
        <v>Customers-All</v>
      </c>
      <c r="Z133" s="129">
        <f t="shared" si="7"/>
        <v>0</v>
      </c>
      <c r="AA133" s="129">
        <f t="shared" si="8"/>
        <v>0</v>
      </c>
      <c r="AB133" s="129">
        <f t="shared" si="9"/>
        <v>0</v>
      </c>
    </row>
    <row r="134" spans="1:28" ht="15.75" thickBot="1" x14ac:dyDescent="0.3">
      <c r="A134" s="141" t="s">
        <v>408</v>
      </c>
      <c r="B134" s="4" t="s">
        <v>334</v>
      </c>
      <c r="C134" s="4" t="s">
        <v>335</v>
      </c>
      <c r="D134" s="4" t="s">
        <v>430</v>
      </c>
      <c r="E134" s="4" t="s">
        <v>431</v>
      </c>
      <c r="F134" s="4" t="s">
        <v>112</v>
      </c>
      <c r="G134" s="4" t="s">
        <v>113</v>
      </c>
      <c r="H134" s="4" t="s">
        <v>213</v>
      </c>
      <c r="I134" s="10">
        <v>20713.38</v>
      </c>
      <c r="J134" s="10">
        <v>20415.68</v>
      </c>
      <c r="K134" s="10">
        <v>21097.78</v>
      </c>
      <c r="L134" s="10">
        <v>21796.49</v>
      </c>
      <c r="M134" s="10">
        <v>21191.200000000001</v>
      </c>
      <c r="N134" s="10">
        <v>21326.1</v>
      </c>
      <c r="O134" s="10">
        <v>22339.56</v>
      </c>
      <c r="P134" s="10">
        <v>22433.33</v>
      </c>
      <c r="Q134" s="10">
        <v>23472.48</v>
      </c>
      <c r="R134" s="10">
        <v>23596.76</v>
      </c>
      <c r="S134" s="10">
        <v>23204.67</v>
      </c>
      <c r="T134" s="10">
        <v>23374.91</v>
      </c>
      <c r="U134" s="125">
        <f t="shared" ref="U134:U197" si="10">SUM(I134:T134)</f>
        <v>264962.34000000003</v>
      </c>
      <c r="W134" s="127" t="str">
        <f t="shared" ref="W134:W197" si="11">CONCATENATE(B134,RIGHT(D134,4),A134)</f>
        <v>135101630878</v>
      </c>
      <c r="X134" s="128">
        <f>VLOOKUP(W134,Factors!$F$4:$H$6200,3,FALSE)</f>
        <v>0.11529999999999996</v>
      </c>
      <c r="Y134" s="127" t="str">
        <f>VLOOKUP(W134,Factors!$F$4:$H$6200,2,FALSE)</f>
        <v>Customers-All</v>
      </c>
      <c r="Z134" s="129">
        <f t="shared" ref="Z134:Z197" si="12">U134*X134</f>
        <v>30550.157801999991</v>
      </c>
      <c r="AA134" s="129">
        <f t="shared" ref="AA134:AA197" si="13">U134-Z134</f>
        <v>234412.18219800002</v>
      </c>
      <c r="AB134" s="129">
        <f t="shared" ref="AB134:AB197" si="14">Z134+AA134</f>
        <v>264962.34000000003</v>
      </c>
    </row>
    <row r="135" spans="1:28" ht="15.75" thickBot="1" x14ac:dyDescent="0.3">
      <c r="A135" s="141" t="s">
        <v>437</v>
      </c>
      <c r="B135" s="4" t="s">
        <v>406</v>
      </c>
      <c r="C135" s="4" t="s">
        <v>407</v>
      </c>
      <c r="D135" s="4" t="s">
        <v>443</v>
      </c>
      <c r="E135" s="4" t="s">
        <v>442</v>
      </c>
      <c r="F135" s="4" t="s">
        <v>108</v>
      </c>
      <c r="G135" s="4" t="s">
        <v>109</v>
      </c>
      <c r="H135" s="4" t="s">
        <v>444</v>
      </c>
      <c r="I135" s="10">
        <v>6962.28</v>
      </c>
      <c r="J135" s="10">
        <v>6107.01</v>
      </c>
      <c r="K135" s="10">
        <v>7386.38</v>
      </c>
      <c r="L135" s="10">
        <v>9262.36</v>
      </c>
      <c r="M135" s="10">
        <v>9703.42</v>
      </c>
      <c r="N135" s="10">
        <v>6909.5</v>
      </c>
      <c r="O135" s="10">
        <v>9970.34</v>
      </c>
      <c r="P135" s="10">
        <v>8973.31</v>
      </c>
      <c r="Q135" s="10">
        <v>5438.37</v>
      </c>
      <c r="R135" s="10">
        <v>7439.99</v>
      </c>
      <c r="S135" s="10">
        <v>7704.35</v>
      </c>
      <c r="T135" s="10">
        <v>9063.9500000000007</v>
      </c>
      <c r="U135" s="125">
        <f t="shared" si="10"/>
        <v>94921.260000000009</v>
      </c>
      <c r="W135" s="127" t="str">
        <f t="shared" si="11"/>
        <v>113201625879</v>
      </c>
      <c r="X135" s="128">
        <f>VLOOKUP(W135,Factors!$F$4:$H$6200,3,FALSE)</f>
        <v>0.11529999999999996</v>
      </c>
      <c r="Y135" s="127" t="str">
        <f>VLOOKUP(W135,Factors!$F$4:$H$6200,2,FALSE)</f>
        <v>Customers-All</v>
      </c>
      <c r="Z135" s="129">
        <f t="shared" si="12"/>
        <v>10944.421277999998</v>
      </c>
      <c r="AA135" s="129">
        <f t="shared" si="13"/>
        <v>83976.838722000015</v>
      </c>
      <c r="AB135" s="129">
        <f t="shared" si="14"/>
        <v>94921.260000000009</v>
      </c>
    </row>
    <row r="136" spans="1:28" ht="15.75" thickBot="1" x14ac:dyDescent="0.3">
      <c r="A136" s="141" t="s">
        <v>437</v>
      </c>
      <c r="B136" s="4" t="s">
        <v>406</v>
      </c>
      <c r="C136" s="4" t="s">
        <v>407</v>
      </c>
      <c r="D136" s="4" t="s">
        <v>443</v>
      </c>
      <c r="E136" s="4" t="s">
        <v>442</v>
      </c>
      <c r="F136" s="4" t="s">
        <v>118</v>
      </c>
      <c r="G136" s="4" t="s">
        <v>119</v>
      </c>
      <c r="H136" s="4" t="s">
        <v>444</v>
      </c>
      <c r="I136" s="8">
        <v>562.66</v>
      </c>
      <c r="J136" s="13">
        <v>0</v>
      </c>
      <c r="K136" s="8">
        <v>442.2</v>
      </c>
      <c r="L136" s="7"/>
      <c r="M136" s="8">
        <v>707.52</v>
      </c>
      <c r="N136" s="8">
        <v>1171.83</v>
      </c>
      <c r="O136" s="7"/>
      <c r="P136" s="7"/>
      <c r="Q136" s="7"/>
      <c r="R136" s="7"/>
      <c r="S136" s="8">
        <v>1646.15</v>
      </c>
      <c r="T136" s="8">
        <v>180.4</v>
      </c>
      <c r="U136" s="125">
        <f t="shared" si="10"/>
        <v>4710.76</v>
      </c>
      <c r="W136" s="127" t="str">
        <f t="shared" si="11"/>
        <v>113201625879</v>
      </c>
      <c r="X136" s="128">
        <f>VLOOKUP(W136,Factors!$F$4:$H$6200,3,FALSE)</f>
        <v>0.11529999999999996</v>
      </c>
      <c r="Y136" s="127" t="str">
        <f>VLOOKUP(W136,Factors!$F$4:$H$6200,2,FALSE)</f>
        <v>Customers-All</v>
      </c>
      <c r="Z136" s="129">
        <f t="shared" si="12"/>
        <v>543.15062799999987</v>
      </c>
      <c r="AA136" s="129">
        <f t="shared" si="13"/>
        <v>4167.6093720000008</v>
      </c>
      <c r="AB136" s="129">
        <f t="shared" si="14"/>
        <v>4710.76</v>
      </c>
    </row>
    <row r="137" spans="1:28" ht="15.75" thickBot="1" x14ac:dyDescent="0.3">
      <c r="A137" s="141" t="s">
        <v>437</v>
      </c>
      <c r="B137" s="4" t="s">
        <v>406</v>
      </c>
      <c r="C137" s="4" t="s">
        <v>407</v>
      </c>
      <c r="D137" s="4" t="s">
        <v>443</v>
      </c>
      <c r="E137" s="4" t="s">
        <v>442</v>
      </c>
      <c r="F137" s="4" t="s">
        <v>120</v>
      </c>
      <c r="G137" s="4" t="s">
        <v>121</v>
      </c>
      <c r="H137" s="4" t="s">
        <v>444</v>
      </c>
      <c r="I137" s="10">
        <v>28414.53</v>
      </c>
      <c r="J137" s="10">
        <v>20577.650000000001</v>
      </c>
      <c r="K137" s="10">
        <v>21358.54</v>
      </c>
      <c r="L137" s="10">
        <v>29937.23</v>
      </c>
      <c r="M137" s="10">
        <v>27239.85</v>
      </c>
      <c r="N137" s="10">
        <v>28654.92</v>
      </c>
      <c r="O137" s="10">
        <v>30069.84</v>
      </c>
      <c r="P137" s="10">
        <v>25802.799999999999</v>
      </c>
      <c r="Q137" s="10">
        <v>25955.24</v>
      </c>
      <c r="R137" s="10">
        <v>25977.87</v>
      </c>
      <c r="S137" s="10">
        <v>24895.38</v>
      </c>
      <c r="T137" s="10">
        <v>26338.61</v>
      </c>
      <c r="U137" s="125">
        <f t="shared" si="10"/>
        <v>315222.45999999996</v>
      </c>
      <c r="W137" s="127" t="str">
        <f t="shared" si="11"/>
        <v>113201625879</v>
      </c>
      <c r="X137" s="128">
        <f>VLOOKUP(W137,Factors!$F$4:$H$6200,3,FALSE)</f>
        <v>0.11529999999999996</v>
      </c>
      <c r="Y137" s="127" t="str">
        <f>VLOOKUP(W137,Factors!$F$4:$H$6200,2,FALSE)</f>
        <v>Customers-All</v>
      </c>
      <c r="Z137" s="129">
        <f t="shared" si="12"/>
        <v>36345.149637999981</v>
      </c>
      <c r="AA137" s="129">
        <f t="shared" si="13"/>
        <v>278877.31036199996</v>
      </c>
      <c r="AB137" s="129">
        <f t="shared" si="14"/>
        <v>315222.45999999996</v>
      </c>
    </row>
    <row r="138" spans="1:28" ht="15.75" thickBot="1" x14ac:dyDescent="0.3">
      <c r="A138" s="141" t="s">
        <v>437</v>
      </c>
      <c r="B138" s="4" t="s">
        <v>406</v>
      </c>
      <c r="C138" s="4" t="s">
        <v>407</v>
      </c>
      <c r="D138" s="4" t="s">
        <v>443</v>
      </c>
      <c r="E138" s="4" t="s">
        <v>442</v>
      </c>
      <c r="F138" s="4" t="s">
        <v>122</v>
      </c>
      <c r="G138" s="4" t="s">
        <v>123</v>
      </c>
      <c r="H138" s="4" t="s">
        <v>444</v>
      </c>
      <c r="I138" s="8">
        <v>4567.5200000000004</v>
      </c>
      <c r="J138" s="8">
        <v>3087.84</v>
      </c>
      <c r="K138" s="8">
        <v>2669.85</v>
      </c>
      <c r="L138" s="8">
        <v>2006.54</v>
      </c>
      <c r="M138" s="8">
        <v>2340.2800000000002</v>
      </c>
      <c r="N138" s="8">
        <v>1956.72</v>
      </c>
      <c r="O138" s="8">
        <v>2504.0300000000002</v>
      </c>
      <c r="P138" s="8">
        <v>1790.93</v>
      </c>
      <c r="Q138" s="8">
        <v>1133.19</v>
      </c>
      <c r="R138" s="8">
        <v>1758.95</v>
      </c>
      <c r="S138" s="8">
        <v>2773.72</v>
      </c>
      <c r="T138" s="8">
        <v>3162.71</v>
      </c>
      <c r="U138" s="125">
        <f t="shared" si="10"/>
        <v>29752.28</v>
      </c>
      <c r="W138" s="127" t="str">
        <f t="shared" si="11"/>
        <v>113201625879</v>
      </c>
      <c r="X138" s="128">
        <f>VLOOKUP(W138,Factors!$F$4:$H$6200,3,FALSE)</f>
        <v>0.11529999999999996</v>
      </c>
      <c r="Y138" s="127" t="str">
        <f>VLOOKUP(W138,Factors!$F$4:$H$6200,2,FALSE)</f>
        <v>Customers-All</v>
      </c>
      <c r="Z138" s="129">
        <f t="shared" si="12"/>
        <v>3430.4378839999986</v>
      </c>
      <c r="AA138" s="129">
        <f t="shared" si="13"/>
        <v>26321.842116</v>
      </c>
      <c r="AB138" s="129">
        <f t="shared" si="14"/>
        <v>29752.28</v>
      </c>
    </row>
    <row r="139" spans="1:28" ht="15.75" thickBot="1" x14ac:dyDescent="0.3">
      <c r="A139" s="141" t="s">
        <v>437</v>
      </c>
      <c r="B139" s="4" t="s">
        <v>406</v>
      </c>
      <c r="C139" s="4" t="s">
        <v>407</v>
      </c>
      <c r="D139" s="4" t="s">
        <v>443</v>
      </c>
      <c r="E139" s="4" t="s">
        <v>442</v>
      </c>
      <c r="F139" s="4" t="s">
        <v>112</v>
      </c>
      <c r="G139" s="4" t="s">
        <v>113</v>
      </c>
      <c r="H139" s="4" t="s">
        <v>444</v>
      </c>
      <c r="I139" s="10">
        <v>5311.28</v>
      </c>
      <c r="J139" s="10">
        <v>4960.01</v>
      </c>
      <c r="K139" s="10">
        <v>5523.02</v>
      </c>
      <c r="L139" s="10">
        <v>5767.26</v>
      </c>
      <c r="M139" s="10">
        <v>5187.78</v>
      </c>
      <c r="N139" s="10">
        <v>5610.56</v>
      </c>
      <c r="O139" s="10">
        <v>5610.53</v>
      </c>
      <c r="P139" s="10">
        <v>5417.38</v>
      </c>
      <c r="Q139" s="10">
        <v>5694.86</v>
      </c>
      <c r="R139" s="10">
        <v>5891.98</v>
      </c>
      <c r="S139" s="10">
        <v>5498.03</v>
      </c>
      <c r="T139" s="10">
        <v>5694.99</v>
      </c>
      <c r="U139" s="125">
        <f t="shared" si="10"/>
        <v>66167.680000000008</v>
      </c>
      <c r="W139" s="127" t="str">
        <f t="shared" si="11"/>
        <v>113201625879</v>
      </c>
      <c r="X139" s="128">
        <f>VLOOKUP(W139,Factors!$F$4:$H$6200,3,FALSE)</f>
        <v>0.11529999999999996</v>
      </c>
      <c r="Y139" s="127" t="str">
        <f>VLOOKUP(W139,Factors!$F$4:$H$6200,2,FALSE)</f>
        <v>Customers-All</v>
      </c>
      <c r="Z139" s="129">
        <f t="shared" si="12"/>
        <v>7629.1335039999985</v>
      </c>
      <c r="AA139" s="129">
        <f t="shared" si="13"/>
        <v>58538.54649600001</v>
      </c>
      <c r="AB139" s="129">
        <f t="shared" si="14"/>
        <v>66167.680000000008</v>
      </c>
    </row>
    <row r="140" spans="1:28" ht="15.75" thickBot="1" x14ac:dyDescent="0.3">
      <c r="A140" s="141" t="s">
        <v>437</v>
      </c>
      <c r="B140" s="4" t="s">
        <v>334</v>
      </c>
      <c r="C140" s="4" t="s">
        <v>335</v>
      </c>
      <c r="D140" s="4" t="s">
        <v>438</v>
      </c>
      <c r="E140" s="4" t="s">
        <v>439</v>
      </c>
      <c r="F140" s="4" t="s">
        <v>108</v>
      </c>
      <c r="G140" s="4" t="s">
        <v>109</v>
      </c>
      <c r="H140" s="4" t="s">
        <v>440</v>
      </c>
      <c r="I140" s="8">
        <v>31034.78</v>
      </c>
      <c r="J140" s="8">
        <v>24691.21</v>
      </c>
      <c r="K140" s="8">
        <v>24383.18</v>
      </c>
      <c r="L140" s="8">
        <v>31846.5</v>
      </c>
      <c r="M140" s="8">
        <v>34283.160000000003</v>
      </c>
      <c r="N140" s="8">
        <v>34299.269999999997</v>
      </c>
      <c r="O140" s="8">
        <v>34397.39</v>
      </c>
      <c r="P140" s="8">
        <v>33119.019999999997</v>
      </c>
      <c r="Q140" s="8">
        <v>27657.439999999999</v>
      </c>
      <c r="R140" s="8">
        <v>31863.47</v>
      </c>
      <c r="S140" s="8">
        <v>27604.68</v>
      </c>
      <c r="T140" s="8">
        <v>27346.18</v>
      </c>
      <c r="U140" s="125">
        <f t="shared" si="10"/>
        <v>362526.27999999991</v>
      </c>
      <c r="W140" s="127" t="str">
        <f t="shared" si="11"/>
        <v>135101505879</v>
      </c>
      <c r="X140" s="128">
        <f>VLOOKUP(W140,Factors!$F$4:$H$6200,3,FALSE)</f>
        <v>0.11529999999999996</v>
      </c>
      <c r="Y140" s="127" t="str">
        <f>VLOOKUP(W140,Factors!$F$4:$H$6200,2,FALSE)</f>
        <v>Customers-All</v>
      </c>
      <c r="Z140" s="129">
        <f t="shared" si="12"/>
        <v>41799.280083999976</v>
      </c>
      <c r="AA140" s="129">
        <f t="shared" si="13"/>
        <v>320726.99991599994</v>
      </c>
      <c r="AB140" s="129">
        <f t="shared" si="14"/>
        <v>362526.27999999991</v>
      </c>
    </row>
    <row r="141" spans="1:28" ht="15.75" thickBot="1" x14ac:dyDescent="0.3">
      <c r="A141" s="141" t="s">
        <v>437</v>
      </c>
      <c r="B141" s="4" t="s">
        <v>334</v>
      </c>
      <c r="C141" s="4" t="s">
        <v>335</v>
      </c>
      <c r="D141" s="4" t="s">
        <v>438</v>
      </c>
      <c r="E141" s="4" t="s">
        <v>439</v>
      </c>
      <c r="F141" s="4" t="s">
        <v>112</v>
      </c>
      <c r="G141" s="4" t="s">
        <v>113</v>
      </c>
      <c r="H141" s="4" t="s">
        <v>440</v>
      </c>
      <c r="I141" s="10">
        <v>4679.67</v>
      </c>
      <c r="J141" s="10">
        <v>4679.6899999999996</v>
      </c>
      <c r="K141" s="10">
        <v>4679.63</v>
      </c>
      <c r="L141" s="10">
        <v>4679.66</v>
      </c>
      <c r="M141" s="10">
        <v>4679.66</v>
      </c>
      <c r="N141" s="10">
        <v>4829.17</v>
      </c>
      <c r="O141" s="10">
        <v>4829.16</v>
      </c>
      <c r="P141" s="10">
        <v>4829.16</v>
      </c>
      <c r="Q141" s="10">
        <v>4829.16</v>
      </c>
      <c r="R141" s="10">
        <v>4829.18</v>
      </c>
      <c r="S141" s="10">
        <v>4829.16</v>
      </c>
      <c r="T141" s="10">
        <v>4829.17</v>
      </c>
      <c r="U141" s="125">
        <f t="shared" si="10"/>
        <v>57202.47</v>
      </c>
      <c r="W141" s="127" t="str">
        <f t="shared" si="11"/>
        <v>135101505879</v>
      </c>
      <c r="X141" s="128">
        <f>VLOOKUP(W141,Factors!$F$4:$H$6200,3,FALSE)</f>
        <v>0.11529999999999996</v>
      </c>
      <c r="Y141" s="127" t="str">
        <f>VLOOKUP(W141,Factors!$F$4:$H$6200,2,FALSE)</f>
        <v>Customers-All</v>
      </c>
      <c r="Z141" s="129">
        <f t="shared" si="12"/>
        <v>6595.4447909999981</v>
      </c>
      <c r="AA141" s="129">
        <f t="shared" si="13"/>
        <v>50607.025208999999</v>
      </c>
      <c r="AB141" s="129">
        <f t="shared" si="14"/>
        <v>57202.47</v>
      </c>
    </row>
    <row r="142" spans="1:28" ht="15.75" thickBot="1" x14ac:dyDescent="0.3">
      <c r="A142" s="141" t="s">
        <v>437</v>
      </c>
      <c r="B142" s="4" t="s">
        <v>334</v>
      </c>
      <c r="C142" s="4" t="s">
        <v>335</v>
      </c>
      <c r="D142" s="4" t="s">
        <v>441</v>
      </c>
      <c r="E142" s="4" t="s">
        <v>442</v>
      </c>
      <c r="F142" s="4" t="s">
        <v>118</v>
      </c>
      <c r="G142" s="4" t="s">
        <v>119</v>
      </c>
      <c r="H142" s="4" t="s">
        <v>429</v>
      </c>
      <c r="I142" s="10">
        <v>8813.2000000000007</v>
      </c>
      <c r="J142" s="10">
        <v>25158.11</v>
      </c>
      <c r="K142" s="10">
        <v>15402.78</v>
      </c>
      <c r="L142" s="10">
        <v>16074.07</v>
      </c>
      <c r="M142" s="10">
        <v>12638.91</v>
      </c>
      <c r="N142" s="10">
        <v>10293.370000000001</v>
      </c>
      <c r="O142" s="10">
        <v>11584.32</v>
      </c>
      <c r="P142" s="10">
        <v>28571.71</v>
      </c>
      <c r="Q142" s="10">
        <v>14334.18</v>
      </c>
      <c r="R142" s="10">
        <v>26366.080000000002</v>
      </c>
      <c r="S142" s="10">
        <v>23576.51</v>
      </c>
      <c r="T142" s="10">
        <v>47782.17</v>
      </c>
      <c r="U142" s="125">
        <f t="shared" si="10"/>
        <v>240595.40999999997</v>
      </c>
      <c r="W142" s="127" t="str">
        <f t="shared" si="11"/>
        <v>135101620879</v>
      </c>
      <c r="X142" s="128">
        <f>VLOOKUP(W142,Factors!$F$4:$H$6200,3,FALSE)</f>
        <v>0.11529999999999996</v>
      </c>
      <c r="Y142" s="127" t="str">
        <f>VLOOKUP(W142,Factors!$F$4:$H$6200,2,FALSE)</f>
        <v>Customers-All</v>
      </c>
      <c r="Z142" s="129">
        <f t="shared" si="12"/>
        <v>27740.650772999987</v>
      </c>
      <c r="AA142" s="129">
        <f t="shared" si="13"/>
        <v>212854.759227</v>
      </c>
      <c r="AB142" s="129">
        <f t="shared" si="14"/>
        <v>240595.40999999997</v>
      </c>
    </row>
    <row r="143" spans="1:28" ht="15.75" thickBot="1" x14ac:dyDescent="0.3">
      <c r="A143" s="141" t="s">
        <v>437</v>
      </c>
      <c r="B143" s="4" t="s">
        <v>334</v>
      </c>
      <c r="C143" s="4" t="s">
        <v>335</v>
      </c>
      <c r="D143" s="4" t="s">
        <v>441</v>
      </c>
      <c r="E143" s="4" t="s">
        <v>442</v>
      </c>
      <c r="F143" s="4" t="s">
        <v>120</v>
      </c>
      <c r="G143" s="4" t="s">
        <v>121</v>
      </c>
      <c r="H143" s="4" t="s">
        <v>429</v>
      </c>
      <c r="I143" s="8">
        <v>686972.22</v>
      </c>
      <c r="J143" s="8">
        <v>616116.67000000004</v>
      </c>
      <c r="K143" s="8">
        <v>672745.17</v>
      </c>
      <c r="L143" s="8">
        <v>752199.49</v>
      </c>
      <c r="M143" s="8">
        <v>723859.77</v>
      </c>
      <c r="N143" s="8">
        <v>774513.15</v>
      </c>
      <c r="O143" s="8">
        <v>768422.34</v>
      </c>
      <c r="P143" s="8">
        <v>686804.98</v>
      </c>
      <c r="Q143" s="8">
        <v>719886.88</v>
      </c>
      <c r="R143" s="8">
        <v>669426.62</v>
      </c>
      <c r="S143" s="8">
        <v>661195.49</v>
      </c>
      <c r="T143" s="8">
        <v>700641.64</v>
      </c>
      <c r="U143" s="125">
        <f t="shared" si="10"/>
        <v>8432784.4199999999</v>
      </c>
      <c r="W143" s="127" t="str">
        <f t="shared" si="11"/>
        <v>135101620879</v>
      </c>
      <c r="X143" s="128">
        <f>VLOOKUP(W143,Factors!$F$4:$H$6200,3,FALSE)</f>
        <v>0.11529999999999996</v>
      </c>
      <c r="Y143" s="127" t="str">
        <f>VLOOKUP(W143,Factors!$F$4:$H$6200,2,FALSE)</f>
        <v>Customers-All</v>
      </c>
      <c r="Z143" s="129">
        <f t="shared" si="12"/>
        <v>972300.04362599959</v>
      </c>
      <c r="AA143" s="129">
        <f t="shared" si="13"/>
        <v>7460484.3763740007</v>
      </c>
      <c r="AB143" s="129">
        <f t="shared" si="14"/>
        <v>8432784.4199999999</v>
      </c>
    </row>
    <row r="144" spans="1:28" ht="15.75" thickBot="1" x14ac:dyDescent="0.3">
      <c r="A144" s="141" t="s">
        <v>437</v>
      </c>
      <c r="B144" s="4" t="s">
        <v>334</v>
      </c>
      <c r="C144" s="4" t="s">
        <v>335</v>
      </c>
      <c r="D144" s="4" t="s">
        <v>441</v>
      </c>
      <c r="E144" s="4" t="s">
        <v>442</v>
      </c>
      <c r="F144" s="4" t="s">
        <v>122</v>
      </c>
      <c r="G144" s="4" t="s">
        <v>123</v>
      </c>
      <c r="H144" s="4" t="s">
        <v>429</v>
      </c>
      <c r="I144" s="10">
        <v>69639.399999999994</v>
      </c>
      <c r="J144" s="10">
        <v>53585.25</v>
      </c>
      <c r="K144" s="10">
        <v>56316.02</v>
      </c>
      <c r="L144" s="10">
        <v>47537.11</v>
      </c>
      <c r="M144" s="10">
        <v>44699.14</v>
      </c>
      <c r="N144" s="10">
        <v>33042.300000000003</v>
      </c>
      <c r="O144" s="10">
        <v>20849.25</v>
      </c>
      <c r="P144" s="10">
        <v>26519.89</v>
      </c>
      <c r="Q144" s="10">
        <v>32891.81</v>
      </c>
      <c r="R144" s="10">
        <v>26854.25</v>
      </c>
      <c r="S144" s="10">
        <v>33121.300000000003</v>
      </c>
      <c r="T144" s="10">
        <v>54843.360000000001</v>
      </c>
      <c r="U144" s="125">
        <f t="shared" si="10"/>
        <v>499899.07999999996</v>
      </c>
      <c r="W144" s="127" t="str">
        <f t="shared" si="11"/>
        <v>135101620879</v>
      </c>
      <c r="X144" s="128">
        <f>VLOOKUP(W144,Factors!$F$4:$H$6200,3,FALSE)</f>
        <v>0.11529999999999996</v>
      </c>
      <c r="Y144" s="127" t="str">
        <f>VLOOKUP(W144,Factors!$F$4:$H$6200,2,FALSE)</f>
        <v>Customers-All</v>
      </c>
      <c r="Z144" s="129">
        <f t="shared" si="12"/>
        <v>57638.363923999976</v>
      </c>
      <c r="AA144" s="129">
        <f t="shared" si="13"/>
        <v>442260.71607600001</v>
      </c>
      <c r="AB144" s="129">
        <f t="shared" si="14"/>
        <v>499899.07999999996</v>
      </c>
    </row>
    <row r="145" spans="1:28" ht="15.75" thickBot="1" x14ac:dyDescent="0.3">
      <c r="A145" s="141" t="s">
        <v>437</v>
      </c>
      <c r="B145" s="4" t="s">
        <v>334</v>
      </c>
      <c r="C145" s="4" t="s">
        <v>335</v>
      </c>
      <c r="D145" s="4" t="s">
        <v>441</v>
      </c>
      <c r="E145" s="4" t="s">
        <v>442</v>
      </c>
      <c r="F145" s="4" t="s">
        <v>124</v>
      </c>
      <c r="G145" s="4" t="s">
        <v>125</v>
      </c>
      <c r="H145" s="4" t="s">
        <v>429</v>
      </c>
      <c r="I145" s="8">
        <v>3517.5</v>
      </c>
      <c r="J145" s="8">
        <v>2757.7</v>
      </c>
      <c r="K145" s="8">
        <v>3153.26</v>
      </c>
      <c r="L145" s="8">
        <v>5781.17</v>
      </c>
      <c r="M145" s="8">
        <v>2958</v>
      </c>
      <c r="N145" s="8">
        <v>5452</v>
      </c>
      <c r="O145" s="8">
        <v>11165</v>
      </c>
      <c r="P145" s="8">
        <v>12026</v>
      </c>
      <c r="Q145" s="8">
        <v>11358.72</v>
      </c>
      <c r="R145" s="8">
        <v>10544.76</v>
      </c>
      <c r="S145" s="8">
        <v>10678.38</v>
      </c>
      <c r="T145" s="8">
        <v>14002.56</v>
      </c>
      <c r="U145" s="125">
        <f t="shared" si="10"/>
        <v>93395.05</v>
      </c>
      <c r="W145" s="127" t="str">
        <f t="shared" si="11"/>
        <v>135101620879</v>
      </c>
      <c r="X145" s="128">
        <f>VLOOKUP(W145,Factors!$F$4:$H$6200,3,FALSE)</f>
        <v>0.11529999999999996</v>
      </c>
      <c r="Y145" s="127" t="str">
        <f>VLOOKUP(W145,Factors!$F$4:$H$6200,2,FALSE)</f>
        <v>Customers-All</v>
      </c>
      <c r="Z145" s="129">
        <f t="shared" si="12"/>
        <v>10768.449264999996</v>
      </c>
      <c r="AA145" s="129">
        <f t="shared" si="13"/>
        <v>82626.600735000015</v>
      </c>
      <c r="AB145" s="129">
        <f t="shared" si="14"/>
        <v>93395.050000000017</v>
      </c>
    </row>
    <row r="146" spans="1:28" ht="15.75" thickBot="1" x14ac:dyDescent="0.3">
      <c r="A146" s="141" t="s">
        <v>437</v>
      </c>
      <c r="B146" s="4" t="s">
        <v>334</v>
      </c>
      <c r="C146" s="4" t="s">
        <v>335</v>
      </c>
      <c r="D146" s="4" t="s">
        <v>441</v>
      </c>
      <c r="E146" s="4" t="s">
        <v>442</v>
      </c>
      <c r="F146" s="4" t="s">
        <v>110</v>
      </c>
      <c r="G146" s="4" t="s">
        <v>111</v>
      </c>
      <c r="H146" s="4" t="s">
        <v>429</v>
      </c>
      <c r="I146" s="11"/>
      <c r="J146" s="11"/>
      <c r="K146" s="10">
        <v>4030.59</v>
      </c>
      <c r="L146" s="10">
        <v>-4030.59</v>
      </c>
      <c r="M146" s="11"/>
      <c r="N146" s="11"/>
      <c r="O146" s="11"/>
      <c r="P146" s="11"/>
      <c r="Q146" s="11"/>
      <c r="R146" s="11"/>
      <c r="S146" s="11"/>
      <c r="T146" s="11"/>
      <c r="U146" s="125">
        <f t="shared" si="10"/>
        <v>0</v>
      </c>
      <c r="W146" s="127" t="str">
        <f t="shared" si="11"/>
        <v>135101620879</v>
      </c>
      <c r="X146" s="128">
        <f>VLOOKUP(W146,Factors!$F$4:$H$6200,3,FALSE)</f>
        <v>0.11529999999999996</v>
      </c>
      <c r="Y146" s="127" t="str">
        <f>VLOOKUP(W146,Factors!$F$4:$H$6200,2,FALSE)</f>
        <v>Customers-All</v>
      </c>
      <c r="Z146" s="129">
        <f t="shared" si="12"/>
        <v>0</v>
      </c>
      <c r="AA146" s="129">
        <f t="shared" si="13"/>
        <v>0</v>
      </c>
      <c r="AB146" s="129">
        <f t="shared" si="14"/>
        <v>0</v>
      </c>
    </row>
    <row r="147" spans="1:28" ht="15.75" thickBot="1" x14ac:dyDescent="0.3">
      <c r="A147" s="141" t="s">
        <v>437</v>
      </c>
      <c r="B147" s="4" t="s">
        <v>334</v>
      </c>
      <c r="C147" s="4" t="s">
        <v>335</v>
      </c>
      <c r="D147" s="4" t="s">
        <v>441</v>
      </c>
      <c r="E147" s="4" t="s">
        <v>442</v>
      </c>
      <c r="F147" s="4" t="s">
        <v>112</v>
      </c>
      <c r="G147" s="4" t="s">
        <v>113</v>
      </c>
      <c r="H147" s="4" t="s">
        <v>429</v>
      </c>
      <c r="I147" s="8">
        <v>103115.2</v>
      </c>
      <c r="J147" s="8">
        <v>101793.73</v>
      </c>
      <c r="K147" s="8">
        <v>112697.66</v>
      </c>
      <c r="L147" s="8">
        <v>116404.55</v>
      </c>
      <c r="M147" s="8">
        <v>105657.86</v>
      </c>
      <c r="N147" s="8">
        <v>117778.22</v>
      </c>
      <c r="O147" s="8">
        <v>114062.55</v>
      </c>
      <c r="P147" s="8">
        <v>110769.79</v>
      </c>
      <c r="Q147" s="8">
        <v>113401.14</v>
      </c>
      <c r="R147" s="8">
        <v>114697.04</v>
      </c>
      <c r="S147" s="8">
        <v>109872.77</v>
      </c>
      <c r="T147" s="8">
        <v>115533.42</v>
      </c>
      <c r="U147" s="125">
        <f t="shared" si="10"/>
        <v>1335783.93</v>
      </c>
      <c r="W147" s="127" t="str">
        <f t="shared" si="11"/>
        <v>135101620879</v>
      </c>
      <c r="X147" s="128">
        <f>VLOOKUP(W147,Factors!$F$4:$H$6200,3,FALSE)</f>
        <v>0.11529999999999996</v>
      </c>
      <c r="Y147" s="127" t="str">
        <f>VLOOKUP(W147,Factors!$F$4:$H$6200,2,FALSE)</f>
        <v>Customers-All</v>
      </c>
      <c r="Z147" s="129">
        <f t="shared" si="12"/>
        <v>154015.88712899992</v>
      </c>
      <c r="AA147" s="129">
        <f t="shared" si="13"/>
        <v>1181768.042871</v>
      </c>
      <c r="AB147" s="129">
        <f t="shared" si="14"/>
        <v>1335783.93</v>
      </c>
    </row>
    <row r="148" spans="1:28" ht="15.75" thickBot="1" x14ac:dyDescent="0.3">
      <c r="A148" s="141" t="s">
        <v>437</v>
      </c>
      <c r="B148" s="4" t="s">
        <v>316</v>
      </c>
      <c r="C148" s="4" t="s">
        <v>317</v>
      </c>
      <c r="D148" s="4" t="s">
        <v>438</v>
      </c>
      <c r="E148" s="4" t="s">
        <v>439</v>
      </c>
      <c r="F148" s="4" t="s">
        <v>108</v>
      </c>
      <c r="G148" s="4" t="s">
        <v>109</v>
      </c>
      <c r="H148" s="4" t="s">
        <v>440</v>
      </c>
      <c r="I148" s="10">
        <v>210831.03</v>
      </c>
      <c r="J148" s="10">
        <v>183600.88</v>
      </c>
      <c r="K148" s="10">
        <v>181059</v>
      </c>
      <c r="L148" s="10">
        <v>188600.57</v>
      </c>
      <c r="M148" s="10">
        <v>198932.68</v>
      </c>
      <c r="N148" s="10">
        <v>209908.58</v>
      </c>
      <c r="O148" s="10">
        <v>218762.55</v>
      </c>
      <c r="P148" s="10">
        <v>196443.72</v>
      </c>
      <c r="Q148" s="10">
        <v>206197.59</v>
      </c>
      <c r="R148" s="10">
        <v>183473.35</v>
      </c>
      <c r="S148" s="10">
        <v>176225.52</v>
      </c>
      <c r="T148" s="10">
        <v>191560.11</v>
      </c>
      <c r="U148" s="125">
        <f t="shared" si="10"/>
        <v>2345595.58</v>
      </c>
      <c r="W148" s="127" t="str">
        <f t="shared" si="11"/>
        <v>135201505879</v>
      </c>
      <c r="X148" s="128">
        <f>VLOOKUP(W148,Factors!$F$4:$H$6200,3,FALSE)</f>
        <v>0.11529999999999996</v>
      </c>
      <c r="Y148" s="127" t="str">
        <f>VLOOKUP(W148,Factors!$F$4:$H$6200,2,FALSE)</f>
        <v>Customers-All</v>
      </c>
      <c r="Z148" s="129">
        <f t="shared" si="12"/>
        <v>270447.17037399992</v>
      </c>
      <c r="AA148" s="129">
        <f t="shared" si="13"/>
        <v>2075148.4096260001</v>
      </c>
      <c r="AB148" s="129">
        <f t="shared" si="14"/>
        <v>2345595.58</v>
      </c>
    </row>
    <row r="149" spans="1:28" ht="15.75" thickBot="1" x14ac:dyDescent="0.3">
      <c r="A149" s="141" t="s">
        <v>437</v>
      </c>
      <c r="B149" s="4" t="s">
        <v>316</v>
      </c>
      <c r="C149" s="4" t="s">
        <v>317</v>
      </c>
      <c r="D149" s="4" t="s">
        <v>438</v>
      </c>
      <c r="E149" s="4" t="s">
        <v>439</v>
      </c>
      <c r="F149" s="4" t="s">
        <v>7663</v>
      </c>
      <c r="G149" s="4" t="s">
        <v>7664</v>
      </c>
      <c r="H149" s="4" t="s">
        <v>440</v>
      </c>
      <c r="I149" s="13">
        <v>0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125">
        <f t="shared" si="10"/>
        <v>0</v>
      </c>
      <c r="W149" s="127" t="str">
        <f t="shared" si="11"/>
        <v>135201505879</v>
      </c>
      <c r="X149" s="128">
        <f>VLOOKUP(W149,Factors!$F$4:$H$6200,3,FALSE)</f>
        <v>0.11529999999999996</v>
      </c>
      <c r="Y149" s="127" t="str">
        <f>VLOOKUP(W149,Factors!$F$4:$H$6200,2,FALSE)</f>
        <v>Customers-All</v>
      </c>
      <c r="Z149" s="129">
        <f t="shared" si="12"/>
        <v>0</v>
      </c>
      <c r="AA149" s="129">
        <f t="shared" si="13"/>
        <v>0</v>
      </c>
      <c r="AB149" s="129">
        <f t="shared" si="14"/>
        <v>0</v>
      </c>
    </row>
    <row r="150" spans="1:28" ht="15.75" thickBot="1" x14ac:dyDescent="0.3">
      <c r="A150" s="141" t="s">
        <v>437</v>
      </c>
      <c r="B150" s="4" t="s">
        <v>316</v>
      </c>
      <c r="C150" s="4" t="s">
        <v>317</v>
      </c>
      <c r="D150" s="4" t="s">
        <v>438</v>
      </c>
      <c r="E150" s="4" t="s">
        <v>439</v>
      </c>
      <c r="F150" s="4" t="s">
        <v>120</v>
      </c>
      <c r="G150" s="4" t="s">
        <v>121</v>
      </c>
      <c r="H150" s="4" t="s">
        <v>440</v>
      </c>
      <c r="I150" s="10">
        <v>22712.6</v>
      </c>
      <c r="J150" s="10">
        <v>16235.2</v>
      </c>
      <c r="K150" s="10">
        <v>14520.11</v>
      </c>
      <c r="L150" s="10">
        <v>18471.93</v>
      </c>
      <c r="M150" s="10">
        <v>16841.39</v>
      </c>
      <c r="N150" s="10">
        <v>21354.97</v>
      </c>
      <c r="O150" s="10">
        <v>24175.98</v>
      </c>
      <c r="P150" s="10">
        <v>24599.119999999999</v>
      </c>
      <c r="Q150" s="10">
        <v>27619.27</v>
      </c>
      <c r="R150" s="10">
        <v>26261.25</v>
      </c>
      <c r="S150" s="10">
        <v>26692.82</v>
      </c>
      <c r="T150" s="10">
        <v>25533.38</v>
      </c>
      <c r="U150" s="125">
        <f t="shared" si="10"/>
        <v>265018.01999999996</v>
      </c>
      <c r="W150" s="127" t="str">
        <f t="shared" si="11"/>
        <v>135201505879</v>
      </c>
      <c r="X150" s="128">
        <f>VLOOKUP(W150,Factors!$F$4:$H$6200,3,FALSE)</f>
        <v>0.11529999999999996</v>
      </c>
      <c r="Y150" s="127" t="str">
        <f>VLOOKUP(W150,Factors!$F$4:$H$6200,2,FALSE)</f>
        <v>Customers-All</v>
      </c>
      <c r="Z150" s="129">
        <f t="shared" si="12"/>
        <v>30556.577705999985</v>
      </c>
      <c r="AA150" s="129">
        <f t="shared" si="13"/>
        <v>234461.44229399998</v>
      </c>
      <c r="AB150" s="129">
        <f t="shared" si="14"/>
        <v>265018.01999999996</v>
      </c>
    </row>
    <row r="151" spans="1:28" ht="15.75" thickBot="1" x14ac:dyDescent="0.3">
      <c r="A151" s="141" t="s">
        <v>437</v>
      </c>
      <c r="B151" s="4" t="s">
        <v>316</v>
      </c>
      <c r="C151" s="4" t="s">
        <v>317</v>
      </c>
      <c r="D151" s="4" t="s">
        <v>438</v>
      </c>
      <c r="E151" s="4" t="s">
        <v>439</v>
      </c>
      <c r="F151" s="4" t="s">
        <v>122</v>
      </c>
      <c r="G151" s="4" t="s">
        <v>123</v>
      </c>
      <c r="H151" s="4" t="s">
        <v>440</v>
      </c>
      <c r="I151" s="8">
        <v>34.61</v>
      </c>
      <c r="J151" s="7"/>
      <c r="K151" s="8">
        <v>169.26</v>
      </c>
      <c r="L151" s="8">
        <v>719.37</v>
      </c>
      <c r="M151" s="8">
        <v>433.74</v>
      </c>
      <c r="N151" s="8">
        <v>1597.41</v>
      </c>
      <c r="O151" s="8">
        <v>-560.66</v>
      </c>
      <c r="P151" s="8">
        <v>1163.71</v>
      </c>
      <c r="Q151" s="8">
        <v>873.95</v>
      </c>
      <c r="R151" s="8">
        <v>64.739999999999995</v>
      </c>
      <c r="S151" s="8">
        <v>64.73</v>
      </c>
      <c r="T151" s="8">
        <v>21.58</v>
      </c>
      <c r="U151" s="125">
        <f t="shared" si="10"/>
        <v>4582.4399999999996</v>
      </c>
      <c r="W151" s="127" t="str">
        <f t="shared" si="11"/>
        <v>135201505879</v>
      </c>
      <c r="X151" s="128">
        <f>VLOOKUP(W151,Factors!$F$4:$H$6200,3,FALSE)</f>
        <v>0.11529999999999996</v>
      </c>
      <c r="Y151" s="127" t="str">
        <f>VLOOKUP(W151,Factors!$F$4:$H$6200,2,FALSE)</f>
        <v>Customers-All</v>
      </c>
      <c r="Z151" s="129">
        <f t="shared" si="12"/>
        <v>528.35533199999975</v>
      </c>
      <c r="AA151" s="129">
        <f t="shared" si="13"/>
        <v>4054.084668</v>
      </c>
      <c r="AB151" s="129">
        <f t="shared" si="14"/>
        <v>4582.4399999999996</v>
      </c>
    </row>
    <row r="152" spans="1:28" ht="15.75" thickBot="1" x14ac:dyDescent="0.3">
      <c r="A152" s="141" t="s">
        <v>437</v>
      </c>
      <c r="B152" s="4" t="s">
        <v>316</v>
      </c>
      <c r="C152" s="4" t="s">
        <v>317</v>
      </c>
      <c r="D152" s="4" t="s">
        <v>438</v>
      </c>
      <c r="E152" s="4" t="s">
        <v>439</v>
      </c>
      <c r="F152" s="4" t="s">
        <v>124</v>
      </c>
      <c r="G152" s="4" t="s">
        <v>125</v>
      </c>
      <c r="H152" s="4" t="s">
        <v>440</v>
      </c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0">
        <v>177.48</v>
      </c>
      <c r="T152" s="10">
        <v>-177.48</v>
      </c>
      <c r="U152" s="125">
        <f t="shared" si="10"/>
        <v>0</v>
      </c>
      <c r="W152" s="127" t="str">
        <f t="shared" si="11"/>
        <v>135201505879</v>
      </c>
      <c r="X152" s="128">
        <f>VLOOKUP(W152,Factors!$F$4:$H$6200,3,FALSE)</f>
        <v>0.11529999999999996</v>
      </c>
      <c r="Y152" s="127" t="str">
        <f>VLOOKUP(W152,Factors!$F$4:$H$6200,2,FALSE)</f>
        <v>Customers-All</v>
      </c>
      <c r="Z152" s="129">
        <f t="shared" si="12"/>
        <v>0</v>
      </c>
      <c r="AA152" s="129">
        <f t="shared" si="13"/>
        <v>0</v>
      </c>
      <c r="AB152" s="129">
        <f t="shared" si="14"/>
        <v>0</v>
      </c>
    </row>
    <row r="153" spans="1:28" ht="15.75" thickBot="1" x14ac:dyDescent="0.3">
      <c r="A153" s="141" t="s">
        <v>437</v>
      </c>
      <c r="B153" s="4" t="s">
        <v>316</v>
      </c>
      <c r="C153" s="4" t="s">
        <v>317</v>
      </c>
      <c r="D153" s="4" t="s">
        <v>438</v>
      </c>
      <c r="E153" s="4" t="s">
        <v>439</v>
      </c>
      <c r="F153" s="4" t="s">
        <v>112</v>
      </c>
      <c r="G153" s="4" t="s">
        <v>113</v>
      </c>
      <c r="H153" s="4" t="s">
        <v>440</v>
      </c>
      <c r="I153" s="8">
        <v>35416.089999999997</v>
      </c>
      <c r="J153" s="8">
        <v>33339.72</v>
      </c>
      <c r="K153" s="8">
        <v>32774.019999999997</v>
      </c>
      <c r="L153" s="8">
        <v>33009.480000000003</v>
      </c>
      <c r="M153" s="8">
        <v>32582.91</v>
      </c>
      <c r="N153" s="8">
        <v>34338.199999999997</v>
      </c>
      <c r="O153" s="8">
        <v>35545.699999999997</v>
      </c>
      <c r="P153" s="8">
        <v>35299.86</v>
      </c>
      <c r="Q153" s="8">
        <v>35345.78</v>
      </c>
      <c r="R153" s="8">
        <v>34523.42</v>
      </c>
      <c r="S153" s="8">
        <v>33459.589999999997</v>
      </c>
      <c r="T153" s="8">
        <v>33694.51</v>
      </c>
      <c r="U153" s="125">
        <f t="shared" si="10"/>
        <v>409329.28</v>
      </c>
      <c r="W153" s="127" t="str">
        <f t="shared" si="11"/>
        <v>135201505879</v>
      </c>
      <c r="X153" s="128">
        <f>VLOOKUP(W153,Factors!$F$4:$H$6200,3,FALSE)</f>
        <v>0.11529999999999996</v>
      </c>
      <c r="Y153" s="127" t="str">
        <f>VLOOKUP(W153,Factors!$F$4:$H$6200,2,FALSE)</f>
        <v>Customers-All</v>
      </c>
      <c r="Z153" s="129">
        <f t="shared" si="12"/>
        <v>47195.665983999985</v>
      </c>
      <c r="AA153" s="129">
        <f t="shared" si="13"/>
        <v>362133.61401600007</v>
      </c>
      <c r="AB153" s="129">
        <f t="shared" si="14"/>
        <v>409329.28</v>
      </c>
    </row>
    <row r="154" spans="1:28" ht="15.75" thickBot="1" x14ac:dyDescent="0.3">
      <c r="A154" s="141" t="s">
        <v>437</v>
      </c>
      <c r="B154" s="4" t="s">
        <v>362</v>
      </c>
      <c r="C154" s="4" t="s">
        <v>363</v>
      </c>
      <c r="D154" s="4" t="s">
        <v>438</v>
      </c>
      <c r="E154" s="4" t="s">
        <v>439</v>
      </c>
      <c r="F154" s="4" t="s">
        <v>108</v>
      </c>
      <c r="G154" s="4" t="s">
        <v>109</v>
      </c>
      <c r="H154" s="4" t="s">
        <v>440</v>
      </c>
      <c r="I154" s="10">
        <v>80915.17</v>
      </c>
      <c r="J154" s="10">
        <v>68670.47</v>
      </c>
      <c r="K154" s="10">
        <v>79999.199999999997</v>
      </c>
      <c r="L154" s="10">
        <v>78129.03</v>
      </c>
      <c r="M154" s="10">
        <v>78617.97</v>
      </c>
      <c r="N154" s="10">
        <v>85017.68</v>
      </c>
      <c r="O154" s="10">
        <v>86020.3</v>
      </c>
      <c r="P154" s="10">
        <v>80089.14</v>
      </c>
      <c r="Q154" s="10">
        <v>89238.79</v>
      </c>
      <c r="R154" s="10">
        <v>80577.16</v>
      </c>
      <c r="S154" s="10">
        <v>84637.41</v>
      </c>
      <c r="T154" s="10">
        <v>75908.44</v>
      </c>
      <c r="U154" s="125">
        <f t="shared" si="10"/>
        <v>967820.76</v>
      </c>
      <c r="W154" s="127" t="str">
        <f t="shared" si="11"/>
        <v>155091505879</v>
      </c>
      <c r="X154" s="128">
        <f>VLOOKUP(W154,Factors!$F$4:$H$6200,3,FALSE)</f>
        <v>0.10960000000000003</v>
      </c>
      <c r="Y154" s="127" t="str">
        <f>VLOOKUP(W154,Factors!$F$4:$H$6200,2,FALSE)</f>
        <v>3-factor</v>
      </c>
      <c r="Z154" s="129">
        <f t="shared" si="12"/>
        <v>106073.15529600003</v>
      </c>
      <c r="AA154" s="129">
        <f t="shared" si="13"/>
        <v>861747.60470399994</v>
      </c>
      <c r="AB154" s="129">
        <f t="shared" si="14"/>
        <v>967820.76</v>
      </c>
    </row>
    <row r="155" spans="1:28" ht="15.75" thickBot="1" x14ac:dyDescent="0.3">
      <c r="A155" s="141" t="s">
        <v>437</v>
      </c>
      <c r="B155" s="4" t="s">
        <v>362</v>
      </c>
      <c r="C155" s="4" t="s">
        <v>363</v>
      </c>
      <c r="D155" s="4" t="s">
        <v>438</v>
      </c>
      <c r="E155" s="4" t="s">
        <v>439</v>
      </c>
      <c r="F155" s="4" t="s">
        <v>110</v>
      </c>
      <c r="G155" s="4" t="s">
        <v>111</v>
      </c>
      <c r="H155" s="4" t="s">
        <v>440</v>
      </c>
      <c r="I155" s="8">
        <v>833.33</v>
      </c>
      <c r="J155" s="7"/>
      <c r="K155" s="7"/>
      <c r="L155" s="7"/>
      <c r="M155" s="7"/>
      <c r="N155" s="7"/>
      <c r="O155" s="7"/>
      <c r="P155" s="8">
        <v>833.33</v>
      </c>
      <c r="Q155" s="8">
        <v>833.33</v>
      </c>
      <c r="R155" s="8">
        <v>833.33</v>
      </c>
      <c r="S155" s="8">
        <v>833.33</v>
      </c>
      <c r="T155" s="8">
        <v>833.33</v>
      </c>
      <c r="U155" s="125">
        <f t="shared" si="10"/>
        <v>4999.9800000000005</v>
      </c>
      <c r="W155" s="127" t="str">
        <f t="shared" si="11"/>
        <v>155091505879</v>
      </c>
      <c r="X155" s="128">
        <f>VLOOKUP(W155,Factors!$F$4:$H$6200,3,FALSE)</f>
        <v>0.10960000000000003</v>
      </c>
      <c r="Y155" s="127" t="str">
        <f>VLOOKUP(W155,Factors!$F$4:$H$6200,2,FALSE)</f>
        <v>3-factor</v>
      </c>
      <c r="Z155" s="129">
        <f t="shared" si="12"/>
        <v>547.99780800000019</v>
      </c>
      <c r="AA155" s="129">
        <f t="shared" si="13"/>
        <v>4451.9821920000004</v>
      </c>
      <c r="AB155" s="129">
        <f t="shared" si="14"/>
        <v>4999.9800000000005</v>
      </c>
    </row>
    <row r="156" spans="1:28" ht="15.75" thickBot="1" x14ac:dyDescent="0.3">
      <c r="A156" s="141" t="s">
        <v>437</v>
      </c>
      <c r="B156" s="4" t="s">
        <v>362</v>
      </c>
      <c r="C156" s="4" t="s">
        <v>363</v>
      </c>
      <c r="D156" s="4" t="s">
        <v>438</v>
      </c>
      <c r="E156" s="4" t="s">
        <v>439</v>
      </c>
      <c r="F156" s="4" t="s">
        <v>112</v>
      </c>
      <c r="G156" s="4" t="s">
        <v>113</v>
      </c>
      <c r="H156" s="4" t="s">
        <v>440</v>
      </c>
      <c r="I156" s="10">
        <v>12740.02</v>
      </c>
      <c r="J156" s="10">
        <v>12652.39</v>
      </c>
      <c r="K156" s="10">
        <v>12724.07</v>
      </c>
      <c r="L156" s="10">
        <v>12184.01</v>
      </c>
      <c r="M156" s="10">
        <v>11266.22</v>
      </c>
      <c r="N156" s="10">
        <v>11762.25</v>
      </c>
      <c r="O156" s="10">
        <v>12084.9</v>
      </c>
      <c r="P156" s="10">
        <v>13118.25</v>
      </c>
      <c r="Q156" s="10">
        <v>13184.04</v>
      </c>
      <c r="R156" s="10">
        <v>13241.32</v>
      </c>
      <c r="S156" s="10">
        <v>13241.21</v>
      </c>
      <c r="T156" s="10">
        <v>12627.1</v>
      </c>
      <c r="U156" s="125">
        <f t="shared" si="10"/>
        <v>150825.78</v>
      </c>
      <c r="W156" s="127" t="str">
        <f t="shared" si="11"/>
        <v>155091505879</v>
      </c>
      <c r="X156" s="128">
        <f>VLOOKUP(W156,Factors!$F$4:$H$6200,3,FALSE)</f>
        <v>0.10960000000000003</v>
      </c>
      <c r="Y156" s="127" t="str">
        <f>VLOOKUP(W156,Factors!$F$4:$H$6200,2,FALSE)</f>
        <v>3-factor</v>
      </c>
      <c r="Z156" s="129">
        <f t="shared" si="12"/>
        <v>16530.505488000006</v>
      </c>
      <c r="AA156" s="129">
        <f t="shared" si="13"/>
        <v>134295.274512</v>
      </c>
      <c r="AB156" s="129">
        <f t="shared" si="14"/>
        <v>150825.78</v>
      </c>
    </row>
    <row r="157" spans="1:28" ht="15.75" thickBot="1" x14ac:dyDescent="0.3">
      <c r="A157" s="141" t="s">
        <v>467</v>
      </c>
      <c r="B157" s="4" t="s">
        <v>89</v>
      </c>
      <c r="C157" s="4" t="s">
        <v>90</v>
      </c>
      <c r="D157" s="4" t="s">
        <v>477</v>
      </c>
      <c r="E157" s="4" t="s">
        <v>478</v>
      </c>
      <c r="F157" s="4" t="s">
        <v>118</v>
      </c>
      <c r="G157" s="4" t="s">
        <v>119</v>
      </c>
      <c r="H157" s="4" t="s">
        <v>479</v>
      </c>
      <c r="I157" s="10">
        <v>781.3</v>
      </c>
      <c r="J157" s="10">
        <v>255.6</v>
      </c>
      <c r="K157" s="10">
        <v>1768.8</v>
      </c>
      <c r="L157" s="10">
        <v>1171.83</v>
      </c>
      <c r="M157" s="10">
        <v>309.54000000000002</v>
      </c>
      <c r="N157" s="10">
        <v>508.53</v>
      </c>
      <c r="O157" s="10">
        <v>795.96</v>
      </c>
      <c r="P157" s="10">
        <v>707.52</v>
      </c>
      <c r="Q157" s="10">
        <v>676.5</v>
      </c>
      <c r="R157" s="10">
        <v>1398.1</v>
      </c>
      <c r="S157" s="10">
        <v>676.5</v>
      </c>
      <c r="T157" s="10">
        <v>2074.6</v>
      </c>
      <c r="U157" s="125">
        <f t="shared" si="10"/>
        <v>11124.78</v>
      </c>
      <c r="W157" s="127" t="str">
        <f t="shared" si="11"/>
        <v>111001440880</v>
      </c>
      <c r="X157" s="128">
        <f>VLOOKUP(W157,Factors!$F$4:$H$6200,3,FALSE)</f>
        <v>8.5600000000000009E-2</v>
      </c>
      <c r="Y157" s="127" t="str">
        <f>VLOOKUP(W157,Factors!$F$4:$H$6200,2,FALSE)</f>
        <v>Sendout Volumes</v>
      </c>
      <c r="Z157" s="129">
        <f t="shared" si="12"/>
        <v>952.28116800000021</v>
      </c>
      <c r="AA157" s="129">
        <f t="shared" si="13"/>
        <v>10172.498832000001</v>
      </c>
      <c r="AB157" s="129">
        <f t="shared" si="14"/>
        <v>11124.78</v>
      </c>
    </row>
    <row r="158" spans="1:28" ht="15.75" thickBot="1" x14ac:dyDescent="0.3">
      <c r="A158" s="141" t="s">
        <v>467</v>
      </c>
      <c r="B158" s="4" t="s">
        <v>89</v>
      </c>
      <c r="C158" s="4" t="s">
        <v>90</v>
      </c>
      <c r="D158" s="4" t="s">
        <v>477</v>
      </c>
      <c r="E158" s="4" t="s">
        <v>478</v>
      </c>
      <c r="F158" s="4" t="s">
        <v>120</v>
      </c>
      <c r="G158" s="4" t="s">
        <v>121</v>
      </c>
      <c r="H158" s="4" t="s">
        <v>479</v>
      </c>
      <c r="I158" s="8">
        <v>34189.599999999999</v>
      </c>
      <c r="J158" s="8">
        <v>26923.200000000001</v>
      </c>
      <c r="K158" s="8">
        <v>27593.3</v>
      </c>
      <c r="L158" s="8">
        <v>35729.769999999997</v>
      </c>
      <c r="M158" s="8">
        <v>31374.11</v>
      </c>
      <c r="N158" s="8">
        <v>32192.17</v>
      </c>
      <c r="O158" s="8">
        <v>39046.26</v>
      </c>
      <c r="P158" s="8">
        <v>30357.03</v>
      </c>
      <c r="Q158" s="8">
        <v>36282.949999999997</v>
      </c>
      <c r="R158" s="8">
        <v>29608.18</v>
      </c>
      <c r="S158" s="8">
        <v>33193.599999999999</v>
      </c>
      <c r="T158" s="8">
        <v>33554.400000000001</v>
      </c>
      <c r="U158" s="125">
        <f t="shared" si="10"/>
        <v>390044.56999999995</v>
      </c>
      <c r="W158" s="127" t="str">
        <f t="shared" si="11"/>
        <v>111001440880</v>
      </c>
      <c r="X158" s="128">
        <f>VLOOKUP(W158,Factors!$F$4:$H$6200,3,FALSE)</f>
        <v>8.5600000000000009E-2</v>
      </c>
      <c r="Y158" s="127" t="str">
        <f>VLOOKUP(W158,Factors!$F$4:$H$6200,2,FALSE)</f>
        <v>Sendout Volumes</v>
      </c>
      <c r="Z158" s="129">
        <f t="shared" si="12"/>
        <v>33387.815192000002</v>
      </c>
      <c r="AA158" s="129">
        <f t="shared" si="13"/>
        <v>356656.75480799994</v>
      </c>
      <c r="AB158" s="129">
        <f t="shared" si="14"/>
        <v>390044.56999999995</v>
      </c>
    </row>
    <row r="159" spans="1:28" ht="15.75" thickBot="1" x14ac:dyDescent="0.3">
      <c r="A159" s="141" t="s">
        <v>467</v>
      </c>
      <c r="B159" s="4" t="s">
        <v>89</v>
      </c>
      <c r="C159" s="4" t="s">
        <v>90</v>
      </c>
      <c r="D159" s="4" t="s">
        <v>477</v>
      </c>
      <c r="E159" s="4" t="s">
        <v>478</v>
      </c>
      <c r="F159" s="4" t="s">
        <v>122</v>
      </c>
      <c r="G159" s="4" t="s">
        <v>123</v>
      </c>
      <c r="H159" s="4" t="s">
        <v>479</v>
      </c>
      <c r="I159" s="10">
        <v>12327.25</v>
      </c>
      <c r="J159" s="10">
        <v>8545.0400000000009</v>
      </c>
      <c r="K159" s="10">
        <v>10703.87</v>
      </c>
      <c r="L159" s="10">
        <v>11889.85</v>
      </c>
      <c r="M159" s="10">
        <v>7926.56</v>
      </c>
      <c r="N159" s="10">
        <v>9402.41</v>
      </c>
      <c r="O159" s="10">
        <v>13233</v>
      </c>
      <c r="P159" s="10">
        <v>9441.75</v>
      </c>
      <c r="Q159" s="10">
        <v>10589.96</v>
      </c>
      <c r="R159" s="10">
        <v>7493.06</v>
      </c>
      <c r="S159" s="10">
        <v>7717.33</v>
      </c>
      <c r="T159" s="10">
        <v>5919.73</v>
      </c>
      <c r="U159" s="125">
        <f t="shared" si="10"/>
        <v>115189.81</v>
      </c>
      <c r="W159" s="127" t="str">
        <f t="shared" si="11"/>
        <v>111001440880</v>
      </c>
      <c r="X159" s="128">
        <f>VLOOKUP(W159,Factors!$F$4:$H$6200,3,FALSE)</f>
        <v>8.5600000000000009E-2</v>
      </c>
      <c r="Y159" s="127" t="str">
        <f>VLOOKUP(W159,Factors!$F$4:$H$6200,2,FALSE)</f>
        <v>Sendout Volumes</v>
      </c>
      <c r="Z159" s="129">
        <f t="shared" si="12"/>
        <v>9860.2477360000012</v>
      </c>
      <c r="AA159" s="129">
        <f t="shared" si="13"/>
        <v>105329.56226399999</v>
      </c>
      <c r="AB159" s="129">
        <f t="shared" si="14"/>
        <v>115189.81</v>
      </c>
    </row>
    <row r="160" spans="1:28" ht="15.75" thickBot="1" x14ac:dyDescent="0.3">
      <c r="A160" s="141" t="s">
        <v>467</v>
      </c>
      <c r="B160" s="4" t="s">
        <v>89</v>
      </c>
      <c r="C160" s="4" t="s">
        <v>90</v>
      </c>
      <c r="D160" s="4" t="s">
        <v>477</v>
      </c>
      <c r="E160" s="4" t="s">
        <v>478</v>
      </c>
      <c r="F160" s="4" t="s">
        <v>124</v>
      </c>
      <c r="G160" s="4" t="s">
        <v>125</v>
      </c>
      <c r="H160" s="4" t="s">
        <v>479</v>
      </c>
      <c r="I160" s="7"/>
      <c r="J160" s="8">
        <v>506.49</v>
      </c>
      <c r="K160" s="8">
        <v>171</v>
      </c>
      <c r="L160" s="8">
        <v>171</v>
      </c>
      <c r="M160" s="7"/>
      <c r="N160" s="7"/>
      <c r="O160" s="7"/>
      <c r="P160" s="8">
        <v>345</v>
      </c>
      <c r="Q160" s="8">
        <v>59.16</v>
      </c>
      <c r="R160" s="8">
        <v>88.74</v>
      </c>
      <c r="S160" s="7"/>
      <c r="T160" s="8">
        <v>529.38</v>
      </c>
      <c r="U160" s="125">
        <f t="shared" si="10"/>
        <v>1870.77</v>
      </c>
      <c r="W160" s="127" t="str">
        <f t="shared" si="11"/>
        <v>111001440880</v>
      </c>
      <c r="X160" s="128">
        <f>VLOOKUP(W160,Factors!$F$4:$H$6200,3,FALSE)</f>
        <v>8.5600000000000009E-2</v>
      </c>
      <c r="Y160" s="127" t="str">
        <f>VLOOKUP(W160,Factors!$F$4:$H$6200,2,FALSE)</f>
        <v>Sendout Volumes</v>
      </c>
      <c r="Z160" s="129">
        <f t="shared" si="12"/>
        <v>160.13791200000003</v>
      </c>
      <c r="AA160" s="129">
        <f t="shared" si="13"/>
        <v>1710.6320879999998</v>
      </c>
      <c r="AB160" s="129">
        <f t="shared" si="14"/>
        <v>1870.77</v>
      </c>
    </row>
    <row r="161" spans="1:28" ht="15.75" thickBot="1" x14ac:dyDescent="0.3">
      <c r="A161" s="141" t="s">
        <v>467</v>
      </c>
      <c r="B161" s="4" t="s">
        <v>89</v>
      </c>
      <c r="C161" s="4" t="s">
        <v>90</v>
      </c>
      <c r="D161" s="4" t="s">
        <v>477</v>
      </c>
      <c r="E161" s="4" t="s">
        <v>478</v>
      </c>
      <c r="F161" s="4" t="s">
        <v>112</v>
      </c>
      <c r="G161" s="4" t="s">
        <v>113</v>
      </c>
      <c r="H161" s="4" t="s">
        <v>479</v>
      </c>
      <c r="I161" s="10">
        <v>5314.29</v>
      </c>
      <c r="J161" s="10">
        <v>4953.46</v>
      </c>
      <c r="K161" s="10">
        <v>5335.07</v>
      </c>
      <c r="L161" s="10">
        <v>5576.68</v>
      </c>
      <c r="M161" s="10">
        <v>4732.3500000000004</v>
      </c>
      <c r="N161" s="10">
        <v>5408.46</v>
      </c>
      <c r="O161" s="10">
        <v>5311.94</v>
      </c>
      <c r="P161" s="10">
        <v>5069.2299999999996</v>
      </c>
      <c r="Q161" s="10">
        <v>5413.22</v>
      </c>
      <c r="R161" s="10">
        <v>5638.85</v>
      </c>
      <c r="S161" s="10">
        <v>5121.9399999999996</v>
      </c>
      <c r="T161" s="10">
        <v>5588.18</v>
      </c>
      <c r="U161" s="125">
        <f t="shared" si="10"/>
        <v>63463.67</v>
      </c>
      <c r="W161" s="127" t="str">
        <f t="shared" si="11"/>
        <v>111001440880</v>
      </c>
      <c r="X161" s="128">
        <f>VLOOKUP(W161,Factors!$F$4:$H$6200,3,FALSE)</f>
        <v>8.5600000000000009E-2</v>
      </c>
      <c r="Y161" s="127" t="str">
        <f>VLOOKUP(W161,Factors!$F$4:$H$6200,2,FALSE)</f>
        <v>Sendout Volumes</v>
      </c>
      <c r="Z161" s="129">
        <f t="shared" si="12"/>
        <v>5432.4901520000003</v>
      </c>
      <c r="AA161" s="129">
        <f t="shared" si="13"/>
        <v>58031.179848</v>
      </c>
      <c r="AB161" s="129">
        <f t="shared" si="14"/>
        <v>63463.67</v>
      </c>
    </row>
    <row r="162" spans="1:28" ht="15.75" thickBot="1" x14ac:dyDescent="0.3">
      <c r="A162" s="141" t="s">
        <v>467</v>
      </c>
      <c r="B162" s="4" t="s">
        <v>334</v>
      </c>
      <c r="C162" s="4" t="s">
        <v>335</v>
      </c>
      <c r="D162" s="4" t="s">
        <v>497</v>
      </c>
      <c r="E162" s="4" t="s">
        <v>498</v>
      </c>
      <c r="F162" s="4" t="s">
        <v>120</v>
      </c>
      <c r="G162" s="4" t="s">
        <v>121</v>
      </c>
      <c r="H162" s="4" t="s">
        <v>499</v>
      </c>
      <c r="I162" s="8">
        <v>4291.2</v>
      </c>
      <c r="J162" s="8">
        <v>4005.12</v>
      </c>
      <c r="K162" s="8">
        <v>6552</v>
      </c>
      <c r="L162" s="8">
        <v>6552</v>
      </c>
      <c r="M162" s="8">
        <v>6240</v>
      </c>
      <c r="N162" s="8">
        <v>6552</v>
      </c>
      <c r="O162" s="8">
        <v>1872</v>
      </c>
      <c r="P162" s="7"/>
      <c r="Q162" s="7"/>
      <c r="R162" s="7"/>
      <c r="S162" s="7"/>
      <c r="T162" s="7"/>
      <c r="U162" s="125">
        <f t="shared" si="10"/>
        <v>36064.32</v>
      </c>
      <c r="W162" s="127" t="str">
        <f t="shared" si="11"/>
        <v>135101671880</v>
      </c>
      <c r="X162" s="128">
        <f>VLOOKUP(W162,Factors!$F$4:$H$6200,3,FALSE)</f>
        <v>0.11529999999999996</v>
      </c>
      <c r="Y162" s="127" t="str">
        <f>VLOOKUP(W162,Factors!$F$4:$H$6200,2,FALSE)</f>
        <v>Customers-All</v>
      </c>
      <c r="Z162" s="129">
        <f t="shared" si="12"/>
        <v>4158.2160959999983</v>
      </c>
      <c r="AA162" s="129">
        <f t="shared" si="13"/>
        <v>31906.103904000003</v>
      </c>
      <c r="AB162" s="129">
        <f t="shared" si="14"/>
        <v>36064.32</v>
      </c>
    </row>
    <row r="163" spans="1:28" ht="15.75" thickBot="1" x14ac:dyDescent="0.3">
      <c r="A163" s="141" t="s">
        <v>467</v>
      </c>
      <c r="B163" s="4" t="s">
        <v>334</v>
      </c>
      <c r="C163" s="4" t="s">
        <v>335</v>
      </c>
      <c r="D163" s="4" t="s">
        <v>497</v>
      </c>
      <c r="E163" s="4" t="s">
        <v>498</v>
      </c>
      <c r="F163" s="4" t="s">
        <v>122</v>
      </c>
      <c r="G163" s="4" t="s">
        <v>123</v>
      </c>
      <c r="H163" s="4" t="s">
        <v>499</v>
      </c>
      <c r="I163" s="10">
        <v>174.33</v>
      </c>
      <c r="J163" s="10">
        <v>253.13</v>
      </c>
      <c r="K163" s="10">
        <v>277.89</v>
      </c>
      <c r="L163" s="10">
        <v>559.5</v>
      </c>
      <c r="M163" s="10">
        <v>29.25</v>
      </c>
      <c r="N163" s="10">
        <v>193.13</v>
      </c>
      <c r="O163" s="10">
        <v>58.5</v>
      </c>
      <c r="P163" s="11"/>
      <c r="Q163" s="11"/>
      <c r="R163" s="11"/>
      <c r="S163" s="11"/>
      <c r="T163" s="11"/>
      <c r="U163" s="125">
        <f t="shared" si="10"/>
        <v>1545.73</v>
      </c>
      <c r="W163" s="127" t="str">
        <f t="shared" si="11"/>
        <v>135101671880</v>
      </c>
      <c r="X163" s="128">
        <f>VLOOKUP(W163,Factors!$F$4:$H$6200,3,FALSE)</f>
        <v>0.11529999999999996</v>
      </c>
      <c r="Y163" s="127" t="str">
        <f>VLOOKUP(W163,Factors!$F$4:$H$6200,2,FALSE)</f>
        <v>Customers-All</v>
      </c>
      <c r="Z163" s="129">
        <f t="shared" si="12"/>
        <v>178.22266899999994</v>
      </c>
      <c r="AA163" s="129">
        <f t="shared" si="13"/>
        <v>1367.507331</v>
      </c>
      <c r="AB163" s="129">
        <f t="shared" si="14"/>
        <v>1545.73</v>
      </c>
    </row>
    <row r="164" spans="1:28" ht="15.75" thickBot="1" x14ac:dyDescent="0.3">
      <c r="A164" s="141" t="s">
        <v>467</v>
      </c>
      <c r="B164" s="4" t="s">
        <v>334</v>
      </c>
      <c r="C164" s="4" t="s">
        <v>335</v>
      </c>
      <c r="D164" s="4" t="s">
        <v>497</v>
      </c>
      <c r="E164" s="4" t="s">
        <v>498</v>
      </c>
      <c r="F164" s="4" t="s">
        <v>112</v>
      </c>
      <c r="G164" s="4" t="s">
        <v>113</v>
      </c>
      <c r="H164" s="4" t="s">
        <v>499</v>
      </c>
      <c r="I164" s="8">
        <v>1796.26</v>
      </c>
      <c r="J164" s="8">
        <v>1561.96</v>
      </c>
      <c r="K164" s="8">
        <v>1831.24</v>
      </c>
      <c r="L164" s="8">
        <v>1916.42</v>
      </c>
      <c r="M164" s="8">
        <v>1703.53</v>
      </c>
      <c r="N164" s="8">
        <v>1873.85</v>
      </c>
      <c r="O164" s="8">
        <v>1192.45</v>
      </c>
      <c r="P164" s="8">
        <v>851.8</v>
      </c>
      <c r="Q164" s="8">
        <v>955.68</v>
      </c>
      <c r="R164" s="8">
        <v>912.24</v>
      </c>
      <c r="S164" s="7"/>
      <c r="T164" s="7"/>
      <c r="U164" s="125">
        <f t="shared" si="10"/>
        <v>14595.43</v>
      </c>
      <c r="W164" s="127" t="str">
        <f t="shared" si="11"/>
        <v>135101671880</v>
      </c>
      <c r="X164" s="128">
        <f>VLOOKUP(W164,Factors!$F$4:$H$6200,3,FALSE)</f>
        <v>0.11529999999999996</v>
      </c>
      <c r="Y164" s="127" t="str">
        <f>VLOOKUP(W164,Factors!$F$4:$H$6200,2,FALSE)</f>
        <v>Customers-All</v>
      </c>
      <c r="Z164" s="129">
        <f t="shared" si="12"/>
        <v>1682.8530789999995</v>
      </c>
      <c r="AA164" s="129">
        <f t="shared" si="13"/>
        <v>12912.576921</v>
      </c>
      <c r="AB164" s="129">
        <f t="shared" si="14"/>
        <v>14595.43</v>
      </c>
    </row>
    <row r="165" spans="1:28" ht="15.75" thickBot="1" x14ac:dyDescent="0.3">
      <c r="A165" s="141" t="s">
        <v>467</v>
      </c>
      <c r="B165" s="4" t="s">
        <v>349</v>
      </c>
      <c r="C165" s="4" t="s">
        <v>350</v>
      </c>
      <c r="D165" s="4" t="s">
        <v>500</v>
      </c>
      <c r="E165" s="4" t="s">
        <v>501</v>
      </c>
      <c r="F165" s="4" t="s">
        <v>120</v>
      </c>
      <c r="G165" s="4" t="s">
        <v>121</v>
      </c>
      <c r="H165" s="4" t="s">
        <v>440</v>
      </c>
      <c r="I165" s="8">
        <v>5128.4799999999996</v>
      </c>
      <c r="J165" s="8">
        <v>5128.4799999999996</v>
      </c>
      <c r="K165" s="8">
        <v>4126.8</v>
      </c>
      <c r="L165" s="8">
        <v>6052.64</v>
      </c>
      <c r="M165" s="8">
        <v>5502.4</v>
      </c>
      <c r="N165" s="8">
        <v>6052.64</v>
      </c>
      <c r="O165" s="8">
        <v>6052.64</v>
      </c>
      <c r="P165" s="8">
        <v>4952.16</v>
      </c>
      <c r="Q165" s="8">
        <v>5891.76</v>
      </c>
      <c r="R165" s="8">
        <v>4769.5200000000004</v>
      </c>
      <c r="S165" s="8">
        <v>3647.28</v>
      </c>
      <c r="T165" s="8">
        <v>4488.96</v>
      </c>
      <c r="U165" s="125">
        <f t="shared" si="10"/>
        <v>61793.759999999987</v>
      </c>
      <c r="W165" s="127" t="str">
        <f t="shared" si="11"/>
        <v>141091505880</v>
      </c>
      <c r="X165" s="128">
        <f>VLOOKUP(W165,Factors!$F$4:$H$6200,3,FALSE)</f>
        <v>1</v>
      </c>
      <c r="Y165" s="127" t="str">
        <f>VLOOKUP(W165,Factors!$F$4:$H$6200,2,FALSE)</f>
        <v>direct-wa</v>
      </c>
      <c r="Z165" s="129">
        <f t="shared" si="12"/>
        <v>61793.759999999987</v>
      </c>
      <c r="AA165" s="129">
        <f t="shared" si="13"/>
        <v>0</v>
      </c>
      <c r="AB165" s="129">
        <f t="shared" si="14"/>
        <v>61793.759999999987</v>
      </c>
    </row>
    <row r="166" spans="1:28" ht="15.75" thickBot="1" x14ac:dyDescent="0.3">
      <c r="A166" s="141" t="s">
        <v>467</v>
      </c>
      <c r="B166" s="4" t="s">
        <v>349</v>
      </c>
      <c r="C166" s="4" t="s">
        <v>350</v>
      </c>
      <c r="D166" s="4" t="s">
        <v>500</v>
      </c>
      <c r="E166" s="4" t="s">
        <v>501</v>
      </c>
      <c r="F166" s="4" t="s">
        <v>112</v>
      </c>
      <c r="G166" s="4" t="s">
        <v>113</v>
      </c>
      <c r="H166" s="4" t="s">
        <v>440</v>
      </c>
      <c r="I166" s="10">
        <v>847.32</v>
      </c>
      <c r="J166" s="10">
        <v>773.64</v>
      </c>
      <c r="K166" s="10">
        <v>826.26</v>
      </c>
      <c r="L166" s="10">
        <v>863.82</v>
      </c>
      <c r="M166" s="10">
        <v>751.2</v>
      </c>
      <c r="N166" s="10">
        <v>826.3</v>
      </c>
      <c r="O166" s="10">
        <v>826.3</v>
      </c>
      <c r="P166" s="10">
        <v>788.82</v>
      </c>
      <c r="Q166" s="10">
        <v>842.6</v>
      </c>
      <c r="R166" s="10">
        <v>880.9</v>
      </c>
      <c r="S166" s="10">
        <v>804.3</v>
      </c>
      <c r="T166" s="10">
        <v>842.6</v>
      </c>
      <c r="U166" s="125">
        <f t="shared" si="10"/>
        <v>9874.0600000000013</v>
      </c>
      <c r="W166" s="127" t="str">
        <f t="shared" si="11"/>
        <v>141091505880</v>
      </c>
      <c r="X166" s="128">
        <f>VLOOKUP(W166,Factors!$F$4:$H$6200,3,FALSE)</f>
        <v>1</v>
      </c>
      <c r="Y166" s="127" t="str">
        <f>VLOOKUP(W166,Factors!$F$4:$H$6200,2,FALSE)</f>
        <v>direct-wa</v>
      </c>
      <c r="Z166" s="129">
        <f t="shared" si="12"/>
        <v>9874.0600000000013</v>
      </c>
      <c r="AA166" s="129">
        <f t="shared" si="13"/>
        <v>0</v>
      </c>
      <c r="AB166" s="129">
        <f t="shared" si="14"/>
        <v>9874.0600000000013</v>
      </c>
    </row>
    <row r="167" spans="1:28" ht="15.75" thickBot="1" x14ac:dyDescent="0.3">
      <c r="A167" s="141" t="s">
        <v>467</v>
      </c>
      <c r="B167" s="4" t="s">
        <v>194</v>
      </c>
      <c r="C167" s="4" t="s">
        <v>195</v>
      </c>
      <c r="D167" s="4" t="s">
        <v>500</v>
      </c>
      <c r="E167" s="4" t="s">
        <v>501</v>
      </c>
      <c r="F167" s="4" t="s">
        <v>120</v>
      </c>
      <c r="G167" s="4" t="s">
        <v>121</v>
      </c>
      <c r="H167" s="4" t="s">
        <v>440</v>
      </c>
      <c r="I167" s="10">
        <v>28241.62</v>
      </c>
      <c r="J167" s="10">
        <v>21155.599999999999</v>
      </c>
      <c r="K167" s="10">
        <v>22772.84</v>
      </c>
      <c r="L167" s="10">
        <v>26642.18</v>
      </c>
      <c r="M167" s="10">
        <v>25129.02</v>
      </c>
      <c r="N167" s="10">
        <v>25799.15</v>
      </c>
      <c r="O167" s="10">
        <v>21141.68</v>
      </c>
      <c r="P167" s="10">
        <v>23359.360000000001</v>
      </c>
      <c r="Q167" s="10">
        <v>28591.95</v>
      </c>
      <c r="R167" s="10">
        <v>19780.59</v>
      </c>
      <c r="S167" s="10">
        <v>23192.35</v>
      </c>
      <c r="T167" s="10">
        <v>25258.32</v>
      </c>
      <c r="U167" s="125">
        <f t="shared" si="10"/>
        <v>291064.66000000003</v>
      </c>
      <c r="W167" s="127" t="str">
        <f t="shared" si="11"/>
        <v>155061505880</v>
      </c>
      <c r="X167" s="128">
        <f>VLOOKUP(W167,Factors!$F$4:$H$6200,3,FALSE)</f>
        <v>0</v>
      </c>
      <c r="Y167" s="127" t="str">
        <f>VLOOKUP(W167,Factors!$F$4:$H$6200,2,FALSE)</f>
        <v>Direct-OR</v>
      </c>
      <c r="Z167" s="129">
        <f t="shared" si="12"/>
        <v>0</v>
      </c>
      <c r="AA167" s="129">
        <f t="shared" si="13"/>
        <v>291064.66000000003</v>
      </c>
      <c r="AB167" s="129">
        <f t="shared" si="14"/>
        <v>291064.66000000003</v>
      </c>
    </row>
    <row r="168" spans="1:28" ht="15.75" thickBot="1" x14ac:dyDescent="0.3">
      <c r="A168" s="141" t="s">
        <v>467</v>
      </c>
      <c r="B168" s="4" t="s">
        <v>194</v>
      </c>
      <c r="C168" s="4" t="s">
        <v>195</v>
      </c>
      <c r="D168" s="4" t="s">
        <v>500</v>
      </c>
      <c r="E168" s="4" t="s">
        <v>501</v>
      </c>
      <c r="F168" s="4" t="s">
        <v>122</v>
      </c>
      <c r="G168" s="4" t="s">
        <v>123</v>
      </c>
      <c r="H168" s="4" t="s">
        <v>440</v>
      </c>
      <c r="I168" s="8">
        <v>207.57</v>
      </c>
      <c r="J168" s="8">
        <v>225.73</v>
      </c>
      <c r="K168" s="8">
        <v>436.7</v>
      </c>
      <c r="L168" s="8">
        <v>303.26</v>
      </c>
      <c r="M168" s="8">
        <v>150.06</v>
      </c>
      <c r="N168" s="8">
        <v>259.64999999999998</v>
      </c>
      <c r="O168" s="8">
        <v>218.03</v>
      </c>
      <c r="P168" s="8">
        <v>799.68</v>
      </c>
      <c r="Q168" s="8">
        <v>388.98</v>
      </c>
      <c r="R168" s="8">
        <v>622.97</v>
      </c>
      <c r="S168" s="8">
        <v>823.07</v>
      </c>
      <c r="T168" s="8">
        <v>157.82</v>
      </c>
      <c r="U168" s="125">
        <f t="shared" si="10"/>
        <v>4593.5199999999995</v>
      </c>
      <c r="W168" s="127" t="str">
        <f t="shared" si="11"/>
        <v>155061505880</v>
      </c>
      <c r="X168" s="128">
        <f>VLOOKUP(W168,Factors!$F$4:$H$6200,3,FALSE)</f>
        <v>0</v>
      </c>
      <c r="Y168" s="127" t="str">
        <f>VLOOKUP(W168,Factors!$F$4:$H$6200,2,FALSE)</f>
        <v>Direct-OR</v>
      </c>
      <c r="Z168" s="129">
        <f t="shared" si="12"/>
        <v>0</v>
      </c>
      <c r="AA168" s="129">
        <f t="shared" si="13"/>
        <v>4593.5199999999995</v>
      </c>
      <c r="AB168" s="129">
        <f t="shared" si="14"/>
        <v>4593.5199999999995</v>
      </c>
    </row>
    <row r="169" spans="1:28" ht="15.75" thickBot="1" x14ac:dyDescent="0.3">
      <c r="A169" s="141" t="s">
        <v>467</v>
      </c>
      <c r="B169" s="4" t="s">
        <v>194</v>
      </c>
      <c r="C169" s="4" t="s">
        <v>195</v>
      </c>
      <c r="D169" s="4" t="s">
        <v>500</v>
      </c>
      <c r="E169" s="4" t="s">
        <v>501</v>
      </c>
      <c r="F169" s="4" t="s">
        <v>112</v>
      </c>
      <c r="G169" s="4" t="s">
        <v>113</v>
      </c>
      <c r="H169" s="4" t="s">
        <v>440</v>
      </c>
      <c r="I169" s="10">
        <v>4188.78</v>
      </c>
      <c r="J169" s="10">
        <v>3824.53</v>
      </c>
      <c r="K169" s="10">
        <v>4081.16</v>
      </c>
      <c r="L169" s="10">
        <v>4196.09</v>
      </c>
      <c r="M169" s="10">
        <v>3780.86</v>
      </c>
      <c r="N169" s="10">
        <v>4045.92</v>
      </c>
      <c r="O169" s="10">
        <v>4116.3500000000004</v>
      </c>
      <c r="P169" s="10">
        <v>3896</v>
      </c>
      <c r="Q169" s="10">
        <v>4161.8900000000003</v>
      </c>
      <c r="R169" s="10">
        <v>3585.01</v>
      </c>
      <c r="S169" s="10">
        <v>3551.43</v>
      </c>
      <c r="T169" s="10">
        <v>4200.18</v>
      </c>
      <c r="U169" s="125">
        <f t="shared" si="10"/>
        <v>47628.2</v>
      </c>
      <c r="W169" s="127" t="str">
        <f t="shared" si="11"/>
        <v>155061505880</v>
      </c>
      <c r="X169" s="128">
        <f>VLOOKUP(W169,Factors!$F$4:$H$6200,3,FALSE)</f>
        <v>0</v>
      </c>
      <c r="Y169" s="127" t="str">
        <f>VLOOKUP(W169,Factors!$F$4:$H$6200,2,FALSE)</f>
        <v>Direct-OR</v>
      </c>
      <c r="Z169" s="129">
        <f t="shared" si="12"/>
        <v>0</v>
      </c>
      <c r="AA169" s="129">
        <f t="shared" si="13"/>
        <v>47628.2</v>
      </c>
      <c r="AB169" s="129">
        <f t="shared" si="14"/>
        <v>47628.2</v>
      </c>
    </row>
    <row r="170" spans="1:28" ht="15.75" thickBot="1" x14ac:dyDescent="0.3">
      <c r="A170" s="141" t="s">
        <v>467</v>
      </c>
      <c r="B170" s="4" t="s">
        <v>368</v>
      </c>
      <c r="C170" s="4" t="s">
        <v>369</v>
      </c>
      <c r="D170" s="4" t="s">
        <v>500</v>
      </c>
      <c r="E170" s="4" t="s">
        <v>501</v>
      </c>
      <c r="F170" s="4" t="s">
        <v>108</v>
      </c>
      <c r="G170" s="4" t="s">
        <v>109</v>
      </c>
      <c r="H170" s="4" t="s">
        <v>440</v>
      </c>
      <c r="I170" s="8">
        <v>7500</v>
      </c>
      <c r="J170" s="8">
        <v>6750</v>
      </c>
      <c r="K170" s="8">
        <v>6562.5</v>
      </c>
      <c r="L170" s="8">
        <v>6477.27</v>
      </c>
      <c r="M170" s="8">
        <v>5953.13</v>
      </c>
      <c r="N170" s="8">
        <v>7762.5</v>
      </c>
      <c r="O170" s="8">
        <v>7762.5</v>
      </c>
      <c r="P170" s="8">
        <v>6633.41</v>
      </c>
      <c r="Q170" s="8">
        <v>7299.4</v>
      </c>
      <c r="R170" s="8">
        <v>5072.09</v>
      </c>
      <c r="S170" s="8">
        <v>7056.82</v>
      </c>
      <c r="T170" s="8">
        <v>6880.4</v>
      </c>
      <c r="U170" s="125">
        <f t="shared" si="10"/>
        <v>81710.01999999999</v>
      </c>
      <c r="W170" s="127" t="str">
        <f t="shared" si="11"/>
        <v>162001505880</v>
      </c>
      <c r="X170" s="128">
        <f>VLOOKUP(W170,Factors!$F$4:$H$6200,3,FALSE)</f>
        <v>0.10960000000000003</v>
      </c>
      <c r="Y170" s="127" t="str">
        <f>VLOOKUP(W170,Factors!$F$4:$H$6200,2,FALSE)</f>
        <v>3-factor</v>
      </c>
      <c r="Z170" s="129">
        <f t="shared" si="12"/>
        <v>8955.418192000001</v>
      </c>
      <c r="AA170" s="129">
        <f t="shared" si="13"/>
        <v>72754.601807999992</v>
      </c>
      <c r="AB170" s="129">
        <f t="shared" si="14"/>
        <v>81710.01999999999</v>
      </c>
    </row>
    <row r="171" spans="1:28" ht="15.75" thickBot="1" x14ac:dyDescent="0.3">
      <c r="A171" s="141" t="s">
        <v>467</v>
      </c>
      <c r="B171" s="4" t="s">
        <v>368</v>
      </c>
      <c r="C171" s="4" t="s">
        <v>369</v>
      </c>
      <c r="D171" s="4" t="s">
        <v>500</v>
      </c>
      <c r="E171" s="4" t="s">
        <v>501</v>
      </c>
      <c r="F171" s="4" t="s">
        <v>118</v>
      </c>
      <c r="G171" s="4" t="s">
        <v>119</v>
      </c>
      <c r="H171" s="4" t="s">
        <v>440</v>
      </c>
      <c r="I171" s="10">
        <v>107.28</v>
      </c>
      <c r="J171" s="14">
        <v>0</v>
      </c>
      <c r="K171" s="10">
        <v>513.76</v>
      </c>
      <c r="L171" s="11"/>
      <c r="M171" s="11"/>
      <c r="N171" s="11"/>
      <c r="O171" s="11"/>
      <c r="P171" s="11"/>
      <c r="Q171" s="11"/>
      <c r="R171" s="11"/>
      <c r="S171" s="11"/>
      <c r="T171" s="11"/>
      <c r="U171" s="125">
        <f t="shared" si="10"/>
        <v>621.04</v>
      </c>
      <c r="W171" s="127" t="str">
        <f t="shared" si="11"/>
        <v>162001505880</v>
      </c>
      <c r="X171" s="128">
        <f>VLOOKUP(W171,Factors!$F$4:$H$6200,3,FALSE)</f>
        <v>0.10960000000000003</v>
      </c>
      <c r="Y171" s="127" t="str">
        <f>VLOOKUP(W171,Factors!$F$4:$H$6200,2,FALSE)</f>
        <v>3-factor</v>
      </c>
      <c r="Z171" s="129">
        <f t="shared" si="12"/>
        <v>68.065984000000014</v>
      </c>
      <c r="AA171" s="129">
        <f t="shared" si="13"/>
        <v>552.97401599999989</v>
      </c>
      <c r="AB171" s="129">
        <f t="shared" si="14"/>
        <v>621.04</v>
      </c>
    </row>
    <row r="172" spans="1:28" ht="15.75" thickBot="1" x14ac:dyDescent="0.3">
      <c r="A172" s="141" t="s">
        <v>467</v>
      </c>
      <c r="B172" s="4" t="s">
        <v>368</v>
      </c>
      <c r="C172" s="4" t="s">
        <v>369</v>
      </c>
      <c r="D172" s="4" t="s">
        <v>500</v>
      </c>
      <c r="E172" s="4" t="s">
        <v>501</v>
      </c>
      <c r="F172" s="4" t="s">
        <v>120</v>
      </c>
      <c r="G172" s="4" t="s">
        <v>121</v>
      </c>
      <c r="H172" s="4" t="s">
        <v>440</v>
      </c>
      <c r="I172" s="8">
        <v>45428.66</v>
      </c>
      <c r="J172" s="8">
        <v>35240.39</v>
      </c>
      <c r="K172" s="8">
        <v>35282.959999999999</v>
      </c>
      <c r="L172" s="8">
        <v>48138.79</v>
      </c>
      <c r="M172" s="8">
        <v>42397.07</v>
      </c>
      <c r="N172" s="8">
        <v>50089.75</v>
      </c>
      <c r="O172" s="8">
        <v>48311.46</v>
      </c>
      <c r="P172" s="8">
        <v>43435.06</v>
      </c>
      <c r="Q172" s="8">
        <v>48116.32</v>
      </c>
      <c r="R172" s="8">
        <v>45155.9</v>
      </c>
      <c r="S172" s="8">
        <v>44787.94</v>
      </c>
      <c r="T172" s="8">
        <v>42351.3</v>
      </c>
      <c r="U172" s="125">
        <f t="shared" si="10"/>
        <v>528735.60000000009</v>
      </c>
      <c r="W172" s="127" t="str">
        <f t="shared" si="11"/>
        <v>162001505880</v>
      </c>
      <c r="X172" s="128">
        <f>VLOOKUP(W172,Factors!$F$4:$H$6200,3,FALSE)</f>
        <v>0.10960000000000003</v>
      </c>
      <c r="Y172" s="127" t="str">
        <f>VLOOKUP(W172,Factors!$F$4:$H$6200,2,FALSE)</f>
        <v>3-factor</v>
      </c>
      <c r="Z172" s="129">
        <f t="shared" si="12"/>
        <v>57949.421760000027</v>
      </c>
      <c r="AA172" s="129">
        <f t="shared" si="13"/>
        <v>470786.17824000004</v>
      </c>
      <c r="AB172" s="129">
        <f t="shared" si="14"/>
        <v>528735.60000000009</v>
      </c>
    </row>
    <row r="173" spans="1:28" ht="15.75" thickBot="1" x14ac:dyDescent="0.3">
      <c r="A173" s="141" t="s">
        <v>467</v>
      </c>
      <c r="B173" s="4" t="s">
        <v>368</v>
      </c>
      <c r="C173" s="4" t="s">
        <v>369</v>
      </c>
      <c r="D173" s="4" t="s">
        <v>500</v>
      </c>
      <c r="E173" s="4" t="s">
        <v>501</v>
      </c>
      <c r="F173" s="4" t="s">
        <v>122</v>
      </c>
      <c r="G173" s="4" t="s">
        <v>123</v>
      </c>
      <c r="H173" s="4" t="s">
        <v>440</v>
      </c>
      <c r="I173" s="10">
        <v>1105.1400000000001</v>
      </c>
      <c r="J173" s="10">
        <v>1692.53</v>
      </c>
      <c r="K173" s="10">
        <v>3958.32</v>
      </c>
      <c r="L173" s="10">
        <v>1085.99</v>
      </c>
      <c r="M173" s="10">
        <v>997.12</v>
      </c>
      <c r="N173" s="10">
        <v>1488.62</v>
      </c>
      <c r="O173" s="10">
        <v>1517.62</v>
      </c>
      <c r="P173" s="10">
        <v>1856.68</v>
      </c>
      <c r="Q173" s="10">
        <v>1969.63</v>
      </c>
      <c r="R173" s="10">
        <v>1866.03</v>
      </c>
      <c r="S173" s="10">
        <v>1489.9</v>
      </c>
      <c r="T173" s="10">
        <v>2966.86</v>
      </c>
      <c r="U173" s="125">
        <f t="shared" si="10"/>
        <v>21994.440000000002</v>
      </c>
      <c r="W173" s="127" t="str">
        <f t="shared" si="11"/>
        <v>162001505880</v>
      </c>
      <c r="X173" s="128">
        <f>VLOOKUP(W173,Factors!$F$4:$H$6200,3,FALSE)</f>
        <v>0.10960000000000003</v>
      </c>
      <c r="Y173" s="127" t="str">
        <f>VLOOKUP(W173,Factors!$F$4:$H$6200,2,FALSE)</f>
        <v>3-factor</v>
      </c>
      <c r="Z173" s="129">
        <f t="shared" si="12"/>
        <v>2410.5906240000008</v>
      </c>
      <c r="AA173" s="129">
        <f t="shared" si="13"/>
        <v>19583.849376000002</v>
      </c>
      <c r="AB173" s="129">
        <f t="shared" si="14"/>
        <v>21994.440000000002</v>
      </c>
    </row>
    <row r="174" spans="1:28" ht="15.75" thickBot="1" x14ac:dyDescent="0.3">
      <c r="A174" s="141" t="s">
        <v>467</v>
      </c>
      <c r="B174" s="4" t="s">
        <v>368</v>
      </c>
      <c r="C174" s="4" t="s">
        <v>369</v>
      </c>
      <c r="D174" s="4" t="s">
        <v>500</v>
      </c>
      <c r="E174" s="4" t="s">
        <v>501</v>
      </c>
      <c r="F174" s="4" t="s">
        <v>112</v>
      </c>
      <c r="G174" s="4" t="s">
        <v>113</v>
      </c>
      <c r="H174" s="4" t="s">
        <v>440</v>
      </c>
      <c r="I174" s="8">
        <v>7924.81</v>
      </c>
      <c r="J174" s="8">
        <v>6937.42</v>
      </c>
      <c r="K174" s="8">
        <v>7485.99</v>
      </c>
      <c r="L174" s="8">
        <v>8460.8700000000008</v>
      </c>
      <c r="M174" s="8">
        <v>7504.27</v>
      </c>
      <c r="N174" s="8">
        <v>8405.56</v>
      </c>
      <c r="O174" s="8">
        <v>8239.26</v>
      </c>
      <c r="P174" s="8">
        <v>7917.87</v>
      </c>
      <c r="Q174" s="8">
        <v>8380.74</v>
      </c>
      <c r="R174" s="8">
        <v>8739.2199999999993</v>
      </c>
      <c r="S174" s="8">
        <v>8086.55</v>
      </c>
      <c r="T174" s="8">
        <v>8412.64</v>
      </c>
      <c r="U174" s="125">
        <f t="shared" si="10"/>
        <v>96495.200000000012</v>
      </c>
      <c r="W174" s="127" t="str">
        <f t="shared" si="11"/>
        <v>162001505880</v>
      </c>
      <c r="X174" s="128">
        <f>VLOOKUP(W174,Factors!$F$4:$H$6200,3,FALSE)</f>
        <v>0.10960000000000003</v>
      </c>
      <c r="Y174" s="127" t="str">
        <f>VLOOKUP(W174,Factors!$F$4:$H$6200,2,FALSE)</f>
        <v>3-factor</v>
      </c>
      <c r="Z174" s="129">
        <f t="shared" si="12"/>
        <v>10575.873920000004</v>
      </c>
      <c r="AA174" s="129">
        <f t="shared" si="13"/>
        <v>85919.326080000013</v>
      </c>
      <c r="AB174" s="129">
        <f t="shared" si="14"/>
        <v>96495.200000000012</v>
      </c>
    </row>
    <row r="175" spans="1:28" ht="15.75" thickBot="1" x14ac:dyDescent="0.3">
      <c r="A175" s="141" t="s">
        <v>514</v>
      </c>
      <c r="B175" s="4" t="s">
        <v>36</v>
      </c>
      <c r="C175" s="4" t="s">
        <v>37</v>
      </c>
      <c r="D175" s="4" t="s">
        <v>519</v>
      </c>
      <c r="E175" s="4" t="s">
        <v>520</v>
      </c>
      <c r="F175" s="4" t="s">
        <v>108</v>
      </c>
      <c r="G175" s="4" t="s">
        <v>109</v>
      </c>
      <c r="H175" s="4" t="s">
        <v>213</v>
      </c>
      <c r="I175" s="10">
        <v>10600.42</v>
      </c>
      <c r="J175" s="10">
        <v>10020.01</v>
      </c>
      <c r="K175" s="10">
        <v>8257.2199999999993</v>
      </c>
      <c r="L175" s="10">
        <v>8096.97</v>
      </c>
      <c r="M175" s="10">
        <v>11133.34</v>
      </c>
      <c r="N175" s="10">
        <v>11478.5</v>
      </c>
      <c r="O175" s="10">
        <v>11478.5</v>
      </c>
      <c r="P175" s="10">
        <v>10904.58</v>
      </c>
      <c r="Q175" s="10">
        <v>11478.5</v>
      </c>
      <c r="R175" s="10">
        <v>10956.75</v>
      </c>
      <c r="S175" s="10">
        <v>10956.75</v>
      </c>
      <c r="T175" s="10">
        <v>9913.25</v>
      </c>
      <c r="U175" s="125">
        <f t="shared" si="10"/>
        <v>125274.79000000001</v>
      </c>
      <c r="W175" s="127" t="str">
        <f t="shared" si="11"/>
        <v>116001630885</v>
      </c>
      <c r="X175" s="128">
        <f>VLOOKUP(W175,Factors!$F$4:$H$6200,3,FALSE)</f>
        <v>0.10809999999999997</v>
      </c>
      <c r="Y175" s="127" t="str">
        <f>VLOOKUP(W175,Factors!$F$4:$H$6200,2,FALSE)</f>
        <v>Firm Sales Volumes</v>
      </c>
      <c r="Z175" s="129">
        <f t="shared" si="12"/>
        <v>13542.204798999997</v>
      </c>
      <c r="AA175" s="129">
        <f t="shared" si="13"/>
        <v>111732.58520100001</v>
      </c>
      <c r="AB175" s="129">
        <f t="shared" si="14"/>
        <v>125274.79000000001</v>
      </c>
    </row>
    <row r="176" spans="1:28" ht="15.75" thickBot="1" x14ac:dyDescent="0.3">
      <c r="A176" s="141" t="s">
        <v>514</v>
      </c>
      <c r="B176" s="4" t="s">
        <v>36</v>
      </c>
      <c r="C176" s="4" t="s">
        <v>37</v>
      </c>
      <c r="D176" s="4" t="s">
        <v>519</v>
      </c>
      <c r="E176" s="4" t="s">
        <v>520</v>
      </c>
      <c r="F176" s="4" t="s">
        <v>112</v>
      </c>
      <c r="G176" s="4" t="s">
        <v>113</v>
      </c>
      <c r="H176" s="4" t="s">
        <v>213</v>
      </c>
      <c r="I176" s="8">
        <v>1446.96</v>
      </c>
      <c r="J176" s="8">
        <v>1519.7</v>
      </c>
      <c r="K176" s="8">
        <v>1519.71</v>
      </c>
      <c r="L176" s="8">
        <v>1519.72</v>
      </c>
      <c r="M176" s="8">
        <v>1519.7</v>
      </c>
      <c r="N176" s="8">
        <v>1566.82</v>
      </c>
      <c r="O176" s="8">
        <v>1566.82</v>
      </c>
      <c r="P176" s="8">
        <v>1566.82</v>
      </c>
      <c r="Q176" s="8">
        <v>1566.82</v>
      </c>
      <c r="R176" s="8">
        <v>1566.82</v>
      </c>
      <c r="S176" s="8">
        <v>1566.82</v>
      </c>
      <c r="T176" s="8">
        <v>1566.82</v>
      </c>
      <c r="U176" s="125">
        <f t="shared" si="10"/>
        <v>18493.53</v>
      </c>
      <c r="W176" s="127" t="str">
        <f t="shared" si="11"/>
        <v>116001630885</v>
      </c>
      <c r="X176" s="128">
        <f>VLOOKUP(W176,Factors!$F$4:$H$6200,3,FALSE)</f>
        <v>0.10809999999999997</v>
      </c>
      <c r="Y176" s="127" t="str">
        <f>VLOOKUP(W176,Factors!$F$4:$H$6200,2,FALSE)</f>
        <v>Firm Sales Volumes</v>
      </c>
      <c r="Z176" s="129">
        <f t="shared" si="12"/>
        <v>1999.1505929999994</v>
      </c>
      <c r="AA176" s="129">
        <f t="shared" si="13"/>
        <v>16494.379407</v>
      </c>
      <c r="AB176" s="129">
        <f t="shared" si="14"/>
        <v>18493.53</v>
      </c>
    </row>
    <row r="177" spans="1:28" ht="15.75" thickBot="1" x14ac:dyDescent="0.3">
      <c r="A177" s="141" t="s">
        <v>514</v>
      </c>
      <c r="B177" s="4" t="s">
        <v>36</v>
      </c>
      <c r="C177" s="4" t="s">
        <v>37</v>
      </c>
      <c r="D177" s="4" t="s">
        <v>525</v>
      </c>
      <c r="E177" s="4" t="s">
        <v>520</v>
      </c>
      <c r="F177" s="4" t="s">
        <v>108</v>
      </c>
      <c r="G177" s="4" t="s">
        <v>109</v>
      </c>
      <c r="H177" s="4" t="s">
        <v>526</v>
      </c>
      <c r="I177" s="10">
        <v>9396</v>
      </c>
      <c r="J177" s="10">
        <v>7431.38</v>
      </c>
      <c r="K177" s="10">
        <v>939.6</v>
      </c>
      <c r="L177" s="10">
        <v>8798.07</v>
      </c>
      <c r="M177" s="10">
        <v>11275.2</v>
      </c>
      <c r="N177" s="10">
        <v>11669.86</v>
      </c>
      <c r="O177" s="10">
        <v>11669.86</v>
      </c>
      <c r="P177" s="10">
        <v>11086.37</v>
      </c>
      <c r="Q177" s="10">
        <v>11139.41</v>
      </c>
      <c r="R177" s="10">
        <v>11139.41</v>
      </c>
      <c r="S177" s="10">
        <v>11669.86</v>
      </c>
      <c r="T177" s="10">
        <v>11139.41</v>
      </c>
      <c r="U177" s="125">
        <f t="shared" si="10"/>
        <v>117354.43000000001</v>
      </c>
      <c r="W177" s="127" t="str">
        <f t="shared" si="11"/>
        <v>116001633885</v>
      </c>
      <c r="X177" s="128">
        <f>VLOOKUP(W177,Factors!$F$4:$H$6200,3,FALSE)</f>
        <v>0.10809999999999997</v>
      </c>
      <c r="Y177" s="127" t="str">
        <f>VLOOKUP(W177,Factors!$F$4:$H$6200,2,FALSE)</f>
        <v>Firm Sales Volumes</v>
      </c>
      <c r="Z177" s="129">
        <f t="shared" si="12"/>
        <v>12686.013882999998</v>
      </c>
      <c r="AA177" s="129">
        <f t="shared" si="13"/>
        <v>104668.41611700002</v>
      </c>
      <c r="AB177" s="129">
        <f t="shared" si="14"/>
        <v>117354.43000000001</v>
      </c>
    </row>
    <row r="178" spans="1:28" ht="15.75" thickBot="1" x14ac:dyDescent="0.3">
      <c r="A178" s="141" t="s">
        <v>514</v>
      </c>
      <c r="B178" s="4" t="s">
        <v>36</v>
      </c>
      <c r="C178" s="4" t="s">
        <v>37</v>
      </c>
      <c r="D178" s="4" t="s">
        <v>525</v>
      </c>
      <c r="E178" s="4" t="s">
        <v>520</v>
      </c>
      <c r="F178" s="4" t="s">
        <v>112</v>
      </c>
      <c r="G178" s="4" t="s">
        <v>113</v>
      </c>
      <c r="H178" s="4" t="s">
        <v>526</v>
      </c>
      <c r="I178" s="8">
        <v>1539.07</v>
      </c>
      <c r="J178" s="8">
        <v>1539.07</v>
      </c>
      <c r="K178" s="8">
        <v>1539.06</v>
      </c>
      <c r="L178" s="8">
        <v>1539.07</v>
      </c>
      <c r="M178" s="8">
        <v>1539.06</v>
      </c>
      <c r="N178" s="8">
        <v>1592.94</v>
      </c>
      <c r="O178" s="8">
        <v>1592.94</v>
      </c>
      <c r="P178" s="8">
        <v>1592.94</v>
      </c>
      <c r="Q178" s="8">
        <v>1592.94</v>
      </c>
      <c r="R178" s="8">
        <v>1592.94</v>
      </c>
      <c r="S178" s="8">
        <v>1592.94</v>
      </c>
      <c r="T178" s="8">
        <v>1592.94</v>
      </c>
      <c r="U178" s="125">
        <f t="shared" si="10"/>
        <v>18845.91</v>
      </c>
      <c r="W178" s="127" t="str">
        <f t="shared" si="11"/>
        <v>116001633885</v>
      </c>
      <c r="X178" s="128">
        <f>VLOOKUP(W178,Factors!$F$4:$H$6200,3,FALSE)</f>
        <v>0.10809999999999997</v>
      </c>
      <c r="Y178" s="127" t="str">
        <f>VLOOKUP(W178,Factors!$F$4:$H$6200,2,FALSE)</f>
        <v>Firm Sales Volumes</v>
      </c>
      <c r="Z178" s="129">
        <f t="shared" si="12"/>
        <v>2037.2428709999995</v>
      </c>
      <c r="AA178" s="129">
        <f t="shared" si="13"/>
        <v>16808.667129000001</v>
      </c>
      <c r="AB178" s="129">
        <f t="shared" si="14"/>
        <v>18845.91</v>
      </c>
    </row>
    <row r="179" spans="1:28" ht="15.75" thickBot="1" x14ac:dyDescent="0.3">
      <c r="A179" s="141" t="s">
        <v>514</v>
      </c>
      <c r="B179" s="4" t="s">
        <v>495</v>
      </c>
      <c r="C179" s="4" t="s">
        <v>496</v>
      </c>
      <c r="D179" s="4" t="s">
        <v>519</v>
      </c>
      <c r="E179" s="4" t="s">
        <v>520</v>
      </c>
      <c r="F179" s="4" t="s">
        <v>108</v>
      </c>
      <c r="G179" s="4" t="s">
        <v>109</v>
      </c>
      <c r="H179" s="4" t="s">
        <v>213</v>
      </c>
      <c r="I179" s="10">
        <v>8581.84</v>
      </c>
      <c r="J179" s="10">
        <v>6475.39</v>
      </c>
      <c r="K179" s="10">
        <v>7866.69</v>
      </c>
      <c r="L179" s="10">
        <v>7476.61</v>
      </c>
      <c r="M179" s="10">
        <v>8581.83</v>
      </c>
      <c r="N179" s="10">
        <v>8839.34</v>
      </c>
      <c r="O179" s="10">
        <v>8839.34</v>
      </c>
      <c r="P179" s="10">
        <v>8397.3700000000008</v>
      </c>
      <c r="Q179" s="10">
        <v>8839.34</v>
      </c>
      <c r="R179" s="10">
        <v>8035.76</v>
      </c>
      <c r="S179" s="10">
        <v>7232.2</v>
      </c>
      <c r="T179" s="10">
        <v>7633.97</v>
      </c>
      <c r="U179" s="125">
        <f t="shared" si="10"/>
        <v>96799.679999999993</v>
      </c>
      <c r="W179" s="127" t="str">
        <f t="shared" si="11"/>
        <v>123591630885</v>
      </c>
      <c r="X179" s="128">
        <f>VLOOKUP(W179,Factors!$F$4:$H$6200,3,FALSE)</f>
        <v>1</v>
      </c>
      <c r="Y179" s="127" t="str">
        <f>VLOOKUP(W179,Factors!$F$4:$H$6200,2,FALSE)</f>
        <v>Direct-WA</v>
      </c>
      <c r="Z179" s="129">
        <f t="shared" si="12"/>
        <v>96799.679999999993</v>
      </c>
      <c r="AA179" s="129">
        <f t="shared" si="13"/>
        <v>0</v>
      </c>
      <c r="AB179" s="129">
        <f t="shared" si="14"/>
        <v>96799.679999999993</v>
      </c>
    </row>
    <row r="180" spans="1:28" ht="15.75" thickBot="1" x14ac:dyDescent="0.3">
      <c r="A180" s="141" t="s">
        <v>514</v>
      </c>
      <c r="B180" s="4" t="s">
        <v>495</v>
      </c>
      <c r="C180" s="4" t="s">
        <v>496</v>
      </c>
      <c r="D180" s="4" t="s">
        <v>519</v>
      </c>
      <c r="E180" s="4" t="s">
        <v>520</v>
      </c>
      <c r="F180" s="4" t="s">
        <v>120</v>
      </c>
      <c r="G180" s="4" t="s">
        <v>121</v>
      </c>
      <c r="H180" s="4" t="s">
        <v>213</v>
      </c>
      <c r="I180" s="8">
        <v>8335.52</v>
      </c>
      <c r="J180" s="8">
        <v>5878.56</v>
      </c>
      <c r="K180" s="8">
        <v>5118.1899999999996</v>
      </c>
      <c r="L180" s="8">
        <v>7884.32</v>
      </c>
      <c r="M180" s="8">
        <v>10998.91</v>
      </c>
      <c r="N180" s="8">
        <v>13015.12</v>
      </c>
      <c r="O180" s="8">
        <v>13295.92</v>
      </c>
      <c r="P180" s="8">
        <v>12011.68</v>
      </c>
      <c r="Q180" s="8">
        <v>12279.61</v>
      </c>
      <c r="R180" s="8">
        <v>12949.26</v>
      </c>
      <c r="S180" s="8">
        <v>11861.96</v>
      </c>
      <c r="T180" s="8">
        <v>13752.64</v>
      </c>
      <c r="U180" s="125">
        <f t="shared" si="10"/>
        <v>127381.68999999999</v>
      </c>
      <c r="W180" s="127" t="str">
        <f t="shared" si="11"/>
        <v>123591630885</v>
      </c>
      <c r="X180" s="128">
        <f>VLOOKUP(W180,Factors!$F$4:$H$6200,3,FALSE)</f>
        <v>1</v>
      </c>
      <c r="Y180" s="127" t="str">
        <f>VLOOKUP(W180,Factors!$F$4:$H$6200,2,FALSE)</f>
        <v>Direct-WA</v>
      </c>
      <c r="Z180" s="129">
        <f t="shared" si="12"/>
        <v>127381.68999999999</v>
      </c>
      <c r="AA180" s="129">
        <f t="shared" si="13"/>
        <v>0</v>
      </c>
      <c r="AB180" s="129">
        <f t="shared" si="14"/>
        <v>127381.68999999999</v>
      </c>
    </row>
    <row r="181" spans="1:28" ht="15.75" thickBot="1" x14ac:dyDescent="0.3">
      <c r="A181" s="141" t="s">
        <v>514</v>
      </c>
      <c r="B181" s="4" t="s">
        <v>495</v>
      </c>
      <c r="C181" s="4" t="s">
        <v>496</v>
      </c>
      <c r="D181" s="4" t="s">
        <v>519</v>
      </c>
      <c r="E181" s="4" t="s">
        <v>520</v>
      </c>
      <c r="F181" s="4" t="s">
        <v>122</v>
      </c>
      <c r="G181" s="4" t="s">
        <v>123</v>
      </c>
      <c r="H181" s="4" t="s">
        <v>213</v>
      </c>
      <c r="I181" s="10">
        <v>245.7</v>
      </c>
      <c r="J181" s="10">
        <v>251.39</v>
      </c>
      <c r="K181" s="10">
        <v>278.38</v>
      </c>
      <c r="L181" s="10">
        <v>1122.3699999999999</v>
      </c>
      <c r="M181" s="10">
        <v>439.37</v>
      </c>
      <c r="N181" s="10">
        <v>374.12</v>
      </c>
      <c r="O181" s="10">
        <v>28.08</v>
      </c>
      <c r="P181" s="11"/>
      <c r="Q181" s="10">
        <v>431.41</v>
      </c>
      <c r="R181" s="10">
        <v>472.52</v>
      </c>
      <c r="S181" s="10">
        <v>891.73</v>
      </c>
      <c r="T181" s="10">
        <v>149.19</v>
      </c>
      <c r="U181" s="125">
        <f t="shared" si="10"/>
        <v>4684.2599999999993</v>
      </c>
      <c r="W181" s="127" t="str">
        <f t="shared" si="11"/>
        <v>123591630885</v>
      </c>
      <c r="X181" s="128">
        <f>VLOOKUP(W181,Factors!$F$4:$H$6200,3,FALSE)</f>
        <v>1</v>
      </c>
      <c r="Y181" s="127" t="str">
        <f>VLOOKUP(W181,Factors!$F$4:$H$6200,2,FALSE)</f>
        <v>Direct-WA</v>
      </c>
      <c r="Z181" s="129">
        <f t="shared" si="12"/>
        <v>4684.2599999999993</v>
      </c>
      <c r="AA181" s="129">
        <f t="shared" si="13"/>
        <v>0</v>
      </c>
      <c r="AB181" s="129">
        <f t="shared" si="14"/>
        <v>4684.2599999999993</v>
      </c>
    </row>
    <row r="182" spans="1:28" ht="15.75" thickBot="1" x14ac:dyDescent="0.3">
      <c r="A182" s="141" t="s">
        <v>514</v>
      </c>
      <c r="B182" s="4" t="s">
        <v>495</v>
      </c>
      <c r="C182" s="4" t="s">
        <v>496</v>
      </c>
      <c r="D182" s="4" t="s">
        <v>519</v>
      </c>
      <c r="E182" s="4" t="s">
        <v>520</v>
      </c>
      <c r="F182" s="4" t="s">
        <v>112</v>
      </c>
      <c r="G182" s="4" t="s">
        <v>113</v>
      </c>
      <c r="H182" s="4" t="s">
        <v>213</v>
      </c>
      <c r="I182" s="8">
        <v>3094.95</v>
      </c>
      <c r="J182" s="8">
        <v>2971.57</v>
      </c>
      <c r="K182" s="8">
        <v>2156.08</v>
      </c>
      <c r="L182" s="8">
        <v>2288.46</v>
      </c>
      <c r="M182" s="8">
        <v>2900.44</v>
      </c>
      <c r="N182" s="8">
        <v>3023.91</v>
      </c>
      <c r="O182" s="8">
        <v>3103.2</v>
      </c>
      <c r="P182" s="8">
        <v>2979.17</v>
      </c>
      <c r="Q182" s="8">
        <v>3099.4</v>
      </c>
      <c r="R182" s="8">
        <v>3188.05</v>
      </c>
      <c r="S182" s="8">
        <v>3047.73</v>
      </c>
      <c r="T182" s="8">
        <v>3182.47</v>
      </c>
      <c r="U182" s="125">
        <f t="shared" si="10"/>
        <v>35035.430000000008</v>
      </c>
      <c r="W182" s="127" t="str">
        <f t="shared" si="11"/>
        <v>123591630885</v>
      </c>
      <c r="X182" s="128">
        <f>VLOOKUP(W182,Factors!$F$4:$H$6200,3,FALSE)</f>
        <v>1</v>
      </c>
      <c r="Y182" s="127" t="str">
        <f>VLOOKUP(W182,Factors!$F$4:$H$6200,2,FALSE)</f>
        <v>Direct-WA</v>
      </c>
      <c r="Z182" s="129">
        <f t="shared" si="12"/>
        <v>35035.430000000008</v>
      </c>
      <c r="AA182" s="129">
        <f t="shared" si="13"/>
        <v>0</v>
      </c>
      <c r="AB182" s="129">
        <f t="shared" si="14"/>
        <v>35035.430000000008</v>
      </c>
    </row>
    <row r="183" spans="1:28" ht="15.75" thickBot="1" x14ac:dyDescent="0.3">
      <c r="A183" s="141" t="s">
        <v>514</v>
      </c>
      <c r="B183" s="4" t="s">
        <v>267</v>
      </c>
      <c r="C183" s="4" t="s">
        <v>268</v>
      </c>
      <c r="D183" s="4" t="s">
        <v>519</v>
      </c>
      <c r="E183" s="4" t="s">
        <v>520</v>
      </c>
      <c r="F183" s="4" t="s">
        <v>108</v>
      </c>
      <c r="G183" s="4" t="s">
        <v>109</v>
      </c>
      <c r="H183" s="4" t="s">
        <v>213</v>
      </c>
      <c r="I183" s="10">
        <v>36773.31</v>
      </c>
      <c r="J183" s="10">
        <v>31689.07</v>
      </c>
      <c r="K183" s="10">
        <v>27883.05</v>
      </c>
      <c r="L183" s="10">
        <v>36183.99</v>
      </c>
      <c r="M183" s="10">
        <v>40185.57</v>
      </c>
      <c r="N183" s="10">
        <v>39453.03</v>
      </c>
      <c r="O183" s="10">
        <v>39967.49</v>
      </c>
      <c r="P183" s="10">
        <v>39513.629999999997</v>
      </c>
      <c r="Q183" s="10">
        <v>35567.1</v>
      </c>
      <c r="R183" s="10">
        <v>37933.57</v>
      </c>
      <c r="S183" s="10">
        <v>38005.49</v>
      </c>
      <c r="T183" s="10">
        <v>33511.03</v>
      </c>
      <c r="U183" s="125">
        <f t="shared" si="10"/>
        <v>436666.32999999996</v>
      </c>
      <c r="W183" s="127" t="str">
        <f t="shared" si="11"/>
        <v>141001630885</v>
      </c>
      <c r="X183" s="128">
        <f>VLOOKUP(W183,Factors!$F$4:$H$6200,3,FALSE)</f>
        <v>1.2220987243040216E-2</v>
      </c>
      <c r="Y183" s="127" t="str">
        <f>VLOOKUP(W183,Factors!$F$4:$H$6200,2,FALSE)</f>
        <v>Transmission</v>
      </c>
      <c r="Z183" s="129">
        <f t="shared" si="12"/>
        <v>5336.4936483951888</v>
      </c>
      <c r="AA183" s="129">
        <f t="shared" si="13"/>
        <v>431329.83635160478</v>
      </c>
      <c r="AB183" s="129">
        <f t="shared" si="14"/>
        <v>436666.32999999996</v>
      </c>
    </row>
    <row r="184" spans="1:28" ht="15.75" thickBot="1" x14ac:dyDescent="0.3">
      <c r="A184" s="141" t="s">
        <v>514</v>
      </c>
      <c r="B184" s="4" t="s">
        <v>267</v>
      </c>
      <c r="C184" s="4" t="s">
        <v>268</v>
      </c>
      <c r="D184" s="4" t="s">
        <v>519</v>
      </c>
      <c r="E184" s="4" t="s">
        <v>520</v>
      </c>
      <c r="F184" s="4" t="s">
        <v>112</v>
      </c>
      <c r="G184" s="4" t="s">
        <v>113</v>
      </c>
      <c r="H184" s="4" t="s">
        <v>213</v>
      </c>
      <c r="I184" s="8">
        <v>5468.35</v>
      </c>
      <c r="J184" s="8">
        <v>5468.35</v>
      </c>
      <c r="K184" s="8">
        <v>5468.32</v>
      </c>
      <c r="L184" s="8">
        <v>5626.24</v>
      </c>
      <c r="M184" s="8">
        <v>5626.24</v>
      </c>
      <c r="N184" s="8">
        <v>5907.95</v>
      </c>
      <c r="O184" s="8">
        <v>5980.04</v>
      </c>
      <c r="P184" s="8">
        <v>5980.06</v>
      </c>
      <c r="Q184" s="8">
        <v>5980.08</v>
      </c>
      <c r="R184" s="8">
        <v>5980.02</v>
      </c>
      <c r="S184" s="8">
        <v>5980.05</v>
      </c>
      <c r="T184" s="8">
        <v>5980.03</v>
      </c>
      <c r="U184" s="125">
        <f t="shared" si="10"/>
        <v>69445.73</v>
      </c>
      <c r="W184" s="127" t="str">
        <f t="shared" si="11"/>
        <v>141001630885</v>
      </c>
      <c r="X184" s="128">
        <f>VLOOKUP(W184,Factors!$F$4:$H$6200,3,FALSE)</f>
        <v>1.2220987243040216E-2</v>
      </c>
      <c r="Y184" s="127" t="str">
        <f>VLOOKUP(W184,Factors!$F$4:$H$6200,2,FALSE)</f>
        <v>Transmission</v>
      </c>
      <c r="Z184" s="129">
        <f t="shared" si="12"/>
        <v>848.69538041361511</v>
      </c>
      <c r="AA184" s="129">
        <f t="shared" si="13"/>
        <v>68597.034619586382</v>
      </c>
      <c r="AB184" s="129">
        <f t="shared" si="14"/>
        <v>69445.73</v>
      </c>
    </row>
    <row r="185" spans="1:28" ht="15.75" thickBot="1" x14ac:dyDescent="0.3">
      <c r="A185" s="141" t="s">
        <v>514</v>
      </c>
      <c r="B185" s="4" t="s">
        <v>349</v>
      </c>
      <c r="C185" s="4" t="s">
        <v>350</v>
      </c>
      <c r="D185" s="4" t="s">
        <v>519</v>
      </c>
      <c r="E185" s="4" t="s">
        <v>520</v>
      </c>
      <c r="F185" s="4" t="s">
        <v>108</v>
      </c>
      <c r="G185" s="4" t="s">
        <v>109</v>
      </c>
      <c r="H185" s="4" t="s">
        <v>213</v>
      </c>
      <c r="I185" s="8">
        <v>6560.26</v>
      </c>
      <c r="J185" s="8">
        <v>7098</v>
      </c>
      <c r="K185" s="8">
        <v>8675.33</v>
      </c>
      <c r="L185" s="8">
        <v>9318.43</v>
      </c>
      <c r="M185" s="8">
        <v>9762.16</v>
      </c>
      <c r="N185" s="8">
        <v>10055.08</v>
      </c>
      <c r="O185" s="8">
        <v>7312.78</v>
      </c>
      <c r="P185" s="8">
        <v>7267.08</v>
      </c>
      <c r="Q185" s="8">
        <v>10055.08</v>
      </c>
      <c r="R185" s="8">
        <v>7084.26</v>
      </c>
      <c r="S185" s="8">
        <v>5530.3</v>
      </c>
      <c r="T185" s="8">
        <v>18029.87</v>
      </c>
      <c r="U185" s="125">
        <f t="shared" si="10"/>
        <v>106748.62999999999</v>
      </c>
      <c r="W185" s="127" t="str">
        <f t="shared" si="11"/>
        <v>141091630885</v>
      </c>
      <c r="X185" s="128">
        <f>VLOOKUP(W185,Factors!$F$4:$H$6200,3,FALSE)</f>
        <v>1</v>
      </c>
      <c r="Y185" s="127" t="str">
        <f>VLOOKUP(W185,Factors!$F$4:$H$6200,2,FALSE)</f>
        <v>Direct-WA</v>
      </c>
      <c r="Z185" s="129">
        <f t="shared" si="12"/>
        <v>106748.62999999999</v>
      </c>
      <c r="AA185" s="129">
        <f t="shared" si="13"/>
        <v>0</v>
      </c>
      <c r="AB185" s="129">
        <f t="shared" si="14"/>
        <v>106748.62999999999</v>
      </c>
    </row>
    <row r="186" spans="1:28" ht="15.75" thickBot="1" x14ac:dyDescent="0.3">
      <c r="A186" s="141" t="s">
        <v>514</v>
      </c>
      <c r="B186" s="4" t="s">
        <v>349</v>
      </c>
      <c r="C186" s="4" t="s">
        <v>350</v>
      </c>
      <c r="D186" s="4" t="s">
        <v>519</v>
      </c>
      <c r="E186" s="4" t="s">
        <v>520</v>
      </c>
      <c r="F186" s="4" t="s">
        <v>112</v>
      </c>
      <c r="G186" s="4" t="s">
        <v>113</v>
      </c>
      <c r="H186" s="4" t="s">
        <v>213</v>
      </c>
      <c r="I186" s="10">
        <v>1291.8499999999999</v>
      </c>
      <c r="J186" s="10">
        <v>1291.83</v>
      </c>
      <c r="K186" s="10">
        <v>1291.8399999999999</v>
      </c>
      <c r="L186" s="10">
        <v>1332.54</v>
      </c>
      <c r="M186" s="10">
        <v>1332.54</v>
      </c>
      <c r="N186" s="10">
        <v>1372.52</v>
      </c>
      <c r="O186" s="10">
        <v>1372.54</v>
      </c>
      <c r="P186" s="10">
        <v>1372.53</v>
      </c>
      <c r="Q186" s="10">
        <v>1372.52</v>
      </c>
      <c r="R186" s="10">
        <v>1372.53</v>
      </c>
      <c r="S186" s="10">
        <v>1372.59</v>
      </c>
      <c r="T186" s="10">
        <v>2578.34</v>
      </c>
      <c r="U186" s="125">
        <f t="shared" si="10"/>
        <v>17354.170000000002</v>
      </c>
      <c r="W186" s="127" t="str">
        <f t="shared" si="11"/>
        <v>141091630885</v>
      </c>
      <c r="X186" s="128">
        <f>VLOOKUP(W186,Factors!$F$4:$H$6200,3,FALSE)</f>
        <v>1</v>
      </c>
      <c r="Y186" s="127" t="str">
        <f>VLOOKUP(W186,Factors!$F$4:$H$6200,2,FALSE)</f>
        <v>Direct-WA</v>
      </c>
      <c r="Z186" s="129">
        <f t="shared" si="12"/>
        <v>17354.170000000002</v>
      </c>
      <c r="AA186" s="129">
        <f t="shared" si="13"/>
        <v>0</v>
      </c>
      <c r="AB186" s="129">
        <f t="shared" si="14"/>
        <v>17354.170000000002</v>
      </c>
    </row>
    <row r="187" spans="1:28" ht="15.75" thickBot="1" x14ac:dyDescent="0.3">
      <c r="A187" s="141" t="s">
        <v>514</v>
      </c>
      <c r="B187" s="4" t="s">
        <v>190</v>
      </c>
      <c r="C187" s="4" t="s">
        <v>191</v>
      </c>
      <c r="D187" s="4" t="s">
        <v>523</v>
      </c>
      <c r="E187" s="4" t="s">
        <v>524</v>
      </c>
      <c r="F187" s="4" t="s">
        <v>108</v>
      </c>
      <c r="G187" s="4" t="s">
        <v>109</v>
      </c>
      <c r="H187" s="4" t="s">
        <v>440</v>
      </c>
      <c r="I187" s="8">
        <v>9212.4599999999991</v>
      </c>
      <c r="J187" s="8">
        <v>7706.35</v>
      </c>
      <c r="K187" s="8">
        <v>6727.77</v>
      </c>
      <c r="L187" s="8">
        <v>9632.9500000000007</v>
      </c>
      <c r="M187" s="8">
        <v>10091.66</v>
      </c>
      <c r="N187" s="8">
        <v>3118.33</v>
      </c>
      <c r="O187" s="7"/>
      <c r="P187" s="7"/>
      <c r="Q187" s="7"/>
      <c r="R187" s="7"/>
      <c r="S187" s="7"/>
      <c r="T187" s="7"/>
      <c r="U187" s="125">
        <f t="shared" si="10"/>
        <v>46489.520000000004</v>
      </c>
      <c r="W187" s="127" t="str">
        <f t="shared" si="11"/>
        <v>151001505885</v>
      </c>
      <c r="X187" s="128">
        <f>VLOOKUP(W187,Factors!$F$4:$H$6200,3,FALSE)</f>
        <v>0</v>
      </c>
      <c r="Y187" s="127" t="str">
        <f>VLOOKUP(W187,Factors!$F$4:$H$6200,2,FALSE)</f>
        <v>Direct-OR</v>
      </c>
      <c r="Z187" s="129">
        <f t="shared" si="12"/>
        <v>0</v>
      </c>
      <c r="AA187" s="129">
        <f t="shared" si="13"/>
        <v>46489.520000000004</v>
      </c>
      <c r="AB187" s="129">
        <f t="shared" si="14"/>
        <v>46489.520000000004</v>
      </c>
    </row>
    <row r="188" spans="1:28" ht="15.75" thickBot="1" x14ac:dyDescent="0.3">
      <c r="A188" s="141" t="s">
        <v>514</v>
      </c>
      <c r="B188" s="4" t="s">
        <v>190</v>
      </c>
      <c r="C188" s="4" t="s">
        <v>191</v>
      </c>
      <c r="D188" s="4" t="s">
        <v>523</v>
      </c>
      <c r="E188" s="4" t="s">
        <v>524</v>
      </c>
      <c r="F188" s="4" t="s">
        <v>112</v>
      </c>
      <c r="G188" s="4" t="s">
        <v>113</v>
      </c>
      <c r="H188" s="4" t="s">
        <v>440</v>
      </c>
      <c r="I188" s="10">
        <v>1377.52</v>
      </c>
      <c r="J188" s="10">
        <v>1377.51</v>
      </c>
      <c r="K188" s="10">
        <v>1377.54</v>
      </c>
      <c r="L188" s="10">
        <v>1377.52</v>
      </c>
      <c r="M188" s="10">
        <v>1377.52</v>
      </c>
      <c r="N188" s="10">
        <v>638.47</v>
      </c>
      <c r="O188" s="11"/>
      <c r="P188" s="11"/>
      <c r="Q188" s="11"/>
      <c r="R188" s="11"/>
      <c r="S188" s="11"/>
      <c r="T188" s="11"/>
      <c r="U188" s="125">
        <f t="shared" si="10"/>
        <v>7526.0800000000008</v>
      </c>
      <c r="W188" s="127" t="str">
        <f t="shared" si="11"/>
        <v>151001505885</v>
      </c>
      <c r="X188" s="128">
        <f>VLOOKUP(W188,Factors!$F$4:$H$6200,3,FALSE)</f>
        <v>0</v>
      </c>
      <c r="Y188" s="127" t="str">
        <f>VLOOKUP(W188,Factors!$F$4:$H$6200,2,FALSE)</f>
        <v>Direct-OR</v>
      </c>
      <c r="Z188" s="129">
        <f t="shared" si="12"/>
        <v>0</v>
      </c>
      <c r="AA188" s="129">
        <f t="shared" si="13"/>
        <v>7526.0800000000008</v>
      </c>
      <c r="AB188" s="129">
        <f t="shared" si="14"/>
        <v>7526.0800000000008</v>
      </c>
    </row>
    <row r="189" spans="1:28" ht="15.75" thickBot="1" x14ac:dyDescent="0.3">
      <c r="A189" s="141" t="s">
        <v>514</v>
      </c>
      <c r="B189" s="4" t="s">
        <v>190</v>
      </c>
      <c r="C189" s="4" t="s">
        <v>191</v>
      </c>
      <c r="D189" s="4" t="s">
        <v>519</v>
      </c>
      <c r="E189" s="4" t="s">
        <v>520</v>
      </c>
      <c r="F189" s="4" t="s">
        <v>108</v>
      </c>
      <c r="G189" s="4" t="s">
        <v>109</v>
      </c>
      <c r="H189" s="4" t="s">
        <v>213</v>
      </c>
      <c r="I189" s="8">
        <v>210156.66</v>
      </c>
      <c r="J189" s="8">
        <v>190851.26</v>
      </c>
      <c r="K189" s="8">
        <v>160554.65</v>
      </c>
      <c r="L189" s="8">
        <v>197941.51</v>
      </c>
      <c r="M189" s="8">
        <v>208671.71</v>
      </c>
      <c r="N189" s="8">
        <v>216305.02</v>
      </c>
      <c r="O189" s="8">
        <v>238390.85</v>
      </c>
      <c r="P189" s="8">
        <v>212623.57</v>
      </c>
      <c r="Q189" s="8">
        <v>226499.19</v>
      </c>
      <c r="R189" s="8">
        <v>211124.1</v>
      </c>
      <c r="S189" s="8">
        <v>216393.91</v>
      </c>
      <c r="T189" s="8">
        <v>226011.64</v>
      </c>
      <c r="U189" s="125">
        <f t="shared" si="10"/>
        <v>2515524.0700000003</v>
      </c>
      <c r="W189" s="127" t="str">
        <f t="shared" si="11"/>
        <v>151001630885</v>
      </c>
      <c r="X189" s="128">
        <f>VLOOKUP(W189,Factors!$F$4:$H$6200,3,FALSE)</f>
        <v>0</v>
      </c>
      <c r="Y189" s="127" t="str">
        <f>VLOOKUP(W189,Factors!$F$4:$H$6200,2,FALSE)</f>
        <v>Direct-OR</v>
      </c>
      <c r="Z189" s="129">
        <f t="shared" si="12"/>
        <v>0</v>
      </c>
      <c r="AA189" s="129">
        <f t="shared" si="13"/>
        <v>2515524.0700000003</v>
      </c>
      <c r="AB189" s="129">
        <f t="shared" si="14"/>
        <v>2515524.0700000003</v>
      </c>
    </row>
    <row r="190" spans="1:28" ht="15.75" thickBot="1" x14ac:dyDescent="0.3">
      <c r="A190" s="141" t="s">
        <v>514</v>
      </c>
      <c r="B190" s="4" t="s">
        <v>190</v>
      </c>
      <c r="C190" s="4" t="s">
        <v>191</v>
      </c>
      <c r="D190" s="4" t="s">
        <v>519</v>
      </c>
      <c r="E190" s="4" t="s">
        <v>520</v>
      </c>
      <c r="F190" s="4" t="s">
        <v>118</v>
      </c>
      <c r="G190" s="4" t="s">
        <v>119</v>
      </c>
      <c r="H190" s="4" t="s">
        <v>213</v>
      </c>
      <c r="I190" s="14">
        <v>0</v>
      </c>
      <c r="J190" s="11"/>
      <c r="K190" s="10">
        <v>775.2</v>
      </c>
      <c r="L190" s="10">
        <v>-775.2</v>
      </c>
      <c r="M190" s="11"/>
      <c r="N190" s="11"/>
      <c r="O190" s="11"/>
      <c r="P190" s="11"/>
      <c r="Q190" s="11"/>
      <c r="R190" s="11"/>
      <c r="S190" s="11"/>
      <c r="T190" s="11"/>
      <c r="U190" s="125">
        <f t="shared" si="10"/>
        <v>0</v>
      </c>
      <c r="W190" s="127" t="str">
        <f t="shared" si="11"/>
        <v>151001630885</v>
      </c>
      <c r="X190" s="128">
        <f>VLOOKUP(W190,Factors!$F$4:$H$6200,3,FALSE)</f>
        <v>0</v>
      </c>
      <c r="Y190" s="127" t="str">
        <f>VLOOKUP(W190,Factors!$F$4:$H$6200,2,FALSE)</f>
        <v>Direct-OR</v>
      </c>
      <c r="Z190" s="129">
        <f t="shared" si="12"/>
        <v>0</v>
      </c>
      <c r="AA190" s="129">
        <f t="shared" si="13"/>
        <v>0</v>
      </c>
      <c r="AB190" s="129">
        <f t="shared" si="14"/>
        <v>0</v>
      </c>
    </row>
    <row r="191" spans="1:28" ht="15.75" thickBot="1" x14ac:dyDescent="0.3">
      <c r="A191" s="141" t="s">
        <v>514</v>
      </c>
      <c r="B191" s="4" t="s">
        <v>190</v>
      </c>
      <c r="C191" s="4" t="s">
        <v>191</v>
      </c>
      <c r="D191" s="4" t="s">
        <v>519</v>
      </c>
      <c r="E191" s="4" t="s">
        <v>520</v>
      </c>
      <c r="F191" s="4" t="s">
        <v>120</v>
      </c>
      <c r="G191" s="4" t="s">
        <v>121</v>
      </c>
      <c r="H191" s="4" t="s">
        <v>213</v>
      </c>
      <c r="I191" s="8">
        <v>169136.47</v>
      </c>
      <c r="J191" s="8">
        <v>146086.51999999999</v>
      </c>
      <c r="K191" s="8">
        <v>157470.42000000001</v>
      </c>
      <c r="L191" s="8">
        <v>178965.91</v>
      </c>
      <c r="M191" s="8">
        <v>174543.24</v>
      </c>
      <c r="N191" s="8">
        <v>190165.23</v>
      </c>
      <c r="O191" s="8">
        <v>199199.96</v>
      </c>
      <c r="P191" s="8">
        <v>168347.43</v>
      </c>
      <c r="Q191" s="8">
        <v>175628.66</v>
      </c>
      <c r="R191" s="8">
        <v>174008.3</v>
      </c>
      <c r="S191" s="8">
        <v>147160.15</v>
      </c>
      <c r="T191" s="8">
        <v>155940.56</v>
      </c>
      <c r="U191" s="125">
        <f t="shared" si="10"/>
        <v>2036652.8499999999</v>
      </c>
      <c r="W191" s="127" t="str">
        <f t="shared" si="11"/>
        <v>151001630885</v>
      </c>
      <c r="X191" s="128">
        <f>VLOOKUP(W191,Factors!$F$4:$H$6200,3,FALSE)</f>
        <v>0</v>
      </c>
      <c r="Y191" s="127" t="str">
        <f>VLOOKUP(W191,Factors!$F$4:$H$6200,2,FALSE)</f>
        <v>Direct-OR</v>
      </c>
      <c r="Z191" s="129">
        <f t="shared" si="12"/>
        <v>0</v>
      </c>
      <c r="AA191" s="129">
        <f t="shared" si="13"/>
        <v>2036652.8499999999</v>
      </c>
      <c r="AB191" s="129">
        <f t="shared" si="14"/>
        <v>2036652.8499999999</v>
      </c>
    </row>
    <row r="192" spans="1:28" ht="15.75" thickBot="1" x14ac:dyDescent="0.3">
      <c r="A192" s="141" t="s">
        <v>514</v>
      </c>
      <c r="B192" s="4" t="s">
        <v>190</v>
      </c>
      <c r="C192" s="4" t="s">
        <v>191</v>
      </c>
      <c r="D192" s="4" t="s">
        <v>519</v>
      </c>
      <c r="E192" s="4" t="s">
        <v>520</v>
      </c>
      <c r="F192" s="4" t="s">
        <v>122</v>
      </c>
      <c r="G192" s="4" t="s">
        <v>123</v>
      </c>
      <c r="H192" s="4" t="s">
        <v>213</v>
      </c>
      <c r="I192" s="10">
        <v>16907.330000000002</v>
      </c>
      <c r="J192" s="10">
        <v>12667.99</v>
      </c>
      <c r="K192" s="10">
        <v>14899.53</v>
      </c>
      <c r="L192" s="10">
        <v>14712.74</v>
      </c>
      <c r="M192" s="10">
        <v>10409.19</v>
      </c>
      <c r="N192" s="10">
        <v>9729.9</v>
      </c>
      <c r="O192" s="10">
        <v>6525</v>
      </c>
      <c r="P192" s="10">
        <v>5699.34</v>
      </c>
      <c r="Q192" s="10">
        <v>5398.44</v>
      </c>
      <c r="R192" s="10">
        <v>6464.87</v>
      </c>
      <c r="S192" s="10">
        <v>6023.2</v>
      </c>
      <c r="T192" s="10">
        <v>5971.56</v>
      </c>
      <c r="U192" s="125">
        <f t="shared" si="10"/>
        <v>115409.08999999998</v>
      </c>
      <c r="W192" s="127" t="str">
        <f t="shared" si="11"/>
        <v>151001630885</v>
      </c>
      <c r="X192" s="128">
        <f>VLOOKUP(W192,Factors!$F$4:$H$6200,3,FALSE)</f>
        <v>0</v>
      </c>
      <c r="Y192" s="127" t="str">
        <f>VLOOKUP(W192,Factors!$F$4:$H$6200,2,FALSE)</f>
        <v>Direct-OR</v>
      </c>
      <c r="Z192" s="129">
        <f t="shared" si="12"/>
        <v>0</v>
      </c>
      <c r="AA192" s="129">
        <f t="shared" si="13"/>
        <v>115409.08999999998</v>
      </c>
      <c r="AB192" s="129">
        <f t="shared" si="14"/>
        <v>115409.08999999998</v>
      </c>
    </row>
    <row r="193" spans="1:28" ht="15.75" thickBot="1" x14ac:dyDescent="0.3">
      <c r="A193" s="141" t="s">
        <v>514</v>
      </c>
      <c r="B193" s="4" t="s">
        <v>190</v>
      </c>
      <c r="C193" s="4" t="s">
        <v>191</v>
      </c>
      <c r="D193" s="4" t="s">
        <v>519</v>
      </c>
      <c r="E193" s="4" t="s">
        <v>520</v>
      </c>
      <c r="F193" s="4" t="s">
        <v>110</v>
      </c>
      <c r="G193" s="4" t="s">
        <v>111</v>
      </c>
      <c r="H193" s="4" t="s">
        <v>213</v>
      </c>
      <c r="I193" s="8">
        <v>3124.99</v>
      </c>
      <c r="J193" s="8">
        <v>3124.99</v>
      </c>
      <c r="K193" s="8">
        <v>3124.99</v>
      </c>
      <c r="L193" s="8">
        <v>3124.99</v>
      </c>
      <c r="M193" s="8">
        <v>3124.99</v>
      </c>
      <c r="N193" s="8">
        <v>3124.99</v>
      </c>
      <c r="O193" s="8">
        <v>3124.99</v>
      </c>
      <c r="P193" s="8">
        <v>2291.66</v>
      </c>
      <c r="Q193" s="8">
        <v>1458.33</v>
      </c>
      <c r="R193" s="8">
        <v>1458.33</v>
      </c>
      <c r="S193" s="8">
        <v>1458.33</v>
      </c>
      <c r="T193" s="7"/>
      <c r="U193" s="125">
        <f t="shared" si="10"/>
        <v>28541.58</v>
      </c>
      <c r="W193" s="127" t="str">
        <f t="shared" si="11"/>
        <v>151001630885</v>
      </c>
      <c r="X193" s="128">
        <f>VLOOKUP(W193,Factors!$F$4:$H$6200,3,FALSE)</f>
        <v>0</v>
      </c>
      <c r="Y193" s="127" t="str">
        <f>VLOOKUP(W193,Factors!$F$4:$H$6200,2,FALSE)</f>
        <v>Direct-OR</v>
      </c>
      <c r="Z193" s="129">
        <f t="shared" si="12"/>
        <v>0</v>
      </c>
      <c r="AA193" s="129">
        <f t="shared" si="13"/>
        <v>28541.58</v>
      </c>
      <c r="AB193" s="129">
        <f t="shared" si="14"/>
        <v>28541.58</v>
      </c>
    </row>
    <row r="194" spans="1:28" ht="15.75" thickBot="1" x14ac:dyDescent="0.3">
      <c r="A194" s="141" t="s">
        <v>514</v>
      </c>
      <c r="B194" s="4" t="s">
        <v>190</v>
      </c>
      <c r="C194" s="4" t="s">
        <v>191</v>
      </c>
      <c r="D194" s="4" t="s">
        <v>519</v>
      </c>
      <c r="E194" s="4" t="s">
        <v>520</v>
      </c>
      <c r="F194" s="4" t="s">
        <v>112</v>
      </c>
      <c r="G194" s="4" t="s">
        <v>113</v>
      </c>
      <c r="H194" s="4" t="s">
        <v>213</v>
      </c>
      <c r="I194" s="10">
        <v>57034.28</v>
      </c>
      <c r="J194" s="10">
        <v>54995.519999999997</v>
      </c>
      <c r="K194" s="10">
        <v>56581.47</v>
      </c>
      <c r="L194" s="10">
        <v>58175</v>
      </c>
      <c r="M194" s="10">
        <v>55932.89</v>
      </c>
      <c r="N194" s="10">
        <v>59422.28</v>
      </c>
      <c r="O194" s="10">
        <v>61396.53</v>
      </c>
      <c r="P194" s="10">
        <v>58340.57</v>
      </c>
      <c r="Q194" s="10">
        <v>59246.06</v>
      </c>
      <c r="R194" s="10">
        <v>61736.37</v>
      </c>
      <c r="S194" s="10">
        <v>59166.31</v>
      </c>
      <c r="T194" s="10">
        <v>62034.87</v>
      </c>
      <c r="U194" s="125">
        <f t="shared" si="10"/>
        <v>704062.15</v>
      </c>
      <c r="W194" s="127" t="str">
        <f t="shared" si="11"/>
        <v>151001630885</v>
      </c>
      <c r="X194" s="128">
        <f>VLOOKUP(W194,Factors!$F$4:$H$6200,3,FALSE)</f>
        <v>0</v>
      </c>
      <c r="Y194" s="127" t="str">
        <f>VLOOKUP(W194,Factors!$F$4:$H$6200,2,FALSE)</f>
        <v>Direct-OR</v>
      </c>
      <c r="Z194" s="129">
        <f t="shared" si="12"/>
        <v>0</v>
      </c>
      <c r="AA194" s="129">
        <f t="shared" si="13"/>
        <v>704062.15</v>
      </c>
      <c r="AB194" s="129">
        <f t="shared" si="14"/>
        <v>704062.15</v>
      </c>
    </row>
    <row r="195" spans="1:28" ht="15.75" thickBot="1" x14ac:dyDescent="0.3">
      <c r="A195" s="141" t="s">
        <v>514</v>
      </c>
      <c r="B195" s="4" t="s">
        <v>190</v>
      </c>
      <c r="C195" s="4" t="s">
        <v>191</v>
      </c>
      <c r="D195" s="4" t="s">
        <v>525</v>
      </c>
      <c r="E195" s="4" t="s">
        <v>520</v>
      </c>
      <c r="F195" s="4" t="s">
        <v>108</v>
      </c>
      <c r="G195" s="4" t="s">
        <v>109</v>
      </c>
      <c r="H195" s="4" t="s">
        <v>526</v>
      </c>
      <c r="I195" s="10">
        <v>8713.34</v>
      </c>
      <c r="J195" s="10">
        <v>7842.01</v>
      </c>
      <c r="K195" s="10">
        <v>5808.89</v>
      </c>
      <c r="L195" s="10">
        <v>7525.16</v>
      </c>
      <c r="M195" s="10">
        <v>8713.34</v>
      </c>
      <c r="N195" s="10">
        <v>7515.28</v>
      </c>
      <c r="O195" s="10">
        <v>9018.34</v>
      </c>
      <c r="P195" s="10">
        <v>8567.42</v>
      </c>
      <c r="Q195" s="10">
        <v>8608.42</v>
      </c>
      <c r="R195" s="10">
        <v>7788.57</v>
      </c>
      <c r="S195" s="10">
        <v>8198.49</v>
      </c>
      <c r="T195" s="10">
        <v>8608.42</v>
      </c>
      <c r="U195" s="125">
        <f t="shared" si="10"/>
        <v>96907.68</v>
      </c>
      <c r="W195" s="127" t="str">
        <f t="shared" si="11"/>
        <v>151001633885</v>
      </c>
      <c r="X195" s="128">
        <f>VLOOKUP(W195,Factors!$F$4:$H$6200,3,FALSE)</f>
        <v>0</v>
      </c>
      <c r="Y195" s="127" t="str">
        <f>VLOOKUP(W195,Factors!$F$4:$H$6200,2,FALSE)</f>
        <v>Direct-OR</v>
      </c>
      <c r="Z195" s="129">
        <f t="shared" si="12"/>
        <v>0</v>
      </c>
      <c r="AA195" s="129">
        <f t="shared" si="13"/>
        <v>96907.68</v>
      </c>
      <c r="AB195" s="129">
        <f t="shared" si="14"/>
        <v>96907.68</v>
      </c>
    </row>
    <row r="196" spans="1:28" ht="15.75" thickBot="1" x14ac:dyDescent="0.3">
      <c r="A196" s="141" t="s">
        <v>514</v>
      </c>
      <c r="B196" s="4" t="s">
        <v>190</v>
      </c>
      <c r="C196" s="4" t="s">
        <v>191</v>
      </c>
      <c r="D196" s="4" t="s">
        <v>525</v>
      </c>
      <c r="E196" s="4" t="s">
        <v>520</v>
      </c>
      <c r="F196" s="4" t="s">
        <v>112</v>
      </c>
      <c r="G196" s="4" t="s">
        <v>113</v>
      </c>
      <c r="H196" s="4" t="s">
        <v>526</v>
      </c>
      <c r="I196" s="8">
        <v>1189.3800000000001</v>
      </c>
      <c r="J196" s="8">
        <v>1189.3800000000001</v>
      </c>
      <c r="K196" s="8">
        <v>1189.3900000000001</v>
      </c>
      <c r="L196" s="8">
        <v>1189.3699999999999</v>
      </c>
      <c r="M196" s="8">
        <v>1189.3800000000001</v>
      </c>
      <c r="N196" s="8">
        <v>1230.99</v>
      </c>
      <c r="O196" s="8">
        <v>1231</v>
      </c>
      <c r="P196" s="8">
        <v>1231</v>
      </c>
      <c r="Q196" s="8">
        <v>1231</v>
      </c>
      <c r="R196" s="8">
        <v>1230.99</v>
      </c>
      <c r="S196" s="8">
        <v>1230.99</v>
      </c>
      <c r="T196" s="8">
        <v>1231</v>
      </c>
      <c r="U196" s="125">
        <f t="shared" si="10"/>
        <v>14563.869999999999</v>
      </c>
      <c r="W196" s="127" t="str">
        <f t="shared" si="11"/>
        <v>151001633885</v>
      </c>
      <c r="X196" s="128">
        <f>VLOOKUP(W196,Factors!$F$4:$H$6200,3,FALSE)</f>
        <v>0</v>
      </c>
      <c r="Y196" s="127" t="str">
        <f>VLOOKUP(W196,Factors!$F$4:$H$6200,2,FALSE)</f>
        <v>Direct-OR</v>
      </c>
      <c r="Z196" s="129">
        <f t="shared" si="12"/>
        <v>0</v>
      </c>
      <c r="AA196" s="129">
        <f t="shared" si="13"/>
        <v>14563.869999999999</v>
      </c>
      <c r="AB196" s="129">
        <f t="shared" si="14"/>
        <v>14563.869999999999</v>
      </c>
    </row>
    <row r="197" spans="1:28" ht="15.75" thickBot="1" x14ac:dyDescent="0.3">
      <c r="A197" s="141" t="s">
        <v>514</v>
      </c>
      <c r="B197" s="4" t="s">
        <v>318</v>
      </c>
      <c r="C197" s="4" t="s">
        <v>319</v>
      </c>
      <c r="D197" s="4" t="s">
        <v>523</v>
      </c>
      <c r="E197" s="4" t="s">
        <v>524</v>
      </c>
      <c r="F197" s="4" t="s">
        <v>108</v>
      </c>
      <c r="G197" s="4" t="s">
        <v>109</v>
      </c>
      <c r="H197" s="4" t="s">
        <v>440</v>
      </c>
      <c r="I197" s="10">
        <v>25706.01</v>
      </c>
      <c r="J197" s="10">
        <v>23335.63</v>
      </c>
      <c r="K197" s="10">
        <v>17363.79</v>
      </c>
      <c r="L197" s="10">
        <v>21421.99</v>
      </c>
      <c r="M197" s="10">
        <v>25735.84</v>
      </c>
      <c r="N197" s="10">
        <v>26160.880000000001</v>
      </c>
      <c r="O197" s="10">
        <v>27805.34</v>
      </c>
      <c r="P197" s="10">
        <v>24009.18</v>
      </c>
      <c r="Q197" s="10">
        <v>26797.040000000001</v>
      </c>
      <c r="R197" s="10">
        <v>21458.93</v>
      </c>
      <c r="S197" s="10">
        <v>21202.240000000002</v>
      </c>
      <c r="T197" s="10">
        <v>29953.14</v>
      </c>
      <c r="U197" s="125">
        <f t="shared" si="10"/>
        <v>290950.00999999995</v>
      </c>
      <c r="W197" s="127" t="str">
        <f t="shared" si="11"/>
        <v>154001505885</v>
      </c>
      <c r="X197" s="128">
        <f>VLOOKUP(W197,Factors!$F$4:$H$6200,3,FALSE)</f>
        <v>0.10960000000000003</v>
      </c>
      <c r="Y197" s="127" t="str">
        <f>VLOOKUP(W197,Factors!$F$4:$H$6200,2,FALSE)</f>
        <v>3-factor</v>
      </c>
      <c r="Z197" s="129">
        <f t="shared" si="12"/>
        <v>31888.121096000003</v>
      </c>
      <c r="AA197" s="129">
        <f t="shared" si="13"/>
        <v>259061.88890399993</v>
      </c>
      <c r="AB197" s="129">
        <f t="shared" si="14"/>
        <v>290950.00999999995</v>
      </c>
    </row>
    <row r="198" spans="1:28" ht="15.75" thickBot="1" x14ac:dyDescent="0.3">
      <c r="A198" s="141" t="s">
        <v>514</v>
      </c>
      <c r="B198" s="4" t="s">
        <v>318</v>
      </c>
      <c r="C198" s="4" t="s">
        <v>319</v>
      </c>
      <c r="D198" s="4" t="s">
        <v>523</v>
      </c>
      <c r="E198" s="4" t="s">
        <v>524</v>
      </c>
      <c r="F198" s="4" t="s">
        <v>535</v>
      </c>
      <c r="G198" s="4" t="s">
        <v>536</v>
      </c>
      <c r="H198" s="4" t="s">
        <v>440</v>
      </c>
      <c r="I198" s="8">
        <v>7968.92</v>
      </c>
      <c r="J198" s="8">
        <v>6972.81</v>
      </c>
      <c r="K198" s="8">
        <v>7138.82</v>
      </c>
      <c r="L198" s="8">
        <v>7289.75</v>
      </c>
      <c r="M198" s="8">
        <v>7968.92</v>
      </c>
      <c r="N198" s="8">
        <v>7968.92</v>
      </c>
      <c r="O198" s="8">
        <v>7968.92</v>
      </c>
      <c r="P198" s="8">
        <v>7470.86</v>
      </c>
      <c r="Q198" s="8">
        <v>6836.97</v>
      </c>
      <c r="R198" s="8">
        <v>7516.14</v>
      </c>
      <c r="S198" s="8">
        <v>7968.92</v>
      </c>
      <c r="T198" s="7"/>
      <c r="U198" s="125">
        <f t="shared" ref="U198:U261" si="15">SUM(I198:T198)</f>
        <v>83069.95</v>
      </c>
      <c r="W198" s="127" t="str">
        <f t="shared" ref="W198:W261" si="16">CONCATENATE(B198,RIGHT(D198,4),A198)</f>
        <v>154001505885</v>
      </c>
      <c r="X198" s="128">
        <f>VLOOKUP(W198,Factors!$F$4:$H$6200,3,FALSE)</f>
        <v>0.10960000000000003</v>
      </c>
      <c r="Y198" s="127" t="str">
        <f>VLOOKUP(W198,Factors!$F$4:$H$6200,2,FALSE)</f>
        <v>3-factor</v>
      </c>
      <c r="Z198" s="129">
        <f t="shared" ref="Z198:Z261" si="17">U198*X198</f>
        <v>9104.4665200000018</v>
      </c>
      <c r="AA198" s="129">
        <f t="shared" ref="AA198:AA261" si="18">U198-Z198</f>
        <v>73965.483479999995</v>
      </c>
      <c r="AB198" s="129">
        <f t="shared" ref="AB198:AB261" si="19">Z198+AA198</f>
        <v>83069.95</v>
      </c>
    </row>
    <row r="199" spans="1:28" ht="15.75" thickBot="1" x14ac:dyDescent="0.3">
      <c r="A199" s="141" t="s">
        <v>514</v>
      </c>
      <c r="B199" s="4" t="s">
        <v>318</v>
      </c>
      <c r="C199" s="4" t="s">
        <v>319</v>
      </c>
      <c r="D199" s="4" t="s">
        <v>523</v>
      </c>
      <c r="E199" s="4" t="s">
        <v>524</v>
      </c>
      <c r="F199" s="4" t="s">
        <v>112</v>
      </c>
      <c r="G199" s="4" t="s">
        <v>113</v>
      </c>
      <c r="H199" s="4" t="s">
        <v>440</v>
      </c>
      <c r="I199" s="10">
        <v>4677.4799999999996</v>
      </c>
      <c r="J199" s="10">
        <v>4677.4799999999996</v>
      </c>
      <c r="K199" s="10">
        <v>4677.42</v>
      </c>
      <c r="L199" s="10">
        <v>4677.47</v>
      </c>
      <c r="M199" s="10">
        <v>4677.4799999999996</v>
      </c>
      <c r="N199" s="10">
        <v>4841.18</v>
      </c>
      <c r="O199" s="10">
        <v>4841.18</v>
      </c>
      <c r="P199" s="10">
        <v>4841.17</v>
      </c>
      <c r="Q199" s="10">
        <v>4841.1899999999996</v>
      </c>
      <c r="R199" s="10">
        <v>4841.1499999999996</v>
      </c>
      <c r="S199" s="10">
        <v>4841.1899999999996</v>
      </c>
      <c r="T199" s="10">
        <v>5113.1099999999997</v>
      </c>
      <c r="U199" s="125">
        <f t="shared" si="15"/>
        <v>57547.500000000007</v>
      </c>
      <c r="W199" s="127" t="str">
        <f t="shared" si="16"/>
        <v>154001505885</v>
      </c>
      <c r="X199" s="128">
        <f>VLOOKUP(W199,Factors!$F$4:$H$6200,3,FALSE)</f>
        <v>0.10960000000000003</v>
      </c>
      <c r="Y199" s="127" t="str">
        <f>VLOOKUP(W199,Factors!$F$4:$H$6200,2,FALSE)</f>
        <v>3-factor</v>
      </c>
      <c r="Z199" s="129">
        <f t="shared" si="17"/>
        <v>6307.2060000000029</v>
      </c>
      <c r="AA199" s="129">
        <f t="shared" si="18"/>
        <v>51240.294000000002</v>
      </c>
      <c r="AB199" s="129">
        <f t="shared" si="19"/>
        <v>57547.500000000007</v>
      </c>
    </row>
    <row r="200" spans="1:28" ht="15.75" thickBot="1" x14ac:dyDescent="0.3">
      <c r="A200" s="141" t="s">
        <v>514</v>
      </c>
      <c r="B200" s="4" t="s">
        <v>214</v>
      </c>
      <c r="C200" s="4" t="s">
        <v>215</v>
      </c>
      <c r="D200" s="4" t="s">
        <v>523</v>
      </c>
      <c r="E200" s="4" t="s">
        <v>524</v>
      </c>
      <c r="F200" s="4" t="s">
        <v>108</v>
      </c>
      <c r="G200" s="4" t="s">
        <v>109</v>
      </c>
      <c r="H200" s="4" t="s">
        <v>440</v>
      </c>
      <c r="I200" s="8">
        <v>11341.82</v>
      </c>
      <c r="J200" s="8">
        <v>11101.39</v>
      </c>
      <c r="K200" s="8">
        <v>12648.48</v>
      </c>
      <c r="L200" s="8">
        <v>9512.49</v>
      </c>
      <c r="M200" s="8">
        <v>13798.34</v>
      </c>
      <c r="N200" s="8">
        <v>14215</v>
      </c>
      <c r="O200" s="8">
        <v>14215</v>
      </c>
      <c r="P200" s="8">
        <v>12793.5</v>
      </c>
      <c r="Q200" s="8">
        <v>14215</v>
      </c>
      <c r="R200" s="8">
        <v>12922.73</v>
      </c>
      <c r="S200" s="8">
        <v>7107.5</v>
      </c>
      <c r="T200" s="8">
        <v>7753.64</v>
      </c>
      <c r="U200" s="125">
        <f t="shared" si="15"/>
        <v>141624.89000000001</v>
      </c>
      <c r="W200" s="127" t="str">
        <f t="shared" si="16"/>
        <v>155011505885</v>
      </c>
      <c r="X200" s="128">
        <f>VLOOKUP(W200,Factors!$F$4:$H$6200,3,FALSE)</f>
        <v>0.10960000000000003</v>
      </c>
      <c r="Y200" s="127" t="str">
        <f>VLOOKUP(W200,Factors!$F$4:$H$6200,2,FALSE)</f>
        <v>3-factor</v>
      </c>
      <c r="Z200" s="129">
        <f t="shared" si="17"/>
        <v>15522.087944000006</v>
      </c>
      <c r="AA200" s="129">
        <f t="shared" si="18"/>
        <v>126102.80205600001</v>
      </c>
      <c r="AB200" s="129">
        <f t="shared" si="19"/>
        <v>141624.89000000001</v>
      </c>
    </row>
    <row r="201" spans="1:28" ht="15.75" thickBot="1" x14ac:dyDescent="0.3">
      <c r="A201" s="141" t="s">
        <v>514</v>
      </c>
      <c r="B201" s="4" t="s">
        <v>214</v>
      </c>
      <c r="C201" s="4" t="s">
        <v>215</v>
      </c>
      <c r="D201" s="4" t="s">
        <v>523</v>
      </c>
      <c r="E201" s="4" t="s">
        <v>524</v>
      </c>
      <c r="F201" s="4" t="s">
        <v>110</v>
      </c>
      <c r="G201" s="4" t="s">
        <v>111</v>
      </c>
      <c r="H201" s="4" t="s">
        <v>440</v>
      </c>
      <c r="I201" s="11"/>
      <c r="J201" s="11"/>
      <c r="K201" s="11"/>
      <c r="L201" s="10">
        <v>18000</v>
      </c>
      <c r="M201" s="10">
        <v>8000</v>
      </c>
      <c r="N201" s="10">
        <v>8000</v>
      </c>
      <c r="O201" s="10">
        <v>-13333.33</v>
      </c>
      <c r="P201" s="10">
        <v>2666.67</v>
      </c>
      <c r="Q201" s="10">
        <v>2666.67</v>
      </c>
      <c r="R201" s="10">
        <v>2666.67</v>
      </c>
      <c r="S201" s="10">
        <v>2666.67</v>
      </c>
      <c r="T201" s="10">
        <v>2666.67</v>
      </c>
      <c r="U201" s="125">
        <f t="shared" si="15"/>
        <v>34000.01999999999</v>
      </c>
      <c r="W201" s="127" t="str">
        <f t="shared" si="16"/>
        <v>155011505885</v>
      </c>
      <c r="X201" s="128">
        <f>VLOOKUP(W201,Factors!$F$4:$H$6200,3,FALSE)</f>
        <v>0.10960000000000003</v>
      </c>
      <c r="Y201" s="127" t="str">
        <f>VLOOKUP(W201,Factors!$F$4:$H$6200,2,FALSE)</f>
        <v>3-factor</v>
      </c>
      <c r="Z201" s="129">
        <f t="shared" si="17"/>
        <v>3726.402192</v>
      </c>
      <c r="AA201" s="129">
        <f t="shared" si="18"/>
        <v>30273.617807999988</v>
      </c>
      <c r="AB201" s="129">
        <f t="shared" si="19"/>
        <v>34000.01999999999</v>
      </c>
    </row>
    <row r="202" spans="1:28" ht="15.75" thickBot="1" x14ac:dyDescent="0.3">
      <c r="A202" s="141" t="s">
        <v>514</v>
      </c>
      <c r="B202" s="4" t="s">
        <v>214</v>
      </c>
      <c r="C202" s="4" t="s">
        <v>215</v>
      </c>
      <c r="D202" s="4" t="s">
        <v>523</v>
      </c>
      <c r="E202" s="4" t="s">
        <v>524</v>
      </c>
      <c r="F202" s="4" t="s">
        <v>112</v>
      </c>
      <c r="G202" s="4" t="s">
        <v>113</v>
      </c>
      <c r="H202" s="4" t="s">
        <v>440</v>
      </c>
      <c r="I202" s="8">
        <v>1883.47</v>
      </c>
      <c r="J202" s="8">
        <v>1883.48</v>
      </c>
      <c r="K202" s="8">
        <v>1883.48</v>
      </c>
      <c r="L202" s="8">
        <v>1883.47</v>
      </c>
      <c r="M202" s="8">
        <v>1883.48</v>
      </c>
      <c r="N202" s="8">
        <v>1940.34</v>
      </c>
      <c r="O202" s="8">
        <v>1940.34</v>
      </c>
      <c r="P202" s="8">
        <v>1940.35</v>
      </c>
      <c r="Q202" s="8">
        <v>1940.34</v>
      </c>
      <c r="R202" s="8">
        <v>1940.35</v>
      </c>
      <c r="S202" s="8">
        <v>1940.37</v>
      </c>
      <c r="T202" s="8">
        <v>1940.37</v>
      </c>
      <c r="U202" s="125">
        <f t="shared" si="15"/>
        <v>22999.839999999997</v>
      </c>
      <c r="W202" s="127" t="str">
        <f t="shared" si="16"/>
        <v>155011505885</v>
      </c>
      <c r="X202" s="128">
        <f>VLOOKUP(W202,Factors!$F$4:$H$6200,3,FALSE)</f>
        <v>0.10960000000000003</v>
      </c>
      <c r="Y202" s="127" t="str">
        <f>VLOOKUP(W202,Factors!$F$4:$H$6200,2,FALSE)</f>
        <v>3-factor</v>
      </c>
      <c r="Z202" s="129">
        <f t="shared" si="17"/>
        <v>2520.7824640000003</v>
      </c>
      <c r="AA202" s="129">
        <f t="shared" si="18"/>
        <v>20479.057535999997</v>
      </c>
      <c r="AB202" s="129">
        <f t="shared" si="19"/>
        <v>22999.839999999997</v>
      </c>
    </row>
    <row r="203" spans="1:28" ht="15.75" thickBot="1" x14ac:dyDescent="0.3">
      <c r="A203" s="141" t="s">
        <v>514</v>
      </c>
      <c r="B203" s="4" t="s">
        <v>281</v>
      </c>
      <c r="C203" s="4" t="s">
        <v>282</v>
      </c>
      <c r="D203" s="4" t="s">
        <v>527</v>
      </c>
      <c r="E203" s="4" t="s">
        <v>528</v>
      </c>
      <c r="F203" s="4" t="s">
        <v>108</v>
      </c>
      <c r="G203" s="4" t="s">
        <v>109</v>
      </c>
      <c r="H203" s="4" t="s">
        <v>282</v>
      </c>
      <c r="I203" s="10">
        <v>87720.17</v>
      </c>
      <c r="J203" s="10">
        <v>66083.47</v>
      </c>
      <c r="K203" s="10">
        <v>70642.490000000005</v>
      </c>
      <c r="L203" s="10">
        <v>74882.009999999995</v>
      </c>
      <c r="M203" s="10">
        <v>71099.929999999993</v>
      </c>
      <c r="N203" s="10">
        <v>81895.11</v>
      </c>
      <c r="O203" s="10">
        <v>84968.87</v>
      </c>
      <c r="P203" s="10">
        <v>79941.34</v>
      </c>
      <c r="Q203" s="10">
        <v>84821.46</v>
      </c>
      <c r="R203" s="10">
        <v>78207.78</v>
      </c>
      <c r="S203" s="10">
        <v>81733.36</v>
      </c>
      <c r="T203" s="10">
        <v>68333.539999999994</v>
      </c>
      <c r="U203" s="125">
        <f t="shared" si="15"/>
        <v>930329.53</v>
      </c>
      <c r="W203" s="127" t="str">
        <f t="shared" si="16"/>
        <v>155051514885</v>
      </c>
      <c r="X203" s="128">
        <f>VLOOKUP(W203,Factors!$F$4:$H$6200,3,FALSE)</f>
        <v>0</v>
      </c>
      <c r="Y203" s="127" t="str">
        <f>VLOOKUP(W203,Factors!$F$4:$H$6200,2,FALSE)</f>
        <v>Direct-OR</v>
      </c>
      <c r="Z203" s="129">
        <f t="shared" si="17"/>
        <v>0</v>
      </c>
      <c r="AA203" s="129">
        <f t="shared" si="18"/>
        <v>930329.53</v>
      </c>
      <c r="AB203" s="129">
        <f t="shared" si="19"/>
        <v>930329.53</v>
      </c>
    </row>
    <row r="204" spans="1:28" ht="15.75" thickBot="1" x14ac:dyDescent="0.3">
      <c r="A204" s="141" t="s">
        <v>514</v>
      </c>
      <c r="B204" s="4" t="s">
        <v>281</v>
      </c>
      <c r="C204" s="4" t="s">
        <v>282</v>
      </c>
      <c r="D204" s="4" t="s">
        <v>527</v>
      </c>
      <c r="E204" s="4" t="s">
        <v>528</v>
      </c>
      <c r="F204" s="4" t="s">
        <v>110</v>
      </c>
      <c r="G204" s="4" t="s">
        <v>111</v>
      </c>
      <c r="H204" s="4" t="s">
        <v>282</v>
      </c>
      <c r="I204" s="7"/>
      <c r="J204" s="7"/>
      <c r="K204" s="7"/>
      <c r="L204" s="7"/>
      <c r="M204" s="7"/>
      <c r="N204" s="7"/>
      <c r="O204" s="8">
        <v>1250</v>
      </c>
      <c r="P204" s="8">
        <v>1250</v>
      </c>
      <c r="Q204" s="8">
        <v>1250</v>
      </c>
      <c r="R204" s="8">
        <v>1250</v>
      </c>
      <c r="S204" s="8">
        <v>1553.2</v>
      </c>
      <c r="T204" s="8">
        <v>1250</v>
      </c>
      <c r="U204" s="125">
        <f t="shared" si="15"/>
        <v>7803.2</v>
      </c>
      <c r="W204" s="127" t="str">
        <f t="shared" si="16"/>
        <v>155051514885</v>
      </c>
      <c r="X204" s="128">
        <f>VLOOKUP(W204,Factors!$F$4:$H$6200,3,FALSE)</f>
        <v>0</v>
      </c>
      <c r="Y204" s="127" t="str">
        <f>VLOOKUP(W204,Factors!$F$4:$H$6200,2,FALSE)</f>
        <v>Direct-OR</v>
      </c>
      <c r="Z204" s="129">
        <f t="shared" si="17"/>
        <v>0</v>
      </c>
      <c r="AA204" s="129">
        <f t="shared" si="18"/>
        <v>7803.2</v>
      </c>
      <c r="AB204" s="129">
        <f t="shared" si="19"/>
        <v>7803.2</v>
      </c>
    </row>
    <row r="205" spans="1:28" ht="15.75" thickBot="1" x14ac:dyDescent="0.3">
      <c r="A205" s="141" t="s">
        <v>514</v>
      </c>
      <c r="B205" s="4" t="s">
        <v>281</v>
      </c>
      <c r="C205" s="4" t="s">
        <v>282</v>
      </c>
      <c r="D205" s="4" t="s">
        <v>527</v>
      </c>
      <c r="E205" s="4" t="s">
        <v>528</v>
      </c>
      <c r="F205" s="4" t="s">
        <v>112</v>
      </c>
      <c r="G205" s="4" t="s">
        <v>113</v>
      </c>
      <c r="H205" s="4" t="s">
        <v>282</v>
      </c>
      <c r="I205" s="10">
        <v>12764.68</v>
      </c>
      <c r="J205" s="10">
        <v>11625.51</v>
      </c>
      <c r="K205" s="10">
        <v>11625.51</v>
      </c>
      <c r="L205" s="10">
        <v>11649.15</v>
      </c>
      <c r="M205" s="10">
        <v>10654.68</v>
      </c>
      <c r="N205" s="10">
        <v>11588.4</v>
      </c>
      <c r="O205" s="10">
        <v>12185.56</v>
      </c>
      <c r="P205" s="10">
        <v>12010.08</v>
      </c>
      <c r="Q205" s="10">
        <v>12159.02</v>
      </c>
      <c r="R205" s="10">
        <v>12293.41</v>
      </c>
      <c r="S205" s="10">
        <v>12140.06</v>
      </c>
      <c r="T205" s="10">
        <v>12169.91</v>
      </c>
      <c r="U205" s="125">
        <f t="shared" si="15"/>
        <v>142865.97</v>
      </c>
      <c r="W205" s="127" t="str">
        <f t="shared" si="16"/>
        <v>155051514885</v>
      </c>
      <c r="X205" s="128">
        <f>VLOOKUP(W205,Factors!$F$4:$H$6200,3,FALSE)</f>
        <v>0</v>
      </c>
      <c r="Y205" s="127" t="str">
        <f>VLOOKUP(W205,Factors!$F$4:$H$6200,2,FALSE)</f>
        <v>Direct-OR</v>
      </c>
      <c r="Z205" s="129">
        <f t="shared" si="17"/>
        <v>0</v>
      </c>
      <c r="AA205" s="129">
        <f t="shared" si="18"/>
        <v>142865.97</v>
      </c>
      <c r="AB205" s="129">
        <f t="shared" si="19"/>
        <v>142865.97</v>
      </c>
    </row>
    <row r="206" spans="1:28" ht="15.75" thickBot="1" x14ac:dyDescent="0.3">
      <c r="A206" s="141" t="s">
        <v>514</v>
      </c>
      <c r="B206" s="4" t="s">
        <v>281</v>
      </c>
      <c r="C206" s="4" t="s">
        <v>282</v>
      </c>
      <c r="D206" s="4" t="s">
        <v>519</v>
      </c>
      <c r="E206" s="4" t="s">
        <v>520</v>
      </c>
      <c r="F206" s="4" t="s">
        <v>108</v>
      </c>
      <c r="G206" s="4" t="s">
        <v>109</v>
      </c>
      <c r="H206" s="4" t="s">
        <v>213</v>
      </c>
      <c r="I206" s="10">
        <v>9746.94</v>
      </c>
      <c r="J206" s="10">
        <v>9116.25</v>
      </c>
      <c r="K206" s="10">
        <v>8937.5</v>
      </c>
      <c r="L206" s="10">
        <v>10237.5</v>
      </c>
      <c r="M206" s="10">
        <v>10725</v>
      </c>
      <c r="N206" s="10">
        <v>10637.9</v>
      </c>
      <c r="O206" s="10">
        <v>10637.9</v>
      </c>
      <c r="P206" s="10">
        <v>10545.4</v>
      </c>
      <c r="Q206" s="10">
        <v>10595.86</v>
      </c>
      <c r="R206" s="10">
        <v>5718.4</v>
      </c>
      <c r="S206" s="10">
        <v>11100.42</v>
      </c>
      <c r="T206" s="10">
        <v>10091.290000000001</v>
      </c>
      <c r="U206" s="125">
        <f t="shared" si="15"/>
        <v>118090.35999999999</v>
      </c>
      <c r="W206" s="127" t="str">
        <f t="shared" si="16"/>
        <v>155051630885</v>
      </c>
      <c r="X206" s="128">
        <f>VLOOKUP(W206,Factors!$F$4:$H$6200,3,FALSE)</f>
        <v>0</v>
      </c>
      <c r="Y206" s="127" t="str">
        <f>VLOOKUP(W206,Factors!$F$4:$H$6200,2,FALSE)</f>
        <v>Direct-OR</v>
      </c>
      <c r="Z206" s="129">
        <f t="shared" si="17"/>
        <v>0</v>
      </c>
      <c r="AA206" s="129">
        <f t="shared" si="18"/>
        <v>118090.35999999999</v>
      </c>
      <c r="AB206" s="129">
        <f t="shared" si="19"/>
        <v>118090.35999999999</v>
      </c>
    </row>
    <row r="207" spans="1:28" ht="15.75" thickBot="1" x14ac:dyDescent="0.3">
      <c r="A207" s="141" t="s">
        <v>514</v>
      </c>
      <c r="B207" s="4" t="s">
        <v>281</v>
      </c>
      <c r="C207" s="4" t="s">
        <v>282</v>
      </c>
      <c r="D207" s="4" t="s">
        <v>519</v>
      </c>
      <c r="E207" s="4" t="s">
        <v>520</v>
      </c>
      <c r="F207" s="4" t="s">
        <v>112</v>
      </c>
      <c r="G207" s="4" t="s">
        <v>113</v>
      </c>
      <c r="H207" s="4" t="s">
        <v>213</v>
      </c>
      <c r="I207" s="8">
        <v>1393.82</v>
      </c>
      <c r="J207" s="8">
        <v>1463.97</v>
      </c>
      <c r="K207" s="8">
        <v>1463.97</v>
      </c>
      <c r="L207" s="8">
        <v>1463.96</v>
      </c>
      <c r="M207" s="8">
        <v>1463.96</v>
      </c>
      <c r="N207" s="8">
        <v>1515.2</v>
      </c>
      <c r="O207" s="8">
        <v>1515.19</v>
      </c>
      <c r="P207" s="8">
        <v>1515.2</v>
      </c>
      <c r="Q207" s="8">
        <v>1515.2</v>
      </c>
      <c r="R207" s="8">
        <v>1515.17</v>
      </c>
      <c r="S207" s="8">
        <v>1515.2</v>
      </c>
      <c r="T207" s="8">
        <v>1515.19</v>
      </c>
      <c r="U207" s="125">
        <f t="shared" si="15"/>
        <v>17856.030000000002</v>
      </c>
      <c r="W207" s="127" t="str">
        <f t="shared" si="16"/>
        <v>155051630885</v>
      </c>
      <c r="X207" s="128">
        <f>VLOOKUP(W207,Factors!$F$4:$H$6200,3,FALSE)</f>
        <v>0</v>
      </c>
      <c r="Y207" s="127" t="str">
        <f>VLOOKUP(W207,Factors!$F$4:$H$6200,2,FALSE)</f>
        <v>Direct-OR</v>
      </c>
      <c r="Z207" s="129">
        <f t="shared" si="17"/>
        <v>0</v>
      </c>
      <c r="AA207" s="129">
        <f t="shared" si="18"/>
        <v>17856.030000000002</v>
      </c>
      <c r="AB207" s="129">
        <f t="shared" si="19"/>
        <v>17856.030000000002</v>
      </c>
    </row>
    <row r="208" spans="1:28" ht="15.75" thickBot="1" x14ac:dyDescent="0.3">
      <c r="A208" s="141" t="s">
        <v>514</v>
      </c>
      <c r="B208" s="4" t="s">
        <v>194</v>
      </c>
      <c r="C208" s="4" t="s">
        <v>195</v>
      </c>
      <c r="D208" s="4" t="s">
        <v>519</v>
      </c>
      <c r="E208" s="4" t="s">
        <v>520</v>
      </c>
      <c r="F208" s="4" t="s">
        <v>108</v>
      </c>
      <c r="G208" s="4" t="s">
        <v>109</v>
      </c>
      <c r="H208" s="4" t="s">
        <v>213</v>
      </c>
      <c r="I208" s="10">
        <v>84897.279999999999</v>
      </c>
      <c r="J208" s="10">
        <v>78881.259999999995</v>
      </c>
      <c r="K208" s="10">
        <v>84755.61</v>
      </c>
      <c r="L208" s="10">
        <v>87682.29</v>
      </c>
      <c r="M208" s="10">
        <v>92664.72</v>
      </c>
      <c r="N208" s="10">
        <v>93935.83</v>
      </c>
      <c r="O208" s="10">
        <v>106137.60000000001</v>
      </c>
      <c r="P208" s="10">
        <v>95068.55</v>
      </c>
      <c r="Q208" s="10">
        <v>100673.05</v>
      </c>
      <c r="R208" s="10">
        <v>79958.289999999994</v>
      </c>
      <c r="S208" s="10">
        <v>83433.77</v>
      </c>
      <c r="T208" s="10">
        <v>82908.94</v>
      </c>
      <c r="U208" s="125">
        <f t="shared" si="15"/>
        <v>1070997.1900000002</v>
      </c>
      <c r="W208" s="127" t="str">
        <f t="shared" si="16"/>
        <v>155061630885</v>
      </c>
      <c r="X208" s="128">
        <f>VLOOKUP(W208,Factors!$F$4:$H$6200,3,FALSE)</f>
        <v>0</v>
      </c>
      <c r="Y208" s="127" t="str">
        <f>VLOOKUP(W208,Factors!$F$4:$H$6200,2,FALSE)</f>
        <v>Direct-OR</v>
      </c>
      <c r="Z208" s="129">
        <f t="shared" si="17"/>
        <v>0</v>
      </c>
      <c r="AA208" s="129">
        <f t="shared" si="18"/>
        <v>1070997.1900000002</v>
      </c>
      <c r="AB208" s="129">
        <f t="shared" si="19"/>
        <v>1070997.1900000002</v>
      </c>
    </row>
    <row r="209" spans="1:28" ht="15.75" thickBot="1" x14ac:dyDescent="0.3">
      <c r="A209" s="141" t="s">
        <v>514</v>
      </c>
      <c r="B209" s="4" t="s">
        <v>194</v>
      </c>
      <c r="C209" s="4" t="s">
        <v>195</v>
      </c>
      <c r="D209" s="4" t="s">
        <v>519</v>
      </c>
      <c r="E209" s="4" t="s">
        <v>520</v>
      </c>
      <c r="F209" s="4" t="s">
        <v>110</v>
      </c>
      <c r="G209" s="4" t="s">
        <v>111</v>
      </c>
      <c r="H209" s="4" t="s">
        <v>213</v>
      </c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8">
        <v>1600.04</v>
      </c>
      <c r="T209" s="7"/>
      <c r="U209" s="125">
        <f t="shared" si="15"/>
        <v>1600.04</v>
      </c>
      <c r="W209" s="127" t="str">
        <f t="shared" si="16"/>
        <v>155061630885</v>
      </c>
      <c r="X209" s="128">
        <f>VLOOKUP(W209,Factors!$F$4:$H$6200,3,FALSE)</f>
        <v>0</v>
      </c>
      <c r="Y209" s="127" t="str">
        <f>VLOOKUP(W209,Factors!$F$4:$H$6200,2,FALSE)</f>
        <v>Direct-OR</v>
      </c>
      <c r="Z209" s="129">
        <f t="shared" si="17"/>
        <v>0</v>
      </c>
      <c r="AA209" s="129">
        <f t="shared" si="18"/>
        <v>1600.04</v>
      </c>
      <c r="AB209" s="129">
        <f t="shared" si="19"/>
        <v>1600.04</v>
      </c>
    </row>
    <row r="210" spans="1:28" ht="15.75" thickBot="1" x14ac:dyDescent="0.3">
      <c r="A210" s="141" t="s">
        <v>514</v>
      </c>
      <c r="B210" s="4" t="s">
        <v>194</v>
      </c>
      <c r="C210" s="4" t="s">
        <v>195</v>
      </c>
      <c r="D210" s="4" t="s">
        <v>519</v>
      </c>
      <c r="E210" s="4" t="s">
        <v>520</v>
      </c>
      <c r="F210" s="4" t="s">
        <v>112</v>
      </c>
      <c r="G210" s="4" t="s">
        <v>113</v>
      </c>
      <c r="H210" s="4" t="s">
        <v>213</v>
      </c>
      <c r="I210" s="10">
        <v>12224.67</v>
      </c>
      <c r="J210" s="10">
        <v>13561.24</v>
      </c>
      <c r="K210" s="10">
        <v>13561.29</v>
      </c>
      <c r="L210" s="10">
        <v>14056.08</v>
      </c>
      <c r="M210" s="10">
        <v>14056.08</v>
      </c>
      <c r="N210" s="10">
        <v>14563.1</v>
      </c>
      <c r="O210" s="10">
        <v>14563.03</v>
      </c>
      <c r="P210" s="10">
        <v>14563.06</v>
      </c>
      <c r="Q210" s="10">
        <v>14563.1</v>
      </c>
      <c r="R210" s="10">
        <v>14139.48</v>
      </c>
      <c r="S210" s="10">
        <v>13229.59</v>
      </c>
      <c r="T210" s="10">
        <v>14256.84</v>
      </c>
      <c r="U210" s="125">
        <f t="shared" si="15"/>
        <v>167337.56</v>
      </c>
      <c r="W210" s="127" t="str">
        <f t="shared" si="16"/>
        <v>155061630885</v>
      </c>
      <c r="X210" s="128">
        <f>VLOOKUP(W210,Factors!$F$4:$H$6200,3,FALSE)</f>
        <v>0</v>
      </c>
      <c r="Y210" s="127" t="str">
        <f>VLOOKUP(W210,Factors!$F$4:$H$6200,2,FALSE)</f>
        <v>Direct-OR</v>
      </c>
      <c r="Z210" s="129">
        <f t="shared" si="17"/>
        <v>0</v>
      </c>
      <c r="AA210" s="129">
        <f t="shared" si="18"/>
        <v>167337.56</v>
      </c>
      <c r="AB210" s="129">
        <f t="shared" si="19"/>
        <v>167337.56</v>
      </c>
    </row>
    <row r="211" spans="1:28" ht="15.75" thickBot="1" x14ac:dyDescent="0.3">
      <c r="A211" s="141" t="s">
        <v>514</v>
      </c>
      <c r="B211" s="4" t="s">
        <v>298</v>
      </c>
      <c r="C211" s="4" t="s">
        <v>299</v>
      </c>
      <c r="D211" s="4" t="s">
        <v>519</v>
      </c>
      <c r="E211" s="4" t="s">
        <v>520</v>
      </c>
      <c r="F211" s="4" t="s">
        <v>108</v>
      </c>
      <c r="G211" s="4" t="s">
        <v>109</v>
      </c>
      <c r="H211" s="4" t="s">
        <v>213</v>
      </c>
      <c r="I211" s="10">
        <v>38813.79</v>
      </c>
      <c r="J211" s="10">
        <v>30843.93</v>
      </c>
      <c r="K211" s="10">
        <v>34021.96</v>
      </c>
      <c r="L211" s="10">
        <v>42948.55</v>
      </c>
      <c r="M211" s="10">
        <v>41590.31</v>
      </c>
      <c r="N211" s="10">
        <v>45509.33</v>
      </c>
      <c r="O211" s="10">
        <v>48156.52</v>
      </c>
      <c r="P211" s="10">
        <v>42716.69</v>
      </c>
      <c r="Q211" s="10">
        <v>35540.230000000003</v>
      </c>
      <c r="R211" s="10">
        <v>35583.129999999997</v>
      </c>
      <c r="S211" s="10">
        <v>37493.1</v>
      </c>
      <c r="T211" s="10">
        <v>40321.1</v>
      </c>
      <c r="U211" s="125">
        <f t="shared" si="15"/>
        <v>473538.63999999996</v>
      </c>
      <c r="W211" s="127" t="str">
        <f t="shared" si="16"/>
        <v>155071630885</v>
      </c>
      <c r="X211" s="128">
        <f>VLOOKUP(W211,Factors!$F$4:$H$6200,3,FALSE)</f>
        <v>6.25E-2</v>
      </c>
      <c r="Y211" s="127" t="str">
        <f>VLOOKUP(W211,Factors!$F$4:$H$6200,2,FALSE)</f>
        <v>Perimeter</v>
      </c>
      <c r="Z211" s="129">
        <f t="shared" si="17"/>
        <v>29596.164999999997</v>
      </c>
      <c r="AA211" s="129">
        <f t="shared" si="18"/>
        <v>443942.47499999998</v>
      </c>
      <c r="AB211" s="129">
        <f t="shared" si="19"/>
        <v>473538.63999999996</v>
      </c>
    </row>
    <row r="212" spans="1:28" ht="15.75" thickBot="1" x14ac:dyDescent="0.3">
      <c r="A212" s="141" t="s">
        <v>514</v>
      </c>
      <c r="B212" s="4" t="s">
        <v>298</v>
      </c>
      <c r="C212" s="4" t="s">
        <v>299</v>
      </c>
      <c r="D212" s="4" t="s">
        <v>519</v>
      </c>
      <c r="E212" s="4" t="s">
        <v>520</v>
      </c>
      <c r="F212" s="4" t="s">
        <v>110</v>
      </c>
      <c r="G212" s="4" t="s">
        <v>111</v>
      </c>
      <c r="H212" s="4" t="s">
        <v>213</v>
      </c>
      <c r="I212" s="8">
        <v>250</v>
      </c>
      <c r="J212" s="8">
        <v>250</v>
      </c>
      <c r="K212" s="8">
        <v>250</v>
      </c>
      <c r="L212" s="8">
        <v>250</v>
      </c>
      <c r="M212" s="8">
        <v>250</v>
      </c>
      <c r="N212" s="8">
        <v>250</v>
      </c>
      <c r="O212" s="8">
        <v>250</v>
      </c>
      <c r="P212" s="8">
        <v>250</v>
      </c>
      <c r="Q212" s="8">
        <v>250</v>
      </c>
      <c r="R212" s="8">
        <v>250</v>
      </c>
      <c r="S212" s="8">
        <v>553.22</v>
      </c>
      <c r="T212" s="7"/>
      <c r="U212" s="125">
        <f t="shared" si="15"/>
        <v>3053.2200000000003</v>
      </c>
      <c r="W212" s="127" t="str">
        <f t="shared" si="16"/>
        <v>155071630885</v>
      </c>
      <c r="X212" s="128">
        <f>VLOOKUP(W212,Factors!$F$4:$H$6200,3,FALSE)</f>
        <v>6.25E-2</v>
      </c>
      <c r="Y212" s="127" t="str">
        <f>VLOOKUP(W212,Factors!$F$4:$H$6200,2,FALSE)</f>
        <v>Perimeter</v>
      </c>
      <c r="Z212" s="129">
        <f t="shared" si="17"/>
        <v>190.82625000000002</v>
      </c>
      <c r="AA212" s="129">
        <f t="shared" si="18"/>
        <v>2862.3937500000002</v>
      </c>
      <c r="AB212" s="129">
        <f t="shared" si="19"/>
        <v>3053.2200000000003</v>
      </c>
    </row>
    <row r="213" spans="1:28" ht="15.75" thickBot="1" x14ac:dyDescent="0.3">
      <c r="A213" s="141" t="s">
        <v>514</v>
      </c>
      <c r="B213" s="4" t="s">
        <v>298</v>
      </c>
      <c r="C213" s="4" t="s">
        <v>299</v>
      </c>
      <c r="D213" s="4" t="s">
        <v>519</v>
      </c>
      <c r="E213" s="4" t="s">
        <v>520</v>
      </c>
      <c r="F213" s="4" t="s">
        <v>112</v>
      </c>
      <c r="G213" s="4" t="s">
        <v>113</v>
      </c>
      <c r="H213" s="4" t="s">
        <v>213</v>
      </c>
      <c r="I213" s="10">
        <v>6090.11</v>
      </c>
      <c r="J213" s="10">
        <v>6090.11</v>
      </c>
      <c r="K213" s="10">
        <v>6090.05</v>
      </c>
      <c r="L213" s="10">
        <v>6359.55</v>
      </c>
      <c r="M213" s="10">
        <v>6359.55</v>
      </c>
      <c r="N213" s="10">
        <v>6573.28</v>
      </c>
      <c r="O213" s="10">
        <v>6573.36</v>
      </c>
      <c r="P213" s="10">
        <v>6573.35</v>
      </c>
      <c r="Q213" s="10">
        <v>6573.32</v>
      </c>
      <c r="R213" s="10">
        <v>6573.34</v>
      </c>
      <c r="S213" s="10">
        <v>6573.34</v>
      </c>
      <c r="T213" s="10">
        <v>6573.29</v>
      </c>
      <c r="U213" s="125">
        <f t="shared" si="15"/>
        <v>77002.649999999994</v>
      </c>
      <c r="W213" s="127" t="str">
        <f t="shared" si="16"/>
        <v>155071630885</v>
      </c>
      <c r="X213" s="128">
        <f>VLOOKUP(W213,Factors!$F$4:$H$6200,3,FALSE)</f>
        <v>6.25E-2</v>
      </c>
      <c r="Y213" s="127" t="str">
        <f>VLOOKUP(W213,Factors!$F$4:$H$6200,2,FALSE)</f>
        <v>Perimeter</v>
      </c>
      <c r="Z213" s="129">
        <f t="shared" si="17"/>
        <v>4812.6656249999996</v>
      </c>
      <c r="AA213" s="129">
        <f t="shared" si="18"/>
        <v>72189.984375</v>
      </c>
      <c r="AB213" s="129">
        <f t="shared" si="19"/>
        <v>77002.649999999994</v>
      </c>
    </row>
    <row r="214" spans="1:28" ht="15.75" thickBot="1" x14ac:dyDescent="0.3">
      <c r="A214" s="141" t="s">
        <v>514</v>
      </c>
      <c r="B214" s="4" t="s">
        <v>362</v>
      </c>
      <c r="C214" s="4" t="s">
        <v>363</v>
      </c>
      <c r="D214" s="4" t="s">
        <v>519</v>
      </c>
      <c r="E214" s="4" t="s">
        <v>520</v>
      </c>
      <c r="F214" s="4" t="s">
        <v>108</v>
      </c>
      <c r="G214" s="4" t="s">
        <v>109</v>
      </c>
      <c r="H214" s="4" t="s">
        <v>213</v>
      </c>
      <c r="I214" s="11"/>
      <c r="J214" s="11"/>
      <c r="K214" s="11"/>
      <c r="L214" s="11"/>
      <c r="M214" s="11"/>
      <c r="N214" s="10">
        <v>1767.36</v>
      </c>
      <c r="O214" s="10">
        <v>1285.3499999999999</v>
      </c>
      <c r="P214" s="10">
        <v>1333.55</v>
      </c>
      <c r="Q214" s="10">
        <v>1767.36</v>
      </c>
      <c r="R214" s="10">
        <v>1687.02</v>
      </c>
      <c r="S214" s="10">
        <v>1526.35</v>
      </c>
      <c r="T214" s="10">
        <v>1285.3499999999999</v>
      </c>
      <c r="U214" s="125">
        <f t="shared" si="15"/>
        <v>10652.34</v>
      </c>
      <c r="W214" s="127" t="str">
        <f t="shared" si="16"/>
        <v>155091630885</v>
      </c>
      <c r="X214" s="128">
        <f>VLOOKUP(W214,Factors!$F$4:$H$6200,3,FALSE)</f>
        <v>0.10960000000000003</v>
      </c>
      <c r="Y214" s="127" t="str">
        <f>VLOOKUP(W214,Factors!$F$4:$H$6200,2,FALSE)</f>
        <v>3-factor</v>
      </c>
      <c r="Z214" s="129">
        <f t="shared" si="17"/>
        <v>1167.4964640000003</v>
      </c>
      <c r="AA214" s="129">
        <f t="shared" si="18"/>
        <v>9484.8435360000003</v>
      </c>
      <c r="AB214" s="129">
        <f t="shared" si="19"/>
        <v>10652.34</v>
      </c>
    </row>
    <row r="215" spans="1:28" ht="15.75" thickBot="1" x14ac:dyDescent="0.3">
      <c r="A215" s="141" t="s">
        <v>514</v>
      </c>
      <c r="B215" s="4" t="s">
        <v>362</v>
      </c>
      <c r="C215" s="4" t="s">
        <v>363</v>
      </c>
      <c r="D215" s="4" t="s">
        <v>519</v>
      </c>
      <c r="E215" s="4" t="s">
        <v>520</v>
      </c>
      <c r="F215" s="4" t="s">
        <v>112</v>
      </c>
      <c r="G215" s="4" t="s">
        <v>113</v>
      </c>
      <c r="H215" s="4" t="s">
        <v>213</v>
      </c>
      <c r="I215" s="7"/>
      <c r="J215" s="7"/>
      <c r="K215" s="7"/>
      <c r="L215" s="7"/>
      <c r="M215" s="7"/>
      <c r="N215" s="8">
        <v>241.24</v>
      </c>
      <c r="O215" s="8">
        <v>241.25</v>
      </c>
      <c r="P215" s="8">
        <v>241.25</v>
      </c>
      <c r="Q215" s="8">
        <v>241.24</v>
      </c>
      <c r="R215" s="8">
        <v>241.25</v>
      </c>
      <c r="S215" s="8">
        <v>241.25</v>
      </c>
      <c r="T215" s="8">
        <v>241.25</v>
      </c>
      <c r="U215" s="125">
        <f t="shared" si="15"/>
        <v>1688.73</v>
      </c>
      <c r="W215" s="127" t="str">
        <f t="shared" si="16"/>
        <v>155091630885</v>
      </c>
      <c r="X215" s="128">
        <f>VLOOKUP(W215,Factors!$F$4:$H$6200,3,FALSE)</f>
        <v>0.10960000000000003</v>
      </c>
      <c r="Y215" s="127" t="str">
        <f>VLOOKUP(W215,Factors!$F$4:$H$6200,2,FALSE)</f>
        <v>3-factor</v>
      </c>
      <c r="Z215" s="129">
        <f t="shared" si="17"/>
        <v>185.08480800000007</v>
      </c>
      <c r="AA215" s="129">
        <f t="shared" si="18"/>
        <v>1503.645192</v>
      </c>
      <c r="AB215" s="129">
        <f t="shared" si="19"/>
        <v>1688.73</v>
      </c>
    </row>
    <row r="216" spans="1:28" ht="15.75" thickBot="1" x14ac:dyDescent="0.3">
      <c r="A216" s="141" t="s">
        <v>514</v>
      </c>
      <c r="B216" s="4" t="s">
        <v>463</v>
      </c>
      <c r="C216" s="4" t="s">
        <v>464</v>
      </c>
      <c r="D216" s="4" t="s">
        <v>515</v>
      </c>
      <c r="E216" s="4" t="s">
        <v>516</v>
      </c>
      <c r="F216" s="4" t="s">
        <v>108</v>
      </c>
      <c r="G216" s="4" t="s">
        <v>109</v>
      </c>
      <c r="H216" s="4" t="s">
        <v>517</v>
      </c>
      <c r="I216" s="10">
        <v>156932.79999999999</v>
      </c>
      <c r="J216" s="10">
        <v>143980.81</v>
      </c>
      <c r="K216" s="10">
        <v>147886.24</v>
      </c>
      <c r="L216" s="10">
        <v>165810.92000000001</v>
      </c>
      <c r="M216" s="10">
        <v>175320.32000000001</v>
      </c>
      <c r="N216" s="10">
        <v>179003.03</v>
      </c>
      <c r="O216" s="10">
        <v>188040.02</v>
      </c>
      <c r="P216" s="10">
        <v>166367.72</v>
      </c>
      <c r="Q216" s="10">
        <v>168549.99</v>
      </c>
      <c r="R216" s="10">
        <v>143172.66</v>
      </c>
      <c r="S216" s="10">
        <v>159750.78</v>
      </c>
      <c r="T216" s="10">
        <v>144822.93</v>
      </c>
      <c r="U216" s="125">
        <f t="shared" si="15"/>
        <v>1939638.22</v>
      </c>
      <c r="W216" s="127" t="str">
        <f t="shared" si="16"/>
        <v>155101195885</v>
      </c>
      <c r="X216" s="128">
        <f>VLOOKUP(W216,Factors!$F$4:$H$6200,3,FALSE)</f>
        <v>0.10960000000000003</v>
      </c>
      <c r="Y216" s="127" t="str">
        <f>VLOOKUP(W216,Factors!$F$4:$H$6200,2,FALSE)</f>
        <v>3-factor</v>
      </c>
      <c r="Z216" s="129">
        <f t="shared" si="17"/>
        <v>212584.34891200004</v>
      </c>
      <c r="AA216" s="129">
        <f t="shared" si="18"/>
        <v>1727053.871088</v>
      </c>
      <c r="AB216" s="129">
        <f t="shared" si="19"/>
        <v>1939638.22</v>
      </c>
    </row>
    <row r="217" spans="1:28" ht="15.75" thickBot="1" x14ac:dyDescent="0.3">
      <c r="A217" s="141" t="s">
        <v>514</v>
      </c>
      <c r="B217" s="4" t="s">
        <v>463</v>
      </c>
      <c r="C217" s="4" t="s">
        <v>464</v>
      </c>
      <c r="D217" s="4" t="s">
        <v>515</v>
      </c>
      <c r="E217" s="4" t="s">
        <v>516</v>
      </c>
      <c r="F217" s="4" t="s">
        <v>112</v>
      </c>
      <c r="G217" s="4" t="s">
        <v>113</v>
      </c>
      <c r="H217" s="4" t="s">
        <v>517</v>
      </c>
      <c r="I217" s="8">
        <v>25258.44</v>
      </c>
      <c r="J217" s="8">
        <v>24790.54</v>
      </c>
      <c r="K217" s="8">
        <v>25558.44</v>
      </c>
      <c r="L217" s="8">
        <v>25964.71</v>
      </c>
      <c r="M217" s="8">
        <v>25964.76</v>
      </c>
      <c r="N217" s="8">
        <v>26769.45</v>
      </c>
      <c r="O217" s="8">
        <v>26562.61</v>
      </c>
      <c r="P217" s="8">
        <v>24869.78</v>
      </c>
      <c r="Q217" s="8">
        <v>24584.04</v>
      </c>
      <c r="R217" s="8">
        <v>24583.97</v>
      </c>
      <c r="S217" s="8">
        <v>25095.919999999998</v>
      </c>
      <c r="T217" s="8">
        <v>25607.759999999998</v>
      </c>
      <c r="U217" s="125">
        <f t="shared" si="15"/>
        <v>305610.42000000004</v>
      </c>
      <c r="W217" s="127" t="str">
        <f t="shared" si="16"/>
        <v>155101195885</v>
      </c>
      <c r="X217" s="128">
        <f>VLOOKUP(W217,Factors!$F$4:$H$6200,3,FALSE)</f>
        <v>0.10960000000000003</v>
      </c>
      <c r="Y217" s="127" t="str">
        <f>VLOOKUP(W217,Factors!$F$4:$H$6200,2,FALSE)</f>
        <v>3-factor</v>
      </c>
      <c r="Z217" s="129">
        <f t="shared" si="17"/>
        <v>33494.902032000013</v>
      </c>
      <c r="AA217" s="129">
        <f t="shared" si="18"/>
        <v>272115.51796800003</v>
      </c>
      <c r="AB217" s="129">
        <f t="shared" si="19"/>
        <v>305610.42000000004</v>
      </c>
    </row>
    <row r="218" spans="1:28" ht="15.75" thickBot="1" x14ac:dyDescent="0.3">
      <c r="A218" s="141" t="s">
        <v>514</v>
      </c>
      <c r="B218" s="4" t="s">
        <v>463</v>
      </c>
      <c r="C218" s="4" t="s">
        <v>464</v>
      </c>
      <c r="D218" s="4" t="s">
        <v>523</v>
      </c>
      <c r="E218" s="4" t="s">
        <v>524</v>
      </c>
      <c r="F218" s="4" t="s">
        <v>108</v>
      </c>
      <c r="G218" s="4" t="s">
        <v>109</v>
      </c>
      <c r="H218" s="4" t="s">
        <v>440</v>
      </c>
      <c r="I218" s="10">
        <v>13290.98</v>
      </c>
      <c r="J218" s="10">
        <v>12530.05</v>
      </c>
      <c r="K218" s="10">
        <v>10588.1</v>
      </c>
      <c r="L218" s="10">
        <v>13041.42</v>
      </c>
      <c r="M218" s="10">
        <v>14642.76</v>
      </c>
      <c r="N218" s="10">
        <v>14863.85</v>
      </c>
      <c r="O218" s="10">
        <v>14532.56</v>
      </c>
      <c r="P218" s="10">
        <v>13133.19</v>
      </c>
      <c r="Q218" s="10">
        <v>14761.58</v>
      </c>
      <c r="R218" s="10">
        <v>11300.75</v>
      </c>
      <c r="S218" s="10">
        <v>11128.44</v>
      </c>
      <c r="T218" s="10">
        <v>14149.98</v>
      </c>
      <c r="U218" s="125">
        <f t="shared" si="15"/>
        <v>157963.66</v>
      </c>
      <c r="W218" s="127" t="str">
        <f t="shared" si="16"/>
        <v>155101505885</v>
      </c>
      <c r="X218" s="128">
        <f>VLOOKUP(W218,Factors!$F$4:$H$6200,3,FALSE)</f>
        <v>0.10960000000000003</v>
      </c>
      <c r="Y218" s="127" t="str">
        <f>VLOOKUP(W218,Factors!$F$4:$H$6200,2,FALSE)</f>
        <v>3-factor</v>
      </c>
      <c r="Z218" s="129">
        <f t="shared" si="17"/>
        <v>17312.817136000005</v>
      </c>
      <c r="AA218" s="129">
        <f t="shared" si="18"/>
        <v>140650.84286400001</v>
      </c>
      <c r="AB218" s="129">
        <f t="shared" si="19"/>
        <v>157963.66</v>
      </c>
    </row>
    <row r="219" spans="1:28" ht="15.75" thickBot="1" x14ac:dyDescent="0.3">
      <c r="A219" s="141" t="s">
        <v>514</v>
      </c>
      <c r="B219" s="4" t="s">
        <v>463</v>
      </c>
      <c r="C219" s="4" t="s">
        <v>464</v>
      </c>
      <c r="D219" s="4" t="s">
        <v>523</v>
      </c>
      <c r="E219" s="4" t="s">
        <v>524</v>
      </c>
      <c r="F219" s="4" t="s">
        <v>120</v>
      </c>
      <c r="G219" s="4" t="s">
        <v>121</v>
      </c>
      <c r="H219" s="4" t="s">
        <v>440</v>
      </c>
      <c r="I219" s="8">
        <v>5115.2</v>
      </c>
      <c r="J219" s="8">
        <v>3030.2</v>
      </c>
      <c r="K219" s="8">
        <v>4287.92</v>
      </c>
      <c r="L219" s="8">
        <v>4964.96</v>
      </c>
      <c r="M219" s="8">
        <v>4428.9799999999996</v>
      </c>
      <c r="N219" s="8">
        <v>4626.4399999999996</v>
      </c>
      <c r="O219" s="8">
        <v>4894.4399999999996</v>
      </c>
      <c r="P219" s="8">
        <v>4414.8599999999997</v>
      </c>
      <c r="Q219" s="8">
        <v>4488.12</v>
      </c>
      <c r="R219" s="8">
        <v>4977.21</v>
      </c>
      <c r="S219" s="8">
        <v>4603.21</v>
      </c>
      <c r="T219" s="8">
        <v>3912.72</v>
      </c>
      <c r="U219" s="125">
        <f t="shared" si="15"/>
        <v>53744.259999999995</v>
      </c>
      <c r="W219" s="127" t="str">
        <f t="shared" si="16"/>
        <v>155101505885</v>
      </c>
      <c r="X219" s="128">
        <f>VLOOKUP(W219,Factors!$F$4:$H$6200,3,FALSE)</f>
        <v>0.10960000000000003</v>
      </c>
      <c r="Y219" s="127" t="str">
        <f>VLOOKUP(W219,Factors!$F$4:$H$6200,2,FALSE)</f>
        <v>3-factor</v>
      </c>
      <c r="Z219" s="129">
        <f t="shared" si="17"/>
        <v>5890.3708960000013</v>
      </c>
      <c r="AA219" s="129">
        <f t="shared" si="18"/>
        <v>47853.889103999994</v>
      </c>
      <c r="AB219" s="129">
        <f t="shared" si="19"/>
        <v>53744.259999999995</v>
      </c>
    </row>
    <row r="220" spans="1:28" ht="15.75" thickBot="1" x14ac:dyDescent="0.3">
      <c r="A220" s="141" t="s">
        <v>514</v>
      </c>
      <c r="B220" s="4" t="s">
        <v>463</v>
      </c>
      <c r="C220" s="4" t="s">
        <v>464</v>
      </c>
      <c r="D220" s="4" t="s">
        <v>523</v>
      </c>
      <c r="E220" s="4" t="s">
        <v>524</v>
      </c>
      <c r="F220" s="4" t="s">
        <v>122</v>
      </c>
      <c r="G220" s="4" t="s">
        <v>123</v>
      </c>
      <c r="H220" s="4" t="s">
        <v>440</v>
      </c>
      <c r="I220" s="10">
        <v>83.4</v>
      </c>
      <c r="J220" s="14">
        <v>0</v>
      </c>
      <c r="K220" s="11"/>
      <c r="L220" s="11"/>
      <c r="M220" s="11"/>
      <c r="N220" s="11"/>
      <c r="O220" s="11"/>
      <c r="P220" s="11"/>
      <c r="Q220" s="11"/>
      <c r="R220" s="10">
        <v>43.16</v>
      </c>
      <c r="S220" s="11"/>
      <c r="T220" s="11"/>
      <c r="U220" s="125">
        <f t="shared" si="15"/>
        <v>126.56</v>
      </c>
      <c r="W220" s="127" t="str">
        <f t="shared" si="16"/>
        <v>155101505885</v>
      </c>
      <c r="X220" s="128">
        <f>VLOOKUP(W220,Factors!$F$4:$H$6200,3,FALSE)</f>
        <v>0.10960000000000003</v>
      </c>
      <c r="Y220" s="127" t="str">
        <f>VLOOKUP(W220,Factors!$F$4:$H$6200,2,FALSE)</f>
        <v>3-factor</v>
      </c>
      <c r="Z220" s="129">
        <f t="shared" si="17"/>
        <v>13.870976000000004</v>
      </c>
      <c r="AA220" s="129">
        <f t="shared" si="18"/>
        <v>112.689024</v>
      </c>
      <c r="AB220" s="129">
        <f t="shared" si="19"/>
        <v>126.56</v>
      </c>
    </row>
    <row r="221" spans="1:28" ht="15.75" thickBot="1" x14ac:dyDescent="0.3">
      <c r="A221" s="141" t="s">
        <v>514</v>
      </c>
      <c r="B221" s="4" t="s">
        <v>463</v>
      </c>
      <c r="C221" s="4" t="s">
        <v>464</v>
      </c>
      <c r="D221" s="4" t="s">
        <v>523</v>
      </c>
      <c r="E221" s="4" t="s">
        <v>524</v>
      </c>
      <c r="F221" s="4" t="s">
        <v>112</v>
      </c>
      <c r="G221" s="4" t="s">
        <v>113</v>
      </c>
      <c r="H221" s="4" t="s">
        <v>440</v>
      </c>
      <c r="I221" s="8">
        <v>2697.02</v>
      </c>
      <c r="J221" s="8">
        <v>2636.3</v>
      </c>
      <c r="K221" s="8">
        <v>2676.38</v>
      </c>
      <c r="L221" s="8">
        <v>2707.17</v>
      </c>
      <c r="M221" s="8">
        <v>2614.75</v>
      </c>
      <c r="N221" s="8">
        <v>2744.8</v>
      </c>
      <c r="O221" s="8">
        <v>2744.82</v>
      </c>
      <c r="P221" s="8">
        <v>2713.92</v>
      </c>
      <c r="Q221" s="8">
        <v>2758.4</v>
      </c>
      <c r="R221" s="8">
        <v>2789.83</v>
      </c>
      <c r="S221" s="8">
        <v>2726.97</v>
      </c>
      <c r="T221" s="8">
        <v>2758.42</v>
      </c>
      <c r="U221" s="125">
        <f t="shared" si="15"/>
        <v>32568.78</v>
      </c>
      <c r="W221" s="127" t="str">
        <f t="shared" si="16"/>
        <v>155101505885</v>
      </c>
      <c r="X221" s="128">
        <f>VLOOKUP(W221,Factors!$F$4:$H$6200,3,FALSE)</f>
        <v>0.10960000000000003</v>
      </c>
      <c r="Y221" s="127" t="str">
        <f>VLOOKUP(W221,Factors!$F$4:$H$6200,2,FALSE)</f>
        <v>3-factor</v>
      </c>
      <c r="Z221" s="129">
        <f t="shared" si="17"/>
        <v>3569.5382880000006</v>
      </c>
      <c r="AA221" s="129">
        <f t="shared" si="18"/>
        <v>28999.241711999999</v>
      </c>
      <c r="AB221" s="129">
        <f t="shared" si="19"/>
        <v>32568.78</v>
      </c>
    </row>
    <row r="222" spans="1:28" ht="15.75" thickBot="1" x14ac:dyDescent="0.3">
      <c r="A222" s="141" t="s">
        <v>514</v>
      </c>
      <c r="B222" s="4" t="s">
        <v>196</v>
      </c>
      <c r="C222" s="4" t="s">
        <v>197</v>
      </c>
      <c r="D222" s="4" t="s">
        <v>519</v>
      </c>
      <c r="E222" s="4" t="s">
        <v>520</v>
      </c>
      <c r="F222" s="4" t="s">
        <v>108</v>
      </c>
      <c r="G222" s="4" t="s">
        <v>109</v>
      </c>
      <c r="H222" s="4" t="s">
        <v>213</v>
      </c>
      <c r="I222" s="8">
        <v>927.38</v>
      </c>
      <c r="J222" s="8">
        <v>1498.95</v>
      </c>
      <c r="K222" s="8">
        <v>1526.71</v>
      </c>
      <c r="L222" s="8">
        <v>1637.49</v>
      </c>
      <c r="M222" s="8">
        <v>1629.69</v>
      </c>
      <c r="N222" s="7"/>
      <c r="O222" s="7"/>
      <c r="P222" s="7"/>
      <c r="Q222" s="7"/>
      <c r="R222" s="7"/>
      <c r="S222" s="7"/>
      <c r="T222" s="7"/>
      <c r="U222" s="125">
        <f t="shared" si="15"/>
        <v>7220.2199999999993</v>
      </c>
      <c r="W222" s="127" t="str">
        <f t="shared" si="16"/>
        <v>155201630885</v>
      </c>
      <c r="X222" s="128">
        <f>VLOOKUP(W222,Factors!$F$4:$H$6200,3,FALSE)</f>
        <v>0.10960000000000003</v>
      </c>
      <c r="Y222" s="127" t="str">
        <f>VLOOKUP(W222,Factors!$F$4:$H$6200,2,FALSE)</f>
        <v>3-factor</v>
      </c>
      <c r="Z222" s="129">
        <f t="shared" si="17"/>
        <v>791.33611200000018</v>
      </c>
      <c r="AA222" s="129">
        <f t="shared" si="18"/>
        <v>6428.8838879999994</v>
      </c>
      <c r="AB222" s="129">
        <f t="shared" si="19"/>
        <v>7220.2199999999993</v>
      </c>
    </row>
    <row r="223" spans="1:28" ht="15.75" thickBot="1" x14ac:dyDescent="0.3">
      <c r="A223" s="141" t="s">
        <v>514</v>
      </c>
      <c r="B223" s="4" t="s">
        <v>196</v>
      </c>
      <c r="C223" s="4" t="s">
        <v>197</v>
      </c>
      <c r="D223" s="4" t="s">
        <v>519</v>
      </c>
      <c r="E223" s="4" t="s">
        <v>520</v>
      </c>
      <c r="F223" s="4" t="s">
        <v>112</v>
      </c>
      <c r="G223" s="4" t="s">
        <v>113</v>
      </c>
      <c r="H223" s="4" t="s">
        <v>213</v>
      </c>
      <c r="I223" s="10">
        <v>227.34</v>
      </c>
      <c r="J223" s="10">
        <v>227.34</v>
      </c>
      <c r="K223" s="10">
        <v>227.34</v>
      </c>
      <c r="L223" s="10">
        <v>234.16</v>
      </c>
      <c r="M223" s="10">
        <v>234.16</v>
      </c>
      <c r="N223" s="11"/>
      <c r="O223" s="11"/>
      <c r="P223" s="11"/>
      <c r="Q223" s="11"/>
      <c r="R223" s="11"/>
      <c r="S223" s="11"/>
      <c r="T223" s="11"/>
      <c r="U223" s="125">
        <f t="shared" si="15"/>
        <v>1150.3399999999999</v>
      </c>
      <c r="W223" s="127" t="str">
        <f t="shared" si="16"/>
        <v>155201630885</v>
      </c>
      <c r="X223" s="128">
        <f>VLOOKUP(W223,Factors!$F$4:$H$6200,3,FALSE)</f>
        <v>0.10960000000000003</v>
      </c>
      <c r="Y223" s="127" t="str">
        <f>VLOOKUP(W223,Factors!$F$4:$H$6200,2,FALSE)</f>
        <v>3-factor</v>
      </c>
      <c r="Z223" s="129">
        <f t="shared" si="17"/>
        <v>126.07726400000003</v>
      </c>
      <c r="AA223" s="129">
        <f t="shared" si="18"/>
        <v>1024.2627359999999</v>
      </c>
      <c r="AB223" s="129">
        <f t="shared" si="19"/>
        <v>1150.3399999999999</v>
      </c>
    </row>
    <row r="224" spans="1:28" ht="15.75" thickBot="1" x14ac:dyDescent="0.3">
      <c r="A224" s="141" t="s">
        <v>514</v>
      </c>
      <c r="B224" s="4" t="s">
        <v>543</v>
      </c>
      <c r="C224" s="4" t="s">
        <v>544</v>
      </c>
      <c r="D224" s="4" t="s">
        <v>519</v>
      </c>
      <c r="E224" s="4" t="s">
        <v>520</v>
      </c>
      <c r="F224" s="4" t="s">
        <v>108</v>
      </c>
      <c r="G224" s="4" t="s">
        <v>109</v>
      </c>
      <c r="H224" s="4" t="s">
        <v>213</v>
      </c>
      <c r="I224" s="10">
        <v>15301.39</v>
      </c>
      <c r="J224" s="10">
        <v>12791.46</v>
      </c>
      <c r="K224" s="10">
        <v>12915.21</v>
      </c>
      <c r="L224" s="10">
        <v>15711.34</v>
      </c>
      <c r="M224" s="10">
        <v>16034.86</v>
      </c>
      <c r="N224" s="10">
        <v>17081.66</v>
      </c>
      <c r="O224" s="10">
        <v>15888.8</v>
      </c>
      <c r="P224" s="10">
        <v>15829.96</v>
      </c>
      <c r="Q224" s="10">
        <v>15547.59</v>
      </c>
      <c r="R224" s="10">
        <v>14090.98</v>
      </c>
      <c r="S224" s="10">
        <v>14638.7</v>
      </c>
      <c r="T224" s="10">
        <v>13180.66</v>
      </c>
      <c r="U224" s="125">
        <f t="shared" si="15"/>
        <v>179012.61000000002</v>
      </c>
      <c r="W224" s="127" t="str">
        <f t="shared" si="16"/>
        <v>410401630885</v>
      </c>
      <c r="X224" s="128">
        <f>VLOOKUP(W224,Factors!$F$4:$H$6200,3,FALSE)</f>
        <v>0.10960000000000003</v>
      </c>
      <c r="Y224" s="127" t="str">
        <f>VLOOKUP(W224,Factors!$F$4:$H$6200,2,FALSE)</f>
        <v>3-factor</v>
      </c>
      <c r="Z224" s="129">
        <f t="shared" si="17"/>
        <v>19619.782056000007</v>
      </c>
      <c r="AA224" s="129">
        <f t="shared" si="18"/>
        <v>159392.82794400002</v>
      </c>
      <c r="AB224" s="129">
        <f t="shared" si="19"/>
        <v>179012.61000000002</v>
      </c>
    </row>
    <row r="225" spans="1:28" ht="15.75" thickBot="1" x14ac:dyDescent="0.3">
      <c r="A225" s="141" t="s">
        <v>514</v>
      </c>
      <c r="B225" s="4" t="s">
        <v>543</v>
      </c>
      <c r="C225" s="4" t="s">
        <v>544</v>
      </c>
      <c r="D225" s="4" t="s">
        <v>519</v>
      </c>
      <c r="E225" s="4" t="s">
        <v>520</v>
      </c>
      <c r="F225" s="4" t="s">
        <v>112</v>
      </c>
      <c r="G225" s="4" t="s">
        <v>113</v>
      </c>
      <c r="H225" s="4" t="s">
        <v>213</v>
      </c>
      <c r="I225" s="8">
        <v>2246.73</v>
      </c>
      <c r="J225" s="8">
        <v>2246.73</v>
      </c>
      <c r="K225" s="8">
        <v>2246.7399999999998</v>
      </c>
      <c r="L225" s="8">
        <v>2246.7399999999998</v>
      </c>
      <c r="M225" s="8">
        <v>2246.7399999999998</v>
      </c>
      <c r="N225" s="8">
        <v>2331.66</v>
      </c>
      <c r="O225" s="8">
        <v>2331.67</v>
      </c>
      <c r="P225" s="8">
        <v>2331.66</v>
      </c>
      <c r="Q225" s="8">
        <v>2331.66</v>
      </c>
      <c r="R225" s="8">
        <v>2331.67</v>
      </c>
      <c r="S225" s="8">
        <v>2331.67</v>
      </c>
      <c r="T225" s="8">
        <v>2331.69</v>
      </c>
      <c r="U225" s="125">
        <f t="shared" si="15"/>
        <v>27555.359999999997</v>
      </c>
      <c r="W225" s="127" t="str">
        <f t="shared" si="16"/>
        <v>410401630885</v>
      </c>
      <c r="X225" s="128">
        <f>VLOOKUP(W225,Factors!$F$4:$H$6200,3,FALSE)</f>
        <v>0.10960000000000003</v>
      </c>
      <c r="Y225" s="127" t="str">
        <f>VLOOKUP(W225,Factors!$F$4:$H$6200,2,FALSE)</f>
        <v>3-factor</v>
      </c>
      <c r="Z225" s="129">
        <f t="shared" si="17"/>
        <v>3020.0674560000007</v>
      </c>
      <c r="AA225" s="129">
        <f t="shared" si="18"/>
        <v>24535.292543999996</v>
      </c>
      <c r="AB225" s="129">
        <f t="shared" si="19"/>
        <v>27555.359999999997</v>
      </c>
    </row>
    <row r="226" spans="1:28" ht="15.75" thickBot="1" x14ac:dyDescent="0.3">
      <c r="A226" s="141" t="s">
        <v>547</v>
      </c>
      <c r="B226" s="4" t="s">
        <v>190</v>
      </c>
      <c r="C226" s="4" t="s">
        <v>191</v>
      </c>
      <c r="D226" s="4" t="s">
        <v>548</v>
      </c>
      <c r="E226" s="4" t="s">
        <v>549</v>
      </c>
      <c r="F226" s="4" t="s">
        <v>118</v>
      </c>
      <c r="G226" s="4" t="s">
        <v>119</v>
      </c>
      <c r="H226" s="4" t="s">
        <v>550</v>
      </c>
      <c r="I226" s="10">
        <v>42.6</v>
      </c>
      <c r="J226" s="11"/>
      <c r="K226" s="11"/>
      <c r="L226" s="11"/>
      <c r="M226" s="10">
        <v>619.08000000000004</v>
      </c>
      <c r="N226" s="10">
        <v>176.88</v>
      </c>
      <c r="O226" s="11"/>
      <c r="P226" s="10">
        <v>44.22</v>
      </c>
      <c r="Q226" s="11"/>
      <c r="R226" s="11"/>
      <c r="S226" s="11"/>
      <c r="T226" s="11"/>
      <c r="U226" s="125">
        <f t="shared" si="15"/>
        <v>882.78000000000009</v>
      </c>
      <c r="W226" s="127" t="str">
        <f t="shared" si="16"/>
        <v>151001025887</v>
      </c>
      <c r="X226" s="128">
        <f>VLOOKUP(W226,Factors!$F$4:$H$6200,3,FALSE)</f>
        <v>0</v>
      </c>
      <c r="Y226" s="127" t="str">
        <f>VLOOKUP(W226,Factors!$F$4:$H$6200,2,FALSE)</f>
        <v>Direct-OR</v>
      </c>
      <c r="Z226" s="129">
        <f t="shared" si="17"/>
        <v>0</v>
      </c>
      <c r="AA226" s="129">
        <f t="shared" si="18"/>
        <v>882.78000000000009</v>
      </c>
      <c r="AB226" s="129">
        <f t="shared" si="19"/>
        <v>882.78000000000009</v>
      </c>
    </row>
    <row r="227" spans="1:28" ht="15.75" thickBot="1" x14ac:dyDescent="0.3">
      <c r="A227" s="141" t="s">
        <v>547</v>
      </c>
      <c r="B227" s="4" t="s">
        <v>190</v>
      </c>
      <c r="C227" s="4" t="s">
        <v>191</v>
      </c>
      <c r="D227" s="4" t="s">
        <v>548</v>
      </c>
      <c r="E227" s="4" t="s">
        <v>549</v>
      </c>
      <c r="F227" s="4" t="s">
        <v>120</v>
      </c>
      <c r="G227" s="4" t="s">
        <v>121</v>
      </c>
      <c r="H227" s="4" t="s">
        <v>550</v>
      </c>
      <c r="I227" s="8">
        <v>48925.599999999999</v>
      </c>
      <c r="J227" s="8">
        <v>39804.800000000003</v>
      </c>
      <c r="K227" s="8">
        <v>44431.360000000001</v>
      </c>
      <c r="L227" s="8">
        <v>57237.279999999999</v>
      </c>
      <c r="M227" s="8">
        <v>50126.96</v>
      </c>
      <c r="N227" s="8">
        <v>57236.959999999999</v>
      </c>
      <c r="O227" s="8">
        <v>54053.120000000003</v>
      </c>
      <c r="P227" s="8">
        <v>43864.959999999999</v>
      </c>
      <c r="Q227" s="8">
        <v>46867.92</v>
      </c>
      <c r="R227" s="8">
        <v>55130.239999999998</v>
      </c>
      <c r="S227" s="8">
        <v>49126.1</v>
      </c>
      <c r="T227" s="8">
        <v>44107.58</v>
      </c>
      <c r="U227" s="125">
        <f t="shared" si="15"/>
        <v>590912.88</v>
      </c>
      <c r="W227" s="127" t="str">
        <f t="shared" si="16"/>
        <v>151001025887</v>
      </c>
      <c r="X227" s="128">
        <f>VLOOKUP(W227,Factors!$F$4:$H$6200,3,FALSE)</f>
        <v>0</v>
      </c>
      <c r="Y227" s="127" t="str">
        <f>VLOOKUP(W227,Factors!$F$4:$H$6200,2,FALSE)</f>
        <v>Direct-OR</v>
      </c>
      <c r="Z227" s="129">
        <f t="shared" si="17"/>
        <v>0</v>
      </c>
      <c r="AA227" s="129">
        <f t="shared" si="18"/>
        <v>590912.88</v>
      </c>
      <c r="AB227" s="129">
        <f t="shared" si="19"/>
        <v>590912.88</v>
      </c>
    </row>
    <row r="228" spans="1:28" ht="15.75" thickBot="1" x14ac:dyDescent="0.3">
      <c r="A228" s="141" t="s">
        <v>547</v>
      </c>
      <c r="B228" s="4" t="s">
        <v>190</v>
      </c>
      <c r="C228" s="4" t="s">
        <v>191</v>
      </c>
      <c r="D228" s="4" t="s">
        <v>548</v>
      </c>
      <c r="E228" s="4" t="s">
        <v>549</v>
      </c>
      <c r="F228" s="4" t="s">
        <v>122</v>
      </c>
      <c r="G228" s="4" t="s">
        <v>123</v>
      </c>
      <c r="H228" s="4" t="s">
        <v>550</v>
      </c>
      <c r="I228" s="10">
        <v>830.7</v>
      </c>
      <c r="J228" s="10">
        <v>63.9</v>
      </c>
      <c r="K228" s="10">
        <v>218.87</v>
      </c>
      <c r="L228" s="10">
        <v>33.17</v>
      </c>
      <c r="M228" s="10">
        <v>1699.31</v>
      </c>
      <c r="N228" s="10">
        <v>119.39</v>
      </c>
      <c r="O228" s="10">
        <v>547.21</v>
      </c>
      <c r="P228" s="10">
        <v>1038.6199999999999</v>
      </c>
      <c r="Q228" s="10">
        <v>497.26</v>
      </c>
      <c r="R228" s="10">
        <v>439.74</v>
      </c>
      <c r="S228" s="10">
        <v>405.91</v>
      </c>
      <c r="T228" s="10">
        <v>338.27</v>
      </c>
      <c r="U228" s="125">
        <f t="shared" si="15"/>
        <v>6232.35</v>
      </c>
      <c r="W228" s="127" t="str">
        <f t="shared" si="16"/>
        <v>151001025887</v>
      </c>
      <c r="X228" s="128">
        <f>VLOOKUP(W228,Factors!$F$4:$H$6200,3,FALSE)</f>
        <v>0</v>
      </c>
      <c r="Y228" s="127" t="str">
        <f>VLOOKUP(W228,Factors!$F$4:$H$6200,2,FALSE)</f>
        <v>Direct-OR</v>
      </c>
      <c r="Z228" s="129">
        <f t="shared" si="17"/>
        <v>0</v>
      </c>
      <c r="AA228" s="129">
        <f t="shared" si="18"/>
        <v>6232.35</v>
      </c>
      <c r="AB228" s="129">
        <f t="shared" si="19"/>
        <v>6232.35</v>
      </c>
    </row>
    <row r="229" spans="1:28" ht="15.75" thickBot="1" x14ac:dyDescent="0.3">
      <c r="A229" s="141" t="s">
        <v>547</v>
      </c>
      <c r="B229" s="4" t="s">
        <v>190</v>
      </c>
      <c r="C229" s="4" t="s">
        <v>191</v>
      </c>
      <c r="D229" s="4" t="s">
        <v>548</v>
      </c>
      <c r="E229" s="4" t="s">
        <v>549</v>
      </c>
      <c r="F229" s="4" t="s">
        <v>112</v>
      </c>
      <c r="G229" s="4" t="s">
        <v>113</v>
      </c>
      <c r="H229" s="4" t="s">
        <v>550</v>
      </c>
      <c r="I229" s="8">
        <v>7463.65</v>
      </c>
      <c r="J229" s="8">
        <v>6884.9</v>
      </c>
      <c r="K229" s="8">
        <v>8392.5499999999993</v>
      </c>
      <c r="L229" s="8">
        <v>8774.0300000000007</v>
      </c>
      <c r="M229" s="8">
        <v>7629.59</v>
      </c>
      <c r="N229" s="8">
        <v>8392.5300000000007</v>
      </c>
      <c r="O229" s="8">
        <v>7957.95</v>
      </c>
      <c r="P229" s="8">
        <v>6996.97</v>
      </c>
      <c r="Q229" s="8">
        <v>7476.04</v>
      </c>
      <c r="R229" s="8">
        <v>8948.59</v>
      </c>
      <c r="S229" s="8">
        <v>8572.27</v>
      </c>
      <c r="T229" s="8">
        <v>8407.27</v>
      </c>
      <c r="U229" s="125">
        <f t="shared" si="15"/>
        <v>95896.34</v>
      </c>
      <c r="W229" s="127" t="str">
        <f t="shared" si="16"/>
        <v>151001025887</v>
      </c>
      <c r="X229" s="128">
        <f>VLOOKUP(W229,Factors!$F$4:$H$6200,3,FALSE)</f>
        <v>0</v>
      </c>
      <c r="Y229" s="127" t="str">
        <f>VLOOKUP(W229,Factors!$F$4:$H$6200,2,FALSE)</f>
        <v>Direct-OR</v>
      </c>
      <c r="Z229" s="129">
        <f t="shared" si="17"/>
        <v>0</v>
      </c>
      <c r="AA229" s="129">
        <f t="shared" si="18"/>
        <v>95896.34</v>
      </c>
      <c r="AB229" s="129">
        <f t="shared" si="19"/>
        <v>95896.34</v>
      </c>
    </row>
    <row r="230" spans="1:28" ht="15.75" thickBot="1" x14ac:dyDescent="0.3">
      <c r="A230" s="141" t="s">
        <v>580</v>
      </c>
      <c r="B230" s="4" t="s">
        <v>89</v>
      </c>
      <c r="C230" s="4" t="s">
        <v>90</v>
      </c>
      <c r="D230" s="4" t="s">
        <v>581</v>
      </c>
      <c r="E230" s="4" t="s">
        <v>582</v>
      </c>
      <c r="F230" s="4" t="s">
        <v>118</v>
      </c>
      <c r="G230" s="4" t="s">
        <v>119</v>
      </c>
      <c r="H230" s="4" t="s">
        <v>374</v>
      </c>
      <c r="I230" s="8">
        <v>255.6</v>
      </c>
      <c r="J230" s="13">
        <v>0</v>
      </c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125">
        <f t="shared" si="15"/>
        <v>255.6</v>
      </c>
      <c r="W230" s="127" t="str">
        <f t="shared" si="16"/>
        <v>111001125889</v>
      </c>
      <c r="X230" s="128">
        <f>VLOOKUP(W230,Factors!$F$4:$H$6200,3,FALSE)</f>
        <v>8.5600000000000009E-2</v>
      </c>
      <c r="Y230" s="127" t="str">
        <f>VLOOKUP(W230,Factors!$F$4:$H$6200,2,FALSE)</f>
        <v>Sendout Volumes</v>
      </c>
      <c r="Z230" s="129">
        <f t="shared" si="17"/>
        <v>21.879360000000002</v>
      </c>
      <c r="AA230" s="129">
        <f t="shared" si="18"/>
        <v>233.72064</v>
      </c>
      <c r="AB230" s="129">
        <f t="shared" si="19"/>
        <v>255.6</v>
      </c>
    </row>
    <row r="231" spans="1:28" ht="15.75" thickBot="1" x14ac:dyDescent="0.3">
      <c r="A231" s="141" t="s">
        <v>580</v>
      </c>
      <c r="B231" s="4" t="s">
        <v>89</v>
      </c>
      <c r="C231" s="4" t="s">
        <v>90</v>
      </c>
      <c r="D231" s="4" t="s">
        <v>581</v>
      </c>
      <c r="E231" s="4" t="s">
        <v>582</v>
      </c>
      <c r="F231" s="4" t="s">
        <v>120</v>
      </c>
      <c r="G231" s="4" t="s">
        <v>121</v>
      </c>
      <c r="H231" s="4" t="s">
        <v>374</v>
      </c>
      <c r="I231" s="10">
        <v>5793.6</v>
      </c>
      <c r="J231" s="10">
        <v>4771.2</v>
      </c>
      <c r="K231" s="10">
        <v>6013.92</v>
      </c>
      <c r="L231" s="10">
        <v>7782.72</v>
      </c>
      <c r="M231" s="10">
        <v>5306.4</v>
      </c>
      <c r="N231" s="10">
        <v>9551.52</v>
      </c>
      <c r="O231" s="10">
        <v>6367.68</v>
      </c>
      <c r="P231" s="10">
        <v>353.76</v>
      </c>
      <c r="Q231" s="10">
        <v>3947.36</v>
      </c>
      <c r="R231" s="10">
        <v>6761.12</v>
      </c>
      <c r="S231" s="10">
        <v>3885.44</v>
      </c>
      <c r="T231" s="10">
        <v>896.64</v>
      </c>
      <c r="U231" s="125">
        <f t="shared" si="15"/>
        <v>61431.360000000008</v>
      </c>
      <c r="W231" s="127" t="str">
        <f t="shared" si="16"/>
        <v>111001125889</v>
      </c>
      <c r="X231" s="128">
        <f>VLOOKUP(W231,Factors!$F$4:$H$6200,3,FALSE)</f>
        <v>8.5600000000000009E-2</v>
      </c>
      <c r="Y231" s="127" t="str">
        <f>VLOOKUP(W231,Factors!$F$4:$H$6200,2,FALSE)</f>
        <v>Sendout Volumes</v>
      </c>
      <c r="Z231" s="129">
        <f t="shared" si="17"/>
        <v>5258.5244160000011</v>
      </c>
      <c r="AA231" s="129">
        <f t="shared" si="18"/>
        <v>56172.835584000008</v>
      </c>
      <c r="AB231" s="129">
        <f t="shared" si="19"/>
        <v>61431.360000000008</v>
      </c>
    </row>
    <row r="232" spans="1:28" ht="15.75" thickBot="1" x14ac:dyDescent="0.3">
      <c r="A232" s="141" t="s">
        <v>580</v>
      </c>
      <c r="B232" s="4" t="s">
        <v>89</v>
      </c>
      <c r="C232" s="4" t="s">
        <v>90</v>
      </c>
      <c r="D232" s="4" t="s">
        <v>581</v>
      </c>
      <c r="E232" s="4" t="s">
        <v>582</v>
      </c>
      <c r="F232" s="4" t="s">
        <v>122</v>
      </c>
      <c r="G232" s="4" t="s">
        <v>123</v>
      </c>
      <c r="H232" s="4" t="s">
        <v>374</v>
      </c>
      <c r="I232" s="8">
        <v>1501.65</v>
      </c>
      <c r="J232" s="8">
        <v>877.65</v>
      </c>
      <c r="K232" s="13">
        <v>0</v>
      </c>
      <c r="L232" s="7"/>
      <c r="M232" s="7"/>
      <c r="N232" s="7"/>
      <c r="O232" s="8">
        <v>246.41</v>
      </c>
      <c r="P232" s="8">
        <v>16.579999999999998</v>
      </c>
      <c r="Q232" s="7"/>
      <c r="R232" s="8">
        <v>952.68</v>
      </c>
      <c r="S232" s="8">
        <v>770.55</v>
      </c>
      <c r="T232" s="8">
        <v>196.14</v>
      </c>
      <c r="U232" s="125">
        <f t="shared" si="15"/>
        <v>4561.66</v>
      </c>
      <c r="W232" s="127" t="str">
        <f t="shared" si="16"/>
        <v>111001125889</v>
      </c>
      <c r="X232" s="128">
        <f>VLOOKUP(W232,Factors!$F$4:$H$6200,3,FALSE)</f>
        <v>8.5600000000000009E-2</v>
      </c>
      <c r="Y232" s="127" t="str">
        <f>VLOOKUP(W232,Factors!$F$4:$H$6200,2,FALSE)</f>
        <v>Sendout Volumes</v>
      </c>
      <c r="Z232" s="129">
        <f t="shared" si="17"/>
        <v>390.47809600000005</v>
      </c>
      <c r="AA232" s="129">
        <f t="shared" si="18"/>
        <v>4171.181904</v>
      </c>
      <c r="AB232" s="129">
        <f t="shared" si="19"/>
        <v>4561.66</v>
      </c>
    </row>
    <row r="233" spans="1:28" ht="15.75" thickBot="1" x14ac:dyDescent="0.3">
      <c r="A233" s="141" t="s">
        <v>580</v>
      </c>
      <c r="B233" s="4" t="s">
        <v>89</v>
      </c>
      <c r="C233" s="4" t="s">
        <v>90</v>
      </c>
      <c r="D233" s="4" t="s">
        <v>581</v>
      </c>
      <c r="E233" s="4" t="s">
        <v>582</v>
      </c>
      <c r="F233" s="4" t="s">
        <v>124</v>
      </c>
      <c r="G233" s="4" t="s">
        <v>125</v>
      </c>
      <c r="H233" s="4" t="s">
        <v>374</v>
      </c>
      <c r="I233" s="11"/>
      <c r="J233" s="11"/>
      <c r="K233" s="11"/>
      <c r="L233" s="11"/>
      <c r="M233" s="11"/>
      <c r="N233" s="11"/>
      <c r="O233" s="11"/>
      <c r="P233" s="10">
        <v>113</v>
      </c>
      <c r="Q233" s="11"/>
      <c r="R233" s="11"/>
      <c r="S233" s="11"/>
      <c r="T233" s="11"/>
      <c r="U233" s="125">
        <f t="shared" si="15"/>
        <v>113</v>
      </c>
      <c r="W233" s="127" t="str">
        <f t="shared" si="16"/>
        <v>111001125889</v>
      </c>
      <c r="X233" s="128">
        <f>VLOOKUP(W233,Factors!$F$4:$H$6200,3,FALSE)</f>
        <v>8.5600000000000009E-2</v>
      </c>
      <c r="Y233" s="127" t="str">
        <f>VLOOKUP(W233,Factors!$F$4:$H$6200,2,FALSE)</f>
        <v>Sendout Volumes</v>
      </c>
      <c r="Z233" s="129">
        <f t="shared" si="17"/>
        <v>9.6728000000000005</v>
      </c>
      <c r="AA233" s="129">
        <f t="shared" si="18"/>
        <v>103.3272</v>
      </c>
      <c r="AB233" s="129">
        <f t="shared" si="19"/>
        <v>113</v>
      </c>
    </row>
    <row r="234" spans="1:28" ht="15.75" thickBot="1" x14ac:dyDescent="0.3">
      <c r="A234" s="141" t="s">
        <v>580</v>
      </c>
      <c r="B234" s="4" t="s">
        <v>89</v>
      </c>
      <c r="C234" s="4" t="s">
        <v>90</v>
      </c>
      <c r="D234" s="4" t="s">
        <v>581</v>
      </c>
      <c r="E234" s="4" t="s">
        <v>582</v>
      </c>
      <c r="F234" s="4" t="s">
        <v>112</v>
      </c>
      <c r="G234" s="4" t="s">
        <v>113</v>
      </c>
      <c r="H234" s="4" t="s">
        <v>374</v>
      </c>
      <c r="I234" s="8">
        <v>1069.94</v>
      </c>
      <c r="J234" s="8">
        <v>976.9</v>
      </c>
      <c r="K234" s="8">
        <v>1062.3699999999999</v>
      </c>
      <c r="L234" s="8">
        <v>1110.67</v>
      </c>
      <c r="M234" s="8">
        <v>965.8</v>
      </c>
      <c r="N234" s="8">
        <v>1062.3800000000001</v>
      </c>
      <c r="O234" s="8">
        <v>1062.3499999999999</v>
      </c>
      <c r="P234" s="8">
        <v>1029.51</v>
      </c>
      <c r="Q234" s="8">
        <v>1573.1</v>
      </c>
      <c r="R234" s="8">
        <v>1094.5999999999999</v>
      </c>
      <c r="S234" s="8">
        <v>897.6</v>
      </c>
      <c r="T234" s="8">
        <v>856.8</v>
      </c>
      <c r="U234" s="125">
        <f t="shared" si="15"/>
        <v>12762.02</v>
      </c>
      <c r="W234" s="127" t="str">
        <f t="shared" si="16"/>
        <v>111001125889</v>
      </c>
      <c r="X234" s="128">
        <f>VLOOKUP(W234,Factors!$F$4:$H$6200,3,FALSE)</f>
        <v>8.5600000000000009E-2</v>
      </c>
      <c r="Y234" s="127" t="str">
        <f>VLOOKUP(W234,Factors!$F$4:$H$6200,2,FALSE)</f>
        <v>Sendout Volumes</v>
      </c>
      <c r="Z234" s="129">
        <f t="shared" si="17"/>
        <v>1092.4289120000001</v>
      </c>
      <c r="AA234" s="129">
        <f t="shared" si="18"/>
        <v>11669.591088000001</v>
      </c>
      <c r="AB234" s="129">
        <f t="shared" si="19"/>
        <v>12762.02</v>
      </c>
    </row>
    <row r="235" spans="1:28" ht="15.75" thickBot="1" x14ac:dyDescent="0.3">
      <c r="A235" s="141" t="s">
        <v>629</v>
      </c>
      <c r="B235" s="4" t="s">
        <v>89</v>
      </c>
      <c r="C235" s="4" t="s">
        <v>90</v>
      </c>
      <c r="D235" s="4" t="s">
        <v>630</v>
      </c>
      <c r="E235" s="4" t="s">
        <v>631</v>
      </c>
      <c r="F235" s="4" t="s">
        <v>118</v>
      </c>
      <c r="G235" s="4" t="s">
        <v>119</v>
      </c>
      <c r="H235" s="4" t="s">
        <v>632</v>
      </c>
      <c r="I235" s="7"/>
      <c r="J235" s="8">
        <v>383.4</v>
      </c>
      <c r="K235" s="7"/>
      <c r="L235" s="7"/>
      <c r="M235" s="7"/>
      <c r="N235" s="7"/>
      <c r="O235" s="7"/>
      <c r="P235" s="8">
        <v>309.54000000000002</v>
      </c>
      <c r="Q235" s="7"/>
      <c r="R235" s="7"/>
      <c r="S235" s="8">
        <v>180.4</v>
      </c>
      <c r="T235" s="7"/>
      <c r="U235" s="125">
        <f t="shared" si="15"/>
        <v>873.34</v>
      </c>
      <c r="W235" s="127" t="str">
        <f t="shared" si="16"/>
        <v>111001165893</v>
      </c>
      <c r="X235" s="128">
        <f>VLOOKUP(W235,Factors!$F$4:$H$6200,3,FALSE)</f>
        <v>8.5600000000000009E-2</v>
      </c>
      <c r="Y235" s="127" t="str">
        <f>VLOOKUP(W235,Factors!$F$4:$H$6200,2,FALSE)</f>
        <v>Sendout Volumes</v>
      </c>
      <c r="Z235" s="129">
        <f t="shared" si="17"/>
        <v>74.757904000000011</v>
      </c>
      <c r="AA235" s="129">
        <f t="shared" si="18"/>
        <v>798.58209599999998</v>
      </c>
      <c r="AB235" s="129">
        <f t="shared" si="19"/>
        <v>873.34</v>
      </c>
    </row>
    <row r="236" spans="1:28" ht="15.75" thickBot="1" x14ac:dyDescent="0.3">
      <c r="A236" s="141" t="s">
        <v>629</v>
      </c>
      <c r="B236" s="4" t="s">
        <v>89</v>
      </c>
      <c r="C236" s="4" t="s">
        <v>90</v>
      </c>
      <c r="D236" s="4" t="s">
        <v>630</v>
      </c>
      <c r="E236" s="4" t="s">
        <v>631</v>
      </c>
      <c r="F236" s="4" t="s">
        <v>120</v>
      </c>
      <c r="G236" s="4" t="s">
        <v>121</v>
      </c>
      <c r="H236" s="4" t="s">
        <v>632</v>
      </c>
      <c r="I236" s="10">
        <v>15591.6</v>
      </c>
      <c r="J236" s="10">
        <v>11928</v>
      </c>
      <c r="K236" s="10">
        <v>12381.6</v>
      </c>
      <c r="L236" s="10">
        <v>14504.16</v>
      </c>
      <c r="M236" s="10">
        <v>13089.12</v>
      </c>
      <c r="N236" s="10">
        <v>14504.16</v>
      </c>
      <c r="O236" s="10">
        <v>14857.92</v>
      </c>
      <c r="P236" s="10">
        <v>13089.12</v>
      </c>
      <c r="Q236" s="10">
        <v>14071.2</v>
      </c>
      <c r="R236" s="10">
        <v>13710.4</v>
      </c>
      <c r="S236" s="10">
        <v>12267.2</v>
      </c>
      <c r="T236" s="10">
        <v>13349.6</v>
      </c>
      <c r="U236" s="125">
        <f t="shared" si="15"/>
        <v>163344.08000000002</v>
      </c>
      <c r="W236" s="127" t="str">
        <f t="shared" si="16"/>
        <v>111001165893</v>
      </c>
      <c r="X236" s="128">
        <f>VLOOKUP(W236,Factors!$F$4:$H$6200,3,FALSE)</f>
        <v>8.5600000000000009E-2</v>
      </c>
      <c r="Y236" s="127" t="str">
        <f>VLOOKUP(W236,Factors!$F$4:$H$6200,2,FALSE)</f>
        <v>Sendout Volumes</v>
      </c>
      <c r="Z236" s="129">
        <f t="shared" si="17"/>
        <v>13982.253248000003</v>
      </c>
      <c r="AA236" s="129">
        <f t="shared" si="18"/>
        <v>149361.82675200002</v>
      </c>
      <c r="AB236" s="129">
        <f t="shared" si="19"/>
        <v>163344.08000000002</v>
      </c>
    </row>
    <row r="237" spans="1:28" ht="15.75" thickBot="1" x14ac:dyDescent="0.3">
      <c r="A237" s="141" t="s">
        <v>629</v>
      </c>
      <c r="B237" s="4" t="s">
        <v>89</v>
      </c>
      <c r="C237" s="4" t="s">
        <v>90</v>
      </c>
      <c r="D237" s="4" t="s">
        <v>630</v>
      </c>
      <c r="E237" s="4" t="s">
        <v>631</v>
      </c>
      <c r="F237" s="4" t="s">
        <v>122</v>
      </c>
      <c r="G237" s="4" t="s">
        <v>123</v>
      </c>
      <c r="H237" s="4" t="s">
        <v>632</v>
      </c>
      <c r="I237" s="8">
        <v>1442.31</v>
      </c>
      <c r="J237" s="8">
        <v>73.400000000000006</v>
      </c>
      <c r="K237" s="8">
        <v>414.56</v>
      </c>
      <c r="L237" s="8">
        <v>66.33</v>
      </c>
      <c r="M237" s="8">
        <v>66.33</v>
      </c>
      <c r="N237" s="8">
        <v>348.25</v>
      </c>
      <c r="O237" s="8">
        <v>497.52</v>
      </c>
      <c r="P237" s="13">
        <v>0</v>
      </c>
      <c r="Q237" s="8">
        <v>67.650000000000006</v>
      </c>
      <c r="R237" s="8">
        <v>161.56</v>
      </c>
      <c r="S237" s="8">
        <v>84.57</v>
      </c>
      <c r="T237" s="8">
        <v>152.22999999999999</v>
      </c>
      <c r="U237" s="125">
        <f t="shared" si="15"/>
        <v>3374.71</v>
      </c>
      <c r="W237" s="127" t="str">
        <f t="shared" si="16"/>
        <v>111001165893</v>
      </c>
      <c r="X237" s="128">
        <f>VLOOKUP(W237,Factors!$F$4:$H$6200,3,FALSE)</f>
        <v>8.5600000000000009E-2</v>
      </c>
      <c r="Y237" s="127" t="str">
        <f>VLOOKUP(W237,Factors!$F$4:$H$6200,2,FALSE)</f>
        <v>Sendout Volumes</v>
      </c>
      <c r="Z237" s="129">
        <f t="shared" si="17"/>
        <v>288.87517600000001</v>
      </c>
      <c r="AA237" s="129">
        <f t="shared" si="18"/>
        <v>3085.834824</v>
      </c>
      <c r="AB237" s="129">
        <f t="shared" si="19"/>
        <v>3374.71</v>
      </c>
    </row>
    <row r="238" spans="1:28" ht="15.75" thickBot="1" x14ac:dyDescent="0.3">
      <c r="A238" s="141" t="s">
        <v>629</v>
      </c>
      <c r="B238" s="4" t="s">
        <v>89</v>
      </c>
      <c r="C238" s="4" t="s">
        <v>90</v>
      </c>
      <c r="D238" s="4" t="s">
        <v>630</v>
      </c>
      <c r="E238" s="4" t="s">
        <v>631</v>
      </c>
      <c r="F238" s="4" t="s">
        <v>124</v>
      </c>
      <c r="G238" s="4" t="s">
        <v>125</v>
      </c>
      <c r="H238" s="4" t="s">
        <v>632</v>
      </c>
      <c r="I238" s="11"/>
      <c r="J238" s="11"/>
      <c r="K238" s="11"/>
      <c r="L238" s="10">
        <v>113</v>
      </c>
      <c r="M238" s="11"/>
      <c r="N238" s="11"/>
      <c r="O238" s="11"/>
      <c r="P238" s="11"/>
      <c r="Q238" s="11"/>
      <c r="R238" s="11"/>
      <c r="S238" s="11"/>
      <c r="T238" s="10">
        <v>174.42</v>
      </c>
      <c r="U238" s="125">
        <f t="shared" si="15"/>
        <v>287.41999999999996</v>
      </c>
      <c r="W238" s="127" t="str">
        <f t="shared" si="16"/>
        <v>111001165893</v>
      </c>
      <c r="X238" s="128">
        <f>VLOOKUP(W238,Factors!$F$4:$H$6200,3,FALSE)</f>
        <v>8.5600000000000009E-2</v>
      </c>
      <c r="Y238" s="127" t="str">
        <f>VLOOKUP(W238,Factors!$F$4:$H$6200,2,FALSE)</f>
        <v>Sendout Volumes</v>
      </c>
      <c r="Z238" s="129">
        <f t="shared" si="17"/>
        <v>24.603151999999998</v>
      </c>
      <c r="AA238" s="129">
        <f t="shared" si="18"/>
        <v>262.81684799999994</v>
      </c>
      <c r="AB238" s="129">
        <f t="shared" si="19"/>
        <v>287.41999999999996</v>
      </c>
    </row>
    <row r="239" spans="1:28" ht="15.75" thickBot="1" x14ac:dyDescent="0.3">
      <c r="A239" s="141" t="s">
        <v>629</v>
      </c>
      <c r="B239" s="4" t="s">
        <v>89</v>
      </c>
      <c r="C239" s="4" t="s">
        <v>90</v>
      </c>
      <c r="D239" s="4" t="s">
        <v>630</v>
      </c>
      <c r="E239" s="4" t="s">
        <v>631</v>
      </c>
      <c r="F239" s="4" t="s">
        <v>112</v>
      </c>
      <c r="G239" s="4" t="s">
        <v>113</v>
      </c>
      <c r="H239" s="4" t="s">
        <v>632</v>
      </c>
      <c r="I239" s="8">
        <v>2139.6799999999998</v>
      </c>
      <c r="J239" s="8">
        <v>1953.57</v>
      </c>
      <c r="K239" s="8">
        <v>2124.7399999999998</v>
      </c>
      <c r="L239" s="8">
        <v>2188.54</v>
      </c>
      <c r="M239" s="8">
        <v>1931.5</v>
      </c>
      <c r="N239" s="8">
        <v>2173.06</v>
      </c>
      <c r="O239" s="8">
        <v>2124.83</v>
      </c>
      <c r="P239" s="8">
        <v>2028.4</v>
      </c>
      <c r="Q239" s="8">
        <v>2167.13</v>
      </c>
      <c r="R239" s="8">
        <v>2265.5300000000002</v>
      </c>
      <c r="S239" s="8">
        <v>2068.6</v>
      </c>
      <c r="T239" s="8">
        <v>2190.7800000000002</v>
      </c>
      <c r="U239" s="125">
        <f t="shared" si="15"/>
        <v>25356.359999999997</v>
      </c>
      <c r="W239" s="127" t="str">
        <f t="shared" si="16"/>
        <v>111001165893</v>
      </c>
      <c r="X239" s="128">
        <f>VLOOKUP(W239,Factors!$F$4:$H$6200,3,FALSE)</f>
        <v>8.5600000000000009E-2</v>
      </c>
      <c r="Y239" s="127" t="str">
        <f>VLOOKUP(W239,Factors!$F$4:$H$6200,2,FALSE)</f>
        <v>Sendout Volumes</v>
      </c>
      <c r="Z239" s="129">
        <f t="shared" si="17"/>
        <v>2170.5044159999998</v>
      </c>
      <c r="AA239" s="129">
        <f t="shared" si="18"/>
        <v>23185.855583999997</v>
      </c>
      <c r="AB239" s="129">
        <f t="shared" si="19"/>
        <v>25356.359999999997</v>
      </c>
    </row>
    <row r="240" spans="1:28" ht="15.75" thickBot="1" x14ac:dyDescent="0.3">
      <c r="A240" s="141" t="s">
        <v>629</v>
      </c>
      <c r="B240" s="4" t="s">
        <v>89</v>
      </c>
      <c r="C240" s="4" t="s">
        <v>90</v>
      </c>
      <c r="D240" s="4" t="s">
        <v>643</v>
      </c>
      <c r="E240" s="4" t="s">
        <v>644</v>
      </c>
      <c r="F240" s="4" t="s">
        <v>118</v>
      </c>
      <c r="G240" s="4" t="s">
        <v>119</v>
      </c>
      <c r="H240" s="4" t="s">
        <v>645</v>
      </c>
      <c r="I240" s="10">
        <v>1384.5</v>
      </c>
      <c r="J240" s="10">
        <v>766.8</v>
      </c>
      <c r="K240" s="10">
        <v>862.29</v>
      </c>
      <c r="L240" s="10">
        <v>707.52</v>
      </c>
      <c r="M240" s="10">
        <v>198.99</v>
      </c>
      <c r="N240" s="10">
        <v>198.99</v>
      </c>
      <c r="O240" s="10">
        <v>1149.72</v>
      </c>
      <c r="P240" s="10">
        <v>176.88</v>
      </c>
      <c r="Q240" s="10">
        <v>451</v>
      </c>
      <c r="R240" s="11"/>
      <c r="S240" s="10">
        <v>180.4</v>
      </c>
      <c r="T240" s="10">
        <v>1059.8499999999999</v>
      </c>
      <c r="U240" s="125">
        <f t="shared" si="15"/>
        <v>7136.9400000000005</v>
      </c>
      <c r="W240" s="127" t="str">
        <f t="shared" si="16"/>
        <v>111001345893</v>
      </c>
      <c r="X240" s="128">
        <f>VLOOKUP(W240,Factors!$F$4:$H$6200,3,FALSE)</f>
        <v>8.5600000000000009E-2</v>
      </c>
      <c r="Y240" s="127" t="str">
        <f>VLOOKUP(W240,Factors!$F$4:$H$6200,2,FALSE)</f>
        <v>Sendout Volumes</v>
      </c>
      <c r="Z240" s="129">
        <f t="shared" si="17"/>
        <v>610.92206400000009</v>
      </c>
      <c r="AA240" s="129">
        <f t="shared" si="18"/>
        <v>6526.0179360000002</v>
      </c>
      <c r="AB240" s="129">
        <f t="shared" si="19"/>
        <v>7136.9400000000005</v>
      </c>
    </row>
    <row r="241" spans="1:28" ht="15.75" thickBot="1" x14ac:dyDescent="0.3">
      <c r="A241" s="141" t="s">
        <v>629</v>
      </c>
      <c r="B241" s="4" t="s">
        <v>89</v>
      </c>
      <c r="C241" s="4" t="s">
        <v>90</v>
      </c>
      <c r="D241" s="4" t="s">
        <v>643</v>
      </c>
      <c r="E241" s="4" t="s">
        <v>644</v>
      </c>
      <c r="F241" s="4" t="s">
        <v>120</v>
      </c>
      <c r="G241" s="4" t="s">
        <v>121</v>
      </c>
      <c r="H241" s="4" t="s">
        <v>645</v>
      </c>
      <c r="I241" s="8">
        <v>20405.400000000001</v>
      </c>
      <c r="J241" s="8">
        <v>14313.6</v>
      </c>
      <c r="K241" s="8">
        <v>17688.02</v>
      </c>
      <c r="L241" s="8">
        <v>19058.82</v>
      </c>
      <c r="M241" s="8">
        <v>20075.88</v>
      </c>
      <c r="N241" s="8">
        <v>20805.509999999998</v>
      </c>
      <c r="O241" s="8">
        <v>22994.41</v>
      </c>
      <c r="P241" s="8">
        <v>19103.04</v>
      </c>
      <c r="Q241" s="8">
        <v>21151.91</v>
      </c>
      <c r="R241" s="8">
        <v>20204.8</v>
      </c>
      <c r="S241" s="8">
        <v>19438.099999999999</v>
      </c>
      <c r="T241" s="8">
        <v>21287.200000000001</v>
      </c>
      <c r="U241" s="125">
        <f t="shared" si="15"/>
        <v>236526.69</v>
      </c>
      <c r="W241" s="127" t="str">
        <f t="shared" si="16"/>
        <v>111001345893</v>
      </c>
      <c r="X241" s="128">
        <f>VLOOKUP(W241,Factors!$F$4:$H$6200,3,FALSE)</f>
        <v>8.5600000000000009E-2</v>
      </c>
      <c r="Y241" s="127" t="str">
        <f>VLOOKUP(W241,Factors!$F$4:$H$6200,2,FALSE)</f>
        <v>Sendout Volumes</v>
      </c>
      <c r="Z241" s="129">
        <f t="shared" si="17"/>
        <v>20246.684664000004</v>
      </c>
      <c r="AA241" s="129">
        <f t="shared" si="18"/>
        <v>216280.005336</v>
      </c>
      <c r="AB241" s="129">
        <f t="shared" si="19"/>
        <v>236526.69</v>
      </c>
    </row>
    <row r="242" spans="1:28" ht="15.75" thickBot="1" x14ac:dyDescent="0.3">
      <c r="A242" s="141" t="s">
        <v>629</v>
      </c>
      <c r="B242" s="4" t="s">
        <v>89</v>
      </c>
      <c r="C242" s="4" t="s">
        <v>90</v>
      </c>
      <c r="D242" s="4" t="s">
        <v>643</v>
      </c>
      <c r="E242" s="4" t="s">
        <v>644</v>
      </c>
      <c r="F242" s="4" t="s">
        <v>122</v>
      </c>
      <c r="G242" s="4" t="s">
        <v>123</v>
      </c>
      <c r="H242" s="4" t="s">
        <v>645</v>
      </c>
      <c r="I242" s="10">
        <v>6273.51</v>
      </c>
      <c r="J242" s="10">
        <v>3961.81</v>
      </c>
      <c r="K242" s="10">
        <v>7058.44</v>
      </c>
      <c r="L242" s="10">
        <v>6072.59</v>
      </c>
      <c r="M242" s="10">
        <v>6073.7</v>
      </c>
      <c r="N242" s="10">
        <v>6666.2</v>
      </c>
      <c r="O242" s="10">
        <v>7611.47</v>
      </c>
      <c r="P242" s="10">
        <v>5721.08</v>
      </c>
      <c r="Q242" s="10">
        <v>6173.19</v>
      </c>
      <c r="R242" s="10">
        <v>4211.29</v>
      </c>
      <c r="S242" s="10">
        <v>5922.05</v>
      </c>
      <c r="T242" s="10">
        <v>6071.7</v>
      </c>
      <c r="U242" s="125">
        <f t="shared" si="15"/>
        <v>71817.03</v>
      </c>
      <c r="W242" s="127" t="str">
        <f t="shared" si="16"/>
        <v>111001345893</v>
      </c>
      <c r="X242" s="128">
        <f>VLOOKUP(W242,Factors!$F$4:$H$6200,3,FALSE)</f>
        <v>8.5600000000000009E-2</v>
      </c>
      <c r="Y242" s="127" t="str">
        <f>VLOOKUP(W242,Factors!$F$4:$H$6200,2,FALSE)</f>
        <v>Sendout Volumes</v>
      </c>
      <c r="Z242" s="129">
        <f t="shared" si="17"/>
        <v>6147.5377680000001</v>
      </c>
      <c r="AA242" s="129">
        <f t="shared" si="18"/>
        <v>65669.492232000004</v>
      </c>
      <c r="AB242" s="129">
        <f t="shared" si="19"/>
        <v>71817.03</v>
      </c>
    </row>
    <row r="243" spans="1:28" ht="15.75" thickBot="1" x14ac:dyDescent="0.3">
      <c r="A243" s="141" t="s">
        <v>629</v>
      </c>
      <c r="B243" s="4" t="s">
        <v>89</v>
      </c>
      <c r="C243" s="4" t="s">
        <v>90</v>
      </c>
      <c r="D243" s="4" t="s">
        <v>643</v>
      </c>
      <c r="E243" s="4" t="s">
        <v>644</v>
      </c>
      <c r="F243" s="4" t="s">
        <v>124</v>
      </c>
      <c r="G243" s="4" t="s">
        <v>125</v>
      </c>
      <c r="H243" s="4" t="s">
        <v>645</v>
      </c>
      <c r="I243" s="7"/>
      <c r="J243" s="8">
        <v>225.1</v>
      </c>
      <c r="K243" s="8">
        <v>626</v>
      </c>
      <c r="L243" s="8">
        <v>284</v>
      </c>
      <c r="M243" s="7"/>
      <c r="N243" s="7"/>
      <c r="O243" s="7"/>
      <c r="P243" s="8">
        <v>690</v>
      </c>
      <c r="Q243" s="7"/>
      <c r="R243" s="7"/>
      <c r="S243" s="7"/>
      <c r="T243" s="7"/>
      <c r="U243" s="125">
        <f t="shared" si="15"/>
        <v>1825.1</v>
      </c>
      <c r="W243" s="127" t="str">
        <f t="shared" si="16"/>
        <v>111001345893</v>
      </c>
      <c r="X243" s="128">
        <f>VLOOKUP(W243,Factors!$F$4:$H$6200,3,FALSE)</f>
        <v>8.5600000000000009E-2</v>
      </c>
      <c r="Y243" s="127" t="str">
        <f>VLOOKUP(W243,Factors!$F$4:$H$6200,2,FALSE)</f>
        <v>Sendout Volumes</v>
      </c>
      <c r="Z243" s="129">
        <f t="shared" si="17"/>
        <v>156.22856000000002</v>
      </c>
      <c r="AA243" s="129">
        <f t="shared" si="18"/>
        <v>1668.8714399999999</v>
      </c>
      <c r="AB243" s="129">
        <f t="shared" si="19"/>
        <v>1825.1</v>
      </c>
    </row>
    <row r="244" spans="1:28" ht="15.75" thickBot="1" x14ac:dyDescent="0.3">
      <c r="A244" s="141" t="s">
        <v>629</v>
      </c>
      <c r="B244" s="4" t="s">
        <v>89</v>
      </c>
      <c r="C244" s="4" t="s">
        <v>90</v>
      </c>
      <c r="D244" s="4" t="s">
        <v>643</v>
      </c>
      <c r="E244" s="4" t="s">
        <v>644</v>
      </c>
      <c r="F244" s="4" t="s">
        <v>112</v>
      </c>
      <c r="G244" s="4" t="s">
        <v>113</v>
      </c>
      <c r="H244" s="4" t="s">
        <v>645</v>
      </c>
      <c r="I244" s="10">
        <v>3256.24</v>
      </c>
      <c r="J244" s="10">
        <v>2961.41</v>
      </c>
      <c r="K244" s="10">
        <v>3272.51</v>
      </c>
      <c r="L244" s="10">
        <v>3370.73</v>
      </c>
      <c r="M244" s="10">
        <v>2897.34</v>
      </c>
      <c r="N244" s="10">
        <v>3187.14</v>
      </c>
      <c r="O244" s="10">
        <v>3187.13</v>
      </c>
      <c r="P244" s="10">
        <v>3136.34</v>
      </c>
      <c r="Q244" s="10">
        <v>3201.22</v>
      </c>
      <c r="R244" s="10">
        <v>3447.5</v>
      </c>
      <c r="S244" s="10">
        <v>3096.51</v>
      </c>
      <c r="T244" s="10">
        <v>3305.87</v>
      </c>
      <c r="U244" s="125">
        <f t="shared" si="15"/>
        <v>38319.94</v>
      </c>
      <c r="W244" s="127" t="str">
        <f t="shared" si="16"/>
        <v>111001345893</v>
      </c>
      <c r="X244" s="128">
        <f>VLOOKUP(W244,Factors!$F$4:$H$6200,3,FALSE)</f>
        <v>8.5600000000000009E-2</v>
      </c>
      <c r="Y244" s="127" t="str">
        <f>VLOOKUP(W244,Factors!$F$4:$H$6200,2,FALSE)</f>
        <v>Sendout Volumes</v>
      </c>
      <c r="Z244" s="129">
        <f t="shared" si="17"/>
        <v>3280.1868640000007</v>
      </c>
      <c r="AA244" s="129">
        <f t="shared" si="18"/>
        <v>35039.753135999999</v>
      </c>
      <c r="AB244" s="129">
        <f t="shared" si="19"/>
        <v>38319.94</v>
      </c>
    </row>
    <row r="245" spans="1:28" ht="15.75" thickBot="1" x14ac:dyDescent="0.3">
      <c r="A245" s="141" t="s">
        <v>629</v>
      </c>
      <c r="B245" s="4" t="s">
        <v>493</v>
      </c>
      <c r="C245" s="4" t="s">
        <v>494</v>
      </c>
      <c r="D245" s="4" t="s">
        <v>666</v>
      </c>
      <c r="E245" s="4" t="s">
        <v>667</v>
      </c>
      <c r="F245" s="4" t="s">
        <v>108</v>
      </c>
      <c r="G245" s="4" t="s">
        <v>109</v>
      </c>
      <c r="H245" s="4" t="s">
        <v>668</v>
      </c>
      <c r="I245" s="8">
        <v>17775.03</v>
      </c>
      <c r="J245" s="8">
        <v>16251.89</v>
      </c>
      <c r="K245" s="8">
        <v>15833.7</v>
      </c>
      <c r="L245" s="8">
        <v>18124.38</v>
      </c>
      <c r="M245" s="8">
        <v>16312.56</v>
      </c>
      <c r="N245" s="8">
        <v>18679.259999999998</v>
      </c>
      <c r="O245" s="8">
        <v>20871.28</v>
      </c>
      <c r="P245" s="8">
        <v>19329.52</v>
      </c>
      <c r="Q245" s="8">
        <v>20420.77</v>
      </c>
      <c r="R245" s="8">
        <v>17028.82</v>
      </c>
      <c r="S245" s="8">
        <v>11510.66</v>
      </c>
      <c r="T245" s="8">
        <v>15438.9</v>
      </c>
      <c r="U245" s="125">
        <f t="shared" si="15"/>
        <v>207576.77</v>
      </c>
      <c r="W245" s="127" t="str">
        <f t="shared" si="16"/>
        <v>120111340893</v>
      </c>
      <c r="X245" s="128">
        <f>VLOOKUP(W245,Factors!$F$4:$H$6200,3,FALSE)</f>
        <v>0.11639999999999995</v>
      </c>
      <c r="Y245" s="127" t="str">
        <f>VLOOKUP(W245,Factors!$F$4:$H$6200,2,FALSE)</f>
        <v>Customers-Res</v>
      </c>
      <c r="Z245" s="129">
        <f t="shared" si="17"/>
        <v>24161.936027999989</v>
      </c>
      <c r="AA245" s="129">
        <f t="shared" si="18"/>
        <v>183414.83397199999</v>
      </c>
      <c r="AB245" s="129">
        <f t="shared" si="19"/>
        <v>207576.77</v>
      </c>
    </row>
    <row r="246" spans="1:28" ht="15.75" thickBot="1" x14ac:dyDescent="0.3">
      <c r="A246" s="141" t="s">
        <v>629</v>
      </c>
      <c r="B246" s="4" t="s">
        <v>493</v>
      </c>
      <c r="C246" s="4" t="s">
        <v>494</v>
      </c>
      <c r="D246" s="4" t="s">
        <v>666</v>
      </c>
      <c r="E246" s="4" t="s">
        <v>667</v>
      </c>
      <c r="F246" s="4" t="s">
        <v>112</v>
      </c>
      <c r="G246" s="4" t="s">
        <v>113</v>
      </c>
      <c r="H246" s="4" t="s">
        <v>668</v>
      </c>
      <c r="I246" s="10">
        <v>2765.95</v>
      </c>
      <c r="J246" s="10">
        <v>2765.93</v>
      </c>
      <c r="K246" s="10">
        <v>2765.94</v>
      </c>
      <c r="L246" s="10">
        <v>2765.93</v>
      </c>
      <c r="M246" s="10">
        <v>2765.92</v>
      </c>
      <c r="N246" s="10">
        <v>2848.93</v>
      </c>
      <c r="O246" s="10">
        <v>2848.94</v>
      </c>
      <c r="P246" s="10">
        <v>2848.94</v>
      </c>
      <c r="Q246" s="10">
        <v>2848.94</v>
      </c>
      <c r="R246" s="10">
        <v>2848.92</v>
      </c>
      <c r="S246" s="10">
        <v>2848.92</v>
      </c>
      <c r="T246" s="10">
        <v>2848.91</v>
      </c>
      <c r="U246" s="125">
        <f t="shared" si="15"/>
        <v>33772.17</v>
      </c>
      <c r="W246" s="127" t="str">
        <f t="shared" si="16"/>
        <v>120111340893</v>
      </c>
      <c r="X246" s="128">
        <f>VLOOKUP(W246,Factors!$F$4:$H$6200,3,FALSE)</f>
        <v>0.11639999999999995</v>
      </c>
      <c r="Y246" s="127" t="str">
        <f>VLOOKUP(W246,Factors!$F$4:$H$6200,2,FALSE)</f>
        <v>Customers-Res</v>
      </c>
      <c r="Z246" s="129">
        <f t="shared" si="17"/>
        <v>3931.080587999998</v>
      </c>
      <c r="AA246" s="129">
        <f t="shared" si="18"/>
        <v>29841.089412000001</v>
      </c>
      <c r="AB246" s="129">
        <f t="shared" si="19"/>
        <v>33772.17</v>
      </c>
    </row>
    <row r="247" spans="1:28" ht="15.75" thickBot="1" x14ac:dyDescent="0.3">
      <c r="A247" s="141" t="s">
        <v>629</v>
      </c>
      <c r="B247" s="4" t="s">
        <v>493</v>
      </c>
      <c r="C247" s="4" t="s">
        <v>494</v>
      </c>
      <c r="D247" s="4" t="s">
        <v>674</v>
      </c>
      <c r="E247" s="4" t="s">
        <v>662</v>
      </c>
      <c r="F247" s="4" t="s">
        <v>108</v>
      </c>
      <c r="G247" s="4" t="s">
        <v>109</v>
      </c>
      <c r="H247" s="4" t="s">
        <v>675</v>
      </c>
      <c r="I247" s="10">
        <v>6749.14</v>
      </c>
      <c r="J247" s="10">
        <v>4735.45</v>
      </c>
      <c r="K247" s="10">
        <v>4306.6099999999997</v>
      </c>
      <c r="L247" s="10">
        <v>6898.29</v>
      </c>
      <c r="M247" s="10">
        <v>5891.45</v>
      </c>
      <c r="N247" s="10">
        <v>6721.29</v>
      </c>
      <c r="O247" s="10">
        <v>6797.99</v>
      </c>
      <c r="P247" s="10">
        <v>5875.93</v>
      </c>
      <c r="Q247" s="10">
        <v>6058.64</v>
      </c>
      <c r="R247" s="10">
        <v>6308.39</v>
      </c>
      <c r="S247" s="10">
        <v>3379.66</v>
      </c>
      <c r="T247" s="10">
        <v>7999.36</v>
      </c>
      <c r="U247" s="125">
        <f t="shared" si="15"/>
        <v>71722.2</v>
      </c>
      <c r="W247" s="127" t="str">
        <f t="shared" si="16"/>
        <v>120111530893</v>
      </c>
      <c r="X247" s="128">
        <f>VLOOKUP(W247,Factors!$F$4:$H$6200,3,FALSE)</f>
        <v>0.1048</v>
      </c>
      <c r="Y247" s="127" t="str">
        <f>VLOOKUP(W247,Factors!$F$4:$H$6200,2,FALSE)</f>
        <v>Customers-Comm</v>
      </c>
      <c r="Z247" s="129">
        <f t="shared" si="17"/>
        <v>7516.4865600000003</v>
      </c>
      <c r="AA247" s="129">
        <f t="shared" si="18"/>
        <v>64205.71344</v>
      </c>
      <c r="AB247" s="129">
        <f t="shared" si="19"/>
        <v>71722.2</v>
      </c>
    </row>
    <row r="248" spans="1:28" ht="15.75" thickBot="1" x14ac:dyDescent="0.3">
      <c r="A248" s="141" t="s">
        <v>629</v>
      </c>
      <c r="B248" s="4" t="s">
        <v>493</v>
      </c>
      <c r="C248" s="4" t="s">
        <v>494</v>
      </c>
      <c r="D248" s="4" t="s">
        <v>674</v>
      </c>
      <c r="E248" s="4" t="s">
        <v>662</v>
      </c>
      <c r="F248" s="4" t="s">
        <v>529</v>
      </c>
      <c r="G248" s="4" t="s">
        <v>530</v>
      </c>
      <c r="H248" s="4" t="s">
        <v>675</v>
      </c>
      <c r="I248" s="8">
        <v>391.53</v>
      </c>
      <c r="J248" s="8">
        <v>-0.01</v>
      </c>
      <c r="K248" s="8">
        <v>1454.21</v>
      </c>
      <c r="L248" s="8">
        <v>111.87</v>
      </c>
      <c r="M248" s="8">
        <v>1803.82</v>
      </c>
      <c r="N248" s="8">
        <v>1080.19</v>
      </c>
      <c r="O248" s="8">
        <v>2592.42</v>
      </c>
      <c r="P248" s="8">
        <v>2707.57</v>
      </c>
      <c r="Q248" s="8">
        <v>1613.07</v>
      </c>
      <c r="R248" s="8">
        <v>1195.4100000000001</v>
      </c>
      <c r="S248" s="8">
        <v>619.28</v>
      </c>
      <c r="T248" s="8">
        <v>158.43</v>
      </c>
      <c r="U248" s="125">
        <f t="shared" si="15"/>
        <v>13727.79</v>
      </c>
      <c r="W248" s="127" t="str">
        <f t="shared" si="16"/>
        <v>120111530893</v>
      </c>
      <c r="X248" s="128">
        <f>VLOOKUP(W248,Factors!$F$4:$H$6200,3,FALSE)</f>
        <v>0.1048</v>
      </c>
      <c r="Y248" s="127" t="str">
        <f>VLOOKUP(W248,Factors!$F$4:$H$6200,2,FALSE)</f>
        <v>Customers-Comm</v>
      </c>
      <c r="Z248" s="129">
        <f t="shared" si="17"/>
        <v>1438.6723920000002</v>
      </c>
      <c r="AA248" s="129">
        <f t="shared" si="18"/>
        <v>12289.117608</v>
      </c>
      <c r="AB248" s="129">
        <f t="shared" si="19"/>
        <v>13727.79</v>
      </c>
    </row>
    <row r="249" spans="1:28" ht="15.75" thickBot="1" x14ac:dyDescent="0.3">
      <c r="A249" s="141" t="s">
        <v>629</v>
      </c>
      <c r="B249" s="4" t="s">
        <v>493</v>
      </c>
      <c r="C249" s="4" t="s">
        <v>494</v>
      </c>
      <c r="D249" s="4" t="s">
        <v>674</v>
      </c>
      <c r="E249" s="4" t="s">
        <v>662</v>
      </c>
      <c r="F249" s="4" t="s">
        <v>118</v>
      </c>
      <c r="G249" s="4" t="s">
        <v>119</v>
      </c>
      <c r="H249" s="4" t="s">
        <v>675</v>
      </c>
      <c r="I249" s="11"/>
      <c r="J249" s="11"/>
      <c r="K249" s="11"/>
      <c r="L249" s="11"/>
      <c r="M249" s="10">
        <v>129.19999999999999</v>
      </c>
      <c r="N249" s="14">
        <v>0</v>
      </c>
      <c r="O249" s="11"/>
      <c r="P249" s="11"/>
      <c r="Q249" s="11"/>
      <c r="R249" s="11"/>
      <c r="S249" s="11"/>
      <c r="T249" s="11"/>
      <c r="U249" s="125">
        <f t="shared" si="15"/>
        <v>129.19999999999999</v>
      </c>
      <c r="W249" s="127" t="str">
        <f t="shared" si="16"/>
        <v>120111530893</v>
      </c>
      <c r="X249" s="128">
        <f>VLOOKUP(W249,Factors!$F$4:$H$6200,3,FALSE)</f>
        <v>0.1048</v>
      </c>
      <c r="Y249" s="127" t="str">
        <f>VLOOKUP(W249,Factors!$F$4:$H$6200,2,FALSE)</f>
        <v>Customers-Comm</v>
      </c>
      <c r="Z249" s="129">
        <f t="shared" si="17"/>
        <v>13.54016</v>
      </c>
      <c r="AA249" s="129">
        <f t="shared" si="18"/>
        <v>115.65983999999999</v>
      </c>
      <c r="AB249" s="129">
        <f t="shared" si="19"/>
        <v>129.19999999999999</v>
      </c>
    </row>
    <row r="250" spans="1:28" ht="15.75" thickBot="1" x14ac:dyDescent="0.3">
      <c r="A250" s="141" t="s">
        <v>629</v>
      </c>
      <c r="B250" s="4" t="s">
        <v>493</v>
      </c>
      <c r="C250" s="4" t="s">
        <v>494</v>
      </c>
      <c r="D250" s="4" t="s">
        <v>674</v>
      </c>
      <c r="E250" s="4" t="s">
        <v>662</v>
      </c>
      <c r="F250" s="4" t="s">
        <v>120</v>
      </c>
      <c r="G250" s="4" t="s">
        <v>121</v>
      </c>
      <c r="H250" s="4" t="s">
        <v>675</v>
      </c>
      <c r="I250" s="8">
        <v>24730.71</v>
      </c>
      <c r="J250" s="8">
        <v>21804.74</v>
      </c>
      <c r="K250" s="8">
        <v>22427.31</v>
      </c>
      <c r="L250" s="8">
        <v>26024.25</v>
      </c>
      <c r="M250" s="8">
        <v>23803.9</v>
      </c>
      <c r="N250" s="8">
        <v>38442.28</v>
      </c>
      <c r="O250" s="8">
        <v>36033.550000000003</v>
      </c>
      <c r="P250" s="8">
        <v>33649.51</v>
      </c>
      <c r="Q250" s="8">
        <v>34856.65</v>
      </c>
      <c r="R250" s="8">
        <v>31124.19</v>
      </c>
      <c r="S250" s="8">
        <v>35194.18</v>
      </c>
      <c r="T250" s="8">
        <v>28556.26</v>
      </c>
      <c r="U250" s="125">
        <f t="shared" si="15"/>
        <v>356647.52999999997</v>
      </c>
      <c r="W250" s="127" t="str">
        <f t="shared" si="16"/>
        <v>120111530893</v>
      </c>
      <c r="X250" s="128">
        <f>VLOOKUP(W250,Factors!$F$4:$H$6200,3,FALSE)</f>
        <v>0.1048</v>
      </c>
      <c r="Y250" s="127" t="str">
        <f>VLOOKUP(W250,Factors!$F$4:$H$6200,2,FALSE)</f>
        <v>Customers-Comm</v>
      </c>
      <c r="Z250" s="129">
        <f t="shared" si="17"/>
        <v>37376.661143999998</v>
      </c>
      <c r="AA250" s="129">
        <f t="shared" si="18"/>
        <v>319270.86885599996</v>
      </c>
      <c r="AB250" s="129">
        <f t="shared" si="19"/>
        <v>356647.52999999997</v>
      </c>
    </row>
    <row r="251" spans="1:28" ht="15.75" thickBot="1" x14ac:dyDescent="0.3">
      <c r="A251" s="141" t="s">
        <v>629</v>
      </c>
      <c r="B251" s="4" t="s">
        <v>493</v>
      </c>
      <c r="C251" s="4" t="s">
        <v>494</v>
      </c>
      <c r="D251" s="4" t="s">
        <v>674</v>
      </c>
      <c r="E251" s="4" t="s">
        <v>662</v>
      </c>
      <c r="F251" s="4" t="s">
        <v>122</v>
      </c>
      <c r="G251" s="4" t="s">
        <v>123</v>
      </c>
      <c r="H251" s="4" t="s">
        <v>675</v>
      </c>
      <c r="I251" s="10">
        <v>1011.24</v>
      </c>
      <c r="J251" s="10">
        <v>875.71</v>
      </c>
      <c r="K251" s="10">
        <v>2190.41</v>
      </c>
      <c r="L251" s="10">
        <v>1790.37</v>
      </c>
      <c r="M251" s="10">
        <v>4044.01</v>
      </c>
      <c r="N251" s="10">
        <v>4727.83</v>
      </c>
      <c r="O251" s="10">
        <v>2612.2199999999998</v>
      </c>
      <c r="P251" s="10">
        <v>2106.9899999999998</v>
      </c>
      <c r="Q251" s="10">
        <v>2093.73</v>
      </c>
      <c r="R251" s="10">
        <v>1564.45</v>
      </c>
      <c r="S251" s="10">
        <v>2147.06</v>
      </c>
      <c r="T251" s="10">
        <v>1370.24</v>
      </c>
      <c r="U251" s="125">
        <f t="shared" si="15"/>
        <v>26534.260000000002</v>
      </c>
      <c r="W251" s="127" t="str">
        <f t="shared" si="16"/>
        <v>120111530893</v>
      </c>
      <c r="X251" s="128">
        <f>VLOOKUP(W251,Factors!$F$4:$H$6200,3,FALSE)</f>
        <v>0.1048</v>
      </c>
      <c r="Y251" s="127" t="str">
        <f>VLOOKUP(W251,Factors!$F$4:$H$6200,2,FALSE)</f>
        <v>Customers-Comm</v>
      </c>
      <c r="Z251" s="129">
        <f t="shared" si="17"/>
        <v>2780.7904480000002</v>
      </c>
      <c r="AA251" s="129">
        <f t="shared" si="18"/>
        <v>23753.469552000002</v>
      </c>
      <c r="AB251" s="129">
        <f t="shared" si="19"/>
        <v>26534.260000000002</v>
      </c>
    </row>
    <row r="252" spans="1:28" ht="15.75" thickBot="1" x14ac:dyDescent="0.3">
      <c r="A252" s="141" t="s">
        <v>629</v>
      </c>
      <c r="B252" s="4" t="s">
        <v>493</v>
      </c>
      <c r="C252" s="4" t="s">
        <v>494</v>
      </c>
      <c r="D252" s="4" t="s">
        <v>674</v>
      </c>
      <c r="E252" s="4" t="s">
        <v>662</v>
      </c>
      <c r="F252" s="4" t="s">
        <v>112</v>
      </c>
      <c r="G252" s="4" t="s">
        <v>113</v>
      </c>
      <c r="H252" s="4" t="s">
        <v>675</v>
      </c>
      <c r="I252" s="8">
        <v>4859.3599999999997</v>
      </c>
      <c r="J252" s="8">
        <v>4365.7299999999996</v>
      </c>
      <c r="K252" s="8">
        <v>4542.88</v>
      </c>
      <c r="L252" s="8">
        <v>5049.2299999999996</v>
      </c>
      <c r="M252" s="8">
        <v>4216.5600000000004</v>
      </c>
      <c r="N252" s="8">
        <v>6455.58</v>
      </c>
      <c r="O252" s="8">
        <v>6389.96</v>
      </c>
      <c r="P252" s="8">
        <v>6002.32</v>
      </c>
      <c r="Q252" s="8">
        <v>5983.21</v>
      </c>
      <c r="R252" s="8">
        <v>6108.56</v>
      </c>
      <c r="S252" s="8">
        <v>5975.27</v>
      </c>
      <c r="T252" s="8">
        <v>6524.78</v>
      </c>
      <c r="U252" s="125">
        <f t="shared" si="15"/>
        <v>66473.440000000002</v>
      </c>
      <c r="W252" s="127" t="str">
        <f t="shared" si="16"/>
        <v>120111530893</v>
      </c>
      <c r="X252" s="128">
        <f>VLOOKUP(W252,Factors!$F$4:$H$6200,3,FALSE)</f>
        <v>0.1048</v>
      </c>
      <c r="Y252" s="127" t="str">
        <f>VLOOKUP(W252,Factors!$F$4:$H$6200,2,FALSE)</f>
        <v>Customers-Comm</v>
      </c>
      <c r="Z252" s="129">
        <f t="shared" si="17"/>
        <v>6966.4165120000007</v>
      </c>
      <c r="AA252" s="129">
        <f t="shared" si="18"/>
        <v>59507.023487999999</v>
      </c>
      <c r="AB252" s="129">
        <f t="shared" si="19"/>
        <v>66473.440000000002</v>
      </c>
    </row>
    <row r="253" spans="1:28" ht="15.75" thickBot="1" x14ac:dyDescent="0.3">
      <c r="A253" s="141" t="s">
        <v>629</v>
      </c>
      <c r="B253" s="4" t="s">
        <v>267</v>
      </c>
      <c r="C253" s="4" t="s">
        <v>268</v>
      </c>
      <c r="D253" s="4" t="s">
        <v>640</v>
      </c>
      <c r="E253" s="4" t="s">
        <v>641</v>
      </c>
      <c r="F253" s="4" t="s">
        <v>118</v>
      </c>
      <c r="G253" s="4" t="s">
        <v>119</v>
      </c>
      <c r="H253" s="4" t="s">
        <v>642</v>
      </c>
      <c r="I253" s="11"/>
      <c r="J253" s="11"/>
      <c r="K253" s="11"/>
      <c r="L253" s="11"/>
      <c r="M253" s="10">
        <v>390</v>
      </c>
      <c r="N253" s="11"/>
      <c r="O253" s="11"/>
      <c r="P253" s="11"/>
      <c r="Q253" s="11"/>
      <c r="R253" s="11"/>
      <c r="S253" s="11"/>
      <c r="T253" s="11"/>
      <c r="U253" s="125">
        <f t="shared" si="15"/>
        <v>390</v>
      </c>
      <c r="W253" s="127" t="str">
        <f t="shared" si="16"/>
        <v>141001335893</v>
      </c>
      <c r="X253" s="128">
        <f>VLOOKUP(W253,Factors!$F$4:$H$6200,3,FALSE)</f>
        <v>1.2220987243040216E-2</v>
      </c>
      <c r="Y253" s="127" t="str">
        <f>VLOOKUP(W253,Factors!$F$4:$H$6200,2,FALSE)</f>
        <v>Transmission</v>
      </c>
      <c r="Z253" s="129">
        <f t="shared" si="17"/>
        <v>4.7661850247856838</v>
      </c>
      <c r="AA253" s="129">
        <f t="shared" si="18"/>
        <v>385.23381497521433</v>
      </c>
      <c r="AB253" s="129">
        <f t="shared" si="19"/>
        <v>390</v>
      </c>
    </row>
    <row r="254" spans="1:28" ht="15.75" thickBot="1" x14ac:dyDescent="0.3">
      <c r="A254" s="141" t="s">
        <v>629</v>
      </c>
      <c r="B254" s="4" t="s">
        <v>267</v>
      </c>
      <c r="C254" s="4" t="s">
        <v>268</v>
      </c>
      <c r="D254" s="4" t="s">
        <v>640</v>
      </c>
      <c r="E254" s="4" t="s">
        <v>641</v>
      </c>
      <c r="F254" s="4" t="s">
        <v>120</v>
      </c>
      <c r="G254" s="4" t="s">
        <v>121</v>
      </c>
      <c r="H254" s="4" t="s">
        <v>642</v>
      </c>
      <c r="I254" s="8">
        <v>6975.44</v>
      </c>
      <c r="J254" s="8">
        <v>5762.32</v>
      </c>
      <c r="K254" s="8">
        <v>6240</v>
      </c>
      <c r="L254" s="8">
        <v>6864</v>
      </c>
      <c r="M254" s="8">
        <v>5928</v>
      </c>
      <c r="N254" s="8">
        <v>6864</v>
      </c>
      <c r="O254" s="8">
        <v>6864</v>
      </c>
      <c r="P254" s="8">
        <v>6240</v>
      </c>
      <c r="Q254" s="8">
        <v>5410.08</v>
      </c>
      <c r="R254" s="8">
        <v>5091.84</v>
      </c>
      <c r="S254" s="8">
        <v>3818.88</v>
      </c>
      <c r="T254" s="8">
        <v>636.48</v>
      </c>
      <c r="U254" s="125">
        <f t="shared" si="15"/>
        <v>66695.039999999994</v>
      </c>
      <c r="W254" s="127" t="str">
        <f t="shared" si="16"/>
        <v>141001335893</v>
      </c>
      <c r="X254" s="128">
        <f>VLOOKUP(W254,Factors!$F$4:$H$6200,3,FALSE)</f>
        <v>1.2220987243040216E-2</v>
      </c>
      <c r="Y254" s="127" t="str">
        <f>VLOOKUP(W254,Factors!$F$4:$H$6200,2,FALSE)</f>
        <v>Transmission</v>
      </c>
      <c r="Z254" s="129">
        <f t="shared" si="17"/>
        <v>815.07923301405685</v>
      </c>
      <c r="AA254" s="129">
        <f t="shared" si="18"/>
        <v>65879.96076698594</v>
      </c>
      <c r="AB254" s="129">
        <f t="shared" si="19"/>
        <v>66695.039999999994</v>
      </c>
    </row>
    <row r="255" spans="1:28" ht="15.75" thickBot="1" x14ac:dyDescent="0.3">
      <c r="A255" s="141" t="s">
        <v>629</v>
      </c>
      <c r="B255" s="4" t="s">
        <v>267</v>
      </c>
      <c r="C255" s="4" t="s">
        <v>268</v>
      </c>
      <c r="D255" s="4" t="s">
        <v>640</v>
      </c>
      <c r="E255" s="4" t="s">
        <v>641</v>
      </c>
      <c r="F255" s="4" t="s">
        <v>122</v>
      </c>
      <c r="G255" s="4" t="s">
        <v>123</v>
      </c>
      <c r="H255" s="4" t="s">
        <v>642</v>
      </c>
      <c r="I255" s="10">
        <v>2296.6</v>
      </c>
      <c r="J255" s="10">
        <v>2103.9899999999998</v>
      </c>
      <c r="K255" s="10">
        <v>2226.5</v>
      </c>
      <c r="L255" s="10">
        <v>2687.5</v>
      </c>
      <c r="M255" s="10">
        <v>2905.75</v>
      </c>
      <c r="N255" s="10">
        <v>1608.75</v>
      </c>
      <c r="O255" s="10">
        <v>2106</v>
      </c>
      <c r="P255" s="10">
        <v>2369.25</v>
      </c>
      <c r="Q255" s="10">
        <v>2251.8000000000002</v>
      </c>
      <c r="R255" s="10">
        <v>2028.79</v>
      </c>
      <c r="S255" s="10">
        <v>1521.59</v>
      </c>
      <c r="T255" s="10">
        <v>268.52</v>
      </c>
      <c r="U255" s="125">
        <f t="shared" si="15"/>
        <v>24375.040000000001</v>
      </c>
      <c r="W255" s="127" t="str">
        <f t="shared" si="16"/>
        <v>141001335893</v>
      </c>
      <c r="X255" s="128">
        <f>VLOOKUP(W255,Factors!$F$4:$H$6200,3,FALSE)</f>
        <v>1.2220987243040216E-2</v>
      </c>
      <c r="Y255" s="127" t="str">
        <f>VLOOKUP(W255,Factors!$F$4:$H$6200,2,FALSE)</f>
        <v>Transmission</v>
      </c>
      <c r="Z255" s="129">
        <f t="shared" si="17"/>
        <v>297.88705288859501</v>
      </c>
      <c r="AA255" s="129">
        <f t="shared" si="18"/>
        <v>24077.152947111405</v>
      </c>
      <c r="AB255" s="129">
        <f t="shared" si="19"/>
        <v>24375.040000000001</v>
      </c>
    </row>
    <row r="256" spans="1:28" ht="15.75" thickBot="1" x14ac:dyDescent="0.3">
      <c r="A256" s="141" t="s">
        <v>629</v>
      </c>
      <c r="B256" s="4" t="s">
        <v>267</v>
      </c>
      <c r="C256" s="4" t="s">
        <v>268</v>
      </c>
      <c r="D256" s="4" t="s">
        <v>640</v>
      </c>
      <c r="E256" s="4" t="s">
        <v>641</v>
      </c>
      <c r="F256" s="4" t="s">
        <v>112</v>
      </c>
      <c r="G256" s="4" t="s">
        <v>113</v>
      </c>
      <c r="H256" s="4" t="s">
        <v>642</v>
      </c>
      <c r="I256" s="8">
        <v>952.17</v>
      </c>
      <c r="J256" s="8">
        <v>869.4</v>
      </c>
      <c r="K256" s="8">
        <v>936.93</v>
      </c>
      <c r="L256" s="8">
        <v>979.51</v>
      </c>
      <c r="M256" s="8">
        <v>851.77</v>
      </c>
      <c r="N256" s="8">
        <v>936.94</v>
      </c>
      <c r="O256" s="8">
        <v>936.94</v>
      </c>
      <c r="P256" s="8">
        <v>894.36</v>
      </c>
      <c r="Q256" s="8">
        <v>955.68</v>
      </c>
      <c r="R256" s="8">
        <v>999.12</v>
      </c>
      <c r="S256" s="8">
        <v>912.24</v>
      </c>
      <c r="T256" s="8">
        <v>955.68</v>
      </c>
      <c r="U256" s="125">
        <f t="shared" si="15"/>
        <v>11180.740000000002</v>
      </c>
      <c r="W256" s="127" t="str">
        <f t="shared" si="16"/>
        <v>141001335893</v>
      </c>
      <c r="X256" s="128">
        <f>VLOOKUP(W256,Factors!$F$4:$H$6200,3,FALSE)</f>
        <v>1.2220987243040216E-2</v>
      </c>
      <c r="Y256" s="127" t="str">
        <f>VLOOKUP(W256,Factors!$F$4:$H$6200,2,FALSE)</f>
        <v>Transmission</v>
      </c>
      <c r="Z256" s="129">
        <f t="shared" si="17"/>
        <v>136.63968090774947</v>
      </c>
      <c r="AA256" s="129">
        <f t="shared" si="18"/>
        <v>11044.100319092253</v>
      </c>
      <c r="AB256" s="129">
        <f t="shared" si="19"/>
        <v>11180.740000000002</v>
      </c>
    </row>
    <row r="257" spans="1:28" ht="15.75" thickBot="1" x14ac:dyDescent="0.3">
      <c r="A257" s="141" t="s">
        <v>629</v>
      </c>
      <c r="B257" s="4" t="s">
        <v>267</v>
      </c>
      <c r="C257" s="4" t="s">
        <v>268</v>
      </c>
      <c r="D257" s="4" t="s">
        <v>643</v>
      </c>
      <c r="E257" s="4" t="s">
        <v>644</v>
      </c>
      <c r="F257" s="4" t="s">
        <v>118</v>
      </c>
      <c r="G257" s="4" t="s">
        <v>119</v>
      </c>
      <c r="H257" s="4" t="s">
        <v>645</v>
      </c>
      <c r="I257" s="13">
        <v>0</v>
      </c>
      <c r="J257" s="8">
        <v>871.93</v>
      </c>
      <c r="K257" s="8">
        <v>2308.8000000000002</v>
      </c>
      <c r="L257" s="7"/>
      <c r="M257" s="7"/>
      <c r="N257" s="8">
        <v>166.35</v>
      </c>
      <c r="O257" s="13">
        <v>0</v>
      </c>
      <c r="P257" s="8">
        <v>1872</v>
      </c>
      <c r="Q257" s="7"/>
      <c r="R257" s="8">
        <v>86.58</v>
      </c>
      <c r="S257" s="8">
        <v>43.29</v>
      </c>
      <c r="T257" s="8">
        <v>954.72</v>
      </c>
      <c r="U257" s="125">
        <f t="shared" si="15"/>
        <v>6303.67</v>
      </c>
      <c r="W257" s="127" t="str">
        <f t="shared" si="16"/>
        <v>141001345893</v>
      </c>
      <c r="X257" s="128">
        <f>VLOOKUP(W257,Factors!$F$4:$H$6200,3,FALSE)</f>
        <v>1.2220987243040216E-2</v>
      </c>
      <c r="Y257" s="127" t="str">
        <f>VLOOKUP(W257,Factors!$F$4:$H$6200,2,FALSE)</f>
        <v>Transmission</v>
      </c>
      <c r="Z257" s="129">
        <f t="shared" si="17"/>
        <v>77.037070654335309</v>
      </c>
      <c r="AA257" s="129">
        <f t="shared" si="18"/>
        <v>6226.6329293456647</v>
      </c>
      <c r="AB257" s="129">
        <f t="shared" si="19"/>
        <v>6303.67</v>
      </c>
    </row>
    <row r="258" spans="1:28" ht="15.75" thickBot="1" x14ac:dyDescent="0.3">
      <c r="A258" s="141" t="s">
        <v>629</v>
      </c>
      <c r="B258" s="4" t="s">
        <v>267</v>
      </c>
      <c r="C258" s="4" t="s">
        <v>268</v>
      </c>
      <c r="D258" s="4" t="s">
        <v>643</v>
      </c>
      <c r="E258" s="4" t="s">
        <v>644</v>
      </c>
      <c r="F258" s="4" t="s">
        <v>120</v>
      </c>
      <c r="G258" s="4" t="s">
        <v>121</v>
      </c>
      <c r="H258" s="4" t="s">
        <v>645</v>
      </c>
      <c r="I258" s="10">
        <v>33439.279999999999</v>
      </c>
      <c r="J258" s="10">
        <v>21275.52</v>
      </c>
      <c r="K258" s="10">
        <v>27625.82</v>
      </c>
      <c r="L258" s="10">
        <v>33321.85</v>
      </c>
      <c r="M258" s="10">
        <v>30219.65</v>
      </c>
      <c r="N258" s="10">
        <v>32583.26</v>
      </c>
      <c r="O258" s="10">
        <v>33287.65</v>
      </c>
      <c r="P258" s="10">
        <v>28679.29</v>
      </c>
      <c r="Q258" s="10">
        <v>29951.59</v>
      </c>
      <c r="R258" s="10">
        <v>29830.91</v>
      </c>
      <c r="S258" s="10">
        <v>28501.82</v>
      </c>
      <c r="T258" s="10">
        <v>21560.76</v>
      </c>
      <c r="U258" s="125">
        <f t="shared" si="15"/>
        <v>350277.4</v>
      </c>
      <c r="W258" s="127" t="str">
        <f t="shared" si="16"/>
        <v>141001345893</v>
      </c>
      <c r="X258" s="128">
        <f>VLOOKUP(W258,Factors!$F$4:$H$6200,3,FALSE)</f>
        <v>1.2220987243040216E-2</v>
      </c>
      <c r="Y258" s="127" t="str">
        <f>VLOOKUP(W258,Factors!$F$4:$H$6200,2,FALSE)</f>
        <v>Transmission</v>
      </c>
      <c r="Z258" s="129">
        <f t="shared" si="17"/>
        <v>4280.7356369252948</v>
      </c>
      <c r="AA258" s="129">
        <f t="shared" si="18"/>
        <v>345996.66436307476</v>
      </c>
      <c r="AB258" s="129">
        <f t="shared" si="19"/>
        <v>350277.4</v>
      </c>
    </row>
    <row r="259" spans="1:28" ht="15.75" thickBot="1" x14ac:dyDescent="0.3">
      <c r="A259" s="141" t="s">
        <v>629</v>
      </c>
      <c r="B259" s="4" t="s">
        <v>267</v>
      </c>
      <c r="C259" s="4" t="s">
        <v>268</v>
      </c>
      <c r="D259" s="4" t="s">
        <v>643</v>
      </c>
      <c r="E259" s="4" t="s">
        <v>644</v>
      </c>
      <c r="F259" s="4" t="s">
        <v>122</v>
      </c>
      <c r="G259" s="4" t="s">
        <v>123</v>
      </c>
      <c r="H259" s="4" t="s">
        <v>645</v>
      </c>
      <c r="I259" s="8">
        <v>2424.87</v>
      </c>
      <c r="J259" s="8">
        <v>2010.58</v>
      </c>
      <c r="K259" s="8">
        <v>4252.79</v>
      </c>
      <c r="L259" s="8">
        <v>3285.1</v>
      </c>
      <c r="M259" s="8">
        <v>2059.1999999999998</v>
      </c>
      <c r="N259" s="8">
        <v>4992.38</v>
      </c>
      <c r="O259" s="8">
        <v>4801.84</v>
      </c>
      <c r="P259" s="8">
        <v>4170.2299999999996</v>
      </c>
      <c r="Q259" s="8">
        <v>3144.64</v>
      </c>
      <c r="R259" s="8">
        <v>2185.0100000000002</v>
      </c>
      <c r="S259" s="8">
        <v>3326.67</v>
      </c>
      <c r="T259" s="8">
        <v>6623.44</v>
      </c>
      <c r="U259" s="125">
        <f t="shared" si="15"/>
        <v>43276.75</v>
      </c>
      <c r="W259" s="127" t="str">
        <f t="shared" si="16"/>
        <v>141001345893</v>
      </c>
      <c r="X259" s="128">
        <f>VLOOKUP(W259,Factors!$F$4:$H$6200,3,FALSE)</f>
        <v>1.2220987243040216E-2</v>
      </c>
      <c r="Y259" s="127" t="str">
        <f>VLOOKUP(W259,Factors!$F$4:$H$6200,2,FALSE)</f>
        <v>Transmission</v>
      </c>
      <c r="Z259" s="129">
        <f t="shared" si="17"/>
        <v>528.88460967024059</v>
      </c>
      <c r="AA259" s="129">
        <f t="shared" si="18"/>
        <v>42747.86539032976</v>
      </c>
      <c r="AB259" s="129">
        <f t="shared" si="19"/>
        <v>43276.75</v>
      </c>
    </row>
    <row r="260" spans="1:28" ht="15.75" thickBot="1" x14ac:dyDescent="0.3">
      <c r="A260" s="141" t="s">
        <v>629</v>
      </c>
      <c r="B260" s="4" t="s">
        <v>267</v>
      </c>
      <c r="C260" s="4" t="s">
        <v>268</v>
      </c>
      <c r="D260" s="4" t="s">
        <v>643</v>
      </c>
      <c r="E260" s="4" t="s">
        <v>644</v>
      </c>
      <c r="F260" s="4" t="s">
        <v>112</v>
      </c>
      <c r="G260" s="4" t="s">
        <v>113</v>
      </c>
      <c r="H260" s="4" t="s">
        <v>645</v>
      </c>
      <c r="I260" s="10">
        <v>4650.57</v>
      </c>
      <c r="J260" s="10">
        <v>4380.74</v>
      </c>
      <c r="K260" s="10">
        <v>4730.09</v>
      </c>
      <c r="L260" s="10">
        <v>4945.18</v>
      </c>
      <c r="M260" s="10">
        <v>4430.57</v>
      </c>
      <c r="N260" s="10">
        <v>4730.1400000000003</v>
      </c>
      <c r="O260" s="10">
        <v>4730.1099999999997</v>
      </c>
      <c r="P260" s="10">
        <v>4515.07</v>
      </c>
      <c r="Q260" s="10">
        <v>4785.7700000000004</v>
      </c>
      <c r="R260" s="10">
        <v>5122.1099999999997</v>
      </c>
      <c r="S260" s="10">
        <v>4594.38</v>
      </c>
      <c r="T260" s="10">
        <v>3822.69</v>
      </c>
      <c r="U260" s="125">
        <f t="shared" si="15"/>
        <v>55437.420000000006</v>
      </c>
      <c r="W260" s="127" t="str">
        <f t="shared" si="16"/>
        <v>141001345893</v>
      </c>
      <c r="X260" s="128">
        <f>VLOOKUP(W260,Factors!$F$4:$H$6200,3,FALSE)</f>
        <v>1.2220987243040216E-2</v>
      </c>
      <c r="Y260" s="127" t="str">
        <f>VLOOKUP(W260,Factors!$F$4:$H$6200,2,FALSE)</f>
        <v>Transmission</v>
      </c>
      <c r="Z260" s="129">
        <f t="shared" si="17"/>
        <v>677.50000260706258</v>
      </c>
      <c r="AA260" s="129">
        <f t="shared" si="18"/>
        <v>54759.919997392943</v>
      </c>
      <c r="AB260" s="129">
        <f t="shared" si="19"/>
        <v>55437.420000000006</v>
      </c>
    </row>
    <row r="261" spans="1:28" ht="15.75" thickBot="1" x14ac:dyDescent="0.3">
      <c r="A261" s="141" t="s">
        <v>692</v>
      </c>
      <c r="B261" s="4" t="s">
        <v>447</v>
      </c>
      <c r="C261" s="4" t="s">
        <v>448</v>
      </c>
      <c r="D261" s="4" t="s">
        <v>693</v>
      </c>
      <c r="E261" s="4" t="s">
        <v>694</v>
      </c>
      <c r="F261" s="4" t="s">
        <v>108</v>
      </c>
      <c r="G261" s="4" t="s">
        <v>109</v>
      </c>
      <c r="H261" s="4" t="s">
        <v>213</v>
      </c>
      <c r="I261" s="10">
        <v>101655.72</v>
      </c>
      <c r="J261" s="10">
        <v>87601.67</v>
      </c>
      <c r="K261" s="10">
        <v>88067.02</v>
      </c>
      <c r="L261" s="10">
        <v>90149.48</v>
      </c>
      <c r="M261" s="10">
        <v>92363.42</v>
      </c>
      <c r="N261" s="10">
        <v>101430.91</v>
      </c>
      <c r="O261" s="10">
        <v>105318.64</v>
      </c>
      <c r="P261" s="10">
        <v>103642.32</v>
      </c>
      <c r="Q261" s="10">
        <v>97413.119999999995</v>
      </c>
      <c r="R261" s="10">
        <v>84211.55</v>
      </c>
      <c r="S261" s="10">
        <v>90401.36</v>
      </c>
      <c r="T261" s="10">
        <v>82265.94</v>
      </c>
      <c r="U261" s="125">
        <f t="shared" si="15"/>
        <v>1124521.1499999999</v>
      </c>
      <c r="W261" s="127" t="str">
        <f t="shared" si="16"/>
        <v>134001630901</v>
      </c>
      <c r="X261" s="128">
        <f>VLOOKUP(W261,Factors!$F$4:$H$6200,3,FALSE)</f>
        <v>0.11529999999999996</v>
      </c>
      <c r="Y261" s="127" t="str">
        <f>VLOOKUP(W261,Factors!$F$4:$H$6200,2,FALSE)</f>
        <v>Customers-All</v>
      </c>
      <c r="Z261" s="129">
        <f t="shared" si="17"/>
        <v>129657.28859499995</v>
      </c>
      <c r="AA261" s="129">
        <f t="shared" si="18"/>
        <v>994863.86140499997</v>
      </c>
      <c r="AB261" s="129">
        <f t="shared" si="19"/>
        <v>1124521.1499999999</v>
      </c>
    </row>
    <row r="262" spans="1:28" ht="15.75" thickBot="1" x14ac:dyDescent="0.3">
      <c r="A262" s="141" t="s">
        <v>692</v>
      </c>
      <c r="B262" s="4" t="s">
        <v>447</v>
      </c>
      <c r="C262" s="4" t="s">
        <v>448</v>
      </c>
      <c r="D262" s="4" t="s">
        <v>693</v>
      </c>
      <c r="E262" s="4" t="s">
        <v>694</v>
      </c>
      <c r="F262" s="4" t="s">
        <v>110</v>
      </c>
      <c r="G262" s="4" t="s">
        <v>111</v>
      </c>
      <c r="H262" s="4" t="s">
        <v>213</v>
      </c>
      <c r="I262" s="7"/>
      <c r="J262" s="7"/>
      <c r="K262" s="7"/>
      <c r="L262" s="7"/>
      <c r="M262" s="7"/>
      <c r="N262" s="7"/>
      <c r="O262" s="7"/>
      <c r="P262" s="7"/>
      <c r="Q262" s="7"/>
      <c r="R262" s="8">
        <v>303.2</v>
      </c>
      <c r="S262" s="7"/>
      <c r="T262" s="7"/>
      <c r="U262" s="125">
        <f t="shared" ref="U262:U325" si="20">SUM(I262:T262)</f>
        <v>303.2</v>
      </c>
      <c r="W262" s="127" t="str">
        <f t="shared" ref="W262:W325" si="21">CONCATENATE(B262,RIGHT(D262,4),A262)</f>
        <v>134001630901</v>
      </c>
      <c r="X262" s="128">
        <f>VLOOKUP(W262,Factors!$F$4:$H$6200,3,FALSE)</f>
        <v>0.11529999999999996</v>
      </c>
      <c r="Y262" s="127" t="str">
        <f>VLOOKUP(W262,Factors!$F$4:$H$6200,2,FALSE)</f>
        <v>Customers-All</v>
      </c>
      <c r="Z262" s="129">
        <f t="shared" ref="Z262:Z325" si="22">U262*X262</f>
        <v>34.958959999999983</v>
      </c>
      <c r="AA262" s="129">
        <f t="shared" ref="AA262:AA325" si="23">U262-Z262</f>
        <v>268.24104</v>
      </c>
      <c r="AB262" s="129">
        <f t="shared" ref="AB262:AB325" si="24">Z262+AA262</f>
        <v>303.2</v>
      </c>
    </row>
    <row r="263" spans="1:28" ht="15.75" thickBot="1" x14ac:dyDescent="0.3">
      <c r="A263" s="141" t="s">
        <v>692</v>
      </c>
      <c r="B263" s="4" t="s">
        <v>447</v>
      </c>
      <c r="C263" s="4" t="s">
        <v>448</v>
      </c>
      <c r="D263" s="4" t="s">
        <v>693</v>
      </c>
      <c r="E263" s="4" t="s">
        <v>694</v>
      </c>
      <c r="F263" s="4" t="s">
        <v>112</v>
      </c>
      <c r="G263" s="4" t="s">
        <v>113</v>
      </c>
      <c r="H263" s="4" t="s">
        <v>213</v>
      </c>
      <c r="I263" s="10">
        <v>14942.86</v>
      </c>
      <c r="J263" s="10">
        <v>14968.2</v>
      </c>
      <c r="K263" s="10">
        <v>14665.67</v>
      </c>
      <c r="L263" s="10">
        <v>14890.51</v>
      </c>
      <c r="M263" s="10">
        <v>14907.53</v>
      </c>
      <c r="N263" s="10">
        <v>15454.78</v>
      </c>
      <c r="O263" s="10">
        <v>15454.69</v>
      </c>
      <c r="P263" s="10">
        <v>15598.97</v>
      </c>
      <c r="Q263" s="10">
        <v>15477.79</v>
      </c>
      <c r="R263" s="10">
        <v>15275.03</v>
      </c>
      <c r="S263" s="10">
        <v>14859.78</v>
      </c>
      <c r="T263" s="10">
        <v>14589.12</v>
      </c>
      <c r="U263" s="125">
        <f t="shared" si="20"/>
        <v>181084.93</v>
      </c>
      <c r="W263" s="127" t="str">
        <f t="shared" si="21"/>
        <v>134001630901</v>
      </c>
      <c r="X263" s="128">
        <f>VLOOKUP(W263,Factors!$F$4:$H$6200,3,FALSE)</f>
        <v>0.11529999999999996</v>
      </c>
      <c r="Y263" s="127" t="str">
        <f>VLOOKUP(W263,Factors!$F$4:$H$6200,2,FALSE)</f>
        <v>Customers-All</v>
      </c>
      <c r="Z263" s="129">
        <f t="shared" si="22"/>
        <v>20879.092428999993</v>
      </c>
      <c r="AA263" s="129">
        <f t="shared" si="23"/>
        <v>160205.83757100001</v>
      </c>
      <c r="AB263" s="129">
        <f t="shared" si="24"/>
        <v>181084.93</v>
      </c>
    </row>
    <row r="264" spans="1:28" ht="15.75" thickBot="1" x14ac:dyDescent="0.3">
      <c r="A264" s="141" t="s">
        <v>695</v>
      </c>
      <c r="B264" s="4" t="s">
        <v>334</v>
      </c>
      <c r="C264" s="4" t="s">
        <v>335</v>
      </c>
      <c r="D264" s="4" t="s">
        <v>696</v>
      </c>
      <c r="E264" s="4" t="s">
        <v>697</v>
      </c>
      <c r="F264" s="4" t="s">
        <v>120</v>
      </c>
      <c r="G264" s="4" t="s">
        <v>121</v>
      </c>
      <c r="H264" s="4" t="s">
        <v>698</v>
      </c>
      <c r="I264" s="8">
        <v>10710.01</v>
      </c>
      <c r="J264" s="8">
        <v>8092.02</v>
      </c>
      <c r="K264" s="8">
        <v>7185.22</v>
      </c>
      <c r="L264" s="8">
        <v>10309.91</v>
      </c>
      <c r="M264" s="8">
        <v>9374.02</v>
      </c>
      <c r="N264" s="8">
        <v>9177.7800000000007</v>
      </c>
      <c r="O264" s="8">
        <v>10385.370000000001</v>
      </c>
      <c r="P264" s="8">
        <v>8694.7199999999993</v>
      </c>
      <c r="Q264" s="8">
        <v>9606.49</v>
      </c>
      <c r="R264" s="8">
        <v>8867.52</v>
      </c>
      <c r="S264" s="8">
        <v>6650.65</v>
      </c>
      <c r="T264" s="8">
        <v>9852.82</v>
      </c>
      <c r="U264" s="125">
        <f t="shared" si="20"/>
        <v>108906.53</v>
      </c>
      <c r="W264" s="127" t="str">
        <f t="shared" si="21"/>
        <v>135101355902</v>
      </c>
      <c r="X264" s="128">
        <f>VLOOKUP(W264,Factors!$F$4:$H$6200,3,FALSE)</f>
        <v>0.11529999999999996</v>
      </c>
      <c r="Y264" s="127" t="str">
        <f>VLOOKUP(W264,Factors!$F$4:$H$6200,2,FALSE)</f>
        <v>Customers-All</v>
      </c>
      <c r="Z264" s="129">
        <f t="shared" si="22"/>
        <v>12556.922908999995</v>
      </c>
      <c r="AA264" s="129">
        <f t="shared" si="23"/>
        <v>96349.607090999998</v>
      </c>
      <c r="AB264" s="129">
        <f t="shared" si="24"/>
        <v>108906.53</v>
      </c>
    </row>
    <row r="265" spans="1:28" ht="15.75" thickBot="1" x14ac:dyDescent="0.3">
      <c r="A265" s="141" t="s">
        <v>695</v>
      </c>
      <c r="B265" s="4" t="s">
        <v>334</v>
      </c>
      <c r="C265" s="4" t="s">
        <v>335</v>
      </c>
      <c r="D265" s="4" t="s">
        <v>696</v>
      </c>
      <c r="E265" s="4" t="s">
        <v>697</v>
      </c>
      <c r="F265" s="4" t="s">
        <v>122</v>
      </c>
      <c r="G265" s="4" t="s">
        <v>123</v>
      </c>
      <c r="H265" s="4" t="s">
        <v>698</v>
      </c>
      <c r="I265" s="14">
        <v>0</v>
      </c>
      <c r="J265" s="10">
        <v>22.31</v>
      </c>
      <c r="K265" s="14">
        <v>0</v>
      </c>
      <c r="L265" s="10">
        <v>135.85</v>
      </c>
      <c r="M265" s="10">
        <v>124.54</v>
      </c>
      <c r="N265" s="10">
        <v>124.53</v>
      </c>
      <c r="O265" s="10">
        <v>79.25</v>
      </c>
      <c r="P265" s="14">
        <v>0</v>
      </c>
      <c r="Q265" s="11"/>
      <c r="R265" s="10">
        <v>34.64</v>
      </c>
      <c r="S265" s="14">
        <v>0</v>
      </c>
      <c r="T265" s="10">
        <v>23.09</v>
      </c>
      <c r="U265" s="125">
        <f t="shared" si="20"/>
        <v>544.21</v>
      </c>
      <c r="W265" s="127" t="str">
        <f t="shared" si="21"/>
        <v>135101355902</v>
      </c>
      <c r="X265" s="128">
        <f>VLOOKUP(W265,Factors!$F$4:$H$6200,3,FALSE)</f>
        <v>0.11529999999999996</v>
      </c>
      <c r="Y265" s="127" t="str">
        <f>VLOOKUP(W265,Factors!$F$4:$H$6200,2,FALSE)</f>
        <v>Customers-All</v>
      </c>
      <c r="Z265" s="129">
        <f t="shared" si="22"/>
        <v>62.74741299999998</v>
      </c>
      <c r="AA265" s="129">
        <f t="shared" si="23"/>
        <v>481.46258700000004</v>
      </c>
      <c r="AB265" s="129">
        <f t="shared" si="24"/>
        <v>544.21</v>
      </c>
    </row>
    <row r="266" spans="1:28" ht="15.75" thickBot="1" x14ac:dyDescent="0.3">
      <c r="A266" s="141" t="s">
        <v>695</v>
      </c>
      <c r="B266" s="4" t="s">
        <v>334</v>
      </c>
      <c r="C266" s="4" t="s">
        <v>335</v>
      </c>
      <c r="D266" s="4" t="s">
        <v>696</v>
      </c>
      <c r="E266" s="4" t="s">
        <v>697</v>
      </c>
      <c r="F266" s="4" t="s">
        <v>112</v>
      </c>
      <c r="G266" s="4" t="s">
        <v>113</v>
      </c>
      <c r="H266" s="4" t="s">
        <v>698</v>
      </c>
      <c r="I266" s="8">
        <v>1494.53</v>
      </c>
      <c r="J266" s="8">
        <v>1364.53</v>
      </c>
      <c r="K266" s="8">
        <v>1450.65</v>
      </c>
      <c r="L266" s="8">
        <v>1516.62</v>
      </c>
      <c r="M266" s="8">
        <v>1318.78</v>
      </c>
      <c r="N266" s="8">
        <v>1450.64</v>
      </c>
      <c r="O266" s="8">
        <v>1450.67</v>
      </c>
      <c r="P266" s="8">
        <v>1384.74</v>
      </c>
      <c r="Q266" s="8">
        <v>1479.31</v>
      </c>
      <c r="R266" s="8">
        <v>1546.52</v>
      </c>
      <c r="S266" s="8">
        <v>1412.04</v>
      </c>
      <c r="T266" s="8">
        <v>1479.31</v>
      </c>
      <c r="U266" s="125">
        <f t="shared" si="20"/>
        <v>17348.34</v>
      </c>
      <c r="W266" s="127" t="str">
        <f t="shared" si="21"/>
        <v>135101355902</v>
      </c>
      <c r="X266" s="128">
        <f>VLOOKUP(W266,Factors!$F$4:$H$6200,3,FALSE)</f>
        <v>0.11529999999999996</v>
      </c>
      <c r="Y266" s="127" t="str">
        <f>VLOOKUP(W266,Factors!$F$4:$H$6200,2,FALSE)</f>
        <v>Customers-All</v>
      </c>
      <c r="Z266" s="129">
        <f t="shared" si="22"/>
        <v>2000.2636019999993</v>
      </c>
      <c r="AA266" s="129">
        <f t="shared" si="23"/>
        <v>15348.076398000001</v>
      </c>
      <c r="AB266" s="129">
        <f t="shared" si="24"/>
        <v>17348.34</v>
      </c>
    </row>
    <row r="267" spans="1:28" ht="15.75" thickBot="1" x14ac:dyDescent="0.3">
      <c r="A267" s="141" t="s">
        <v>701</v>
      </c>
      <c r="B267" s="4" t="s">
        <v>491</v>
      </c>
      <c r="C267" s="4" t="s">
        <v>492</v>
      </c>
      <c r="D267" s="4" t="s">
        <v>707</v>
      </c>
      <c r="E267" s="4" t="s">
        <v>708</v>
      </c>
      <c r="F267" s="4" t="s">
        <v>118</v>
      </c>
      <c r="G267" s="4" t="s">
        <v>119</v>
      </c>
      <c r="H267" s="4" t="s">
        <v>709</v>
      </c>
      <c r="I267" s="11"/>
      <c r="J267" s="11"/>
      <c r="K267" s="11"/>
      <c r="L267" s="11"/>
      <c r="M267" s="11"/>
      <c r="N267" s="11"/>
      <c r="O267" s="11"/>
      <c r="P267" s="10">
        <v>309.51</v>
      </c>
      <c r="Q267" s="11"/>
      <c r="R267" s="11"/>
      <c r="S267" s="11"/>
      <c r="T267" s="11"/>
      <c r="U267" s="125">
        <f t="shared" si="20"/>
        <v>309.51</v>
      </c>
      <c r="W267" s="127" t="str">
        <f t="shared" si="21"/>
        <v>113481010903</v>
      </c>
      <c r="X267" s="128">
        <f>VLOOKUP(W267,Factors!$F$4:$H$6200,3,FALSE)</f>
        <v>8.5400000000000031E-2</v>
      </c>
      <c r="Y267" s="127" t="str">
        <f>VLOOKUP(W267,Factors!$F$4:$H$6200,2,FALSE)</f>
        <v>Customers-Ind</v>
      </c>
      <c r="Z267" s="129">
        <f t="shared" si="22"/>
        <v>26.432154000000008</v>
      </c>
      <c r="AA267" s="129">
        <f t="shared" si="23"/>
        <v>283.07784599999997</v>
      </c>
      <c r="AB267" s="129">
        <f t="shared" si="24"/>
        <v>309.51</v>
      </c>
    </row>
    <row r="268" spans="1:28" ht="15.75" thickBot="1" x14ac:dyDescent="0.3">
      <c r="A268" s="141" t="s">
        <v>701</v>
      </c>
      <c r="B268" s="4" t="s">
        <v>491</v>
      </c>
      <c r="C268" s="4" t="s">
        <v>492</v>
      </c>
      <c r="D268" s="4" t="s">
        <v>707</v>
      </c>
      <c r="E268" s="4" t="s">
        <v>708</v>
      </c>
      <c r="F268" s="4" t="s">
        <v>120</v>
      </c>
      <c r="G268" s="4" t="s">
        <v>121</v>
      </c>
      <c r="H268" s="4" t="s">
        <v>709</v>
      </c>
      <c r="I268" s="8">
        <v>14912.37</v>
      </c>
      <c r="J268" s="8">
        <v>13655.09</v>
      </c>
      <c r="K268" s="8">
        <v>14134.3</v>
      </c>
      <c r="L268" s="8">
        <v>16232.09</v>
      </c>
      <c r="M268" s="8">
        <v>15286.38</v>
      </c>
      <c r="N268" s="8">
        <v>16369.64</v>
      </c>
      <c r="O268" s="8">
        <v>18157.939999999999</v>
      </c>
      <c r="P268" s="8">
        <v>15871.01</v>
      </c>
      <c r="Q268" s="8">
        <v>16272.48</v>
      </c>
      <c r="R268" s="8">
        <v>16254.95</v>
      </c>
      <c r="S268" s="8">
        <v>16553.04</v>
      </c>
      <c r="T268" s="8">
        <v>15369.43</v>
      </c>
      <c r="U268" s="125">
        <f t="shared" si="20"/>
        <v>189068.72</v>
      </c>
      <c r="W268" s="127" t="str">
        <f t="shared" si="21"/>
        <v>113481010903</v>
      </c>
      <c r="X268" s="128">
        <f>VLOOKUP(W268,Factors!$F$4:$H$6200,3,FALSE)</f>
        <v>8.5400000000000031E-2</v>
      </c>
      <c r="Y268" s="127" t="str">
        <f>VLOOKUP(W268,Factors!$F$4:$H$6200,2,FALSE)</f>
        <v>Customers-Ind</v>
      </c>
      <c r="Z268" s="129">
        <f t="shared" si="22"/>
        <v>16146.468688000006</v>
      </c>
      <c r="AA268" s="129">
        <f t="shared" si="23"/>
        <v>172922.25131200001</v>
      </c>
      <c r="AB268" s="129">
        <f t="shared" si="24"/>
        <v>189068.72</v>
      </c>
    </row>
    <row r="269" spans="1:28" ht="15.75" thickBot="1" x14ac:dyDescent="0.3">
      <c r="A269" s="141" t="s">
        <v>701</v>
      </c>
      <c r="B269" s="4" t="s">
        <v>491</v>
      </c>
      <c r="C269" s="4" t="s">
        <v>492</v>
      </c>
      <c r="D269" s="4" t="s">
        <v>707</v>
      </c>
      <c r="E269" s="4" t="s">
        <v>708</v>
      </c>
      <c r="F269" s="4" t="s">
        <v>122</v>
      </c>
      <c r="G269" s="4" t="s">
        <v>123</v>
      </c>
      <c r="H269" s="4" t="s">
        <v>709</v>
      </c>
      <c r="I269" s="10">
        <v>83.56</v>
      </c>
      <c r="J269" s="10">
        <v>35.81</v>
      </c>
      <c r="K269" s="10">
        <v>533.4</v>
      </c>
      <c r="L269" s="10">
        <v>193.45</v>
      </c>
      <c r="M269" s="10">
        <v>51.59</v>
      </c>
      <c r="N269" s="10">
        <v>335.32</v>
      </c>
      <c r="O269" s="10">
        <v>451.38</v>
      </c>
      <c r="P269" s="10">
        <v>180.55</v>
      </c>
      <c r="Q269" s="10">
        <v>210.43</v>
      </c>
      <c r="R269" s="10">
        <v>69.959999999999994</v>
      </c>
      <c r="S269" s="10">
        <v>78.91</v>
      </c>
      <c r="T269" s="10">
        <v>276.16000000000003</v>
      </c>
      <c r="U269" s="125">
        <f t="shared" si="20"/>
        <v>2500.52</v>
      </c>
      <c r="W269" s="127" t="str">
        <f t="shared" si="21"/>
        <v>113481010903</v>
      </c>
      <c r="X269" s="128">
        <f>VLOOKUP(W269,Factors!$F$4:$H$6200,3,FALSE)</f>
        <v>8.5400000000000031E-2</v>
      </c>
      <c r="Y269" s="127" t="str">
        <f>VLOOKUP(W269,Factors!$F$4:$H$6200,2,FALSE)</f>
        <v>Customers-Ind</v>
      </c>
      <c r="Z269" s="129">
        <f t="shared" si="22"/>
        <v>213.54440800000009</v>
      </c>
      <c r="AA269" s="129">
        <f t="shared" si="23"/>
        <v>2286.9755919999998</v>
      </c>
      <c r="AB269" s="129">
        <f t="shared" si="24"/>
        <v>2500.52</v>
      </c>
    </row>
    <row r="270" spans="1:28" ht="15.75" thickBot="1" x14ac:dyDescent="0.3">
      <c r="A270" s="141" t="s">
        <v>701</v>
      </c>
      <c r="B270" s="4" t="s">
        <v>491</v>
      </c>
      <c r="C270" s="4" t="s">
        <v>492</v>
      </c>
      <c r="D270" s="4" t="s">
        <v>707</v>
      </c>
      <c r="E270" s="4" t="s">
        <v>708</v>
      </c>
      <c r="F270" s="4" t="s">
        <v>112</v>
      </c>
      <c r="G270" s="4" t="s">
        <v>113</v>
      </c>
      <c r="H270" s="4" t="s">
        <v>709</v>
      </c>
      <c r="I270" s="8">
        <v>2398.44</v>
      </c>
      <c r="J270" s="8">
        <v>2189.87</v>
      </c>
      <c r="K270" s="8">
        <v>2478.33</v>
      </c>
      <c r="L270" s="8">
        <v>2590.9699999999998</v>
      </c>
      <c r="M270" s="8">
        <v>2253.02</v>
      </c>
      <c r="N270" s="8">
        <v>2478.3200000000002</v>
      </c>
      <c r="O270" s="8">
        <v>2478.36</v>
      </c>
      <c r="P270" s="8">
        <v>2365.73</v>
      </c>
      <c r="Q270" s="8">
        <v>2527.79</v>
      </c>
      <c r="R270" s="8">
        <v>2642.69</v>
      </c>
      <c r="S270" s="8">
        <v>2336.29</v>
      </c>
      <c r="T270" s="8">
        <v>2604.4</v>
      </c>
      <c r="U270" s="125">
        <f t="shared" si="20"/>
        <v>29344.21</v>
      </c>
      <c r="W270" s="127" t="str">
        <f t="shared" si="21"/>
        <v>113481010903</v>
      </c>
      <c r="X270" s="128">
        <f>VLOOKUP(W270,Factors!$F$4:$H$6200,3,FALSE)</f>
        <v>8.5400000000000031E-2</v>
      </c>
      <c r="Y270" s="127" t="str">
        <f>VLOOKUP(W270,Factors!$F$4:$H$6200,2,FALSE)</f>
        <v>Customers-Ind</v>
      </c>
      <c r="Z270" s="129">
        <f t="shared" si="22"/>
        <v>2505.995534000001</v>
      </c>
      <c r="AA270" s="129">
        <f t="shared" si="23"/>
        <v>26838.214465999998</v>
      </c>
      <c r="AB270" s="129">
        <f t="shared" si="24"/>
        <v>29344.21</v>
      </c>
    </row>
    <row r="271" spans="1:28" ht="15.75" thickBot="1" x14ac:dyDescent="0.3">
      <c r="A271" s="141" t="s">
        <v>701</v>
      </c>
      <c r="B271" s="4" t="s">
        <v>447</v>
      </c>
      <c r="C271" s="4" t="s">
        <v>448</v>
      </c>
      <c r="D271" s="4" t="s">
        <v>702</v>
      </c>
      <c r="E271" s="4" t="s">
        <v>703</v>
      </c>
      <c r="F271" s="4" t="s">
        <v>118</v>
      </c>
      <c r="G271" s="4" t="s">
        <v>119</v>
      </c>
      <c r="H271" s="4" t="s">
        <v>704</v>
      </c>
      <c r="I271" s="11"/>
      <c r="J271" s="10">
        <v>10027.790000000001</v>
      </c>
      <c r="K271" s="10">
        <v>9307.83</v>
      </c>
      <c r="L271" s="10">
        <v>6940.75</v>
      </c>
      <c r="M271" s="10">
        <v>2583.35</v>
      </c>
      <c r="N271" s="10">
        <v>2266.89</v>
      </c>
      <c r="O271" s="10">
        <v>3177.01</v>
      </c>
      <c r="P271" s="10">
        <v>7777.28</v>
      </c>
      <c r="Q271" s="10">
        <v>1784.34</v>
      </c>
      <c r="R271" s="10">
        <v>13303.14</v>
      </c>
      <c r="S271" s="10">
        <v>841.5</v>
      </c>
      <c r="T271" s="10">
        <v>9682.68</v>
      </c>
      <c r="U271" s="125">
        <f t="shared" si="20"/>
        <v>67692.56</v>
      </c>
      <c r="W271" s="127" t="str">
        <f t="shared" si="21"/>
        <v>134004280903</v>
      </c>
      <c r="X271" s="128">
        <f>VLOOKUP(W271,Factors!$F$4:$H$6200,3,FALSE)</f>
        <v>0.11529999999999996</v>
      </c>
      <c r="Y271" s="127" t="str">
        <f>VLOOKUP(W271,Factors!$F$4:$H$6200,2,FALSE)</f>
        <v>Customers-All</v>
      </c>
      <c r="Z271" s="129">
        <f t="shared" si="22"/>
        <v>7804.9521679999971</v>
      </c>
      <c r="AA271" s="129">
        <f t="shared" si="23"/>
        <v>59887.607832000002</v>
      </c>
      <c r="AB271" s="129">
        <f t="shared" si="24"/>
        <v>67692.56</v>
      </c>
    </row>
    <row r="272" spans="1:28" ht="15.75" thickBot="1" x14ac:dyDescent="0.3">
      <c r="A272" s="141" t="s">
        <v>701</v>
      </c>
      <c r="B272" s="4" t="s">
        <v>447</v>
      </c>
      <c r="C272" s="4" t="s">
        <v>448</v>
      </c>
      <c r="D272" s="4" t="s">
        <v>702</v>
      </c>
      <c r="E272" s="4" t="s">
        <v>703</v>
      </c>
      <c r="F272" s="4" t="s">
        <v>120</v>
      </c>
      <c r="G272" s="4" t="s">
        <v>121</v>
      </c>
      <c r="H272" s="4" t="s">
        <v>704</v>
      </c>
      <c r="I272" s="8">
        <v>414884.16</v>
      </c>
      <c r="J272" s="8">
        <v>333646.73</v>
      </c>
      <c r="K272" s="8">
        <v>340219.42</v>
      </c>
      <c r="L272" s="8">
        <v>382430.22</v>
      </c>
      <c r="M272" s="8">
        <v>360775.11</v>
      </c>
      <c r="N272" s="8">
        <v>390928.85</v>
      </c>
      <c r="O272" s="8">
        <v>409150.75</v>
      </c>
      <c r="P272" s="8">
        <v>366381.33</v>
      </c>
      <c r="Q272" s="8">
        <v>393613.48</v>
      </c>
      <c r="R272" s="8">
        <v>382417.26</v>
      </c>
      <c r="S272" s="8">
        <v>372983.66</v>
      </c>
      <c r="T272" s="8">
        <v>361695.53</v>
      </c>
      <c r="U272" s="125">
        <f t="shared" si="20"/>
        <v>4509126.5</v>
      </c>
      <c r="W272" s="127" t="str">
        <f t="shared" si="21"/>
        <v>134004280903</v>
      </c>
      <c r="X272" s="128">
        <f>VLOOKUP(W272,Factors!$F$4:$H$6200,3,FALSE)</f>
        <v>0.11529999999999996</v>
      </c>
      <c r="Y272" s="127" t="str">
        <f>VLOOKUP(W272,Factors!$F$4:$H$6200,2,FALSE)</f>
        <v>Customers-All</v>
      </c>
      <c r="Z272" s="129">
        <f t="shared" si="22"/>
        <v>519902.28544999979</v>
      </c>
      <c r="AA272" s="129">
        <f t="shared" si="23"/>
        <v>3989224.2145500001</v>
      </c>
      <c r="AB272" s="129">
        <f t="shared" si="24"/>
        <v>4509126.5</v>
      </c>
    </row>
    <row r="273" spans="1:28" ht="15.75" thickBot="1" x14ac:dyDescent="0.3">
      <c r="A273" s="141" t="s">
        <v>701</v>
      </c>
      <c r="B273" s="4" t="s">
        <v>447</v>
      </c>
      <c r="C273" s="4" t="s">
        <v>448</v>
      </c>
      <c r="D273" s="4" t="s">
        <v>702</v>
      </c>
      <c r="E273" s="4" t="s">
        <v>703</v>
      </c>
      <c r="F273" s="4" t="s">
        <v>122</v>
      </c>
      <c r="G273" s="4" t="s">
        <v>123</v>
      </c>
      <c r="H273" s="4" t="s">
        <v>704</v>
      </c>
      <c r="I273" s="10">
        <v>17592.990000000002</v>
      </c>
      <c r="J273" s="10">
        <v>22961.43</v>
      </c>
      <c r="K273" s="10">
        <v>25154.06</v>
      </c>
      <c r="L273" s="10">
        <v>20943.900000000001</v>
      </c>
      <c r="M273" s="10">
        <v>25290.92</v>
      </c>
      <c r="N273" s="10">
        <v>26929.95</v>
      </c>
      <c r="O273" s="10">
        <v>17898.39</v>
      </c>
      <c r="P273" s="10">
        <v>24129.71</v>
      </c>
      <c r="Q273" s="10">
        <v>22070.04</v>
      </c>
      <c r="R273" s="10">
        <v>19106.009999999998</v>
      </c>
      <c r="S273" s="10">
        <v>19741.87</v>
      </c>
      <c r="T273" s="10">
        <v>24887.85</v>
      </c>
      <c r="U273" s="125">
        <f t="shared" si="20"/>
        <v>266707.12</v>
      </c>
      <c r="W273" s="127" t="str">
        <f t="shared" si="21"/>
        <v>134004280903</v>
      </c>
      <c r="X273" s="128">
        <f>VLOOKUP(W273,Factors!$F$4:$H$6200,3,FALSE)</f>
        <v>0.11529999999999996</v>
      </c>
      <c r="Y273" s="127" t="str">
        <f>VLOOKUP(W273,Factors!$F$4:$H$6200,2,FALSE)</f>
        <v>Customers-All</v>
      </c>
      <c r="Z273" s="129">
        <f t="shared" si="22"/>
        <v>30751.330935999988</v>
      </c>
      <c r="AA273" s="129">
        <f t="shared" si="23"/>
        <v>235955.78906400001</v>
      </c>
      <c r="AB273" s="129">
        <f t="shared" si="24"/>
        <v>266707.12</v>
      </c>
    </row>
    <row r="274" spans="1:28" ht="15.75" thickBot="1" x14ac:dyDescent="0.3">
      <c r="A274" s="141" t="s">
        <v>701</v>
      </c>
      <c r="B274" s="4" t="s">
        <v>447</v>
      </c>
      <c r="C274" s="4" t="s">
        <v>448</v>
      </c>
      <c r="D274" s="4" t="s">
        <v>702</v>
      </c>
      <c r="E274" s="4" t="s">
        <v>703</v>
      </c>
      <c r="F274" s="4" t="s">
        <v>126</v>
      </c>
      <c r="G274" s="4" t="s">
        <v>127</v>
      </c>
      <c r="H274" s="4" t="s">
        <v>704</v>
      </c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8">
        <v>2122.46</v>
      </c>
      <c r="T274" s="7"/>
      <c r="U274" s="125">
        <f t="shared" si="20"/>
        <v>2122.46</v>
      </c>
      <c r="W274" s="127" t="str">
        <f t="shared" si="21"/>
        <v>134004280903</v>
      </c>
      <c r="X274" s="128">
        <f>VLOOKUP(W274,Factors!$F$4:$H$6200,3,FALSE)</f>
        <v>0.11529999999999996</v>
      </c>
      <c r="Y274" s="127" t="str">
        <f>VLOOKUP(W274,Factors!$F$4:$H$6200,2,FALSE)</f>
        <v>Customers-All</v>
      </c>
      <c r="Z274" s="129">
        <f t="shared" si="22"/>
        <v>244.71963799999992</v>
      </c>
      <c r="AA274" s="129">
        <f t="shared" si="23"/>
        <v>1877.740362</v>
      </c>
      <c r="AB274" s="129">
        <f t="shared" si="24"/>
        <v>2122.46</v>
      </c>
    </row>
    <row r="275" spans="1:28" ht="15.75" thickBot="1" x14ac:dyDescent="0.3">
      <c r="A275" s="141" t="s">
        <v>701</v>
      </c>
      <c r="B275" s="4" t="s">
        <v>447</v>
      </c>
      <c r="C275" s="4" t="s">
        <v>448</v>
      </c>
      <c r="D275" s="4" t="s">
        <v>702</v>
      </c>
      <c r="E275" s="4" t="s">
        <v>703</v>
      </c>
      <c r="F275" s="4" t="s">
        <v>112</v>
      </c>
      <c r="G275" s="4" t="s">
        <v>113</v>
      </c>
      <c r="H275" s="4" t="s">
        <v>704</v>
      </c>
      <c r="I275" s="10">
        <v>62714.64</v>
      </c>
      <c r="J275" s="10">
        <v>56340.08</v>
      </c>
      <c r="K275" s="10">
        <v>58601.8</v>
      </c>
      <c r="L275" s="10">
        <v>62787.66</v>
      </c>
      <c r="M275" s="10">
        <v>56401.15</v>
      </c>
      <c r="N275" s="10">
        <v>59633.85</v>
      </c>
      <c r="O275" s="10">
        <v>59199.93</v>
      </c>
      <c r="P275" s="10">
        <v>56946.03</v>
      </c>
      <c r="Q275" s="10">
        <v>59930.55</v>
      </c>
      <c r="R275" s="10">
        <v>61061.15</v>
      </c>
      <c r="S275" s="10">
        <v>55893.56</v>
      </c>
      <c r="T275" s="10">
        <v>58574.25</v>
      </c>
      <c r="U275" s="125">
        <f t="shared" si="20"/>
        <v>708084.65000000014</v>
      </c>
      <c r="W275" s="127" t="str">
        <f t="shared" si="21"/>
        <v>134004280903</v>
      </c>
      <c r="X275" s="128">
        <f>VLOOKUP(W275,Factors!$F$4:$H$6200,3,FALSE)</f>
        <v>0.11529999999999996</v>
      </c>
      <c r="Y275" s="127" t="str">
        <f>VLOOKUP(W275,Factors!$F$4:$H$6200,2,FALSE)</f>
        <v>Customers-All</v>
      </c>
      <c r="Z275" s="129">
        <f t="shared" si="22"/>
        <v>81642.160144999987</v>
      </c>
      <c r="AA275" s="129">
        <f t="shared" si="23"/>
        <v>626442.48985500017</v>
      </c>
      <c r="AB275" s="129">
        <f t="shared" si="24"/>
        <v>708084.65000000014</v>
      </c>
    </row>
    <row r="276" spans="1:28" ht="15.75" thickBot="1" x14ac:dyDescent="0.3">
      <c r="A276" s="141" t="s">
        <v>701</v>
      </c>
      <c r="B276" s="4" t="s">
        <v>717</v>
      </c>
      <c r="C276" s="4" t="s">
        <v>718</v>
      </c>
      <c r="D276" s="4" t="s">
        <v>710</v>
      </c>
      <c r="E276" s="4" t="s">
        <v>708</v>
      </c>
      <c r="F276" s="4" t="s">
        <v>108</v>
      </c>
      <c r="G276" s="4" t="s">
        <v>109</v>
      </c>
      <c r="H276" s="4" t="s">
        <v>711</v>
      </c>
      <c r="I276" s="8">
        <v>24338.58</v>
      </c>
      <c r="J276" s="8">
        <v>21363.7</v>
      </c>
      <c r="K276" s="8">
        <v>17394.060000000001</v>
      </c>
      <c r="L276" s="8">
        <v>23779.360000000001</v>
      </c>
      <c r="M276" s="8">
        <v>25268.27</v>
      </c>
      <c r="N276" s="8">
        <v>26689.67</v>
      </c>
      <c r="O276" s="8">
        <v>27003.16</v>
      </c>
      <c r="P276" s="8">
        <v>25272.66</v>
      </c>
      <c r="Q276" s="8">
        <v>25504.01</v>
      </c>
      <c r="R276" s="8">
        <v>21382.52</v>
      </c>
      <c r="S276" s="8">
        <v>21814.46</v>
      </c>
      <c r="T276" s="8">
        <v>21865.14</v>
      </c>
      <c r="U276" s="125">
        <f t="shared" si="20"/>
        <v>281675.59000000003</v>
      </c>
      <c r="W276" s="127" t="str">
        <f t="shared" si="21"/>
        <v>136001015903</v>
      </c>
      <c r="X276" s="128">
        <f>VLOOKUP(W276,Factors!$F$4:$H$6200,3,FALSE)</f>
        <v>0.11529999999999996</v>
      </c>
      <c r="Y276" s="127" t="str">
        <f>VLOOKUP(W276,Factors!$F$4:$H$6200,2,FALSE)</f>
        <v>customers-all</v>
      </c>
      <c r="Z276" s="129">
        <f t="shared" si="22"/>
        <v>32477.195526999993</v>
      </c>
      <c r="AA276" s="129">
        <f t="shared" si="23"/>
        <v>249198.39447300002</v>
      </c>
      <c r="AB276" s="129">
        <f t="shared" si="24"/>
        <v>281675.59000000003</v>
      </c>
    </row>
    <row r="277" spans="1:28" ht="15.75" thickBot="1" x14ac:dyDescent="0.3">
      <c r="A277" s="141" t="s">
        <v>701</v>
      </c>
      <c r="B277" s="4" t="s">
        <v>717</v>
      </c>
      <c r="C277" s="4" t="s">
        <v>718</v>
      </c>
      <c r="D277" s="4" t="s">
        <v>710</v>
      </c>
      <c r="E277" s="4" t="s">
        <v>708</v>
      </c>
      <c r="F277" s="4" t="s">
        <v>120</v>
      </c>
      <c r="G277" s="4" t="s">
        <v>121</v>
      </c>
      <c r="H277" s="4" t="s">
        <v>711</v>
      </c>
      <c r="I277" s="10">
        <v>38806.629999999997</v>
      </c>
      <c r="J277" s="10">
        <v>30084.78</v>
      </c>
      <c r="K277" s="10">
        <v>32893.22</v>
      </c>
      <c r="L277" s="10">
        <v>30651.17</v>
      </c>
      <c r="M277" s="10">
        <v>32283.35</v>
      </c>
      <c r="N277" s="10">
        <v>39660.699999999997</v>
      </c>
      <c r="O277" s="10">
        <v>41271.49</v>
      </c>
      <c r="P277" s="10">
        <v>36754.85</v>
      </c>
      <c r="Q277" s="10">
        <v>39222.92</v>
      </c>
      <c r="R277" s="10">
        <v>38538.050000000003</v>
      </c>
      <c r="S277" s="10">
        <v>35277.19</v>
      </c>
      <c r="T277" s="10">
        <v>38913.269999999997</v>
      </c>
      <c r="U277" s="125">
        <f t="shared" si="20"/>
        <v>434357.61999999994</v>
      </c>
      <c r="W277" s="127" t="str">
        <f t="shared" si="21"/>
        <v>136001015903</v>
      </c>
      <c r="X277" s="128">
        <f>VLOOKUP(W277,Factors!$F$4:$H$6200,3,FALSE)</f>
        <v>0.11529999999999996</v>
      </c>
      <c r="Y277" s="127" t="str">
        <f>VLOOKUP(W277,Factors!$F$4:$H$6200,2,FALSE)</f>
        <v>customers-all</v>
      </c>
      <c r="Z277" s="129">
        <f t="shared" si="22"/>
        <v>50081.433585999977</v>
      </c>
      <c r="AA277" s="129">
        <f t="shared" si="23"/>
        <v>384276.18641399994</v>
      </c>
      <c r="AB277" s="129">
        <f t="shared" si="24"/>
        <v>434357.61999999994</v>
      </c>
    </row>
    <row r="278" spans="1:28" ht="15.75" thickBot="1" x14ac:dyDescent="0.3">
      <c r="A278" s="141" t="s">
        <v>701</v>
      </c>
      <c r="B278" s="4" t="s">
        <v>717</v>
      </c>
      <c r="C278" s="4" t="s">
        <v>718</v>
      </c>
      <c r="D278" s="4" t="s">
        <v>710</v>
      </c>
      <c r="E278" s="4" t="s">
        <v>708</v>
      </c>
      <c r="F278" s="4" t="s">
        <v>122</v>
      </c>
      <c r="G278" s="4" t="s">
        <v>123</v>
      </c>
      <c r="H278" s="4" t="s">
        <v>711</v>
      </c>
      <c r="I278" s="13">
        <v>0</v>
      </c>
      <c r="J278" s="8">
        <v>870.27</v>
      </c>
      <c r="K278" s="8">
        <v>4172.1499999999996</v>
      </c>
      <c r="L278" s="8">
        <v>4031.32</v>
      </c>
      <c r="M278" s="8">
        <v>4113.66</v>
      </c>
      <c r="N278" s="8">
        <v>2719.18</v>
      </c>
      <c r="O278" s="8">
        <v>1224.8499999999999</v>
      </c>
      <c r="P278" s="8">
        <v>210.13</v>
      </c>
      <c r="Q278" s="8">
        <v>189.87</v>
      </c>
      <c r="R278" s="8">
        <v>503.85</v>
      </c>
      <c r="S278" s="8">
        <v>847.44</v>
      </c>
      <c r="T278" s="8">
        <v>73.58</v>
      </c>
      <c r="U278" s="125">
        <f t="shared" si="20"/>
        <v>18956.3</v>
      </c>
      <c r="W278" s="127" t="str">
        <f t="shared" si="21"/>
        <v>136001015903</v>
      </c>
      <c r="X278" s="128">
        <f>VLOOKUP(W278,Factors!$F$4:$H$6200,3,FALSE)</f>
        <v>0.11529999999999996</v>
      </c>
      <c r="Y278" s="127" t="str">
        <f>VLOOKUP(W278,Factors!$F$4:$H$6200,2,FALSE)</f>
        <v>customers-all</v>
      </c>
      <c r="Z278" s="129">
        <f t="shared" si="22"/>
        <v>2185.6613899999993</v>
      </c>
      <c r="AA278" s="129">
        <f t="shared" si="23"/>
        <v>16770.638610000002</v>
      </c>
      <c r="AB278" s="129">
        <f t="shared" si="24"/>
        <v>18956.300000000003</v>
      </c>
    </row>
    <row r="279" spans="1:28" ht="15.75" thickBot="1" x14ac:dyDescent="0.3">
      <c r="A279" s="141" t="s">
        <v>701</v>
      </c>
      <c r="B279" s="4" t="s">
        <v>717</v>
      </c>
      <c r="C279" s="4" t="s">
        <v>718</v>
      </c>
      <c r="D279" s="4" t="s">
        <v>710</v>
      </c>
      <c r="E279" s="4" t="s">
        <v>708</v>
      </c>
      <c r="F279" s="4" t="s">
        <v>110</v>
      </c>
      <c r="G279" s="4" t="s">
        <v>111</v>
      </c>
      <c r="H279" s="4" t="s">
        <v>711</v>
      </c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0">
        <v>803.22</v>
      </c>
      <c r="T279" s="11"/>
      <c r="U279" s="125">
        <f t="shared" si="20"/>
        <v>803.22</v>
      </c>
      <c r="W279" s="127" t="str">
        <f t="shared" si="21"/>
        <v>136001015903</v>
      </c>
      <c r="X279" s="128">
        <f>VLOOKUP(W279,Factors!$F$4:$H$6200,3,FALSE)</f>
        <v>0.11529999999999996</v>
      </c>
      <c r="Y279" s="127" t="str">
        <f>VLOOKUP(W279,Factors!$F$4:$H$6200,2,FALSE)</f>
        <v>customers-all</v>
      </c>
      <c r="Z279" s="129">
        <f t="shared" si="22"/>
        <v>92.611265999999972</v>
      </c>
      <c r="AA279" s="129">
        <f t="shared" si="23"/>
        <v>710.60873400000003</v>
      </c>
      <c r="AB279" s="129">
        <f t="shared" si="24"/>
        <v>803.22</v>
      </c>
    </row>
    <row r="280" spans="1:28" ht="15.75" thickBot="1" x14ac:dyDescent="0.3">
      <c r="A280" s="141" t="s">
        <v>701</v>
      </c>
      <c r="B280" s="4" t="s">
        <v>717</v>
      </c>
      <c r="C280" s="4" t="s">
        <v>718</v>
      </c>
      <c r="D280" s="4" t="s">
        <v>710</v>
      </c>
      <c r="E280" s="4" t="s">
        <v>708</v>
      </c>
      <c r="F280" s="4" t="s">
        <v>112</v>
      </c>
      <c r="G280" s="4" t="s">
        <v>113</v>
      </c>
      <c r="H280" s="4" t="s">
        <v>711</v>
      </c>
      <c r="I280" s="8">
        <v>9298.82</v>
      </c>
      <c r="J280" s="8">
        <v>8820.14</v>
      </c>
      <c r="K280" s="8">
        <v>9449.9599999999991</v>
      </c>
      <c r="L280" s="8">
        <v>9047.07</v>
      </c>
      <c r="M280" s="8">
        <v>8566.42</v>
      </c>
      <c r="N280" s="8">
        <v>9483.23</v>
      </c>
      <c r="O280" s="8">
        <v>9485.61</v>
      </c>
      <c r="P280" s="8">
        <v>9257.84</v>
      </c>
      <c r="Q280" s="8">
        <v>9648.69</v>
      </c>
      <c r="R280" s="8">
        <v>9864.1299999999992</v>
      </c>
      <c r="S280" s="8">
        <v>9261.61</v>
      </c>
      <c r="T280" s="8">
        <v>9713.7199999999993</v>
      </c>
      <c r="U280" s="125">
        <f t="shared" si="20"/>
        <v>111897.24</v>
      </c>
      <c r="W280" s="127" t="str">
        <f t="shared" si="21"/>
        <v>136001015903</v>
      </c>
      <c r="X280" s="128">
        <f>VLOOKUP(W280,Factors!$F$4:$H$6200,3,FALSE)</f>
        <v>0.11529999999999996</v>
      </c>
      <c r="Y280" s="127" t="str">
        <f>VLOOKUP(W280,Factors!$F$4:$H$6200,2,FALSE)</f>
        <v>customers-all</v>
      </c>
      <c r="Z280" s="129">
        <f t="shared" si="22"/>
        <v>12901.751771999996</v>
      </c>
      <c r="AA280" s="129">
        <f t="shared" si="23"/>
        <v>98995.488228000002</v>
      </c>
      <c r="AB280" s="129">
        <f t="shared" si="24"/>
        <v>111897.23999999999</v>
      </c>
    </row>
    <row r="281" spans="1:28" ht="15.75" thickBot="1" x14ac:dyDescent="0.3">
      <c r="A281" s="141" t="s">
        <v>701</v>
      </c>
      <c r="B281" s="4" t="s">
        <v>717</v>
      </c>
      <c r="C281" s="4" t="s">
        <v>718</v>
      </c>
      <c r="D281" s="4" t="s">
        <v>719</v>
      </c>
      <c r="E281" s="4" t="s">
        <v>720</v>
      </c>
      <c r="F281" s="4" t="s">
        <v>118</v>
      </c>
      <c r="G281" s="4" t="s">
        <v>119</v>
      </c>
      <c r="H281" s="4" t="s">
        <v>440</v>
      </c>
      <c r="I281" s="11"/>
      <c r="J281" s="10">
        <v>889.6</v>
      </c>
      <c r="K281" s="14">
        <v>0</v>
      </c>
      <c r="L281" s="11"/>
      <c r="M281" s="11"/>
      <c r="N281" s="11"/>
      <c r="O281" s="11"/>
      <c r="P281" s="11"/>
      <c r="Q281" s="11"/>
      <c r="R281" s="11"/>
      <c r="S281" s="11"/>
      <c r="T281" s="11"/>
      <c r="U281" s="125">
        <f t="shared" si="20"/>
        <v>889.6</v>
      </c>
      <c r="W281" s="127" t="str">
        <f t="shared" si="21"/>
        <v>136001505903</v>
      </c>
      <c r="X281" s="128">
        <f>VLOOKUP(W281,Factors!$F$4:$H$6200,3,FALSE)</f>
        <v>0.11529999999999996</v>
      </c>
      <c r="Y281" s="127" t="str">
        <f>VLOOKUP(W281,Factors!$F$4:$H$6200,2,FALSE)</f>
        <v>Customers-all</v>
      </c>
      <c r="Z281" s="129">
        <f t="shared" si="22"/>
        <v>102.57087999999996</v>
      </c>
      <c r="AA281" s="129">
        <f t="shared" si="23"/>
        <v>787.02912000000003</v>
      </c>
      <c r="AB281" s="129">
        <f t="shared" si="24"/>
        <v>889.6</v>
      </c>
    </row>
    <row r="282" spans="1:28" ht="15.75" thickBot="1" x14ac:dyDescent="0.3">
      <c r="A282" s="141" t="s">
        <v>701</v>
      </c>
      <c r="B282" s="4" t="s">
        <v>717</v>
      </c>
      <c r="C282" s="4" t="s">
        <v>718</v>
      </c>
      <c r="D282" s="4" t="s">
        <v>719</v>
      </c>
      <c r="E282" s="4" t="s">
        <v>720</v>
      </c>
      <c r="F282" s="4" t="s">
        <v>120</v>
      </c>
      <c r="G282" s="4" t="s">
        <v>121</v>
      </c>
      <c r="H282" s="4" t="s">
        <v>440</v>
      </c>
      <c r="I282" s="8">
        <v>12899.2</v>
      </c>
      <c r="J282" s="8">
        <v>10800.3</v>
      </c>
      <c r="K282" s="8">
        <v>11970.34</v>
      </c>
      <c r="L282" s="8">
        <v>15578.04</v>
      </c>
      <c r="M282" s="8">
        <v>12423.19</v>
      </c>
      <c r="N282" s="8">
        <v>14974.24</v>
      </c>
      <c r="O282" s="8">
        <v>16634.7</v>
      </c>
      <c r="P282" s="8">
        <v>13766.64</v>
      </c>
      <c r="Q282" s="8">
        <v>14840.78</v>
      </c>
      <c r="R282" s="8">
        <v>13747.74</v>
      </c>
      <c r="S282" s="8">
        <v>14040.24</v>
      </c>
      <c r="T282" s="8">
        <v>11823.36</v>
      </c>
      <c r="U282" s="125">
        <f t="shared" si="20"/>
        <v>163498.76999999996</v>
      </c>
      <c r="W282" s="127" t="str">
        <f t="shared" si="21"/>
        <v>136001505903</v>
      </c>
      <c r="X282" s="128">
        <f>VLOOKUP(W282,Factors!$F$4:$H$6200,3,FALSE)</f>
        <v>0.11529999999999996</v>
      </c>
      <c r="Y282" s="127" t="str">
        <f>VLOOKUP(W282,Factors!$F$4:$H$6200,2,FALSE)</f>
        <v>Customers-all</v>
      </c>
      <c r="Z282" s="129">
        <f t="shared" si="22"/>
        <v>18851.408180999988</v>
      </c>
      <c r="AA282" s="129">
        <f t="shared" si="23"/>
        <v>144647.36181899998</v>
      </c>
      <c r="AB282" s="129">
        <f t="shared" si="24"/>
        <v>163498.76999999996</v>
      </c>
    </row>
    <row r="283" spans="1:28" ht="15.75" thickBot="1" x14ac:dyDescent="0.3">
      <c r="A283" s="141" t="s">
        <v>701</v>
      </c>
      <c r="B283" s="4" t="s">
        <v>717</v>
      </c>
      <c r="C283" s="4" t="s">
        <v>718</v>
      </c>
      <c r="D283" s="4" t="s">
        <v>719</v>
      </c>
      <c r="E283" s="4" t="s">
        <v>720</v>
      </c>
      <c r="F283" s="4" t="s">
        <v>122</v>
      </c>
      <c r="G283" s="4" t="s">
        <v>123</v>
      </c>
      <c r="H283" s="4" t="s">
        <v>440</v>
      </c>
      <c r="I283" s="10">
        <v>20.85</v>
      </c>
      <c r="J283" s="14">
        <v>0</v>
      </c>
      <c r="K283" s="10">
        <v>475.49</v>
      </c>
      <c r="L283" s="10">
        <v>283.02999999999997</v>
      </c>
      <c r="M283" s="10">
        <v>203.78</v>
      </c>
      <c r="N283" s="10">
        <v>905.7</v>
      </c>
      <c r="O283" s="10">
        <v>45.29</v>
      </c>
      <c r="P283" s="11"/>
      <c r="Q283" s="11"/>
      <c r="R283" s="11"/>
      <c r="S283" s="11"/>
      <c r="T283" s="11"/>
      <c r="U283" s="125">
        <f t="shared" si="20"/>
        <v>1934.1399999999999</v>
      </c>
      <c r="W283" s="127" t="str">
        <f t="shared" si="21"/>
        <v>136001505903</v>
      </c>
      <c r="X283" s="128">
        <f>VLOOKUP(W283,Factors!$F$4:$H$6200,3,FALSE)</f>
        <v>0.11529999999999996</v>
      </c>
      <c r="Y283" s="127" t="str">
        <f>VLOOKUP(W283,Factors!$F$4:$H$6200,2,FALSE)</f>
        <v>Customers-all</v>
      </c>
      <c r="Z283" s="129">
        <f t="shared" si="22"/>
        <v>223.0063419999999</v>
      </c>
      <c r="AA283" s="129">
        <f t="shared" si="23"/>
        <v>1711.133658</v>
      </c>
      <c r="AB283" s="129">
        <f t="shared" si="24"/>
        <v>1934.1399999999999</v>
      </c>
    </row>
    <row r="284" spans="1:28" ht="15.75" thickBot="1" x14ac:dyDescent="0.3">
      <c r="A284" s="141" t="s">
        <v>701</v>
      </c>
      <c r="B284" s="4" t="s">
        <v>717</v>
      </c>
      <c r="C284" s="4" t="s">
        <v>718</v>
      </c>
      <c r="D284" s="4" t="s">
        <v>719</v>
      </c>
      <c r="E284" s="4" t="s">
        <v>720</v>
      </c>
      <c r="F284" s="4" t="s">
        <v>112</v>
      </c>
      <c r="G284" s="4" t="s">
        <v>113</v>
      </c>
      <c r="H284" s="4" t="s">
        <v>440</v>
      </c>
      <c r="I284" s="8">
        <v>2125.1999999999998</v>
      </c>
      <c r="J284" s="8">
        <v>1912.68</v>
      </c>
      <c r="K284" s="8">
        <v>2110.0700000000002</v>
      </c>
      <c r="L284" s="8">
        <v>2340.86</v>
      </c>
      <c r="M284" s="8">
        <v>1978.19</v>
      </c>
      <c r="N284" s="8">
        <v>2044.14</v>
      </c>
      <c r="O284" s="8">
        <v>2307.88</v>
      </c>
      <c r="P284" s="8">
        <v>2077.11</v>
      </c>
      <c r="Q284" s="8">
        <v>2218.9299999999998</v>
      </c>
      <c r="R284" s="8">
        <v>2313.48</v>
      </c>
      <c r="S284" s="8">
        <v>2124.36</v>
      </c>
      <c r="T284" s="8">
        <v>1949.96</v>
      </c>
      <c r="U284" s="125">
        <f t="shared" si="20"/>
        <v>25502.86</v>
      </c>
      <c r="W284" s="127" t="str">
        <f t="shared" si="21"/>
        <v>136001505903</v>
      </c>
      <c r="X284" s="128">
        <f>VLOOKUP(W284,Factors!$F$4:$H$6200,3,FALSE)</f>
        <v>0.11529999999999996</v>
      </c>
      <c r="Y284" s="127" t="str">
        <f>VLOOKUP(W284,Factors!$F$4:$H$6200,2,FALSE)</f>
        <v>Customers-all</v>
      </c>
      <c r="Z284" s="129">
        <f t="shared" si="22"/>
        <v>2940.479757999999</v>
      </c>
      <c r="AA284" s="129">
        <f t="shared" si="23"/>
        <v>22562.380242000003</v>
      </c>
      <c r="AB284" s="129">
        <f t="shared" si="24"/>
        <v>25502.86</v>
      </c>
    </row>
    <row r="285" spans="1:28" ht="15.75" thickBot="1" x14ac:dyDescent="0.3">
      <c r="A285" s="141" t="s">
        <v>701</v>
      </c>
      <c r="B285" s="4" t="s">
        <v>717</v>
      </c>
      <c r="C285" s="4" t="s">
        <v>718</v>
      </c>
      <c r="D285" s="4" t="s">
        <v>702</v>
      </c>
      <c r="E285" s="4" t="s">
        <v>703</v>
      </c>
      <c r="F285" s="4" t="s">
        <v>120</v>
      </c>
      <c r="G285" s="4" t="s">
        <v>121</v>
      </c>
      <c r="H285" s="4" t="s">
        <v>704</v>
      </c>
      <c r="I285" s="10">
        <v>6115.38</v>
      </c>
      <c r="J285" s="10">
        <v>4048.8</v>
      </c>
      <c r="K285" s="10">
        <v>4401.92</v>
      </c>
      <c r="L285" s="10">
        <v>6052.64</v>
      </c>
      <c r="M285" s="10">
        <v>4126.8</v>
      </c>
      <c r="N285" s="10">
        <v>5811.91</v>
      </c>
      <c r="O285" s="10">
        <v>5846.3</v>
      </c>
      <c r="P285" s="10">
        <v>5502.4</v>
      </c>
      <c r="Q285" s="10">
        <v>5961.9</v>
      </c>
      <c r="R285" s="10">
        <v>5891.76</v>
      </c>
      <c r="S285" s="10">
        <v>5304.34</v>
      </c>
      <c r="T285" s="10">
        <v>5891.76</v>
      </c>
      <c r="U285" s="125">
        <f t="shared" si="20"/>
        <v>64955.910000000011</v>
      </c>
      <c r="W285" s="127" t="str">
        <f t="shared" si="21"/>
        <v>136004280903</v>
      </c>
      <c r="X285" s="128">
        <f>VLOOKUP(W285,Factors!$F$4:$H$6200,3,FALSE)</f>
        <v>0.11529999999999996</v>
      </c>
      <c r="Y285" s="127" t="str">
        <f>VLOOKUP(W285,Factors!$F$4:$H$6200,2,FALSE)</f>
        <v>Customers-All</v>
      </c>
      <c r="Z285" s="129">
        <f t="shared" si="22"/>
        <v>7489.4164229999988</v>
      </c>
      <c r="AA285" s="129">
        <f t="shared" si="23"/>
        <v>57466.493577000016</v>
      </c>
      <c r="AB285" s="129">
        <f t="shared" si="24"/>
        <v>64955.910000000018</v>
      </c>
    </row>
    <row r="286" spans="1:28" ht="15.75" thickBot="1" x14ac:dyDescent="0.3">
      <c r="A286" s="141" t="s">
        <v>701</v>
      </c>
      <c r="B286" s="4" t="s">
        <v>717</v>
      </c>
      <c r="C286" s="4" t="s">
        <v>718</v>
      </c>
      <c r="D286" s="4" t="s">
        <v>702</v>
      </c>
      <c r="E286" s="4" t="s">
        <v>703</v>
      </c>
      <c r="F286" s="4" t="s">
        <v>122</v>
      </c>
      <c r="G286" s="4" t="s">
        <v>123</v>
      </c>
      <c r="H286" s="4" t="s">
        <v>704</v>
      </c>
      <c r="I286" s="8">
        <v>50.61</v>
      </c>
      <c r="J286" s="7"/>
      <c r="K286" s="8">
        <v>103.18</v>
      </c>
      <c r="L286" s="8">
        <v>12.9</v>
      </c>
      <c r="M286" s="8">
        <v>38.69</v>
      </c>
      <c r="N286" s="7"/>
      <c r="O286" s="7"/>
      <c r="P286" s="7"/>
      <c r="Q286" s="7"/>
      <c r="R286" s="7"/>
      <c r="S286" s="7"/>
      <c r="T286" s="7"/>
      <c r="U286" s="125">
        <f t="shared" si="20"/>
        <v>205.38000000000002</v>
      </c>
      <c r="W286" s="127" t="str">
        <f t="shared" si="21"/>
        <v>136004280903</v>
      </c>
      <c r="X286" s="128">
        <f>VLOOKUP(W286,Factors!$F$4:$H$6200,3,FALSE)</f>
        <v>0.11529999999999996</v>
      </c>
      <c r="Y286" s="127" t="str">
        <f>VLOOKUP(W286,Factors!$F$4:$H$6200,2,FALSE)</f>
        <v>Customers-All</v>
      </c>
      <c r="Z286" s="129">
        <f t="shared" si="22"/>
        <v>23.680313999999996</v>
      </c>
      <c r="AA286" s="129">
        <f t="shared" si="23"/>
        <v>181.69968600000004</v>
      </c>
      <c r="AB286" s="129">
        <f t="shared" si="24"/>
        <v>205.38000000000005</v>
      </c>
    </row>
    <row r="287" spans="1:28" ht="15.75" thickBot="1" x14ac:dyDescent="0.3">
      <c r="A287" s="141" t="s">
        <v>701</v>
      </c>
      <c r="B287" s="4" t="s">
        <v>717</v>
      </c>
      <c r="C287" s="4" t="s">
        <v>718</v>
      </c>
      <c r="D287" s="4" t="s">
        <v>702</v>
      </c>
      <c r="E287" s="4" t="s">
        <v>703</v>
      </c>
      <c r="F287" s="4" t="s">
        <v>112</v>
      </c>
      <c r="G287" s="4" t="s">
        <v>113</v>
      </c>
      <c r="H287" s="4" t="s">
        <v>704</v>
      </c>
      <c r="I287" s="10">
        <v>847.33</v>
      </c>
      <c r="J287" s="10">
        <v>773.64</v>
      </c>
      <c r="K287" s="10">
        <v>826.11</v>
      </c>
      <c r="L287" s="10">
        <v>863.65</v>
      </c>
      <c r="M287" s="10">
        <v>751</v>
      </c>
      <c r="N287" s="10">
        <v>826.11</v>
      </c>
      <c r="O287" s="10">
        <v>826.11</v>
      </c>
      <c r="P287" s="10">
        <v>788.55</v>
      </c>
      <c r="Q287" s="10">
        <v>842.59</v>
      </c>
      <c r="R287" s="10">
        <v>880.9</v>
      </c>
      <c r="S287" s="10">
        <v>804.3</v>
      </c>
      <c r="T287" s="10">
        <v>842.6</v>
      </c>
      <c r="U287" s="125">
        <f t="shared" si="20"/>
        <v>9872.89</v>
      </c>
      <c r="W287" s="127" t="str">
        <f t="shared" si="21"/>
        <v>136004280903</v>
      </c>
      <c r="X287" s="128">
        <f>VLOOKUP(W287,Factors!$F$4:$H$6200,3,FALSE)</f>
        <v>0.11529999999999996</v>
      </c>
      <c r="Y287" s="127" t="str">
        <f>VLOOKUP(W287,Factors!$F$4:$H$6200,2,FALSE)</f>
        <v>Customers-All</v>
      </c>
      <c r="Z287" s="129">
        <f t="shared" si="22"/>
        <v>1138.3442169999996</v>
      </c>
      <c r="AA287" s="129">
        <f t="shared" si="23"/>
        <v>8734.5457829999996</v>
      </c>
      <c r="AB287" s="129">
        <f t="shared" si="24"/>
        <v>9872.89</v>
      </c>
    </row>
    <row r="288" spans="1:28" ht="15.75" thickBot="1" x14ac:dyDescent="0.3">
      <c r="A288" s="141" t="s">
        <v>701</v>
      </c>
      <c r="B288" s="4" t="s">
        <v>731</v>
      </c>
      <c r="C288" s="4" t="s">
        <v>732</v>
      </c>
      <c r="D288" s="4" t="s">
        <v>702</v>
      </c>
      <c r="E288" s="4" t="s">
        <v>703</v>
      </c>
      <c r="F288" s="4" t="s">
        <v>108</v>
      </c>
      <c r="G288" s="4" t="s">
        <v>109</v>
      </c>
      <c r="H288" s="4" t="s">
        <v>704</v>
      </c>
      <c r="I288" s="8">
        <v>5810.83</v>
      </c>
      <c r="J288" s="8">
        <v>5752.73</v>
      </c>
      <c r="K288" s="8">
        <v>4687.3999999999996</v>
      </c>
      <c r="L288" s="8">
        <v>6101.38</v>
      </c>
      <c r="M288" s="8">
        <v>6391.92</v>
      </c>
      <c r="N288" s="8">
        <v>6647.66</v>
      </c>
      <c r="O288" s="8">
        <v>6345.49</v>
      </c>
      <c r="P288" s="8">
        <v>6315.28</v>
      </c>
      <c r="Q288" s="8">
        <v>6647.66</v>
      </c>
      <c r="R288" s="8">
        <v>6043.33</v>
      </c>
      <c r="S288" s="8">
        <v>4195.07</v>
      </c>
      <c r="T288" s="8">
        <v>6156.64</v>
      </c>
      <c r="U288" s="125">
        <f t="shared" si="20"/>
        <v>71095.39</v>
      </c>
      <c r="W288" s="127" t="str">
        <f t="shared" si="21"/>
        <v>420304280903</v>
      </c>
      <c r="X288" s="128">
        <f>VLOOKUP(W288,Factors!$F$4:$H$6200,3,FALSE)</f>
        <v>0.10960000000000003</v>
      </c>
      <c r="Y288" s="127" t="str">
        <f>VLOOKUP(W288,Factors!$F$4:$H$6200,2,FALSE)</f>
        <v>3-factor</v>
      </c>
      <c r="Z288" s="129">
        <f t="shared" si="22"/>
        <v>7792.0547440000018</v>
      </c>
      <c r="AA288" s="129">
        <f t="shared" si="23"/>
        <v>63303.335255999998</v>
      </c>
      <c r="AB288" s="129">
        <f t="shared" si="24"/>
        <v>71095.39</v>
      </c>
    </row>
    <row r="289" spans="1:28" ht="15.75" thickBot="1" x14ac:dyDescent="0.3">
      <c r="A289" s="141" t="s">
        <v>701</v>
      </c>
      <c r="B289" s="4" t="s">
        <v>731</v>
      </c>
      <c r="C289" s="4" t="s">
        <v>732</v>
      </c>
      <c r="D289" s="4" t="s">
        <v>702</v>
      </c>
      <c r="E289" s="4" t="s">
        <v>703</v>
      </c>
      <c r="F289" s="4" t="s">
        <v>112</v>
      </c>
      <c r="G289" s="4" t="s">
        <v>113</v>
      </c>
      <c r="H289" s="4" t="s">
        <v>704</v>
      </c>
      <c r="I289" s="10">
        <v>872.5</v>
      </c>
      <c r="J289" s="10">
        <v>872.5</v>
      </c>
      <c r="K289" s="10">
        <v>872.49</v>
      </c>
      <c r="L289" s="10">
        <v>872.5</v>
      </c>
      <c r="M289" s="10">
        <v>872.5</v>
      </c>
      <c r="N289" s="10">
        <v>907.4</v>
      </c>
      <c r="O289" s="10">
        <v>907.4</v>
      </c>
      <c r="P289" s="10">
        <v>907.4</v>
      </c>
      <c r="Q289" s="10">
        <v>907.4</v>
      </c>
      <c r="R289" s="10">
        <v>907.41</v>
      </c>
      <c r="S289" s="10">
        <v>907.42</v>
      </c>
      <c r="T289" s="10">
        <v>907.41</v>
      </c>
      <c r="U289" s="125">
        <f t="shared" si="20"/>
        <v>10714.329999999998</v>
      </c>
      <c r="W289" s="127" t="str">
        <f t="shared" si="21"/>
        <v>420304280903</v>
      </c>
      <c r="X289" s="128">
        <f>VLOOKUP(W289,Factors!$F$4:$H$6200,3,FALSE)</f>
        <v>0.10960000000000003</v>
      </c>
      <c r="Y289" s="127" t="str">
        <f>VLOOKUP(W289,Factors!$F$4:$H$6200,2,FALSE)</f>
        <v>3-factor</v>
      </c>
      <c r="Z289" s="129">
        <f t="shared" si="22"/>
        <v>1174.2905680000001</v>
      </c>
      <c r="AA289" s="129">
        <f t="shared" si="23"/>
        <v>9540.0394319999978</v>
      </c>
      <c r="AB289" s="129">
        <f t="shared" si="24"/>
        <v>10714.329999999998</v>
      </c>
    </row>
    <row r="290" spans="1:28" ht="15.75" thickBot="1" x14ac:dyDescent="0.3">
      <c r="A290" s="141" t="s">
        <v>763</v>
      </c>
      <c r="B290" s="4" t="s">
        <v>764</v>
      </c>
      <c r="C290" s="4" t="s">
        <v>765</v>
      </c>
      <c r="D290" s="4" t="s">
        <v>766</v>
      </c>
      <c r="E290" s="4" t="s">
        <v>767</v>
      </c>
      <c r="F290" s="4" t="s">
        <v>108</v>
      </c>
      <c r="G290" s="4" t="s">
        <v>109</v>
      </c>
      <c r="H290" s="4" t="s">
        <v>768</v>
      </c>
      <c r="I290" s="10">
        <v>49556.06</v>
      </c>
      <c r="J290" s="10">
        <v>39792.31</v>
      </c>
      <c r="K290" s="10">
        <v>42240.74</v>
      </c>
      <c r="L290" s="10">
        <v>22469.39</v>
      </c>
      <c r="M290" s="10">
        <v>41767.440000000002</v>
      </c>
      <c r="N290" s="10">
        <v>43804.32</v>
      </c>
      <c r="O290" s="10">
        <v>44508.12</v>
      </c>
      <c r="P290" s="10">
        <v>42463.75</v>
      </c>
      <c r="Q290" s="10">
        <v>40498.43</v>
      </c>
      <c r="R290" s="10">
        <v>35154.199999999997</v>
      </c>
      <c r="S290" s="10">
        <v>37483.14</v>
      </c>
      <c r="T290" s="10">
        <v>34176.620000000003</v>
      </c>
      <c r="U290" s="125">
        <f t="shared" si="20"/>
        <v>473914.52</v>
      </c>
      <c r="W290" s="127" t="str">
        <f t="shared" si="21"/>
        <v>113254660908</v>
      </c>
      <c r="X290" s="128">
        <f>VLOOKUP(W290,Factors!$F$4:$H$6200,3,FALSE)</f>
        <v>8.5400000000000031E-2</v>
      </c>
      <c r="Y290" s="127" t="str">
        <f>VLOOKUP(W290,Factors!$F$4:$H$6200,2,FALSE)</f>
        <v>Customers-Ind</v>
      </c>
      <c r="Z290" s="129">
        <f t="shared" si="22"/>
        <v>40472.300008000013</v>
      </c>
      <c r="AA290" s="129">
        <f t="shared" si="23"/>
        <v>433442.21999200003</v>
      </c>
      <c r="AB290" s="129">
        <f t="shared" si="24"/>
        <v>473914.52</v>
      </c>
    </row>
    <row r="291" spans="1:28" ht="15.75" thickBot="1" x14ac:dyDescent="0.3">
      <c r="A291" s="141" t="s">
        <v>763</v>
      </c>
      <c r="B291" s="4" t="s">
        <v>764</v>
      </c>
      <c r="C291" s="4" t="s">
        <v>765</v>
      </c>
      <c r="D291" s="4" t="s">
        <v>766</v>
      </c>
      <c r="E291" s="4" t="s">
        <v>767</v>
      </c>
      <c r="F291" s="4" t="s">
        <v>112</v>
      </c>
      <c r="G291" s="4" t="s">
        <v>113</v>
      </c>
      <c r="H291" s="4" t="s">
        <v>768</v>
      </c>
      <c r="I291" s="8">
        <v>7362.99</v>
      </c>
      <c r="J291" s="8">
        <v>7416.65</v>
      </c>
      <c r="K291" s="8">
        <v>7436.76</v>
      </c>
      <c r="L291" s="8">
        <v>3310.72</v>
      </c>
      <c r="M291" s="8">
        <v>5923.9</v>
      </c>
      <c r="N291" s="8">
        <v>6130.26</v>
      </c>
      <c r="O291" s="8">
        <v>6130.26</v>
      </c>
      <c r="P291" s="8">
        <v>6130.27</v>
      </c>
      <c r="Q291" s="8">
        <v>6130.27</v>
      </c>
      <c r="R291" s="8">
        <v>6130.28</v>
      </c>
      <c r="S291" s="8">
        <v>6145.36</v>
      </c>
      <c r="T291" s="8">
        <v>6160.45</v>
      </c>
      <c r="U291" s="125">
        <f t="shared" si="20"/>
        <v>74408.170000000013</v>
      </c>
      <c r="W291" s="127" t="str">
        <f t="shared" si="21"/>
        <v>113254660908</v>
      </c>
      <c r="X291" s="128">
        <f>VLOOKUP(W291,Factors!$F$4:$H$6200,3,FALSE)</f>
        <v>8.5400000000000031E-2</v>
      </c>
      <c r="Y291" s="127" t="str">
        <f>VLOOKUP(W291,Factors!$F$4:$H$6200,2,FALSE)</f>
        <v>Customers-Ind</v>
      </c>
      <c r="Z291" s="129">
        <f t="shared" si="22"/>
        <v>6354.4577180000033</v>
      </c>
      <c r="AA291" s="129">
        <f t="shared" si="23"/>
        <v>68053.712282000008</v>
      </c>
      <c r="AB291" s="129">
        <f t="shared" si="24"/>
        <v>74408.170000000013</v>
      </c>
    </row>
    <row r="292" spans="1:28" ht="15.75" thickBot="1" x14ac:dyDescent="0.3">
      <c r="A292" s="141" t="s">
        <v>763</v>
      </c>
      <c r="B292" s="4" t="s">
        <v>314</v>
      </c>
      <c r="C292" s="4" t="s">
        <v>315</v>
      </c>
      <c r="D292" s="4" t="s">
        <v>779</v>
      </c>
      <c r="E292" s="4" t="s">
        <v>780</v>
      </c>
      <c r="F292" s="4" t="s">
        <v>108</v>
      </c>
      <c r="G292" s="4" t="s">
        <v>109</v>
      </c>
      <c r="H292" s="4" t="s">
        <v>781</v>
      </c>
      <c r="I292" s="10">
        <v>26633.13</v>
      </c>
      <c r="J292" s="10">
        <v>25289.85</v>
      </c>
      <c r="K292" s="10">
        <v>21842</v>
      </c>
      <c r="L292" s="10">
        <v>29264.79</v>
      </c>
      <c r="M292" s="10">
        <v>29295.54</v>
      </c>
      <c r="N292" s="10">
        <v>32788.379999999997</v>
      </c>
      <c r="O292" s="10">
        <v>31665.16</v>
      </c>
      <c r="P292" s="10">
        <v>22863.72</v>
      </c>
      <c r="Q292" s="10">
        <v>25317.87</v>
      </c>
      <c r="R292" s="10">
        <v>22837.64</v>
      </c>
      <c r="S292" s="10">
        <v>20448.57</v>
      </c>
      <c r="T292" s="10">
        <v>18915.259999999998</v>
      </c>
      <c r="U292" s="125">
        <f t="shared" si="20"/>
        <v>307161.91000000003</v>
      </c>
      <c r="W292" s="127" t="str">
        <f t="shared" si="21"/>
        <v>113305015908</v>
      </c>
      <c r="X292" s="128">
        <f>VLOOKUP(W292,Factors!$F$4:$H$6200,3,FALSE)</f>
        <v>0.11529999999999996</v>
      </c>
      <c r="Y292" s="127" t="str">
        <f>VLOOKUP(W292,Factors!$F$4:$H$6200,2,FALSE)</f>
        <v>Customers-All</v>
      </c>
      <c r="Z292" s="129">
        <f t="shared" si="22"/>
        <v>35415.768222999992</v>
      </c>
      <c r="AA292" s="129">
        <f t="shared" si="23"/>
        <v>271746.14177700004</v>
      </c>
      <c r="AB292" s="129">
        <f t="shared" si="24"/>
        <v>307161.91000000003</v>
      </c>
    </row>
    <row r="293" spans="1:28" ht="15.75" thickBot="1" x14ac:dyDescent="0.3">
      <c r="A293" s="141" t="s">
        <v>763</v>
      </c>
      <c r="B293" s="4" t="s">
        <v>314</v>
      </c>
      <c r="C293" s="4" t="s">
        <v>315</v>
      </c>
      <c r="D293" s="4" t="s">
        <v>779</v>
      </c>
      <c r="E293" s="4" t="s">
        <v>780</v>
      </c>
      <c r="F293" s="4" t="s">
        <v>110</v>
      </c>
      <c r="G293" s="4" t="s">
        <v>111</v>
      </c>
      <c r="H293" s="4" t="s">
        <v>781</v>
      </c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8">
        <v>242.56</v>
      </c>
      <c r="T293" s="7"/>
      <c r="U293" s="125">
        <f t="shared" si="20"/>
        <v>242.56</v>
      </c>
      <c r="W293" s="127" t="str">
        <f t="shared" si="21"/>
        <v>113305015908</v>
      </c>
      <c r="X293" s="128">
        <f>VLOOKUP(W293,Factors!$F$4:$H$6200,3,FALSE)</f>
        <v>0.11529999999999996</v>
      </c>
      <c r="Y293" s="127" t="str">
        <f>VLOOKUP(W293,Factors!$F$4:$H$6200,2,FALSE)</f>
        <v>Customers-All</v>
      </c>
      <c r="Z293" s="129">
        <f t="shared" si="22"/>
        <v>27.96716799999999</v>
      </c>
      <c r="AA293" s="129">
        <f t="shared" si="23"/>
        <v>214.59283200000002</v>
      </c>
      <c r="AB293" s="129">
        <f t="shared" si="24"/>
        <v>242.56</v>
      </c>
    </row>
    <row r="294" spans="1:28" ht="15.75" thickBot="1" x14ac:dyDescent="0.3">
      <c r="A294" s="141" t="s">
        <v>763</v>
      </c>
      <c r="B294" s="4" t="s">
        <v>314</v>
      </c>
      <c r="C294" s="4" t="s">
        <v>315</v>
      </c>
      <c r="D294" s="4" t="s">
        <v>779</v>
      </c>
      <c r="E294" s="4" t="s">
        <v>780</v>
      </c>
      <c r="F294" s="4" t="s">
        <v>112</v>
      </c>
      <c r="G294" s="4" t="s">
        <v>113</v>
      </c>
      <c r="H294" s="4" t="s">
        <v>781</v>
      </c>
      <c r="I294" s="10">
        <v>4133.21</v>
      </c>
      <c r="J294" s="10">
        <v>4150.08</v>
      </c>
      <c r="K294" s="10">
        <v>4150.12</v>
      </c>
      <c r="L294" s="10">
        <v>4150.0600000000004</v>
      </c>
      <c r="M294" s="10">
        <v>4150.08</v>
      </c>
      <c r="N294" s="10">
        <v>4260.26</v>
      </c>
      <c r="O294" s="10">
        <v>4342.91</v>
      </c>
      <c r="P294" s="10">
        <v>3501.24</v>
      </c>
      <c r="Q294" s="10">
        <v>3501.24</v>
      </c>
      <c r="R294" s="10">
        <v>3501.26</v>
      </c>
      <c r="S294" s="10">
        <v>3501.2</v>
      </c>
      <c r="T294" s="10">
        <v>2885.41</v>
      </c>
      <c r="U294" s="125">
        <f t="shared" si="20"/>
        <v>46227.070000000007</v>
      </c>
      <c r="W294" s="127" t="str">
        <f t="shared" si="21"/>
        <v>113305015908</v>
      </c>
      <c r="X294" s="128">
        <f>VLOOKUP(W294,Factors!$F$4:$H$6200,3,FALSE)</f>
        <v>0.11529999999999996</v>
      </c>
      <c r="Y294" s="127" t="str">
        <f>VLOOKUP(W294,Factors!$F$4:$H$6200,2,FALSE)</f>
        <v>Customers-All</v>
      </c>
      <c r="Z294" s="129">
        <f t="shared" si="22"/>
        <v>5329.9811709999985</v>
      </c>
      <c r="AA294" s="129">
        <f t="shared" si="23"/>
        <v>40897.088829000008</v>
      </c>
      <c r="AB294" s="129">
        <f t="shared" si="24"/>
        <v>46227.070000000007</v>
      </c>
    </row>
    <row r="295" spans="1:28" ht="15.75" thickBot="1" x14ac:dyDescent="0.3">
      <c r="A295" s="141" t="s">
        <v>763</v>
      </c>
      <c r="B295" s="4" t="s">
        <v>314</v>
      </c>
      <c r="C295" s="4" t="s">
        <v>315</v>
      </c>
      <c r="D295" s="4" t="s">
        <v>782</v>
      </c>
      <c r="E295" s="4" t="s">
        <v>783</v>
      </c>
      <c r="F295" s="4" t="s">
        <v>108</v>
      </c>
      <c r="G295" s="4" t="s">
        <v>109</v>
      </c>
      <c r="H295" s="4" t="s">
        <v>784</v>
      </c>
      <c r="I295" s="8">
        <v>14138.5</v>
      </c>
      <c r="J295" s="8">
        <v>11848.44</v>
      </c>
      <c r="K295" s="8">
        <v>11855.29</v>
      </c>
      <c r="L295" s="8">
        <v>13778.3</v>
      </c>
      <c r="M295" s="8">
        <v>14696.44</v>
      </c>
      <c r="N295" s="8">
        <v>15760.12</v>
      </c>
      <c r="O295" s="8">
        <v>16048.74</v>
      </c>
      <c r="P295" s="8">
        <v>15073.13</v>
      </c>
      <c r="Q295" s="8">
        <v>14589.77</v>
      </c>
      <c r="R295" s="8">
        <v>12299.49</v>
      </c>
      <c r="S295" s="8">
        <v>14375.58</v>
      </c>
      <c r="T295" s="8">
        <v>13860.27</v>
      </c>
      <c r="U295" s="125">
        <f t="shared" si="20"/>
        <v>168324.06999999998</v>
      </c>
      <c r="W295" s="127" t="str">
        <f t="shared" si="21"/>
        <v>113305020908</v>
      </c>
      <c r="X295" s="128">
        <f>VLOOKUP(W295,Factors!$F$4:$H$6200,3,FALSE)</f>
        <v>0.11529999999999996</v>
      </c>
      <c r="Y295" s="127" t="str">
        <f>VLOOKUP(W295,Factors!$F$4:$H$6200,2,FALSE)</f>
        <v>Customers-All</v>
      </c>
      <c r="Z295" s="129">
        <f t="shared" si="22"/>
        <v>19407.765270999989</v>
      </c>
      <c r="AA295" s="129">
        <f t="shared" si="23"/>
        <v>148916.304729</v>
      </c>
      <c r="AB295" s="129">
        <f t="shared" si="24"/>
        <v>168324.06999999998</v>
      </c>
    </row>
    <row r="296" spans="1:28" ht="15.75" thickBot="1" x14ac:dyDescent="0.3">
      <c r="A296" s="141" t="s">
        <v>763</v>
      </c>
      <c r="B296" s="4" t="s">
        <v>314</v>
      </c>
      <c r="C296" s="4" t="s">
        <v>315</v>
      </c>
      <c r="D296" s="4" t="s">
        <v>782</v>
      </c>
      <c r="E296" s="4" t="s">
        <v>783</v>
      </c>
      <c r="F296" s="4" t="s">
        <v>112</v>
      </c>
      <c r="G296" s="4" t="s">
        <v>113</v>
      </c>
      <c r="H296" s="4" t="s">
        <v>784</v>
      </c>
      <c r="I296" s="10">
        <v>2120.3000000000002</v>
      </c>
      <c r="J296" s="10">
        <v>2120.31</v>
      </c>
      <c r="K296" s="10">
        <v>2120.29</v>
      </c>
      <c r="L296" s="10">
        <v>2120.29</v>
      </c>
      <c r="M296" s="10">
        <v>2120.31</v>
      </c>
      <c r="N296" s="10">
        <v>2190.65</v>
      </c>
      <c r="O296" s="10">
        <v>2190.64</v>
      </c>
      <c r="P296" s="10">
        <v>2190.64</v>
      </c>
      <c r="Q296" s="10">
        <v>2190.65</v>
      </c>
      <c r="R296" s="10">
        <v>2190.66</v>
      </c>
      <c r="S296" s="10">
        <v>2190.64</v>
      </c>
      <c r="T296" s="10">
        <v>2190.65</v>
      </c>
      <c r="U296" s="125">
        <f t="shared" si="20"/>
        <v>25936.030000000002</v>
      </c>
      <c r="W296" s="127" t="str">
        <f t="shared" si="21"/>
        <v>113305020908</v>
      </c>
      <c r="X296" s="128">
        <f>VLOOKUP(W296,Factors!$F$4:$H$6200,3,FALSE)</f>
        <v>0.11529999999999996</v>
      </c>
      <c r="Y296" s="127" t="str">
        <f>VLOOKUP(W296,Factors!$F$4:$H$6200,2,FALSE)</f>
        <v>Customers-All</v>
      </c>
      <c r="Z296" s="129">
        <f t="shared" si="22"/>
        <v>2990.424258999999</v>
      </c>
      <c r="AA296" s="129">
        <f t="shared" si="23"/>
        <v>22945.605741000003</v>
      </c>
      <c r="AB296" s="129">
        <f t="shared" si="24"/>
        <v>25936.030000000002</v>
      </c>
    </row>
    <row r="297" spans="1:28" ht="15.75" thickBot="1" x14ac:dyDescent="0.3">
      <c r="A297" s="141" t="s">
        <v>763</v>
      </c>
      <c r="B297" s="4" t="s">
        <v>491</v>
      </c>
      <c r="C297" s="4" t="s">
        <v>492</v>
      </c>
      <c r="D297" s="4" t="s">
        <v>775</v>
      </c>
      <c r="E297" s="4" t="s">
        <v>776</v>
      </c>
      <c r="F297" s="4" t="s">
        <v>120</v>
      </c>
      <c r="G297" s="4" t="s">
        <v>121</v>
      </c>
      <c r="H297" s="4" t="s">
        <v>440</v>
      </c>
      <c r="I297" s="8">
        <v>3848</v>
      </c>
      <c r="J297" s="8">
        <v>3655.6</v>
      </c>
      <c r="K297" s="8">
        <v>3905.6</v>
      </c>
      <c r="L297" s="8">
        <v>4296.16</v>
      </c>
      <c r="M297" s="8">
        <v>3515.04</v>
      </c>
      <c r="N297" s="8">
        <v>3649.3</v>
      </c>
      <c r="O297" s="8">
        <v>4296.16</v>
      </c>
      <c r="P297" s="8">
        <v>3905.6</v>
      </c>
      <c r="Q297" s="8">
        <v>4281.08</v>
      </c>
      <c r="R297" s="8">
        <v>3185.92</v>
      </c>
      <c r="S297" s="8">
        <v>3982.4</v>
      </c>
      <c r="T297" s="8">
        <v>4380.6400000000003</v>
      </c>
      <c r="U297" s="125">
        <f t="shared" si="20"/>
        <v>46901.5</v>
      </c>
      <c r="W297" s="127" t="str">
        <f t="shared" si="21"/>
        <v>113481505908</v>
      </c>
      <c r="X297" s="128">
        <f>VLOOKUP(W297,Factors!$F$4:$H$6200,3,FALSE)</f>
        <v>8.5400000000000031E-2</v>
      </c>
      <c r="Y297" s="127" t="str">
        <f>VLOOKUP(W297,Factors!$F$4:$H$6200,2,FALSE)</f>
        <v>Customers-Ind</v>
      </c>
      <c r="Z297" s="129">
        <f t="shared" si="22"/>
        <v>4005.3881000000015</v>
      </c>
      <c r="AA297" s="129">
        <f t="shared" si="23"/>
        <v>42896.111899999996</v>
      </c>
      <c r="AB297" s="129">
        <f t="shared" si="24"/>
        <v>46901.5</v>
      </c>
    </row>
    <row r="298" spans="1:28" ht="15.75" thickBot="1" x14ac:dyDescent="0.3">
      <c r="A298" s="141" t="s">
        <v>763</v>
      </c>
      <c r="B298" s="4" t="s">
        <v>491</v>
      </c>
      <c r="C298" s="4" t="s">
        <v>492</v>
      </c>
      <c r="D298" s="4" t="s">
        <v>775</v>
      </c>
      <c r="E298" s="4" t="s">
        <v>776</v>
      </c>
      <c r="F298" s="4" t="s">
        <v>122</v>
      </c>
      <c r="G298" s="4" t="s">
        <v>123</v>
      </c>
      <c r="H298" s="4" t="s">
        <v>440</v>
      </c>
      <c r="I298" s="10">
        <v>81.17</v>
      </c>
      <c r="J298" s="10">
        <v>36.08</v>
      </c>
      <c r="K298" s="10">
        <v>45.75</v>
      </c>
      <c r="L298" s="10">
        <v>366.15</v>
      </c>
      <c r="M298" s="10">
        <v>247.16</v>
      </c>
      <c r="N298" s="10">
        <v>219.69</v>
      </c>
      <c r="O298" s="10">
        <v>36.61</v>
      </c>
      <c r="P298" s="11"/>
      <c r="Q298" s="11"/>
      <c r="R298" s="11"/>
      <c r="S298" s="10">
        <v>326.68</v>
      </c>
      <c r="T298" s="10">
        <v>-270.68</v>
      </c>
      <c r="U298" s="125">
        <f t="shared" si="20"/>
        <v>1088.6099999999999</v>
      </c>
      <c r="W298" s="127" t="str">
        <f t="shared" si="21"/>
        <v>113481505908</v>
      </c>
      <c r="X298" s="128">
        <f>VLOOKUP(W298,Factors!$F$4:$H$6200,3,FALSE)</f>
        <v>8.5400000000000031E-2</v>
      </c>
      <c r="Y298" s="127" t="str">
        <f>VLOOKUP(W298,Factors!$F$4:$H$6200,2,FALSE)</f>
        <v>Customers-Ind</v>
      </c>
      <c r="Z298" s="129">
        <f t="shared" si="22"/>
        <v>92.967294000000024</v>
      </c>
      <c r="AA298" s="129">
        <f t="shared" si="23"/>
        <v>995.64270599999986</v>
      </c>
      <c r="AB298" s="129">
        <f t="shared" si="24"/>
        <v>1088.6099999999999</v>
      </c>
    </row>
    <row r="299" spans="1:28" ht="15.75" thickBot="1" x14ac:dyDescent="0.3">
      <c r="A299" s="141" t="s">
        <v>763</v>
      </c>
      <c r="B299" s="4" t="s">
        <v>491</v>
      </c>
      <c r="C299" s="4" t="s">
        <v>492</v>
      </c>
      <c r="D299" s="4" t="s">
        <v>775</v>
      </c>
      <c r="E299" s="4" t="s">
        <v>776</v>
      </c>
      <c r="F299" s="4" t="s">
        <v>112</v>
      </c>
      <c r="G299" s="4" t="s">
        <v>113</v>
      </c>
      <c r="H299" s="4" t="s">
        <v>440</v>
      </c>
      <c r="I299" s="8">
        <v>603.98</v>
      </c>
      <c r="J299" s="8">
        <v>551.46</v>
      </c>
      <c r="K299" s="8">
        <v>586.53</v>
      </c>
      <c r="L299" s="8">
        <v>613.17999999999995</v>
      </c>
      <c r="M299" s="8">
        <v>533.20000000000005</v>
      </c>
      <c r="N299" s="8">
        <v>586.52</v>
      </c>
      <c r="O299" s="8">
        <v>586.52</v>
      </c>
      <c r="P299" s="8">
        <v>559.86</v>
      </c>
      <c r="Q299" s="8">
        <v>597.96</v>
      </c>
      <c r="R299" s="8">
        <v>625.14</v>
      </c>
      <c r="S299" s="8">
        <v>543.6</v>
      </c>
      <c r="T299" s="8">
        <v>625.14</v>
      </c>
      <c r="U299" s="125">
        <f t="shared" si="20"/>
        <v>7013.0900000000011</v>
      </c>
      <c r="W299" s="127" t="str">
        <f t="shared" si="21"/>
        <v>113481505908</v>
      </c>
      <c r="X299" s="128">
        <f>VLOOKUP(W299,Factors!$F$4:$H$6200,3,FALSE)</f>
        <v>8.5400000000000031E-2</v>
      </c>
      <c r="Y299" s="127" t="str">
        <f>VLOOKUP(W299,Factors!$F$4:$H$6200,2,FALSE)</f>
        <v>Customers-Ind</v>
      </c>
      <c r="Z299" s="129">
        <f t="shared" si="22"/>
        <v>598.91788600000029</v>
      </c>
      <c r="AA299" s="129">
        <f t="shared" si="23"/>
        <v>6414.1721140000009</v>
      </c>
      <c r="AB299" s="129">
        <f t="shared" si="24"/>
        <v>7013.0900000000011</v>
      </c>
    </row>
    <row r="300" spans="1:28" ht="15.75" thickBot="1" x14ac:dyDescent="0.3">
      <c r="A300" s="141" t="s">
        <v>763</v>
      </c>
      <c r="B300" s="4" t="s">
        <v>759</v>
      </c>
      <c r="C300" s="4" t="s">
        <v>760</v>
      </c>
      <c r="D300" s="4" t="s">
        <v>779</v>
      </c>
      <c r="E300" s="4" t="s">
        <v>780</v>
      </c>
      <c r="F300" s="4" t="s">
        <v>108</v>
      </c>
      <c r="G300" s="4" t="s">
        <v>109</v>
      </c>
      <c r="H300" s="4" t="s">
        <v>781</v>
      </c>
      <c r="I300" s="10">
        <v>13379.04</v>
      </c>
      <c r="J300" s="10">
        <v>13069.87</v>
      </c>
      <c r="K300" s="10">
        <v>11278.35</v>
      </c>
      <c r="L300" s="10">
        <v>13552.81</v>
      </c>
      <c r="M300" s="10">
        <v>13979.33</v>
      </c>
      <c r="N300" s="10">
        <v>14677.62</v>
      </c>
      <c r="O300" s="10">
        <v>15299.78</v>
      </c>
      <c r="P300" s="10">
        <v>12194.46</v>
      </c>
      <c r="Q300" s="10">
        <v>13826.16</v>
      </c>
      <c r="R300" s="10">
        <v>10933.07</v>
      </c>
      <c r="S300" s="10">
        <v>9564.9</v>
      </c>
      <c r="T300" s="10">
        <v>11544.57</v>
      </c>
      <c r="U300" s="125">
        <f t="shared" si="20"/>
        <v>153299.96000000002</v>
      </c>
      <c r="W300" s="127" t="str">
        <f t="shared" si="21"/>
        <v>114105015908</v>
      </c>
      <c r="X300" s="128">
        <f>VLOOKUP(W300,Factors!$F$4:$H$6200,3,FALSE)</f>
        <v>0.11639999999999995</v>
      </c>
      <c r="Y300" s="127" t="str">
        <f>VLOOKUP(W300,Factors!$F$4:$H$6200,2,FALSE)</f>
        <v>Customers-Res</v>
      </c>
      <c r="Z300" s="129">
        <f t="shared" si="22"/>
        <v>17844.115343999994</v>
      </c>
      <c r="AA300" s="129">
        <f t="shared" si="23"/>
        <v>135455.84465600003</v>
      </c>
      <c r="AB300" s="129">
        <f t="shared" si="24"/>
        <v>153299.96000000002</v>
      </c>
    </row>
    <row r="301" spans="1:28" ht="15.75" thickBot="1" x14ac:dyDescent="0.3">
      <c r="A301" s="141" t="s">
        <v>763</v>
      </c>
      <c r="B301" s="4" t="s">
        <v>759</v>
      </c>
      <c r="C301" s="4" t="s">
        <v>760</v>
      </c>
      <c r="D301" s="4" t="s">
        <v>779</v>
      </c>
      <c r="E301" s="4" t="s">
        <v>780</v>
      </c>
      <c r="F301" s="4" t="s">
        <v>110</v>
      </c>
      <c r="G301" s="4" t="s">
        <v>111</v>
      </c>
      <c r="H301" s="4" t="s">
        <v>781</v>
      </c>
      <c r="I301" s="8">
        <v>2500</v>
      </c>
      <c r="J301" s="8">
        <v>2500</v>
      </c>
      <c r="K301" s="8">
        <v>2500</v>
      </c>
      <c r="L301" s="7"/>
      <c r="M301" s="7"/>
      <c r="N301" s="7"/>
      <c r="O301" s="7"/>
      <c r="P301" s="7"/>
      <c r="Q301" s="7"/>
      <c r="R301" s="7"/>
      <c r="S301" s="7"/>
      <c r="T301" s="7"/>
      <c r="U301" s="125">
        <f t="shared" si="20"/>
        <v>7500</v>
      </c>
      <c r="W301" s="127" t="str">
        <f t="shared" si="21"/>
        <v>114105015908</v>
      </c>
      <c r="X301" s="128">
        <f>VLOOKUP(W301,Factors!$F$4:$H$6200,3,FALSE)</f>
        <v>0.11639999999999995</v>
      </c>
      <c r="Y301" s="127" t="str">
        <f>VLOOKUP(W301,Factors!$F$4:$H$6200,2,FALSE)</f>
        <v>Customers-Res</v>
      </c>
      <c r="Z301" s="129">
        <f t="shared" si="22"/>
        <v>872.99999999999966</v>
      </c>
      <c r="AA301" s="129">
        <f t="shared" si="23"/>
        <v>6627</v>
      </c>
      <c r="AB301" s="129">
        <f t="shared" si="24"/>
        <v>7500</v>
      </c>
    </row>
    <row r="302" spans="1:28" ht="15.75" thickBot="1" x14ac:dyDescent="0.3">
      <c r="A302" s="141" t="s">
        <v>763</v>
      </c>
      <c r="B302" s="4" t="s">
        <v>759</v>
      </c>
      <c r="C302" s="4" t="s">
        <v>760</v>
      </c>
      <c r="D302" s="4" t="s">
        <v>779</v>
      </c>
      <c r="E302" s="4" t="s">
        <v>780</v>
      </c>
      <c r="F302" s="4" t="s">
        <v>112</v>
      </c>
      <c r="G302" s="4" t="s">
        <v>113</v>
      </c>
      <c r="H302" s="4" t="s">
        <v>781</v>
      </c>
      <c r="I302" s="10">
        <v>2014.67</v>
      </c>
      <c r="J302" s="10">
        <v>2014.66</v>
      </c>
      <c r="K302" s="10">
        <v>2014.65</v>
      </c>
      <c r="L302" s="10">
        <v>2014.67</v>
      </c>
      <c r="M302" s="10">
        <v>2014.64</v>
      </c>
      <c r="N302" s="10">
        <v>2088.42</v>
      </c>
      <c r="O302" s="10">
        <v>2088.42</v>
      </c>
      <c r="P302" s="10">
        <v>2088.4499999999998</v>
      </c>
      <c r="Q302" s="10">
        <v>2088.44</v>
      </c>
      <c r="R302" s="10">
        <v>2088.4499999999998</v>
      </c>
      <c r="S302" s="10">
        <v>2088.4699999999998</v>
      </c>
      <c r="T302" s="10">
        <v>2088.46</v>
      </c>
      <c r="U302" s="125">
        <f t="shared" si="20"/>
        <v>24692.399999999998</v>
      </c>
      <c r="W302" s="127" t="str">
        <f t="shared" si="21"/>
        <v>114105015908</v>
      </c>
      <c r="X302" s="128">
        <f>VLOOKUP(W302,Factors!$F$4:$H$6200,3,FALSE)</f>
        <v>0.11639999999999995</v>
      </c>
      <c r="Y302" s="127" t="str">
        <f>VLOOKUP(W302,Factors!$F$4:$H$6200,2,FALSE)</f>
        <v>Customers-Res</v>
      </c>
      <c r="Z302" s="129">
        <f t="shared" si="22"/>
        <v>2874.1953599999983</v>
      </c>
      <c r="AA302" s="129">
        <f t="shared" si="23"/>
        <v>21818.20464</v>
      </c>
      <c r="AB302" s="129">
        <f t="shared" si="24"/>
        <v>24692.399999999998</v>
      </c>
    </row>
    <row r="303" spans="1:28" ht="15.75" thickBot="1" x14ac:dyDescent="0.3">
      <c r="A303" s="141" t="s">
        <v>763</v>
      </c>
      <c r="B303" s="4" t="s">
        <v>759</v>
      </c>
      <c r="C303" s="4" t="s">
        <v>760</v>
      </c>
      <c r="D303" s="4" t="s">
        <v>782</v>
      </c>
      <c r="E303" s="4" t="s">
        <v>783</v>
      </c>
      <c r="F303" s="4" t="s">
        <v>108</v>
      </c>
      <c r="G303" s="4" t="s">
        <v>109</v>
      </c>
      <c r="H303" s="4" t="s">
        <v>784</v>
      </c>
      <c r="I303" s="8">
        <v>20481.23</v>
      </c>
      <c r="J303" s="8">
        <v>19739.75</v>
      </c>
      <c r="K303" s="8">
        <v>17454.169999999998</v>
      </c>
      <c r="L303" s="8">
        <v>20290.07</v>
      </c>
      <c r="M303" s="8">
        <v>18487.66</v>
      </c>
      <c r="N303" s="8">
        <v>14677.59</v>
      </c>
      <c r="O303" s="8">
        <v>15299.74</v>
      </c>
      <c r="P303" s="8">
        <v>12194.42</v>
      </c>
      <c r="Q303" s="8">
        <v>13826.14</v>
      </c>
      <c r="R303" s="8">
        <v>10933.05</v>
      </c>
      <c r="S303" s="8">
        <v>9564.86</v>
      </c>
      <c r="T303" s="8">
        <v>11544.54</v>
      </c>
      <c r="U303" s="125">
        <f t="shared" si="20"/>
        <v>184493.22</v>
      </c>
      <c r="W303" s="127" t="str">
        <f t="shared" si="21"/>
        <v>114105020908</v>
      </c>
      <c r="X303" s="128">
        <f>VLOOKUP(W303,Factors!$F$4:$H$6200,3,FALSE)</f>
        <v>0.11639999999999995</v>
      </c>
      <c r="Y303" s="127" t="str">
        <f>VLOOKUP(W303,Factors!$F$4:$H$6200,2,FALSE)</f>
        <v>Customers-Res</v>
      </c>
      <c r="Z303" s="129">
        <f t="shared" si="22"/>
        <v>21475.010807999992</v>
      </c>
      <c r="AA303" s="129">
        <f t="shared" si="23"/>
        <v>163018.20919200001</v>
      </c>
      <c r="AB303" s="129">
        <f t="shared" si="24"/>
        <v>184493.22</v>
      </c>
    </row>
    <row r="304" spans="1:28" ht="15.75" thickBot="1" x14ac:dyDescent="0.3">
      <c r="A304" s="141" t="s">
        <v>763</v>
      </c>
      <c r="B304" s="4" t="s">
        <v>759</v>
      </c>
      <c r="C304" s="4" t="s">
        <v>760</v>
      </c>
      <c r="D304" s="4" t="s">
        <v>782</v>
      </c>
      <c r="E304" s="4" t="s">
        <v>783</v>
      </c>
      <c r="F304" s="4" t="s">
        <v>112</v>
      </c>
      <c r="G304" s="4" t="s">
        <v>113</v>
      </c>
      <c r="H304" s="4" t="s">
        <v>784</v>
      </c>
      <c r="I304" s="10">
        <v>3026.21</v>
      </c>
      <c r="J304" s="10">
        <v>3026.22</v>
      </c>
      <c r="K304" s="10">
        <v>3026.24</v>
      </c>
      <c r="L304" s="10">
        <v>3026.21</v>
      </c>
      <c r="M304" s="10">
        <v>2722.76</v>
      </c>
      <c r="N304" s="10">
        <v>2088.41</v>
      </c>
      <c r="O304" s="10">
        <v>2088.4</v>
      </c>
      <c r="P304" s="10">
        <v>2088.41</v>
      </c>
      <c r="Q304" s="10">
        <v>2088.38</v>
      </c>
      <c r="R304" s="10">
        <v>2088.4</v>
      </c>
      <c r="S304" s="10">
        <v>2088.41</v>
      </c>
      <c r="T304" s="10">
        <v>2088.38</v>
      </c>
      <c r="U304" s="125">
        <f t="shared" si="20"/>
        <v>29446.430000000008</v>
      </c>
      <c r="W304" s="127" t="str">
        <f t="shared" si="21"/>
        <v>114105020908</v>
      </c>
      <c r="X304" s="128">
        <f>VLOOKUP(W304,Factors!$F$4:$H$6200,3,FALSE)</f>
        <v>0.11639999999999995</v>
      </c>
      <c r="Y304" s="127" t="str">
        <f>VLOOKUP(W304,Factors!$F$4:$H$6200,2,FALSE)</f>
        <v>Customers-Res</v>
      </c>
      <c r="Z304" s="129">
        <f t="shared" si="22"/>
        <v>3427.5644519999992</v>
      </c>
      <c r="AA304" s="129">
        <f t="shared" si="23"/>
        <v>26018.865548000009</v>
      </c>
      <c r="AB304" s="129">
        <f t="shared" si="24"/>
        <v>29446.430000000008</v>
      </c>
    </row>
    <row r="305" spans="1:28" ht="15.75" thickBot="1" x14ac:dyDescent="0.3">
      <c r="A305" s="141" t="s">
        <v>763</v>
      </c>
      <c r="B305" s="4" t="s">
        <v>787</v>
      </c>
      <c r="C305" s="4" t="s">
        <v>788</v>
      </c>
      <c r="D305" s="4" t="s">
        <v>779</v>
      </c>
      <c r="E305" s="4" t="s">
        <v>780</v>
      </c>
      <c r="F305" s="4" t="s">
        <v>108</v>
      </c>
      <c r="G305" s="4" t="s">
        <v>109</v>
      </c>
      <c r="H305" s="4" t="s">
        <v>781</v>
      </c>
      <c r="I305" s="8">
        <v>10709.15</v>
      </c>
      <c r="J305" s="8">
        <v>10703.71</v>
      </c>
      <c r="K305" s="8">
        <v>9194.01</v>
      </c>
      <c r="L305" s="8">
        <v>11870.93</v>
      </c>
      <c r="M305" s="8">
        <v>12181.12</v>
      </c>
      <c r="N305" s="8">
        <v>12125.4</v>
      </c>
      <c r="O305" s="8">
        <v>13182.25</v>
      </c>
      <c r="P305" s="8">
        <v>11135.58</v>
      </c>
      <c r="Q305" s="8">
        <v>12017.13</v>
      </c>
      <c r="R305" s="8">
        <v>10269.11</v>
      </c>
      <c r="S305" s="8">
        <v>11980.89</v>
      </c>
      <c r="T305" s="8">
        <v>11794.64</v>
      </c>
      <c r="U305" s="125">
        <f t="shared" si="20"/>
        <v>137163.92000000001</v>
      </c>
      <c r="W305" s="127" t="str">
        <f t="shared" si="21"/>
        <v>114205015908</v>
      </c>
      <c r="X305" s="128">
        <f>VLOOKUP(W305,Factors!$F$4:$H$6200,3,FALSE)</f>
        <v>0.11529999999999996</v>
      </c>
      <c r="Y305" s="127" t="str">
        <f>VLOOKUP(W305,Factors!$F$4:$H$6200,2,FALSE)</f>
        <v>Customers-All</v>
      </c>
      <c r="Z305" s="129">
        <f t="shared" si="22"/>
        <v>15814.999975999996</v>
      </c>
      <c r="AA305" s="129">
        <f t="shared" si="23"/>
        <v>121348.92002400002</v>
      </c>
      <c r="AB305" s="129">
        <f t="shared" si="24"/>
        <v>137163.92000000001</v>
      </c>
    </row>
    <row r="306" spans="1:28" ht="15.75" thickBot="1" x14ac:dyDescent="0.3">
      <c r="A306" s="141" t="s">
        <v>763</v>
      </c>
      <c r="B306" s="4" t="s">
        <v>787</v>
      </c>
      <c r="C306" s="4" t="s">
        <v>788</v>
      </c>
      <c r="D306" s="4" t="s">
        <v>779</v>
      </c>
      <c r="E306" s="4" t="s">
        <v>780</v>
      </c>
      <c r="F306" s="4" t="s">
        <v>112</v>
      </c>
      <c r="G306" s="4" t="s">
        <v>113</v>
      </c>
      <c r="H306" s="4" t="s">
        <v>781</v>
      </c>
      <c r="I306" s="10">
        <v>1758.72</v>
      </c>
      <c r="J306" s="10">
        <v>1758.68</v>
      </c>
      <c r="K306" s="10">
        <v>1758.7</v>
      </c>
      <c r="L306" s="10">
        <v>1758.67</v>
      </c>
      <c r="M306" s="10">
        <v>1758.66</v>
      </c>
      <c r="N306" s="10">
        <v>1817.69</v>
      </c>
      <c r="O306" s="10">
        <v>1817.68</v>
      </c>
      <c r="P306" s="10">
        <v>1817.68</v>
      </c>
      <c r="Q306" s="10">
        <v>1817.7</v>
      </c>
      <c r="R306" s="10">
        <v>1817.71</v>
      </c>
      <c r="S306" s="10">
        <v>1817.71</v>
      </c>
      <c r="T306" s="10">
        <v>1817.71</v>
      </c>
      <c r="U306" s="125">
        <f t="shared" si="20"/>
        <v>21517.31</v>
      </c>
      <c r="W306" s="127" t="str">
        <f t="shared" si="21"/>
        <v>114205015908</v>
      </c>
      <c r="X306" s="128">
        <f>VLOOKUP(W306,Factors!$F$4:$H$6200,3,FALSE)</f>
        <v>0.11529999999999996</v>
      </c>
      <c r="Y306" s="127" t="str">
        <f>VLOOKUP(W306,Factors!$F$4:$H$6200,2,FALSE)</f>
        <v>Customers-All</v>
      </c>
      <c r="Z306" s="129">
        <f t="shared" si="22"/>
        <v>2480.9458429999991</v>
      </c>
      <c r="AA306" s="129">
        <f t="shared" si="23"/>
        <v>19036.364157000004</v>
      </c>
      <c r="AB306" s="129">
        <f t="shared" si="24"/>
        <v>21517.31</v>
      </c>
    </row>
    <row r="307" spans="1:28" ht="15.75" thickBot="1" x14ac:dyDescent="0.3">
      <c r="A307" s="141" t="s">
        <v>763</v>
      </c>
      <c r="B307" s="4" t="s">
        <v>787</v>
      </c>
      <c r="C307" s="4" t="s">
        <v>788</v>
      </c>
      <c r="D307" s="4" t="s">
        <v>782</v>
      </c>
      <c r="E307" s="4" t="s">
        <v>783</v>
      </c>
      <c r="F307" s="4" t="s">
        <v>108</v>
      </c>
      <c r="G307" s="4" t="s">
        <v>109</v>
      </c>
      <c r="H307" s="4" t="s">
        <v>784</v>
      </c>
      <c r="I307" s="8">
        <v>37535.89</v>
      </c>
      <c r="J307" s="8">
        <v>36670.06</v>
      </c>
      <c r="K307" s="8">
        <v>33608.76</v>
      </c>
      <c r="L307" s="8">
        <v>39373.49</v>
      </c>
      <c r="M307" s="8">
        <v>35372.97</v>
      </c>
      <c r="N307" s="8">
        <v>35866.21</v>
      </c>
      <c r="O307" s="8">
        <v>37440.33</v>
      </c>
      <c r="P307" s="8">
        <v>33766.43</v>
      </c>
      <c r="Q307" s="8">
        <v>35432.42</v>
      </c>
      <c r="R307" s="8">
        <v>31539.11</v>
      </c>
      <c r="S307" s="8">
        <v>33371.69</v>
      </c>
      <c r="T307" s="8">
        <v>31068.18</v>
      </c>
      <c r="U307" s="125">
        <f t="shared" si="20"/>
        <v>421045.53999999992</v>
      </c>
      <c r="W307" s="127" t="str">
        <f t="shared" si="21"/>
        <v>114205020908</v>
      </c>
      <c r="X307" s="128">
        <f>VLOOKUP(W307,Factors!$F$4:$H$6200,3,FALSE)</f>
        <v>0.11529999999999996</v>
      </c>
      <c r="Y307" s="127" t="str">
        <f>VLOOKUP(W307,Factors!$F$4:$H$6200,2,FALSE)</f>
        <v>Customers-All</v>
      </c>
      <c r="Z307" s="129">
        <f t="shared" si="22"/>
        <v>48546.55076199997</v>
      </c>
      <c r="AA307" s="129">
        <f t="shared" si="23"/>
        <v>372498.98923799995</v>
      </c>
      <c r="AB307" s="129">
        <f t="shared" si="24"/>
        <v>421045.53999999992</v>
      </c>
    </row>
    <row r="308" spans="1:28" ht="15.75" thickBot="1" x14ac:dyDescent="0.3">
      <c r="A308" s="141" t="s">
        <v>763</v>
      </c>
      <c r="B308" s="4" t="s">
        <v>787</v>
      </c>
      <c r="C308" s="4" t="s">
        <v>788</v>
      </c>
      <c r="D308" s="4" t="s">
        <v>782</v>
      </c>
      <c r="E308" s="4" t="s">
        <v>783</v>
      </c>
      <c r="F308" s="4" t="s">
        <v>112</v>
      </c>
      <c r="G308" s="4" t="s">
        <v>113</v>
      </c>
      <c r="H308" s="4" t="s">
        <v>784</v>
      </c>
      <c r="I308" s="10">
        <v>5824.65</v>
      </c>
      <c r="J308" s="10">
        <v>5824.61</v>
      </c>
      <c r="K308" s="10">
        <v>5824.64</v>
      </c>
      <c r="L308" s="10">
        <v>5659.6</v>
      </c>
      <c r="M308" s="10">
        <v>5032.59</v>
      </c>
      <c r="N308" s="10">
        <v>5201.7299999999996</v>
      </c>
      <c r="O308" s="10">
        <v>5201.75</v>
      </c>
      <c r="P308" s="10">
        <v>5201.7299999999996</v>
      </c>
      <c r="Q308" s="10">
        <v>5201.7299999999996</v>
      </c>
      <c r="R308" s="10">
        <v>5201.72</v>
      </c>
      <c r="S308" s="10">
        <v>5201.71</v>
      </c>
      <c r="T308" s="10">
        <v>5201.75</v>
      </c>
      <c r="U308" s="125">
        <f t="shared" si="20"/>
        <v>64578.21</v>
      </c>
      <c r="W308" s="127" t="str">
        <f t="shared" si="21"/>
        <v>114205020908</v>
      </c>
      <c r="X308" s="128">
        <f>VLOOKUP(W308,Factors!$F$4:$H$6200,3,FALSE)</f>
        <v>0.11529999999999996</v>
      </c>
      <c r="Y308" s="127" t="str">
        <f>VLOOKUP(W308,Factors!$F$4:$H$6200,2,FALSE)</f>
        <v>Customers-All</v>
      </c>
      <c r="Z308" s="129">
        <f t="shared" si="22"/>
        <v>7445.8676129999976</v>
      </c>
      <c r="AA308" s="129">
        <f t="shared" si="23"/>
        <v>57132.342387000004</v>
      </c>
      <c r="AB308" s="129">
        <f t="shared" si="24"/>
        <v>64578.21</v>
      </c>
    </row>
    <row r="309" spans="1:28" ht="15.75" thickBot="1" x14ac:dyDescent="0.3">
      <c r="A309" s="141" t="s">
        <v>763</v>
      </c>
      <c r="B309" s="4" t="s">
        <v>794</v>
      </c>
      <c r="C309" s="4" t="s">
        <v>795</v>
      </c>
      <c r="D309" s="4" t="s">
        <v>775</v>
      </c>
      <c r="E309" s="4" t="s">
        <v>776</v>
      </c>
      <c r="F309" s="4" t="s">
        <v>120</v>
      </c>
      <c r="G309" s="4" t="s">
        <v>121</v>
      </c>
      <c r="H309" s="4" t="s">
        <v>440</v>
      </c>
      <c r="I309" s="10">
        <v>45056.39</v>
      </c>
      <c r="J309" s="10">
        <v>35929.1</v>
      </c>
      <c r="K309" s="10">
        <v>38084.68</v>
      </c>
      <c r="L309" s="10">
        <v>44167.98</v>
      </c>
      <c r="M309" s="10">
        <v>39737.57</v>
      </c>
      <c r="N309" s="10">
        <v>42250.9</v>
      </c>
      <c r="O309" s="10">
        <v>46540.89</v>
      </c>
      <c r="P309" s="10">
        <v>40262.879999999997</v>
      </c>
      <c r="Q309" s="10">
        <v>45676.99</v>
      </c>
      <c r="R309" s="10">
        <v>43744.9</v>
      </c>
      <c r="S309" s="10">
        <v>40943.03</v>
      </c>
      <c r="T309" s="10">
        <v>40465.440000000002</v>
      </c>
      <c r="U309" s="125">
        <f t="shared" si="20"/>
        <v>502860.75000000006</v>
      </c>
      <c r="W309" s="127" t="str">
        <f t="shared" si="21"/>
        <v>114301505908</v>
      </c>
      <c r="X309" s="128">
        <f>VLOOKUP(W309,Factors!$F$4:$H$6200,3,FALSE)</f>
        <v>0.11529999999999996</v>
      </c>
      <c r="Y309" s="127" t="str">
        <f>VLOOKUP(W309,Factors!$F$4:$H$6200,2,FALSE)</f>
        <v>Customers-All</v>
      </c>
      <c r="Z309" s="129">
        <f t="shared" si="22"/>
        <v>57979.844474999984</v>
      </c>
      <c r="AA309" s="129">
        <f t="shared" si="23"/>
        <v>444880.90552500007</v>
      </c>
      <c r="AB309" s="129">
        <f t="shared" si="24"/>
        <v>502860.75000000006</v>
      </c>
    </row>
    <row r="310" spans="1:28" ht="15.75" thickBot="1" x14ac:dyDescent="0.3">
      <c r="A310" s="141" t="s">
        <v>763</v>
      </c>
      <c r="B310" s="4" t="s">
        <v>794</v>
      </c>
      <c r="C310" s="4" t="s">
        <v>795</v>
      </c>
      <c r="D310" s="4" t="s">
        <v>775</v>
      </c>
      <c r="E310" s="4" t="s">
        <v>776</v>
      </c>
      <c r="F310" s="4" t="s">
        <v>122</v>
      </c>
      <c r="G310" s="4" t="s">
        <v>123</v>
      </c>
      <c r="H310" s="4" t="s">
        <v>440</v>
      </c>
      <c r="I310" s="8">
        <v>1963.55</v>
      </c>
      <c r="J310" s="8">
        <v>1851.99</v>
      </c>
      <c r="K310" s="8">
        <v>1098.1400000000001</v>
      </c>
      <c r="L310" s="8">
        <v>1471.7</v>
      </c>
      <c r="M310" s="8">
        <v>701.93</v>
      </c>
      <c r="N310" s="8">
        <v>350.99</v>
      </c>
      <c r="O310" s="8">
        <v>1483.05</v>
      </c>
      <c r="P310" s="8">
        <v>3068.18</v>
      </c>
      <c r="Q310" s="8">
        <v>2482.5</v>
      </c>
      <c r="R310" s="8">
        <v>3671.83</v>
      </c>
      <c r="S310" s="8">
        <v>2921.36</v>
      </c>
      <c r="T310" s="8">
        <v>2205.4</v>
      </c>
      <c r="U310" s="125">
        <f t="shared" si="20"/>
        <v>23270.620000000003</v>
      </c>
      <c r="W310" s="127" t="str">
        <f t="shared" si="21"/>
        <v>114301505908</v>
      </c>
      <c r="X310" s="128">
        <f>VLOOKUP(W310,Factors!$F$4:$H$6200,3,FALSE)</f>
        <v>0.11529999999999996</v>
      </c>
      <c r="Y310" s="127" t="str">
        <f>VLOOKUP(W310,Factors!$F$4:$H$6200,2,FALSE)</f>
        <v>Customers-All</v>
      </c>
      <c r="Z310" s="129">
        <f t="shared" si="22"/>
        <v>2683.1024859999993</v>
      </c>
      <c r="AA310" s="129">
        <f t="shared" si="23"/>
        <v>20587.517514000003</v>
      </c>
      <c r="AB310" s="129">
        <f t="shared" si="24"/>
        <v>23270.620000000003</v>
      </c>
    </row>
    <row r="311" spans="1:28" ht="15.75" thickBot="1" x14ac:dyDescent="0.3">
      <c r="A311" s="141" t="s">
        <v>763</v>
      </c>
      <c r="B311" s="4" t="s">
        <v>794</v>
      </c>
      <c r="C311" s="4" t="s">
        <v>795</v>
      </c>
      <c r="D311" s="4" t="s">
        <v>775</v>
      </c>
      <c r="E311" s="4" t="s">
        <v>776</v>
      </c>
      <c r="F311" s="4" t="s">
        <v>112</v>
      </c>
      <c r="G311" s="4" t="s">
        <v>113</v>
      </c>
      <c r="H311" s="4" t="s">
        <v>440</v>
      </c>
      <c r="I311" s="10">
        <v>6725.38</v>
      </c>
      <c r="J311" s="10">
        <v>6121.12</v>
      </c>
      <c r="K311" s="10">
        <v>6297.14</v>
      </c>
      <c r="L311" s="10">
        <v>7055.58</v>
      </c>
      <c r="M311" s="10">
        <v>5930.45</v>
      </c>
      <c r="N311" s="10">
        <v>6301.35</v>
      </c>
      <c r="O311" s="10">
        <v>6684.58</v>
      </c>
      <c r="P311" s="10">
        <v>6231.32</v>
      </c>
      <c r="Q311" s="10">
        <v>6520.59</v>
      </c>
      <c r="R311" s="10">
        <v>7092.34</v>
      </c>
      <c r="S311" s="10">
        <v>6251.73</v>
      </c>
      <c r="T311" s="10">
        <v>6756.15</v>
      </c>
      <c r="U311" s="125">
        <f t="shared" si="20"/>
        <v>77967.73</v>
      </c>
      <c r="W311" s="127" t="str">
        <f t="shared" si="21"/>
        <v>114301505908</v>
      </c>
      <c r="X311" s="128">
        <f>VLOOKUP(W311,Factors!$F$4:$H$6200,3,FALSE)</f>
        <v>0.11529999999999996</v>
      </c>
      <c r="Y311" s="127" t="str">
        <f>VLOOKUP(W311,Factors!$F$4:$H$6200,2,FALSE)</f>
        <v>Customers-All</v>
      </c>
      <c r="Z311" s="129">
        <f t="shared" si="22"/>
        <v>8989.6792689999966</v>
      </c>
      <c r="AA311" s="129">
        <f t="shared" si="23"/>
        <v>68978.050730999996</v>
      </c>
      <c r="AB311" s="129">
        <f t="shared" si="24"/>
        <v>77967.73</v>
      </c>
    </row>
    <row r="312" spans="1:28" ht="15.75" thickBot="1" x14ac:dyDescent="0.3">
      <c r="A312" s="141" t="s">
        <v>763</v>
      </c>
      <c r="B312" s="4" t="s">
        <v>796</v>
      </c>
      <c r="C312" s="4" t="s">
        <v>797</v>
      </c>
      <c r="D312" s="4" t="s">
        <v>779</v>
      </c>
      <c r="E312" s="4" t="s">
        <v>780</v>
      </c>
      <c r="F312" s="4" t="s">
        <v>108</v>
      </c>
      <c r="G312" s="4" t="s">
        <v>109</v>
      </c>
      <c r="H312" s="4" t="s">
        <v>781</v>
      </c>
      <c r="I312" s="10">
        <v>23936.44</v>
      </c>
      <c r="J312" s="10">
        <v>23042.06</v>
      </c>
      <c r="K312" s="10">
        <v>20609.95</v>
      </c>
      <c r="L312" s="10">
        <v>22502.05</v>
      </c>
      <c r="M312" s="10">
        <v>23534.6</v>
      </c>
      <c r="N312" s="10">
        <v>23291.66</v>
      </c>
      <c r="O312" s="10">
        <v>26243.1</v>
      </c>
      <c r="P312" s="10">
        <v>24125.62</v>
      </c>
      <c r="Q312" s="10">
        <v>24539.82</v>
      </c>
      <c r="R312" s="10">
        <v>22543.25</v>
      </c>
      <c r="S312" s="10">
        <v>21868.1</v>
      </c>
      <c r="T312" s="10">
        <v>20923.400000000001</v>
      </c>
      <c r="U312" s="125">
        <f t="shared" si="20"/>
        <v>277160.05000000005</v>
      </c>
      <c r="W312" s="127" t="str">
        <f t="shared" si="21"/>
        <v>115155015908</v>
      </c>
      <c r="X312" s="128">
        <f>VLOOKUP(W312,Factors!$F$4:$H$6200,3,FALSE)</f>
        <v>0.11529999999999996</v>
      </c>
      <c r="Y312" s="127" t="str">
        <f>VLOOKUP(W312,Factors!$F$4:$H$6200,2,FALSE)</f>
        <v>Customers-All</v>
      </c>
      <c r="Z312" s="129">
        <f t="shared" si="22"/>
        <v>31956.553764999993</v>
      </c>
      <c r="AA312" s="129">
        <f t="shared" si="23"/>
        <v>245203.49623500006</v>
      </c>
      <c r="AB312" s="129">
        <f t="shared" si="24"/>
        <v>277160.05000000005</v>
      </c>
    </row>
    <row r="313" spans="1:28" ht="15.75" thickBot="1" x14ac:dyDescent="0.3">
      <c r="A313" s="141" t="s">
        <v>763</v>
      </c>
      <c r="B313" s="4" t="s">
        <v>796</v>
      </c>
      <c r="C313" s="4" t="s">
        <v>797</v>
      </c>
      <c r="D313" s="4" t="s">
        <v>779</v>
      </c>
      <c r="E313" s="4" t="s">
        <v>780</v>
      </c>
      <c r="F313" s="4" t="s">
        <v>112</v>
      </c>
      <c r="G313" s="4" t="s">
        <v>113</v>
      </c>
      <c r="H313" s="4" t="s">
        <v>781</v>
      </c>
      <c r="I313" s="8">
        <v>3519.03</v>
      </c>
      <c r="J313" s="8">
        <v>3535.36</v>
      </c>
      <c r="K313" s="8">
        <v>3535.39</v>
      </c>
      <c r="L313" s="8">
        <v>3535.34</v>
      </c>
      <c r="M313" s="8">
        <v>3535.37</v>
      </c>
      <c r="N313" s="8">
        <v>3655.63</v>
      </c>
      <c r="O313" s="8">
        <v>3672.24</v>
      </c>
      <c r="P313" s="8">
        <v>3672.24</v>
      </c>
      <c r="Q313" s="8">
        <v>3552.96</v>
      </c>
      <c r="R313" s="8">
        <v>3552.97</v>
      </c>
      <c r="S313" s="8">
        <v>3552.95</v>
      </c>
      <c r="T313" s="8">
        <v>3552.98</v>
      </c>
      <c r="U313" s="125">
        <f t="shared" si="20"/>
        <v>42872.46</v>
      </c>
      <c r="W313" s="127" t="str">
        <f t="shared" si="21"/>
        <v>115155015908</v>
      </c>
      <c r="X313" s="128">
        <f>VLOOKUP(W313,Factors!$F$4:$H$6200,3,FALSE)</f>
        <v>0.11529999999999996</v>
      </c>
      <c r="Y313" s="127" t="str">
        <f>VLOOKUP(W313,Factors!$F$4:$H$6200,2,FALSE)</f>
        <v>Customers-All</v>
      </c>
      <c r="Z313" s="129">
        <f t="shared" si="22"/>
        <v>4943.1946379999981</v>
      </c>
      <c r="AA313" s="129">
        <f t="shared" si="23"/>
        <v>37929.265361999998</v>
      </c>
      <c r="AB313" s="129">
        <f t="shared" si="24"/>
        <v>42872.46</v>
      </c>
    </row>
    <row r="314" spans="1:28" ht="15.75" thickBot="1" x14ac:dyDescent="0.3">
      <c r="A314" s="141" t="s">
        <v>763</v>
      </c>
      <c r="B314" s="4" t="s">
        <v>796</v>
      </c>
      <c r="C314" s="4" t="s">
        <v>797</v>
      </c>
      <c r="D314" s="4" t="s">
        <v>782</v>
      </c>
      <c r="E314" s="4" t="s">
        <v>783</v>
      </c>
      <c r="F314" s="4" t="s">
        <v>108</v>
      </c>
      <c r="G314" s="4" t="s">
        <v>109</v>
      </c>
      <c r="H314" s="4" t="s">
        <v>784</v>
      </c>
      <c r="I314" s="10">
        <v>15370.45</v>
      </c>
      <c r="J314" s="10">
        <v>12398.99</v>
      </c>
      <c r="K314" s="10">
        <v>13292.75</v>
      </c>
      <c r="L314" s="10">
        <v>14989.1</v>
      </c>
      <c r="M314" s="10">
        <v>15157.68</v>
      </c>
      <c r="N314" s="10">
        <v>16272.84</v>
      </c>
      <c r="O314" s="10">
        <v>17242.84</v>
      </c>
      <c r="P314" s="10">
        <v>16765.990000000002</v>
      </c>
      <c r="Q314" s="10">
        <v>19952.830000000002</v>
      </c>
      <c r="R314" s="10">
        <v>20209.64</v>
      </c>
      <c r="S314" s="10">
        <v>13031.71</v>
      </c>
      <c r="T314" s="10">
        <v>10186.01</v>
      </c>
      <c r="U314" s="125">
        <f t="shared" si="20"/>
        <v>184870.83</v>
      </c>
      <c r="W314" s="127" t="str">
        <f t="shared" si="21"/>
        <v>115155020908</v>
      </c>
      <c r="X314" s="128">
        <f>VLOOKUP(W314,Factors!$F$4:$H$6200,3,FALSE)</f>
        <v>0.11529999999999996</v>
      </c>
      <c r="Y314" s="127" t="str">
        <f>VLOOKUP(W314,Factors!$F$4:$H$6200,2,FALSE)</f>
        <v>Customers-All</v>
      </c>
      <c r="Z314" s="129">
        <f t="shared" si="22"/>
        <v>21315.606698999989</v>
      </c>
      <c r="AA314" s="129">
        <f t="shared" si="23"/>
        <v>163555.22330099999</v>
      </c>
      <c r="AB314" s="129">
        <f t="shared" si="24"/>
        <v>184870.83</v>
      </c>
    </row>
    <row r="315" spans="1:28" ht="15.75" thickBot="1" x14ac:dyDescent="0.3">
      <c r="A315" s="141" t="s">
        <v>763</v>
      </c>
      <c r="B315" s="4" t="s">
        <v>796</v>
      </c>
      <c r="C315" s="4" t="s">
        <v>797</v>
      </c>
      <c r="D315" s="4" t="s">
        <v>782</v>
      </c>
      <c r="E315" s="4" t="s">
        <v>783</v>
      </c>
      <c r="F315" s="4" t="s">
        <v>110</v>
      </c>
      <c r="G315" s="4" t="s">
        <v>111</v>
      </c>
      <c r="H315" s="4" t="s">
        <v>784</v>
      </c>
      <c r="I315" s="7"/>
      <c r="J315" s="7"/>
      <c r="K315" s="7"/>
      <c r="L315" s="7"/>
      <c r="M315" s="7"/>
      <c r="N315" s="8">
        <v>3212.85</v>
      </c>
      <c r="O315" s="7"/>
      <c r="P315" s="7"/>
      <c r="Q315" s="7"/>
      <c r="R315" s="7"/>
      <c r="S315" s="8">
        <v>242.58</v>
      </c>
      <c r="T315" s="7"/>
      <c r="U315" s="125">
        <f t="shared" si="20"/>
        <v>3455.43</v>
      </c>
      <c r="W315" s="127" t="str">
        <f t="shared" si="21"/>
        <v>115155020908</v>
      </c>
      <c r="X315" s="128">
        <f>VLOOKUP(W315,Factors!$F$4:$H$6200,3,FALSE)</f>
        <v>0.11529999999999996</v>
      </c>
      <c r="Y315" s="127" t="str">
        <f>VLOOKUP(W315,Factors!$F$4:$H$6200,2,FALSE)</f>
        <v>Customers-All</v>
      </c>
      <c r="Z315" s="129">
        <f t="shared" si="22"/>
        <v>398.41107899999986</v>
      </c>
      <c r="AA315" s="129">
        <f t="shared" si="23"/>
        <v>3057.0189209999999</v>
      </c>
      <c r="AB315" s="129">
        <f t="shared" si="24"/>
        <v>3455.43</v>
      </c>
    </row>
    <row r="316" spans="1:28" ht="15.75" thickBot="1" x14ac:dyDescent="0.3">
      <c r="A316" s="141" t="s">
        <v>763</v>
      </c>
      <c r="B316" s="4" t="s">
        <v>796</v>
      </c>
      <c r="C316" s="4" t="s">
        <v>797</v>
      </c>
      <c r="D316" s="4" t="s">
        <v>782</v>
      </c>
      <c r="E316" s="4" t="s">
        <v>783</v>
      </c>
      <c r="F316" s="4" t="s">
        <v>112</v>
      </c>
      <c r="G316" s="4" t="s">
        <v>113</v>
      </c>
      <c r="H316" s="4" t="s">
        <v>784</v>
      </c>
      <c r="I316" s="10">
        <v>2267.4499999999998</v>
      </c>
      <c r="J316" s="10">
        <v>2267.44</v>
      </c>
      <c r="K316" s="10">
        <v>2267.4699999999998</v>
      </c>
      <c r="L316" s="10">
        <v>2267.46</v>
      </c>
      <c r="M316" s="10">
        <v>2267.4699999999998</v>
      </c>
      <c r="N316" s="10">
        <v>2353.63</v>
      </c>
      <c r="O316" s="10">
        <v>2353.66</v>
      </c>
      <c r="P316" s="10">
        <v>2572.06</v>
      </c>
      <c r="Q316" s="10">
        <v>2857.32</v>
      </c>
      <c r="R316" s="10">
        <v>2910.8</v>
      </c>
      <c r="S316" s="10">
        <v>2268.96</v>
      </c>
      <c r="T316" s="10">
        <v>2268.9899999999998</v>
      </c>
      <c r="U316" s="125">
        <f t="shared" si="20"/>
        <v>28922.71</v>
      </c>
      <c r="W316" s="127" t="str">
        <f t="shared" si="21"/>
        <v>115155020908</v>
      </c>
      <c r="X316" s="128">
        <f>VLOOKUP(W316,Factors!$F$4:$H$6200,3,FALSE)</f>
        <v>0.11529999999999996</v>
      </c>
      <c r="Y316" s="127" t="str">
        <f>VLOOKUP(W316,Factors!$F$4:$H$6200,2,FALSE)</f>
        <v>Customers-All</v>
      </c>
      <c r="Z316" s="129">
        <f t="shared" si="22"/>
        <v>3334.7884629999985</v>
      </c>
      <c r="AA316" s="129">
        <f t="shared" si="23"/>
        <v>25587.921537000002</v>
      </c>
      <c r="AB316" s="129">
        <f t="shared" si="24"/>
        <v>28922.71</v>
      </c>
    </row>
    <row r="317" spans="1:28" ht="15.75" thickBot="1" x14ac:dyDescent="0.3">
      <c r="A317" s="141" t="s">
        <v>763</v>
      </c>
      <c r="B317" s="4" t="s">
        <v>821</v>
      </c>
      <c r="C317" s="4" t="s">
        <v>822</v>
      </c>
      <c r="D317" s="4" t="s">
        <v>775</v>
      </c>
      <c r="E317" s="4" t="s">
        <v>776</v>
      </c>
      <c r="F317" s="4" t="s">
        <v>108</v>
      </c>
      <c r="G317" s="4" t="s">
        <v>109</v>
      </c>
      <c r="H317" s="4" t="s">
        <v>440</v>
      </c>
      <c r="I317" s="8">
        <v>1253.48</v>
      </c>
      <c r="J317" s="8">
        <v>1345.84</v>
      </c>
      <c r="K317" s="8">
        <v>1253.48</v>
      </c>
      <c r="L317" s="8">
        <v>1229.48</v>
      </c>
      <c r="M317" s="8">
        <v>1504.17</v>
      </c>
      <c r="N317" s="8">
        <v>1635.58</v>
      </c>
      <c r="O317" s="8">
        <v>1248.3699999999999</v>
      </c>
      <c r="P317" s="8">
        <v>1553.8</v>
      </c>
      <c r="Q317" s="8">
        <v>1635.58</v>
      </c>
      <c r="R317" s="8">
        <v>1288.6400000000001</v>
      </c>
      <c r="S317" s="8">
        <v>817.79</v>
      </c>
      <c r="T317" s="8">
        <v>743.45</v>
      </c>
      <c r="U317" s="125">
        <f t="shared" si="20"/>
        <v>15509.659999999996</v>
      </c>
      <c r="W317" s="127" t="str">
        <f t="shared" si="21"/>
        <v>115401505908</v>
      </c>
      <c r="X317" s="128">
        <f>VLOOKUP(W317,Factors!$F$4:$H$6200,3,FALSE)</f>
        <v>0.11529999999999996</v>
      </c>
      <c r="Y317" s="127" t="str">
        <f>VLOOKUP(W317,Factors!$F$4:$H$6200,2,FALSE)</f>
        <v>Customers-All</v>
      </c>
      <c r="Z317" s="129">
        <f t="shared" si="22"/>
        <v>1788.2637979999988</v>
      </c>
      <c r="AA317" s="129">
        <f t="shared" si="23"/>
        <v>13721.396201999998</v>
      </c>
      <c r="AB317" s="129">
        <f t="shared" si="24"/>
        <v>15509.659999999996</v>
      </c>
    </row>
    <row r="318" spans="1:28" ht="15.75" thickBot="1" x14ac:dyDescent="0.3">
      <c r="A318" s="141" t="s">
        <v>763</v>
      </c>
      <c r="B318" s="4" t="s">
        <v>821</v>
      </c>
      <c r="C318" s="4" t="s">
        <v>822</v>
      </c>
      <c r="D318" s="4" t="s">
        <v>775</v>
      </c>
      <c r="E318" s="4" t="s">
        <v>776</v>
      </c>
      <c r="F318" s="4" t="s">
        <v>112</v>
      </c>
      <c r="G318" s="4" t="s">
        <v>113</v>
      </c>
      <c r="H318" s="4" t="s">
        <v>440</v>
      </c>
      <c r="I318" s="10">
        <v>216.13</v>
      </c>
      <c r="J318" s="10">
        <v>216.12</v>
      </c>
      <c r="K318" s="10">
        <v>216.13</v>
      </c>
      <c r="L318" s="10">
        <v>216.14</v>
      </c>
      <c r="M318" s="10">
        <v>216.13</v>
      </c>
      <c r="N318" s="10">
        <v>223.26</v>
      </c>
      <c r="O318" s="10">
        <v>223.25</v>
      </c>
      <c r="P318" s="10">
        <v>223.26</v>
      </c>
      <c r="Q318" s="10">
        <v>223.26</v>
      </c>
      <c r="R318" s="10">
        <v>223.26</v>
      </c>
      <c r="S318" s="10">
        <v>111.63</v>
      </c>
      <c r="T318" s="10">
        <v>142.07</v>
      </c>
      <c r="U318" s="125">
        <f t="shared" si="20"/>
        <v>2450.6400000000003</v>
      </c>
      <c r="W318" s="127" t="str">
        <f t="shared" si="21"/>
        <v>115401505908</v>
      </c>
      <c r="X318" s="128">
        <f>VLOOKUP(W318,Factors!$F$4:$H$6200,3,FALSE)</f>
        <v>0.11529999999999996</v>
      </c>
      <c r="Y318" s="127" t="str">
        <f>VLOOKUP(W318,Factors!$F$4:$H$6200,2,FALSE)</f>
        <v>Customers-All</v>
      </c>
      <c r="Z318" s="129">
        <f t="shared" si="22"/>
        <v>282.55879199999993</v>
      </c>
      <c r="AA318" s="129">
        <f t="shared" si="23"/>
        <v>2168.0812080000005</v>
      </c>
      <c r="AB318" s="129">
        <f t="shared" si="24"/>
        <v>2450.6400000000003</v>
      </c>
    </row>
    <row r="319" spans="1:28" ht="15.75" thickBot="1" x14ac:dyDescent="0.3">
      <c r="A319" s="141" t="s">
        <v>763</v>
      </c>
      <c r="B319" s="4" t="s">
        <v>821</v>
      </c>
      <c r="C319" s="4" t="s">
        <v>822</v>
      </c>
      <c r="D319" s="4" t="s">
        <v>823</v>
      </c>
      <c r="E319" s="4" t="s">
        <v>824</v>
      </c>
      <c r="F319" s="4" t="s">
        <v>108</v>
      </c>
      <c r="G319" s="4" t="s">
        <v>109</v>
      </c>
      <c r="H319" s="4" t="s">
        <v>825</v>
      </c>
      <c r="I319" s="11"/>
      <c r="J319" s="11"/>
      <c r="K319" s="10">
        <v>21427.74</v>
      </c>
      <c r="L319" s="11"/>
      <c r="M319" s="11"/>
      <c r="N319" s="11"/>
      <c r="O319" s="11"/>
      <c r="P319" s="11"/>
      <c r="Q319" s="11"/>
      <c r="R319" s="11"/>
      <c r="S319" s="11"/>
      <c r="T319" s="11"/>
      <c r="U319" s="125">
        <f t="shared" si="20"/>
        <v>21427.74</v>
      </c>
      <c r="W319" s="127" t="str">
        <f t="shared" si="21"/>
        <v>115404855908</v>
      </c>
      <c r="X319" s="128">
        <f>VLOOKUP(W319,Factors!$F$4:$H$6200,3,FALSE)</f>
        <v>0.11529999999999996</v>
      </c>
      <c r="Y319" s="127" t="str">
        <f>VLOOKUP(W319,Factors!$F$4:$H$6200,2,FALSE)</f>
        <v>Customers-All</v>
      </c>
      <c r="Z319" s="129">
        <f t="shared" si="22"/>
        <v>2470.6184219999991</v>
      </c>
      <c r="AA319" s="129">
        <f t="shared" si="23"/>
        <v>18957.121578000002</v>
      </c>
      <c r="AB319" s="129">
        <f t="shared" si="24"/>
        <v>21427.74</v>
      </c>
    </row>
    <row r="320" spans="1:28" ht="15.75" thickBot="1" x14ac:dyDescent="0.3">
      <c r="A320" s="141" t="s">
        <v>763</v>
      </c>
      <c r="B320" s="4" t="s">
        <v>821</v>
      </c>
      <c r="C320" s="4" t="s">
        <v>822</v>
      </c>
      <c r="D320" s="4" t="s">
        <v>823</v>
      </c>
      <c r="E320" s="4" t="s">
        <v>824</v>
      </c>
      <c r="F320" s="4" t="s">
        <v>112</v>
      </c>
      <c r="G320" s="4" t="s">
        <v>113</v>
      </c>
      <c r="H320" s="4" t="s">
        <v>825</v>
      </c>
      <c r="I320" s="7"/>
      <c r="J320" s="7"/>
      <c r="K320" s="8">
        <v>3458</v>
      </c>
      <c r="L320" s="7"/>
      <c r="M320" s="7"/>
      <c r="N320" s="7"/>
      <c r="O320" s="7"/>
      <c r="P320" s="7"/>
      <c r="Q320" s="7"/>
      <c r="R320" s="7"/>
      <c r="S320" s="7"/>
      <c r="T320" s="7"/>
      <c r="U320" s="125">
        <f t="shared" si="20"/>
        <v>3458</v>
      </c>
      <c r="W320" s="127" t="str">
        <f t="shared" si="21"/>
        <v>115404855908</v>
      </c>
      <c r="X320" s="128">
        <f>VLOOKUP(W320,Factors!$F$4:$H$6200,3,FALSE)</f>
        <v>0.11529999999999996</v>
      </c>
      <c r="Y320" s="127" t="str">
        <f>VLOOKUP(W320,Factors!$F$4:$H$6200,2,FALSE)</f>
        <v>Customers-All</v>
      </c>
      <c r="Z320" s="129">
        <f t="shared" si="22"/>
        <v>398.70739999999984</v>
      </c>
      <c r="AA320" s="129">
        <f t="shared" si="23"/>
        <v>3059.2926000000002</v>
      </c>
      <c r="AB320" s="129">
        <f t="shared" si="24"/>
        <v>3458</v>
      </c>
    </row>
    <row r="321" spans="1:28" ht="15.75" thickBot="1" x14ac:dyDescent="0.3">
      <c r="A321" s="141" t="s">
        <v>763</v>
      </c>
      <c r="B321" s="4" t="s">
        <v>844</v>
      </c>
      <c r="C321" s="4" t="s">
        <v>845</v>
      </c>
      <c r="D321" s="4" t="s">
        <v>779</v>
      </c>
      <c r="E321" s="4" t="s">
        <v>780</v>
      </c>
      <c r="F321" s="4" t="s">
        <v>108</v>
      </c>
      <c r="G321" s="4" t="s">
        <v>109</v>
      </c>
      <c r="H321" s="4" t="s">
        <v>781</v>
      </c>
      <c r="I321" s="8">
        <v>12727.27</v>
      </c>
      <c r="J321" s="8">
        <v>11900</v>
      </c>
      <c r="K321" s="8">
        <v>9916.67</v>
      </c>
      <c r="L321" s="8">
        <v>11507.58</v>
      </c>
      <c r="M321" s="8">
        <v>10500</v>
      </c>
      <c r="N321" s="8">
        <v>13110.28</v>
      </c>
      <c r="O321" s="8">
        <v>14433.34</v>
      </c>
      <c r="P321" s="8">
        <v>12990.01</v>
      </c>
      <c r="Q321" s="8">
        <v>13777.28</v>
      </c>
      <c r="R321" s="8">
        <v>12519.83</v>
      </c>
      <c r="S321" s="8">
        <v>14433.34</v>
      </c>
      <c r="T321" s="8">
        <v>13777.28</v>
      </c>
      <c r="U321" s="125">
        <f t="shared" si="20"/>
        <v>151592.88</v>
      </c>
      <c r="W321" s="127" t="str">
        <f t="shared" si="21"/>
        <v>154915015908</v>
      </c>
      <c r="X321" s="128">
        <f>VLOOKUP(W321,Factors!$F$4:$H$6200,3,FALSE)</f>
        <v>0.11529999999999996</v>
      </c>
      <c r="Y321" s="127" t="str">
        <f>VLOOKUP(W321,Factors!$F$4:$H$6200,2,FALSE)</f>
        <v>Customers-All</v>
      </c>
      <c r="Z321" s="129">
        <f t="shared" si="22"/>
        <v>17478.659063999996</v>
      </c>
      <c r="AA321" s="129">
        <f t="shared" si="23"/>
        <v>134114.220936</v>
      </c>
      <c r="AB321" s="129">
        <f t="shared" si="24"/>
        <v>151592.88</v>
      </c>
    </row>
    <row r="322" spans="1:28" ht="15.75" thickBot="1" x14ac:dyDescent="0.3">
      <c r="A322" s="141" t="s">
        <v>763</v>
      </c>
      <c r="B322" s="4" t="s">
        <v>844</v>
      </c>
      <c r="C322" s="4" t="s">
        <v>845</v>
      </c>
      <c r="D322" s="4" t="s">
        <v>779</v>
      </c>
      <c r="E322" s="4" t="s">
        <v>780</v>
      </c>
      <c r="F322" s="4" t="s">
        <v>110</v>
      </c>
      <c r="G322" s="4" t="s">
        <v>111</v>
      </c>
      <c r="H322" s="4" t="s">
        <v>781</v>
      </c>
      <c r="I322" s="10">
        <v>3176.47</v>
      </c>
      <c r="J322" s="10">
        <v>3176.47</v>
      </c>
      <c r="K322" s="10">
        <v>3176.47</v>
      </c>
      <c r="L322" s="10">
        <v>1176.47</v>
      </c>
      <c r="M322" s="10">
        <v>1176.47</v>
      </c>
      <c r="N322" s="10">
        <v>1176.47</v>
      </c>
      <c r="O322" s="10">
        <v>1176.47</v>
      </c>
      <c r="P322" s="10">
        <v>1176.47</v>
      </c>
      <c r="Q322" s="10">
        <v>1176.47</v>
      </c>
      <c r="R322" s="10">
        <v>1176.47</v>
      </c>
      <c r="S322" s="10">
        <v>1176.47</v>
      </c>
      <c r="T322" s="10">
        <v>1176.47</v>
      </c>
      <c r="U322" s="125">
        <f t="shared" si="20"/>
        <v>20117.64</v>
      </c>
      <c r="W322" s="127" t="str">
        <f t="shared" si="21"/>
        <v>154915015908</v>
      </c>
      <c r="X322" s="128">
        <f>VLOOKUP(W322,Factors!$F$4:$H$6200,3,FALSE)</f>
        <v>0.11529999999999996</v>
      </c>
      <c r="Y322" s="127" t="str">
        <f>VLOOKUP(W322,Factors!$F$4:$H$6200,2,FALSE)</f>
        <v>Customers-All</v>
      </c>
      <c r="Z322" s="129">
        <f t="shared" si="22"/>
        <v>2319.5638919999992</v>
      </c>
      <c r="AA322" s="129">
        <f t="shared" si="23"/>
        <v>17798.076108000001</v>
      </c>
      <c r="AB322" s="129">
        <f t="shared" si="24"/>
        <v>20117.64</v>
      </c>
    </row>
    <row r="323" spans="1:28" ht="15.75" thickBot="1" x14ac:dyDescent="0.3">
      <c r="A323" s="141" t="s">
        <v>763</v>
      </c>
      <c r="B323" s="4" t="s">
        <v>844</v>
      </c>
      <c r="C323" s="4" t="s">
        <v>845</v>
      </c>
      <c r="D323" s="4" t="s">
        <v>779</v>
      </c>
      <c r="E323" s="4" t="s">
        <v>780</v>
      </c>
      <c r="F323" s="4" t="s">
        <v>112</v>
      </c>
      <c r="G323" s="4" t="s">
        <v>113</v>
      </c>
      <c r="H323" s="4" t="s">
        <v>781</v>
      </c>
      <c r="I323" s="8">
        <v>1910.99</v>
      </c>
      <c r="J323" s="8">
        <v>1911</v>
      </c>
      <c r="K323" s="8">
        <v>1911.03</v>
      </c>
      <c r="L323" s="8">
        <v>1911</v>
      </c>
      <c r="M323" s="8">
        <v>1911</v>
      </c>
      <c r="N323" s="8">
        <v>1970.16</v>
      </c>
      <c r="O323" s="8">
        <v>1970.16</v>
      </c>
      <c r="P323" s="8">
        <v>1970.16</v>
      </c>
      <c r="Q323" s="8">
        <v>1970.16</v>
      </c>
      <c r="R323" s="8">
        <v>1970.15</v>
      </c>
      <c r="S323" s="8">
        <v>1970.16</v>
      </c>
      <c r="T323" s="8">
        <v>1970.16</v>
      </c>
      <c r="U323" s="125">
        <f t="shared" si="20"/>
        <v>23346.13</v>
      </c>
      <c r="W323" s="127" t="str">
        <f t="shared" si="21"/>
        <v>154915015908</v>
      </c>
      <c r="X323" s="128">
        <f>VLOOKUP(W323,Factors!$F$4:$H$6200,3,FALSE)</f>
        <v>0.11529999999999996</v>
      </c>
      <c r="Y323" s="127" t="str">
        <f>VLOOKUP(W323,Factors!$F$4:$H$6200,2,FALSE)</f>
        <v>Customers-All</v>
      </c>
      <c r="Z323" s="129">
        <f t="shared" si="22"/>
        <v>2691.8087889999993</v>
      </c>
      <c r="AA323" s="129">
        <f t="shared" si="23"/>
        <v>20654.321211000002</v>
      </c>
      <c r="AB323" s="129">
        <f t="shared" si="24"/>
        <v>23346.13</v>
      </c>
    </row>
    <row r="324" spans="1:28" ht="15.75" thickBot="1" x14ac:dyDescent="0.3">
      <c r="A324" s="141" t="s">
        <v>856</v>
      </c>
      <c r="B324" s="4" t="s">
        <v>241</v>
      </c>
      <c r="C324" s="4" t="s">
        <v>242</v>
      </c>
      <c r="D324" s="4" t="s">
        <v>864</v>
      </c>
      <c r="E324" s="4" t="s">
        <v>865</v>
      </c>
      <c r="F324" s="4" t="s">
        <v>108</v>
      </c>
      <c r="G324" s="4" t="s">
        <v>109</v>
      </c>
      <c r="H324" s="4" t="s">
        <v>866</v>
      </c>
      <c r="I324" s="8">
        <v>31067.63</v>
      </c>
      <c r="J324" s="8">
        <v>30921.97</v>
      </c>
      <c r="K324" s="8">
        <v>27007.02</v>
      </c>
      <c r="L324" s="8">
        <v>31438.25</v>
      </c>
      <c r="M324" s="8">
        <v>34367.230000000003</v>
      </c>
      <c r="N324" s="8">
        <v>36288.54</v>
      </c>
      <c r="O324" s="8">
        <v>36694.019999999997</v>
      </c>
      <c r="P324" s="8">
        <v>33284.519999999997</v>
      </c>
      <c r="Q324" s="8">
        <v>31858.05</v>
      </c>
      <c r="R324" s="8">
        <v>30805.56</v>
      </c>
      <c r="S324" s="8">
        <v>29192.9</v>
      </c>
      <c r="T324" s="8">
        <v>33472.06</v>
      </c>
      <c r="U324" s="125">
        <f t="shared" si="20"/>
        <v>386397.75</v>
      </c>
      <c r="W324" s="127" t="str">
        <f t="shared" si="21"/>
        <v>115500000909</v>
      </c>
      <c r="X324" s="128">
        <f>VLOOKUP(W324,Factors!$F$4:$H$6200,3,FALSE)</f>
        <v>0.11529999999999996</v>
      </c>
      <c r="Y324" s="127" t="str">
        <f>VLOOKUP(W324,Factors!$F$4:$H$6200,2,FALSE)</f>
        <v>Customers-All</v>
      </c>
      <c r="Z324" s="129">
        <f t="shared" si="22"/>
        <v>44551.660574999987</v>
      </c>
      <c r="AA324" s="129">
        <f t="shared" si="23"/>
        <v>341846.08942500001</v>
      </c>
      <c r="AB324" s="129">
        <f t="shared" si="24"/>
        <v>386397.75</v>
      </c>
    </row>
    <row r="325" spans="1:28" ht="15.75" thickBot="1" x14ac:dyDescent="0.3">
      <c r="A325" s="141" t="s">
        <v>856</v>
      </c>
      <c r="B325" s="4" t="s">
        <v>241</v>
      </c>
      <c r="C325" s="4" t="s">
        <v>242</v>
      </c>
      <c r="D325" s="4" t="s">
        <v>864</v>
      </c>
      <c r="E325" s="4" t="s">
        <v>865</v>
      </c>
      <c r="F325" s="4" t="s">
        <v>110</v>
      </c>
      <c r="G325" s="4" t="s">
        <v>111</v>
      </c>
      <c r="H325" s="4" t="s">
        <v>866</v>
      </c>
      <c r="I325" s="11"/>
      <c r="J325" s="10">
        <v>375</v>
      </c>
      <c r="K325" s="11"/>
      <c r="L325" s="11"/>
      <c r="M325" s="11"/>
      <c r="N325" s="11"/>
      <c r="O325" s="11"/>
      <c r="P325" s="11"/>
      <c r="Q325" s="11"/>
      <c r="R325" s="11"/>
      <c r="S325" s="10">
        <v>303.22000000000003</v>
      </c>
      <c r="T325" s="11"/>
      <c r="U325" s="125">
        <f t="shared" si="20"/>
        <v>678.22</v>
      </c>
      <c r="W325" s="127" t="str">
        <f t="shared" si="21"/>
        <v>115500000909</v>
      </c>
      <c r="X325" s="128">
        <f>VLOOKUP(W325,Factors!$F$4:$H$6200,3,FALSE)</f>
        <v>0.11529999999999996</v>
      </c>
      <c r="Y325" s="127" t="str">
        <f>VLOOKUP(W325,Factors!$F$4:$H$6200,2,FALSE)</f>
        <v>Customers-All</v>
      </c>
      <c r="Z325" s="129">
        <f t="shared" si="22"/>
        <v>78.198765999999978</v>
      </c>
      <c r="AA325" s="129">
        <f t="shared" si="23"/>
        <v>600.02123400000005</v>
      </c>
      <c r="AB325" s="129">
        <f t="shared" si="24"/>
        <v>678.22</v>
      </c>
    </row>
    <row r="326" spans="1:28" ht="15.75" thickBot="1" x14ac:dyDescent="0.3">
      <c r="A326" s="141" t="s">
        <v>856</v>
      </c>
      <c r="B326" s="4" t="s">
        <v>241</v>
      </c>
      <c r="C326" s="4" t="s">
        <v>242</v>
      </c>
      <c r="D326" s="4" t="s">
        <v>864</v>
      </c>
      <c r="E326" s="4" t="s">
        <v>865</v>
      </c>
      <c r="F326" s="4" t="s">
        <v>112</v>
      </c>
      <c r="G326" s="4" t="s">
        <v>113</v>
      </c>
      <c r="H326" s="4" t="s">
        <v>866</v>
      </c>
      <c r="I326" s="8">
        <v>4821.79</v>
      </c>
      <c r="J326" s="8">
        <v>4821.82</v>
      </c>
      <c r="K326" s="8">
        <v>4821.8100000000004</v>
      </c>
      <c r="L326" s="8">
        <v>4821.79</v>
      </c>
      <c r="M326" s="8">
        <v>4821.8</v>
      </c>
      <c r="N326" s="8">
        <v>5008.72</v>
      </c>
      <c r="O326" s="8">
        <v>5008.72</v>
      </c>
      <c r="P326" s="8">
        <v>5008.72</v>
      </c>
      <c r="Q326" s="8">
        <v>5008.75</v>
      </c>
      <c r="R326" s="8">
        <v>5008.7700000000004</v>
      </c>
      <c r="S326" s="8">
        <v>5008.7700000000004</v>
      </c>
      <c r="T326" s="8">
        <v>5008.72</v>
      </c>
      <c r="U326" s="125">
        <f t="shared" ref="U326:U389" si="25">SUM(I326:T326)</f>
        <v>59170.180000000008</v>
      </c>
      <c r="W326" s="127" t="str">
        <f t="shared" ref="W326:W389" si="26">CONCATENATE(B326,RIGHT(D326,4),A326)</f>
        <v>115500000909</v>
      </c>
      <c r="X326" s="128">
        <f>VLOOKUP(W326,Factors!$F$4:$H$6200,3,FALSE)</f>
        <v>0.11529999999999996</v>
      </c>
      <c r="Y326" s="127" t="str">
        <f>VLOOKUP(W326,Factors!$F$4:$H$6200,2,FALSE)</f>
        <v>Customers-All</v>
      </c>
      <c r="Z326" s="129">
        <f t="shared" ref="Z326:Z389" si="27">U326*X326</f>
        <v>6822.3217539999987</v>
      </c>
      <c r="AA326" s="129">
        <f t="shared" ref="AA326:AA389" si="28">U326-Z326</f>
        <v>52347.858246000011</v>
      </c>
      <c r="AB326" s="129">
        <f t="shared" ref="AB326:AB389" si="29">Z326+AA326</f>
        <v>59170.180000000008</v>
      </c>
    </row>
    <row r="327" spans="1:28" ht="15.75" thickBot="1" x14ac:dyDescent="0.3">
      <c r="A327" s="141" t="s">
        <v>856</v>
      </c>
      <c r="B327" s="4" t="s">
        <v>241</v>
      </c>
      <c r="C327" s="4" t="s">
        <v>242</v>
      </c>
      <c r="D327" s="4" t="s">
        <v>877</v>
      </c>
      <c r="E327" s="4" t="s">
        <v>878</v>
      </c>
      <c r="F327" s="4" t="s">
        <v>108</v>
      </c>
      <c r="G327" s="4" t="s">
        <v>109</v>
      </c>
      <c r="H327" s="4" t="s">
        <v>879</v>
      </c>
      <c r="I327" s="8">
        <v>11289.54</v>
      </c>
      <c r="J327" s="8">
        <v>8825.6200000000008</v>
      </c>
      <c r="K327" s="8">
        <v>9137.7900000000009</v>
      </c>
      <c r="L327" s="8">
        <v>10753.41</v>
      </c>
      <c r="M327" s="8">
        <v>11057.92</v>
      </c>
      <c r="N327" s="8">
        <v>11980.5</v>
      </c>
      <c r="O327" s="8">
        <v>10276.25</v>
      </c>
      <c r="P327" s="8">
        <v>11381.48</v>
      </c>
      <c r="Q327" s="8">
        <v>11788.54</v>
      </c>
      <c r="R327" s="8">
        <v>10362.799999999999</v>
      </c>
      <c r="S327" s="8">
        <v>9740.75</v>
      </c>
      <c r="T327" s="8">
        <v>11083.33</v>
      </c>
      <c r="U327" s="125">
        <f t="shared" si="25"/>
        <v>127677.93</v>
      </c>
      <c r="W327" s="127" t="str">
        <f t="shared" si="26"/>
        <v>115508000909</v>
      </c>
      <c r="X327" s="128">
        <f>VLOOKUP(W327,Factors!$F$4:$H$6200,3,FALSE)</f>
        <v>0.11529999999999996</v>
      </c>
      <c r="Y327" s="127" t="str">
        <f>VLOOKUP(W327,Factors!$F$4:$H$6200,2,FALSE)</f>
        <v>Customers-All</v>
      </c>
      <c r="Z327" s="129">
        <f t="shared" si="27"/>
        <v>14721.265328999994</v>
      </c>
      <c r="AA327" s="129">
        <f t="shared" si="28"/>
        <v>112956.66467100001</v>
      </c>
      <c r="AB327" s="129">
        <f t="shared" si="29"/>
        <v>127677.93</v>
      </c>
    </row>
    <row r="328" spans="1:28" ht="15.75" thickBot="1" x14ac:dyDescent="0.3">
      <c r="A328" s="141" t="s">
        <v>856</v>
      </c>
      <c r="B328" s="4" t="s">
        <v>241</v>
      </c>
      <c r="C328" s="4" t="s">
        <v>242</v>
      </c>
      <c r="D328" s="4" t="s">
        <v>877</v>
      </c>
      <c r="E328" s="4" t="s">
        <v>878</v>
      </c>
      <c r="F328" s="4" t="s">
        <v>110</v>
      </c>
      <c r="G328" s="4" t="s">
        <v>111</v>
      </c>
      <c r="H328" s="4" t="s">
        <v>879</v>
      </c>
      <c r="I328" s="11"/>
      <c r="J328" s="10">
        <v>375</v>
      </c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25">
        <f t="shared" si="25"/>
        <v>375</v>
      </c>
      <c r="W328" s="127" t="str">
        <f t="shared" si="26"/>
        <v>115508000909</v>
      </c>
      <c r="X328" s="128">
        <f>VLOOKUP(W328,Factors!$F$4:$H$6200,3,FALSE)</f>
        <v>0.11529999999999996</v>
      </c>
      <c r="Y328" s="127" t="str">
        <f>VLOOKUP(W328,Factors!$F$4:$H$6200,2,FALSE)</f>
        <v>Customers-All</v>
      </c>
      <c r="Z328" s="129">
        <f t="shared" si="27"/>
        <v>43.237499999999983</v>
      </c>
      <c r="AA328" s="129">
        <f t="shared" si="28"/>
        <v>331.76250000000005</v>
      </c>
      <c r="AB328" s="129">
        <f t="shared" si="29"/>
        <v>375</v>
      </c>
    </row>
    <row r="329" spans="1:28" ht="15.75" thickBot="1" x14ac:dyDescent="0.3">
      <c r="A329" s="141" t="s">
        <v>856</v>
      </c>
      <c r="B329" s="4" t="s">
        <v>241</v>
      </c>
      <c r="C329" s="4" t="s">
        <v>242</v>
      </c>
      <c r="D329" s="4" t="s">
        <v>877</v>
      </c>
      <c r="E329" s="4" t="s">
        <v>878</v>
      </c>
      <c r="F329" s="4" t="s">
        <v>112</v>
      </c>
      <c r="G329" s="4" t="s">
        <v>113</v>
      </c>
      <c r="H329" s="4" t="s">
        <v>879</v>
      </c>
      <c r="I329" s="8">
        <v>1588.84</v>
      </c>
      <c r="J329" s="8">
        <v>1588.83</v>
      </c>
      <c r="K329" s="8">
        <v>1588.84</v>
      </c>
      <c r="L329" s="8">
        <v>1588.84</v>
      </c>
      <c r="M329" s="8">
        <v>1588.83</v>
      </c>
      <c r="N329" s="8">
        <v>1635.32</v>
      </c>
      <c r="O329" s="8">
        <v>1635.32</v>
      </c>
      <c r="P329" s="8">
        <v>1635.32</v>
      </c>
      <c r="Q329" s="8">
        <v>1635.32</v>
      </c>
      <c r="R329" s="8">
        <v>1635.32</v>
      </c>
      <c r="S329" s="8">
        <v>1635.33</v>
      </c>
      <c r="T329" s="8">
        <v>1635.32</v>
      </c>
      <c r="U329" s="125">
        <f t="shared" si="25"/>
        <v>19391.43</v>
      </c>
      <c r="W329" s="127" t="str">
        <f t="shared" si="26"/>
        <v>115508000909</v>
      </c>
      <c r="X329" s="128">
        <f>VLOOKUP(W329,Factors!$F$4:$H$6200,3,FALSE)</f>
        <v>0.11529999999999996</v>
      </c>
      <c r="Y329" s="127" t="str">
        <f>VLOOKUP(W329,Factors!$F$4:$H$6200,2,FALSE)</f>
        <v>Customers-All</v>
      </c>
      <c r="Z329" s="129">
        <f t="shared" si="27"/>
        <v>2235.8318789999994</v>
      </c>
      <c r="AA329" s="129">
        <f t="shared" si="28"/>
        <v>17155.598121000003</v>
      </c>
      <c r="AB329" s="129">
        <f t="shared" si="29"/>
        <v>19391.43</v>
      </c>
    </row>
    <row r="330" spans="1:28" ht="15.75" thickBot="1" x14ac:dyDescent="0.3">
      <c r="A330" s="141" t="s">
        <v>883</v>
      </c>
      <c r="B330" s="4" t="s">
        <v>759</v>
      </c>
      <c r="C330" s="4" t="s">
        <v>760</v>
      </c>
      <c r="D330" s="4" t="s">
        <v>884</v>
      </c>
      <c r="E330" s="4" t="s">
        <v>885</v>
      </c>
      <c r="F330" s="4" t="s">
        <v>108</v>
      </c>
      <c r="G330" s="4" t="s">
        <v>109</v>
      </c>
      <c r="H330" s="4" t="s">
        <v>440</v>
      </c>
      <c r="I330" s="11"/>
      <c r="J330" s="10">
        <v>14894.28</v>
      </c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25">
        <f t="shared" si="25"/>
        <v>14894.28</v>
      </c>
      <c r="W330" s="127" t="str">
        <f t="shared" si="26"/>
        <v>114101505910</v>
      </c>
      <c r="X330" s="128">
        <f>VLOOKUP(W330,Factors!$F$4:$H$6200,3,FALSE)</f>
        <v>0.11639999999999995</v>
      </c>
      <c r="Y330" s="127" t="str">
        <f>VLOOKUP(W330,Factors!$F$4:$H$6200,2,FALSE)</f>
        <v>Customers-Res</v>
      </c>
      <c r="Z330" s="129">
        <f t="shared" si="27"/>
        <v>1733.6941919999992</v>
      </c>
      <c r="AA330" s="129">
        <f t="shared" si="28"/>
        <v>13160.585808000002</v>
      </c>
      <c r="AB330" s="129">
        <f t="shared" si="29"/>
        <v>14894.28</v>
      </c>
    </row>
    <row r="331" spans="1:28" ht="15.75" thickBot="1" x14ac:dyDescent="0.3">
      <c r="A331" s="141" t="s">
        <v>883</v>
      </c>
      <c r="B331" s="4" t="s">
        <v>759</v>
      </c>
      <c r="C331" s="4" t="s">
        <v>760</v>
      </c>
      <c r="D331" s="4" t="s">
        <v>884</v>
      </c>
      <c r="E331" s="4" t="s">
        <v>885</v>
      </c>
      <c r="F331" s="4" t="s">
        <v>120</v>
      </c>
      <c r="G331" s="4" t="s">
        <v>121</v>
      </c>
      <c r="H331" s="4" t="s">
        <v>440</v>
      </c>
      <c r="I331" s="8">
        <v>8730.15</v>
      </c>
      <c r="J331" s="8">
        <v>7136.84</v>
      </c>
      <c r="K331" s="8">
        <v>7225.36</v>
      </c>
      <c r="L331" s="8">
        <v>8427.5499999999993</v>
      </c>
      <c r="M331" s="8">
        <v>7371.82</v>
      </c>
      <c r="N331" s="8">
        <v>8592.32</v>
      </c>
      <c r="O331" s="8">
        <v>8494.68</v>
      </c>
      <c r="P331" s="8">
        <v>7640.33</v>
      </c>
      <c r="Q331" s="8">
        <v>8132.81</v>
      </c>
      <c r="R331" s="8">
        <v>8611.94</v>
      </c>
      <c r="S331" s="8">
        <v>7902.58</v>
      </c>
      <c r="T331" s="8">
        <v>7603.91</v>
      </c>
      <c r="U331" s="125">
        <f t="shared" si="25"/>
        <v>95870.290000000008</v>
      </c>
      <c r="W331" s="127" t="str">
        <f t="shared" si="26"/>
        <v>114101505910</v>
      </c>
      <c r="X331" s="128">
        <f>VLOOKUP(W331,Factors!$F$4:$H$6200,3,FALSE)</f>
        <v>0.11639999999999995</v>
      </c>
      <c r="Y331" s="127" t="str">
        <f>VLOOKUP(W331,Factors!$F$4:$H$6200,2,FALSE)</f>
        <v>Customers-Res</v>
      </c>
      <c r="Z331" s="129">
        <f t="shared" si="27"/>
        <v>11159.301755999995</v>
      </c>
      <c r="AA331" s="129">
        <f t="shared" si="28"/>
        <v>84710.988244000007</v>
      </c>
      <c r="AB331" s="129">
        <f t="shared" si="29"/>
        <v>95870.290000000008</v>
      </c>
    </row>
    <row r="332" spans="1:28" ht="15.75" thickBot="1" x14ac:dyDescent="0.3">
      <c r="A332" s="141" t="s">
        <v>883</v>
      </c>
      <c r="B332" s="4" t="s">
        <v>759</v>
      </c>
      <c r="C332" s="4" t="s">
        <v>760</v>
      </c>
      <c r="D332" s="4" t="s">
        <v>884</v>
      </c>
      <c r="E332" s="4" t="s">
        <v>885</v>
      </c>
      <c r="F332" s="4" t="s">
        <v>122</v>
      </c>
      <c r="G332" s="4" t="s">
        <v>123</v>
      </c>
      <c r="H332" s="4" t="s">
        <v>440</v>
      </c>
      <c r="I332" s="10">
        <v>36.08</v>
      </c>
      <c r="J332" s="11"/>
      <c r="K332" s="10">
        <v>375.31</v>
      </c>
      <c r="L332" s="10">
        <v>265.45999999999998</v>
      </c>
      <c r="M332" s="10">
        <v>265.48</v>
      </c>
      <c r="N332" s="10">
        <v>704.86</v>
      </c>
      <c r="O332" s="10">
        <v>146.47</v>
      </c>
      <c r="P332" s="10">
        <v>274.63</v>
      </c>
      <c r="Q332" s="10">
        <v>270.69</v>
      </c>
      <c r="R332" s="10">
        <v>214.68</v>
      </c>
      <c r="S332" s="10">
        <v>140.01</v>
      </c>
      <c r="T332" s="10">
        <v>121.35</v>
      </c>
      <c r="U332" s="125">
        <f t="shared" si="25"/>
        <v>2815.02</v>
      </c>
      <c r="W332" s="127" t="str">
        <f t="shared" si="26"/>
        <v>114101505910</v>
      </c>
      <c r="X332" s="128">
        <f>VLOOKUP(W332,Factors!$F$4:$H$6200,3,FALSE)</f>
        <v>0.11639999999999995</v>
      </c>
      <c r="Y332" s="127" t="str">
        <f>VLOOKUP(W332,Factors!$F$4:$H$6200,2,FALSE)</f>
        <v>Customers-Res</v>
      </c>
      <c r="Z332" s="129">
        <f t="shared" si="27"/>
        <v>327.66832799999986</v>
      </c>
      <c r="AA332" s="129">
        <f t="shared" si="28"/>
        <v>2487.3516720000002</v>
      </c>
      <c r="AB332" s="129">
        <f t="shared" si="29"/>
        <v>2815.02</v>
      </c>
    </row>
    <row r="333" spans="1:28" ht="15.75" thickBot="1" x14ac:dyDescent="0.3">
      <c r="A333" s="141" t="s">
        <v>883</v>
      </c>
      <c r="B333" s="4" t="s">
        <v>759</v>
      </c>
      <c r="C333" s="4" t="s">
        <v>760</v>
      </c>
      <c r="D333" s="4" t="s">
        <v>884</v>
      </c>
      <c r="E333" s="4" t="s">
        <v>885</v>
      </c>
      <c r="F333" s="4" t="s">
        <v>112</v>
      </c>
      <c r="G333" s="4" t="s">
        <v>113</v>
      </c>
      <c r="H333" s="4" t="s">
        <v>440</v>
      </c>
      <c r="I333" s="8">
        <v>1207.98</v>
      </c>
      <c r="J333" s="8">
        <v>1102.94</v>
      </c>
      <c r="K333" s="8">
        <v>1119.74</v>
      </c>
      <c r="L333" s="8">
        <v>1279.6600000000001</v>
      </c>
      <c r="M333" s="8">
        <v>1066.3900000000001</v>
      </c>
      <c r="N333" s="8">
        <v>1173.04</v>
      </c>
      <c r="O333" s="8">
        <v>1173.04</v>
      </c>
      <c r="P333" s="8">
        <v>1119.71</v>
      </c>
      <c r="Q333" s="8">
        <v>1195.92</v>
      </c>
      <c r="R333" s="8">
        <v>1250.25</v>
      </c>
      <c r="S333" s="8">
        <v>1141.56</v>
      </c>
      <c r="T333" s="8">
        <v>1195.9000000000001</v>
      </c>
      <c r="U333" s="125">
        <f t="shared" si="25"/>
        <v>14026.13</v>
      </c>
      <c r="W333" s="127" t="str">
        <f t="shared" si="26"/>
        <v>114101505910</v>
      </c>
      <c r="X333" s="128">
        <f>VLOOKUP(W333,Factors!$F$4:$H$6200,3,FALSE)</f>
        <v>0.11639999999999995</v>
      </c>
      <c r="Y333" s="127" t="str">
        <f>VLOOKUP(W333,Factors!$F$4:$H$6200,2,FALSE)</f>
        <v>Customers-Res</v>
      </c>
      <c r="Z333" s="129">
        <f t="shared" si="27"/>
        <v>1632.6415319999992</v>
      </c>
      <c r="AA333" s="129">
        <f t="shared" si="28"/>
        <v>12393.488468</v>
      </c>
      <c r="AB333" s="129">
        <f t="shared" si="29"/>
        <v>14026.13</v>
      </c>
    </row>
    <row r="334" spans="1:28" ht="15.75" thickBot="1" x14ac:dyDescent="0.3">
      <c r="A334" s="141" t="s">
        <v>886</v>
      </c>
      <c r="B334" s="4" t="s">
        <v>821</v>
      </c>
      <c r="C334" s="4" t="s">
        <v>822</v>
      </c>
      <c r="D334" s="4" t="s">
        <v>887</v>
      </c>
      <c r="E334" s="4" t="s">
        <v>888</v>
      </c>
      <c r="F334" s="4" t="s">
        <v>108</v>
      </c>
      <c r="G334" s="4" t="s">
        <v>109</v>
      </c>
      <c r="H334" s="4" t="s">
        <v>825</v>
      </c>
      <c r="I334" s="10">
        <v>5013.88</v>
      </c>
      <c r="J334" s="10">
        <v>5383.32</v>
      </c>
      <c r="K334" s="10">
        <v>-16413.86</v>
      </c>
      <c r="L334" s="10">
        <v>4917.93</v>
      </c>
      <c r="M334" s="10">
        <v>6016.66</v>
      </c>
      <c r="N334" s="10">
        <v>6542.34</v>
      </c>
      <c r="O334" s="10">
        <v>4993.49</v>
      </c>
      <c r="P334" s="10">
        <v>6215.22</v>
      </c>
      <c r="Q334" s="10">
        <v>6542.34</v>
      </c>
      <c r="R334" s="10">
        <v>5154.57</v>
      </c>
      <c r="S334" s="10">
        <v>3271.17</v>
      </c>
      <c r="T334" s="10">
        <v>2973.79</v>
      </c>
      <c r="U334" s="125">
        <f t="shared" si="25"/>
        <v>40610.85</v>
      </c>
      <c r="W334" s="127" t="str">
        <f t="shared" si="26"/>
        <v>115404855911</v>
      </c>
      <c r="X334" s="128">
        <f>VLOOKUP(W334,Factors!$F$4:$H$6200,3,FALSE)</f>
        <v>0.11529999999999996</v>
      </c>
      <c r="Y334" s="127" t="str">
        <f>VLOOKUP(W334,Factors!$F$4:$H$6200,2,FALSE)</f>
        <v>Customers-All</v>
      </c>
      <c r="Z334" s="129">
        <f t="shared" si="27"/>
        <v>4682.4310049999985</v>
      </c>
      <c r="AA334" s="129">
        <f t="shared" si="28"/>
        <v>35928.418995</v>
      </c>
      <c r="AB334" s="129">
        <f t="shared" si="29"/>
        <v>40610.85</v>
      </c>
    </row>
    <row r="335" spans="1:28" ht="15.75" thickBot="1" x14ac:dyDescent="0.3">
      <c r="A335" s="141" t="s">
        <v>886</v>
      </c>
      <c r="B335" s="4" t="s">
        <v>821</v>
      </c>
      <c r="C335" s="4" t="s">
        <v>822</v>
      </c>
      <c r="D335" s="4" t="s">
        <v>887</v>
      </c>
      <c r="E335" s="4" t="s">
        <v>888</v>
      </c>
      <c r="F335" s="4" t="s">
        <v>112</v>
      </c>
      <c r="G335" s="4" t="s">
        <v>113</v>
      </c>
      <c r="H335" s="4" t="s">
        <v>825</v>
      </c>
      <c r="I335" s="8">
        <v>864.51</v>
      </c>
      <c r="J335" s="8">
        <v>864.5</v>
      </c>
      <c r="K335" s="8">
        <v>-2593.5</v>
      </c>
      <c r="L335" s="8">
        <v>864.48</v>
      </c>
      <c r="M335" s="8">
        <v>864.49</v>
      </c>
      <c r="N335" s="8">
        <v>893.02</v>
      </c>
      <c r="O335" s="8">
        <v>893.03</v>
      </c>
      <c r="P335" s="8">
        <v>893.02</v>
      </c>
      <c r="Q335" s="8">
        <v>893.02</v>
      </c>
      <c r="R335" s="8">
        <v>893.01</v>
      </c>
      <c r="S335" s="8">
        <v>446.51</v>
      </c>
      <c r="T335" s="8">
        <v>568.29</v>
      </c>
      <c r="U335" s="125">
        <f t="shared" si="25"/>
        <v>6344.38</v>
      </c>
      <c r="W335" s="127" t="str">
        <f t="shared" si="26"/>
        <v>115404855911</v>
      </c>
      <c r="X335" s="128">
        <f>VLOOKUP(W335,Factors!$F$4:$H$6200,3,FALSE)</f>
        <v>0.11529999999999996</v>
      </c>
      <c r="Y335" s="127" t="str">
        <f>VLOOKUP(W335,Factors!$F$4:$H$6200,2,FALSE)</f>
        <v>Customers-All</v>
      </c>
      <c r="Z335" s="129">
        <f t="shared" si="27"/>
        <v>731.5070139999998</v>
      </c>
      <c r="AA335" s="129">
        <f t="shared" si="28"/>
        <v>5612.8729860000003</v>
      </c>
      <c r="AB335" s="129">
        <f t="shared" si="29"/>
        <v>6344.38</v>
      </c>
    </row>
    <row r="336" spans="1:28" ht="15.75" thickBot="1" x14ac:dyDescent="0.3">
      <c r="A336" s="141" t="s">
        <v>886</v>
      </c>
      <c r="B336" s="4" t="s">
        <v>889</v>
      </c>
      <c r="C336" s="4" t="s">
        <v>890</v>
      </c>
      <c r="D336" s="4" t="s">
        <v>887</v>
      </c>
      <c r="E336" s="4" t="s">
        <v>888</v>
      </c>
      <c r="F336" s="4" t="s">
        <v>108</v>
      </c>
      <c r="G336" s="4" t="s">
        <v>109</v>
      </c>
      <c r="H336" s="4" t="s">
        <v>825</v>
      </c>
      <c r="I336" s="10">
        <v>1793.24</v>
      </c>
      <c r="J336" s="10">
        <v>1542.04</v>
      </c>
      <c r="K336" s="10">
        <v>958.34</v>
      </c>
      <c r="L336" s="10">
        <v>1749.68</v>
      </c>
      <c r="M336" s="10">
        <v>1916.66</v>
      </c>
      <c r="N336" s="10">
        <v>1880.92</v>
      </c>
      <c r="O336" s="10">
        <v>1844.92</v>
      </c>
      <c r="P336" s="10">
        <v>1781.93</v>
      </c>
      <c r="Q336" s="10">
        <v>1349.95</v>
      </c>
      <c r="R336" s="10">
        <v>1724.92</v>
      </c>
      <c r="S336" s="10">
        <v>1439.94</v>
      </c>
      <c r="T336" s="10">
        <v>1709.93</v>
      </c>
      <c r="U336" s="125">
        <f t="shared" si="25"/>
        <v>19692.47</v>
      </c>
      <c r="W336" s="127" t="str">
        <f t="shared" si="26"/>
        <v>520204855911</v>
      </c>
      <c r="X336" s="128">
        <f>VLOOKUP(W336,Factors!$F$4:$H$6200,3,FALSE)</f>
        <v>0.11529999999999996</v>
      </c>
      <c r="Y336" s="127" t="str">
        <f>VLOOKUP(W336,Factors!$F$4:$H$6200,2,FALSE)</f>
        <v>customers-all</v>
      </c>
      <c r="Z336" s="129">
        <f t="shared" si="27"/>
        <v>2270.5417909999992</v>
      </c>
      <c r="AA336" s="129">
        <f t="shared" si="28"/>
        <v>17421.928209000002</v>
      </c>
      <c r="AB336" s="129">
        <f t="shared" si="29"/>
        <v>19692.47</v>
      </c>
    </row>
    <row r="337" spans="1:28" ht="15.75" thickBot="1" x14ac:dyDescent="0.3">
      <c r="A337" s="141" t="s">
        <v>886</v>
      </c>
      <c r="B337" s="4" t="s">
        <v>889</v>
      </c>
      <c r="C337" s="4" t="s">
        <v>890</v>
      </c>
      <c r="D337" s="4" t="s">
        <v>887</v>
      </c>
      <c r="E337" s="4" t="s">
        <v>888</v>
      </c>
      <c r="F337" s="4" t="s">
        <v>110</v>
      </c>
      <c r="G337" s="4" t="s">
        <v>111</v>
      </c>
      <c r="H337" s="4" t="s">
        <v>825</v>
      </c>
      <c r="I337" s="8">
        <v>63.27</v>
      </c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125">
        <f t="shared" si="25"/>
        <v>63.27</v>
      </c>
      <c r="W337" s="127" t="str">
        <f t="shared" si="26"/>
        <v>520204855911</v>
      </c>
      <c r="X337" s="128">
        <f>VLOOKUP(W337,Factors!$F$4:$H$6200,3,FALSE)</f>
        <v>0.11529999999999996</v>
      </c>
      <c r="Y337" s="127" t="str">
        <f>VLOOKUP(W337,Factors!$F$4:$H$6200,2,FALSE)</f>
        <v>customers-all</v>
      </c>
      <c r="Z337" s="129">
        <f t="shared" si="27"/>
        <v>7.295030999999998</v>
      </c>
      <c r="AA337" s="129">
        <f t="shared" si="28"/>
        <v>55.974969000000002</v>
      </c>
      <c r="AB337" s="129">
        <f t="shared" si="29"/>
        <v>63.269999999999996</v>
      </c>
    </row>
    <row r="338" spans="1:28" ht="15.75" thickBot="1" x14ac:dyDescent="0.3">
      <c r="A338" s="141" t="s">
        <v>886</v>
      </c>
      <c r="B338" s="4" t="s">
        <v>889</v>
      </c>
      <c r="C338" s="4" t="s">
        <v>890</v>
      </c>
      <c r="D338" s="4" t="s">
        <v>887</v>
      </c>
      <c r="E338" s="4" t="s">
        <v>888</v>
      </c>
      <c r="F338" s="4" t="s">
        <v>112</v>
      </c>
      <c r="G338" s="4" t="s">
        <v>113</v>
      </c>
      <c r="H338" s="4" t="s">
        <v>825</v>
      </c>
      <c r="I338" s="10">
        <v>261.63</v>
      </c>
      <c r="J338" s="10">
        <v>261.62</v>
      </c>
      <c r="K338" s="10">
        <v>261.64</v>
      </c>
      <c r="L338" s="10">
        <v>261.62</v>
      </c>
      <c r="M338" s="10">
        <v>261.62</v>
      </c>
      <c r="N338" s="10">
        <v>270.26</v>
      </c>
      <c r="O338" s="10">
        <v>270.26</v>
      </c>
      <c r="P338" s="10">
        <v>270.25</v>
      </c>
      <c r="Q338" s="10">
        <v>270.26</v>
      </c>
      <c r="R338" s="10">
        <v>270.26</v>
      </c>
      <c r="S338" s="10">
        <v>270.25</v>
      </c>
      <c r="T338" s="10">
        <v>270.26</v>
      </c>
      <c r="U338" s="125">
        <f t="shared" si="25"/>
        <v>3199.9300000000003</v>
      </c>
      <c r="W338" s="127" t="str">
        <f t="shared" si="26"/>
        <v>520204855911</v>
      </c>
      <c r="X338" s="128">
        <f>VLOOKUP(W338,Factors!$F$4:$H$6200,3,FALSE)</f>
        <v>0.11529999999999996</v>
      </c>
      <c r="Y338" s="127" t="str">
        <f>VLOOKUP(W338,Factors!$F$4:$H$6200,2,FALSE)</f>
        <v>customers-all</v>
      </c>
      <c r="Z338" s="129">
        <f t="shared" si="27"/>
        <v>368.95192899999989</v>
      </c>
      <c r="AA338" s="129">
        <f t="shared" si="28"/>
        <v>2830.9780710000005</v>
      </c>
      <c r="AB338" s="129">
        <f t="shared" si="29"/>
        <v>3199.9300000000003</v>
      </c>
    </row>
    <row r="339" spans="1:28" ht="15.75" thickBot="1" x14ac:dyDescent="0.3">
      <c r="A339" s="141" t="s">
        <v>891</v>
      </c>
      <c r="B339" s="4" t="s">
        <v>314</v>
      </c>
      <c r="C339" s="4" t="s">
        <v>315</v>
      </c>
      <c r="D339" s="4" t="s">
        <v>892</v>
      </c>
      <c r="E339" s="4" t="s">
        <v>893</v>
      </c>
      <c r="F339" s="4" t="s">
        <v>108</v>
      </c>
      <c r="G339" s="4" t="s">
        <v>109</v>
      </c>
      <c r="H339" s="4" t="s">
        <v>781</v>
      </c>
      <c r="I339" s="8">
        <v>6658.26</v>
      </c>
      <c r="J339" s="8">
        <v>6322.46</v>
      </c>
      <c r="K339" s="8">
        <v>5460.49</v>
      </c>
      <c r="L339" s="8">
        <v>7316.19</v>
      </c>
      <c r="M339" s="8">
        <v>7323.86</v>
      </c>
      <c r="N339" s="8">
        <v>8197.07</v>
      </c>
      <c r="O339" s="8">
        <v>7916.31</v>
      </c>
      <c r="P339" s="8">
        <v>5715.94</v>
      </c>
      <c r="Q339" s="8">
        <v>6329.47</v>
      </c>
      <c r="R339" s="8">
        <v>5709.41</v>
      </c>
      <c r="S339" s="8">
        <v>5112.16</v>
      </c>
      <c r="T339" s="8">
        <v>4728.82</v>
      </c>
      <c r="U339" s="125">
        <f t="shared" si="25"/>
        <v>76790.44</v>
      </c>
      <c r="W339" s="127" t="str">
        <f t="shared" si="26"/>
        <v>113305015912</v>
      </c>
      <c r="X339" s="128">
        <f>VLOOKUP(W339,Factors!$F$4:$H$6200,3,FALSE)</f>
        <v>0.11529999999999996</v>
      </c>
      <c r="Y339" s="127" t="str">
        <f>VLOOKUP(W339,Factors!$F$4:$H$6200,2,FALSE)</f>
        <v>Customers-All</v>
      </c>
      <c r="Z339" s="129">
        <f t="shared" si="27"/>
        <v>8853.9377319999967</v>
      </c>
      <c r="AA339" s="129">
        <f t="shared" si="28"/>
        <v>67936.502268000011</v>
      </c>
      <c r="AB339" s="129">
        <f t="shared" si="29"/>
        <v>76790.44</v>
      </c>
    </row>
    <row r="340" spans="1:28" ht="15.75" thickBot="1" x14ac:dyDescent="0.3">
      <c r="A340" s="141" t="s">
        <v>891</v>
      </c>
      <c r="B340" s="4" t="s">
        <v>314</v>
      </c>
      <c r="C340" s="4" t="s">
        <v>315</v>
      </c>
      <c r="D340" s="4" t="s">
        <v>892</v>
      </c>
      <c r="E340" s="4" t="s">
        <v>893</v>
      </c>
      <c r="F340" s="4" t="s">
        <v>110</v>
      </c>
      <c r="G340" s="4" t="s">
        <v>111</v>
      </c>
      <c r="H340" s="4" t="s">
        <v>781</v>
      </c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0">
        <v>60.64</v>
      </c>
      <c r="T340" s="11"/>
      <c r="U340" s="125">
        <f t="shared" si="25"/>
        <v>60.64</v>
      </c>
      <c r="W340" s="127" t="str">
        <f t="shared" si="26"/>
        <v>113305015912</v>
      </c>
      <c r="X340" s="128">
        <f>VLOOKUP(W340,Factors!$F$4:$H$6200,3,FALSE)</f>
        <v>0.11529999999999996</v>
      </c>
      <c r="Y340" s="127" t="str">
        <f>VLOOKUP(W340,Factors!$F$4:$H$6200,2,FALSE)</f>
        <v>Customers-All</v>
      </c>
      <c r="Z340" s="129">
        <f t="shared" si="27"/>
        <v>6.9917919999999976</v>
      </c>
      <c r="AA340" s="129">
        <f t="shared" si="28"/>
        <v>53.648208000000004</v>
      </c>
      <c r="AB340" s="129">
        <f t="shared" si="29"/>
        <v>60.64</v>
      </c>
    </row>
    <row r="341" spans="1:28" ht="15.75" thickBot="1" x14ac:dyDescent="0.3">
      <c r="A341" s="141" t="s">
        <v>891</v>
      </c>
      <c r="B341" s="4" t="s">
        <v>314</v>
      </c>
      <c r="C341" s="4" t="s">
        <v>315</v>
      </c>
      <c r="D341" s="4" t="s">
        <v>892</v>
      </c>
      <c r="E341" s="4" t="s">
        <v>893</v>
      </c>
      <c r="F341" s="4" t="s">
        <v>112</v>
      </c>
      <c r="G341" s="4" t="s">
        <v>113</v>
      </c>
      <c r="H341" s="4" t="s">
        <v>781</v>
      </c>
      <c r="I341" s="8">
        <v>1033.31</v>
      </c>
      <c r="J341" s="8">
        <v>1037.53</v>
      </c>
      <c r="K341" s="8">
        <v>1037.53</v>
      </c>
      <c r="L341" s="8">
        <v>1037.53</v>
      </c>
      <c r="M341" s="8">
        <v>1037.51</v>
      </c>
      <c r="N341" s="8">
        <v>1065.0999999999999</v>
      </c>
      <c r="O341" s="8">
        <v>1085.73</v>
      </c>
      <c r="P341" s="8">
        <v>875.32</v>
      </c>
      <c r="Q341" s="8">
        <v>875.32</v>
      </c>
      <c r="R341" s="8">
        <v>875.31</v>
      </c>
      <c r="S341" s="8">
        <v>875.31</v>
      </c>
      <c r="T341" s="8">
        <v>721.34</v>
      </c>
      <c r="U341" s="125">
        <f t="shared" si="25"/>
        <v>11556.839999999998</v>
      </c>
      <c r="W341" s="127" t="str">
        <f t="shared" si="26"/>
        <v>113305015912</v>
      </c>
      <c r="X341" s="128">
        <f>VLOOKUP(W341,Factors!$F$4:$H$6200,3,FALSE)</f>
        <v>0.11529999999999996</v>
      </c>
      <c r="Y341" s="127" t="str">
        <f>VLOOKUP(W341,Factors!$F$4:$H$6200,2,FALSE)</f>
        <v>Customers-All</v>
      </c>
      <c r="Z341" s="129">
        <f t="shared" si="27"/>
        <v>1332.5036519999994</v>
      </c>
      <c r="AA341" s="129">
        <f t="shared" si="28"/>
        <v>10224.336347999999</v>
      </c>
      <c r="AB341" s="129">
        <f t="shared" si="29"/>
        <v>11556.839999999998</v>
      </c>
    </row>
    <row r="342" spans="1:28" ht="15.75" thickBot="1" x14ac:dyDescent="0.3">
      <c r="A342" s="141" t="s">
        <v>891</v>
      </c>
      <c r="B342" s="4" t="s">
        <v>314</v>
      </c>
      <c r="C342" s="4" t="s">
        <v>315</v>
      </c>
      <c r="D342" s="4" t="s">
        <v>901</v>
      </c>
      <c r="E342" s="4" t="s">
        <v>902</v>
      </c>
      <c r="F342" s="4" t="s">
        <v>108</v>
      </c>
      <c r="G342" s="4" t="s">
        <v>109</v>
      </c>
      <c r="H342" s="4" t="s">
        <v>784</v>
      </c>
      <c r="I342" s="8">
        <v>11563.12</v>
      </c>
      <c r="J342" s="8">
        <v>10485.25</v>
      </c>
      <c r="K342" s="8">
        <v>10332.61</v>
      </c>
      <c r="L342" s="8">
        <v>11117.87</v>
      </c>
      <c r="M342" s="8">
        <v>11683.12</v>
      </c>
      <c r="N342" s="8">
        <v>12678.3</v>
      </c>
      <c r="O342" s="8">
        <v>12402.45</v>
      </c>
      <c r="P342" s="8">
        <v>11259.55</v>
      </c>
      <c r="Q342" s="8">
        <v>11948.03</v>
      </c>
      <c r="R342" s="8">
        <v>11288.03</v>
      </c>
      <c r="S342" s="8">
        <v>11167.79</v>
      </c>
      <c r="T342" s="8">
        <v>11404.58</v>
      </c>
      <c r="U342" s="125">
        <f t="shared" si="25"/>
        <v>137330.69999999998</v>
      </c>
      <c r="W342" s="127" t="str">
        <f t="shared" si="26"/>
        <v>113305020912</v>
      </c>
      <c r="X342" s="128">
        <f>VLOOKUP(W342,Factors!$F$4:$H$6200,3,FALSE)</f>
        <v>0.11529999999999996</v>
      </c>
      <c r="Y342" s="127" t="str">
        <f>VLOOKUP(W342,Factors!$F$4:$H$6200,2,FALSE)</f>
        <v>Customers-All</v>
      </c>
      <c r="Z342" s="129">
        <f t="shared" si="27"/>
        <v>15834.229709999992</v>
      </c>
      <c r="AA342" s="129">
        <f t="shared" si="28"/>
        <v>121496.47029</v>
      </c>
      <c r="AB342" s="129">
        <f t="shared" si="29"/>
        <v>137330.69999999998</v>
      </c>
    </row>
    <row r="343" spans="1:28" ht="15.75" thickBot="1" x14ac:dyDescent="0.3">
      <c r="A343" s="141" t="s">
        <v>891</v>
      </c>
      <c r="B343" s="4" t="s">
        <v>314</v>
      </c>
      <c r="C343" s="4" t="s">
        <v>315</v>
      </c>
      <c r="D343" s="4" t="s">
        <v>901</v>
      </c>
      <c r="E343" s="4" t="s">
        <v>902</v>
      </c>
      <c r="F343" s="4" t="s">
        <v>112</v>
      </c>
      <c r="G343" s="4" t="s">
        <v>113</v>
      </c>
      <c r="H343" s="4" t="s">
        <v>784</v>
      </c>
      <c r="I343" s="10">
        <v>1686.85</v>
      </c>
      <c r="J343" s="10">
        <v>1686.86</v>
      </c>
      <c r="K343" s="10">
        <v>1686.85</v>
      </c>
      <c r="L343" s="10">
        <v>1686.88</v>
      </c>
      <c r="M343" s="10">
        <v>1686.85</v>
      </c>
      <c r="N343" s="10">
        <v>1743.71</v>
      </c>
      <c r="O343" s="10">
        <v>1743.72</v>
      </c>
      <c r="P343" s="10">
        <v>1743.71</v>
      </c>
      <c r="Q343" s="10">
        <v>1743.73</v>
      </c>
      <c r="R343" s="10">
        <v>1743.71</v>
      </c>
      <c r="S343" s="10">
        <v>1743.71</v>
      </c>
      <c r="T343" s="10">
        <v>1743.71</v>
      </c>
      <c r="U343" s="125">
        <f t="shared" si="25"/>
        <v>20640.289999999997</v>
      </c>
      <c r="W343" s="127" t="str">
        <f t="shared" si="26"/>
        <v>113305020912</v>
      </c>
      <c r="X343" s="128">
        <f>VLOOKUP(W343,Factors!$F$4:$H$6200,3,FALSE)</f>
        <v>0.11529999999999996</v>
      </c>
      <c r="Y343" s="127" t="str">
        <f>VLOOKUP(W343,Factors!$F$4:$H$6200,2,FALSE)</f>
        <v>Customers-All</v>
      </c>
      <c r="Z343" s="129">
        <f t="shared" si="27"/>
        <v>2379.8254369999986</v>
      </c>
      <c r="AA343" s="129">
        <f t="shared" si="28"/>
        <v>18260.464562999998</v>
      </c>
      <c r="AB343" s="129">
        <f t="shared" si="29"/>
        <v>20640.289999999997</v>
      </c>
    </row>
    <row r="344" spans="1:28" ht="15.75" thickBot="1" x14ac:dyDescent="0.3">
      <c r="A344" s="141" t="s">
        <v>891</v>
      </c>
      <c r="B344" s="4" t="s">
        <v>796</v>
      </c>
      <c r="C344" s="4" t="s">
        <v>797</v>
      </c>
      <c r="D344" s="4" t="s">
        <v>892</v>
      </c>
      <c r="E344" s="4" t="s">
        <v>893</v>
      </c>
      <c r="F344" s="4" t="s">
        <v>108</v>
      </c>
      <c r="G344" s="4" t="s">
        <v>109</v>
      </c>
      <c r="H344" s="4" t="s">
        <v>781</v>
      </c>
      <c r="I344" s="10">
        <v>12768.73</v>
      </c>
      <c r="J344" s="10">
        <v>11311.57</v>
      </c>
      <c r="K344" s="10">
        <v>9963.41</v>
      </c>
      <c r="L344" s="10">
        <v>13935.57</v>
      </c>
      <c r="M344" s="10">
        <v>18891.41</v>
      </c>
      <c r="N344" s="10">
        <v>18032.07</v>
      </c>
      <c r="O344" s="10">
        <v>20362.93</v>
      </c>
      <c r="P344" s="10">
        <v>18304.060000000001</v>
      </c>
      <c r="Q344" s="10">
        <v>12290.71</v>
      </c>
      <c r="R344" s="10">
        <v>10718.97</v>
      </c>
      <c r="S344" s="10">
        <v>10783.37</v>
      </c>
      <c r="T344" s="10">
        <v>10826.99</v>
      </c>
      <c r="U344" s="125">
        <f t="shared" si="25"/>
        <v>168189.78999999998</v>
      </c>
      <c r="W344" s="127" t="str">
        <f t="shared" si="26"/>
        <v>115155015912</v>
      </c>
      <c r="X344" s="128">
        <f>VLOOKUP(W344,Factors!$F$4:$H$6200,3,FALSE)</f>
        <v>0.11529999999999996</v>
      </c>
      <c r="Y344" s="127" t="str">
        <f>VLOOKUP(W344,Factors!$F$4:$H$6200,2,FALSE)</f>
        <v>Customers-All</v>
      </c>
      <c r="Z344" s="129">
        <f t="shared" si="27"/>
        <v>19392.282786999989</v>
      </c>
      <c r="AA344" s="129">
        <f t="shared" si="28"/>
        <v>148797.50721299998</v>
      </c>
      <c r="AB344" s="129">
        <f t="shared" si="29"/>
        <v>168189.78999999998</v>
      </c>
    </row>
    <row r="345" spans="1:28" ht="15.75" thickBot="1" x14ac:dyDescent="0.3">
      <c r="A345" s="141" t="s">
        <v>891</v>
      </c>
      <c r="B345" s="4" t="s">
        <v>796</v>
      </c>
      <c r="C345" s="4" t="s">
        <v>797</v>
      </c>
      <c r="D345" s="4" t="s">
        <v>892</v>
      </c>
      <c r="E345" s="4" t="s">
        <v>893</v>
      </c>
      <c r="F345" s="4" t="s">
        <v>112</v>
      </c>
      <c r="G345" s="4" t="s">
        <v>113</v>
      </c>
      <c r="H345" s="4" t="s">
        <v>781</v>
      </c>
      <c r="I345" s="8">
        <v>1890.06</v>
      </c>
      <c r="J345" s="8">
        <v>1894.14</v>
      </c>
      <c r="K345" s="8">
        <v>1894.12</v>
      </c>
      <c r="L345" s="8">
        <v>2064.09</v>
      </c>
      <c r="M345" s="8">
        <v>2709.92</v>
      </c>
      <c r="N345" s="8">
        <v>2797.91</v>
      </c>
      <c r="O345" s="8">
        <v>2802.08</v>
      </c>
      <c r="P345" s="8">
        <v>2802.08</v>
      </c>
      <c r="Q345" s="8">
        <v>1728.51</v>
      </c>
      <c r="R345" s="8">
        <v>1728.5</v>
      </c>
      <c r="S345" s="8">
        <v>1728.49</v>
      </c>
      <c r="T345" s="8">
        <v>1728.5</v>
      </c>
      <c r="U345" s="125">
        <f t="shared" si="25"/>
        <v>25768.400000000001</v>
      </c>
      <c r="W345" s="127" t="str">
        <f t="shared" si="26"/>
        <v>115155015912</v>
      </c>
      <c r="X345" s="128">
        <f>VLOOKUP(W345,Factors!$F$4:$H$6200,3,FALSE)</f>
        <v>0.11529999999999996</v>
      </c>
      <c r="Y345" s="127" t="str">
        <f>VLOOKUP(W345,Factors!$F$4:$H$6200,2,FALSE)</f>
        <v>Customers-All</v>
      </c>
      <c r="Z345" s="129">
        <f t="shared" si="27"/>
        <v>2971.0965199999991</v>
      </c>
      <c r="AA345" s="129">
        <f t="shared" si="28"/>
        <v>22797.303480000002</v>
      </c>
      <c r="AB345" s="129">
        <f t="shared" si="29"/>
        <v>25768.400000000001</v>
      </c>
    </row>
    <row r="346" spans="1:28" ht="15.75" thickBot="1" x14ac:dyDescent="0.3">
      <c r="A346" s="141" t="s">
        <v>891</v>
      </c>
      <c r="B346" s="4" t="s">
        <v>796</v>
      </c>
      <c r="C346" s="4" t="s">
        <v>797</v>
      </c>
      <c r="D346" s="4" t="s">
        <v>901</v>
      </c>
      <c r="E346" s="4" t="s">
        <v>902</v>
      </c>
      <c r="F346" s="4" t="s">
        <v>108</v>
      </c>
      <c r="G346" s="4" t="s">
        <v>109</v>
      </c>
      <c r="H346" s="4" t="s">
        <v>784</v>
      </c>
      <c r="I346" s="8">
        <v>4444.53</v>
      </c>
      <c r="J346" s="8">
        <v>3540.46</v>
      </c>
      <c r="K346" s="8">
        <v>3795.29</v>
      </c>
      <c r="L346" s="8">
        <v>4421.18</v>
      </c>
      <c r="M346" s="8">
        <v>4428.49</v>
      </c>
      <c r="N346" s="8">
        <v>4720.8900000000003</v>
      </c>
      <c r="O346" s="8">
        <v>5029.24</v>
      </c>
      <c r="P346" s="8">
        <v>4874.13</v>
      </c>
      <c r="Q346" s="8">
        <v>5625.1</v>
      </c>
      <c r="R346" s="8">
        <v>5708.36</v>
      </c>
      <c r="S346" s="8">
        <v>3777.24</v>
      </c>
      <c r="T346" s="8">
        <v>2971.1</v>
      </c>
      <c r="U346" s="125">
        <f t="shared" si="25"/>
        <v>53336.009999999987</v>
      </c>
      <c r="W346" s="127" t="str">
        <f t="shared" si="26"/>
        <v>115155020912</v>
      </c>
      <c r="X346" s="128">
        <f>VLOOKUP(W346,Factors!$F$4:$H$6200,3,FALSE)</f>
        <v>0.11529999999999996</v>
      </c>
      <c r="Y346" s="127" t="str">
        <f>VLOOKUP(W346,Factors!$F$4:$H$6200,2,FALSE)</f>
        <v>Customers-All</v>
      </c>
      <c r="Z346" s="129">
        <f t="shared" si="27"/>
        <v>6149.6419529999966</v>
      </c>
      <c r="AA346" s="129">
        <f t="shared" si="28"/>
        <v>47186.368046999989</v>
      </c>
      <c r="AB346" s="129">
        <f t="shared" si="29"/>
        <v>53336.009999999987</v>
      </c>
    </row>
    <row r="347" spans="1:28" ht="15.75" thickBot="1" x14ac:dyDescent="0.3">
      <c r="A347" s="141" t="s">
        <v>891</v>
      </c>
      <c r="B347" s="4" t="s">
        <v>796</v>
      </c>
      <c r="C347" s="4" t="s">
        <v>797</v>
      </c>
      <c r="D347" s="4" t="s">
        <v>901</v>
      </c>
      <c r="E347" s="4" t="s">
        <v>902</v>
      </c>
      <c r="F347" s="4" t="s">
        <v>110</v>
      </c>
      <c r="G347" s="4" t="s">
        <v>111</v>
      </c>
      <c r="H347" s="4" t="s">
        <v>784</v>
      </c>
      <c r="I347" s="11"/>
      <c r="J347" s="11"/>
      <c r="K347" s="11"/>
      <c r="L347" s="11"/>
      <c r="M347" s="11"/>
      <c r="N347" s="10">
        <v>803.21</v>
      </c>
      <c r="O347" s="11"/>
      <c r="P347" s="11"/>
      <c r="Q347" s="11"/>
      <c r="R347" s="11"/>
      <c r="S347" s="10">
        <v>60.64</v>
      </c>
      <c r="T347" s="11"/>
      <c r="U347" s="125">
        <f t="shared" si="25"/>
        <v>863.85</v>
      </c>
      <c r="W347" s="127" t="str">
        <f t="shared" si="26"/>
        <v>115155020912</v>
      </c>
      <c r="X347" s="128">
        <f>VLOOKUP(W347,Factors!$F$4:$H$6200,3,FALSE)</f>
        <v>0.11529999999999996</v>
      </c>
      <c r="Y347" s="127" t="str">
        <f>VLOOKUP(W347,Factors!$F$4:$H$6200,2,FALSE)</f>
        <v>Customers-All</v>
      </c>
      <c r="Z347" s="129">
        <f t="shared" si="27"/>
        <v>99.60190499999996</v>
      </c>
      <c r="AA347" s="129">
        <f t="shared" si="28"/>
        <v>764.24809500000003</v>
      </c>
      <c r="AB347" s="129">
        <f t="shared" si="29"/>
        <v>863.85</v>
      </c>
    </row>
    <row r="348" spans="1:28" ht="15.75" thickBot="1" x14ac:dyDescent="0.3">
      <c r="A348" s="141" t="s">
        <v>891</v>
      </c>
      <c r="B348" s="4" t="s">
        <v>796</v>
      </c>
      <c r="C348" s="4" t="s">
        <v>797</v>
      </c>
      <c r="D348" s="4" t="s">
        <v>901</v>
      </c>
      <c r="E348" s="4" t="s">
        <v>902</v>
      </c>
      <c r="F348" s="4" t="s">
        <v>112</v>
      </c>
      <c r="G348" s="4" t="s">
        <v>113</v>
      </c>
      <c r="H348" s="4" t="s">
        <v>784</v>
      </c>
      <c r="I348" s="8">
        <v>661.19</v>
      </c>
      <c r="J348" s="8">
        <v>661.19</v>
      </c>
      <c r="K348" s="8">
        <v>661.17</v>
      </c>
      <c r="L348" s="8">
        <v>661.2</v>
      </c>
      <c r="M348" s="8">
        <v>661.18</v>
      </c>
      <c r="N348" s="8">
        <v>686.51</v>
      </c>
      <c r="O348" s="8">
        <v>686.48</v>
      </c>
      <c r="P348" s="8">
        <v>741.09</v>
      </c>
      <c r="Q348" s="8">
        <v>812.4</v>
      </c>
      <c r="R348" s="8">
        <v>825.78</v>
      </c>
      <c r="S348" s="8">
        <v>665.33</v>
      </c>
      <c r="T348" s="8">
        <v>665.33</v>
      </c>
      <c r="U348" s="125">
        <f t="shared" si="25"/>
        <v>8388.85</v>
      </c>
      <c r="W348" s="127" t="str">
        <f t="shared" si="26"/>
        <v>115155020912</v>
      </c>
      <c r="X348" s="128">
        <f>VLOOKUP(W348,Factors!$F$4:$H$6200,3,FALSE)</f>
        <v>0.11529999999999996</v>
      </c>
      <c r="Y348" s="127" t="str">
        <f>VLOOKUP(W348,Factors!$F$4:$H$6200,2,FALSE)</f>
        <v>Customers-All</v>
      </c>
      <c r="Z348" s="129">
        <f t="shared" si="27"/>
        <v>967.2344049999997</v>
      </c>
      <c r="AA348" s="129">
        <f t="shared" si="28"/>
        <v>7421.6155950000011</v>
      </c>
      <c r="AB348" s="129">
        <f t="shared" si="29"/>
        <v>8388.85</v>
      </c>
    </row>
    <row r="349" spans="1:28" ht="15.75" thickBot="1" x14ac:dyDescent="0.3">
      <c r="A349" s="141" t="s">
        <v>891</v>
      </c>
      <c r="B349" s="4" t="s">
        <v>821</v>
      </c>
      <c r="C349" s="4" t="s">
        <v>822</v>
      </c>
      <c r="D349" s="4" t="s">
        <v>910</v>
      </c>
      <c r="E349" s="4" t="s">
        <v>911</v>
      </c>
      <c r="F349" s="4" t="s">
        <v>108</v>
      </c>
      <c r="G349" s="4" t="s">
        <v>109</v>
      </c>
      <c r="H349" s="4" t="s">
        <v>476</v>
      </c>
      <c r="I349" s="10">
        <v>1817.71</v>
      </c>
      <c r="J349" s="10">
        <v>1514.26</v>
      </c>
      <c r="K349" s="10">
        <v>1288.92</v>
      </c>
      <c r="L349" s="10">
        <v>1637.44</v>
      </c>
      <c r="M349" s="10">
        <v>1883.81</v>
      </c>
      <c r="N349" s="10">
        <v>2052.38</v>
      </c>
      <c r="O349" s="10">
        <v>2052.38</v>
      </c>
      <c r="P349" s="10">
        <v>1949.76</v>
      </c>
      <c r="Q349" s="10">
        <v>2052.38</v>
      </c>
      <c r="R349" s="10">
        <v>1531.51</v>
      </c>
      <c r="S349" s="10">
        <v>1959.09</v>
      </c>
      <c r="T349" s="10">
        <v>1772.51</v>
      </c>
      <c r="U349" s="125">
        <f t="shared" si="25"/>
        <v>21512.149999999998</v>
      </c>
      <c r="W349" s="127" t="str">
        <f t="shared" si="26"/>
        <v>115401315912</v>
      </c>
      <c r="X349" s="128">
        <f>VLOOKUP(W349,Factors!$F$4:$H$6200,3,FALSE)</f>
        <v>0.11529999999999996</v>
      </c>
      <c r="Y349" s="127" t="str">
        <f>VLOOKUP(W349,Factors!$F$4:$H$6200,2,FALSE)</f>
        <v>Customers-All</v>
      </c>
      <c r="Z349" s="129">
        <f t="shared" si="27"/>
        <v>2480.3508949999987</v>
      </c>
      <c r="AA349" s="129">
        <f t="shared" si="28"/>
        <v>19031.799104999998</v>
      </c>
      <c r="AB349" s="129">
        <f t="shared" si="29"/>
        <v>21512.149999999998</v>
      </c>
    </row>
    <row r="350" spans="1:28" ht="15.75" thickBot="1" x14ac:dyDescent="0.3">
      <c r="A350" s="141" t="s">
        <v>891</v>
      </c>
      <c r="B350" s="4" t="s">
        <v>821</v>
      </c>
      <c r="C350" s="4" t="s">
        <v>822</v>
      </c>
      <c r="D350" s="4" t="s">
        <v>910</v>
      </c>
      <c r="E350" s="4" t="s">
        <v>911</v>
      </c>
      <c r="F350" s="4" t="s">
        <v>112</v>
      </c>
      <c r="G350" s="4" t="s">
        <v>113</v>
      </c>
      <c r="H350" s="4" t="s">
        <v>476</v>
      </c>
      <c r="I350" s="8">
        <v>270.67</v>
      </c>
      <c r="J350" s="8">
        <v>270.68</v>
      </c>
      <c r="K350" s="8">
        <v>270.68</v>
      </c>
      <c r="L350" s="8">
        <v>270.67</v>
      </c>
      <c r="M350" s="8">
        <v>270.67</v>
      </c>
      <c r="N350" s="8">
        <v>280.14</v>
      </c>
      <c r="O350" s="8">
        <v>280.14</v>
      </c>
      <c r="P350" s="8">
        <v>280.14999999999998</v>
      </c>
      <c r="Q350" s="8">
        <v>280.14</v>
      </c>
      <c r="R350" s="8">
        <v>280.14</v>
      </c>
      <c r="S350" s="8">
        <v>280.14</v>
      </c>
      <c r="T350" s="8">
        <v>280.14</v>
      </c>
      <c r="U350" s="125">
        <f t="shared" si="25"/>
        <v>3314.3599999999997</v>
      </c>
      <c r="W350" s="127" t="str">
        <f t="shared" si="26"/>
        <v>115401315912</v>
      </c>
      <c r="X350" s="128">
        <f>VLOOKUP(W350,Factors!$F$4:$H$6200,3,FALSE)</f>
        <v>0.11529999999999996</v>
      </c>
      <c r="Y350" s="127" t="str">
        <f>VLOOKUP(W350,Factors!$F$4:$H$6200,2,FALSE)</f>
        <v>Customers-All</v>
      </c>
      <c r="Z350" s="129">
        <f t="shared" si="27"/>
        <v>382.14570799999984</v>
      </c>
      <c r="AA350" s="129">
        <f t="shared" si="28"/>
        <v>2932.2142919999997</v>
      </c>
      <c r="AB350" s="129">
        <f t="shared" si="29"/>
        <v>3314.3599999999997</v>
      </c>
    </row>
    <row r="351" spans="1:28" ht="15.75" thickBot="1" x14ac:dyDescent="0.3">
      <c r="A351" s="141" t="s">
        <v>891</v>
      </c>
      <c r="B351" s="4" t="s">
        <v>821</v>
      </c>
      <c r="C351" s="4" t="s">
        <v>822</v>
      </c>
      <c r="D351" s="4" t="s">
        <v>912</v>
      </c>
      <c r="E351" s="4" t="s">
        <v>913</v>
      </c>
      <c r="F351" s="4" t="s">
        <v>108</v>
      </c>
      <c r="G351" s="4" t="s">
        <v>109</v>
      </c>
      <c r="H351" s="4" t="s">
        <v>914</v>
      </c>
      <c r="I351" s="10">
        <v>5587.63</v>
      </c>
      <c r="J351" s="10">
        <v>4350.1899999999996</v>
      </c>
      <c r="K351" s="10">
        <v>-15396.62</v>
      </c>
      <c r="L351" s="10">
        <v>5779.16</v>
      </c>
      <c r="M351" s="10">
        <v>5416.04</v>
      </c>
      <c r="N351" s="10">
        <v>6300.25</v>
      </c>
      <c r="O351" s="10">
        <v>6601.52</v>
      </c>
      <c r="P351" s="10">
        <v>6098.61</v>
      </c>
      <c r="Q351" s="10">
        <v>5572.55</v>
      </c>
      <c r="R351" s="10">
        <v>5191.45</v>
      </c>
      <c r="S351" s="10">
        <v>5026.87</v>
      </c>
      <c r="T351" s="10">
        <v>5415.42</v>
      </c>
      <c r="U351" s="125">
        <f t="shared" si="25"/>
        <v>45943.07</v>
      </c>
      <c r="W351" s="127" t="str">
        <f t="shared" si="26"/>
        <v>115404765912</v>
      </c>
      <c r="X351" s="128">
        <f>VLOOKUP(W351,Factors!$F$4:$H$6200,3,FALSE)</f>
        <v>0.11529999999999996</v>
      </c>
      <c r="Y351" s="127" t="str">
        <f>VLOOKUP(W351,Factors!$F$4:$H$6200,2,FALSE)</f>
        <v>Customers-All</v>
      </c>
      <c r="Z351" s="129">
        <f t="shared" si="27"/>
        <v>5297.2359709999982</v>
      </c>
      <c r="AA351" s="129">
        <f t="shared" si="28"/>
        <v>40645.834029000005</v>
      </c>
      <c r="AB351" s="129">
        <f t="shared" si="29"/>
        <v>45943.070000000007</v>
      </c>
    </row>
    <row r="352" spans="1:28" ht="15.75" thickBot="1" x14ac:dyDescent="0.3">
      <c r="A352" s="141" t="s">
        <v>891</v>
      </c>
      <c r="B352" s="4" t="s">
        <v>821</v>
      </c>
      <c r="C352" s="4" t="s">
        <v>822</v>
      </c>
      <c r="D352" s="4" t="s">
        <v>912</v>
      </c>
      <c r="E352" s="4" t="s">
        <v>913</v>
      </c>
      <c r="F352" s="4" t="s">
        <v>110</v>
      </c>
      <c r="G352" s="4" t="s">
        <v>111</v>
      </c>
      <c r="H352" s="4" t="s">
        <v>914</v>
      </c>
      <c r="I352" s="8">
        <v>158.16999999999999</v>
      </c>
      <c r="J352" s="7"/>
      <c r="K352" s="8">
        <v>-158.16999999999999</v>
      </c>
      <c r="L352" s="7"/>
      <c r="M352" s="7"/>
      <c r="N352" s="7"/>
      <c r="O352" s="7"/>
      <c r="P352" s="7"/>
      <c r="Q352" s="7"/>
      <c r="R352" s="7"/>
      <c r="S352" s="7"/>
      <c r="T352" s="7"/>
      <c r="U352" s="125">
        <f t="shared" si="25"/>
        <v>0</v>
      </c>
      <c r="W352" s="127" t="str">
        <f t="shared" si="26"/>
        <v>115404765912</v>
      </c>
      <c r="X352" s="128">
        <f>VLOOKUP(W352,Factors!$F$4:$H$6200,3,FALSE)</f>
        <v>0.11529999999999996</v>
      </c>
      <c r="Y352" s="127" t="str">
        <f>VLOOKUP(W352,Factors!$F$4:$H$6200,2,FALSE)</f>
        <v>Customers-All</v>
      </c>
      <c r="Z352" s="129">
        <f t="shared" si="27"/>
        <v>0</v>
      </c>
      <c r="AA352" s="129">
        <f t="shared" si="28"/>
        <v>0</v>
      </c>
      <c r="AB352" s="129">
        <f t="shared" si="29"/>
        <v>0</v>
      </c>
    </row>
    <row r="353" spans="1:65" ht="15.75" thickBot="1" x14ac:dyDescent="0.3">
      <c r="A353" s="141" t="s">
        <v>891</v>
      </c>
      <c r="B353" s="4" t="s">
        <v>821</v>
      </c>
      <c r="C353" s="4" t="s">
        <v>822</v>
      </c>
      <c r="D353" s="4" t="s">
        <v>912</v>
      </c>
      <c r="E353" s="4" t="s">
        <v>913</v>
      </c>
      <c r="F353" s="4" t="s">
        <v>112</v>
      </c>
      <c r="G353" s="4" t="s">
        <v>113</v>
      </c>
      <c r="H353" s="4" t="s">
        <v>914</v>
      </c>
      <c r="I353" s="10">
        <v>869.76</v>
      </c>
      <c r="J353" s="10">
        <v>869.76</v>
      </c>
      <c r="K353" s="10">
        <v>-2609.27</v>
      </c>
      <c r="L353" s="10">
        <v>869.76</v>
      </c>
      <c r="M353" s="10">
        <v>869.77</v>
      </c>
      <c r="N353" s="10">
        <v>901.12</v>
      </c>
      <c r="O353" s="10">
        <v>901.12</v>
      </c>
      <c r="P353" s="10">
        <v>901.12</v>
      </c>
      <c r="Q353" s="10">
        <v>901.13</v>
      </c>
      <c r="R353" s="10">
        <v>901.12</v>
      </c>
      <c r="S353" s="10">
        <v>901.12</v>
      </c>
      <c r="T353" s="10">
        <v>901.11</v>
      </c>
      <c r="U353" s="125">
        <f t="shared" si="25"/>
        <v>7177.619999999999</v>
      </c>
      <c r="W353" s="127" t="str">
        <f t="shared" si="26"/>
        <v>115404765912</v>
      </c>
      <c r="X353" s="128">
        <f>VLOOKUP(W353,Factors!$F$4:$H$6200,3,FALSE)</f>
        <v>0.11529999999999996</v>
      </c>
      <c r="Y353" s="127" t="str">
        <f>VLOOKUP(W353,Factors!$F$4:$H$6200,2,FALSE)</f>
        <v>Customers-All</v>
      </c>
      <c r="Z353" s="129">
        <f t="shared" si="27"/>
        <v>827.57958599999961</v>
      </c>
      <c r="AA353" s="129">
        <f t="shared" si="28"/>
        <v>6350.0404139999991</v>
      </c>
      <c r="AB353" s="129">
        <f t="shared" si="29"/>
        <v>7177.619999999999</v>
      </c>
    </row>
    <row r="354" spans="1:65" ht="15.75" thickBot="1" x14ac:dyDescent="0.3">
      <c r="A354" s="141" t="s">
        <v>891</v>
      </c>
      <c r="B354" s="4" t="s">
        <v>821</v>
      </c>
      <c r="C354" s="4" t="s">
        <v>822</v>
      </c>
      <c r="D354" s="4" t="s">
        <v>898</v>
      </c>
      <c r="E354" s="4" t="s">
        <v>899</v>
      </c>
      <c r="F354" s="4" t="s">
        <v>108</v>
      </c>
      <c r="G354" s="4" t="s">
        <v>109</v>
      </c>
      <c r="H354" s="4" t="s">
        <v>900</v>
      </c>
      <c r="I354" s="10">
        <v>1817.72</v>
      </c>
      <c r="J354" s="10">
        <v>1514.26</v>
      </c>
      <c r="K354" s="10">
        <v>1288.93</v>
      </c>
      <c r="L354" s="10">
        <v>1637.45</v>
      </c>
      <c r="M354" s="10">
        <v>1883.81</v>
      </c>
      <c r="N354" s="10">
        <v>2052.38</v>
      </c>
      <c r="O354" s="10">
        <v>2052.38</v>
      </c>
      <c r="P354" s="10">
        <v>1949.76</v>
      </c>
      <c r="Q354" s="10">
        <v>2052.38</v>
      </c>
      <c r="R354" s="10">
        <v>1531.51</v>
      </c>
      <c r="S354" s="10">
        <v>1959.09</v>
      </c>
      <c r="T354" s="10">
        <v>1772.51</v>
      </c>
      <c r="U354" s="125">
        <f t="shared" si="25"/>
        <v>21512.179999999997</v>
      </c>
      <c r="W354" s="127" t="str">
        <f t="shared" si="26"/>
        <v>115404940912</v>
      </c>
      <c r="X354" s="128">
        <f>VLOOKUP(W354,Factors!$F$4:$H$6200,3,FALSE)</f>
        <v>0.11529999999999996</v>
      </c>
      <c r="Y354" s="127" t="str">
        <f>VLOOKUP(W354,Factors!$F$4:$H$6200,2,FALSE)</f>
        <v>Customers-All</v>
      </c>
      <c r="Z354" s="129">
        <f t="shared" si="27"/>
        <v>2480.3543539999987</v>
      </c>
      <c r="AA354" s="129">
        <f t="shared" si="28"/>
        <v>19031.825645999998</v>
      </c>
      <c r="AB354" s="129">
        <f t="shared" si="29"/>
        <v>21512.179999999997</v>
      </c>
    </row>
    <row r="355" spans="1:65" ht="15.75" thickBot="1" x14ac:dyDescent="0.3">
      <c r="A355" s="141" t="s">
        <v>891</v>
      </c>
      <c r="B355" s="4" t="s">
        <v>821</v>
      </c>
      <c r="C355" s="4" t="s">
        <v>822</v>
      </c>
      <c r="D355" s="4" t="s">
        <v>898</v>
      </c>
      <c r="E355" s="4" t="s">
        <v>899</v>
      </c>
      <c r="F355" s="4" t="s">
        <v>112</v>
      </c>
      <c r="G355" s="4" t="s">
        <v>113</v>
      </c>
      <c r="H355" s="4" t="s">
        <v>900</v>
      </c>
      <c r="I355" s="8">
        <v>270.68</v>
      </c>
      <c r="J355" s="8">
        <v>270.66000000000003</v>
      </c>
      <c r="K355" s="8">
        <v>270.67</v>
      </c>
      <c r="L355" s="8">
        <v>270.67</v>
      </c>
      <c r="M355" s="8">
        <v>270.69</v>
      </c>
      <c r="N355" s="8">
        <v>280.16000000000003</v>
      </c>
      <c r="O355" s="8">
        <v>280.16000000000003</v>
      </c>
      <c r="P355" s="8">
        <v>280.14</v>
      </c>
      <c r="Q355" s="8">
        <v>280.16000000000003</v>
      </c>
      <c r="R355" s="8">
        <v>280.14999999999998</v>
      </c>
      <c r="S355" s="8">
        <v>280.16000000000003</v>
      </c>
      <c r="T355" s="8">
        <v>280.14999999999998</v>
      </c>
      <c r="U355" s="125">
        <f t="shared" si="25"/>
        <v>3314.4500000000003</v>
      </c>
      <c r="W355" s="127" t="str">
        <f t="shared" si="26"/>
        <v>115404940912</v>
      </c>
      <c r="X355" s="128">
        <f>VLOOKUP(W355,Factors!$F$4:$H$6200,3,FALSE)</f>
        <v>0.11529999999999996</v>
      </c>
      <c r="Y355" s="127" t="str">
        <f>VLOOKUP(W355,Factors!$F$4:$H$6200,2,FALSE)</f>
        <v>Customers-All</v>
      </c>
      <c r="Z355" s="129">
        <f t="shared" si="27"/>
        <v>382.1560849999999</v>
      </c>
      <c r="AA355" s="129">
        <f t="shared" si="28"/>
        <v>2932.2939150000002</v>
      </c>
      <c r="AB355" s="129">
        <f t="shared" si="29"/>
        <v>3314.4500000000003</v>
      </c>
    </row>
    <row r="356" spans="1:65" ht="15.75" thickBot="1" x14ac:dyDescent="0.3">
      <c r="A356" s="141" t="s">
        <v>936</v>
      </c>
      <c r="B356" s="4" t="s">
        <v>241</v>
      </c>
      <c r="C356" s="4" t="s">
        <v>242</v>
      </c>
      <c r="D356" s="4" t="s">
        <v>937</v>
      </c>
      <c r="E356" s="4" t="s">
        <v>938</v>
      </c>
      <c r="F356" s="4" t="s">
        <v>108</v>
      </c>
      <c r="G356" s="4" t="s">
        <v>109</v>
      </c>
      <c r="H356" s="4" t="s">
        <v>866</v>
      </c>
      <c r="I356" s="8">
        <v>3342.13</v>
      </c>
      <c r="J356" s="8">
        <v>3111.92</v>
      </c>
      <c r="K356" s="8">
        <v>3355.99</v>
      </c>
      <c r="L356" s="8">
        <v>3189.59</v>
      </c>
      <c r="M356" s="8">
        <v>3294.97</v>
      </c>
      <c r="N356" s="8">
        <v>3770.92</v>
      </c>
      <c r="O356" s="8">
        <v>3770.92</v>
      </c>
      <c r="P356" s="8">
        <v>2828.19</v>
      </c>
      <c r="Q356" s="8">
        <v>3428.11</v>
      </c>
      <c r="R356" s="8">
        <v>3442.4</v>
      </c>
      <c r="S356" s="8">
        <v>3770.92</v>
      </c>
      <c r="T356" s="8">
        <v>2571.1</v>
      </c>
      <c r="U356" s="125">
        <f t="shared" si="25"/>
        <v>39877.159999999996</v>
      </c>
      <c r="W356" s="127" t="str">
        <f t="shared" si="26"/>
        <v>115500000913</v>
      </c>
      <c r="X356" s="128">
        <f>VLOOKUP(W356,Factors!$F$4:$H$6200,3,FALSE)</f>
        <v>0.11529999999999996</v>
      </c>
      <c r="Y356" s="127" t="str">
        <f>VLOOKUP(W356,Factors!$F$4:$H$6200,2,FALSE)</f>
        <v>Customers-All</v>
      </c>
      <c r="Z356" s="129">
        <f t="shared" si="27"/>
        <v>4597.8365479999975</v>
      </c>
      <c r="AA356" s="129">
        <f t="shared" si="28"/>
        <v>35279.323451999997</v>
      </c>
      <c r="AB356" s="129">
        <f t="shared" si="29"/>
        <v>39877.159999999996</v>
      </c>
    </row>
    <row r="357" spans="1:65" ht="15.75" thickBot="1" x14ac:dyDescent="0.3">
      <c r="A357" s="141" t="s">
        <v>936</v>
      </c>
      <c r="B357" s="4" t="s">
        <v>241</v>
      </c>
      <c r="C357" s="4" t="s">
        <v>242</v>
      </c>
      <c r="D357" s="4" t="s">
        <v>937</v>
      </c>
      <c r="E357" s="4" t="s">
        <v>938</v>
      </c>
      <c r="F357" s="4" t="s">
        <v>112</v>
      </c>
      <c r="G357" s="4" t="s">
        <v>113</v>
      </c>
      <c r="H357" s="4" t="s">
        <v>866</v>
      </c>
      <c r="I357" s="10">
        <v>499.75</v>
      </c>
      <c r="J357" s="10">
        <v>499.74</v>
      </c>
      <c r="K357" s="10">
        <v>499.75</v>
      </c>
      <c r="L357" s="10">
        <v>499.75</v>
      </c>
      <c r="M357" s="10">
        <v>499.74</v>
      </c>
      <c r="N357" s="10">
        <v>514.74</v>
      </c>
      <c r="O357" s="10">
        <v>514.74</v>
      </c>
      <c r="P357" s="10">
        <v>514.74</v>
      </c>
      <c r="Q357" s="10">
        <v>514.73</v>
      </c>
      <c r="R357" s="10">
        <v>514.74</v>
      </c>
      <c r="S357" s="10">
        <v>514.74</v>
      </c>
      <c r="T357" s="10">
        <v>514.73</v>
      </c>
      <c r="U357" s="125">
        <f t="shared" si="25"/>
        <v>6101.8899999999994</v>
      </c>
      <c r="W357" s="127" t="str">
        <f t="shared" si="26"/>
        <v>115500000913</v>
      </c>
      <c r="X357" s="128">
        <f>VLOOKUP(W357,Factors!$F$4:$H$6200,3,FALSE)</f>
        <v>0.11529999999999996</v>
      </c>
      <c r="Y357" s="127" t="str">
        <f>VLOOKUP(W357,Factors!$F$4:$H$6200,2,FALSE)</f>
        <v>Customers-All</v>
      </c>
      <c r="Z357" s="129">
        <f t="shared" si="27"/>
        <v>703.54791699999964</v>
      </c>
      <c r="AA357" s="129">
        <f t="shared" si="28"/>
        <v>5398.3420829999995</v>
      </c>
      <c r="AB357" s="129">
        <f t="shared" si="29"/>
        <v>6101.8899999999994</v>
      </c>
    </row>
    <row r="358" spans="1:65" ht="15.75" thickBot="1" x14ac:dyDescent="0.3">
      <c r="A358" s="141" t="s">
        <v>943</v>
      </c>
      <c r="B358" s="4" t="s">
        <v>785</v>
      </c>
      <c r="C358" s="4" t="s">
        <v>786</v>
      </c>
      <c r="D358" s="4" t="s">
        <v>944</v>
      </c>
      <c r="E358" s="4" t="s">
        <v>945</v>
      </c>
      <c r="F358" s="4" t="s">
        <v>108</v>
      </c>
      <c r="G358" s="4" t="s">
        <v>109</v>
      </c>
      <c r="H358" s="4" t="s">
        <v>440</v>
      </c>
      <c r="I358" s="8">
        <v>37309.81</v>
      </c>
      <c r="J358" s="8">
        <v>33162.51</v>
      </c>
      <c r="K358" s="8">
        <v>31618.25</v>
      </c>
      <c r="L358" s="8">
        <v>34478.050000000003</v>
      </c>
      <c r="M358" s="8">
        <v>37709.71</v>
      </c>
      <c r="N358" s="8">
        <v>39610.04</v>
      </c>
      <c r="O358" s="8">
        <v>39871.24</v>
      </c>
      <c r="P358" s="8">
        <v>35774.400000000001</v>
      </c>
      <c r="Q358" s="8">
        <v>38283.97</v>
      </c>
      <c r="R358" s="8">
        <v>34222.870000000003</v>
      </c>
      <c r="S358" s="8">
        <v>37564.22</v>
      </c>
      <c r="T358" s="8">
        <v>35118.81</v>
      </c>
      <c r="U358" s="125">
        <f t="shared" si="25"/>
        <v>434723.87999999995</v>
      </c>
      <c r="W358" s="127" t="str">
        <f t="shared" si="26"/>
        <v>113701505921</v>
      </c>
      <c r="X358" s="128">
        <f>VLOOKUP(W358,Factors!$F$4:$H$6200,3,FALSE)</f>
        <v>0.10960000000000003</v>
      </c>
      <c r="Y358" s="127" t="str">
        <f>VLOOKUP(W358,Factors!$F$4:$H$6200,2,FALSE)</f>
        <v>3-factor</v>
      </c>
      <c r="Z358" s="129">
        <f t="shared" si="27"/>
        <v>47645.737248000005</v>
      </c>
      <c r="AA358" s="129">
        <f t="shared" si="28"/>
        <v>387078.14275199996</v>
      </c>
      <c r="AB358" s="129">
        <f t="shared" si="29"/>
        <v>434723.87999999995</v>
      </c>
    </row>
    <row r="359" spans="1:65" ht="15.75" thickBot="1" x14ac:dyDescent="0.3">
      <c r="A359" s="141" t="s">
        <v>943</v>
      </c>
      <c r="B359" s="4" t="s">
        <v>785</v>
      </c>
      <c r="C359" s="4" t="s">
        <v>786</v>
      </c>
      <c r="D359" s="4" t="s">
        <v>944</v>
      </c>
      <c r="E359" s="4" t="s">
        <v>945</v>
      </c>
      <c r="F359" s="4" t="s">
        <v>110</v>
      </c>
      <c r="G359" s="4" t="s">
        <v>111</v>
      </c>
      <c r="H359" s="4" t="s">
        <v>440</v>
      </c>
      <c r="I359" s="10">
        <v>208.33</v>
      </c>
      <c r="J359" s="10">
        <v>208.33</v>
      </c>
      <c r="K359" s="10">
        <v>208.33</v>
      </c>
      <c r="L359" s="10">
        <v>208.33</v>
      </c>
      <c r="M359" s="10">
        <v>208.33</v>
      </c>
      <c r="N359" s="10">
        <v>208.33</v>
      </c>
      <c r="O359" s="10">
        <v>208.33</v>
      </c>
      <c r="P359" s="10">
        <v>208.33</v>
      </c>
      <c r="Q359" s="10">
        <v>208.33</v>
      </c>
      <c r="R359" s="11"/>
      <c r="S359" s="11"/>
      <c r="T359" s="11"/>
      <c r="U359" s="125">
        <f t="shared" si="25"/>
        <v>1874.9699999999998</v>
      </c>
      <c r="W359" s="127" t="str">
        <f t="shared" si="26"/>
        <v>113701505921</v>
      </c>
      <c r="X359" s="128">
        <f>VLOOKUP(W359,Factors!$F$4:$H$6200,3,FALSE)</f>
        <v>0.10960000000000003</v>
      </c>
      <c r="Y359" s="127" t="str">
        <f>VLOOKUP(W359,Factors!$F$4:$H$6200,2,FALSE)</f>
        <v>3-factor</v>
      </c>
      <c r="Z359" s="129">
        <f t="shared" si="27"/>
        <v>205.49671200000003</v>
      </c>
      <c r="AA359" s="129">
        <f t="shared" si="28"/>
        <v>1669.4732879999997</v>
      </c>
      <c r="AB359" s="129">
        <f t="shared" si="29"/>
        <v>1874.9699999999998</v>
      </c>
    </row>
    <row r="360" spans="1:65" ht="15.75" thickBot="1" x14ac:dyDescent="0.3">
      <c r="A360" s="141" t="s">
        <v>943</v>
      </c>
      <c r="B360" s="4" t="s">
        <v>785</v>
      </c>
      <c r="C360" s="4" t="s">
        <v>786</v>
      </c>
      <c r="D360" s="4" t="s">
        <v>944</v>
      </c>
      <c r="E360" s="4" t="s">
        <v>945</v>
      </c>
      <c r="F360" s="4" t="s">
        <v>112</v>
      </c>
      <c r="G360" s="4" t="s">
        <v>113</v>
      </c>
      <c r="H360" s="4" t="s">
        <v>440</v>
      </c>
      <c r="I360" s="8">
        <v>5319</v>
      </c>
      <c r="J360" s="8">
        <v>5318.99</v>
      </c>
      <c r="K360" s="8">
        <v>5319.01</v>
      </c>
      <c r="L360" s="8">
        <v>5318.99</v>
      </c>
      <c r="M360" s="8">
        <v>5318.98</v>
      </c>
      <c r="N360" s="8">
        <v>5497.28</v>
      </c>
      <c r="O360" s="8">
        <v>5497.28</v>
      </c>
      <c r="P360" s="8">
        <v>5497.29</v>
      </c>
      <c r="Q360" s="8">
        <v>5497.28</v>
      </c>
      <c r="R360" s="8">
        <v>5497.28</v>
      </c>
      <c r="S360" s="8">
        <v>5497.25</v>
      </c>
      <c r="T360" s="8">
        <v>5497.26</v>
      </c>
      <c r="U360" s="125">
        <f t="shared" si="25"/>
        <v>65075.89</v>
      </c>
      <c r="W360" s="127" t="str">
        <f t="shared" si="26"/>
        <v>113701505921</v>
      </c>
      <c r="X360" s="128">
        <f>VLOOKUP(W360,Factors!$F$4:$H$6200,3,FALSE)</f>
        <v>0.10960000000000003</v>
      </c>
      <c r="Y360" s="127" t="str">
        <f>VLOOKUP(W360,Factors!$F$4:$H$6200,2,FALSE)</f>
        <v>3-factor</v>
      </c>
      <c r="Z360" s="129">
        <f t="shared" si="27"/>
        <v>7132.3175440000023</v>
      </c>
      <c r="AA360" s="129">
        <f t="shared" si="28"/>
        <v>57943.572455999994</v>
      </c>
      <c r="AB360" s="129">
        <f t="shared" si="29"/>
        <v>65075.89</v>
      </c>
    </row>
    <row r="361" spans="1:65" ht="15.75" thickBot="1" x14ac:dyDescent="0.3">
      <c r="A361" s="141" t="s">
        <v>943</v>
      </c>
      <c r="B361" s="4" t="s">
        <v>798</v>
      </c>
      <c r="C361" s="4" t="s">
        <v>799</v>
      </c>
      <c r="D361" s="4" t="s">
        <v>944</v>
      </c>
      <c r="E361" s="4" t="s">
        <v>945</v>
      </c>
      <c r="F361" s="4" t="s">
        <v>108</v>
      </c>
      <c r="G361" s="4" t="s">
        <v>109</v>
      </c>
      <c r="H361" s="4" t="s">
        <v>440</v>
      </c>
      <c r="I361" s="8">
        <v>7345.57</v>
      </c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125">
        <f t="shared" si="25"/>
        <v>7345.57</v>
      </c>
      <c r="W361" s="127" t="str">
        <f t="shared" si="26"/>
        <v>115281505921</v>
      </c>
      <c r="X361" s="128">
        <f>VLOOKUP(W361,Factors!$F$4:$H$6200,3,FALSE)</f>
        <v>1</v>
      </c>
      <c r="Y361" s="127" t="str">
        <f>VLOOKUP(W361,Factors!$F$4:$H$6200,2,FALSE)</f>
        <v>direct-wa</v>
      </c>
      <c r="Z361" s="129">
        <f t="shared" si="27"/>
        <v>7345.57</v>
      </c>
      <c r="AA361" s="129">
        <f t="shared" si="28"/>
        <v>0</v>
      </c>
      <c r="AB361" s="129">
        <f t="shared" si="29"/>
        <v>7345.57</v>
      </c>
    </row>
    <row r="362" spans="1:65" ht="15.75" thickBot="1" x14ac:dyDescent="0.3">
      <c r="A362" s="141" t="s">
        <v>943</v>
      </c>
      <c r="B362" s="4" t="s">
        <v>798</v>
      </c>
      <c r="C362" s="4" t="s">
        <v>799</v>
      </c>
      <c r="D362" s="4" t="s">
        <v>944</v>
      </c>
      <c r="E362" s="4" t="s">
        <v>945</v>
      </c>
      <c r="F362" s="4" t="s">
        <v>112</v>
      </c>
      <c r="G362" s="4" t="s">
        <v>113</v>
      </c>
      <c r="H362" s="4" t="s">
        <v>440</v>
      </c>
      <c r="I362" s="10">
        <v>1020.1</v>
      </c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25">
        <f t="shared" si="25"/>
        <v>1020.1</v>
      </c>
      <c r="W362" s="127" t="str">
        <f t="shared" si="26"/>
        <v>115281505921</v>
      </c>
      <c r="X362" s="128">
        <f>VLOOKUP(W362,Factors!$F$4:$H$6200,3,FALSE)</f>
        <v>1</v>
      </c>
      <c r="Y362" s="127" t="str">
        <f>VLOOKUP(W362,Factors!$F$4:$H$6200,2,FALSE)</f>
        <v>direct-wa</v>
      </c>
      <c r="Z362" s="129">
        <f t="shared" si="27"/>
        <v>1020.1</v>
      </c>
      <c r="AA362" s="129">
        <f t="shared" si="28"/>
        <v>0</v>
      </c>
      <c r="AB362" s="129">
        <f t="shared" si="29"/>
        <v>1020.1</v>
      </c>
    </row>
    <row r="363" spans="1:65" ht="15.75" thickBot="1" x14ac:dyDescent="0.3">
      <c r="A363" s="141" t="s">
        <v>943</v>
      </c>
      <c r="B363" s="4" t="s">
        <v>821</v>
      </c>
      <c r="C363" s="4" t="s">
        <v>822</v>
      </c>
      <c r="D363" s="4" t="s">
        <v>944</v>
      </c>
      <c r="E363" s="4" t="s">
        <v>945</v>
      </c>
      <c r="F363" s="4" t="s">
        <v>108</v>
      </c>
      <c r="G363" s="4" t="s">
        <v>109</v>
      </c>
      <c r="H363" s="4" t="s">
        <v>440</v>
      </c>
      <c r="I363" s="10">
        <v>5587.59</v>
      </c>
      <c r="J363" s="10">
        <v>4350.17</v>
      </c>
      <c r="K363" s="10">
        <v>23732.1</v>
      </c>
      <c r="L363" s="10">
        <v>5779.13</v>
      </c>
      <c r="M363" s="10">
        <v>5416.02</v>
      </c>
      <c r="N363" s="10">
        <v>6300.23</v>
      </c>
      <c r="O363" s="10">
        <v>6601.5</v>
      </c>
      <c r="P363" s="10">
        <v>6098.6</v>
      </c>
      <c r="Q363" s="10">
        <v>5572.52</v>
      </c>
      <c r="R363" s="10">
        <v>5191.43</v>
      </c>
      <c r="S363" s="10">
        <v>5026.8500000000004</v>
      </c>
      <c r="T363" s="10">
        <v>5415.4</v>
      </c>
      <c r="U363" s="125">
        <f t="shared" si="25"/>
        <v>85071.539999999979</v>
      </c>
      <c r="W363" s="127" t="str">
        <f t="shared" si="26"/>
        <v>115401505921</v>
      </c>
      <c r="X363" s="128">
        <f>VLOOKUP(W363,Factors!$F$4:$H$6200,3,FALSE)</f>
        <v>0.11529999999999996</v>
      </c>
      <c r="Y363" s="127" t="str">
        <f>VLOOKUP(W363,Factors!$F$4:$H$6200,2,FALSE)</f>
        <v>Customers-All</v>
      </c>
      <c r="Z363" s="129">
        <f t="shared" si="27"/>
        <v>9808.7485619999934</v>
      </c>
      <c r="AA363" s="129">
        <f t="shared" si="28"/>
        <v>75262.791437999986</v>
      </c>
      <c r="AB363" s="129">
        <f t="shared" si="29"/>
        <v>85071.539999999979</v>
      </c>
    </row>
    <row r="364" spans="1:65" ht="15.75" thickBot="1" x14ac:dyDescent="0.3">
      <c r="A364" s="141" t="s">
        <v>943</v>
      </c>
      <c r="B364" s="4" t="s">
        <v>821</v>
      </c>
      <c r="C364" s="4" t="s">
        <v>822</v>
      </c>
      <c r="D364" s="4" t="s">
        <v>944</v>
      </c>
      <c r="E364" s="4" t="s">
        <v>945</v>
      </c>
      <c r="F364" s="4" t="s">
        <v>110</v>
      </c>
      <c r="G364" s="4" t="s">
        <v>111</v>
      </c>
      <c r="H364" s="4" t="s">
        <v>440</v>
      </c>
      <c r="I364" s="8">
        <v>158.16</v>
      </c>
      <c r="J364" s="7"/>
      <c r="K364" s="8">
        <v>158.16999999999999</v>
      </c>
      <c r="L364" s="7"/>
      <c r="M364" s="7"/>
      <c r="N364" s="7"/>
      <c r="O364" s="7"/>
      <c r="P364" s="7"/>
      <c r="Q364" s="7"/>
      <c r="R364" s="7"/>
      <c r="S364" s="7"/>
      <c r="T364" s="7"/>
      <c r="U364" s="125">
        <f t="shared" si="25"/>
        <v>316.33</v>
      </c>
      <c r="W364" s="127" t="str">
        <f t="shared" si="26"/>
        <v>115401505921</v>
      </c>
      <c r="X364" s="128">
        <f>VLOOKUP(W364,Factors!$F$4:$H$6200,3,FALSE)</f>
        <v>0.11529999999999996</v>
      </c>
      <c r="Y364" s="127" t="str">
        <f>VLOOKUP(W364,Factors!$F$4:$H$6200,2,FALSE)</f>
        <v>Customers-All</v>
      </c>
      <c r="Z364" s="129">
        <f t="shared" si="27"/>
        <v>36.472848999999982</v>
      </c>
      <c r="AA364" s="129">
        <f t="shared" si="28"/>
        <v>279.85715099999999</v>
      </c>
      <c r="AB364" s="129">
        <f t="shared" si="29"/>
        <v>316.33</v>
      </c>
    </row>
    <row r="365" spans="1:65" ht="15.75" thickBot="1" x14ac:dyDescent="0.3">
      <c r="A365" s="141" t="s">
        <v>943</v>
      </c>
      <c r="B365" s="4" t="s">
        <v>821</v>
      </c>
      <c r="C365" s="4" t="s">
        <v>822</v>
      </c>
      <c r="D365" s="4" t="s">
        <v>944</v>
      </c>
      <c r="E365" s="4" t="s">
        <v>945</v>
      </c>
      <c r="F365" s="4" t="s">
        <v>112</v>
      </c>
      <c r="G365" s="4" t="s">
        <v>113</v>
      </c>
      <c r="H365" s="4" t="s">
        <v>440</v>
      </c>
      <c r="I365" s="10">
        <v>869.74</v>
      </c>
      <c r="J365" s="10">
        <v>869.74</v>
      </c>
      <c r="K365" s="10">
        <v>4348.79</v>
      </c>
      <c r="L365" s="10">
        <v>869.73</v>
      </c>
      <c r="M365" s="10">
        <v>869.75</v>
      </c>
      <c r="N365" s="10">
        <v>901.1</v>
      </c>
      <c r="O365" s="10">
        <v>901.1</v>
      </c>
      <c r="P365" s="10">
        <v>901.09</v>
      </c>
      <c r="Q365" s="10">
        <v>901.07</v>
      </c>
      <c r="R365" s="10">
        <v>901.07</v>
      </c>
      <c r="S365" s="10">
        <v>901.08</v>
      </c>
      <c r="T365" s="10">
        <v>901.08</v>
      </c>
      <c r="U365" s="125">
        <f t="shared" si="25"/>
        <v>14135.34</v>
      </c>
      <c r="W365" s="127" t="str">
        <f t="shared" si="26"/>
        <v>115401505921</v>
      </c>
      <c r="X365" s="128">
        <f>VLOOKUP(W365,Factors!$F$4:$H$6200,3,FALSE)</f>
        <v>0.11529999999999996</v>
      </c>
      <c r="Y365" s="127" t="str">
        <f>VLOOKUP(W365,Factors!$F$4:$H$6200,2,FALSE)</f>
        <v>Customers-All</v>
      </c>
      <c r="Z365" s="129">
        <f t="shared" si="27"/>
        <v>1629.8047019999995</v>
      </c>
      <c r="AA365" s="129">
        <f t="shared" si="28"/>
        <v>12505.535298000001</v>
      </c>
      <c r="AB365" s="129">
        <f t="shared" si="29"/>
        <v>14135.34</v>
      </c>
    </row>
    <row r="366" spans="1:65" s="124" customFormat="1" ht="15.75" thickBot="1" x14ac:dyDescent="0.3">
      <c r="A366" s="141" t="s">
        <v>943</v>
      </c>
      <c r="B366" s="4" t="s">
        <v>837</v>
      </c>
      <c r="C366" s="4" t="s">
        <v>838</v>
      </c>
      <c r="D366" s="4" t="s">
        <v>944</v>
      </c>
      <c r="E366" s="4" t="s">
        <v>945</v>
      </c>
      <c r="F366" s="4" t="s">
        <v>108</v>
      </c>
      <c r="G366" s="4" t="s">
        <v>109</v>
      </c>
      <c r="H366" s="4" t="s">
        <v>440</v>
      </c>
      <c r="I366" s="8">
        <v>8402</v>
      </c>
      <c r="J366" s="8">
        <v>6034.16</v>
      </c>
      <c r="K366" s="8">
        <v>7001.67</v>
      </c>
      <c r="L366" s="8">
        <v>7319.92</v>
      </c>
      <c r="M366" s="8">
        <v>8402</v>
      </c>
      <c r="N366" s="8">
        <v>8325.77</v>
      </c>
      <c r="O366" s="8">
        <v>7897.96</v>
      </c>
      <c r="P366" s="8">
        <v>7463.57</v>
      </c>
      <c r="Q366" s="8">
        <v>8687.76</v>
      </c>
      <c r="R366" s="8">
        <v>6713.27</v>
      </c>
      <c r="S366" s="8">
        <v>8687.76</v>
      </c>
      <c r="T366" s="8">
        <v>7897.96</v>
      </c>
      <c r="U366" s="125">
        <f t="shared" si="25"/>
        <v>92833.8</v>
      </c>
      <c r="V366"/>
      <c r="W366" s="127" t="str">
        <f t="shared" si="26"/>
        <v>115951505921</v>
      </c>
      <c r="X366" s="128">
        <f>VLOOKUP(W366,Factors!$F$4:$H$6200,3,FALSE)</f>
        <v>0.11639999999999995</v>
      </c>
      <c r="Y366" s="127" t="str">
        <f>VLOOKUP(W366,Factors!$F$4:$H$6200,2,FALSE)</f>
        <v>Customers-Res</v>
      </c>
      <c r="Z366" s="129">
        <f t="shared" si="27"/>
        <v>10805.854319999995</v>
      </c>
      <c r="AA366" s="129">
        <f t="shared" si="28"/>
        <v>82027.945680000004</v>
      </c>
      <c r="AB366" s="129">
        <f t="shared" si="29"/>
        <v>92833.8</v>
      </c>
      <c r="AC366" s="134"/>
      <c r="AD366" s="134"/>
      <c r="AE366" s="134"/>
      <c r="AF366" s="134"/>
      <c r="AG366" s="134"/>
      <c r="AH366" s="134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  <c r="BD366" s="134"/>
      <c r="BE366" s="134"/>
      <c r="BF366" s="134"/>
      <c r="BG366" s="134"/>
      <c r="BH366" s="134"/>
      <c r="BI366" s="134"/>
      <c r="BJ366" s="134"/>
      <c r="BK366" s="134"/>
      <c r="BL366" s="134"/>
      <c r="BM366" s="134"/>
    </row>
    <row r="367" spans="1:65" s="124" customFormat="1" ht="15.75" thickBot="1" x14ac:dyDescent="0.3">
      <c r="A367" s="141" t="s">
        <v>943</v>
      </c>
      <c r="B367" s="4" t="s">
        <v>837</v>
      </c>
      <c r="C367" s="4" t="s">
        <v>838</v>
      </c>
      <c r="D367" s="4" t="s">
        <v>944</v>
      </c>
      <c r="E367" s="4" t="s">
        <v>945</v>
      </c>
      <c r="F367" s="4" t="s">
        <v>112</v>
      </c>
      <c r="G367" s="4" t="s">
        <v>113</v>
      </c>
      <c r="H367" s="4" t="s">
        <v>440</v>
      </c>
      <c r="I367" s="10">
        <v>1146.8800000000001</v>
      </c>
      <c r="J367" s="10">
        <v>1146.8800000000001</v>
      </c>
      <c r="K367" s="10">
        <v>1146.8800000000001</v>
      </c>
      <c r="L367" s="10">
        <v>1146.8900000000001</v>
      </c>
      <c r="M367" s="10">
        <v>1146.8800000000001</v>
      </c>
      <c r="N367" s="10">
        <v>1185.8800000000001</v>
      </c>
      <c r="O367" s="10">
        <v>1185.8699999999999</v>
      </c>
      <c r="P367" s="10">
        <v>1185.8699999999999</v>
      </c>
      <c r="Q367" s="10">
        <v>1185.8800000000001</v>
      </c>
      <c r="R367" s="10">
        <v>1185.8599999999999</v>
      </c>
      <c r="S367" s="10">
        <v>1185.8800000000001</v>
      </c>
      <c r="T367" s="10">
        <v>1185.8699999999999</v>
      </c>
      <c r="U367" s="125">
        <f t="shared" si="25"/>
        <v>14035.52</v>
      </c>
      <c r="V367"/>
      <c r="W367" s="127" t="str">
        <f t="shared" si="26"/>
        <v>115951505921</v>
      </c>
      <c r="X367" s="128">
        <f>VLOOKUP(W367,Factors!$F$4:$H$6200,3,FALSE)</f>
        <v>0.11639999999999995</v>
      </c>
      <c r="Y367" s="127" t="str">
        <f>VLOOKUP(W367,Factors!$F$4:$H$6200,2,FALSE)</f>
        <v>Customers-Res</v>
      </c>
      <c r="Z367" s="129">
        <f t="shared" si="27"/>
        <v>1633.7345279999993</v>
      </c>
      <c r="AA367" s="129">
        <f t="shared" si="28"/>
        <v>12401.785472000001</v>
      </c>
      <c r="AB367" s="129">
        <f t="shared" si="29"/>
        <v>14035.52</v>
      </c>
      <c r="AC367" s="134"/>
      <c r="AD367" s="134"/>
      <c r="AE367" s="134"/>
      <c r="AF367" s="134"/>
      <c r="AG367" s="134"/>
      <c r="AH367" s="134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  <c r="BD367" s="134"/>
      <c r="BE367" s="134"/>
      <c r="BF367" s="134"/>
      <c r="BG367" s="134"/>
      <c r="BH367" s="134"/>
      <c r="BI367" s="134"/>
      <c r="BJ367" s="134"/>
      <c r="BK367" s="134"/>
      <c r="BL367" s="134"/>
      <c r="BM367" s="134"/>
    </row>
    <row r="368" spans="1:65" s="124" customFormat="1" ht="15.75" thickBot="1" x14ac:dyDescent="0.3">
      <c r="A368" s="141" t="s">
        <v>943</v>
      </c>
      <c r="B368" s="4" t="s">
        <v>188</v>
      </c>
      <c r="C368" s="4" t="s">
        <v>189</v>
      </c>
      <c r="D368" s="4" t="s">
        <v>944</v>
      </c>
      <c r="E368" s="4" t="s">
        <v>945</v>
      </c>
      <c r="F368" s="4" t="s">
        <v>108</v>
      </c>
      <c r="G368" s="4" t="s">
        <v>109</v>
      </c>
      <c r="H368" s="4" t="s">
        <v>440</v>
      </c>
      <c r="I368" s="8">
        <v>64818.05</v>
      </c>
      <c r="J368" s="8">
        <v>62691.3</v>
      </c>
      <c r="K368" s="8">
        <v>61638.400000000001</v>
      </c>
      <c r="L368" s="8">
        <v>66287.460000000006</v>
      </c>
      <c r="M368" s="8">
        <v>72748.12</v>
      </c>
      <c r="N368" s="8">
        <v>71058.990000000005</v>
      </c>
      <c r="O368" s="8">
        <v>74772.710000000006</v>
      </c>
      <c r="P368" s="8">
        <v>68383.53</v>
      </c>
      <c r="Q368" s="8">
        <v>73682.63</v>
      </c>
      <c r="R368" s="8">
        <v>62048.23</v>
      </c>
      <c r="S368" s="8">
        <v>60109.59</v>
      </c>
      <c r="T368" s="8">
        <v>59855.79</v>
      </c>
      <c r="U368" s="125">
        <f t="shared" si="25"/>
        <v>798094.8</v>
      </c>
      <c r="V368"/>
      <c r="W368" s="127" t="str">
        <f t="shared" si="26"/>
        <v>131001505921</v>
      </c>
      <c r="X368" s="128">
        <f>VLOOKUP(W368,Factors!$F$4:$H$6200,3,FALSE)</f>
        <v>0.10960000000000003</v>
      </c>
      <c r="Y368" s="127" t="str">
        <f>VLOOKUP(W368,Factors!$F$4:$H$6200,2,FALSE)</f>
        <v>3-factor</v>
      </c>
      <c r="Z368" s="129">
        <f t="shared" si="27"/>
        <v>87471.190080000029</v>
      </c>
      <c r="AA368" s="129">
        <f t="shared" si="28"/>
        <v>710623.60991999996</v>
      </c>
      <c r="AB368" s="129">
        <f t="shared" si="29"/>
        <v>798094.8</v>
      </c>
      <c r="AC368" s="134"/>
      <c r="AD368" s="134"/>
      <c r="AE368" s="134"/>
      <c r="AF368" s="134"/>
      <c r="AG368" s="134"/>
      <c r="AH368" s="134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  <c r="BD368" s="134"/>
      <c r="BE368" s="134"/>
      <c r="BF368" s="134"/>
      <c r="BG368" s="134"/>
      <c r="BH368" s="134"/>
      <c r="BI368" s="134"/>
      <c r="BJ368" s="134"/>
      <c r="BK368" s="134"/>
      <c r="BL368" s="134"/>
      <c r="BM368" s="134"/>
    </row>
    <row r="369" spans="1:65" s="124" customFormat="1" ht="15.75" thickBot="1" x14ac:dyDescent="0.3">
      <c r="A369" s="141" t="s">
        <v>943</v>
      </c>
      <c r="B369" s="4" t="s">
        <v>188</v>
      </c>
      <c r="C369" s="4" t="s">
        <v>189</v>
      </c>
      <c r="D369" s="4" t="s">
        <v>944</v>
      </c>
      <c r="E369" s="4" t="s">
        <v>945</v>
      </c>
      <c r="F369" s="4" t="s">
        <v>118</v>
      </c>
      <c r="G369" s="4" t="s">
        <v>119</v>
      </c>
      <c r="H369" s="4" t="s">
        <v>440</v>
      </c>
      <c r="I369" s="10">
        <v>802.08</v>
      </c>
      <c r="J369" s="10">
        <v>1806.4</v>
      </c>
      <c r="K369" s="10">
        <v>657.37</v>
      </c>
      <c r="L369" s="10">
        <v>399.32</v>
      </c>
      <c r="M369" s="10">
        <v>928.59</v>
      </c>
      <c r="N369" s="10">
        <v>2779.19</v>
      </c>
      <c r="O369" s="10">
        <v>2166.14</v>
      </c>
      <c r="P369" s="10">
        <v>1954.24</v>
      </c>
      <c r="Q369" s="10">
        <v>480.3</v>
      </c>
      <c r="R369" s="10">
        <v>480.3</v>
      </c>
      <c r="S369" s="10">
        <v>1071.99</v>
      </c>
      <c r="T369" s="10">
        <v>2545.59</v>
      </c>
      <c r="U369" s="125">
        <f t="shared" si="25"/>
        <v>16071.509999999998</v>
      </c>
      <c r="V369"/>
      <c r="W369" s="127" t="str">
        <f t="shared" si="26"/>
        <v>131001505921</v>
      </c>
      <c r="X369" s="128">
        <f>VLOOKUP(W369,Factors!$F$4:$H$6200,3,FALSE)</f>
        <v>0.10960000000000003</v>
      </c>
      <c r="Y369" s="127" t="str">
        <f>VLOOKUP(W369,Factors!$F$4:$H$6200,2,FALSE)</f>
        <v>3-factor</v>
      </c>
      <c r="Z369" s="129">
        <f t="shared" si="27"/>
        <v>1761.4374960000002</v>
      </c>
      <c r="AA369" s="129">
        <f t="shared" si="28"/>
        <v>14310.072503999998</v>
      </c>
      <c r="AB369" s="129">
        <f t="shared" si="29"/>
        <v>16071.509999999998</v>
      </c>
      <c r="AC369" s="134"/>
      <c r="AD369" s="134"/>
      <c r="AE369" s="134"/>
      <c r="AF369" s="134"/>
      <c r="AG369" s="134"/>
      <c r="AH369" s="134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  <c r="BD369" s="134"/>
      <c r="BE369" s="134"/>
      <c r="BF369" s="134"/>
      <c r="BG369" s="134"/>
      <c r="BH369" s="134"/>
      <c r="BI369" s="134"/>
      <c r="BJ369" s="134"/>
      <c r="BK369" s="134"/>
      <c r="BL369" s="134"/>
      <c r="BM369" s="134"/>
    </row>
    <row r="370" spans="1:65" s="124" customFormat="1" ht="15.75" thickBot="1" x14ac:dyDescent="0.3">
      <c r="A370" s="141" t="s">
        <v>943</v>
      </c>
      <c r="B370" s="4" t="s">
        <v>188</v>
      </c>
      <c r="C370" s="4" t="s">
        <v>189</v>
      </c>
      <c r="D370" s="4" t="s">
        <v>944</v>
      </c>
      <c r="E370" s="4" t="s">
        <v>945</v>
      </c>
      <c r="F370" s="4" t="s">
        <v>120</v>
      </c>
      <c r="G370" s="4" t="s">
        <v>121</v>
      </c>
      <c r="H370" s="4" t="s">
        <v>440</v>
      </c>
      <c r="I370" s="8">
        <v>59587.34</v>
      </c>
      <c r="J370" s="8">
        <v>51896.24</v>
      </c>
      <c r="K370" s="8">
        <v>55153.85</v>
      </c>
      <c r="L370" s="8">
        <v>61055.19</v>
      </c>
      <c r="M370" s="8">
        <v>56630.48</v>
      </c>
      <c r="N370" s="8">
        <v>62322.46</v>
      </c>
      <c r="O370" s="8">
        <v>64590.080000000002</v>
      </c>
      <c r="P370" s="8">
        <v>55888.9</v>
      </c>
      <c r="Q370" s="8">
        <v>61377.599999999999</v>
      </c>
      <c r="R370" s="8">
        <v>56831.1</v>
      </c>
      <c r="S370" s="8">
        <v>52364.22</v>
      </c>
      <c r="T370" s="8">
        <v>60884.24</v>
      </c>
      <c r="U370" s="125">
        <f t="shared" si="25"/>
        <v>698581.7</v>
      </c>
      <c r="V370"/>
      <c r="W370" s="127" t="str">
        <f t="shared" si="26"/>
        <v>131001505921</v>
      </c>
      <c r="X370" s="128">
        <f>VLOOKUP(W370,Factors!$F$4:$H$6200,3,FALSE)</f>
        <v>0.10960000000000003</v>
      </c>
      <c r="Y370" s="127" t="str">
        <f>VLOOKUP(W370,Factors!$F$4:$H$6200,2,FALSE)</f>
        <v>3-factor</v>
      </c>
      <c r="Z370" s="129">
        <f t="shared" si="27"/>
        <v>76564.55432000001</v>
      </c>
      <c r="AA370" s="129">
        <f t="shared" si="28"/>
        <v>622017.14567999996</v>
      </c>
      <c r="AB370" s="129">
        <f t="shared" si="29"/>
        <v>698581.7</v>
      </c>
      <c r="AC370" s="134"/>
      <c r="AD370" s="134"/>
      <c r="AE370" s="134"/>
      <c r="AF370" s="134"/>
      <c r="AG370" s="134"/>
      <c r="AH370" s="134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  <c r="BD370" s="134"/>
      <c r="BE370" s="134"/>
      <c r="BF370" s="134"/>
      <c r="BG370" s="134"/>
      <c r="BH370" s="134"/>
      <c r="BI370" s="134"/>
      <c r="BJ370" s="134"/>
      <c r="BK370" s="134"/>
      <c r="BL370" s="134"/>
      <c r="BM370" s="134"/>
    </row>
    <row r="371" spans="1:65" s="124" customFormat="1" ht="15.75" thickBot="1" x14ac:dyDescent="0.3">
      <c r="A371" s="141" t="s">
        <v>943</v>
      </c>
      <c r="B371" s="4" t="s">
        <v>188</v>
      </c>
      <c r="C371" s="4" t="s">
        <v>189</v>
      </c>
      <c r="D371" s="4" t="s">
        <v>944</v>
      </c>
      <c r="E371" s="4" t="s">
        <v>945</v>
      </c>
      <c r="F371" s="4" t="s">
        <v>122</v>
      </c>
      <c r="G371" s="4" t="s">
        <v>123</v>
      </c>
      <c r="H371" s="4" t="s">
        <v>440</v>
      </c>
      <c r="I371" s="10">
        <v>12122.44</v>
      </c>
      <c r="J371" s="10">
        <v>12131.75</v>
      </c>
      <c r="K371" s="10">
        <v>8261.81</v>
      </c>
      <c r="L371" s="10">
        <v>7239.13</v>
      </c>
      <c r="M371" s="10">
        <v>11883.85</v>
      </c>
      <c r="N371" s="10">
        <v>8890.76</v>
      </c>
      <c r="O371" s="10">
        <v>7320.49</v>
      </c>
      <c r="P371" s="10">
        <v>4476.47</v>
      </c>
      <c r="Q371" s="10">
        <v>3420.32</v>
      </c>
      <c r="R371" s="10">
        <v>1152.73</v>
      </c>
      <c r="S371" s="10">
        <v>2821.03</v>
      </c>
      <c r="T371" s="10">
        <v>5390.23</v>
      </c>
      <c r="U371" s="125">
        <f t="shared" si="25"/>
        <v>85111.01</v>
      </c>
      <c r="V371"/>
      <c r="W371" s="127" t="str">
        <f t="shared" si="26"/>
        <v>131001505921</v>
      </c>
      <c r="X371" s="128">
        <f>VLOOKUP(W371,Factors!$F$4:$H$6200,3,FALSE)</f>
        <v>0.10960000000000003</v>
      </c>
      <c r="Y371" s="127" t="str">
        <f>VLOOKUP(W371,Factors!$F$4:$H$6200,2,FALSE)</f>
        <v>3-factor</v>
      </c>
      <c r="Z371" s="129">
        <f t="shared" si="27"/>
        <v>9328.166696000002</v>
      </c>
      <c r="AA371" s="129">
        <f t="shared" si="28"/>
        <v>75782.843303999995</v>
      </c>
      <c r="AB371" s="129">
        <f t="shared" si="29"/>
        <v>85111.01</v>
      </c>
      <c r="AC371" s="134"/>
      <c r="AD371" s="134"/>
      <c r="AE371" s="134"/>
      <c r="AF371" s="134"/>
      <c r="AG371" s="134"/>
      <c r="AH371" s="134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  <c r="BD371" s="134"/>
      <c r="BE371" s="134"/>
      <c r="BF371" s="134"/>
      <c r="BG371" s="134"/>
      <c r="BH371" s="134"/>
      <c r="BI371" s="134"/>
      <c r="BJ371" s="134"/>
      <c r="BK371" s="134"/>
      <c r="BL371" s="134"/>
      <c r="BM371" s="134"/>
    </row>
    <row r="372" spans="1:65" s="124" customFormat="1" ht="15.75" thickBot="1" x14ac:dyDescent="0.3">
      <c r="A372" s="141" t="s">
        <v>943</v>
      </c>
      <c r="B372" s="4" t="s">
        <v>188</v>
      </c>
      <c r="C372" s="4" t="s">
        <v>189</v>
      </c>
      <c r="D372" s="4" t="s">
        <v>944</v>
      </c>
      <c r="E372" s="4" t="s">
        <v>945</v>
      </c>
      <c r="F372" s="4" t="s">
        <v>110</v>
      </c>
      <c r="G372" s="4" t="s">
        <v>111</v>
      </c>
      <c r="H372" s="4" t="s">
        <v>440</v>
      </c>
      <c r="I372" s="8">
        <v>1083.68</v>
      </c>
      <c r="J372" s="8">
        <v>1083.68</v>
      </c>
      <c r="K372" s="8">
        <v>1083.68</v>
      </c>
      <c r="L372" s="8">
        <v>1083.68</v>
      </c>
      <c r="M372" s="8">
        <v>1083.68</v>
      </c>
      <c r="N372" s="8">
        <v>833.33</v>
      </c>
      <c r="O372" s="8">
        <v>1636.55</v>
      </c>
      <c r="P372" s="8">
        <v>833.33</v>
      </c>
      <c r="Q372" s="8">
        <v>833.33</v>
      </c>
      <c r="R372" s="8">
        <v>833.33</v>
      </c>
      <c r="S372" s="8">
        <v>833.33</v>
      </c>
      <c r="T372" s="7"/>
      <c r="U372" s="125">
        <f t="shared" si="25"/>
        <v>11221.6</v>
      </c>
      <c r="V372"/>
      <c r="W372" s="127" t="str">
        <f t="shared" si="26"/>
        <v>131001505921</v>
      </c>
      <c r="X372" s="128">
        <f>VLOOKUP(W372,Factors!$F$4:$H$6200,3,FALSE)</f>
        <v>0.10960000000000003</v>
      </c>
      <c r="Y372" s="127" t="str">
        <f>VLOOKUP(W372,Factors!$F$4:$H$6200,2,FALSE)</f>
        <v>3-factor</v>
      </c>
      <c r="Z372" s="129">
        <f t="shared" si="27"/>
        <v>1229.8873600000004</v>
      </c>
      <c r="AA372" s="129">
        <f t="shared" si="28"/>
        <v>9991.7126399999997</v>
      </c>
      <c r="AB372" s="129">
        <f t="shared" si="29"/>
        <v>11221.6</v>
      </c>
      <c r="AC372" s="134"/>
      <c r="AD372" s="134"/>
      <c r="AE372" s="134"/>
      <c r="AF372" s="134"/>
      <c r="AG372" s="134"/>
      <c r="AH372" s="134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  <c r="BD372" s="134"/>
      <c r="BE372" s="134"/>
      <c r="BF372" s="134"/>
      <c r="BG372" s="134"/>
      <c r="BH372" s="134"/>
      <c r="BI372" s="134"/>
      <c r="BJ372" s="134"/>
      <c r="BK372" s="134"/>
      <c r="BL372" s="134"/>
      <c r="BM372" s="134"/>
    </row>
    <row r="373" spans="1:65" s="124" customFormat="1" ht="15.75" thickBot="1" x14ac:dyDescent="0.3">
      <c r="A373" s="141" t="s">
        <v>943</v>
      </c>
      <c r="B373" s="4" t="s">
        <v>188</v>
      </c>
      <c r="C373" s="4" t="s">
        <v>189</v>
      </c>
      <c r="D373" s="4" t="s">
        <v>944</v>
      </c>
      <c r="E373" s="4" t="s">
        <v>945</v>
      </c>
      <c r="F373" s="4" t="s">
        <v>112</v>
      </c>
      <c r="G373" s="4" t="s">
        <v>113</v>
      </c>
      <c r="H373" s="4" t="s">
        <v>440</v>
      </c>
      <c r="I373" s="10">
        <v>18530.169999999998</v>
      </c>
      <c r="J373" s="10">
        <v>18478.05</v>
      </c>
      <c r="K373" s="10">
        <v>18907.48</v>
      </c>
      <c r="L373" s="10">
        <v>19335.75</v>
      </c>
      <c r="M373" s="10">
        <v>18163.509999999998</v>
      </c>
      <c r="N373" s="10">
        <v>19297.07</v>
      </c>
      <c r="O373" s="10">
        <v>19500.53</v>
      </c>
      <c r="P373" s="10">
        <v>18760.560000000001</v>
      </c>
      <c r="Q373" s="10">
        <v>19460.79</v>
      </c>
      <c r="R373" s="10">
        <v>20006.689999999999</v>
      </c>
      <c r="S373" s="10">
        <v>19069.57</v>
      </c>
      <c r="T373" s="10">
        <v>19704.05</v>
      </c>
      <c r="U373" s="125">
        <f t="shared" si="25"/>
        <v>229214.22</v>
      </c>
      <c r="V373"/>
      <c r="W373" s="127" t="str">
        <f t="shared" si="26"/>
        <v>131001505921</v>
      </c>
      <c r="X373" s="128">
        <f>VLOOKUP(W373,Factors!$F$4:$H$6200,3,FALSE)</f>
        <v>0.10960000000000003</v>
      </c>
      <c r="Y373" s="127" t="str">
        <f>VLOOKUP(W373,Factors!$F$4:$H$6200,2,FALSE)</f>
        <v>3-factor</v>
      </c>
      <c r="Z373" s="129">
        <f t="shared" si="27"/>
        <v>25121.878512000007</v>
      </c>
      <c r="AA373" s="129">
        <f t="shared" si="28"/>
        <v>204092.34148800001</v>
      </c>
      <c r="AB373" s="129">
        <f t="shared" si="29"/>
        <v>229214.22</v>
      </c>
      <c r="AC373" s="134"/>
      <c r="AD373" s="134"/>
      <c r="AE373" s="134"/>
      <c r="AF373" s="134"/>
      <c r="AG373" s="134"/>
      <c r="AH373" s="134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  <c r="BD373" s="134"/>
      <c r="BE373" s="134"/>
      <c r="BF373" s="134"/>
      <c r="BG373" s="134"/>
      <c r="BH373" s="134"/>
      <c r="BI373" s="134"/>
      <c r="BJ373" s="134"/>
      <c r="BK373" s="134"/>
      <c r="BL373" s="134"/>
      <c r="BM373" s="134"/>
    </row>
    <row r="374" spans="1:65" s="124" customFormat="1" ht="15.75" thickBot="1" x14ac:dyDescent="0.3">
      <c r="A374" s="141" t="s">
        <v>943</v>
      </c>
      <c r="B374" s="4" t="s">
        <v>188</v>
      </c>
      <c r="C374" s="4" t="s">
        <v>189</v>
      </c>
      <c r="D374" s="4" t="s">
        <v>959</v>
      </c>
      <c r="E374" s="4" t="s">
        <v>960</v>
      </c>
      <c r="F374" s="4" t="s">
        <v>108</v>
      </c>
      <c r="G374" s="4" t="s">
        <v>109</v>
      </c>
      <c r="H374" s="4" t="s">
        <v>961</v>
      </c>
      <c r="I374" s="8">
        <v>107114.99</v>
      </c>
      <c r="J374" s="8">
        <v>90603.92</v>
      </c>
      <c r="K374" s="8">
        <v>98339.19</v>
      </c>
      <c r="L374" s="8">
        <v>122287.49</v>
      </c>
      <c r="M374" s="8">
        <v>137372.56</v>
      </c>
      <c r="N374" s="8">
        <v>140478.82999999999</v>
      </c>
      <c r="O374" s="8">
        <v>147034.1</v>
      </c>
      <c r="P374" s="8">
        <v>139221.24</v>
      </c>
      <c r="Q374" s="8">
        <v>144694.97</v>
      </c>
      <c r="R374" s="8">
        <v>117839.81</v>
      </c>
      <c r="S374" s="8">
        <v>134775.47</v>
      </c>
      <c r="T374" s="8">
        <v>113578.03</v>
      </c>
      <c r="U374" s="125">
        <f t="shared" si="25"/>
        <v>1493340.5999999999</v>
      </c>
      <c r="V374"/>
      <c r="W374" s="127" t="str">
        <f t="shared" si="26"/>
        <v>131004720921</v>
      </c>
      <c r="X374" s="128">
        <f>VLOOKUP(W374,Factors!$F$4:$H$6200,3,FALSE)</f>
        <v>0.10960000000000003</v>
      </c>
      <c r="Y374" s="127" t="str">
        <f>VLOOKUP(W374,Factors!$F$4:$H$6200,2,FALSE)</f>
        <v>3-factor</v>
      </c>
      <c r="Z374" s="129">
        <f t="shared" si="27"/>
        <v>163670.12976000004</v>
      </c>
      <c r="AA374" s="129">
        <f t="shared" si="28"/>
        <v>1329670.4702399997</v>
      </c>
      <c r="AB374" s="129">
        <f t="shared" si="29"/>
        <v>1493340.5999999996</v>
      </c>
      <c r="AC374" s="134"/>
      <c r="AD374" s="134"/>
      <c r="AE374" s="134"/>
      <c r="AF374" s="134"/>
      <c r="AG374" s="134"/>
      <c r="AH374" s="134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  <c r="BD374" s="134"/>
      <c r="BE374" s="134"/>
      <c r="BF374" s="134"/>
      <c r="BG374" s="134"/>
      <c r="BH374" s="134"/>
      <c r="BI374" s="134"/>
      <c r="BJ374" s="134"/>
      <c r="BK374" s="134"/>
      <c r="BL374" s="134"/>
      <c r="BM374" s="134"/>
    </row>
    <row r="375" spans="1:65" s="124" customFormat="1" ht="15.75" thickBot="1" x14ac:dyDescent="0.3">
      <c r="A375" s="141" t="s">
        <v>943</v>
      </c>
      <c r="B375" s="4" t="s">
        <v>188</v>
      </c>
      <c r="C375" s="4" t="s">
        <v>189</v>
      </c>
      <c r="D375" s="4" t="s">
        <v>959</v>
      </c>
      <c r="E375" s="4" t="s">
        <v>960</v>
      </c>
      <c r="F375" s="4" t="s">
        <v>110</v>
      </c>
      <c r="G375" s="4" t="s">
        <v>111</v>
      </c>
      <c r="H375" s="4" t="s">
        <v>961</v>
      </c>
      <c r="I375" s="11"/>
      <c r="J375" s="10">
        <v>416.67</v>
      </c>
      <c r="K375" s="10">
        <v>416.67</v>
      </c>
      <c r="L375" s="10">
        <v>416.67</v>
      </c>
      <c r="M375" s="10">
        <v>416.67</v>
      </c>
      <c r="N375" s="10">
        <v>416.67</v>
      </c>
      <c r="O375" s="10">
        <v>3468.86</v>
      </c>
      <c r="P375" s="10">
        <v>958.68</v>
      </c>
      <c r="Q375" s="10">
        <v>416.67</v>
      </c>
      <c r="R375" s="10">
        <v>416.67</v>
      </c>
      <c r="S375" s="10">
        <v>416.67</v>
      </c>
      <c r="T375" s="10">
        <v>1250</v>
      </c>
      <c r="U375" s="125">
        <f t="shared" si="25"/>
        <v>9010.9000000000015</v>
      </c>
      <c r="V375"/>
      <c r="W375" s="127" t="str">
        <f t="shared" si="26"/>
        <v>131004720921</v>
      </c>
      <c r="X375" s="128">
        <f>VLOOKUP(W375,Factors!$F$4:$H$6200,3,FALSE)</f>
        <v>0.10960000000000003</v>
      </c>
      <c r="Y375" s="127" t="str">
        <f>VLOOKUP(W375,Factors!$F$4:$H$6200,2,FALSE)</f>
        <v>3-factor</v>
      </c>
      <c r="Z375" s="129">
        <f t="shared" si="27"/>
        <v>987.59464000000048</v>
      </c>
      <c r="AA375" s="129">
        <f t="shared" si="28"/>
        <v>8023.3053600000012</v>
      </c>
      <c r="AB375" s="129">
        <f t="shared" si="29"/>
        <v>9010.9000000000015</v>
      </c>
      <c r="AC375" s="134"/>
      <c r="AD375" s="134"/>
      <c r="AE375" s="134"/>
      <c r="AF375" s="134"/>
      <c r="AG375" s="134"/>
      <c r="AH375" s="134"/>
      <c r="AI375" s="134"/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  <c r="BD375" s="134"/>
      <c r="BE375" s="134"/>
      <c r="BF375" s="134"/>
      <c r="BG375" s="134"/>
      <c r="BH375" s="134"/>
      <c r="BI375" s="134"/>
      <c r="BJ375" s="134"/>
      <c r="BK375" s="134"/>
      <c r="BL375" s="134"/>
      <c r="BM375" s="134"/>
    </row>
    <row r="376" spans="1:65" s="124" customFormat="1" ht="15.75" thickBot="1" x14ac:dyDescent="0.3">
      <c r="A376" s="141" t="s">
        <v>943</v>
      </c>
      <c r="B376" s="4" t="s">
        <v>188</v>
      </c>
      <c r="C376" s="4" t="s">
        <v>189</v>
      </c>
      <c r="D376" s="4" t="s">
        <v>959</v>
      </c>
      <c r="E376" s="4" t="s">
        <v>960</v>
      </c>
      <c r="F376" s="4" t="s">
        <v>112</v>
      </c>
      <c r="G376" s="4" t="s">
        <v>113</v>
      </c>
      <c r="H376" s="4" t="s">
        <v>961</v>
      </c>
      <c r="I376" s="8">
        <v>14855.45</v>
      </c>
      <c r="J376" s="8">
        <v>14983.45</v>
      </c>
      <c r="K376" s="8">
        <v>16251.05</v>
      </c>
      <c r="L376" s="8">
        <v>18598.580000000002</v>
      </c>
      <c r="M376" s="8">
        <v>19110.419999999998</v>
      </c>
      <c r="N376" s="8">
        <v>20070.21</v>
      </c>
      <c r="O376" s="8">
        <v>20070.2</v>
      </c>
      <c r="P376" s="8">
        <v>20070.21</v>
      </c>
      <c r="Q376" s="8">
        <v>20070.21</v>
      </c>
      <c r="R376" s="8">
        <v>20070.25</v>
      </c>
      <c r="S376" s="8">
        <v>20070.18</v>
      </c>
      <c r="T376" s="8">
        <v>20070.25</v>
      </c>
      <c r="U376" s="125">
        <f t="shared" si="25"/>
        <v>224290.46</v>
      </c>
      <c r="V376"/>
      <c r="W376" s="127" t="str">
        <f t="shared" si="26"/>
        <v>131004720921</v>
      </c>
      <c r="X376" s="128">
        <f>VLOOKUP(W376,Factors!$F$4:$H$6200,3,FALSE)</f>
        <v>0.10960000000000003</v>
      </c>
      <c r="Y376" s="127" t="str">
        <f>VLOOKUP(W376,Factors!$F$4:$H$6200,2,FALSE)</f>
        <v>3-factor</v>
      </c>
      <c r="Z376" s="129">
        <f t="shared" si="27"/>
        <v>24582.234416000007</v>
      </c>
      <c r="AA376" s="129">
        <f t="shared" si="28"/>
        <v>199708.225584</v>
      </c>
      <c r="AB376" s="129">
        <f t="shared" si="29"/>
        <v>224290.46000000002</v>
      </c>
      <c r="AC376" s="134"/>
      <c r="AD376" s="134"/>
      <c r="AE376" s="134"/>
      <c r="AF376" s="134"/>
      <c r="AG376" s="134"/>
      <c r="AH376" s="134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  <c r="BD376" s="134"/>
      <c r="BE376" s="134"/>
      <c r="BF376" s="134"/>
      <c r="BG376" s="134"/>
      <c r="BH376" s="134"/>
      <c r="BI376" s="134"/>
      <c r="BJ376" s="134"/>
      <c r="BK376" s="134"/>
      <c r="BL376" s="134"/>
      <c r="BM376" s="134"/>
    </row>
    <row r="377" spans="1:65" s="124" customFormat="1" ht="15.75" thickBot="1" x14ac:dyDescent="0.3">
      <c r="A377" s="141" t="s">
        <v>943</v>
      </c>
      <c r="B377" s="4" t="s">
        <v>188</v>
      </c>
      <c r="C377" s="4" t="s">
        <v>189</v>
      </c>
      <c r="D377" s="4" t="s">
        <v>962</v>
      </c>
      <c r="E377" s="4" t="s">
        <v>963</v>
      </c>
      <c r="F377" s="4" t="s">
        <v>108</v>
      </c>
      <c r="G377" s="4" t="s">
        <v>109</v>
      </c>
      <c r="H377" s="4" t="s">
        <v>964</v>
      </c>
      <c r="I377" s="10">
        <v>10460.709999999999</v>
      </c>
      <c r="J377" s="10">
        <v>9862.9599999999991</v>
      </c>
      <c r="K377" s="10">
        <v>9132.3700000000008</v>
      </c>
      <c r="L377" s="10">
        <v>9962.58</v>
      </c>
      <c r="M377" s="10">
        <v>10502.22</v>
      </c>
      <c r="N377" s="10">
        <v>11309.58</v>
      </c>
      <c r="O377" s="10">
        <v>11309.58</v>
      </c>
      <c r="P377" s="10">
        <v>10744.1</v>
      </c>
      <c r="Q377" s="10">
        <v>8417.93</v>
      </c>
      <c r="R377" s="10">
        <v>10324.280000000001</v>
      </c>
      <c r="S377" s="10">
        <v>8739.2199999999993</v>
      </c>
      <c r="T377" s="10">
        <v>10024.4</v>
      </c>
      <c r="U377" s="125">
        <f t="shared" si="25"/>
        <v>120789.93</v>
      </c>
      <c r="V377"/>
      <c r="W377" s="127" t="str">
        <f t="shared" si="26"/>
        <v>131004735921</v>
      </c>
      <c r="X377" s="128">
        <f>VLOOKUP(W377,Factors!$F$4:$H$6200,3,FALSE)</f>
        <v>0.10960000000000003</v>
      </c>
      <c r="Y377" s="127" t="str">
        <f>VLOOKUP(W377,Factors!$F$4:$H$6200,2,FALSE)</f>
        <v>3-factor</v>
      </c>
      <c r="Z377" s="129">
        <f t="shared" si="27"/>
        <v>13238.576328000003</v>
      </c>
      <c r="AA377" s="129">
        <f t="shared" si="28"/>
        <v>107551.353672</v>
      </c>
      <c r="AB377" s="129">
        <f t="shared" si="29"/>
        <v>120789.93</v>
      </c>
      <c r="AC377" s="134"/>
      <c r="AD377" s="134"/>
      <c r="AE377" s="134"/>
      <c r="AF377" s="134"/>
      <c r="AG377" s="134"/>
      <c r="AH377" s="134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  <c r="BD377" s="134"/>
      <c r="BE377" s="134"/>
      <c r="BF377" s="134"/>
      <c r="BG377" s="134"/>
      <c r="BH377" s="134"/>
      <c r="BI377" s="134"/>
      <c r="BJ377" s="134"/>
      <c r="BK377" s="134"/>
      <c r="BL377" s="134"/>
      <c r="BM377" s="134"/>
    </row>
    <row r="378" spans="1:65" s="124" customFormat="1" ht="15.75" thickBot="1" x14ac:dyDescent="0.3">
      <c r="A378" s="141" t="s">
        <v>943</v>
      </c>
      <c r="B378" s="4" t="s">
        <v>188</v>
      </c>
      <c r="C378" s="4" t="s">
        <v>189</v>
      </c>
      <c r="D378" s="4" t="s">
        <v>962</v>
      </c>
      <c r="E378" s="4" t="s">
        <v>963</v>
      </c>
      <c r="F378" s="4" t="s">
        <v>112</v>
      </c>
      <c r="G378" s="4" t="s">
        <v>113</v>
      </c>
      <c r="H378" s="4" t="s">
        <v>964</v>
      </c>
      <c r="I378" s="8">
        <v>1495.88</v>
      </c>
      <c r="J378" s="8">
        <v>1495.88</v>
      </c>
      <c r="K378" s="8">
        <v>1495.89</v>
      </c>
      <c r="L378" s="8">
        <v>1495.87</v>
      </c>
      <c r="M378" s="8">
        <v>1495.88</v>
      </c>
      <c r="N378" s="8">
        <v>1543.76</v>
      </c>
      <c r="O378" s="8">
        <v>1543.76</v>
      </c>
      <c r="P378" s="8">
        <v>1543.76</v>
      </c>
      <c r="Q378" s="8">
        <v>1543.76</v>
      </c>
      <c r="R378" s="8">
        <v>1543.76</v>
      </c>
      <c r="S378" s="8">
        <v>1543.76</v>
      </c>
      <c r="T378" s="8">
        <v>1543.76</v>
      </c>
      <c r="U378" s="125">
        <f t="shared" si="25"/>
        <v>18285.719999999998</v>
      </c>
      <c r="V378"/>
      <c r="W378" s="127" t="str">
        <f t="shared" si="26"/>
        <v>131004735921</v>
      </c>
      <c r="X378" s="128">
        <f>VLOOKUP(W378,Factors!$F$4:$H$6200,3,FALSE)</f>
        <v>0.10960000000000003</v>
      </c>
      <c r="Y378" s="127" t="str">
        <f>VLOOKUP(W378,Factors!$F$4:$H$6200,2,FALSE)</f>
        <v>3-factor</v>
      </c>
      <c r="Z378" s="129">
        <f t="shared" si="27"/>
        <v>2004.1149120000002</v>
      </c>
      <c r="AA378" s="129">
        <f t="shared" si="28"/>
        <v>16281.605087999997</v>
      </c>
      <c r="AB378" s="129">
        <f t="shared" si="29"/>
        <v>18285.719999999998</v>
      </c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4"/>
      <c r="BG378" s="134"/>
      <c r="BH378" s="134"/>
      <c r="BI378" s="134"/>
      <c r="BJ378" s="134"/>
      <c r="BK378" s="134"/>
      <c r="BL378" s="134"/>
      <c r="BM378" s="134"/>
    </row>
    <row r="379" spans="1:65" s="124" customFormat="1" ht="15.75" thickBot="1" x14ac:dyDescent="0.3">
      <c r="A379" s="141" t="s">
        <v>943</v>
      </c>
      <c r="B379" s="4" t="s">
        <v>461</v>
      </c>
      <c r="C379" s="4" t="s">
        <v>462</v>
      </c>
      <c r="D379" s="4" t="s">
        <v>944</v>
      </c>
      <c r="E379" s="4" t="s">
        <v>945</v>
      </c>
      <c r="F379" s="4" t="s">
        <v>108</v>
      </c>
      <c r="G379" s="4" t="s">
        <v>109</v>
      </c>
      <c r="H379" s="4" t="s">
        <v>440</v>
      </c>
      <c r="I379" s="10">
        <v>83656.05</v>
      </c>
      <c r="J379" s="10">
        <v>70135.240000000005</v>
      </c>
      <c r="K379" s="10">
        <v>70853.58</v>
      </c>
      <c r="L379" s="10">
        <v>76238.710000000006</v>
      </c>
      <c r="M379" s="10">
        <v>76906.820000000007</v>
      </c>
      <c r="N379" s="10">
        <v>84189.6</v>
      </c>
      <c r="O379" s="10">
        <v>83971.56</v>
      </c>
      <c r="P379" s="10">
        <v>76412.7</v>
      </c>
      <c r="Q379" s="10">
        <v>76363.95</v>
      </c>
      <c r="R379" s="10">
        <v>72564.38</v>
      </c>
      <c r="S379" s="10">
        <v>76089.009999999995</v>
      </c>
      <c r="T379" s="10">
        <v>66832.740000000005</v>
      </c>
      <c r="U379" s="125">
        <f t="shared" si="25"/>
        <v>914214.34</v>
      </c>
      <c r="V379"/>
      <c r="W379" s="127" t="str">
        <f t="shared" si="26"/>
        <v>135251505921</v>
      </c>
      <c r="X379" s="128">
        <f>VLOOKUP(W379,Factors!$F$4:$H$6200,3,FALSE)</f>
        <v>0.11529999999999996</v>
      </c>
      <c r="Y379" s="127" t="str">
        <f>VLOOKUP(W379,Factors!$F$4:$H$6200,2,FALSE)</f>
        <v>customers-all</v>
      </c>
      <c r="Z379" s="129">
        <f t="shared" si="27"/>
        <v>105408.91340199996</v>
      </c>
      <c r="AA379" s="129">
        <f t="shared" si="28"/>
        <v>808805.42659799999</v>
      </c>
      <c r="AB379" s="129">
        <f t="shared" si="29"/>
        <v>914214.34</v>
      </c>
      <c r="AC379" s="134"/>
      <c r="AD379" s="134"/>
      <c r="AE379" s="134"/>
      <c r="AF379" s="134"/>
      <c r="AG379" s="134"/>
      <c r="AH379" s="134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4"/>
      <c r="AV379" s="134"/>
      <c r="AW379" s="134"/>
      <c r="AX379" s="134"/>
      <c r="AY379" s="134"/>
      <c r="AZ379" s="134"/>
      <c r="BA379" s="134"/>
      <c r="BB379" s="134"/>
      <c r="BC379" s="134"/>
      <c r="BD379" s="134"/>
      <c r="BE379" s="134"/>
      <c r="BF379" s="134"/>
      <c r="BG379" s="134"/>
      <c r="BH379" s="134"/>
      <c r="BI379" s="134"/>
      <c r="BJ379" s="134"/>
      <c r="BK379" s="134"/>
      <c r="BL379" s="134"/>
      <c r="BM379" s="134"/>
    </row>
    <row r="380" spans="1:65" s="124" customFormat="1" ht="15.75" thickBot="1" x14ac:dyDescent="0.3">
      <c r="A380" s="141" t="s">
        <v>943</v>
      </c>
      <c r="B380" s="4" t="s">
        <v>461</v>
      </c>
      <c r="C380" s="4" t="s">
        <v>462</v>
      </c>
      <c r="D380" s="4" t="s">
        <v>944</v>
      </c>
      <c r="E380" s="4" t="s">
        <v>945</v>
      </c>
      <c r="F380" s="4" t="s">
        <v>112</v>
      </c>
      <c r="G380" s="4" t="s">
        <v>113</v>
      </c>
      <c r="H380" s="4" t="s">
        <v>440</v>
      </c>
      <c r="I380" s="8">
        <v>11999.89</v>
      </c>
      <c r="J380" s="8">
        <v>12075.58</v>
      </c>
      <c r="K380" s="8">
        <v>12170.8</v>
      </c>
      <c r="L380" s="8">
        <v>12170.67</v>
      </c>
      <c r="M380" s="8">
        <v>12170.79</v>
      </c>
      <c r="N380" s="8">
        <v>12299.83</v>
      </c>
      <c r="O380" s="8">
        <v>11554.48</v>
      </c>
      <c r="P380" s="8">
        <v>11554.5</v>
      </c>
      <c r="Q380" s="8">
        <v>11554.46</v>
      </c>
      <c r="R380" s="8">
        <v>11554.49</v>
      </c>
      <c r="S380" s="8">
        <v>11554.48</v>
      </c>
      <c r="T380" s="8">
        <v>11554.45</v>
      </c>
      <c r="U380" s="125">
        <f t="shared" si="25"/>
        <v>142214.42000000001</v>
      </c>
      <c r="V380"/>
      <c r="W380" s="127" t="str">
        <f t="shared" si="26"/>
        <v>135251505921</v>
      </c>
      <c r="X380" s="128">
        <f>VLOOKUP(W380,Factors!$F$4:$H$6200,3,FALSE)</f>
        <v>0.11529999999999996</v>
      </c>
      <c r="Y380" s="127" t="str">
        <f>VLOOKUP(W380,Factors!$F$4:$H$6200,2,FALSE)</f>
        <v>customers-all</v>
      </c>
      <c r="Z380" s="129">
        <f t="shared" si="27"/>
        <v>16397.322625999994</v>
      </c>
      <c r="AA380" s="129">
        <f t="shared" si="28"/>
        <v>125817.09737400002</v>
      </c>
      <c r="AB380" s="129">
        <f t="shared" si="29"/>
        <v>142214.42000000001</v>
      </c>
      <c r="AC380" s="134"/>
      <c r="AD380" s="134"/>
      <c r="AE380" s="134"/>
      <c r="AF380" s="134"/>
      <c r="AG380" s="134"/>
      <c r="AH380" s="134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4"/>
      <c r="AV380" s="134"/>
      <c r="AW380" s="134"/>
      <c r="AX380" s="134"/>
      <c r="AY380" s="134"/>
      <c r="AZ380" s="134"/>
      <c r="BA380" s="134"/>
      <c r="BB380" s="134"/>
      <c r="BC380" s="134"/>
      <c r="BD380" s="134"/>
      <c r="BE380" s="134"/>
      <c r="BF380" s="134"/>
      <c r="BG380" s="134"/>
      <c r="BH380" s="134"/>
      <c r="BI380" s="134"/>
      <c r="BJ380" s="134"/>
      <c r="BK380" s="134"/>
      <c r="BL380" s="134"/>
      <c r="BM380" s="134"/>
    </row>
    <row r="381" spans="1:65" s="124" customFormat="1" ht="15.75" thickBot="1" x14ac:dyDescent="0.3">
      <c r="A381" s="141" t="s">
        <v>943</v>
      </c>
      <c r="B381" s="4" t="s">
        <v>987</v>
      </c>
      <c r="C381" s="4" t="s">
        <v>988</v>
      </c>
      <c r="D381" s="4" t="s">
        <v>944</v>
      </c>
      <c r="E381" s="4" t="s">
        <v>945</v>
      </c>
      <c r="F381" s="4" t="s">
        <v>108</v>
      </c>
      <c r="G381" s="4" t="s">
        <v>109</v>
      </c>
      <c r="H381" s="4" t="s">
        <v>440</v>
      </c>
      <c r="I381" s="8">
        <v>13199</v>
      </c>
      <c r="J381" s="8">
        <v>8279.3700000000008</v>
      </c>
      <c r="K381" s="8">
        <v>7149.46</v>
      </c>
      <c r="L381" s="8">
        <v>12599.05</v>
      </c>
      <c r="M381" s="8">
        <v>12539.05</v>
      </c>
      <c r="N381" s="8">
        <v>13661</v>
      </c>
      <c r="O381" s="8">
        <v>13661</v>
      </c>
      <c r="P381" s="8">
        <v>12977.95</v>
      </c>
      <c r="Q381" s="8">
        <v>13661</v>
      </c>
      <c r="R381" s="8">
        <v>13040.05</v>
      </c>
      <c r="S381" s="8">
        <v>5743.83</v>
      </c>
      <c r="T381" s="8">
        <v>11798.14</v>
      </c>
      <c r="U381" s="125">
        <f t="shared" si="25"/>
        <v>138308.90000000002</v>
      </c>
      <c r="V381"/>
      <c r="W381" s="127" t="str">
        <f t="shared" si="26"/>
        <v>154921505921</v>
      </c>
      <c r="X381" s="128">
        <f>VLOOKUP(W381,Factors!$F$4:$H$6200,3,FALSE)</f>
        <v>0.10960000000000003</v>
      </c>
      <c r="Y381" s="127" t="str">
        <f>VLOOKUP(W381,Factors!$F$4:$H$6200,2,FALSE)</f>
        <v>3-factor</v>
      </c>
      <c r="Z381" s="129">
        <f t="shared" si="27"/>
        <v>15158.655440000006</v>
      </c>
      <c r="AA381" s="129">
        <f t="shared" si="28"/>
        <v>123150.24456000002</v>
      </c>
      <c r="AB381" s="129">
        <f t="shared" si="29"/>
        <v>138308.90000000002</v>
      </c>
      <c r="AC381" s="134"/>
      <c r="AD381" s="134"/>
      <c r="AE381" s="134"/>
      <c r="AF381" s="134"/>
      <c r="AG381" s="134"/>
      <c r="AH381" s="134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  <c r="AX381" s="134"/>
      <c r="AY381" s="134"/>
      <c r="AZ381" s="134"/>
      <c r="BA381" s="134"/>
      <c r="BB381" s="134"/>
      <c r="BC381" s="134"/>
      <c r="BD381" s="134"/>
      <c r="BE381" s="134"/>
      <c r="BF381" s="134"/>
      <c r="BG381" s="134"/>
      <c r="BH381" s="134"/>
      <c r="BI381" s="134"/>
      <c r="BJ381" s="134"/>
      <c r="BK381" s="134"/>
      <c r="BL381" s="134"/>
      <c r="BM381" s="134"/>
    </row>
    <row r="382" spans="1:65" s="124" customFormat="1" ht="15.75" thickBot="1" x14ac:dyDescent="0.3">
      <c r="A382" s="141" t="s">
        <v>943</v>
      </c>
      <c r="B382" s="4" t="s">
        <v>987</v>
      </c>
      <c r="C382" s="4" t="s">
        <v>988</v>
      </c>
      <c r="D382" s="4" t="s">
        <v>944</v>
      </c>
      <c r="E382" s="4" t="s">
        <v>945</v>
      </c>
      <c r="F382" s="4" t="s">
        <v>112</v>
      </c>
      <c r="G382" s="4" t="s">
        <v>113</v>
      </c>
      <c r="H382" s="4" t="s">
        <v>440</v>
      </c>
      <c r="I382" s="10">
        <v>1801.66</v>
      </c>
      <c r="J382" s="10">
        <v>1801.64</v>
      </c>
      <c r="K382" s="10">
        <v>1801.67</v>
      </c>
      <c r="L382" s="10">
        <v>1801.66</v>
      </c>
      <c r="M382" s="10">
        <v>1801.66</v>
      </c>
      <c r="N382" s="10">
        <v>1864.72</v>
      </c>
      <c r="O382" s="10">
        <v>1864.72</v>
      </c>
      <c r="P382" s="10">
        <v>1864.72</v>
      </c>
      <c r="Q382" s="10">
        <v>1864.72</v>
      </c>
      <c r="R382" s="10">
        <v>1864.72</v>
      </c>
      <c r="S382" s="10">
        <v>1864.73</v>
      </c>
      <c r="T382" s="10">
        <v>1864.72</v>
      </c>
      <c r="U382" s="125">
        <f t="shared" si="25"/>
        <v>22061.34</v>
      </c>
      <c r="V382"/>
      <c r="W382" s="127" t="str">
        <f t="shared" si="26"/>
        <v>154921505921</v>
      </c>
      <c r="X382" s="128">
        <f>VLOOKUP(W382,Factors!$F$4:$H$6200,3,FALSE)</f>
        <v>0.10960000000000003</v>
      </c>
      <c r="Y382" s="127" t="str">
        <f>VLOOKUP(W382,Factors!$F$4:$H$6200,2,FALSE)</f>
        <v>3-factor</v>
      </c>
      <c r="Z382" s="129">
        <f t="shared" si="27"/>
        <v>2417.9228640000006</v>
      </c>
      <c r="AA382" s="129">
        <f t="shared" si="28"/>
        <v>19643.417136</v>
      </c>
      <c r="AB382" s="129">
        <f t="shared" si="29"/>
        <v>22061.34</v>
      </c>
      <c r="AC382" s="134"/>
      <c r="AD382" s="134"/>
      <c r="AE382" s="134"/>
      <c r="AF382" s="134"/>
      <c r="AG382" s="134"/>
      <c r="AH382" s="134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  <c r="AX382" s="134"/>
      <c r="AY382" s="134"/>
      <c r="AZ382" s="134"/>
      <c r="BA382" s="134"/>
      <c r="BB382" s="134"/>
      <c r="BC382" s="134"/>
      <c r="BD382" s="134"/>
      <c r="BE382" s="134"/>
      <c r="BF382" s="134"/>
      <c r="BG382" s="134"/>
      <c r="BH382" s="134"/>
      <c r="BI382" s="134"/>
      <c r="BJ382" s="134"/>
      <c r="BK382" s="134"/>
      <c r="BL382" s="134"/>
      <c r="BM382" s="134"/>
    </row>
    <row r="383" spans="1:65" s="124" customFormat="1" ht="15.75" thickBot="1" x14ac:dyDescent="0.3">
      <c r="A383" s="141" t="s">
        <v>943</v>
      </c>
      <c r="B383" s="4" t="s">
        <v>846</v>
      </c>
      <c r="C383" s="4" t="s">
        <v>847</v>
      </c>
      <c r="D383" s="4" t="s">
        <v>944</v>
      </c>
      <c r="E383" s="4" t="s">
        <v>945</v>
      </c>
      <c r="F383" s="4" t="s">
        <v>108</v>
      </c>
      <c r="G383" s="4" t="s">
        <v>109</v>
      </c>
      <c r="H383" s="4" t="s">
        <v>440</v>
      </c>
      <c r="I383" s="10">
        <v>39418.730000000003</v>
      </c>
      <c r="J383" s="10">
        <v>39230.410000000003</v>
      </c>
      <c r="K383" s="10">
        <v>37673.75</v>
      </c>
      <c r="L383" s="10">
        <v>48162.43</v>
      </c>
      <c r="M383" s="10">
        <v>52267.39</v>
      </c>
      <c r="N383" s="10">
        <v>53656.73</v>
      </c>
      <c r="O383" s="10">
        <v>54234.5</v>
      </c>
      <c r="P383" s="10">
        <v>51914.74</v>
      </c>
      <c r="Q383" s="10">
        <v>54378.17</v>
      </c>
      <c r="R383" s="10">
        <v>46658.77</v>
      </c>
      <c r="S383" s="10">
        <v>48155.25</v>
      </c>
      <c r="T383" s="10">
        <v>46395.63</v>
      </c>
      <c r="U383" s="125">
        <f t="shared" si="25"/>
        <v>572146.5</v>
      </c>
      <c r="V383"/>
      <c r="W383" s="127" t="str">
        <f t="shared" si="26"/>
        <v>155081505921</v>
      </c>
      <c r="X383" s="128">
        <f>VLOOKUP(W383,Factors!$F$4:$H$6200,3,FALSE)</f>
        <v>0.10960000000000003</v>
      </c>
      <c r="Y383" s="127" t="str">
        <f>VLOOKUP(W383,Factors!$F$4:$H$6200,2,FALSE)</f>
        <v>3-factor</v>
      </c>
      <c r="Z383" s="129">
        <f t="shared" si="27"/>
        <v>62707.25640000002</v>
      </c>
      <c r="AA383" s="129">
        <f t="shared" si="28"/>
        <v>509439.24359999999</v>
      </c>
      <c r="AB383" s="129">
        <f t="shared" si="29"/>
        <v>572146.5</v>
      </c>
      <c r="AC383" s="134"/>
      <c r="AD383" s="134"/>
      <c r="AE383" s="134"/>
      <c r="AF383" s="134"/>
      <c r="AG383" s="134"/>
      <c r="AH383" s="134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  <c r="AX383" s="134"/>
      <c r="AY383" s="134"/>
      <c r="AZ383" s="134"/>
      <c r="BA383" s="134"/>
      <c r="BB383" s="134"/>
      <c r="BC383" s="134"/>
      <c r="BD383" s="134"/>
      <c r="BE383" s="134"/>
      <c r="BF383" s="134"/>
      <c r="BG383" s="134"/>
      <c r="BH383" s="134"/>
      <c r="BI383" s="134"/>
      <c r="BJ383" s="134"/>
      <c r="BK383" s="134"/>
      <c r="BL383" s="134"/>
      <c r="BM383" s="134"/>
    </row>
    <row r="384" spans="1:65" s="124" customFormat="1" ht="15.75" thickBot="1" x14ac:dyDescent="0.3">
      <c r="A384" s="141" t="s">
        <v>943</v>
      </c>
      <c r="B384" s="4" t="s">
        <v>846</v>
      </c>
      <c r="C384" s="4" t="s">
        <v>847</v>
      </c>
      <c r="D384" s="4" t="s">
        <v>944</v>
      </c>
      <c r="E384" s="4" t="s">
        <v>945</v>
      </c>
      <c r="F384" s="4" t="s">
        <v>110</v>
      </c>
      <c r="G384" s="4" t="s">
        <v>111</v>
      </c>
      <c r="H384" s="4" t="s">
        <v>440</v>
      </c>
      <c r="I384" s="7"/>
      <c r="J384" s="7"/>
      <c r="K384" s="7"/>
      <c r="L384" s="7"/>
      <c r="M384" s="7"/>
      <c r="N384" s="8">
        <v>10000</v>
      </c>
      <c r="O384" s="8">
        <v>-6666.67</v>
      </c>
      <c r="P384" s="8">
        <v>833.33</v>
      </c>
      <c r="Q384" s="8">
        <v>833.33</v>
      </c>
      <c r="R384" s="8">
        <v>833.33</v>
      </c>
      <c r="S384" s="8">
        <v>833.33</v>
      </c>
      <c r="T384" s="8">
        <v>833.33</v>
      </c>
      <c r="U384" s="125">
        <f t="shared" si="25"/>
        <v>7499.98</v>
      </c>
      <c r="V384"/>
      <c r="W384" s="127" t="str">
        <f t="shared" si="26"/>
        <v>155081505921</v>
      </c>
      <c r="X384" s="128">
        <f>VLOOKUP(W384,Factors!$F$4:$H$6200,3,FALSE)</f>
        <v>0.10960000000000003</v>
      </c>
      <c r="Y384" s="127" t="str">
        <f>VLOOKUP(W384,Factors!$F$4:$H$6200,2,FALSE)</f>
        <v>3-factor</v>
      </c>
      <c r="Z384" s="129">
        <f t="shared" si="27"/>
        <v>821.99780800000019</v>
      </c>
      <c r="AA384" s="129">
        <f t="shared" si="28"/>
        <v>6677.9821919999995</v>
      </c>
      <c r="AB384" s="129">
        <f t="shared" si="29"/>
        <v>7499.98</v>
      </c>
      <c r="AC384" s="134"/>
      <c r="AD384" s="134"/>
      <c r="AE384" s="134"/>
      <c r="AF384" s="134"/>
      <c r="AG384" s="134"/>
      <c r="AH384" s="134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4"/>
      <c r="AV384" s="134"/>
      <c r="AW384" s="134"/>
      <c r="AX384" s="134"/>
      <c r="AY384" s="134"/>
      <c r="AZ384" s="134"/>
      <c r="BA384" s="134"/>
      <c r="BB384" s="134"/>
      <c r="BC384" s="134"/>
      <c r="BD384" s="134"/>
      <c r="BE384" s="134"/>
      <c r="BF384" s="134"/>
      <c r="BG384" s="134"/>
      <c r="BH384" s="134"/>
      <c r="BI384" s="134"/>
      <c r="BJ384" s="134"/>
      <c r="BK384" s="134"/>
      <c r="BL384" s="134"/>
      <c r="BM384" s="134"/>
    </row>
    <row r="385" spans="1:65" s="124" customFormat="1" ht="15.75" thickBot="1" x14ac:dyDescent="0.3">
      <c r="A385" s="141" t="s">
        <v>943</v>
      </c>
      <c r="B385" s="4" t="s">
        <v>846</v>
      </c>
      <c r="C385" s="4" t="s">
        <v>847</v>
      </c>
      <c r="D385" s="4" t="s">
        <v>944</v>
      </c>
      <c r="E385" s="4" t="s">
        <v>945</v>
      </c>
      <c r="F385" s="4" t="s">
        <v>112</v>
      </c>
      <c r="G385" s="4" t="s">
        <v>113</v>
      </c>
      <c r="H385" s="4" t="s">
        <v>440</v>
      </c>
      <c r="I385" s="10">
        <v>5513.9</v>
      </c>
      <c r="J385" s="10">
        <v>6348.06</v>
      </c>
      <c r="K385" s="10">
        <v>6447.6</v>
      </c>
      <c r="L385" s="10">
        <v>7542.44</v>
      </c>
      <c r="M385" s="10">
        <v>7542.45</v>
      </c>
      <c r="N385" s="10">
        <v>7758.35</v>
      </c>
      <c r="O385" s="10">
        <v>7758.31</v>
      </c>
      <c r="P385" s="10">
        <v>7758.31</v>
      </c>
      <c r="Q385" s="10">
        <v>7758.31</v>
      </c>
      <c r="R385" s="10">
        <v>7758.31</v>
      </c>
      <c r="S385" s="10">
        <v>7758.31</v>
      </c>
      <c r="T385" s="10">
        <v>7758.31</v>
      </c>
      <c r="U385" s="125">
        <f t="shared" si="25"/>
        <v>87702.659999999989</v>
      </c>
      <c r="V385"/>
      <c r="W385" s="127" t="str">
        <f t="shared" si="26"/>
        <v>155081505921</v>
      </c>
      <c r="X385" s="128">
        <f>VLOOKUP(W385,Factors!$F$4:$H$6200,3,FALSE)</f>
        <v>0.10960000000000003</v>
      </c>
      <c r="Y385" s="127" t="str">
        <f>VLOOKUP(W385,Factors!$F$4:$H$6200,2,FALSE)</f>
        <v>3-factor</v>
      </c>
      <c r="Z385" s="129">
        <f t="shared" si="27"/>
        <v>9612.2115360000007</v>
      </c>
      <c r="AA385" s="129">
        <f t="shared" si="28"/>
        <v>78090.448463999986</v>
      </c>
      <c r="AB385" s="129">
        <f t="shared" si="29"/>
        <v>87702.659999999989</v>
      </c>
      <c r="AC385" s="134"/>
      <c r="AD385" s="134"/>
      <c r="AE385" s="134"/>
      <c r="AF385" s="134"/>
      <c r="AG385" s="134"/>
      <c r="AH385" s="134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4"/>
      <c r="AV385" s="134"/>
      <c r="AW385" s="134"/>
      <c r="AX385" s="134"/>
      <c r="AY385" s="134"/>
      <c r="AZ385" s="134"/>
      <c r="BA385" s="134"/>
      <c r="BB385" s="134"/>
      <c r="BC385" s="134"/>
      <c r="BD385" s="134"/>
      <c r="BE385" s="134"/>
      <c r="BF385" s="134"/>
      <c r="BG385" s="134"/>
      <c r="BH385" s="134"/>
      <c r="BI385" s="134"/>
      <c r="BJ385" s="134"/>
      <c r="BK385" s="134"/>
      <c r="BL385" s="134"/>
      <c r="BM385" s="134"/>
    </row>
    <row r="386" spans="1:65" ht="15.75" thickBot="1" x14ac:dyDescent="0.3">
      <c r="A386" s="141" t="s">
        <v>943</v>
      </c>
      <c r="B386" s="4" t="s">
        <v>725</v>
      </c>
      <c r="C386" s="4" t="s">
        <v>726</v>
      </c>
      <c r="D386" s="4" t="s">
        <v>944</v>
      </c>
      <c r="E386" s="4" t="s">
        <v>945</v>
      </c>
      <c r="F386" s="4" t="s">
        <v>108</v>
      </c>
      <c r="G386" s="4" t="s">
        <v>109</v>
      </c>
      <c r="H386" s="4" t="s">
        <v>440</v>
      </c>
      <c r="I386" s="8">
        <v>45067.62</v>
      </c>
      <c r="J386" s="8">
        <v>50342.27</v>
      </c>
      <c r="K386" s="8">
        <v>49321.7</v>
      </c>
      <c r="L386" s="8">
        <v>53053.48</v>
      </c>
      <c r="M386" s="8">
        <v>53122.79</v>
      </c>
      <c r="N386" s="8">
        <v>50899.66</v>
      </c>
      <c r="O386" s="8">
        <v>51144.01</v>
      </c>
      <c r="P386" s="8">
        <v>48663.11</v>
      </c>
      <c r="Q386" s="8">
        <v>51358.12</v>
      </c>
      <c r="R386" s="8">
        <v>43921.23</v>
      </c>
      <c r="S386" s="8">
        <v>44545.99</v>
      </c>
      <c r="T386" s="8">
        <v>43807.43</v>
      </c>
      <c r="U386" s="125">
        <f t="shared" si="25"/>
        <v>585247.41</v>
      </c>
      <c r="W386" s="127" t="str">
        <f t="shared" si="26"/>
        <v>163001505921</v>
      </c>
      <c r="X386" s="128">
        <f>VLOOKUP(W386,Factors!$F$4:$H$6200,3,FALSE)</f>
        <v>0.10960000000000003</v>
      </c>
      <c r="Y386" s="127" t="str">
        <f>VLOOKUP(W386,Factors!$F$4:$H$6200,2,FALSE)</f>
        <v>3-factor</v>
      </c>
      <c r="Z386" s="129">
        <f t="shared" si="27"/>
        <v>64143.116136000019</v>
      </c>
      <c r="AA386" s="129">
        <f t="shared" si="28"/>
        <v>521104.29386400001</v>
      </c>
      <c r="AB386" s="129">
        <f t="shared" si="29"/>
        <v>585247.41</v>
      </c>
    </row>
    <row r="387" spans="1:65" ht="15.75" thickBot="1" x14ac:dyDescent="0.3">
      <c r="A387" s="141" t="s">
        <v>943</v>
      </c>
      <c r="B387" s="4" t="s">
        <v>725</v>
      </c>
      <c r="C387" s="4" t="s">
        <v>726</v>
      </c>
      <c r="D387" s="4" t="s">
        <v>944</v>
      </c>
      <c r="E387" s="4" t="s">
        <v>945</v>
      </c>
      <c r="F387" s="4" t="s">
        <v>535</v>
      </c>
      <c r="G387" s="4" t="s">
        <v>536</v>
      </c>
      <c r="H387" s="4" t="s">
        <v>440</v>
      </c>
      <c r="I387" s="11"/>
      <c r="J387" s="11"/>
      <c r="K387" s="10">
        <v>-10454.64</v>
      </c>
      <c r="L387" s="11"/>
      <c r="M387" s="11"/>
      <c r="N387" s="11"/>
      <c r="O387" s="11"/>
      <c r="P387" s="11"/>
      <c r="Q387" s="11"/>
      <c r="R387" s="11"/>
      <c r="S387" s="11"/>
      <c r="T387" s="11"/>
      <c r="U387" s="125">
        <f t="shared" si="25"/>
        <v>-10454.64</v>
      </c>
      <c r="W387" s="127" t="str">
        <f t="shared" si="26"/>
        <v>163001505921</v>
      </c>
      <c r="X387" s="128">
        <f>VLOOKUP(W387,Factors!$F$4:$H$6200,3,FALSE)</f>
        <v>0.10960000000000003</v>
      </c>
      <c r="Y387" s="127" t="str">
        <f>VLOOKUP(W387,Factors!$F$4:$H$6200,2,FALSE)</f>
        <v>3-factor</v>
      </c>
      <c r="Z387" s="129">
        <f t="shared" si="27"/>
        <v>-1145.8285440000002</v>
      </c>
      <c r="AA387" s="129">
        <f t="shared" si="28"/>
        <v>-9308.8114559999995</v>
      </c>
      <c r="AB387" s="129">
        <f t="shared" si="29"/>
        <v>-10454.64</v>
      </c>
    </row>
    <row r="388" spans="1:65" ht="15.75" thickBot="1" x14ac:dyDescent="0.3">
      <c r="A388" s="141" t="s">
        <v>943</v>
      </c>
      <c r="B388" s="4" t="s">
        <v>725</v>
      </c>
      <c r="C388" s="4" t="s">
        <v>726</v>
      </c>
      <c r="D388" s="4" t="s">
        <v>944</v>
      </c>
      <c r="E388" s="4" t="s">
        <v>945</v>
      </c>
      <c r="F388" s="4" t="s">
        <v>112</v>
      </c>
      <c r="G388" s="4" t="s">
        <v>113</v>
      </c>
      <c r="H388" s="4" t="s">
        <v>440</v>
      </c>
      <c r="I388" s="8">
        <v>7109.05</v>
      </c>
      <c r="J388" s="8">
        <v>8188.16</v>
      </c>
      <c r="K388" s="8">
        <v>9208.7900000000009</v>
      </c>
      <c r="L388" s="8">
        <v>8104.95</v>
      </c>
      <c r="M388" s="8">
        <v>7553.3</v>
      </c>
      <c r="N388" s="8">
        <v>7147.68</v>
      </c>
      <c r="O388" s="8">
        <v>7147.7</v>
      </c>
      <c r="P388" s="8">
        <v>7147.68</v>
      </c>
      <c r="Q388" s="8">
        <v>7147.7</v>
      </c>
      <c r="R388" s="8">
        <v>7147.71</v>
      </c>
      <c r="S388" s="8">
        <v>7147.67</v>
      </c>
      <c r="T388" s="8">
        <v>7147.65</v>
      </c>
      <c r="U388" s="125">
        <f t="shared" si="25"/>
        <v>90198.04</v>
      </c>
      <c r="W388" s="127" t="str">
        <f t="shared" si="26"/>
        <v>163001505921</v>
      </c>
      <c r="X388" s="128">
        <f>VLOOKUP(W388,Factors!$F$4:$H$6200,3,FALSE)</f>
        <v>0.10960000000000003</v>
      </c>
      <c r="Y388" s="127" t="str">
        <f>VLOOKUP(W388,Factors!$F$4:$H$6200,2,FALSE)</f>
        <v>3-factor</v>
      </c>
      <c r="Z388" s="129">
        <f t="shared" si="27"/>
        <v>9885.7051840000022</v>
      </c>
      <c r="AA388" s="129">
        <f t="shared" si="28"/>
        <v>80312.334815999988</v>
      </c>
      <c r="AB388" s="129">
        <f t="shared" si="29"/>
        <v>90198.04</v>
      </c>
    </row>
    <row r="389" spans="1:65" ht="15.75" thickBot="1" x14ac:dyDescent="0.3">
      <c r="A389" s="141" t="s">
        <v>943</v>
      </c>
      <c r="B389" s="4" t="s">
        <v>1022</v>
      </c>
      <c r="C389" s="4" t="s">
        <v>1023</v>
      </c>
      <c r="D389" s="4" t="s">
        <v>944</v>
      </c>
      <c r="E389" s="4" t="s">
        <v>945</v>
      </c>
      <c r="F389" s="4" t="s">
        <v>108</v>
      </c>
      <c r="G389" s="4" t="s">
        <v>109</v>
      </c>
      <c r="H389" s="4" t="s">
        <v>440</v>
      </c>
      <c r="I389" s="8">
        <v>8680.26</v>
      </c>
      <c r="J389" s="8">
        <v>5839.44</v>
      </c>
      <c r="K389" s="8">
        <v>7956.9</v>
      </c>
      <c r="L389" s="8">
        <v>7562.34</v>
      </c>
      <c r="M389" s="8">
        <v>8680.26</v>
      </c>
      <c r="N389" s="8">
        <v>8988.42</v>
      </c>
      <c r="O389" s="8">
        <v>8988.42</v>
      </c>
      <c r="P389" s="8">
        <v>8539</v>
      </c>
      <c r="Q389" s="8">
        <v>8988.42</v>
      </c>
      <c r="R389" s="8">
        <v>7796.77</v>
      </c>
      <c r="S389" s="8">
        <v>5532.66</v>
      </c>
      <c r="T389" s="8">
        <v>8579.85</v>
      </c>
      <c r="U389" s="125">
        <f t="shared" si="25"/>
        <v>96132.74</v>
      </c>
      <c r="W389" s="127" t="str">
        <f t="shared" si="26"/>
        <v>164001505921</v>
      </c>
      <c r="X389" s="128">
        <f>VLOOKUP(W389,Factors!$F$4:$H$6200,3,FALSE)</f>
        <v>0.10960000000000003</v>
      </c>
      <c r="Y389" s="127" t="str">
        <f>VLOOKUP(W389,Factors!$F$4:$H$6200,2,FALSE)</f>
        <v>3-factor</v>
      </c>
      <c r="Z389" s="129">
        <f t="shared" si="27"/>
        <v>10536.148304000004</v>
      </c>
      <c r="AA389" s="129">
        <f t="shared" si="28"/>
        <v>85596.591696000003</v>
      </c>
      <c r="AB389" s="129">
        <f t="shared" si="29"/>
        <v>96132.74</v>
      </c>
    </row>
    <row r="390" spans="1:65" ht="15.75" thickBot="1" x14ac:dyDescent="0.3">
      <c r="A390" s="141" t="s">
        <v>943</v>
      </c>
      <c r="B390" s="4" t="s">
        <v>1022</v>
      </c>
      <c r="C390" s="4" t="s">
        <v>1023</v>
      </c>
      <c r="D390" s="4" t="s">
        <v>944</v>
      </c>
      <c r="E390" s="4" t="s">
        <v>945</v>
      </c>
      <c r="F390" s="4" t="s">
        <v>118</v>
      </c>
      <c r="G390" s="4" t="s">
        <v>119</v>
      </c>
      <c r="H390" s="4" t="s">
        <v>440</v>
      </c>
      <c r="I390" s="11"/>
      <c r="J390" s="11"/>
      <c r="K390" s="11"/>
      <c r="L390" s="11"/>
      <c r="M390" s="11"/>
      <c r="N390" s="11"/>
      <c r="O390" s="11"/>
      <c r="P390" s="10">
        <v>241.52</v>
      </c>
      <c r="Q390" s="11"/>
      <c r="R390" s="11"/>
      <c r="S390" s="11"/>
      <c r="T390" s="11"/>
      <c r="U390" s="125">
        <f t="shared" ref="U390:U453" si="30">SUM(I390:T390)</f>
        <v>241.52</v>
      </c>
      <c r="W390" s="127" t="str">
        <f t="shared" ref="W390:W453" si="31">CONCATENATE(B390,RIGHT(D390,4),A390)</f>
        <v>164001505921</v>
      </c>
      <c r="X390" s="128">
        <f>VLOOKUP(W390,Factors!$F$4:$H$6200,3,FALSE)</f>
        <v>0.10960000000000003</v>
      </c>
      <c r="Y390" s="127" t="str">
        <f>VLOOKUP(W390,Factors!$F$4:$H$6200,2,FALSE)</f>
        <v>3-factor</v>
      </c>
      <c r="Z390" s="129">
        <f t="shared" ref="Z390:Z453" si="32">U390*X390</f>
        <v>26.470592000000007</v>
      </c>
      <c r="AA390" s="129">
        <f t="shared" ref="AA390:AA453" si="33">U390-Z390</f>
        <v>215.049408</v>
      </c>
      <c r="AB390" s="129">
        <f t="shared" ref="AB390:AB453" si="34">Z390+AA390</f>
        <v>241.52</v>
      </c>
    </row>
    <row r="391" spans="1:65" ht="15.75" thickBot="1" x14ac:dyDescent="0.3">
      <c r="A391" s="141" t="s">
        <v>943</v>
      </c>
      <c r="B391" s="4" t="s">
        <v>1022</v>
      </c>
      <c r="C391" s="4" t="s">
        <v>1023</v>
      </c>
      <c r="D391" s="4" t="s">
        <v>944</v>
      </c>
      <c r="E391" s="4" t="s">
        <v>945</v>
      </c>
      <c r="F391" s="4" t="s">
        <v>120</v>
      </c>
      <c r="G391" s="4" t="s">
        <v>121</v>
      </c>
      <c r="H391" s="4" t="s">
        <v>440</v>
      </c>
      <c r="I391" s="8">
        <v>10918.25</v>
      </c>
      <c r="J391" s="8">
        <v>7348.25</v>
      </c>
      <c r="K391" s="8">
        <v>8875.86</v>
      </c>
      <c r="L391" s="8">
        <v>10626.88</v>
      </c>
      <c r="M391" s="8">
        <v>8211.68</v>
      </c>
      <c r="N391" s="8">
        <v>10309.89</v>
      </c>
      <c r="O391" s="8">
        <v>10596.69</v>
      </c>
      <c r="P391" s="8">
        <v>8936.24</v>
      </c>
      <c r="Q391" s="8">
        <v>8313.2999999999993</v>
      </c>
      <c r="R391" s="8">
        <v>10591.76</v>
      </c>
      <c r="S391" s="8">
        <v>7635.92</v>
      </c>
      <c r="T391" s="8">
        <v>10068.33</v>
      </c>
      <c r="U391" s="125">
        <f t="shared" si="30"/>
        <v>112433.05</v>
      </c>
      <c r="W391" s="127" t="str">
        <f t="shared" si="31"/>
        <v>164001505921</v>
      </c>
      <c r="X391" s="128">
        <f>VLOOKUP(W391,Factors!$F$4:$H$6200,3,FALSE)</f>
        <v>0.10960000000000003</v>
      </c>
      <c r="Y391" s="127" t="str">
        <f>VLOOKUP(W391,Factors!$F$4:$H$6200,2,FALSE)</f>
        <v>3-factor</v>
      </c>
      <c r="Z391" s="129">
        <f t="shared" si="32"/>
        <v>12322.662280000004</v>
      </c>
      <c r="AA391" s="129">
        <f t="shared" si="33"/>
        <v>100110.38772</v>
      </c>
      <c r="AB391" s="129">
        <f t="shared" si="34"/>
        <v>112433.05</v>
      </c>
    </row>
    <row r="392" spans="1:65" ht="15.75" thickBot="1" x14ac:dyDescent="0.3">
      <c r="A392" s="141" t="s">
        <v>943</v>
      </c>
      <c r="B392" s="4" t="s">
        <v>1022</v>
      </c>
      <c r="C392" s="4" t="s">
        <v>1023</v>
      </c>
      <c r="D392" s="4" t="s">
        <v>944</v>
      </c>
      <c r="E392" s="4" t="s">
        <v>945</v>
      </c>
      <c r="F392" s="4" t="s">
        <v>122</v>
      </c>
      <c r="G392" s="4" t="s">
        <v>123</v>
      </c>
      <c r="H392" s="4" t="s">
        <v>440</v>
      </c>
      <c r="I392" s="10">
        <v>296.88</v>
      </c>
      <c r="J392" s="10">
        <v>120.75</v>
      </c>
      <c r="K392" s="10">
        <v>280</v>
      </c>
      <c r="L392" s="10">
        <v>251.77</v>
      </c>
      <c r="M392" s="10">
        <v>497</v>
      </c>
      <c r="N392" s="10">
        <v>353.22</v>
      </c>
      <c r="O392" s="10">
        <v>650.95000000000005</v>
      </c>
      <c r="P392" s="10">
        <v>1085.4100000000001</v>
      </c>
      <c r="Q392" s="10">
        <v>470.62</v>
      </c>
      <c r="R392" s="10">
        <v>228</v>
      </c>
      <c r="S392" s="10">
        <v>228</v>
      </c>
      <c r="T392" s="10">
        <v>978.2</v>
      </c>
      <c r="U392" s="125">
        <f t="shared" si="30"/>
        <v>5440.8</v>
      </c>
      <c r="W392" s="127" t="str">
        <f t="shared" si="31"/>
        <v>164001505921</v>
      </c>
      <c r="X392" s="128">
        <f>VLOOKUP(W392,Factors!$F$4:$H$6200,3,FALSE)</f>
        <v>0.10960000000000003</v>
      </c>
      <c r="Y392" s="127" t="str">
        <f>VLOOKUP(W392,Factors!$F$4:$H$6200,2,FALSE)</f>
        <v>3-factor</v>
      </c>
      <c r="Z392" s="129">
        <f t="shared" si="32"/>
        <v>596.31168000000014</v>
      </c>
      <c r="AA392" s="129">
        <f t="shared" si="33"/>
        <v>4844.4883200000004</v>
      </c>
      <c r="AB392" s="129">
        <f t="shared" si="34"/>
        <v>5440.8</v>
      </c>
    </row>
    <row r="393" spans="1:65" ht="15.75" thickBot="1" x14ac:dyDescent="0.3">
      <c r="A393" s="141" t="s">
        <v>943</v>
      </c>
      <c r="B393" s="4" t="s">
        <v>1022</v>
      </c>
      <c r="C393" s="4" t="s">
        <v>1023</v>
      </c>
      <c r="D393" s="4" t="s">
        <v>944</v>
      </c>
      <c r="E393" s="4" t="s">
        <v>945</v>
      </c>
      <c r="F393" s="4" t="s">
        <v>112</v>
      </c>
      <c r="G393" s="4" t="s">
        <v>113</v>
      </c>
      <c r="H393" s="4" t="s">
        <v>440</v>
      </c>
      <c r="I393" s="8">
        <v>2679.4</v>
      </c>
      <c r="J393" s="8">
        <v>2554.9</v>
      </c>
      <c r="K393" s="8">
        <v>2639.89</v>
      </c>
      <c r="L393" s="8">
        <v>2704.22</v>
      </c>
      <c r="M393" s="8">
        <v>2511.86</v>
      </c>
      <c r="N393" s="8">
        <v>2677.6</v>
      </c>
      <c r="O393" s="8">
        <v>2677.6</v>
      </c>
      <c r="P393" s="8">
        <v>2613.3000000000002</v>
      </c>
      <c r="Q393" s="8">
        <v>2714.4</v>
      </c>
      <c r="R393" s="8">
        <v>2775.08</v>
      </c>
      <c r="S393" s="8">
        <v>2640.6</v>
      </c>
      <c r="T393" s="8">
        <v>2707.85</v>
      </c>
      <c r="U393" s="125">
        <f t="shared" si="30"/>
        <v>31896.699999999997</v>
      </c>
      <c r="W393" s="127" t="str">
        <f t="shared" si="31"/>
        <v>164001505921</v>
      </c>
      <c r="X393" s="128">
        <f>VLOOKUP(W393,Factors!$F$4:$H$6200,3,FALSE)</f>
        <v>0.10960000000000003</v>
      </c>
      <c r="Y393" s="127" t="str">
        <f>VLOOKUP(W393,Factors!$F$4:$H$6200,2,FALSE)</f>
        <v>3-factor</v>
      </c>
      <c r="Z393" s="129">
        <f t="shared" si="32"/>
        <v>3495.8783200000007</v>
      </c>
      <c r="AA393" s="129">
        <f t="shared" si="33"/>
        <v>28400.821679999997</v>
      </c>
      <c r="AB393" s="129">
        <f t="shared" si="34"/>
        <v>31896.699999999997</v>
      </c>
    </row>
    <row r="394" spans="1:65" ht="15.75" thickBot="1" x14ac:dyDescent="0.3">
      <c r="A394" s="141" t="s">
        <v>943</v>
      </c>
      <c r="B394" s="4" t="s">
        <v>1022</v>
      </c>
      <c r="C394" s="4" t="s">
        <v>1023</v>
      </c>
      <c r="D394" s="4" t="s">
        <v>1029</v>
      </c>
      <c r="E394" s="4" t="s">
        <v>1030</v>
      </c>
      <c r="F394" s="4" t="s">
        <v>118</v>
      </c>
      <c r="G394" s="4" t="s">
        <v>119</v>
      </c>
      <c r="H394" s="4" t="s">
        <v>1031</v>
      </c>
      <c r="I394" s="11"/>
      <c r="J394" s="10">
        <v>386.75</v>
      </c>
      <c r="K394" s="14">
        <v>0</v>
      </c>
      <c r="L394" s="11"/>
      <c r="M394" s="11"/>
      <c r="N394" s="11"/>
      <c r="O394" s="11"/>
      <c r="P394" s="11"/>
      <c r="Q394" s="11"/>
      <c r="R394" s="11"/>
      <c r="S394" s="11"/>
      <c r="T394" s="11"/>
      <c r="U394" s="125">
        <f t="shared" si="30"/>
        <v>386.75</v>
      </c>
      <c r="W394" s="127" t="str">
        <f t="shared" si="31"/>
        <v>164004930921</v>
      </c>
      <c r="X394" s="128">
        <f>VLOOKUP(W394,Factors!$F$4:$H$6200,3,FALSE)</f>
        <v>0.10960000000000003</v>
      </c>
      <c r="Y394" s="127" t="str">
        <f>VLOOKUP(W394,Factors!$F$4:$H$6200,2,FALSE)</f>
        <v>3-factor</v>
      </c>
      <c r="Z394" s="129">
        <f t="shared" si="32"/>
        <v>42.387800000000013</v>
      </c>
      <c r="AA394" s="129">
        <f t="shared" si="33"/>
        <v>344.36219999999997</v>
      </c>
      <c r="AB394" s="129">
        <f t="shared" si="34"/>
        <v>386.75</v>
      </c>
    </row>
    <row r="395" spans="1:65" ht="15.75" thickBot="1" x14ac:dyDescent="0.3">
      <c r="A395" s="141" t="s">
        <v>943</v>
      </c>
      <c r="B395" s="4" t="s">
        <v>1022</v>
      </c>
      <c r="C395" s="4" t="s">
        <v>1023</v>
      </c>
      <c r="D395" s="4" t="s">
        <v>1029</v>
      </c>
      <c r="E395" s="4" t="s">
        <v>1030</v>
      </c>
      <c r="F395" s="4" t="s">
        <v>120</v>
      </c>
      <c r="G395" s="4" t="s">
        <v>121</v>
      </c>
      <c r="H395" s="4" t="s">
        <v>1031</v>
      </c>
      <c r="I395" s="8">
        <v>26579.5</v>
      </c>
      <c r="J395" s="8">
        <v>23753.439999999999</v>
      </c>
      <c r="K395" s="8">
        <v>26363.7</v>
      </c>
      <c r="L395" s="8">
        <v>26438.42</v>
      </c>
      <c r="M395" s="8">
        <v>25496.02</v>
      </c>
      <c r="N395" s="8">
        <v>28472.09</v>
      </c>
      <c r="O395" s="8">
        <v>30121.54</v>
      </c>
      <c r="P395" s="8">
        <v>22911.119999999999</v>
      </c>
      <c r="Q395" s="8">
        <v>20805.23</v>
      </c>
      <c r="R395" s="8">
        <v>18015.759999999998</v>
      </c>
      <c r="S395" s="8">
        <v>15815.04</v>
      </c>
      <c r="T395" s="8">
        <v>15452.81</v>
      </c>
      <c r="U395" s="125">
        <f t="shared" si="30"/>
        <v>280224.67000000004</v>
      </c>
      <c r="W395" s="127" t="str">
        <f t="shared" si="31"/>
        <v>164004930921</v>
      </c>
      <c r="X395" s="128">
        <f>VLOOKUP(W395,Factors!$F$4:$H$6200,3,FALSE)</f>
        <v>0.10960000000000003</v>
      </c>
      <c r="Y395" s="127" t="str">
        <f>VLOOKUP(W395,Factors!$F$4:$H$6200,2,FALSE)</f>
        <v>3-factor</v>
      </c>
      <c r="Z395" s="129">
        <f t="shared" si="32"/>
        <v>30712.623832000012</v>
      </c>
      <c r="AA395" s="129">
        <f t="shared" si="33"/>
        <v>249512.04616800003</v>
      </c>
      <c r="AB395" s="129">
        <f t="shared" si="34"/>
        <v>280224.67000000004</v>
      </c>
    </row>
    <row r="396" spans="1:65" ht="15.75" thickBot="1" x14ac:dyDescent="0.3">
      <c r="A396" s="141" t="s">
        <v>943</v>
      </c>
      <c r="B396" s="4" t="s">
        <v>1022</v>
      </c>
      <c r="C396" s="4" t="s">
        <v>1023</v>
      </c>
      <c r="D396" s="4" t="s">
        <v>1029</v>
      </c>
      <c r="E396" s="4" t="s">
        <v>1030</v>
      </c>
      <c r="F396" s="4" t="s">
        <v>122</v>
      </c>
      <c r="G396" s="4" t="s">
        <v>123</v>
      </c>
      <c r="H396" s="4" t="s">
        <v>1031</v>
      </c>
      <c r="I396" s="10">
        <v>452.52</v>
      </c>
      <c r="J396" s="10">
        <v>699.03</v>
      </c>
      <c r="K396" s="10">
        <v>971.52</v>
      </c>
      <c r="L396" s="10">
        <v>1195.55</v>
      </c>
      <c r="M396" s="10">
        <v>1412.35</v>
      </c>
      <c r="N396" s="10">
        <v>1281.8</v>
      </c>
      <c r="O396" s="10">
        <v>428.74</v>
      </c>
      <c r="P396" s="10">
        <v>691.96</v>
      </c>
      <c r="Q396" s="10">
        <v>336.33</v>
      </c>
      <c r="R396" s="10">
        <v>247.24</v>
      </c>
      <c r="S396" s="10">
        <v>113.79</v>
      </c>
      <c r="T396" s="10">
        <v>132.63999999999999</v>
      </c>
      <c r="U396" s="125">
        <f t="shared" si="30"/>
        <v>7963.4699999999993</v>
      </c>
      <c r="W396" s="127" t="str">
        <f t="shared" si="31"/>
        <v>164004930921</v>
      </c>
      <c r="X396" s="128">
        <f>VLOOKUP(W396,Factors!$F$4:$H$6200,3,FALSE)</f>
        <v>0.10960000000000003</v>
      </c>
      <c r="Y396" s="127" t="str">
        <f>VLOOKUP(W396,Factors!$F$4:$H$6200,2,FALSE)</f>
        <v>3-factor</v>
      </c>
      <c r="Z396" s="129">
        <f t="shared" si="32"/>
        <v>872.79631200000017</v>
      </c>
      <c r="AA396" s="129">
        <f t="shared" si="33"/>
        <v>7090.6736879999989</v>
      </c>
      <c r="AB396" s="129">
        <f t="shared" si="34"/>
        <v>7963.4699999999993</v>
      </c>
    </row>
    <row r="397" spans="1:65" ht="15.75" thickBot="1" x14ac:dyDescent="0.3">
      <c r="A397" s="141" t="s">
        <v>943</v>
      </c>
      <c r="B397" s="4" t="s">
        <v>1022</v>
      </c>
      <c r="C397" s="4" t="s">
        <v>1023</v>
      </c>
      <c r="D397" s="4" t="s">
        <v>1029</v>
      </c>
      <c r="E397" s="4" t="s">
        <v>1030</v>
      </c>
      <c r="F397" s="4" t="s">
        <v>231</v>
      </c>
      <c r="G397" s="4" t="s">
        <v>232</v>
      </c>
      <c r="H397" s="4" t="s">
        <v>1031</v>
      </c>
      <c r="I397" s="8">
        <v>1607.98</v>
      </c>
      <c r="J397" s="8">
        <v>1709.58</v>
      </c>
      <c r="K397" s="8">
        <v>1712.31</v>
      </c>
      <c r="L397" s="8">
        <v>1940.93</v>
      </c>
      <c r="M397" s="8">
        <v>1752.66</v>
      </c>
      <c r="N397" s="8">
        <v>1963.35</v>
      </c>
      <c r="O397" s="8">
        <v>1892.51</v>
      </c>
      <c r="P397" s="8">
        <v>1833.35</v>
      </c>
      <c r="Q397" s="8">
        <v>1864.56</v>
      </c>
      <c r="R397" s="8">
        <v>1919.4</v>
      </c>
      <c r="S397" s="8">
        <v>2097.63</v>
      </c>
      <c r="T397" s="8">
        <v>1434.98</v>
      </c>
      <c r="U397" s="125">
        <f t="shared" si="30"/>
        <v>21729.24</v>
      </c>
      <c r="W397" s="127" t="str">
        <f t="shared" si="31"/>
        <v>164004930921</v>
      </c>
      <c r="X397" s="128">
        <f>VLOOKUP(W397,Factors!$F$4:$H$6200,3,FALSE)</f>
        <v>0.10960000000000003</v>
      </c>
      <c r="Y397" s="127" t="str">
        <f>VLOOKUP(W397,Factors!$F$4:$H$6200,2,FALSE)</f>
        <v>3-factor</v>
      </c>
      <c r="Z397" s="129">
        <f t="shared" si="32"/>
        <v>2381.5247040000008</v>
      </c>
      <c r="AA397" s="129">
        <f t="shared" si="33"/>
        <v>19347.715296000002</v>
      </c>
      <c r="AB397" s="129">
        <f t="shared" si="34"/>
        <v>21729.24</v>
      </c>
    </row>
    <row r="398" spans="1:65" ht="15.75" thickBot="1" x14ac:dyDescent="0.3">
      <c r="A398" s="141" t="s">
        <v>943</v>
      </c>
      <c r="B398" s="4" t="s">
        <v>1022</v>
      </c>
      <c r="C398" s="4" t="s">
        <v>1023</v>
      </c>
      <c r="D398" s="4" t="s">
        <v>1029</v>
      </c>
      <c r="E398" s="4" t="s">
        <v>1030</v>
      </c>
      <c r="F398" s="4" t="s">
        <v>112</v>
      </c>
      <c r="G398" s="4" t="s">
        <v>113</v>
      </c>
      <c r="H398" s="4" t="s">
        <v>1031</v>
      </c>
      <c r="I398" s="10">
        <v>4283.21</v>
      </c>
      <c r="J398" s="10">
        <v>3979.32</v>
      </c>
      <c r="K398" s="10">
        <v>4304.0600000000004</v>
      </c>
      <c r="L398" s="10">
        <v>4515.08</v>
      </c>
      <c r="M398" s="10">
        <v>3959.77</v>
      </c>
      <c r="N398" s="10">
        <v>4459.6400000000003</v>
      </c>
      <c r="O398" s="10">
        <v>4427.76</v>
      </c>
      <c r="P398" s="10">
        <v>3588.77</v>
      </c>
      <c r="Q398" s="10">
        <v>3488.02</v>
      </c>
      <c r="R398" s="10">
        <v>3437.17</v>
      </c>
      <c r="S398" s="10">
        <v>2681.8</v>
      </c>
      <c r="T398" s="10">
        <v>2706.49</v>
      </c>
      <c r="U398" s="125">
        <f t="shared" si="30"/>
        <v>45831.089999999989</v>
      </c>
      <c r="W398" s="127" t="str">
        <f t="shared" si="31"/>
        <v>164004930921</v>
      </c>
      <c r="X398" s="128">
        <f>VLOOKUP(W398,Factors!$F$4:$H$6200,3,FALSE)</f>
        <v>0.10960000000000003</v>
      </c>
      <c r="Y398" s="127" t="str">
        <f>VLOOKUP(W398,Factors!$F$4:$H$6200,2,FALSE)</f>
        <v>3-factor</v>
      </c>
      <c r="Z398" s="129">
        <f t="shared" si="32"/>
        <v>5023.0874640000002</v>
      </c>
      <c r="AA398" s="129">
        <f t="shared" si="33"/>
        <v>40808.002535999985</v>
      </c>
      <c r="AB398" s="129">
        <f t="shared" si="34"/>
        <v>45831.089999999982</v>
      </c>
    </row>
    <row r="399" spans="1:65" ht="15.75" thickBot="1" x14ac:dyDescent="0.3">
      <c r="A399" s="141" t="s">
        <v>943</v>
      </c>
      <c r="B399" s="4" t="s">
        <v>1032</v>
      </c>
      <c r="C399" s="4" t="s">
        <v>1033</v>
      </c>
      <c r="D399" s="4" t="s">
        <v>944</v>
      </c>
      <c r="E399" s="4" t="s">
        <v>945</v>
      </c>
      <c r="F399" s="4" t="s">
        <v>108</v>
      </c>
      <c r="G399" s="4" t="s">
        <v>109</v>
      </c>
      <c r="H399" s="4" t="s">
        <v>440</v>
      </c>
      <c r="I399" s="10">
        <v>5360.05</v>
      </c>
      <c r="J399" s="10">
        <v>8238.9699999999993</v>
      </c>
      <c r="K399" s="10">
        <v>13491.85</v>
      </c>
      <c r="L399" s="10">
        <v>13601.89</v>
      </c>
      <c r="M399" s="10">
        <v>14062.36</v>
      </c>
      <c r="N399" s="10">
        <v>15368.01</v>
      </c>
      <c r="O399" s="10">
        <v>14895.24</v>
      </c>
      <c r="P399" s="10">
        <v>13878.78</v>
      </c>
      <c r="Q399" s="10">
        <v>14255.71</v>
      </c>
      <c r="R399" s="10">
        <v>12169</v>
      </c>
      <c r="S399" s="10">
        <v>11924.77</v>
      </c>
      <c r="T399" s="10">
        <v>13036.04</v>
      </c>
      <c r="U399" s="125">
        <f t="shared" si="30"/>
        <v>150282.67000000001</v>
      </c>
      <c r="W399" s="127" t="str">
        <f t="shared" si="31"/>
        <v>311001505921</v>
      </c>
      <c r="X399" s="128">
        <f>VLOOKUP(W399,Factors!$F$4:$H$6200,3,FALSE)</f>
        <v>0.10960000000000003</v>
      </c>
      <c r="Y399" s="127" t="str">
        <f>VLOOKUP(W399,Factors!$F$4:$H$6200,2,FALSE)</f>
        <v>3-factor</v>
      </c>
      <c r="Z399" s="129">
        <f t="shared" si="32"/>
        <v>16470.980632000006</v>
      </c>
      <c r="AA399" s="129">
        <f t="shared" si="33"/>
        <v>133811.68936800002</v>
      </c>
      <c r="AB399" s="129">
        <f t="shared" si="34"/>
        <v>150282.67000000004</v>
      </c>
    </row>
    <row r="400" spans="1:65" ht="15.75" thickBot="1" x14ac:dyDescent="0.3">
      <c r="A400" s="141" t="s">
        <v>943</v>
      </c>
      <c r="B400" s="4" t="s">
        <v>1032</v>
      </c>
      <c r="C400" s="4" t="s">
        <v>1033</v>
      </c>
      <c r="D400" s="4" t="s">
        <v>944</v>
      </c>
      <c r="E400" s="4" t="s">
        <v>945</v>
      </c>
      <c r="F400" s="4" t="s">
        <v>110</v>
      </c>
      <c r="G400" s="4" t="s">
        <v>111</v>
      </c>
      <c r="H400" s="4" t="s">
        <v>440</v>
      </c>
      <c r="I400" s="7"/>
      <c r="J400" s="7"/>
      <c r="K400" s="8">
        <v>833.33</v>
      </c>
      <c r="L400" s="8">
        <v>833.33</v>
      </c>
      <c r="M400" s="8">
        <v>833.33</v>
      </c>
      <c r="N400" s="8">
        <v>833.33</v>
      </c>
      <c r="O400" s="8">
        <v>833.33</v>
      </c>
      <c r="P400" s="8">
        <v>833.33</v>
      </c>
      <c r="Q400" s="8">
        <v>833.33</v>
      </c>
      <c r="R400" s="8">
        <v>833.33</v>
      </c>
      <c r="S400" s="8">
        <v>833.33</v>
      </c>
      <c r="T400" s="8">
        <v>833.33</v>
      </c>
      <c r="U400" s="125">
        <f t="shared" si="30"/>
        <v>8333.3000000000011</v>
      </c>
      <c r="W400" s="127" t="str">
        <f t="shared" si="31"/>
        <v>311001505921</v>
      </c>
      <c r="X400" s="128">
        <f>VLOOKUP(W400,Factors!$F$4:$H$6200,3,FALSE)</f>
        <v>0.10960000000000003</v>
      </c>
      <c r="Y400" s="127" t="str">
        <f>VLOOKUP(W400,Factors!$F$4:$H$6200,2,FALSE)</f>
        <v>3-factor</v>
      </c>
      <c r="Z400" s="129">
        <f t="shared" si="32"/>
        <v>913.32968000000039</v>
      </c>
      <c r="AA400" s="129">
        <f t="shared" si="33"/>
        <v>7419.9703200000004</v>
      </c>
      <c r="AB400" s="129">
        <f t="shared" si="34"/>
        <v>8333.3000000000011</v>
      </c>
    </row>
    <row r="401" spans="1:28" ht="15.75" thickBot="1" x14ac:dyDescent="0.3">
      <c r="A401" s="141" t="s">
        <v>943</v>
      </c>
      <c r="B401" s="4" t="s">
        <v>1032</v>
      </c>
      <c r="C401" s="4" t="s">
        <v>1033</v>
      </c>
      <c r="D401" s="4" t="s">
        <v>944</v>
      </c>
      <c r="E401" s="4" t="s">
        <v>945</v>
      </c>
      <c r="F401" s="4" t="s">
        <v>535</v>
      </c>
      <c r="G401" s="4" t="s">
        <v>536</v>
      </c>
      <c r="H401" s="4" t="s">
        <v>440</v>
      </c>
      <c r="I401" s="11"/>
      <c r="J401" s="10">
        <v>2310.61</v>
      </c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25">
        <f t="shared" si="30"/>
        <v>2310.61</v>
      </c>
      <c r="W401" s="127" t="str">
        <f t="shared" si="31"/>
        <v>311001505921</v>
      </c>
      <c r="X401" s="128">
        <f>VLOOKUP(W401,Factors!$F$4:$H$6200,3,FALSE)</f>
        <v>0.10960000000000003</v>
      </c>
      <c r="Y401" s="127" t="str">
        <f>VLOOKUP(W401,Factors!$F$4:$H$6200,2,FALSE)</f>
        <v>3-factor</v>
      </c>
      <c r="Z401" s="129">
        <f t="shared" si="32"/>
        <v>253.24285600000007</v>
      </c>
      <c r="AA401" s="129">
        <f t="shared" si="33"/>
        <v>2057.3671439999998</v>
      </c>
      <c r="AB401" s="129">
        <f t="shared" si="34"/>
        <v>2310.6099999999997</v>
      </c>
    </row>
    <row r="402" spans="1:28" ht="15.75" thickBot="1" x14ac:dyDescent="0.3">
      <c r="A402" s="141" t="s">
        <v>943</v>
      </c>
      <c r="B402" s="4" t="s">
        <v>1032</v>
      </c>
      <c r="C402" s="4" t="s">
        <v>1033</v>
      </c>
      <c r="D402" s="4" t="s">
        <v>944</v>
      </c>
      <c r="E402" s="4" t="s">
        <v>945</v>
      </c>
      <c r="F402" s="4" t="s">
        <v>112</v>
      </c>
      <c r="G402" s="4" t="s">
        <v>113</v>
      </c>
      <c r="H402" s="4" t="s">
        <v>440</v>
      </c>
      <c r="I402" s="8">
        <v>731.61</v>
      </c>
      <c r="J402" s="8">
        <v>1673.68</v>
      </c>
      <c r="K402" s="8">
        <v>2020.54</v>
      </c>
      <c r="L402" s="8">
        <v>2182.63</v>
      </c>
      <c r="M402" s="8">
        <v>2024.46</v>
      </c>
      <c r="N402" s="8">
        <v>2093.77</v>
      </c>
      <c r="O402" s="8">
        <v>2097.7199999999998</v>
      </c>
      <c r="P402" s="8">
        <v>2065.4499999999998</v>
      </c>
      <c r="Q402" s="8">
        <v>2097.75</v>
      </c>
      <c r="R402" s="8">
        <v>2134.0100000000002</v>
      </c>
      <c r="S402" s="8">
        <v>2065.44</v>
      </c>
      <c r="T402" s="8">
        <v>2097.6999999999998</v>
      </c>
      <c r="U402" s="125">
        <f t="shared" si="30"/>
        <v>23284.760000000002</v>
      </c>
      <c r="W402" s="127" t="str">
        <f t="shared" si="31"/>
        <v>311001505921</v>
      </c>
      <c r="X402" s="128">
        <f>VLOOKUP(W402,Factors!$F$4:$H$6200,3,FALSE)</f>
        <v>0.10960000000000003</v>
      </c>
      <c r="Y402" s="127" t="str">
        <f>VLOOKUP(W402,Factors!$F$4:$H$6200,2,FALSE)</f>
        <v>3-factor</v>
      </c>
      <c r="Z402" s="129">
        <f t="shared" si="32"/>
        <v>2552.009696000001</v>
      </c>
      <c r="AA402" s="129">
        <f t="shared" si="33"/>
        <v>20732.750304000001</v>
      </c>
      <c r="AB402" s="129">
        <f t="shared" si="34"/>
        <v>23284.760000000002</v>
      </c>
    </row>
    <row r="403" spans="1:28" ht="15.75" thickBot="1" x14ac:dyDescent="0.3">
      <c r="A403" s="141" t="s">
        <v>943</v>
      </c>
      <c r="B403" s="4" t="s">
        <v>1041</v>
      </c>
      <c r="C403" s="4" t="s">
        <v>1042</v>
      </c>
      <c r="D403" s="4" t="s">
        <v>944</v>
      </c>
      <c r="E403" s="4" t="s">
        <v>945</v>
      </c>
      <c r="F403" s="4" t="s">
        <v>108</v>
      </c>
      <c r="G403" s="4" t="s">
        <v>109</v>
      </c>
      <c r="H403" s="4" t="s">
        <v>440</v>
      </c>
      <c r="I403" s="10">
        <v>11576.42</v>
      </c>
      <c r="J403" s="10">
        <v>8740.2999999999993</v>
      </c>
      <c r="K403" s="10">
        <v>4526.53</v>
      </c>
      <c r="L403" s="10">
        <v>10779.59</v>
      </c>
      <c r="M403" s="10">
        <v>10627.51</v>
      </c>
      <c r="N403" s="10">
        <v>10378.36</v>
      </c>
      <c r="O403" s="10">
        <v>9989.86</v>
      </c>
      <c r="P403" s="10">
        <v>10489.36</v>
      </c>
      <c r="Q403" s="10">
        <v>20846.2</v>
      </c>
      <c r="R403" s="10">
        <v>8712.1200000000008</v>
      </c>
      <c r="S403" s="10">
        <v>7727.27</v>
      </c>
      <c r="T403" s="10">
        <v>7727.27</v>
      </c>
      <c r="U403" s="125">
        <f t="shared" si="30"/>
        <v>122120.79000000001</v>
      </c>
      <c r="W403" s="127" t="str">
        <f t="shared" si="31"/>
        <v>313001505921</v>
      </c>
      <c r="X403" s="128">
        <f>VLOOKUP(W403,Factors!$F$4:$H$6200,3,FALSE)</f>
        <v>0.109888</v>
      </c>
      <c r="Y403" s="127" t="str">
        <f>VLOOKUP(W403,Factors!$F$4:$H$6200,2,FALSE)</f>
        <v>Employee Cost</v>
      </c>
      <c r="Z403" s="129">
        <f t="shared" si="32"/>
        <v>13419.60937152</v>
      </c>
      <c r="AA403" s="129">
        <f t="shared" si="33"/>
        <v>108701.18062848001</v>
      </c>
      <c r="AB403" s="129">
        <f t="shared" si="34"/>
        <v>122120.79000000001</v>
      </c>
    </row>
    <row r="404" spans="1:28" ht="15.75" thickBot="1" x14ac:dyDescent="0.3">
      <c r="A404" s="141" t="s">
        <v>943</v>
      </c>
      <c r="B404" s="4" t="s">
        <v>1041</v>
      </c>
      <c r="C404" s="4" t="s">
        <v>1042</v>
      </c>
      <c r="D404" s="4" t="s">
        <v>944</v>
      </c>
      <c r="E404" s="4" t="s">
        <v>945</v>
      </c>
      <c r="F404" s="4" t="s">
        <v>110</v>
      </c>
      <c r="G404" s="4" t="s">
        <v>111</v>
      </c>
      <c r="H404" s="4" t="s">
        <v>440</v>
      </c>
      <c r="I404" s="8">
        <v>1818.18</v>
      </c>
      <c r="J404" s="8">
        <v>1818.18</v>
      </c>
      <c r="K404" s="8">
        <v>1818.18</v>
      </c>
      <c r="L404" s="8">
        <v>1818.18</v>
      </c>
      <c r="M404" s="8">
        <v>1818.18</v>
      </c>
      <c r="N404" s="8">
        <v>1818.18</v>
      </c>
      <c r="O404" s="8">
        <v>1818.18</v>
      </c>
      <c r="P404" s="8">
        <v>1818.18</v>
      </c>
      <c r="Q404" s="8">
        <v>1818.18</v>
      </c>
      <c r="R404" s="7"/>
      <c r="S404" s="7"/>
      <c r="T404" s="7"/>
      <c r="U404" s="125">
        <f t="shared" si="30"/>
        <v>16363.62</v>
      </c>
      <c r="W404" s="127" t="str">
        <f t="shared" si="31"/>
        <v>313001505921</v>
      </c>
      <c r="X404" s="128">
        <f>VLOOKUP(W404,Factors!$F$4:$H$6200,3,FALSE)</f>
        <v>0.109888</v>
      </c>
      <c r="Y404" s="127" t="str">
        <f>VLOOKUP(W404,Factors!$F$4:$H$6200,2,FALSE)</f>
        <v>Employee Cost</v>
      </c>
      <c r="Z404" s="129">
        <f t="shared" si="32"/>
        <v>1798.1654745600001</v>
      </c>
      <c r="AA404" s="129">
        <f t="shared" si="33"/>
        <v>14565.45452544</v>
      </c>
      <c r="AB404" s="129">
        <f t="shared" si="34"/>
        <v>16363.62</v>
      </c>
    </row>
    <row r="405" spans="1:28" ht="15.75" thickBot="1" x14ac:dyDescent="0.3">
      <c r="A405" s="141" t="s">
        <v>943</v>
      </c>
      <c r="B405" s="4" t="s">
        <v>1041</v>
      </c>
      <c r="C405" s="4" t="s">
        <v>1042</v>
      </c>
      <c r="D405" s="4" t="s">
        <v>944</v>
      </c>
      <c r="E405" s="4" t="s">
        <v>945</v>
      </c>
      <c r="F405" s="4" t="s">
        <v>112</v>
      </c>
      <c r="G405" s="4" t="s">
        <v>113</v>
      </c>
      <c r="H405" s="4" t="s">
        <v>440</v>
      </c>
      <c r="I405" s="10">
        <v>1580.18</v>
      </c>
      <c r="J405" s="10">
        <v>1596</v>
      </c>
      <c r="K405" s="10">
        <v>1611.82</v>
      </c>
      <c r="L405" s="10">
        <v>1611.84</v>
      </c>
      <c r="M405" s="10">
        <v>1611.84</v>
      </c>
      <c r="N405" s="10">
        <v>1666.63</v>
      </c>
      <c r="O405" s="10">
        <v>1666.66</v>
      </c>
      <c r="P405" s="10">
        <v>1666.65</v>
      </c>
      <c r="Q405" s="10">
        <v>3031.65</v>
      </c>
      <c r="R405" s="10">
        <v>1365.01</v>
      </c>
      <c r="S405" s="10">
        <v>1365.02</v>
      </c>
      <c r="T405" s="10">
        <v>1365.02</v>
      </c>
      <c r="U405" s="125">
        <f t="shared" si="30"/>
        <v>20138.32</v>
      </c>
      <c r="W405" s="127" t="str">
        <f t="shared" si="31"/>
        <v>313001505921</v>
      </c>
      <c r="X405" s="128">
        <f>VLOOKUP(W405,Factors!$F$4:$H$6200,3,FALSE)</f>
        <v>0.109888</v>
      </c>
      <c r="Y405" s="127" t="str">
        <f>VLOOKUP(W405,Factors!$F$4:$H$6200,2,FALSE)</f>
        <v>Employee Cost</v>
      </c>
      <c r="Z405" s="129">
        <f t="shared" si="32"/>
        <v>2212.95970816</v>
      </c>
      <c r="AA405" s="129">
        <f t="shared" si="33"/>
        <v>17925.360291839999</v>
      </c>
      <c r="AB405" s="129">
        <f t="shared" si="34"/>
        <v>20138.32</v>
      </c>
    </row>
    <row r="406" spans="1:28" ht="15.75" thickBot="1" x14ac:dyDescent="0.3">
      <c r="A406" s="141" t="s">
        <v>943</v>
      </c>
      <c r="B406" s="4" t="s">
        <v>727</v>
      </c>
      <c r="C406" s="4" t="s">
        <v>728</v>
      </c>
      <c r="D406" s="4" t="s">
        <v>944</v>
      </c>
      <c r="E406" s="4" t="s">
        <v>945</v>
      </c>
      <c r="F406" s="4" t="s">
        <v>108</v>
      </c>
      <c r="G406" s="4" t="s">
        <v>109</v>
      </c>
      <c r="H406" s="4" t="s">
        <v>440</v>
      </c>
      <c r="I406" s="8">
        <v>10997.88</v>
      </c>
      <c r="J406" s="8">
        <v>9554.41</v>
      </c>
      <c r="K406" s="8">
        <v>4857.3900000000003</v>
      </c>
      <c r="L406" s="7"/>
      <c r="M406" s="8">
        <v>10416.66</v>
      </c>
      <c r="N406" s="8">
        <v>10416.66</v>
      </c>
      <c r="O406" s="8">
        <v>10416.66</v>
      </c>
      <c r="P406" s="8">
        <v>9895.83</v>
      </c>
      <c r="Q406" s="8">
        <v>9943.18</v>
      </c>
      <c r="R406" s="8">
        <v>8641.1</v>
      </c>
      <c r="S406" s="8">
        <v>9895.83</v>
      </c>
      <c r="T406" s="8">
        <v>6155.3</v>
      </c>
      <c r="U406" s="125">
        <f t="shared" si="30"/>
        <v>101190.90000000002</v>
      </c>
      <c r="W406" s="127" t="str">
        <f t="shared" si="31"/>
        <v>330001505921</v>
      </c>
      <c r="X406" s="128">
        <f>VLOOKUP(W406,Factors!$F$4:$H$6200,3,FALSE)</f>
        <v>0.109888</v>
      </c>
      <c r="Y406" s="127" t="str">
        <f>VLOOKUP(W406,Factors!$F$4:$H$6200,2,FALSE)</f>
        <v>Employee Cost</v>
      </c>
      <c r="Z406" s="129">
        <f t="shared" si="32"/>
        <v>11119.665619200003</v>
      </c>
      <c r="AA406" s="129">
        <f t="shared" si="33"/>
        <v>90071.234380800015</v>
      </c>
      <c r="AB406" s="129">
        <f t="shared" si="34"/>
        <v>101190.90000000002</v>
      </c>
    </row>
    <row r="407" spans="1:28" ht="15.75" thickBot="1" x14ac:dyDescent="0.3">
      <c r="A407" s="141" t="s">
        <v>943</v>
      </c>
      <c r="B407" s="4" t="s">
        <v>727</v>
      </c>
      <c r="C407" s="4" t="s">
        <v>728</v>
      </c>
      <c r="D407" s="4" t="s">
        <v>944</v>
      </c>
      <c r="E407" s="4" t="s">
        <v>945</v>
      </c>
      <c r="F407" s="4" t="s">
        <v>535</v>
      </c>
      <c r="G407" s="4" t="s">
        <v>536</v>
      </c>
      <c r="H407" s="4" t="s">
        <v>440</v>
      </c>
      <c r="I407" s="11"/>
      <c r="J407" s="11"/>
      <c r="K407" s="11"/>
      <c r="L407" s="10">
        <v>6023.87</v>
      </c>
      <c r="M407" s="11"/>
      <c r="N407" s="11"/>
      <c r="O407" s="11"/>
      <c r="P407" s="11"/>
      <c r="Q407" s="11"/>
      <c r="R407" s="11"/>
      <c r="S407" s="11"/>
      <c r="T407" s="11"/>
      <c r="U407" s="125">
        <f t="shared" si="30"/>
        <v>6023.87</v>
      </c>
      <c r="W407" s="127" t="str">
        <f t="shared" si="31"/>
        <v>330001505921</v>
      </c>
      <c r="X407" s="128">
        <f>VLOOKUP(W407,Factors!$F$4:$H$6200,3,FALSE)</f>
        <v>0.109888</v>
      </c>
      <c r="Y407" s="127" t="str">
        <f>VLOOKUP(W407,Factors!$F$4:$H$6200,2,FALSE)</f>
        <v>Employee Cost</v>
      </c>
      <c r="Z407" s="129">
        <f t="shared" si="32"/>
        <v>661.95102655999995</v>
      </c>
      <c r="AA407" s="129">
        <f t="shared" si="33"/>
        <v>5361.9189734399997</v>
      </c>
      <c r="AB407" s="129">
        <f t="shared" si="34"/>
        <v>6023.87</v>
      </c>
    </row>
    <row r="408" spans="1:28" ht="15.75" thickBot="1" x14ac:dyDescent="0.3">
      <c r="A408" s="141" t="s">
        <v>943</v>
      </c>
      <c r="B408" s="4" t="s">
        <v>727</v>
      </c>
      <c r="C408" s="4" t="s">
        <v>728</v>
      </c>
      <c r="D408" s="4" t="s">
        <v>944</v>
      </c>
      <c r="E408" s="4" t="s">
        <v>945</v>
      </c>
      <c r="F408" s="4" t="s">
        <v>112</v>
      </c>
      <c r="G408" s="4" t="s">
        <v>113</v>
      </c>
      <c r="H408" s="4" t="s">
        <v>440</v>
      </c>
      <c r="I408" s="8">
        <v>1501.22</v>
      </c>
      <c r="J408" s="8">
        <v>1501.21</v>
      </c>
      <c r="K408" s="8">
        <v>1501.21</v>
      </c>
      <c r="L408" s="8">
        <v>890.49</v>
      </c>
      <c r="M408" s="8">
        <v>1421.88</v>
      </c>
      <c r="N408" s="8">
        <v>1421.88</v>
      </c>
      <c r="O408" s="8">
        <v>1421.88</v>
      </c>
      <c r="P408" s="8">
        <v>1421.88</v>
      </c>
      <c r="Q408" s="8">
        <v>1421.88</v>
      </c>
      <c r="R408" s="8">
        <v>1421.87</v>
      </c>
      <c r="S408" s="8">
        <v>1421.88</v>
      </c>
      <c r="T408" s="8">
        <v>1421.88</v>
      </c>
      <c r="U408" s="125">
        <f t="shared" si="30"/>
        <v>16769.160000000003</v>
      </c>
      <c r="W408" s="127" t="str">
        <f t="shared" si="31"/>
        <v>330001505921</v>
      </c>
      <c r="X408" s="128">
        <f>VLOOKUP(W408,Factors!$F$4:$H$6200,3,FALSE)</f>
        <v>0.109888</v>
      </c>
      <c r="Y408" s="127" t="str">
        <f>VLOOKUP(W408,Factors!$F$4:$H$6200,2,FALSE)</f>
        <v>Employee Cost</v>
      </c>
      <c r="Z408" s="129">
        <f t="shared" si="32"/>
        <v>1842.7294540800003</v>
      </c>
      <c r="AA408" s="129">
        <f t="shared" si="33"/>
        <v>14926.430545920004</v>
      </c>
      <c r="AB408" s="129">
        <f t="shared" si="34"/>
        <v>16769.160000000003</v>
      </c>
    </row>
    <row r="409" spans="1:28" ht="15.75" thickBot="1" x14ac:dyDescent="0.3">
      <c r="A409" s="141" t="s">
        <v>943</v>
      </c>
      <c r="B409" s="4" t="s">
        <v>1050</v>
      </c>
      <c r="C409" s="4" t="s">
        <v>1051</v>
      </c>
      <c r="D409" s="4" t="s">
        <v>944</v>
      </c>
      <c r="E409" s="4" t="s">
        <v>945</v>
      </c>
      <c r="F409" s="4" t="s">
        <v>108</v>
      </c>
      <c r="G409" s="4" t="s">
        <v>109</v>
      </c>
      <c r="H409" s="4" t="s">
        <v>440</v>
      </c>
      <c r="I409" s="10">
        <v>11013.34</v>
      </c>
      <c r="J409" s="10">
        <v>9361.34</v>
      </c>
      <c r="K409" s="10">
        <v>10095.56</v>
      </c>
      <c r="L409" s="10">
        <v>8218.2900000000009</v>
      </c>
      <c r="M409" s="10">
        <v>11013.34</v>
      </c>
      <c r="N409" s="10">
        <v>10328.959999999999</v>
      </c>
      <c r="O409" s="10">
        <v>10337.58</v>
      </c>
      <c r="P409" s="10">
        <v>9717.33</v>
      </c>
      <c r="Q409" s="10">
        <v>10337.58</v>
      </c>
      <c r="R409" s="10">
        <v>10380.66</v>
      </c>
      <c r="S409" s="10">
        <v>10285.9</v>
      </c>
      <c r="T409" s="10">
        <v>10337.58</v>
      </c>
      <c r="U409" s="125">
        <f t="shared" si="30"/>
        <v>121427.45999999999</v>
      </c>
      <c r="W409" s="127" t="str">
        <f t="shared" si="31"/>
        <v>340001505921</v>
      </c>
      <c r="X409" s="128">
        <f>VLOOKUP(W409,Factors!$F$4:$H$6200,3,FALSE)</f>
        <v>0.109888</v>
      </c>
      <c r="Y409" s="127" t="str">
        <f>VLOOKUP(W409,Factors!$F$4:$H$6200,2,FALSE)</f>
        <v>Employee Cost</v>
      </c>
      <c r="Z409" s="129">
        <f t="shared" si="32"/>
        <v>13343.420724479998</v>
      </c>
      <c r="AA409" s="129">
        <f t="shared" si="33"/>
        <v>108084.03927551999</v>
      </c>
      <c r="AB409" s="129">
        <f t="shared" si="34"/>
        <v>121427.45999999999</v>
      </c>
    </row>
    <row r="410" spans="1:28" ht="15.75" thickBot="1" x14ac:dyDescent="0.3">
      <c r="A410" s="141" t="s">
        <v>943</v>
      </c>
      <c r="B410" s="4" t="s">
        <v>1050</v>
      </c>
      <c r="C410" s="4" t="s">
        <v>1051</v>
      </c>
      <c r="D410" s="4" t="s">
        <v>944</v>
      </c>
      <c r="E410" s="4" t="s">
        <v>945</v>
      </c>
      <c r="F410" s="4" t="s">
        <v>112</v>
      </c>
      <c r="G410" s="4" t="s">
        <v>113</v>
      </c>
      <c r="H410" s="4" t="s">
        <v>440</v>
      </c>
      <c r="I410" s="8">
        <v>1503.32</v>
      </c>
      <c r="J410" s="8">
        <v>1503.32</v>
      </c>
      <c r="K410" s="8">
        <v>1503.32</v>
      </c>
      <c r="L410" s="8">
        <v>1503.33</v>
      </c>
      <c r="M410" s="8">
        <v>1503.32</v>
      </c>
      <c r="N410" s="8">
        <v>1552.18</v>
      </c>
      <c r="O410" s="8">
        <v>1552.17</v>
      </c>
      <c r="P410" s="8">
        <v>1552.18</v>
      </c>
      <c r="Q410" s="8">
        <v>1552.17</v>
      </c>
      <c r="R410" s="8">
        <v>1552.16</v>
      </c>
      <c r="S410" s="8">
        <v>1552.18</v>
      </c>
      <c r="T410" s="8">
        <v>1552.17</v>
      </c>
      <c r="U410" s="125">
        <f t="shared" si="30"/>
        <v>18381.82</v>
      </c>
      <c r="W410" s="127" t="str">
        <f t="shared" si="31"/>
        <v>340001505921</v>
      </c>
      <c r="X410" s="128">
        <f>VLOOKUP(W410,Factors!$F$4:$H$6200,3,FALSE)</f>
        <v>0.109888</v>
      </c>
      <c r="Y410" s="127" t="str">
        <f>VLOOKUP(W410,Factors!$F$4:$H$6200,2,FALSE)</f>
        <v>Employee Cost</v>
      </c>
      <c r="Z410" s="129">
        <f t="shared" si="32"/>
        <v>2019.94143616</v>
      </c>
      <c r="AA410" s="129">
        <f t="shared" si="33"/>
        <v>16361.87856384</v>
      </c>
      <c r="AB410" s="129">
        <f t="shared" si="34"/>
        <v>18381.82</v>
      </c>
    </row>
    <row r="411" spans="1:28" ht="15.75" thickBot="1" x14ac:dyDescent="0.3">
      <c r="A411" s="141" t="s">
        <v>943</v>
      </c>
      <c r="B411" s="4" t="s">
        <v>1050</v>
      </c>
      <c r="C411" s="4" t="s">
        <v>1051</v>
      </c>
      <c r="D411" s="4" t="s">
        <v>1058</v>
      </c>
      <c r="E411" s="4" t="s">
        <v>1059</v>
      </c>
      <c r="F411" s="4" t="s">
        <v>108</v>
      </c>
      <c r="G411" s="4" t="s">
        <v>109</v>
      </c>
      <c r="H411" s="4" t="s">
        <v>1060</v>
      </c>
      <c r="I411" s="10">
        <v>22392.71</v>
      </c>
      <c r="J411" s="10">
        <v>18352.59</v>
      </c>
      <c r="K411" s="10">
        <v>18083.68</v>
      </c>
      <c r="L411" s="10">
        <v>14378.61</v>
      </c>
      <c r="M411" s="10">
        <v>11528.95</v>
      </c>
      <c r="N411" s="10">
        <v>16072.01</v>
      </c>
      <c r="O411" s="10">
        <v>19263.89</v>
      </c>
      <c r="P411" s="10">
        <v>20903.39</v>
      </c>
      <c r="Q411" s="10">
        <v>22495.88</v>
      </c>
      <c r="R411" s="10">
        <v>19935.75</v>
      </c>
      <c r="S411" s="10">
        <v>21967.96</v>
      </c>
      <c r="T411" s="10">
        <v>19606.07</v>
      </c>
      <c r="U411" s="125">
        <f t="shared" si="30"/>
        <v>224981.49</v>
      </c>
      <c r="W411" s="127" t="str">
        <f t="shared" si="31"/>
        <v>340004536921</v>
      </c>
      <c r="X411" s="128">
        <f>VLOOKUP(W411,Factors!$F$4:$H$6200,3,FALSE)</f>
        <v>0.109888</v>
      </c>
      <c r="Y411" s="127" t="str">
        <f>VLOOKUP(W411,Factors!$F$4:$H$6200,2,FALSE)</f>
        <v>Employee Cost</v>
      </c>
      <c r="Z411" s="129">
        <f t="shared" si="32"/>
        <v>24722.76597312</v>
      </c>
      <c r="AA411" s="129">
        <f t="shared" si="33"/>
        <v>200258.72402687999</v>
      </c>
      <c r="AB411" s="129">
        <f t="shared" si="34"/>
        <v>224981.49</v>
      </c>
    </row>
    <row r="412" spans="1:28" ht="15.75" thickBot="1" x14ac:dyDescent="0.3">
      <c r="A412" s="141" t="s">
        <v>943</v>
      </c>
      <c r="B412" s="4" t="s">
        <v>1050</v>
      </c>
      <c r="C412" s="4" t="s">
        <v>1051</v>
      </c>
      <c r="D412" s="4" t="s">
        <v>1058</v>
      </c>
      <c r="E412" s="4" t="s">
        <v>1059</v>
      </c>
      <c r="F412" s="4" t="s">
        <v>110</v>
      </c>
      <c r="G412" s="4" t="s">
        <v>111</v>
      </c>
      <c r="H412" s="4" t="s">
        <v>1060</v>
      </c>
      <c r="I412" s="7"/>
      <c r="J412" s="7"/>
      <c r="K412" s="7"/>
      <c r="L412" s="7"/>
      <c r="M412" s="7"/>
      <c r="N412" s="8">
        <v>166.67</v>
      </c>
      <c r="O412" s="8">
        <v>166.67</v>
      </c>
      <c r="P412" s="8">
        <v>166.67</v>
      </c>
      <c r="Q412" s="8">
        <v>166.67</v>
      </c>
      <c r="R412" s="8">
        <v>166.67</v>
      </c>
      <c r="S412" s="8">
        <v>469.87</v>
      </c>
      <c r="T412" s="8">
        <v>166.67</v>
      </c>
      <c r="U412" s="125">
        <f t="shared" si="30"/>
        <v>1469.8899999999999</v>
      </c>
      <c r="W412" s="127" t="str">
        <f t="shared" si="31"/>
        <v>340004536921</v>
      </c>
      <c r="X412" s="128">
        <f>VLOOKUP(W412,Factors!$F$4:$H$6200,3,FALSE)</f>
        <v>0.109888</v>
      </c>
      <c r="Y412" s="127" t="str">
        <f>VLOOKUP(W412,Factors!$F$4:$H$6200,2,FALSE)</f>
        <v>Employee Cost</v>
      </c>
      <c r="Z412" s="129">
        <f t="shared" si="32"/>
        <v>161.52327231999999</v>
      </c>
      <c r="AA412" s="129">
        <f t="shared" si="33"/>
        <v>1308.3667276799999</v>
      </c>
      <c r="AB412" s="129">
        <f t="shared" si="34"/>
        <v>1469.8899999999999</v>
      </c>
    </row>
    <row r="413" spans="1:28" ht="15.75" thickBot="1" x14ac:dyDescent="0.3">
      <c r="A413" s="141" t="s">
        <v>943</v>
      </c>
      <c r="B413" s="4" t="s">
        <v>1050</v>
      </c>
      <c r="C413" s="4" t="s">
        <v>1051</v>
      </c>
      <c r="D413" s="4" t="s">
        <v>1058</v>
      </c>
      <c r="E413" s="4" t="s">
        <v>1059</v>
      </c>
      <c r="F413" s="4" t="s">
        <v>112</v>
      </c>
      <c r="G413" s="4" t="s">
        <v>113</v>
      </c>
      <c r="H413" s="4" t="s">
        <v>1060</v>
      </c>
      <c r="I413" s="10">
        <v>3104.46</v>
      </c>
      <c r="J413" s="10">
        <v>3032.46</v>
      </c>
      <c r="K413" s="10">
        <v>3171.24</v>
      </c>
      <c r="L413" s="10">
        <v>2009.15</v>
      </c>
      <c r="M413" s="10">
        <v>1901.1</v>
      </c>
      <c r="N413" s="10">
        <v>2390.62</v>
      </c>
      <c r="O413" s="10">
        <v>3236.61</v>
      </c>
      <c r="P413" s="10">
        <v>3199.21</v>
      </c>
      <c r="Q413" s="10">
        <v>3236.64</v>
      </c>
      <c r="R413" s="10">
        <v>3274.17</v>
      </c>
      <c r="S413" s="10">
        <v>3199.11</v>
      </c>
      <c r="T413" s="10">
        <v>3236.63</v>
      </c>
      <c r="U413" s="125">
        <f t="shared" si="30"/>
        <v>34991.399999999994</v>
      </c>
      <c r="W413" s="127" t="str">
        <f t="shared" si="31"/>
        <v>340004536921</v>
      </c>
      <c r="X413" s="128">
        <f>VLOOKUP(W413,Factors!$F$4:$H$6200,3,FALSE)</f>
        <v>0.109888</v>
      </c>
      <c r="Y413" s="127" t="str">
        <f>VLOOKUP(W413,Factors!$F$4:$H$6200,2,FALSE)</f>
        <v>Employee Cost</v>
      </c>
      <c r="Z413" s="129">
        <f t="shared" si="32"/>
        <v>3845.1349631999992</v>
      </c>
      <c r="AA413" s="129">
        <f t="shared" si="33"/>
        <v>31146.265036799996</v>
      </c>
      <c r="AB413" s="129">
        <f t="shared" si="34"/>
        <v>34991.399999999994</v>
      </c>
    </row>
    <row r="414" spans="1:28" ht="15.75" thickBot="1" x14ac:dyDescent="0.3">
      <c r="A414" s="141" t="s">
        <v>943</v>
      </c>
      <c r="B414" s="4" t="s">
        <v>1072</v>
      </c>
      <c r="C414" s="4" t="s">
        <v>1073</v>
      </c>
      <c r="D414" s="4" t="s">
        <v>944</v>
      </c>
      <c r="E414" s="4" t="s">
        <v>945</v>
      </c>
      <c r="F414" s="4" t="s">
        <v>108</v>
      </c>
      <c r="G414" s="4" t="s">
        <v>109</v>
      </c>
      <c r="H414" s="4" t="s">
        <v>440</v>
      </c>
      <c r="I414" s="10">
        <v>14497.47</v>
      </c>
      <c r="J414" s="10">
        <v>10590.4</v>
      </c>
      <c r="K414" s="10">
        <v>12704.18</v>
      </c>
      <c r="L414" s="10">
        <v>12663.01</v>
      </c>
      <c r="M414" s="10">
        <v>15146.43</v>
      </c>
      <c r="N414" s="10">
        <v>17311.419999999998</v>
      </c>
      <c r="O414" s="10">
        <v>17311.419999999998</v>
      </c>
      <c r="P414" s="10">
        <v>16445.849999999999</v>
      </c>
      <c r="Q414" s="10">
        <v>12602.26</v>
      </c>
      <c r="R414" s="10">
        <v>12165.64</v>
      </c>
      <c r="S414" s="10">
        <v>-723.53</v>
      </c>
      <c r="T414" s="11"/>
      <c r="U414" s="125">
        <f t="shared" si="30"/>
        <v>140714.54999999999</v>
      </c>
      <c r="W414" s="127" t="str">
        <f t="shared" si="31"/>
        <v>410101505921</v>
      </c>
      <c r="X414" s="128">
        <f>VLOOKUP(W414,Factors!$F$4:$H$6200,3,FALSE)</f>
        <v>0.11529999999999996</v>
      </c>
      <c r="Y414" s="127" t="str">
        <f>VLOOKUP(W414,Factors!$F$4:$H$6200,2,FALSE)</f>
        <v>Customers-all</v>
      </c>
      <c r="Z414" s="129">
        <f t="shared" si="32"/>
        <v>16224.387614999992</v>
      </c>
      <c r="AA414" s="129">
        <f t="shared" si="33"/>
        <v>124490.162385</v>
      </c>
      <c r="AB414" s="129">
        <f t="shared" si="34"/>
        <v>140714.54999999999</v>
      </c>
    </row>
    <row r="415" spans="1:28" ht="15.75" thickBot="1" x14ac:dyDescent="0.3">
      <c r="A415" s="141" t="s">
        <v>943</v>
      </c>
      <c r="B415" s="4" t="s">
        <v>1072</v>
      </c>
      <c r="C415" s="4" t="s">
        <v>1073</v>
      </c>
      <c r="D415" s="4" t="s">
        <v>944</v>
      </c>
      <c r="E415" s="4" t="s">
        <v>945</v>
      </c>
      <c r="F415" s="4" t="s">
        <v>112</v>
      </c>
      <c r="G415" s="4" t="s">
        <v>113</v>
      </c>
      <c r="H415" s="4" t="s">
        <v>440</v>
      </c>
      <c r="I415" s="8">
        <v>2286.63</v>
      </c>
      <c r="J415" s="8">
        <v>2286.63</v>
      </c>
      <c r="K415" s="8">
        <v>2286.63</v>
      </c>
      <c r="L415" s="8">
        <v>2286.61</v>
      </c>
      <c r="M415" s="8">
        <v>2286.62</v>
      </c>
      <c r="N415" s="8">
        <v>2363</v>
      </c>
      <c r="O415" s="8">
        <v>2363</v>
      </c>
      <c r="P415" s="8">
        <v>2363</v>
      </c>
      <c r="Q415" s="8">
        <v>2363.0100000000002</v>
      </c>
      <c r="R415" s="8">
        <v>2019.47</v>
      </c>
      <c r="S415" s="7"/>
      <c r="T415" s="7"/>
      <c r="U415" s="125">
        <f t="shared" si="30"/>
        <v>22904.6</v>
      </c>
      <c r="W415" s="127" t="str">
        <f t="shared" si="31"/>
        <v>410101505921</v>
      </c>
      <c r="X415" s="128">
        <f>VLOOKUP(W415,Factors!$F$4:$H$6200,3,FALSE)</f>
        <v>0.11529999999999996</v>
      </c>
      <c r="Y415" s="127" t="str">
        <f>VLOOKUP(W415,Factors!$F$4:$H$6200,2,FALSE)</f>
        <v>Customers-all</v>
      </c>
      <c r="Z415" s="129">
        <f t="shared" si="32"/>
        <v>2640.9003799999987</v>
      </c>
      <c r="AA415" s="129">
        <f t="shared" si="33"/>
        <v>20263.699619999999</v>
      </c>
      <c r="AB415" s="129">
        <f t="shared" si="34"/>
        <v>22904.6</v>
      </c>
    </row>
    <row r="416" spans="1:28" ht="15.75" thickBot="1" x14ac:dyDescent="0.3">
      <c r="A416" s="141" t="s">
        <v>943</v>
      </c>
      <c r="B416" s="4" t="s">
        <v>1072</v>
      </c>
      <c r="C416" s="4" t="s">
        <v>1073</v>
      </c>
      <c r="D416" s="4" t="s">
        <v>1074</v>
      </c>
      <c r="E416" s="4" t="s">
        <v>1075</v>
      </c>
      <c r="F416" s="4" t="s">
        <v>108</v>
      </c>
      <c r="G416" s="4" t="s">
        <v>109</v>
      </c>
      <c r="H416" s="4" t="s">
        <v>1076</v>
      </c>
      <c r="I416" s="8">
        <v>55218.34</v>
      </c>
      <c r="J416" s="8">
        <v>48812.76</v>
      </c>
      <c r="K416" s="8">
        <v>49783.91</v>
      </c>
      <c r="L416" s="8">
        <v>55276.1</v>
      </c>
      <c r="M416" s="8">
        <v>69751.16</v>
      </c>
      <c r="N416" s="8">
        <v>78782.600000000006</v>
      </c>
      <c r="O416" s="8">
        <v>82224.100000000006</v>
      </c>
      <c r="P416" s="8">
        <v>82433.279999999999</v>
      </c>
      <c r="Q416" s="8">
        <v>82224.160000000003</v>
      </c>
      <c r="R416" s="8">
        <v>80476.45</v>
      </c>
      <c r="S416" s="8">
        <v>87920.03</v>
      </c>
      <c r="T416" s="8">
        <v>83151.97</v>
      </c>
      <c r="U416" s="125">
        <f t="shared" si="30"/>
        <v>856054.86</v>
      </c>
      <c r="W416" s="127" t="str">
        <f t="shared" si="31"/>
        <v>410104760921</v>
      </c>
      <c r="X416" s="128">
        <f>VLOOKUP(W416,Factors!$F$4:$H$6200,3,FALSE)</f>
        <v>0.11529999999999996</v>
      </c>
      <c r="Y416" s="127" t="str">
        <f>VLOOKUP(W416,Factors!$F$4:$H$6200,2,FALSE)</f>
        <v>customers-all</v>
      </c>
      <c r="Z416" s="129">
        <f t="shared" si="32"/>
        <v>98703.125357999961</v>
      </c>
      <c r="AA416" s="129">
        <f t="shared" si="33"/>
        <v>757351.73464200005</v>
      </c>
      <c r="AB416" s="129">
        <f t="shared" si="34"/>
        <v>856054.86</v>
      </c>
    </row>
    <row r="417" spans="1:65" ht="15.75" thickBot="1" x14ac:dyDescent="0.3">
      <c r="A417" s="141" t="s">
        <v>943</v>
      </c>
      <c r="B417" s="4" t="s">
        <v>1072</v>
      </c>
      <c r="C417" s="4" t="s">
        <v>1073</v>
      </c>
      <c r="D417" s="4" t="s">
        <v>1074</v>
      </c>
      <c r="E417" s="4" t="s">
        <v>1075</v>
      </c>
      <c r="F417" s="4" t="s">
        <v>110</v>
      </c>
      <c r="G417" s="4" t="s">
        <v>111</v>
      </c>
      <c r="H417" s="4" t="s">
        <v>1076</v>
      </c>
      <c r="I417" s="10">
        <v>416.67</v>
      </c>
      <c r="J417" s="10">
        <v>416.67</v>
      </c>
      <c r="K417" s="10">
        <v>416.67</v>
      </c>
      <c r="L417" s="10">
        <v>416.67</v>
      </c>
      <c r="M417" s="10">
        <v>416.67</v>
      </c>
      <c r="N417" s="10">
        <v>2083.33</v>
      </c>
      <c r="O417" s="10">
        <v>1250</v>
      </c>
      <c r="P417" s="10">
        <v>1250</v>
      </c>
      <c r="Q417" s="10">
        <v>1250</v>
      </c>
      <c r="R417" s="10">
        <v>1250</v>
      </c>
      <c r="S417" s="10">
        <v>1250</v>
      </c>
      <c r="T417" s="10">
        <v>833.33</v>
      </c>
      <c r="U417" s="125">
        <f t="shared" si="30"/>
        <v>11250.01</v>
      </c>
      <c r="W417" s="127" t="str">
        <f t="shared" si="31"/>
        <v>410104760921</v>
      </c>
      <c r="X417" s="128">
        <f>VLOOKUP(W417,Factors!$F$4:$H$6200,3,FALSE)</f>
        <v>0.11529999999999996</v>
      </c>
      <c r="Y417" s="127" t="str">
        <f>VLOOKUP(W417,Factors!$F$4:$H$6200,2,FALSE)</f>
        <v>customers-all</v>
      </c>
      <c r="Z417" s="129">
        <f t="shared" si="32"/>
        <v>1297.1261529999995</v>
      </c>
      <c r="AA417" s="129">
        <f t="shared" si="33"/>
        <v>9952.883847000001</v>
      </c>
      <c r="AB417" s="129">
        <f t="shared" si="34"/>
        <v>11250.01</v>
      </c>
    </row>
    <row r="418" spans="1:65" ht="15.75" thickBot="1" x14ac:dyDescent="0.3">
      <c r="A418" s="141" t="s">
        <v>943</v>
      </c>
      <c r="B418" s="4" t="s">
        <v>1072</v>
      </c>
      <c r="C418" s="4" t="s">
        <v>1073</v>
      </c>
      <c r="D418" s="4" t="s">
        <v>1074</v>
      </c>
      <c r="E418" s="4" t="s">
        <v>1075</v>
      </c>
      <c r="F418" s="4" t="s">
        <v>112</v>
      </c>
      <c r="G418" s="4" t="s">
        <v>113</v>
      </c>
      <c r="H418" s="4" t="s">
        <v>1076</v>
      </c>
      <c r="I418" s="8">
        <v>9409.39</v>
      </c>
      <c r="J418" s="8">
        <v>8060.38</v>
      </c>
      <c r="K418" s="8">
        <v>8060.34</v>
      </c>
      <c r="L418" s="8">
        <v>8723.93</v>
      </c>
      <c r="M418" s="8">
        <v>9652.8799999999992</v>
      </c>
      <c r="N418" s="8">
        <v>11256.38</v>
      </c>
      <c r="O418" s="8">
        <v>11293.92</v>
      </c>
      <c r="P418" s="8">
        <v>12190.42</v>
      </c>
      <c r="Q418" s="8">
        <v>11669.85</v>
      </c>
      <c r="R418" s="8">
        <v>12683.26</v>
      </c>
      <c r="S418" s="8">
        <v>13262.32</v>
      </c>
      <c r="T418" s="8">
        <v>13262.36</v>
      </c>
      <c r="U418" s="125">
        <f t="shared" si="30"/>
        <v>129525.43000000001</v>
      </c>
      <c r="W418" s="127" t="str">
        <f t="shared" si="31"/>
        <v>410104760921</v>
      </c>
      <c r="X418" s="128">
        <f>VLOOKUP(W418,Factors!$F$4:$H$6200,3,FALSE)</f>
        <v>0.11529999999999996</v>
      </c>
      <c r="Y418" s="127" t="str">
        <f>VLOOKUP(W418,Factors!$F$4:$H$6200,2,FALSE)</f>
        <v>customers-all</v>
      </c>
      <c r="Z418" s="129">
        <f t="shared" si="32"/>
        <v>14934.282078999995</v>
      </c>
      <c r="AA418" s="129">
        <f t="shared" si="33"/>
        <v>114591.14792100001</v>
      </c>
      <c r="AB418" s="129">
        <f t="shared" si="34"/>
        <v>129525.43000000001</v>
      </c>
    </row>
    <row r="419" spans="1:65" ht="15.75" thickBot="1" x14ac:dyDescent="0.3">
      <c r="A419" s="141" t="s">
        <v>943</v>
      </c>
      <c r="B419" s="4" t="s">
        <v>1077</v>
      </c>
      <c r="C419" s="4" t="s">
        <v>1078</v>
      </c>
      <c r="D419" s="4" t="s">
        <v>944</v>
      </c>
      <c r="E419" s="4" t="s">
        <v>945</v>
      </c>
      <c r="F419" s="4" t="s">
        <v>108</v>
      </c>
      <c r="G419" s="4" t="s">
        <v>109</v>
      </c>
      <c r="H419" s="4" t="s">
        <v>440</v>
      </c>
      <c r="I419" s="10">
        <v>17433.07</v>
      </c>
      <c r="J419" s="10">
        <v>17062.14</v>
      </c>
      <c r="K419" s="10">
        <v>16434.97</v>
      </c>
      <c r="L419" s="10">
        <v>17925.02</v>
      </c>
      <c r="M419" s="10">
        <v>18733.38</v>
      </c>
      <c r="N419" s="10">
        <v>19079.03</v>
      </c>
      <c r="O419" s="10">
        <v>19424.68</v>
      </c>
      <c r="P419" s="10">
        <v>18622.22</v>
      </c>
      <c r="Q419" s="10">
        <v>18848.61</v>
      </c>
      <c r="R419" s="10">
        <v>16621.939999999999</v>
      </c>
      <c r="S419" s="10">
        <v>15015.9</v>
      </c>
      <c r="T419" s="10">
        <v>14757.42</v>
      </c>
      <c r="U419" s="125">
        <f t="shared" si="30"/>
        <v>209958.38</v>
      </c>
      <c r="W419" s="127" t="str">
        <f t="shared" si="31"/>
        <v>410201505921</v>
      </c>
      <c r="X419" s="128">
        <f>VLOOKUP(W419,Factors!$F$4:$H$6200,3,FALSE)</f>
        <v>0.10960000000000003</v>
      </c>
      <c r="Y419" s="127" t="str">
        <f>VLOOKUP(W419,Factors!$F$4:$H$6200,2,FALSE)</f>
        <v>3-factor</v>
      </c>
      <c r="Z419" s="129">
        <f t="shared" si="32"/>
        <v>23011.438448000008</v>
      </c>
      <c r="AA419" s="129">
        <f t="shared" si="33"/>
        <v>186946.941552</v>
      </c>
      <c r="AB419" s="129">
        <f t="shared" si="34"/>
        <v>209958.38</v>
      </c>
    </row>
    <row r="420" spans="1:65" ht="15.75" thickBot="1" x14ac:dyDescent="0.3">
      <c r="A420" s="141" t="s">
        <v>943</v>
      </c>
      <c r="B420" s="4" t="s">
        <v>1077</v>
      </c>
      <c r="C420" s="4" t="s">
        <v>1078</v>
      </c>
      <c r="D420" s="4" t="s">
        <v>944</v>
      </c>
      <c r="E420" s="4" t="s">
        <v>945</v>
      </c>
      <c r="F420" s="4" t="s">
        <v>112</v>
      </c>
      <c r="G420" s="4" t="s">
        <v>113</v>
      </c>
      <c r="H420" s="4" t="s">
        <v>440</v>
      </c>
      <c r="I420" s="8">
        <v>2697.06</v>
      </c>
      <c r="J420" s="8">
        <v>2639.77</v>
      </c>
      <c r="K420" s="8">
        <v>2668.47</v>
      </c>
      <c r="L420" s="8">
        <v>2697.03</v>
      </c>
      <c r="M420" s="8">
        <v>2611.14</v>
      </c>
      <c r="N420" s="8">
        <v>2757.41</v>
      </c>
      <c r="O420" s="8">
        <v>2757.36</v>
      </c>
      <c r="P420" s="8">
        <v>2727.8</v>
      </c>
      <c r="Q420" s="8">
        <v>2757.36</v>
      </c>
      <c r="R420" s="8">
        <v>2786.94</v>
      </c>
      <c r="S420" s="8">
        <v>2727.82</v>
      </c>
      <c r="T420" s="8">
        <v>2780.67</v>
      </c>
      <c r="U420" s="125">
        <f t="shared" si="30"/>
        <v>32608.829999999994</v>
      </c>
      <c r="W420" s="127" t="str">
        <f t="shared" si="31"/>
        <v>410201505921</v>
      </c>
      <c r="X420" s="128">
        <f>VLOOKUP(W420,Factors!$F$4:$H$6200,3,FALSE)</f>
        <v>0.10960000000000003</v>
      </c>
      <c r="Y420" s="127" t="str">
        <f>VLOOKUP(W420,Factors!$F$4:$H$6200,2,FALSE)</f>
        <v>3-factor</v>
      </c>
      <c r="Z420" s="129">
        <f t="shared" si="32"/>
        <v>3573.9277680000005</v>
      </c>
      <c r="AA420" s="129">
        <f t="shared" si="33"/>
        <v>29034.902231999993</v>
      </c>
      <c r="AB420" s="129">
        <f t="shared" si="34"/>
        <v>32608.829999999994</v>
      </c>
    </row>
    <row r="421" spans="1:65" s="124" customFormat="1" ht="15.75" thickBot="1" x14ac:dyDescent="0.3">
      <c r="A421" s="141" t="s">
        <v>943</v>
      </c>
      <c r="B421" s="4" t="s">
        <v>1077</v>
      </c>
      <c r="C421" s="4" t="s">
        <v>1078</v>
      </c>
      <c r="D421" s="4" t="s">
        <v>989</v>
      </c>
      <c r="E421" s="4" t="s">
        <v>990</v>
      </c>
      <c r="F421" s="4" t="s">
        <v>108</v>
      </c>
      <c r="G421" s="4" t="s">
        <v>109</v>
      </c>
      <c r="H421" s="4" t="s">
        <v>991</v>
      </c>
      <c r="I421" s="10">
        <v>-318.18</v>
      </c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25">
        <f t="shared" si="30"/>
        <v>-318.18</v>
      </c>
      <c r="V421"/>
      <c r="W421" s="127" t="str">
        <f t="shared" si="31"/>
        <v>410204705921</v>
      </c>
      <c r="X421" s="128">
        <f>VLOOKUP(W421,Factors!$F$4:$H$6200,3,FALSE)</f>
        <v>0.10960000000000003</v>
      </c>
      <c r="Y421" s="127" t="str">
        <f>VLOOKUP(W421,Factors!$F$4:$H$6200,2,FALSE)</f>
        <v>3-factor</v>
      </c>
      <c r="Z421" s="129">
        <f t="shared" si="32"/>
        <v>-34.87252800000001</v>
      </c>
      <c r="AA421" s="129">
        <f t="shared" si="33"/>
        <v>-283.30747200000002</v>
      </c>
      <c r="AB421" s="129">
        <f t="shared" si="34"/>
        <v>-318.18</v>
      </c>
      <c r="AC421" s="134"/>
      <c r="AD421" s="134"/>
      <c r="AE421" s="134"/>
      <c r="AF421" s="134"/>
      <c r="AG421" s="134"/>
      <c r="AH421" s="134"/>
      <c r="AI421" s="134"/>
      <c r="AJ421" s="134"/>
      <c r="AK421" s="134"/>
      <c r="AL421" s="134"/>
      <c r="AM421" s="134"/>
      <c r="AN421" s="134"/>
      <c r="AO421" s="134"/>
      <c r="AP421" s="134"/>
      <c r="AQ421" s="134"/>
      <c r="AR421" s="134"/>
      <c r="AS421" s="134"/>
      <c r="AT421" s="134"/>
      <c r="AU421" s="134"/>
      <c r="AV421" s="134"/>
      <c r="AW421" s="134"/>
      <c r="AX421" s="134"/>
      <c r="AY421" s="134"/>
      <c r="AZ421" s="134"/>
      <c r="BA421" s="134"/>
      <c r="BB421" s="134"/>
      <c r="BC421" s="134"/>
      <c r="BD421" s="134"/>
      <c r="BE421" s="134"/>
      <c r="BF421" s="134"/>
      <c r="BG421" s="134"/>
      <c r="BH421" s="134"/>
      <c r="BI421" s="134"/>
      <c r="BJ421" s="134"/>
      <c r="BK421" s="134"/>
      <c r="BL421" s="134"/>
      <c r="BM421" s="134"/>
    </row>
    <row r="422" spans="1:65" ht="15.75" thickBot="1" x14ac:dyDescent="0.3">
      <c r="A422" s="141" t="s">
        <v>943</v>
      </c>
      <c r="B422" s="4" t="s">
        <v>1077</v>
      </c>
      <c r="C422" s="4" t="s">
        <v>1078</v>
      </c>
      <c r="D422" s="4" t="s">
        <v>989</v>
      </c>
      <c r="E422" s="4" t="s">
        <v>990</v>
      </c>
      <c r="F422" s="4" t="s">
        <v>110</v>
      </c>
      <c r="G422" s="4" t="s">
        <v>111</v>
      </c>
      <c r="H422" s="4" t="s">
        <v>991</v>
      </c>
      <c r="I422" s="8">
        <v>408.16</v>
      </c>
      <c r="J422" s="8">
        <v>408.16</v>
      </c>
      <c r="K422" s="8">
        <v>387.9</v>
      </c>
      <c r="L422" s="7"/>
      <c r="M422" s="7"/>
      <c r="N422" s="7"/>
      <c r="O422" s="7"/>
      <c r="P422" s="7"/>
      <c r="Q422" s="7"/>
      <c r="R422" s="7"/>
      <c r="S422" s="7"/>
      <c r="T422" s="7"/>
      <c r="U422" s="125">
        <f t="shared" si="30"/>
        <v>1204.22</v>
      </c>
      <c r="W422" s="127" t="str">
        <f t="shared" si="31"/>
        <v>410204705921</v>
      </c>
      <c r="X422" s="128">
        <f>VLOOKUP(W422,Factors!$F$4:$H$6200,3,FALSE)</f>
        <v>0.10960000000000003</v>
      </c>
      <c r="Y422" s="127" t="str">
        <f>VLOOKUP(W422,Factors!$F$4:$H$6200,2,FALSE)</f>
        <v>3-factor</v>
      </c>
      <c r="Z422" s="129">
        <f t="shared" si="32"/>
        <v>131.98251200000004</v>
      </c>
      <c r="AA422" s="129">
        <f t="shared" si="33"/>
        <v>1072.237488</v>
      </c>
      <c r="AB422" s="129">
        <f t="shared" si="34"/>
        <v>1204.22</v>
      </c>
    </row>
    <row r="423" spans="1:65" ht="15.75" thickBot="1" x14ac:dyDescent="0.3">
      <c r="A423" s="141" t="s">
        <v>943</v>
      </c>
      <c r="B423" s="4" t="s">
        <v>1077</v>
      </c>
      <c r="C423" s="4" t="s">
        <v>1078</v>
      </c>
      <c r="D423" s="4" t="s">
        <v>989</v>
      </c>
      <c r="E423" s="4" t="s">
        <v>990</v>
      </c>
      <c r="F423" s="4" t="s">
        <v>112</v>
      </c>
      <c r="G423" s="4" t="s">
        <v>113</v>
      </c>
      <c r="H423" s="4" t="s">
        <v>991</v>
      </c>
      <c r="I423" s="14">
        <v>0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25">
        <f t="shared" si="30"/>
        <v>0</v>
      </c>
      <c r="W423" s="127" t="str">
        <f t="shared" si="31"/>
        <v>410204705921</v>
      </c>
      <c r="X423" s="128">
        <f>VLOOKUP(W423,Factors!$F$4:$H$6200,3,FALSE)</f>
        <v>0.10960000000000003</v>
      </c>
      <c r="Y423" s="127" t="str">
        <f>VLOOKUP(W423,Factors!$F$4:$H$6200,2,FALSE)</f>
        <v>3-factor</v>
      </c>
      <c r="Z423" s="129">
        <f t="shared" si="32"/>
        <v>0</v>
      </c>
      <c r="AA423" s="129">
        <f t="shared" si="33"/>
        <v>0</v>
      </c>
      <c r="AB423" s="129">
        <f t="shared" si="34"/>
        <v>0</v>
      </c>
    </row>
    <row r="424" spans="1:65" ht="15.75" thickBot="1" x14ac:dyDescent="0.3">
      <c r="A424" s="141" t="s">
        <v>943</v>
      </c>
      <c r="B424" s="4" t="s">
        <v>543</v>
      </c>
      <c r="C424" s="4" t="s">
        <v>544</v>
      </c>
      <c r="D424" s="4" t="s">
        <v>944</v>
      </c>
      <c r="E424" s="4" t="s">
        <v>945</v>
      </c>
      <c r="F424" s="4" t="s">
        <v>108</v>
      </c>
      <c r="G424" s="4" t="s">
        <v>109</v>
      </c>
      <c r="H424" s="4" t="s">
        <v>440</v>
      </c>
      <c r="I424" s="10">
        <v>224942.37</v>
      </c>
      <c r="J424" s="10">
        <v>189663.62</v>
      </c>
      <c r="K424" s="10">
        <v>188111.67</v>
      </c>
      <c r="L424" s="10">
        <v>223738.84</v>
      </c>
      <c r="M424" s="10">
        <v>234778.19</v>
      </c>
      <c r="N424" s="10">
        <v>247129.18</v>
      </c>
      <c r="O424" s="10">
        <v>250752.09</v>
      </c>
      <c r="P424" s="10">
        <v>237333.62</v>
      </c>
      <c r="Q424" s="10">
        <v>248634.02</v>
      </c>
      <c r="R424" s="10">
        <v>242423.91</v>
      </c>
      <c r="S424" s="10">
        <v>264504.93</v>
      </c>
      <c r="T424" s="10">
        <v>261380.89</v>
      </c>
      <c r="U424" s="125">
        <f t="shared" si="30"/>
        <v>2813393.3300000005</v>
      </c>
      <c r="W424" s="127" t="str">
        <f t="shared" si="31"/>
        <v>410401505921</v>
      </c>
      <c r="X424" s="128">
        <f>VLOOKUP(W424,Factors!$F$4:$H$6200,3,FALSE)</f>
        <v>0.10960000000000003</v>
      </c>
      <c r="Y424" s="127" t="str">
        <f>VLOOKUP(W424,Factors!$F$4:$H$6200,2,FALSE)</f>
        <v>3-factor</v>
      </c>
      <c r="Z424" s="129">
        <f t="shared" si="32"/>
        <v>308347.90896800015</v>
      </c>
      <c r="AA424" s="129">
        <f t="shared" si="33"/>
        <v>2505045.4210320003</v>
      </c>
      <c r="AB424" s="129">
        <f t="shared" si="34"/>
        <v>2813393.3300000005</v>
      </c>
    </row>
    <row r="425" spans="1:65" ht="15.75" thickBot="1" x14ac:dyDescent="0.3">
      <c r="A425" s="141" t="s">
        <v>943</v>
      </c>
      <c r="B425" s="4" t="s">
        <v>543</v>
      </c>
      <c r="C425" s="4" t="s">
        <v>544</v>
      </c>
      <c r="D425" s="4" t="s">
        <v>944</v>
      </c>
      <c r="E425" s="4" t="s">
        <v>945</v>
      </c>
      <c r="F425" s="4" t="s">
        <v>110</v>
      </c>
      <c r="G425" s="4" t="s">
        <v>111</v>
      </c>
      <c r="H425" s="4" t="s">
        <v>440</v>
      </c>
      <c r="I425" s="8">
        <v>1041.6600000000001</v>
      </c>
      <c r="J425" s="8">
        <v>1041.6600000000001</v>
      </c>
      <c r="K425" s="8">
        <v>1041.6600000000001</v>
      </c>
      <c r="L425" s="8">
        <v>1041.6600000000001</v>
      </c>
      <c r="M425" s="8">
        <v>1041.6600000000001</v>
      </c>
      <c r="N425" s="8">
        <v>1041.6600000000001</v>
      </c>
      <c r="O425" s="8">
        <v>6385.01</v>
      </c>
      <c r="P425" s="8">
        <v>2208.33</v>
      </c>
      <c r="Q425" s="8">
        <v>2208.33</v>
      </c>
      <c r="R425" s="8">
        <v>5541.66</v>
      </c>
      <c r="S425" s="8">
        <v>7242.94</v>
      </c>
      <c r="T425" s="8">
        <v>4500</v>
      </c>
      <c r="U425" s="125">
        <f t="shared" si="30"/>
        <v>34336.229999999996</v>
      </c>
      <c r="W425" s="127" t="str">
        <f t="shared" si="31"/>
        <v>410401505921</v>
      </c>
      <c r="X425" s="128">
        <f>VLOOKUP(W425,Factors!$F$4:$H$6200,3,FALSE)</f>
        <v>0.10960000000000003</v>
      </c>
      <c r="Y425" s="127" t="str">
        <f>VLOOKUP(W425,Factors!$F$4:$H$6200,2,FALSE)</f>
        <v>3-factor</v>
      </c>
      <c r="Z425" s="129">
        <f t="shared" si="32"/>
        <v>3763.2508080000007</v>
      </c>
      <c r="AA425" s="129">
        <f t="shared" si="33"/>
        <v>30572.979191999995</v>
      </c>
      <c r="AB425" s="129">
        <f t="shared" si="34"/>
        <v>34336.229999999996</v>
      </c>
    </row>
    <row r="426" spans="1:65" ht="15.75" thickBot="1" x14ac:dyDescent="0.3">
      <c r="A426" s="141" t="s">
        <v>943</v>
      </c>
      <c r="B426" s="4" t="s">
        <v>543</v>
      </c>
      <c r="C426" s="4" t="s">
        <v>544</v>
      </c>
      <c r="D426" s="4" t="s">
        <v>944</v>
      </c>
      <c r="E426" s="4" t="s">
        <v>945</v>
      </c>
      <c r="F426" s="4" t="s">
        <v>112</v>
      </c>
      <c r="G426" s="4" t="s">
        <v>113</v>
      </c>
      <c r="H426" s="4" t="s">
        <v>440</v>
      </c>
      <c r="I426" s="10">
        <v>32953.769999999997</v>
      </c>
      <c r="J426" s="10">
        <v>32953.769999999997</v>
      </c>
      <c r="K426" s="10">
        <v>33208.92</v>
      </c>
      <c r="L426" s="10">
        <v>33147.31</v>
      </c>
      <c r="M426" s="10">
        <v>33143.53</v>
      </c>
      <c r="N426" s="10">
        <v>34225.99</v>
      </c>
      <c r="O426" s="10">
        <v>35047.33</v>
      </c>
      <c r="P426" s="10">
        <v>35549.49</v>
      </c>
      <c r="Q426" s="10">
        <v>35580</v>
      </c>
      <c r="R426" s="10">
        <v>38606.33</v>
      </c>
      <c r="S426" s="10">
        <v>41713.339999999997</v>
      </c>
      <c r="T426" s="10">
        <v>41952.15</v>
      </c>
      <c r="U426" s="125">
        <f t="shared" si="30"/>
        <v>428081.93000000005</v>
      </c>
      <c r="W426" s="127" t="str">
        <f t="shared" si="31"/>
        <v>410401505921</v>
      </c>
      <c r="X426" s="128">
        <f>VLOOKUP(W426,Factors!$F$4:$H$6200,3,FALSE)</f>
        <v>0.10960000000000003</v>
      </c>
      <c r="Y426" s="127" t="str">
        <f>VLOOKUP(W426,Factors!$F$4:$H$6200,2,FALSE)</f>
        <v>3-factor</v>
      </c>
      <c r="Z426" s="129">
        <f t="shared" si="32"/>
        <v>46917.779528000021</v>
      </c>
      <c r="AA426" s="129">
        <f t="shared" si="33"/>
        <v>381164.15047200001</v>
      </c>
      <c r="AB426" s="129">
        <f t="shared" si="34"/>
        <v>428081.93000000005</v>
      </c>
    </row>
    <row r="427" spans="1:65" ht="15.75" thickBot="1" x14ac:dyDescent="0.3">
      <c r="A427" s="141" t="s">
        <v>943</v>
      </c>
      <c r="B427" s="4" t="s">
        <v>1091</v>
      </c>
      <c r="C427" s="4" t="s">
        <v>1092</v>
      </c>
      <c r="D427" s="4" t="s">
        <v>944</v>
      </c>
      <c r="E427" s="4" t="s">
        <v>945</v>
      </c>
      <c r="F427" s="4" t="s">
        <v>108</v>
      </c>
      <c r="G427" s="4" t="s">
        <v>109</v>
      </c>
      <c r="H427" s="4" t="s">
        <v>440</v>
      </c>
      <c r="I427" s="8">
        <v>62550</v>
      </c>
      <c r="J427" s="8">
        <v>55822.86</v>
      </c>
      <c r="K427" s="8">
        <v>47776.68</v>
      </c>
      <c r="L427" s="8">
        <v>55634.28</v>
      </c>
      <c r="M427" s="8">
        <v>60363.49</v>
      </c>
      <c r="N427" s="8">
        <v>34514.519999999997</v>
      </c>
      <c r="O427" s="8">
        <v>64775.32</v>
      </c>
      <c r="P427" s="8">
        <v>57941.48</v>
      </c>
      <c r="Q427" s="8">
        <v>63034.39</v>
      </c>
      <c r="R427" s="8">
        <v>55733.21</v>
      </c>
      <c r="S427" s="8">
        <v>58001.38</v>
      </c>
      <c r="T427" s="8">
        <v>53580.38</v>
      </c>
      <c r="U427" s="125">
        <f t="shared" si="30"/>
        <v>669727.99</v>
      </c>
      <c r="W427" s="127" t="str">
        <f t="shared" si="31"/>
        <v>410501505921</v>
      </c>
      <c r="X427" s="128">
        <f>VLOOKUP(W427,Factors!$F$4:$H$6200,3,FALSE)</f>
        <v>0.10960000000000003</v>
      </c>
      <c r="Y427" s="127" t="str">
        <f>VLOOKUP(W427,Factors!$F$4:$H$6200,2,FALSE)</f>
        <v>3-factor</v>
      </c>
      <c r="Z427" s="129">
        <f t="shared" si="32"/>
        <v>73402.187704000025</v>
      </c>
      <c r="AA427" s="129">
        <f t="shared" si="33"/>
        <v>596325.80229599995</v>
      </c>
      <c r="AB427" s="129">
        <f t="shared" si="34"/>
        <v>669727.99</v>
      </c>
    </row>
    <row r="428" spans="1:65" ht="15.75" thickBot="1" x14ac:dyDescent="0.3">
      <c r="A428" s="141" t="s">
        <v>943</v>
      </c>
      <c r="B428" s="4" t="s">
        <v>1091</v>
      </c>
      <c r="C428" s="4" t="s">
        <v>1092</v>
      </c>
      <c r="D428" s="4" t="s">
        <v>944</v>
      </c>
      <c r="E428" s="4" t="s">
        <v>945</v>
      </c>
      <c r="F428" s="4" t="s">
        <v>110</v>
      </c>
      <c r="G428" s="4" t="s">
        <v>111</v>
      </c>
      <c r="H428" s="4" t="s">
        <v>440</v>
      </c>
      <c r="I428" s="10">
        <v>416.67</v>
      </c>
      <c r="J428" s="10">
        <v>416.67</v>
      </c>
      <c r="K428" s="10">
        <v>416.67</v>
      </c>
      <c r="L428" s="10">
        <v>416.67</v>
      </c>
      <c r="M428" s="10">
        <v>416.67</v>
      </c>
      <c r="N428" s="10">
        <v>416.67</v>
      </c>
      <c r="O428" s="10">
        <v>416.67</v>
      </c>
      <c r="P428" s="10">
        <v>8448.7800000000007</v>
      </c>
      <c r="Q428" s="11"/>
      <c r="R428" s="11"/>
      <c r="S428" s="11"/>
      <c r="T428" s="11"/>
      <c r="U428" s="125">
        <f t="shared" si="30"/>
        <v>11365.470000000001</v>
      </c>
      <c r="W428" s="127" t="str">
        <f t="shared" si="31"/>
        <v>410501505921</v>
      </c>
      <c r="X428" s="128">
        <f>VLOOKUP(W428,Factors!$F$4:$H$6200,3,FALSE)</f>
        <v>0.10960000000000003</v>
      </c>
      <c r="Y428" s="127" t="str">
        <f>VLOOKUP(W428,Factors!$F$4:$H$6200,2,FALSE)</f>
        <v>3-factor</v>
      </c>
      <c r="Z428" s="129">
        <f t="shared" si="32"/>
        <v>1245.6555120000005</v>
      </c>
      <c r="AA428" s="129">
        <f t="shared" si="33"/>
        <v>10119.814488</v>
      </c>
      <c r="AB428" s="129">
        <f t="shared" si="34"/>
        <v>11365.470000000001</v>
      </c>
    </row>
    <row r="429" spans="1:65" ht="15.75" thickBot="1" x14ac:dyDescent="0.3">
      <c r="A429" s="141" t="s">
        <v>943</v>
      </c>
      <c r="B429" s="4" t="s">
        <v>1091</v>
      </c>
      <c r="C429" s="4" t="s">
        <v>1092</v>
      </c>
      <c r="D429" s="4" t="s">
        <v>944</v>
      </c>
      <c r="E429" s="4" t="s">
        <v>945</v>
      </c>
      <c r="F429" s="4" t="s">
        <v>112</v>
      </c>
      <c r="G429" s="4" t="s">
        <v>113</v>
      </c>
      <c r="H429" s="4" t="s">
        <v>440</v>
      </c>
      <c r="I429" s="8">
        <v>8653.18</v>
      </c>
      <c r="J429" s="8">
        <v>8753.9699999999993</v>
      </c>
      <c r="K429" s="8">
        <v>8753.9500000000007</v>
      </c>
      <c r="L429" s="8">
        <v>8753.9699999999993</v>
      </c>
      <c r="M429" s="8">
        <v>8753.99</v>
      </c>
      <c r="N429" s="8">
        <v>3962.96</v>
      </c>
      <c r="O429" s="8">
        <v>9054.4</v>
      </c>
      <c r="P429" s="8">
        <v>9054.41</v>
      </c>
      <c r="Q429" s="8">
        <v>9054.4</v>
      </c>
      <c r="R429" s="8">
        <v>9054.42</v>
      </c>
      <c r="S429" s="8">
        <v>9054.44</v>
      </c>
      <c r="T429" s="8">
        <v>9054.41</v>
      </c>
      <c r="U429" s="125">
        <f t="shared" si="30"/>
        <v>101958.5</v>
      </c>
      <c r="W429" s="127" t="str">
        <f t="shared" si="31"/>
        <v>410501505921</v>
      </c>
      <c r="X429" s="128">
        <f>VLOOKUP(W429,Factors!$F$4:$H$6200,3,FALSE)</f>
        <v>0.10960000000000003</v>
      </c>
      <c r="Y429" s="127" t="str">
        <f>VLOOKUP(W429,Factors!$F$4:$H$6200,2,FALSE)</f>
        <v>3-factor</v>
      </c>
      <c r="Z429" s="129">
        <f t="shared" si="32"/>
        <v>11174.651600000003</v>
      </c>
      <c r="AA429" s="129">
        <f t="shared" si="33"/>
        <v>90783.848400000003</v>
      </c>
      <c r="AB429" s="129">
        <f t="shared" si="34"/>
        <v>101958.5</v>
      </c>
    </row>
    <row r="430" spans="1:65" ht="15.75" thickBot="1" x14ac:dyDescent="0.3">
      <c r="A430" s="141" t="s">
        <v>943</v>
      </c>
      <c r="B430" s="4" t="s">
        <v>1091</v>
      </c>
      <c r="C430" s="4" t="s">
        <v>1092</v>
      </c>
      <c r="D430" s="4" t="s">
        <v>1074</v>
      </c>
      <c r="E430" s="4" t="s">
        <v>1075</v>
      </c>
      <c r="F430" s="4" t="s">
        <v>108</v>
      </c>
      <c r="G430" s="4" t="s">
        <v>109</v>
      </c>
      <c r="H430" s="4" t="s">
        <v>1076</v>
      </c>
      <c r="I430" s="10">
        <v>10988.29</v>
      </c>
      <c r="J430" s="10">
        <v>8979.9699999999993</v>
      </c>
      <c r="K430" s="10">
        <v>10909.4</v>
      </c>
      <c r="L430" s="10">
        <v>10864.32</v>
      </c>
      <c r="M430" s="10">
        <v>11306.1</v>
      </c>
      <c r="N430" s="10">
        <v>12258.26</v>
      </c>
      <c r="O430" s="10">
        <v>12258.26</v>
      </c>
      <c r="P430" s="10">
        <v>11645.35</v>
      </c>
      <c r="Q430" s="10">
        <v>11143.87</v>
      </c>
      <c r="R430" s="10">
        <v>10122.35</v>
      </c>
      <c r="S430" s="10">
        <v>11770.72</v>
      </c>
      <c r="T430" s="10">
        <v>9472.2900000000009</v>
      </c>
      <c r="U430" s="125">
        <f t="shared" si="30"/>
        <v>131719.18000000002</v>
      </c>
      <c r="W430" s="127" t="str">
        <f t="shared" si="31"/>
        <v>410504760921</v>
      </c>
      <c r="X430" s="128">
        <f>VLOOKUP(W430,Factors!$F$4:$H$6200,3,FALSE)</f>
        <v>0.10960000000000003</v>
      </c>
      <c r="Y430" s="127" t="str">
        <f>VLOOKUP(W430,Factors!$F$4:$H$6200,2,FALSE)</f>
        <v>3-factor</v>
      </c>
      <c r="Z430" s="129">
        <f t="shared" si="32"/>
        <v>14436.422128000006</v>
      </c>
      <c r="AA430" s="129">
        <f t="shared" si="33"/>
        <v>117282.75787200002</v>
      </c>
      <c r="AB430" s="129">
        <f t="shared" si="34"/>
        <v>131719.18000000002</v>
      </c>
    </row>
    <row r="431" spans="1:65" ht="15.75" thickBot="1" x14ac:dyDescent="0.3">
      <c r="A431" s="141" t="s">
        <v>943</v>
      </c>
      <c r="B431" s="4" t="s">
        <v>1091</v>
      </c>
      <c r="C431" s="4" t="s">
        <v>1092</v>
      </c>
      <c r="D431" s="4" t="s">
        <v>1074</v>
      </c>
      <c r="E431" s="4" t="s">
        <v>1075</v>
      </c>
      <c r="F431" s="4" t="s">
        <v>110</v>
      </c>
      <c r="G431" s="4" t="s">
        <v>111</v>
      </c>
      <c r="H431" s="4" t="s">
        <v>1076</v>
      </c>
      <c r="I431" s="7"/>
      <c r="J431" s="7"/>
      <c r="K431" s="7"/>
      <c r="L431" s="7"/>
      <c r="M431" s="7"/>
      <c r="N431" s="7"/>
      <c r="O431" s="7"/>
      <c r="P431" s="8">
        <v>1606.42</v>
      </c>
      <c r="Q431" s="7"/>
      <c r="R431" s="7"/>
      <c r="S431" s="7"/>
      <c r="T431" s="7"/>
      <c r="U431" s="125">
        <f t="shared" si="30"/>
        <v>1606.42</v>
      </c>
      <c r="W431" s="127" t="str">
        <f t="shared" si="31"/>
        <v>410504760921</v>
      </c>
      <c r="X431" s="128">
        <f>VLOOKUP(W431,Factors!$F$4:$H$6200,3,FALSE)</f>
        <v>0.10960000000000003</v>
      </c>
      <c r="Y431" s="127" t="str">
        <f>VLOOKUP(W431,Factors!$F$4:$H$6200,2,FALSE)</f>
        <v>3-factor</v>
      </c>
      <c r="Z431" s="129">
        <f t="shared" si="32"/>
        <v>176.06363200000007</v>
      </c>
      <c r="AA431" s="129">
        <f t="shared" si="33"/>
        <v>1430.356368</v>
      </c>
      <c r="AB431" s="129">
        <f t="shared" si="34"/>
        <v>1606.42</v>
      </c>
    </row>
    <row r="432" spans="1:65" ht="15.75" thickBot="1" x14ac:dyDescent="0.3">
      <c r="A432" s="141" t="s">
        <v>943</v>
      </c>
      <c r="B432" s="4" t="s">
        <v>1091</v>
      </c>
      <c r="C432" s="4" t="s">
        <v>1092</v>
      </c>
      <c r="D432" s="4" t="s">
        <v>1074</v>
      </c>
      <c r="E432" s="4" t="s">
        <v>1075</v>
      </c>
      <c r="F432" s="4" t="s">
        <v>112</v>
      </c>
      <c r="G432" s="4" t="s">
        <v>113</v>
      </c>
      <c r="H432" s="4" t="s">
        <v>1076</v>
      </c>
      <c r="I432" s="10">
        <v>1624.5</v>
      </c>
      <c r="J432" s="10">
        <v>1624.51</v>
      </c>
      <c r="K432" s="10">
        <v>1624.5</v>
      </c>
      <c r="L432" s="10">
        <v>1624.5</v>
      </c>
      <c r="M432" s="10">
        <v>1624.51</v>
      </c>
      <c r="N432" s="10">
        <v>1673.26</v>
      </c>
      <c r="O432" s="10">
        <v>1673.26</v>
      </c>
      <c r="P432" s="10">
        <v>1673.26</v>
      </c>
      <c r="Q432" s="10">
        <v>1673.27</v>
      </c>
      <c r="R432" s="10">
        <v>1673.27</v>
      </c>
      <c r="S432" s="10">
        <v>1673.26</v>
      </c>
      <c r="T432" s="10">
        <v>1673.28</v>
      </c>
      <c r="U432" s="125">
        <f t="shared" si="30"/>
        <v>19835.379999999997</v>
      </c>
      <c r="W432" s="127" t="str">
        <f t="shared" si="31"/>
        <v>410504760921</v>
      </c>
      <c r="X432" s="128">
        <f>VLOOKUP(W432,Factors!$F$4:$H$6200,3,FALSE)</f>
        <v>0.10960000000000003</v>
      </c>
      <c r="Y432" s="127" t="str">
        <f>VLOOKUP(W432,Factors!$F$4:$H$6200,2,FALSE)</f>
        <v>3-factor</v>
      </c>
      <c r="Z432" s="129">
        <f t="shared" si="32"/>
        <v>2173.9576480000005</v>
      </c>
      <c r="AA432" s="129">
        <f t="shared" si="33"/>
        <v>17661.422351999998</v>
      </c>
      <c r="AB432" s="129">
        <f t="shared" si="34"/>
        <v>19835.379999999997</v>
      </c>
    </row>
    <row r="433" spans="1:28" ht="15.75" thickBot="1" x14ac:dyDescent="0.3">
      <c r="A433" s="141" t="s">
        <v>943</v>
      </c>
      <c r="B433" s="4" t="s">
        <v>1095</v>
      </c>
      <c r="C433" s="4" t="s">
        <v>1096</v>
      </c>
      <c r="D433" s="4" t="s">
        <v>944</v>
      </c>
      <c r="E433" s="4" t="s">
        <v>945</v>
      </c>
      <c r="F433" s="4" t="s">
        <v>108</v>
      </c>
      <c r="G433" s="4" t="s">
        <v>109</v>
      </c>
      <c r="H433" s="4" t="s">
        <v>440</v>
      </c>
      <c r="I433" s="8">
        <v>33196.980000000003</v>
      </c>
      <c r="J433" s="8">
        <v>27580.31</v>
      </c>
      <c r="K433" s="8">
        <v>27836.46</v>
      </c>
      <c r="L433" s="8">
        <v>32557.84</v>
      </c>
      <c r="M433" s="8">
        <v>33491.25</v>
      </c>
      <c r="N433" s="8">
        <v>33132.04</v>
      </c>
      <c r="O433" s="8">
        <v>35960.239999999998</v>
      </c>
      <c r="P433" s="8">
        <v>32741.46</v>
      </c>
      <c r="Q433" s="8">
        <v>35140.65</v>
      </c>
      <c r="R433" s="8">
        <v>31682.32</v>
      </c>
      <c r="S433" s="8">
        <v>29562.46</v>
      </c>
      <c r="T433" s="8">
        <v>30568.51</v>
      </c>
      <c r="U433" s="125">
        <f t="shared" si="30"/>
        <v>383450.52</v>
      </c>
      <c r="W433" s="127" t="str">
        <f t="shared" si="31"/>
        <v>410701505921</v>
      </c>
      <c r="X433" s="128">
        <f>VLOOKUP(W433,Factors!$F$4:$H$6200,3,FALSE)</f>
        <v>0.10960000000000003</v>
      </c>
      <c r="Y433" s="127" t="str">
        <f>VLOOKUP(W433,Factors!$F$4:$H$6200,2,FALSE)</f>
        <v>3-factor</v>
      </c>
      <c r="Z433" s="129">
        <f t="shared" si="32"/>
        <v>42026.176992000015</v>
      </c>
      <c r="AA433" s="129">
        <f t="shared" si="33"/>
        <v>341424.343008</v>
      </c>
      <c r="AB433" s="129">
        <f t="shared" si="34"/>
        <v>383450.52</v>
      </c>
    </row>
    <row r="434" spans="1:28" ht="15.75" thickBot="1" x14ac:dyDescent="0.3">
      <c r="A434" s="141" t="s">
        <v>943</v>
      </c>
      <c r="B434" s="4" t="s">
        <v>1095</v>
      </c>
      <c r="C434" s="4" t="s">
        <v>1096</v>
      </c>
      <c r="D434" s="4" t="s">
        <v>944</v>
      </c>
      <c r="E434" s="4" t="s">
        <v>945</v>
      </c>
      <c r="F434" s="4" t="s">
        <v>110</v>
      </c>
      <c r="G434" s="4" t="s">
        <v>111</v>
      </c>
      <c r="H434" s="4" t="s">
        <v>440</v>
      </c>
      <c r="I434" s="10">
        <v>4124.1499999999996</v>
      </c>
      <c r="J434" s="10">
        <v>4124.1499999999996</v>
      </c>
      <c r="K434" s="10">
        <v>1250</v>
      </c>
      <c r="L434" s="10">
        <v>1250</v>
      </c>
      <c r="M434" s="10">
        <v>1250</v>
      </c>
      <c r="N434" s="10">
        <v>2053.2199999999998</v>
      </c>
      <c r="O434" s="10">
        <v>1250</v>
      </c>
      <c r="P434" s="10">
        <v>1250</v>
      </c>
      <c r="Q434" s="10">
        <v>1250</v>
      </c>
      <c r="R434" s="10">
        <v>1250</v>
      </c>
      <c r="S434" s="10">
        <v>1250</v>
      </c>
      <c r="T434" s="11"/>
      <c r="U434" s="125">
        <f t="shared" si="30"/>
        <v>20301.519999999997</v>
      </c>
      <c r="W434" s="127" t="str">
        <f t="shared" si="31"/>
        <v>410701505921</v>
      </c>
      <c r="X434" s="128">
        <f>VLOOKUP(W434,Factors!$F$4:$H$6200,3,FALSE)</f>
        <v>0.10960000000000003</v>
      </c>
      <c r="Y434" s="127" t="str">
        <f>VLOOKUP(W434,Factors!$F$4:$H$6200,2,FALSE)</f>
        <v>3-factor</v>
      </c>
      <c r="Z434" s="129">
        <f t="shared" si="32"/>
        <v>2225.0465920000001</v>
      </c>
      <c r="AA434" s="129">
        <f t="shared" si="33"/>
        <v>18076.473407999998</v>
      </c>
      <c r="AB434" s="129">
        <f t="shared" si="34"/>
        <v>20301.519999999997</v>
      </c>
    </row>
    <row r="435" spans="1:28" ht="15.75" thickBot="1" x14ac:dyDescent="0.3">
      <c r="A435" s="141" t="s">
        <v>943</v>
      </c>
      <c r="B435" s="4" t="s">
        <v>1095</v>
      </c>
      <c r="C435" s="4" t="s">
        <v>1096</v>
      </c>
      <c r="D435" s="4" t="s">
        <v>944</v>
      </c>
      <c r="E435" s="4" t="s">
        <v>945</v>
      </c>
      <c r="F435" s="4" t="s">
        <v>112</v>
      </c>
      <c r="G435" s="4" t="s">
        <v>113</v>
      </c>
      <c r="H435" s="4" t="s">
        <v>440</v>
      </c>
      <c r="I435" s="8">
        <v>4601.18</v>
      </c>
      <c r="J435" s="8">
        <v>4601.1899999999996</v>
      </c>
      <c r="K435" s="8">
        <v>4666.1099999999997</v>
      </c>
      <c r="L435" s="8">
        <v>4731.1099999999997</v>
      </c>
      <c r="M435" s="8">
        <v>4731.1000000000004</v>
      </c>
      <c r="N435" s="8">
        <v>4908.57</v>
      </c>
      <c r="O435" s="8">
        <v>4908.58</v>
      </c>
      <c r="P435" s="8">
        <v>4908.6000000000004</v>
      </c>
      <c r="Q435" s="8">
        <v>4908.58</v>
      </c>
      <c r="R435" s="8">
        <v>4908.57</v>
      </c>
      <c r="S435" s="8">
        <v>4908.58</v>
      </c>
      <c r="T435" s="8">
        <v>4908.55</v>
      </c>
      <c r="U435" s="125">
        <f t="shared" si="30"/>
        <v>57690.720000000008</v>
      </c>
      <c r="W435" s="127" t="str">
        <f t="shared" si="31"/>
        <v>410701505921</v>
      </c>
      <c r="X435" s="128">
        <f>VLOOKUP(W435,Factors!$F$4:$H$6200,3,FALSE)</f>
        <v>0.10960000000000003</v>
      </c>
      <c r="Y435" s="127" t="str">
        <f>VLOOKUP(W435,Factors!$F$4:$H$6200,2,FALSE)</f>
        <v>3-factor</v>
      </c>
      <c r="Z435" s="129">
        <f t="shared" si="32"/>
        <v>6322.9029120000023</v>
      </c>
      <c r="AA435" s="129">
        <f t="shared" si="33"/>
        <v>51367.817088000003</v>
      </c>
      <c r="AB435" s="129">
        <f t="shared" si="34"/>
        <v>57690.720000000008</v>
      </c>
    </row>
    <row r="436" spans="1:28" ht="15.75" thickBot="1" x14ac:dyDescent="0.3">
      <c r="A436" s="141" t="s">
        <v>943</v>
      </c>
      <c r="B436" s="4" t="s">
        <v>1095</v>
      </c>
      <c r="C436" s="4" t="s">
        <v>1096</v>
      </c>
      <c r="D436" s="4" t="s">
        <v>1088</v>
      </c>
      <c r="E436" s="4" t="s">
        <v>1089</v>
      </c>
      <c r="F436" s="4" t="s">
        <v>108</v>
      </c>
      <c r="G436" s="4" t="s">
        <v>109</v>
      </c>
      <c r="H436" s="4" t="s">
        <v>1090</v>
      </c>
      <c r="I436" s="10">
        <v>27386.63</v>
      </c>
      <c r="J436" s="10">
        <v>25253.02</v>
      </c>
      <c r="K436" s="10">
        <v>18839.02</v>
      </c>
      <c r="L436" s="10">
        <v>17960.240000000002</v>
      </c>
      <c r="M436" s="10">
        <v>18626.11</v>
      </c>
      <c r="N436" s="10">
        <v>19326.78</v>
      </c>
      <c r="O436" s="10">
        <v>18375.27</v>
      </c>
      <c r="P436" s="10">
        <v>16514.310000000001</v>
      </c>
      <c r="Q436" s="10">
        <v>18831.59</v>
      </c>
      <c r="R436" s="10">
        <v>14487.31</v>
      </c>
      <c r="S436" s="10">
        <v>17297.59</v>
      </c>
      <c r="T436" s="10">
        <v>13782.32</v>
      </c>
      <c r="U436" s="125">
        <f t="shared" si="30"/>
        <v>226680.19</v>
      </c>
      <c r="W436" s="127" t="str">
        <f t="shared" si="31"/>
        <v>410704710921</v>
      </c>
      <c r="X436" s="128">
        <f>VLOOKUP(W436,Factors!$F$4:$H$6200,3,FALSE)</f>
        <v>0.10960000000000003</v>
      </c>
      <c r="Y436" s="127" t="str">
        <f>VLOOKUP(W436,Factors!$F$4:$H$6200,2,FALSE)</f>
        <v>3-factor</v>
      </c>
      <c r="Z436" s="129">
        <f t="shared" si="32"/>
        <v>24844.148824000007</v>
      </c>
      <c r="AA436" s="129">
        <f t="shared" si="33"/>
        <v>201836.041176</v>
      </c>
      <c r="AB436" s="129">
        <f t="shared" si="34"/>
        <v>226680.19</v>
      </c>
    </row>
    <row r="437" spans="1:28" ht="15.75" thickBot="1" x14ac:dyDescent="0.3">
      <c r="A437" s="141" t="s">
        <v>943</v>
      </c>
      <c r="B437" s="4" t="s">
        <v>1095</v>
      </c>
      <c r="C437" s="4" t="s">
        <v>1096</v>
      </c>
      <c r="D437" s="4" t="s">
        <v>1088</v>
      </c>
      <c r="E437" s="4" t="s">
        <v>1089</v>
      </c>
      <c r="F437" s="4" t="s">
        <v>110</v>
      </c>
      <c r="G437" s="4" t="s">
        <v>111</v>
      </c>
      <c r="H437" s="4" t="s">
        <v>1090</v>
      </c>
      <c r="I437" s="7"/>
      <c r="J437" s="7"/>
      <c r="K437" s="7"/>
      <c r="L437" s="7"/>
      <c r="M437" s="7"/>
      <c r="N437" s="7"/>
      <c r="O437" s="7"/>
      <c r="P437" s="8">
        <v>803.2</v>
      </c>
      <c r="Q437" s="7"/>
      <c r="R437" s="7"/>
      <c r="S437" s="7"/>
      <c r="T437" s="7"/>
      <c r="U437" s="125">
        <f t="shared" si="30"/>
        <v>803.2</v>
      </c>
      <c r="W437" s="127" t="str">
        <f t="shared" si="31"/>
        <v>410704710921</v>
      </c>
      <c r="X437" s="128">
        <f>VLOOKUP(W437,Factors!$F$4:$H$6200,3,FALSE)</f>
        <v>0.10960000000000003</v>
      </c>
      <c r="Y437" s="127" t="str">
        <f>VLOOKUP(W437,Factors!$F$4:$H$6200,2,FALSE)</f>
        <v>3-factor</v>
      </c>
      <c r="Z437" s="129">
        <f t="shared" si="32"/>
        <v>88.030720000000031</v>
      </c>
      <c r="AA437" s="129">
        <f t="shared" si="33"/>
        <v>715.16928000000007</v>
      </c>
      <c r="AB437" s="129">
        <f t="shared" si="34"/>
        <v>803.2</v>
      </c>
    </row>
    <row r="438" spans="1:28" ht="15.75" thickBot="1" x14ac:dyDescent="0.3">
      <c r="A438" s="141" t="s">
        <v>943</v>
      </c>
      <c r="B438" s="4" t="s">
        <v>1095</v>
      </c>
      <c r="C438" s="4" t="s">
        <v>1096</v>
      </c>
      <c r="D438" s="4" t="s">
        <v>1088</v>
      </c>
      <c r="E438" s="4" t="s">
        <v>1089</v>
      </c>
      <c r="F438" s="4" t="s">
        <v>112</v>
      </c>
      <c r="G438" s="4" t="s">
        <v>113</v>
      </c>
      <c r="H438" s="4" t="s">
        <v>1090</v>
      </c>
      <c r="I438" s="10">
        <v>3907.25</v>
      </c>
      <c r="J438" s="10">
        <v>3907.24</v>
      </c>
      <c r="K438" s="10">
        <v>3263.84</v>
      </c>
      <c r="L438" s="10">
        <v>2620.4299999999998</v>
      </c>
      <c r="M438" s="10">
        <v>2620.42</v>
      </c>
      <c r="N438" s="10">
        <v>2692.92</v>
      </c>
      <c r="O438" s="10">
        <v>2692.92</v>
      </c>
      <c r="P438" s="10">
        <v>2692.92</v>
      </c>
      <c r="Q438" s="10">
        <v>2692.92</v>
      </c>
      <c r="R438" s="10">
        <v>2692.96</v>
      </c>
      <c r="S438" s="10">
        <v>2692.91</v>
      </c>
      <c r="T438" s="10">
        <v>2692.94</v>
      </c>
      <c r="U438" s="125">
        <f t="shared" si="30"/>
        <v>35169.669999999991</v>
      </c>
      <c r="W438" s="127" t="str">
        <f t="shared" si="31"/>
        <v>410704710921</v>
      </c>
      <c r="X438" s="128">
        <f>VLOOKUP(W438,Factors!$F$4:$H$6200,3,FALSE)</f>
        <v>0.10960000000000003</v>
      </c>
      <c r="Y438" s="127" t="str">
        <f>VLOOKUP(W438,Factors!$F$4:$H$6200,2,FALSE)</f>
        <v>3-factor</v>
      </c>
      <c r="Z438" s="129">
        <f t="shared" si="32"/>
        <v>3854.595832</v>
      </c>
      <c r="AA438" s="129">
        <f t="shared" si="33"/>
        <v>31315.074167999992</v>
      </c>
      <c r="AB438" s="129">
        <f t="shared" si="34"/>
        <v>35169.669999999991</v>
      </c>
    </row>
    <row r="439" spans="1:28" ht="15.75" thickBot="1" x14ac:dyDescent="0.3">
      <c r="A439" s="141" t="s">
        <v>943</v>
      </c>
      <c r="B439" s="4" t="s">
        <v>1097</v>
      </c>
      <c r="C439" s="4" t="s">
        <v>1098</v>
      </c>
      <c r="D439" s="4" t="s">
        <v>989</v>
      </c>
      <c r="E439" s="4" t="s">
        <v>990</v>
      </c>
      <c r="F439" s="4" t="s">
        <v>108</v>
      </c>
      <c r="G439" s="4" t="s">
        <v>109</v>
      </c>
      <c r="H439" s="4" t="s">
        <v>991</v>
      </c>
      <c r="I439" s="10">
        <v>63901.06</v>
      </c>
      <c r="J439" s="10">
        <v>57326.58</v>
      </c>
      <c r="K439" s="10">
        <v>53271.1</v>
      </c>
      <c r="L439" s="10">
        <v>54269.22</v>
      </c>
      <c r="M439" s="10">
        <v>60602.01</v>
      </c>
      <c r="N439" s="10">
        <v>67519.83</v>
      </c>
      <c r="O439" s="10">
        <v>65097.7</v>
      </c>
      <c r="P439" s="10">
        <v>58227.97</v>
      </c>
      <c r="Q439" s="10">
        <v>57492.41</v>
      </c>
      <c r="R439" s="10">
        <v>54156.56</v>
      </c>
      <c r="S439" s="10">
        <v>58700.12</v>
      </c>
      <c r="T439" s="10">
        <v>56290.12</v>
      </c>
      <c r="U439" s="125">
        <f t="shared" si="30"/>
        <v>706854.67999999993</v>
      </c>
      <c r="W439" s="127" t="str">
        <f t="shared" si="31"/>
        <v>410804705921</v>
      </c>
      <c r="X439" s="128">
        <f>VLOOKUP(W439,Factors!$F$4:$H$6200,3,FALSE)</f>
        <v>0.10960000000000003</v>
      </c>
      <c r="Y439" s="127" t="str">
        <f>VLOOKUP(W439,Factors!$F$4:$H$6200,2,FALSE)</f>
        <v>3-factor</v>
      </c>
      <c r="Z439" s="129">
        <f t="shared" si="32"/>
        <v>77471.27292800002</v>
      </c>
      <c r="AA439" s="129">
        <f t="shared" si="33"/>
        <v>629383.40707199997</v>
      </c>
      <c r="AB439" s="129">
        <f t="shared" si="34"/>
        <v>706854.67999999993</v>
      </c>
    </row>
    <row r="440" spans="1:28" ht="15.75" thickBot="1" x14ac:dyDescent="0.3">
      <c r="A440" s="141" t="s">
        <v>943</v>
      </c>
      <c r="B440" s="4" t="s">
        <v>1097</v>
      </c>
      <c r="C440" s="4" t="s">
        <v>1098</v>
      </c>
      <c r="D440" s="4" t="s">
        <v>989</v>
      </c>
      <c r="E440" s="4" t="s">
        <v>990</v>
      </c>
      <c r="F440" s="4" t="s">
        <v>110</v>
      </c>
      <c r="G440" s="4" t="s">
        <v>111</v>
      </c>
      <c r="H440" s="4" t="s">
        <v>991</v>
      </c>
      <c r="I440" s="8">
        <v>316.32</v>
      </c>
      <c r="J440" s="7"/>
      <c r="K440" s="7"/>
      <c r="L440" s="7"/>
      <c r="M440" s="8">
        <v>500</v>
      </c>
      <c r="N440" s="7"/>
      <c r="O440" s="7"/>
      <c r="P440" s="7"/>
      <c r="Q440" s="8">
        <v>1606.42</v>
      </c>
      <c r="R440" s="7"/>
      <c r="S440" s="8">
        <v>211.73</v>
      </c>
      <c r="T440" s="7"/>
      <c r="U440" s="125">
        <f t="shared" si="30"/>
        <v>2634.47</v>
      </c>
      <c r="W440" s="127" t="str">
        <f t="shared" si="31"/>
        <v>410804705921</v>
      </c>
      <c r="X440" s="128">
        <f>VLOOKUP(W440,Factors!$F$4:$H$6200,3,FALSE)</f>
        <v>0.10960000000000003</v>
      </c>
      <c r="Y440" s="127" t="str">
        <f>VLOOKUP(W440,Factors!$F$4:$H$6200,2,FALSE)</f>
        <v>3-factor</v>
      </c>
      <c r="Z440" s="129">
        <f t="shared" si="32"/>
        <v>288.73791200000005</v>
      </c>
      <c r="AA440" s="129">
        <f t="shared" si="33"/>
        <v>2345.7320879999997</v>
      </c>
      <c r="AB440" s="129">
        <f t="shared" si="34"/>
        <v>2634.47</v>
      </c>
    </row>
    <row r="441" spans="1:28" ht="15.75" thickBot="1" x14ac:dyDescent="0.3">
      <c r="A441" s="141" t="s">
        <v>943</v>
      </c>
      <c r="B441" s="4" t="s">
        <v>1097</v>
      </c>
      <c r="C441" s="4" t="s">
        <v>1098</v>
      </c>
      <c r="D441" s="4" t="s">
        <v>989</v>
      </c>
      <c r="E441" s="4" t="s">
        <v>990</v>
      </c>
      <c r="F441" s="4" t="s">
        <v>112</v>
      </c>
      <c r="G441" s="4" t="s">
        <v>113</v>
      </c>
      <c r="H441" s="4" t="s">
        <v>991</v>
      </c>
      <c r="I441" s="10">
        <v>9237.69</v>
      </c>
      <c r="J441" s="10">
        <v>9237.7099999999991</v>
      </c>
      <c r="K441" s="10">
        <v>8794.08</v>
      </c>
      <c r="L441" s="10">
        <v>8350.42</v>
      </c>
      <c r="M441" s="10">
        <v>8350.44</v>
      </c>
      <c r="N441" s="10">
        <v>9611.91</v>
      </c>
      <c r="O441" s="10">
        <v>9097.94</v>
      </c>
      <c r="P441" s="10">
        <v>8804.24</v>
      </c>
      <c r="Q441" s="10">
        <v>8804.27</v>
      </c>
      <c r="R441" s="10">
        <v>8804.24</v>
      </c>
      <c r="S441" s="10">
        <v>8804.27</v>
      </c>
      <c r="T441" s="10">
        <v>8804.2800000000007</v>
      </c>
      <c r="U441" s="125">
        <f t="shared" si="30"/>
        <v>106701.49000000002</v>
      </c>
      <c r="W441" s="127" t="str">
        <f t="shared" si="31"/>
        <v>410804705921</v>
      </c>
      <c r="X441" s="128">
        <f>VLOOKUP(W441,Factors!$F$4:$H$6200,3,FALSE)</f>
        <v>0.10960000000000003</v>
      </c>
      <c r="Y441" s="127" t="str">
        <f>VLOOKUP(W441,Factors!$F$4:$H$6200,2,FALSE)</f>
        <v>3-factor</v>
      </c>
      <c r="Z441" s="129">
        <f t="shared" si="32"/>
        <v>11694.483304000005</v>
      </c>
      <c r="AA441" s="129">
        <f t="shared" si="33"/>
        <v>95007.006696000011</v>
      </c>
      <c r="AB441" s="129">
        <f t="shared" si="34"/>
        <v>106701.49000000002</v>
      </c>
    </row>
    <row r="442" spans="1:28" ht="15.75" thickBot="1" x14ac:dyDescent="0.3">
      <c r="A442" s="141" t="s">
        <v>943</v>
      </c>
      <c r="B442" s="4" t="s">
        <v>1099</v>
      </c>
      <c r="C442" s="4" t="s">
        <v>1100</v>
      </c>
      <c r="D442" s="4" t="s">
        <v>944</v>
      </c>
      <c r="E442" s="4" t="s">
        <v>945</v>
      </c>
      <c r="F442" s="4" t="s">
        <v>108</v>
      </c>
      <c r="G442" s="4" t="s">
        <v>109</v>
      </c>
      <c r="H442" s="4" t="s">
        <v>440</v>
      </c>
      <c r="I442" s="10">
        <v>35461.360000000001</v>
      </c>
      <c r="J442" s="10">
        <v>31040.23</v>
      </c>
      <c r="K442" s="10">
        <v>31112.15</v>
      </c>
      <c r="L442" s="10">
        <v>25040.03</v>
      </c>
      <c r="M442" s="10">
        <v>28271.25</v>
      </c>
      <c r="N442" s="10">
        <v>29833.34</v>
      </c>
      <c r="O442" s="10">
        <v>29833.34</v>
      </c>
      <c r="P442" s="10">
        <v>26803.42</v>
      </c>
      <c r="Q442" s="10">
        <v>29833.34</v>
      </c>
      <c r="R442" s="10">
        <v>33534.080000000002</v>
      </c>
      <c r="S442" s="10">
        <v>33561.31</v>
      </c>
      <c r="T442" s="10">
        <v>31609.84</v>
      </c>
      <c r="U442" s="125">
        <f t="shared" si="30"/>
        <v>365933.69000000006</v>
      </c>
      <c r="W442" s="127" t="str">
        <f t="shared" si="31"/>
        <v>420101505921</v>
      </c>
      <c r="X442" s="128">
        <f>VLOOKUP(W442,Factors!$F$4:$H$6200,3,FALSE)</f>
        <v>0.10960000000000003</v>
      </c>
      <c r="Y442" s="127" t="str">
        <f>VLOOKUP(W442,Factors!$F$4:$H$6200,2,FALSE)</f>
        <v>3-factor</v>
      </c>
      <c r="Z442" s="129">
        <f t="shared" si="32"/>
        <v>40106.332424000015</v>
      </c>
      <c r="AA442" s="129">
        <f t="shared" si="33"/>
        <v>325827.35757600004</v>
      </c>
      <c r="AB442" s="129">
        <f t="shared" si="34"/>
        <v>365933.69000000006</v>
      </c>
    </row>
    <row r="443" spans="1:28" ht="15.75" thickBot="1" x14ac:dyDescent="0.3">
      <c r="A443" s="141" t="s">
        <v>943</v>
      </c>
      <c r="B443" s="4" t="s">
        <v>1099</v>
      </c>
      <c r="C443" s="4" t="s">
        <v>1100</v>
      </c>
      <c r="D443" s="4" t="s">
        <v>944</v>
      </c>
      <c r="E443" s="4" t="s">
        <v>945</v>
      </c>
      <c r="F443" s="4" t="s">
        <v>120</v>
      </c>
      <c r="G443" s="4" t="s">
        <v>121</v>
      </c>
      <c r="H443" s="4" t="s">
        <v>440</v>
      </c>
      <c r="I443" s="8">
        <v>5602.14</v>
      </c>
      <c r="J443" s="8">
        <v>4710.8900000000003</v>
      </c>
      <c r="K443" s="8">
        <v>5227.3599999999997</v>
      </c>
      <c r="L443" s="8">
        <v>6052.71</v>
      </c>
      <c r="M443" s="8">
        <v>5468.11</v>
      </c>
      <c r="N443" s="8">
        <v>6052.69</v>
      </c>
      <c r="O443" s="8">
        <v>6052.73</v>
      </c>
      <c r="P443" s="8">
        <v>5209.9799999999996</v>
      </c>
      <c r="Q443" s="8">
        <v>6172.35</v>
      </c>
      <c r="R443" s="8">
        <v>6172.35</v>
      </c>
      <c r="S443" s="8">
        <v>4559.13</v>
      </c>
      <c r="T443" s="8">
        <v>5891.78</v>
      </c>
      <c r="U443" s="125">
        <f t="shared" si="30"/>
        <v>67172.22</v>
      </c>
      <c r="W443" s="127" t="str">
        <f t="shared" si="31"/>
        <v>420101505921</v>
      </c>
      <c r="X443" s="128">
        <f>VLOOKUP(W443,Factors!$F$4:$H$6200,3,FALSE)</f>
        <v>0.10960000000000003</v>
      </c>
      <c r="Y443" s="127" t="str">
        <f>VLOOKUP(W443,Factors!$F$4:$H$6200,2,FALSE)</f>
        <v>3-factor</v>
      </c>
      <c r="Z443" s="129">
        <f t="shared" si="32"/>
        <v>7362.0753120000018</v>
      </c>
      <c r="AA443" s="129">
        <f t="shared" si="33"/>
        <v>59810.144688</v>
      </c>
      <c r="AB443" s="129">
        <f t="shared" si="34"/>
        <v>67172.22</v>
      </c>
    </row>
    <row r="444" spans="1:28" ht="15.75" thickBot="1" x14ac:dyDescent="0.3">
      <c r="A444" s="141" t="s">
        <v>943</v>
      </c>
      <c r="B444" s="4" t="s">
        <v>1099</v>
      </c>
      <c r="C444" s="4" t="s">
        <v>1100</v>
      </c>
      <c r="D444" s="4" t="s">
        <v>944</v>
      </c>
      <c r="E444" s="4" t="s">
        <v>945</v>
      </c>
      <c r="F444" s="4" t="s">
        <v>122</v>
      </c>
      <c r="G444" s="4" t="s">
        <v>123</v>
      </c>
      <c r="H444" s="4" t="s">
        <v>440</v>
      </c>
      <c r="I444" s="10">
        <v>310.33999999999997</v>
      </c>
      <c r="J444" s="10">
        <v>238.73</v>
      </c>
      <c r="K444" s="10">
        <v>386.9</v>
      </c>
      <c r="L444" s="10">
        <v>722.2</v>
      </c>
      <c r="M444" s="10">
        <v>412.7</v>
      </c>
      <c r="N444" s="10">
        <v>1057.52</v>
      </c>
      <c r="O444" s="10">
        <v>1083.32</v>
      </c>
      <c r="P444" s="10">
        <v>1238.08</v>
      </c>
      <c r="Q444" s="10">
        <v>894.33</v>
      </c>
      <c r="R444" s="10">
        <v>1367.76</v>
      </c>
      <c r="S444" s="10">
        <v>736.48</v>
      </c>
      <c r="T444" s="10">
        <v>315.64</v>
      </c>
      <c r="U444" s="125">
        <f t="shared" si="30"/>
        <v>8764</v>
      </c>
      <c r="W444" s="127" t="str">
        <f t="shared" si="31"/>
        <v>420101505921</v>
      </c>
      <c r="X444" s="128">
        <f>VLOOKUP(W444,Factors!$F$4:$H$6200,3,FALSE)</f>
        <v>0.10960000000000003</v>
      </c>
      <c r="Y444" s="127" t="str">
        <f>VLOOKUP(W444,Factors!$F$4:$H$6200,2,FALSE)</f>
        <v>3-factor</v>
      </c>
      <c r="Z444" s="129">
        <f t="shared" si="32"/>
        <v>960.53440000000023</v>
      </c>
      <c r="AA444" s="129">
        <f t="shared" si="33"/>
        <v>7803.4655999999995</v>
      </c>
      <c r="AB444" s="129">
        <f t="shared" si="34"/>
        <v>8764</v>
      </c>
    </row>
    <row r="445" spans="1:28" ht="15.75" thickBot="1" x14ac:dyDescent="0.3">
      <c r="A445" s="141" t="s">
        <v>943</v>
      </c>
      <c r="B445" s="4" t="s">
        <v>1099</v>
      </c>
      <c r="C445" s="4" t="s">
        <v>1100</v>
      </c>
      <c r="D445" s="4" t="s">
        <v>944</v>
      </c>
      <c r="E445" s="4" t="s">
        <v>945</v>
      </c>
      <c r="F445" s="4" t="s">
        <v>112</v>
      </c>
      <c r="G445" s="4" t="s">
        <v>113</v>
      </c>
      <c r="H445" s="4" t="s">
        <v>440</v>
      </c>
      <c r="I445" s="8">
        <v>5672.47</v>
      </c>
      <c r="J445" s="8">
        <v>5602.95</v>
      </c>
      <c r="K445" s="8">
        <v>5699.16</v>
      </c>
      <c r="L445" s="8">
        <v>4781.26</v>
      </c>
      <c r="M445" s="8">
        <v>4668.62</v>
      </c>
      <c r="N445" s="8">
        <v>4898.3999999999996</v>
      </c>
      <c r="O445" s="8">
        <v>4898.46</v>
      </c>
      <c r="P445" s="8">
        <v>4853.66</v>
      </c>
      <c r="Q445" s="8">
        <v>4914.84</v>
      </c>
      <c r="R445" s="8">
        <v>6244.19</v>
      </c>
      <c r="S445" s="8">
        <v>6167.61</v>
      </c>
      <c r="T445" s="8">
        <v>6205.9</v>
      </c>
      <c r="U445" s="125">
        <f t="shared" si="30"/>
        <v>64607.519999999997</v>
      </c>
      <c r="W445" s="127" t="str">
        <f t="shared" si="31"/>
        <v>420101505921</v>
      </c>
      <c r="X445" s="128">
        <f>VLOOKUP(W445,Factors!$F$4:$H$6200,3,FALSE)</f>
        <v>0.10960000000000003</v>
      </c>
      <c r="Y445" s="127" t="str">
        <f>VLOOKUP(W445,Factors!$F$4:$H$6200,2,FALSE)</f>
        <v>3-factor</v>
      </c>
      <c r="Z445" s="129">
        <f t="shared" si="32"/>
        <v>7080.9841920000017</v>
      </c>
      <c r="AA445" s="129">
        <f t="shared" si="33"/>
        <v>57526.535807999993</v>
      </c>
      <c r="AB445" s="129">
        <f t="shared" si="34"/>
        <v>64607.519999999997</v>
      </c>
    </row>
    <row r="446" spans="1:28" ht="15.75" thickBot="1" x14ac:dyDescent="0.3">
      <c r="A446" s="141" t="s">
        <v>943</v>
      </c>
      <c r="B446" s="4" t="s">
        <v>1101</v>
      </c>
      <c r="C446" s="4" t="s">
        <v>1102</v>
      </c>
      <c r="D446" s="4" t="s">
        <v>1103</v>
      </c>
      <c r="E446" s="4" t="s">
        <v>1104</v>
      </c>
      <c r="F446" s="4" t="s">
        <v>108</v>
      </c>
      <c r="G446" s="4" t="s">
        <v>109</v>
      </c>
      <c r="H446" s="4" t="s">
        <v>1102</v>
      </c>
      <c r="I446" s="8">
        <v>16262.58</v>
      </c>
      <c r="J446" s="8">
        <v>5866.59</v>
      </c>
      <c r="K446" s="8">
        <v>1555</v>
      </c>
      <c r="L446" s="8">
        <v>1270.83</v>
      </c>
      <c r="M446" s="8">
        <v>10166.66</v>
      </c>
      <c r="N446" s="8">
        <v>10470.84</v>
      </c>
      <c r="O446" s="8">
        <v>10470.84</v>
      </c>
      <c r="P446" s="8">
        <v>9947.2999999999993</v>
      </c>
      <c r="Q446" s="8">
        <v>10470.84</v>
      </c>
      <c r="R446" s="8">
        <v>9643.56</v>
      </c>
      <c r="S446" s="8">
        <v>18762.11</v>
      </c>
      <c r="T446" s="8">
        <v>16372.72</v>
      </c>
      <c r="U446" s="125">
        <f t="shared" si="30"/>
        <v>121259.87</v>
      </c>
      <c r="W446" s="127" t="str">
        <f t="shared" si="31"/>
        <v>420122553921</v>
      </c>
      <c r="X446" s="128">
        <f>VLOOKUP(W446,Factors!$F$4:$H$6200,3,FALSE)</f>
        <v>0.10960000000000003</v>
      </c>
      <c r="Y446" s="127" t="str">
        <f>VLOOKUP(W446,Factors!$F$4:$H$6200,2,FALSE)</f>
        <v>3-factor</v>
      </c>
      <c r="Z446" s="129">
        <f t="shared" si="32"/>
        <v>13290.081752000004</v>
      </c>
      <c r="AA446" s="129">
        <f t="shared" si="33"/>
        <v>107969.788248</v>
      </c>
      <c r="AB446" s="129">
        <f t="shared" si="34"/>
        <v>121259.87</v>
      </c>
    </row>
    <row r="447" spans="1:28" ht="15.75" thickBot="1" x14ac:dyDescent="0.3">
      <c r="A447" s="141" t="s">
        <v>943</v>
      </c>
      <c r="B447" s="4" t="s">
        <v>1101</v>
      </c>
      <c r="C447" s="4" t="s">
        <v>1102</v>
      </c>
      <c r="D447" s="4" t="s">
        <v>1103</v>
      </c>
      <c r="E447" s="4" t="s">
        <v>1104</v>
      </c>
      <c r="F447" s="4" t="s">
        <v>112</v>
      </c>
      <c r="G447" s="4" t="s">
        <v>113</v>
      </c>
      <c r="H447" s="4" t="s">
        <v>1102</v>
      </c>
      <c r="I447" s="10">
        <v>2449.02</v>
      </c>
      <c r="J447" s="10">
        <v>2449.0500000000002</v>
      </c>
      <c r="K447" s="10">
        <v>1653.07</v>
      </c>
      <c r="L447" s="10">
        <v>1387.73</v>
      </c>
      <c r="M447" s="10">
        <v>1387.76</v>
      </c>
      <c r="N447" s="10">
        <v>1429.26</v>
      </c>
      <c r="O447" s="10">
        <v>1429.26</v>
      </c>
      <c r="P447" s="10">
        <v>1429.26</v>
      </c>
      <c r="Q447" s="10">
        <v>1429.26</v>
      </c>
      <c r="R447" s="10">
        <v>1515.17</v>
      </c>
      <c r="S447" s="10">
        <v>2629.92</v>
      </c>
      <c r="T447" s="10">
        <v>2629.92</v>
      </c>
      <c r="U447" s="125">
        <f t="shared" si="30"/>
        <v>21818.68</v>
      </c>
      <c r="W447" s="127" t="str">
        <f t="shared" si="31"/>
        <v>420122553921</v>
      </c>
      <c r="X447" s="128">
        <f>VLOOKUP(W447,Factors!$F$4:$H$6200,3,FALSE)</f>
        <v>0.10960000000000003</v>
      </c>
      <c r="Y447" s="127" t="str">
        <f>VLOOKUP(W447,Factors!$F$4:$H$6200,2,FALSE)</f>
        <v>3-factor</v>
      </c>
      <c r="Z447" s="129">
        <f t="shared" si="32"/>
        <v>2391.3273280000008</v>
      </c>
      <c r="AA447" s="129">
        <f t="shared" si="33"/>
        <v>19427.352672000001</v>
      </c>
      <c r="AB447" s="129">
        <f t="shared" si="34"/>
        <v>21818.68</v>
      </c>
    </row>
    <row r="448" spans="1:28" ht="15.75" thickBot="1" x14ac:dyDescent="0.3">
      <c r="A448" s="141" t="s">
        <v>943</v>
      </c>
      <c r="B448" s="4" t="s">
        <v>1105</v>
      </c>
      <c r="C448" s="4" t="s">
        <v>1106</v>
      </c>
      <c r="D448" s="4" t="s">
        <v>944</v>
      </c>
      <c r="E448" s="4" t="s">
        <v>945</v>
      </c>
      <c r="F448" s="4" t="s">
        <v>108</v>
      </c>
      <c r="G448" s="4" t="s">
        <v>109</v>
      </c>
      <c r="H448" s="4" t="s">
        <v>440</v>
      </c>
      <c r="I448" s="10">
        <v>39716.68</v>
      </c>
      <c r="J448" s="10">
        <v>29596.94</v>
      </c>
      <c r="K448" s="10">
        <v>33686.639999999999</v>
      </c>
      <c r="L448" s="10">
        <v>33633.589999999997</v>
      </c>
      <c r="M448" s="10">
        <v>41737.519999999997</v>
      </c>
      <c r="N448" s="10">
        <v>49096.55</v>
      </c>
      <c r="O448" s="10">
        <v>46640.28</v>
      </c>
      <c r="P448" s="10">
        <v>37031.24</v>
      </c>
      <c r="Q448" s="10">
        <v>33303.42</v>
      </c>
      <c r="R448" s="10">
        <v>31153.41</v>
      </c>
      <c r="S448" s="10">
        <v>36447.42</v>
      </c>
      <c r="T448" s="10">
        <v>39622.14</v>
      </c>
      <c r="U448" s="125">
        <f t="shared" si="30"/>
        <v>451665.8299999999</v>
      </c>
      <c r="W448" s="127" t="str">
        <f t="shared" si="31"/>
        <v>420141505921</v>
      </c>
      <c r="X448" s="128">
        <f>VLOOKUP(W448,Factors!$F$4:$H$6200,3,FALSE)</f>
        <v>0.10960000000000003</v>
      </c>
      <c r="Y448" s="127" t="str">
        <f>VLOOKUP(W448,Factors!$F$4:$H$6200,2,FALSE)</f>
        <v>3-factor</v>
      </c>
      <c r="Z448" s="129">
        <f t="shared" si="32"/>
        <v>49502.574968000001</v>
      </c>
      <c r="AA448" s="129">
        <f t="shared" si="33"/>
        <v>402163.2550319999</v>
      </c>
      <c r="AB448" s="129">
        <f t="shared" si="34"/>
        <v>451665.8299999999</v>
      </c>
    </row>
    <row r="449" spans="1:28" ht="15.75" thickBot="1" x14ac:dyDescent="0.3">
      <c r="A449" s="141" t="s">
        <v>943</v>
      </c>
      <c r="B449" s="4" t="s">
        <v>1105</v>
      </c>
      <c r="C449" s="4" t="s">
        <v>1106</v>
      </c>
      <c r="D449" s="4" t="s">
        <v>944</v>
      </c>
      <c r="E449" s="4" t="s">
        <v>945</v>
      </c>
      <c r="F449" s="4" t="s">
        <v>110</v>
      </c>
      <c r="G449" s="4" t="s">
        <v>111</v>
      </c>
      <c r="H449" s="4" t="s">
        <v>440</v>
      </c>
      <c r="I449" s="7"/>
      <c r="J449" s="7"/>
      <c r="K449" s="7"/>
      <c r="L449" s="7"/>
      <c r="M449" s="7"/>
      <c r="N449" s="8">
        <v>416.67</v>
      </c>
      <c r="O449" s="8">
        <v>416.67</v>
      </c>
      <c r="P449" s="8">
        <v>416.67</v>
      </c>
      <c r="Q449" s="8">
        <v>416.67</v>
      </c>
      <c r="R449" s="8">
        <v>416.67</v>
      </c>
      <c r="S449" s="8">
        <v>5719.87</v>
      </c>
      <c r="T449" s="8">
        <v>416.67</v>
      </c>
      <c r="U449" s="125">
        <f t="shared" si="30"/>
        <v>8219.89</v>
      </c>
      <c r="W449" s="127" t="str">
        <f t="shared" si="31"/>
        <v>420141505921</v>
      </c>
      <c r="X449" s="128">
        <f>VLOOKUP(W449,Factors!$F$4:$H$6200,3,FALSE)</f>
        <v>0.10960000000000003</v>
      </c>
      <c r="Y449" s="127" t="str">
        <f>VLOOKUP(W449,Factors!$F$4:$H$6200,2,FALSE)</f>
        <v>3-factor</v>
      </c>
      <c r="Z449" s="129">
        <f t="shared" si="32"/>
        <v>900.89994400000023</v>
      </c>
      <c r="AA449" s="129">
        <f t="shared" si="33"/>
        <v>7318.9900559999987</v>
      </c>
      <c r="AB449" s="129">
        <f t="shared" si="34"/>
        <v>8219.89</v>
      </c>
    </row>
    <row r="450" spans="1:28" ht="15.75" thickBot="1" x14ac:dyDescent="0.3">
      <c r="A450" s="141" t="s">
        <v>943</v>
      </c>
      <c r="B450" s="4" t="s">
        <v>1105</v>
      </c>
      <c r="C450" s="4" t="s">
        <v>1106</v>
      </c>
      <c r="D450" s="4" t="s">
        <v>944</v>
      </c>
      <c r="E450" s="4" t="s">
        <v>945</v>
      </c>
      <c r="F450" s="4" t="s">
        <v>112</v>
      </c>
      <c r="G450" s="4" t="s">
        <v>113</v>
      </c>
      <c r="H450" s="4" t="s">
        <v>440</v>
      </c>
      <c r="I450" s="10">
        <v>5421.34</v>
      </c>
      <c r="J450" s="10">
        <v>5421.35</v>
      </c>
      <c r="K450" s="10">
        <v>5421.33</v>
      </c>
      <c r="L450" s="10">
        <v>5421.35</v>
      </c>
      <c r="M450" s="10">
        <v>5697.19</v>
      </c>
      <c r="N450" s="10">
        <v>6699.13</v>
      </c>
      <c r="O450" s="10">
        <v>6527.57</v>
      </c>
      <c r="P450" s="10">
        <v>5391.97</v>
      </c>
      <c r="Q450" s="10">
        <v>4545.93</v>
      </c>
      <c r="R450" s="10">
        <v>4590.96</v>
      </c>
      <c r="S450" s="10">
        <v>5676.17</v>
      </c>
      <c r="T450" s="10">
        <v>6152.75</v>
      </c>
      <c r="U450" s="125">
        <f t="shared" si="30"/>
        <v>66967.040000000008</v>
      </c>
      <c r="W450" s="127" t="str">
        <f t="shared" si="31"/>
        <v>420141505921</v>
      </c>
      <c r="X450" s="128">
        <f>VLOOKUP(W450,Factors!$F$4:$H$6200,3,FALSE)</f>
        <v>0.10960000000000003</v>
      </c>
      <c r="Y450" s="127" t="str">
        <f>VLOOKUP(W450,Factors!$F$4:$H$6200,2,FALSE)</f>
        <v>3-factor</v>
      </c>
      <c r="Z450" s="129">
        <f t="shared" si="32"/>
        <v>7339.5875840000026</v>
      </c>
      <c r="AA450" s="129">
        <f t="shared" si="33"/>
        <v>59627.452416000007</v>
      </c>
      <c r="AB450" s="129">
        <f t="shared" si="34"/>
        <v>66967.040000000008</v>
      </c>
    </row>
    <row r="451" spans="1:28" ht="15.75" thickBot="1" x14ac:dyDescent="0.3">
      <c r="A451" s="141" t="s">
        <v>943</v>
      </c>
      <c r="B451" s="4" t="s">
        <v>1107</v>
      </c>
      <c r="C451" s="4" t="s">
        <v>1108</v>
      </c>
      <c r="D451" s="4" t="s">
        <v>944</v>
      </c>
      <c r="E451" s="4" t="s">
        <v>945</v>
      </c>
      <c r="F451" s="4" t="s">
        <v>108</v>
      </c>
      <c r="G451" s="4" t="s">
        <v>109</v>
      </c>
      <c r="H451" s="4" t="s">
        <v>440</v>
      </c>
      <c r="I451" s="10">
        <v>35632.89</v>
      </c>
      <c r="J451" s="10">
        <v>26337.05</v>
      </c>
      <c r="K451" s="10">
        <v>25621.08</v>
      </c>
      <c r="L451" s="10">
        <v>34782.199999999997</v>
      </c>
      <c r="M451" s="10">
        <v>34445.39</v>
      </c>
      <c r="N451" s="10">
        <v>38951.550000000003</v>
      </c>
      <c r="O451" s="10">
        <v>39141.64</v>
      </c>
      <c r="P451" s="10">
        <v>35874.36</v>
      </c>
      <c r="Q451" s="10">
        <v>37619.199999999997</v>
      </c>
      <c r="R451" s="10">
        <v>35422.36</v>
      </c>
      <c r="S451" s="10">
        <v>33286.959999999999</v>
      </c>
      <c r="T451" s="10">
        <v>34186.17</v>
      </c>
      <c r="U451" s="125">
        <f t="shared" si="30"/>
        <v>411300.85</v>
      </c>
      <c r="W451" s="127" t="str">
        <f t="shared" si="31"/>
        <v>420161505921</v>
      </c>
      <c r="X451" s="128">
        <f>VLOOKUP(W451,Factors!$F$4:$H$6200,3,FALSE)</f>
        <v>0.10960000000000003</v>
      </c>
      <c r="Y451" s="127" t="str">
        <f>VLOOKUP(W451,Factors!$F$4:$H$6200,2,FALSE)</f>
        <v>3-factor</v>
      </c>
      <c r="Z451" s="129">
        <f t="shared" si="32"/>
        <v>45078.573160000007</v>
      </c>
      <c r="AA451" s="129">
        <f t="shared" si="33"/>
        <v>366222.27683999995</v>
      </c>
      <c r="AB451" s="129">
        <f t="shared" si="34"/>
        <v>411300.85</v>
      </c>
    </row>
    <row r="452" spans="1:28" ht="15.75" thickBot="1" x14ac:dyDescent="0.3">
      <c r="A452" s="141" t="s">
        <v>943</v>
      </c>
      <c r="B452" s="4" t="s">
        <v>1107</v>
      </c>
      <c r="C452" s="4" t="s">
        <v>1108</v>
      </c>
      <c r="D452" s="4" t="s">
        <v>944</v>
      </c>
      <c r="E452" s="4" t="s">
        <v>945</v>
      </c>
      <c r="F452" s="4" t="s">
        <v>110</v>
      </c>
      <c r="G452" s="4" t="s">
        <v>111</v>
      </c>
      <c r="H452" s="4" t="s">
        <v>440</v>
      </c>
      <c r="I452" s="8">
        <v>208.33</v>
      </c>
      <c r="J452" s="7"/>
      <c r="K452" s="8">
        <v>-208.33</v>
      </c>
      <c r="L452" s="7"/>
      <c r="M452" s="7"/>
      <c r="N452" s="7"/>
      <c r="O452" s="7"/>
      <c r="P452" s="7"/>
      <c r="Q452" s="7"/>
      <c r="R452" s="7"/>
      <c r="S452" s="7"/>
      <c r="T452" s="7"/>
      <c r="U452" s="125">
        <f t="shared" si="30"/>
        <v>0</v>
      </c>
      <c r="W452" s="127" t="str">
        <f t="shared" si="31"/>
        <v>420161505921</v>
      </c>
      <c r="X452" s="128">
        <f>VLOOKUP(W452,Factors!$F$4:$H$6200,3,FALSE)</f>
        <v>0.10960000000000003</v>
      </c>
      <c r="Y452" s="127" t="str">
        <f>VLOOKUP(W452,Factors!$F$4:$H$6200,2,FALSE)</f>
        <v>3-factor</v>
      </c>
      <c r="Z452" s="129">
        <f t="shared" si="32"/>
        <v>0</v>
      </c>
      <c r="AA452" s="129">
        <f t="shared" si="33"/>
        <v>0</v>
      </c>
      <c r="AB452" s="129">
        <f t="shared" si="34"/>
        <v>0</v>
      </c>
    </row>
    <row r="453" spans="1:28" ht="15.75" thickBot="1" x14ac:dyDescent="0.3">
      <c r="A453" s="141" t="s">
        <v>943</v>
      </c>
      <c r="B453" s="4" t="s">
        <v>1107</v>
      </c>
      <c r="C453" s="4" t="s">
        <v>1108</v>
      </c>
      <c r="D453" s="4" t="s">
        <v>944</v>
      </c>
      <c r="E453" s="4" t="s">
        <v>945</v>
      </c>
      <c r="F453" s="4" t="s">
        <v>112</v>
      </c>
      <c r="G453" s="4" t="s">
        <v>113</v>
      </c>
      <c r="H453" s="4" t="s">
        <v>440</v>
      </c>
      <c r="I453" s="10">
        <v>5099.4399999999996</v>
      </c>
      <c r="J453" s="10">
        <v>4189.43</v>
      </c>
      <c r="K453" s="10">
        <v>4189.45</v>
      </c>
      <c r="L453" s="10">
        <v>5144.9399999999996</v>
      </c>
      <c r="M453" s="10">
        <v>5144.9399999999996</v>
      </c>
      <c r="N453" s="10">
        <v>5342.82</v>
      </c>
      <c r="O453" s="10">
        <v>5342.82</v>
      </c>
      <c r="P453" s="10">
        <v>5342.84</v>
      </c>
      <c r="Q453" s="10">
        <v>5342.81</v>
      </c>
      <c r="R453" s="10">
        <v>5470.8</v>
      </c>
      <c r="S453" s="10">
        <v>5470.83</v>
      </c>
      <c r="T453" s="10">
        <v>5470.8</v>
      </c>
      <c r="U453" s="125">
        <f t="shared" si="30"/>
        <v>61551.92</v>
      </c>
      <c r="W453" s="127" t="str">
        <f t="shared" si="31"/>
        <v>420161505921</v>
      </c>
      <c r="X453" s="128">
        <f>VLOOKUP(W453,Factors!$F$4:$H$6200,3,FALSE)</f>
        <v>0.10960000000000003</v>
      </c>
      <c r="Y453" s="127" t="str">
        <f>VLOOKUP(W453,Factors!$F$4:$H$6200,2,FALSE)</f>
        <v>3-factor</v>
      </c>
      <c r="Z453" s="129">
        <f t="shared" si="32"/>
        <v>6746.0904320000018</v>
      </c>
      <c r="AA453" s="129">
        <f t="shared" si="33"/>
        <v>54805.829567999994</v>
      </c>
      <c r="AB453" s="129">
        <f t="shared" si="34"/>
        <v>61551.92</v>
      </c>
    </row>
    <row r="454" spans="1:28" ht="15.75" thickBot="1" x14ac:dyDescent="0.3">
      <c r="A454" s="141" t="s">
        <v>943</v>
      </c>
      <c r="B454" s="4" t="s">
        <v>729</v>
      </c>
      <c r="C454" s="4" t="s">
        <v>730</v>
      </c>
      <c r="D454" s="4" t="s">
        <v>944</v>
      </c>
      <c r="E454" s="4" t="s">
        <v>945</v>
      </c>
      <c r="F454" s="4" t="s">
        <v>108</v>
      </c>
      <c r="G454" s="4" t="s">
        <v>109</v>
      </c>
      <c r="H454" s="4" t="s">
        <v>440</v>
      </c>
      <c r="I454" s="8">
        <v>6020.94</v>
      </c>
      <c r="J454" s="8">
        <v>6226.27</v>
      </c>
      <c r="K454" s="8">
        <v>5798.97</v>
      </c>
      <c r="L454" s="8">
        <v>6992.06</v>
      </c>
      <c r="M454" s="8">
        <v>7325.02</v>
      </c>
      <c r="N454" s="8">
        <v>7101.27</v>
      </c>
      <c r="O454" s="8">
        <v>7475.02</v>
      </c>
      <c r="P454" s="8">
        <v>6387.75</v>
      </c>
      <c r="Q454" s="8">
        <v>6455.7</v>
      </c>
      <c r="R454" s="8">
        <v>11754.66</v>
      </c>
      <c r="S454" s="8">
        <v>13643.2</v>
      </c>
      <c r="T454" s="8">
        <v>15900.02</v>
      </c>
      <c r="U454" s="125">
        <f t="shared" ref="U454:U517" si="35">SUM(I454:T454)</f>
        <v>101080.88</v>
      </c>
      <c r="W454" s="127" t="str">
        <f t="shared" ref="W454:W517" si="36">CONCATENATE(B454,RIGHT(D454,4),A454)</f>
        <v>420181505921</v>
      </c>
      <c r="X454" s="128">
        <f>VLOOKUP(W454,Factors!$F$4:$H$6200,3,FALSE)</f>
        <v>0.10960000000000003</v>
      </c>
      <c r="Y454" s="127" t="str">
        <f>VLOOKUP(W454,Factors!$F$4:$H$6200,2,FALSE)</f>
        <v>3-factor</v>
      </c>
      <c r="Z454" s="129">
        <f t="shared" ref="Z454:Z517" si="37">U454*X454</f>
        <v>11078.464448000004</v>
      </c>
      <c r="AA454" s="129">
        <f t="shared" ref="AA454:AA517" si="38">U454-Z454</f>
        <v>90002.415552000006</v>
      </c>
      <c r="AB454" s="129">
        <f t="shared" ref="AB454:AB517" si="39">Z454+AA454</f>
        <v>101080.88</v>
      </c>
    </row>
    <row r="455" spans="1:28" ht="15.75" thickBot="1" x14ac:dyDescent="0.3">
      <c r="A455" s="141" t="s">
        <v>943</v>
      </c>
      <c r="B455" s="4" t="s">
        <v>729</v>
      </c>
      <c r="C455" s="4" t="s">
        <v>730</v>
      </c>
      <c r="D455" s="4" t="s">
        <v>944</v>
      </c>
      <c r="E455" s="4" t="s">
        <v>945</v>
      </c>
      <c r="F455" s="4" t="s">
        <v>118</v>
      </c>
      <c r="G455" s="4" t="s">
        <v>119</v>
      </c>
      <c r="H455" s="4" t="s">
        <v>440</v>
      </c>
      <c r="I455" s="11"/>
      <c r="J455" s="11"/>
      <c r="K455" s="11"/>
      <c r="L455" s="10">
        <v>101.7</v>
      </c>
      <c r="M455" s="11"/>
      <c r="N455" s="11"/>
      <c r="O455" s="11"/>
      <c r="P455" s="11"/>
      <c r="Q455" s="11"/>
      <c r="R455" s="11"/>
      <c r="S455" s="11"/>
      <c r="T455" s="11"/>
      <c r="U455" s="125">
        <f t="shared" si="35"/>
        <v>101.7</v>
      </c>
      <c r="W455" s="127" t="str">
        <f t="shared" si="36"/>
        <v>420181505921</v>
      </c>
      <c r="X455" s="128">
        <f>VLOOKUP(W455,Factors!$F$4:$H$6200,3,FALSE)</f>
        <v>0.10960000000000003</v>
      </c>
      <c r="Y455" s="127" t="str">
        <f>VLOOKUP(W455,Factors!$F$4:$H$6200,2,FALSE)</f>
        <v>3-factor</v>
      </c>
      <c r="Z455" s="129">
        <f t="shared" si="37"/>
        <v>11.146320000000003</v>
      </c>
      <c r="AA455" s="129">
        <f t="shared" si="38"/>
        <v>90.55368</v>
      </c>
      <c r="AB455" s="129">
        <f t="shared" si="39"/>
        <v>101.7</v>
      </c>
    </row>
    <row r="456" spans="1:28" ht="15.75" thickBot="1" x14ac:dyDescent="0.3">
      <c r="A456" s="141" t="s">
        <v>943</v>
      </c>
      <c r="B456" s="4" t="s">
        <v>729</v>
      </c>
      <c r="C456" s="4" t="s">
        <v>730</v>
      </c>
      <c r="D456" s="4" t="s">
        <v>944</v>
      </c>
      <c r="E456" s="4" t="s">
        <v>945</v>
      </c>
      <c r="F456" s="4" t="s">
        <v>120</v>
      </c>
      <c r="G456" s="4" t="s">
        <v>121</v>
      </c>
      <c r="H456" s="4" t="s">
        <v>440</v>
      </c>
      <c r="I456" s="8">
        <v>16487.759999999998</v>
      </c>
      <c r="J456" s="8">
        <v>12794.64</v>
      </c>
      <c r="K456" s="8">
        <v>18375.72</v>
      </c>
      <c r="L456" s="8">
        <v>22130</v>
      </c>
      <c r="M456" s="8">
        <v>19402.63</v>
      </c>
      <c r="N456" s="8">
        <v>21294.34</v>
      </c>
      <c r="O456" s="8">
        <v>21006.799999999999</v>
      </c>
      <c r="P456" s="8">
        <v>20390.8</v>
      </c>
      <c r="Q456" s="8">
        <v>19999.43</v>
      </c>
      <c r="R456" s="8">
        <v>23918.240000000002</v>
      </c>
      <c r="S456" s="8">
        <v>19645.84</v>
      </c>
      <c r="T456" s="8">
        <v>20813.12</v>
      </c>
      <c r="U456" s="125">
        <f t="shared" si="35"/>
        <v>236259.31999999995</v>
      </c>
      <c r="W456" s="127" t="str">
        <f t="shared" si="36"/>
        <v>420181505921</v>
      </c>
      <c r="X456" s="128">
        <f>VLOOKUP(W456,Factors!$F$4:$H$6200,3,FALSE)</f>
        <v>0.10960000000000003</v>
      </c>
      <c r="Y456" s="127" t="str">
        <f>VLOOKUP(W456,Factors!$F$4:$H$6200,2,FALSE)</f>
        <v>3-factor</v>
      </c>
      <c r="Z456" s="129">
        <f t="shared" si="37"/>
        <v>25894.021472</v>
      </c>
      <c r="AA456" s="129">
        <f t="shared" si="38"/>
        <v>210365.29852799996</v>
      </c>
      <c r="AB456" s="129">
        <f t="shared" si="39"/>
        <v>236259.31999999995</v>
      </c>
    </row>
    <row r="457" spans="1:28" ht="15.75" thickBot="1" x14ac:dyDescent="0.3">
      <c r="A457" s="141" t="s">
        <v>943</v>
      </c>
      <c r="B457" s="4" t="s">
        <v>729</v>
      </c>
      <c r="C457" s="4" t="s">
        <v>730</v>
      </c>
      <c r="D457" s="4" t="s">
        <v>944</v>
      </c>
      <c r="E457" s="4" t="s">
        <v>945</v>
      </c>
      <c r="F457" s="4" t="s">
        <v>122</v>
      </c>
      <c r="G457" s="4" t="s">
        <v>123</v>
      </c>
      <c r="H457" s="4" t="s">
        <v>440</v>
      </c>
      <c r="I457" s="10">
        <v>212.82</v>
      </c>
      <c r="J457" s="10">
        <v>342.89</v>
      </c>
      <c r="K457" s="10">
        <v>1334.29</v>
      </c>
      <c r="L457" s="10">
        <v>1147.18</v>
      </c>
      <c r="M457" s="10">
        <v>768.78</v>
      </c>
      <c r="N457" s="10">
        <v>2984.39</v>
      </c>
      <c r="O457" s="10">
        <v>4081.75</v>
      </c>
      <c r="P457" s="10">
        <v>3661.21</v>
      </c>
      <c r="Q457" s="10">
        <v>2323</v>
      </c>
      <c r="R457" s="10">
        <v>1636.21</v>
      </c>
      <c r="S457" s="10">
        <v>686.4</v>
      </c>
      <c r="T457" s="10">
        <v>812.54</v>
      </c>
      <c r="U457" s="125">
        <f t="shared" si="35"/>
        <v>19991.460000000003</v>
      </c>
      <c r="W457" s="127" t="str">
        <f t="shared" si="36"/>
        <v>420181505921</v>
      </c>
      <c r="X457" s="128">
        <f>VLOOKUP(W457,Factors!$F$4:$H$6200,3,FALSE)</f>
        <v>0.10960000000000003</v>
      </c>
      <c r="Y457" s="127" t="str">
        <f>VLOOKUP(W457,Factors!$F$4:$H$6200,2,FALSE)</f>
        <v>3-factor</v>
      </c>
      <c r="Z457" s="129">
        <f t="shared" si="37"/>
        <v>2191.0640160000007</v>
      </c>
      <c r="AA457" s="129">
        <f t="shared" si="38"/>
        <v>17800.395984000002</v>
      </c>
      <c r="AB457" s="129">
        <f t="shared" si="39"/>
        <v>19991.460000000003</v>
      </c>
    </row>
    <row r="458" spans="1:28" ht="15.75" thickBot="1" x14ac:dyDescent="0.3">
      <c r="A458" s="141" t="s">
        <v>943</v>
      </c>
      <c r="B458" s="4" t="s">
        <v>729</v>
      </c>
      <c r="C458" s="4" t="s">
        <v>730</v>
      </c>
      <c r="D458" s="4" t="s">
        <v>944</v>
      </c>
      <c r="E458" s="4" t="s">
        <v>945</v>
      </c>
      <c r="F458" s="4" t="s">
        <v>126</v>
      </c>
      <c r="G458" s="4" t="s">
        <v>127</v>
      </c>
      <c r="H458" s="4" t="s">
        <v>440</v>
      </c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8">
        <v>303.2</v>
      </c>
      <c r="T458" s="7"/>
      <c r="U458" s="125">
        <f t="shared" si="35"/>
        <v>303.2</v>
      </c>
      <c r="W458" s="127" t="str">
        <f t="shared" si="36"/>
        <v>420181505921</v>
      </c>
      <c r="X458" s="128">
        <f>VLOOKUP(W458,Factors!$F$4:$H$6200,3,FALSE)</f>
        <v>0.10960000000000003</v>
      </c>
      <c r="Y458" s="127" t="str">
        <f>VLOOKUP(W458,Factors!$F$4:$H$6200,2,FALSE)</f>
        <v>3-factor</v>
      </c>
      <c r="Z458" s="129">
        <f t="shared" si="37"/>
        <v>33.230720000000005</v>
      </c>
      <c r="AA458" s="129">
        <f t="shared" si="38"/>
        <v>269.96927999999997</v>
      </c>
      <c r="AB458" s="129">
        <f t="shared" si="39"/>
        <v>303.2</v>
      </c>
    </row>
    <row r="459" spans="1:28" ht="15.75" thickBot="1" x14ac:dyDescent="0.3">
      <c r="A459" s="141" t="s">
        <v>943</v>
      </c>
      <c r="B459" s="4" t="s">
        <v>729</v>
      </c>
      <c r="C459" s="4" t="s">
        <v>730</v>
      </c>
      <c r="D459" s="4" t="s">
        <v>944</v>
      </c>
      <c r="E459" s="4" t="s">
        <v>945</v>
      </c>
      <c r="F459" s="4" t="s">
        <v>112</v>
      </c>
      <c r="G459" s="4" t="s">
        <v>113</v>
      </c>
      <c r="H459" s="4" t="s">
        <v>440</v>
      </c>
      <c r="I459" s="10">
        <v>3359.44</v>
      </c>
      <c r="J459" s="10">
        <v>3182.35</v>
      </c>
      <c r="K459" s="10">
        <v>4043.88</v>
      </c>
      <c r="L459" s="10">
        <v>4277.79</v>
      </c>
      <c r="M459" s="10">
        <v>3850.26</v>
      </c>
      <c r="N459" s="10">
        <v>4027.06</v>
      </c>
      <c r="O459" s="10">
        <v>4191.9399999999996</v>
      </c>
      <c r="P459" s="10">
        <v>4002.2</v>
      </c>
      <c r="Q459" s="10">
        <v>3998.46</v>
      </c>
      <c r="R459" s="10">
        <v>5944</v>
      </c>
      <c r="S459" s="10">
        <v>5443.79</v>
      </c>
      <c r="T459" s="10">
        <v>5644.81</v>
      </c>
      <c r="U459" s="125">
        <f t="shared" si="35"/>
        <v>51965.98</v>
      </c>
      <c r="W459" s="127" t="str">
        <f t="shared" si="36"/>
        <v>420181505921</v>
      </c>
      <c r="X459" s="128">
        <f>VLOOKUP(W459,Factors!$F$4:$H$6200,3,FALSE)</f>
        <v>0.10960000000000003</v>
      </c>
      <c r="Y459" s="127" t="str">
        <f>VLOOKUP(W459,Factors!$F$4:$H$6200,2,FALSE)</f>
        <v>3-factor</v>
      </c>
      <c r="Z459" s="129">
        <f t="shared" si="37"/>
        <v>5695.4714080000022</v>
      </c>
      <c r="AA459" s="129">
        <f t="shared" si="38"/>
        <v>46270.508591999998</v>
      </c>
      <c r="AB459" s="129">
        <f t="shared" si="39"/>
        <v>51965.98</v>
      </c>
    </row>
    <row r="460" spans="1:28" ht="15.75" thickBot="1" x14ac:dyDescent="0.3">
      <c r="A460" s="141" t="s">
        <v>943</v>
      </c>
      <c r="B460" s="4" t="s">
        <v>1109</v>
      </c>
      <c r="C460" s="4" t="s">
        <v>1110</v>
      </c>
      <c r="D460" s="4" t="s">
        <v>944</v>
      </c>
      <c r="E460" s="4" t="s">
        <v>945</v>
      </c>
      <c r="F460" s="4" t="s">
        <v>108</v>
      </c>
      <c r="G460" s="4" t="s">
        <v>109</v>
      </c>
      <c r="H460" s="4" t="s">
        <v>440</v>
      </c>
      <c r="I460" s="8">
        <v>22187.5</v>
      </c>
      <c r="J460" s="8">
        <v>19968.75</v>
      </c>
      <c r="K460" s="8">
        <v>20338.54</v>
      </c>
      <c r="L460" s="8">
        <v>18258.84</v>
      </c>
      <c r="M460" s="8">
        <v>30128.13</v>
      </c>
      <c r="N460" s="8">
        <v>31537.5</v>
      </c>
      <c r="O460" s="8">
        <v>31147.35</v>
      </c>
      <c r="P460" s="8">
        <v>28630.21</v>
      </c>
      <c r="Q460" s="8">
        <v>29453.98</v>
      </c>
      <c r="R460" s="8">
        <v>29323.68</v>
      </c>
      <c r="S460" s="8">
        <v>27893.58</v>
      </c>
      <c r="T460" s="8">
        <v>29775.01</v>
      </c>
      <c r="U460" s="125">
        <f t="shared" si="35"/>
        <v>318643.07</v>
      </c>
      <c r="W460" s="127" t="str">
        <f t="shared" si="36"/>
        <v>420201505921</v>
      </c>
      <c r="X460" s="128">
        <f>VLOOKUP(W460,Factors!$F$4:$H$6200,3,FALSE)</f>
        <v>0.10960000000000003</v>
      </c>
      <c r="Y460" s="127" t="str">
        <f>VLOOKUP(W460,Factors!$F$4:$H$6200,2,FALSE)</f>
        <v>3-factor</v>
      </c>
      <c r="Z460" s="129">
        <f t="shared" si="37"/>
        <v>34923.280472000013</v>
      </c>
      <c r="AA460" s="129">
        <f t="shared" si="38"/>
        <v>283719.78952799999</v>
      </c>
      <c r="AB460" s="129">
        <f t="shared" si="39"/>
        <v>318643.07</v>
      </c>
    </row>
    <row r="461" spans="1:28" ht="15.75" thickBot="1" x14ac:dyDescent="0.3">
      <c r="A461" s="141" t="s">
        <v>943</v>
      </c>
      <c r="B461" s="4" t="s">
        <v>1109</v>
      </c>
      <c r="C461" s="4" t="s">
        <v>1110</v>
      </c>
      <c r="D461" s="4" t="s">
        <v>944</v>
      </c>
      <c r="E461" s="4" t="s">
        <v>945</v>
      </c>
      <c r="F461" s="4" t="s">
        <v>110</v>
      </c>
      <c r="G461" s="4" t="s">
        <v>111</v>
      </c>
      <c r="H461" s="4" t="s">
        <v>440</v>
      </c>
      <c r="I461" s="11"/>
      <c r="J461" s="11"/>
      <c r="K461" s="11"/>
      <c r="L461" s="11"/>
      <c r="M461" s="10">
        <v>416.67</v>
      </c>
      <c r="N461" s="10">
        <v>416.67</v>
      </c>
      <c r="O461" s="10">
        <v>416.67</v>
      </c>
      <c r="P461" s="10">
        <v>416.67</v>
      </c>
      <c r="Q461" s="10">
        <v>416.67</v>
      </c>
      <c r="R461" s="10">
        <v>416.67</v>
      </c>
      <c r="S461" s="10">
        <v>416.67</v>
      </c>
      <c r="T461" s="10">
        <v>416.67</v>
      </c>
      <c r="U461" s="125">
        <f t="shared" si="35"/>
        <v>3333.36</v>
      </c>
      <c r="W461" s="127" t="str">
        <f t="shared" si="36"/>
        <v>420201505921</v>
      </c>
      <c r="X461" s="128">
        <f>VLOOKUP(W461,Factors!$F$4:$H$6200,3,FALSE)</f>
        <v>0.10960000000000003</v>
      </c>
      <c r="Y461" s="127" t="str">
        <f>VLOOKUP(W461,Factors!$F$4:$H$6200,2,FALSE)</f>
        <v>3-factor</v>
      </c>
      <c r="Z461" s="129">
        <f t="shared" si="37"/>
        <v>365.33625600000011</v>
      </c>
      <c r="AA461" s="129">
        <f t="shared" si="38"/>
        <v>2968.0237440000001</v>
      </c>
      <c r="AB461" s="129">
        <f t="shared" si="39"/>
        <v>3333.36</v>
      </c>
    </row>
    <row r="462" spans="1:28" ht="15.75" thickBot="1" x14ac:dyDescent="0.3">
      <c r="A462" s="141" t="s">
        <v>943</v>
      </c>
      <c r="B462" s="4" t="s">
        <v>1109</v>
      </c>
      <c r="C462" s="4" t="s">
        <v>1110</v>
      </c>
      <c r="D462" s="4" t="s">
        <v>944</v>
      </c>
      <c r="E462" s="4" t="s">
        <v>945</v>
      </c>
      <c r="F462" s="4" t="s">
        <v>112</v>
      </c>
      <c r="G462" s="4" t="s">
        <v>113</v>
      </c>
      <c r="H462" s="4" t="s">
        <v>440</v>
      </c>
      <c r="I462" s="8">
        <v>3028.6</v>
      </c>
      <c r="J462" s="8">
        <v>3028.6</v>
      </c>
      <c r="K462" s="8">
        <v>3028.6</v>
      </c>
      <c r="L462" s="8">
        <v>3028.61</v>
      </c>
      <c r="M462" s="8">
        <v>4200.22</v>
      </c>
      <c r="N462" s="8">
        <v>4304.8599999999997</v>
      </c>
      <c r="O462" s="8">
        <v>4304.8599999999997</v>
      </c>
      <c r="P462" s="8">
        <v>4304.8599999999997</v>
      </c>
      <c r="Q462" s="8">
        <v>4304.8500000000004</v>
      </c>
      <c r="R462" s="8">
        <v>4304.87</v>
      </c>
      <c r="S462" s="8">
        <v>4304.8599999999997</v>
      </c>
      <c r="T462" s="8">
        <v>4304.8599999999997</v>
      </c>
      <c r="U462" s="125">
        <f t="shared" si="35"/>
        <v>46448.650000000009</v>
      </c>
      <c r="W462" s="127" t="str">
        <f t="shared" si="36"/>
        <v>420201505921</v>
      </c>
      <c r="X462" s="128">
        <f>VLOOKUP(W462,Factors!$F$4:$H$6200,3,FALSE)</f>
        <v>0.10960000000000003</v>
      </c>
      <c r="Y462" s="127" t="str">
        <f>VLOOKUP(W462,Factors!$F$4:$H$6200,2,FALSE)</f>
        <v>3-factor</v>
      </c>
      <c r="Z462" s="129">
        <f t="shared" si="37"/>
        <v>5090.7720400000026</v>
      </c>
      <c r="AA462" s="129">
        <f t="shared" si="38"/>
        <v>41357.877960000005</v>
      </c>
      <c r="AB462" s="129">
        <f t="shared" si="39"/>
        <v>46448.650000000009</v>
      </c>
    </row>
    <row r="463" spans="1:28" ht="15.75" thickBot="1" x14ac:dyDescent="0.3">
      <c r="A463" s="141" t="s">
        <v>943</v>
      </c>
      <c r="B463" s="4" t="s">
        <v>731</v>
      </c>
      <c r="C463" s="4" t="s">
        <v>732</v>
      </c>
      <c r="D463" s="4" t="s">
        <v>944</v>
      </c>
      <c r="E463" s="4" t="s">
        <v>945</v>
      </c>
      <c r="F463" s="4" t="s">
        <v>108</v>
      </c>
      <c r="G463" s="4" t="s">
        <v>109</v>
      </c>
      <c r="H463" s="4" t="s">
        <v>440</v>
      </c>
      <c r="I463" s="8">
        <v>20913</v>
      </c>
      <c r="J463" s="8">
        <v>18821.7</v>
      </c>
      <c r="K463" s="8">
        <v>18805.82</v>
      </c>
      <c r="L463" s="8">
        <v>19962.41</v>
      </c>
      <c r="M463" s="8">
        <v>17811.07</v>
      </c>
      <c r="N463" s="8">
        <v>21663</v>
      </c>
      <c r="O463" s="8">
        <v>21284.68</v>
      </c>
      <c r="P463" s="8">
        <v>20579.849999999999</v>
      </c>
      <c r="Q463" s="8">
        <v>21663</v>
      </c>
      <c r="R463" s="8">
        <v>16645.400000000001</v>
      </c>
      <c r="S463" s="8">
        <v>16866.32</v>
      </c>
      <c r="T463" s="8">
        <v>18104.46</v>
      </c>
      <c r="U463" s="125">
        <f t="shared" si="35"/>
        <v>233120.71</v>
      </c>
      <c r="W463" s="127" t="str">
        <f t="shared" si="36"/>
        <v>420301505921</v>
      </c>
      <c r="X463" s="128">
        <f>VLOOKUP(W463,Factors!$F$4:$H$6200,3,FALSE)</f>
        <v>0.10960000000000003</v>
      </c>
      <c r="Y463" s="127" t="str">
        <f>VLOOKUP(W463,Factors!$F$4:$H$6200,2,FALSE)</f>
        <v>3-factor</v>
      </c>
      <c r="Z463" s="129">
        <f t="shared" si="37"/>
        <v>25550.029816000006</v>
      </c>
      <c r="AA463" s="129">
        <f t="shared" si="38"/>
        <v>207570.680184</v>
      </c>
      <c r="AB463" s="129">
        <f t="shared" si="39"/>
        <v>233120.71</v>
      </c>
    </row>
    <row r="464" spans="1:28" ht="15.75" thickBot="1" x14ac:dyDescent="0.3">
      <c r="A464" s="141" t="s">
        <v>943</v>
      </c>
      <c r="B464" s="4" t="s">
        <v>731</v>
      </c>
      <c r="C464" s="4" t="s">
        <v>732</v>
      </c>
      <c r="D464" s="4" t="s">
        <v>944</v>
      </c>
      <c r="E464" s="4" t="s">
        <v>945</v>
      </c>
      <c r="F464" s="4" t="s">
        <v>112</v>
      </c>
      <c r="G464" s="4" t="s">
        <v>113</v>
      </c>
      <c r="H464" s="4" t="s">
        <v>440</v>
      </c>
      <c r="I464" s="10">
        <v>2854.64</v>
      </c>
      <c r="J464" s="10">
        <v>2854.64</v>
      </c>
      <c r="K464" s="10">
        <v>2854.64</v>
      </c>
      <c r="L464" s="10">
        <v>2854.64</v>
      </c>
      <c r="M464" s="10">
        <v>2854.65</v>
      </c>
      <c r="N464" s="10">
        <v>2957</v>
      </c>
      <c r="O464" s="10">
        <v>2957</v>
      </c>
      <c r="P464" s="10">
        <v>2957</v>
      </c>
      <c r="Q464" s="10">
        <v>2957</v>
      </c>
      <c r="R464" s="10">
        <v>2957.02</v>
      </c>
      <c r="S464" s="10">
        <v>2957.01</v>
      </c>
      <c r="T464" s="10">
        <v>2956.99</v>
      </c>
      <c r="U464" s="125">
        <f t="shared" si="35"/>
        <v>34972.229999999996</v>
      </c>
      <c r="W464" s="127" t="str">
        <f t="shared" si="36"/>
        <v>420301505921</v>
      </c>
      <c r="X464" s="128">
        <f>VLOOKUP(W464,Factors!$F$4:$H$6200,3,FALSE)</f>
        <v>0.10960000000000003</v>
      </c>
      <c r="Y464" s="127" t="str">
        <f>VLOOKUP(W464,Factors!$F$4:$H$6200,2,FALSE)</f>
        <v>3-factor</v>
      </c>
      <c r="Z464" s="129">
        <f t="shared" si="37"/>
        <v>3832.9564080000005</v>
      </c>
      <c r="AA464" s="129">
        <f t="shared" si="38"/>
        <v>31139.273591999994</v>
      </c>
      <c r="AB464" s="129">
        <f t="shared" si="39"/>
        <v>34972.229999999996</v>
      </c>
    </row>
    <row r="465" spans="1:28" ht="15.75" thickBot="1" x14ac:dyDescent="0.3">
      <c r="A465" s="141" t="s">
        <v>943</v>
      </c>
      <c r="B465" s="4" t="s">
        <v>1111</v>
      </c>
      <c r="C465" s="4" t="s">
        <v>1112</v>
      </c>
      <c r="D465" s="4" t="s">
        <v>944</v>
      </c>
      <c r="E465" s="4" t="s">
        <v>945</v>
      </c>
      <c r="F465" s="4" t="s">
        <v>108</v>
      </c>
      <c r="G465" s="4" t="s">
        <v>109</v>
      </c>
      <c r="H465" s="4" t="s">
        <v>440</v>
      </c>
      <c r="I465" s="8">
        <v>21468.240000000002</v>
      </c>
      <c r="J465" s="8">
        <v>19887.36</v>
      </c>
      <c r="K465" s="8">
        <v>20401.57</v>
      </c>
      <c r="L465" s="8">
        <v>17455.53</v>
      </c>
      <c r="M465" s="8">
        <v>20513.03</v>
      </c>
      <c r="N465" s="8">
        <v>22932.58</v>
      </c>
      <c r="O465" s="8">
        <v>22932.58</v>
      </c>
      <c r="P465" s="8">
        <v>21135.95</v>
      </c>
      <c r="Q465" s="8">
        <v>21890.19</v>
      </c>
      <c r="R465" s="8">
        <v>19279.23</v>
      </c>
      <c r="S465" s="8">
        <v>17441.669999999998</v>
      </c>
      <c r="T465" s="8">
        <v>21594.74</v>
      </c>
      <c r="U465" s="125">
        <f t="shared" si="35"/>
        <v>246932.67000000004</v>
      </c>
      <c r="W465" s="127" t="str">
        <f t="shared" si="36"/>
        <v>420401505921</v>
      </c>
      <c r="X465" s="128">
        <f>VLOOKUP(W465,Factors!$F$4:$H$6200,3,FALSE)</f>
        <v>0.10960000000000003</v>
      </c>
      <c r="Y465" s="127" t="str">
        <f>VLOOKUP(W465,Factors!$F$4:$H$6200,2,FALSE)</f>
        <v>3-factor</v>
      </c>
      <c r="Z465" s="129">
        <f t="shared" si="37"/>
        <v>27063.820632000014</v>
      </c>
      <c r="AA465" s="129">
        <f t="shared" si="38"/>
        <v>219868.84936800002</v>
      </c>
      <c r="AB465" s="129">
        <f t="shared" si="39"/>
        <v>246932.67000000004</v>
      </c>
    </row>
    <row r="466" spans="1:28" ht="15.75" thickBot="1" x14ac:dyDescent="0.3">
      <c r="A466" s="141" t="s">
        <v>943</v>
      </c>
      <c r="B466" s="4" t="s">
        <v>1111</v>
      </c>
      <c r="C466" s="4" t="s">
        <v>1112</v>
      </c>
      <c r="D466" s="4" t="s">
        <v>944</v>
      </c>
      <c r="E466" s="4" t="s">
        <v>945</v>
      </c>
      <c r="F466" s="4" t="s">
        <v>112</v>
      </c>
      <c r="G466" s="4" t="s">
        <v>113</v>
      </c>
      <c r="H466" s="4" t="s">
        <v>440</v>
      </c>
      <c r="I466" s="10">
        <v>3037.99</v>
      </c>
      <c r="J466" s="10">
        <v>3037.98</v>
      </c>
      <c r="K466" s="10">
        <v>3037.98</v>
      </c>
      <c r="L466" s="10">
        <v>3037.97</v>
      </c>
      <c r="M466" s="10">
        <v>3037.98</v>
      </c>
      <c r="N466" s="10">
        <v>3130.3</v>
      </c>
      <c r="O466" s="10">
        <v>3130.3</v>
      </c>
      <c r="P466" s="10">
        <v>3130.31</v>
      </c>
      <c r="Q466" s="10">
        <v>3130.3</v>
      </c>
      <c r="R466" s="10">
        <v>3130.29</v>
      </c>
      <c r="S466" s="10">
        <v>3130.31</v>
      </c>
      <c r="T466" s="10">
        <v>3130.3</v>
      </c>
      <c r="U466" s="125">
        <f t="shared" si="35"/>
        <v>37102.01</v>
      </c>
      <c r="W466" s="127" t="str">
        <f t="shared" si="36"/>
        <v>420401505921</v>
      </c>
      <c r="X466" s="128">
        <f>VLOOKUP(W466,Factors!$F$4:$H$6200,3,FALSE)</f>
        <v>0.10960000000000003</v>
      </c>
      <c r="Y466" s="127" t="str">
        <f>VLOOKUP(W466,Factors!$F$4:$H$6200,2,FALSE)</f>
        <v>3-factor</v>
      </c>
      <c r="Z466" s="129">
        <f t="shared" si="37"/>
        <v>4066.3802960000012</v>
      </c>
      <c r="AA466" s="129">
        <f t="shared" si="38"/>
        <v>33035.629703999999</v>
      </c>
      <c r="AB466" s="129">
        <f t="shared" si="39"/>
        <v>37102.01</v>
      </c>
    </row>
    <row r="467" spans="1:28" ht="15.75" thickBot="1" x14ac:dyDescent="0.3">
      <c r="A467" s="141" t="s">
        <v>943</v>
      </c>
      <c r="B467" s="4" t="s">
        <v>1113</v>
      </c>
      <c r="C467" s="4" t="s">
        <v>1114</v>
      </c>
      <c r="D467" s="4" t="s">
        <v>944</v>
      </c>
      <c r="E467" s="4" t="s">
        <v>945</v>
      </c>
      <c r="F467" s="4" t="s">
        <v>108</v>
      </c>
      <c r="G467" s="4" t="s">
        <v>109</v>
      </c>
      <c r="H467" s="4" t="s">
        <v>440</v>
      </c>
      <c r="I467" s="10">
        <v>25101.439999999999</v>
      </c>
      <c r="J467" s="10">
        <v>20955.04</v>
      </c>
      <c r="K467" s="10">
        <v>17823.45</v>
      </c>
      <c r="L467" s="10">
        <v>24595.5</v>
      </c>
      <c r="M467" s="10">
        <v>23725.05</v>
      </c>
      <c r="N467" s="10">
        <v>26587.54</v>
      </c>
      <c r="O467" s="10">
        <v>26625.040000000001</v>
      </c>
      <c r="P467" s="10">
        <v>24825.040000000001</v>
      </c>
      <c r="Q467" s="10">
        <v>26284.13</v>
      </c>
      <c r="R467" s="10">
        <v>22159.119999999999</v>
      </c>
      <c r="S467" s="10">
        <v>20861.95</v>
      </c>
      <c r="T467" s="10">
        <v>23352.31</v>
      </c>
      <c r="U467" s="125">
        <f t="shared" si="35"/>
        <v>282895.61000000004</v>
      </c>
      <c r="W467" s="127" t="str">
        <f t="shared" si="36"/>
        <v>420501505921</v>
      </c>
      <c r="X467" s="128">
        <f>VLOOKUP(W467,Factors!$F$4:$H$6200,3,FALSE)</f>
        <v>0.109888</v>
      </c>
      <c r="Y467" s="127" t="str">
        <f>VLOOKUP(W467,Factors!$F$4:$H$6200,2,FALSE)</f>
        <v>Employee Cost</v>
      </c>
      <c r="Z467" s="129">
        <f t="shared" si="37"/>
        <v>31086.832791680004</v>
      </c>
      <c r="AA467" s="129">
        <f t="shared" si="38"/>
        <v>251808.77720832004</v>
      </c>
      <c r="AB467" s="129">
        <f t="shared" si="39"/>
        <v>282895.61000000004</v>
      </c>
    </row>
    <row r="468" spans="1:28" ht="15.75" thickBot="1" x14ac:dyDescent="0.3">
      <c r="A468" s="141" t="s">
        <v>943</v>
      </c>
      <c r="B468" s="4" t="s">
        <v>1113</v>
      </c>
      <c r="C468" s="4" t="s">
        <v>1114</v>
      </c>
      <c r="D468" s="4" t="s">
        <v>944</v>
      </c>
      <c r="E468" s="4" t="s">
        <v>945</v>
      </c>
      <c r="F468" s="4" t="s">
        <v>112</v>
      </c>
      <c r="G468" s="4" t="s">
        <v>113</v>
      </c>
      <c r="H468" s="4" t="s">
        <v>440</v>
      </c>
      <c r="I468" s="8">
        <v>3517.17</v>
      </c>
      <c r="J468" s="8">
        <v>3517.16</v>
      </c>
      <c r="K468" s="8">
        <v>3517.18</v>
      </c>
      <c r="L468" s="8">
        <v>3517.16</v>
      </c>
      <c r="M468" s="8">
        <v>3517.15</v>
      </c>
      <c r="N468" s="8">
        <v>3685.52</v>
      </c>
      <c r="O468" s="8">
        <v>3685.52</v>
      </c>
      <c r="P468" s="8">
        <v>3685.53</v>
      </c>
      <c r="Q468" s="8">
        <v>3685.52</v>
      </c>
      <c r="R468" s="8">
        <v>3685.53</v>
      </c>
      <c r="S468" s="8">
        <v>3685.49</v>
      </c>
      <c r="T468" s="8">
        <v>3685.52</v>
      </c>
      <c r="U468" s="125">
        <f t="shared" si="35"/>
        <v>43384.45</v>
      </c>
      <c r="W468" s="127" t="str">
        <f t="shared" si="36"/>
        <v>420501505921</v>
      </c>
      <c r="X468" s="128">
        <f>VLOOKUP(W468,Factors!$F$4:$H$6200,3,FALSE)</f>
        <v>0.109888</v>
      </c>
      <c r="Y468" s="127" t="str">
        <f>VLOOKUP(W468,Factors!$F$4:$H$6200,2,FALSE)</f>
        <v>Employee Cost</v>
      </c>
      <c r="Z468" s="129">
        <f t="shared" si="37"/>
        <v>4767.4304415999995</v>
      </c>
      <c r="AA468" s="129">
        <f t="shared" si="38"/>
        <v>38617.019558399996</v>
      </c>
      <c r="AB468" s="129">
        <f t="shared" si="39"/>
        <v>43384.45</v>
      </c>
    </row>
    <row r="469" spans="1:28" ht="15.75" thickBot="1" x14ac:dyDescent="0.3">
      <c r="A469" s="141" t="s">
        <v>943</v>
      </c>
      <c r="B469" s="4" t="s">
        <v>1113</v>
      </c>
      <c r="C469" s="4" t="s">
        <v>1114</v>
      </c>
      <c r="D469" s="4" t="s">
        <v>1103</v>
      </c>
      <c r="E469" s="4" t="s">
        <v>1104</v>
      </c>
      <c r="F469" s="4" t="s">
        <v>108</v>
      </c>
      <c r="G469" s="4" t="s">
        <v>109</v>
      </c>
      <c r="H469" s="4" t="s">
        <v>1102</v>
      </c>
      <c r="I469" s="10">
        <v>7967.97</v>
      </c>
      <c r="J469" s="10">
        <v>8189.4</v>
      </c>
      <c r="K469" s="10">
        <v>5350.7</v>
      </c>
      <c r="L469" s="10">
        <v>8312.82</v>
      </c>
      <c r="M469" s="10">
        <v>9104.17</v>
      </c>
      <c r="N469" s="10">
        <v>7850.69</v>
      </c>
      <c r="O469" s="10">
        <v>9052.7099999999991</v>
      </c>
      <c r="P469" s="10">
        <v>8429.16</v>
      </c>
      <c r="Q469" s="10">
        <v>8113.63</v>
      </c>
      <c r="R469" s="11"/>
      <c r="S469" s="11"/>
      <c r="T469" s="11"/>
      <c r="U469" s="125">
        <f t="shared" si="35"/>
        <v>72371.25</v>
      </c>
      <c r="W469" s="127" t="str">
        <f t="shared" si="36"/>
        <v>420502553921</v>
      </c>
      <c r="X469" s="128">
        <f>VLOOKUP(W469,Factors!$F$4:$H$6200,3,FALSE)</f>
        <v>0.109888</v>
      </c>
      <c r="Y469" s="127" t="str">
        <f>VLOOKUP(W469,Factors!$F$4:$H$6200,2,FALSE)</f>
        <v>Employee Cost</v>
      </c>
      <c r="Z469" s="129">
        <f t="shared" si="37"/>
        <v>7952.7319200000002</v>
      </c>
      <c r="AA469" s="129">
        <f t="shared" si="38"/>
        <v>64418.518080000002</v>
      </c>
      <c r="AB469" s="129">
        <f t="shared" si="39"/>
        <v>72371.25</v>
      </c>
    </row>
    <row r="470" spans="1:28" ht="15.75" thickBot="1" x14ac:dyDescent="0.3">
      <c r="A470" s="141" t="s">
        <v>943</v>
      </c>
      <c r="B470" s="4" t="s">
        <v>1113</v>
      </c>
      <c r="C470" s="4" t="s">
        <v>1114</v>
      </c>
      <c r="D470" s="4" t="s">
        <v>1103</v>
      </c>
      <c r="E470" s="4" t="s">
        <v>1104</v>
      </c>
      <c r="F470" s="4" t="s">
        <v>112</v>
      </c>
      <c r="G470" s="4" t="s">
        <v>113</v>
      </c>
      <c r="H470" s="4" t="s">
        <v>1102</v>
      </c>
      <c r="I470" s="8">
        <v>1308.1300000000001</v>
      </c>
      <c r="J470" s="8">
        <v>1308.1199999999999</v>
      </c>
      <c r="K470" s="8">
        <v>1308.1600000000001</v>
      </c>
      <c r="L470" s="8">
        <v>1308.1300000000001</v>
      </c>
      <c r="M470" s="8">
        <v>1308.1199999999999</v>
      </c>
      <c r="N470" s="8">
        <v>1353.62</v>
      </c>
      <c r="O470" s="8">
        <v>1353.62</v>
      </c>
      <c r="P470" s="8">
        <v>1353.62</v>
      </c>
      <c r="Q470" s="8">
        <v>1353.63</v>
      </c>
      <c r="R470" s="7"/>
      <c r="S470" s="7"/>
      <c r="T470" s="7"/>
      <c r="U470" s="125">
        <f t="shared" si="35"/>
        <v>11955.150000000001</v>
      </c>
      <c r="W470" s="127" t="str">
        <f t="shared" si="36"/>
        <v>420502553921</v>
      </c>
      <c r="X470" s="128">
        <f>VLOOKUP(W470,Factors!$F$4:$H$6200,3,FALSE)</f>
        <v>0.109888</v>
      </c>
      <c r="Y470" s="127" t="str">
        <f>VLOOKUP(W470,Factors!$F$4:$H$6200,2,FALSE)</f>
        <v>Employee Cost</v>
      </c>
      <c r="Z470" s="129">
        <f t="shared" si="37"/>
        <v>1313.7275232000002</v>
      </c>
      <c r="AA470" s="129">
        <f t="shared" si="38"/>
        <v>10641.422476800002</v>
      </c>
      <c r="AB470" s="129">
        <f t="shared" si="39"/>
        <v>11955.150000000001</v>
      </c>
    </row>
    <row r="471" spans="1:28" ht="15.75" thickBot="1" x14ac:dyDescent="0.3">
      <c r="A471" s="141" t="s">
        <v>943</v>
      </c>
      <c r="B471" s="4" t="s">
        <v>1115</v>
      </c>
      <c r="C471" s="4" t="s">
        <v>1116</v>
      </c>
      <c r="D471" s="4" t="s">
        <v>944</v>
      </c>
      <c r="E471" s="4" t="s">
        <v>945</v>
      </c>
      <c r="F471" s="4" t="s">
        <v>108</v>
      </c>
      <c r="G471" s="4" t="s">
        <v>109</v>
      </c>
      <c r="H471" s="4" t="s">
        <v>440</v>
      </c>
      <c r="I471" s="10">
        <v>63656.24</v>
      </c>
      <c r="J471" s="10">
        <v>58273.03</v>
      </c>
      <c r="K471" s="10">
        <v>53603.54</v>
      </c>
      <c r="L471" s="10">
        <v>87957.16</v>
      </c>
      <c r="M471" s="10">
        <v>94563.19</v>
      </c>
      <c r="N471" s="10">
        <v>108975.76</v>
      </c>
      <c r="O471" s="10">
        <v>106564.39</v>
      </c>
      <c r="P471" s="10">
        <v>98043.04</v>
      </c>
      <c r="Q471" s="10">
        <v>108324.4</v>
      </c>
      <c r="R471" s="10">
        <v>110753.07</v>
      </c>
      <c r="S471" s="10">
        <v>101091.37</v>
      </c>
      <c r="T471" s="10">
        <v>101461.12</v>
      </c>
      <c r="U471" s="125">
        <f t="shared" si="35"/>
        <v>1093266.31</v>
      </c>
      <c r="W471" s="127" t="str">
        <f t="shared" si="36"/>
        <v>430101505921</v>
      </c>
      <c r="X471" s="128">
        <f>VLOOKUP(W471,Factors!$F$4:$H$6200,3,FALSE)</f>
        <v>0.10960000000000003</v>
      </c>
      <c r="Y471" s="127" t="str">
        <f>VLOOKUP(W471,Factors!$F$4:$H$6200,2,FALSE)</f>
        <v>3-factor</v>
      </c>
      <c r="Z471" s="129">
        <f t="shared" si="37"/>
        <v>119821.98757600004</v>
      </c>
      <c r="AA471" s="129">
        <f t="shared" si="38"/>
        <v>973444.32242400001</v>
      </c>
      <c r="AB471" s="129">
        <f t="shared" si="39"/>
        <v>1093266.31</v>
      </c>
    </row>
    <row r="472" spans="1:28" ht="15.75" thickBot="1" x14ac:dyDescent="0.3">
      <c r="A472" s="141" t="s">
        <v>943</v>
      </c>
      <c r="B472" s="4" t="s">
        <v>1115</v>
      </c>
      <c r="C472" s="4" t="s">
        <v>1116</v>
      </c>
      <c r="D472" s="4" t="s">
        <v>944</v>
      </c>
      <c r="E472" s="4" t="s">
        <v>945</v>
      </c>
      <c r="F472" s="4" t="s">
        <v>110</v>
      </c>
      <c r="G472" s="4" t="s">
        <v>111</v>
      </c>
      <c r="H472" s="4" t="s">
        <v>440</v>
      </c>
      <c r="I472" s="8">
        <v>3702.85</v>
      </c>
      <c r="J472" s="8">
        <v>3513.07</v>
      </c>
      <c r="K472" s="8">
        <v>3513.07</v>
      </c>
      <c r="L472" s="8">
        <v>4916.67</v>
      </c>
      <c r="M472" s="8">
        <v>5144.6899999999996</v>
      </c>
      <c r="N472" s="8">
        <v>9155.57</v>
      </c>
      <c r="O472" s="8">
        <v>13347.57</v>
      </c>
      <c r="P472" s="8">
        <v>11251.57</v>
      </c>
      <c r="Q472" s="8">
        <v>11251.57</v>
      </c>
      <c r="R472" s="8">
        <v>-8498.43</v>
      </c>
      <c r="S472" s="8">
        <v>279.07</v>
      </c>
      <c r="T472" s="8">
        <v>13797.82</v>
      </c>
      <c r="U472" s="125">
        <f t="shared" si="35"/>
        <v>71375.09</v>
      </c>
      <c r="W472" s="127" t="str">
        <f t="shared" si="36"/>
        <v>430101505921</v>
      </c>
      <c r="X472" s="128">
        <f>VLOOKUP(W472,Factors!$F$4:$H$6200,3,FALSE)</f>
        <v>0.10960000000000003</v>
      </c>
      <c r="Y472" s="127" t="str">
        <f>VLOOKUP(W472,Factors!$F$4:$H$6200,2,FALSE)</f>
        <v>3-factor</v>
      </c>
      <c r="Z472" s="129">
        <f t="shared" si="37"/>
        <v>7822.7098640000022</v>
      </c>
      <c r="AA472" s="129">
        <f t="shared" si="38"/>
        <v>63552.380135999992</v>
      </c>
      <c r="AB472" s="129">
        <f t="shared" si="39"/>
        <v>71375.09</v>
      </c>
    </row>
    <row r="473" spans="1:28" ht="15.75" thickBot="1" x14ac:dyDescent="0.3">
      <c r="A473" s="141" t="s">
        <v>943</v>
      </c>
      <c r="B473" s="4" t="s">
        <v>1115</v>
      </c>
      <c r="C473" s="4" t="s">
        <v>1116</v>
      </c>
      <c r="D473" s="4" t="s">
        <v>944</v>
      </c>
      <c r="E473" s="4" t="s">
        <v>945</v>
      </c>
      <c r="F473" s="4" t="s">
        <v>112</v>
      </c>
      <c r="G473" s="4" t="s">
        <v>113</v>
      </c>
      <c r="H473" s="4" t="s">
        <v>440</v>
      </c>
      <c r="I473" s="10">
        <v>9004.91</v>
      </c>
      <c r="J473" s="10">
        <v>9004.9</v>
      </c>
      <c r="K473" s="10">
        <v>9663.6200000000008</v>
      </c>
      <c r="L473" s="10">
        <v>14448.36</v>
      </c>
      <c r="M473" s="10">
        <v>13058.02</v>
      </c>
      <c r="N473" s="10">
        <v>14670.44</v>
      </c>
      <c r="O473" s="10">
        <v>14670.44</v>
      </c>
      <c r="P473" s="10">
        <v>14670.45</v>
      </c>
      <c r="Q473" s="10">
        <v>14856.58</v>
      </c>
      <c r="R473" s="10">
        <v>16717.97</v>
      </c>
      <c r="S473" s="10">
        <v>15692.77</v>
      </c>
      <c r="T473" s="10">
        <v>15879.17</v>
      </c>
      <c r="U473" s="125">
        <f t="shared" si="35"/>
        <v>162337.63</v>
      </c>
      <c r="W473" s="127" t="str">
        <f t="shared" si="36"/>
        <v>430101505921</v>
      </c>
      <c r="X473" s="128">
        <f>VLOOKUP(W473,Factors!$F$4:$H$6200,3,FALSE)</f>
        <v>0.10960000000000003</v>
      </c>
      <c r="Y473" s="127" t="str">
        <f>VLOOKUP(W473,Factors!$F$4:$H$6200,2,FALSE)</f>
        <v>3-factor</v>
      </c>
      <c r="Z473" s="129">
        <f t="shared" si="37"/>
        <v>17792.204248000005</v>
      </c>
      <c r="AA473" s="129">
        <f t="shared" si="38"/>
        <v>144545.42575200001</v>
      </c>
      <c r="AB473" s="129">
        <f t="shared" si="39"/>
        <v>162337.63</v>
      </c>
    </row>
    <row r="474" spans="1:28" ht="15.75" thickBot="1" x14ac:dyDescent="0.3">
      <c r="A474" s="141" t="s">
        <v>943</v>
      </c>
      <c r="B474" s="4" t="s">
        <v>1117</v>
      </c>
      <c r="C474" s="4" t="s">
        <v>1118</v>
      </c>
      <c r="D474" s="4" t="s">
        <v>944</v>
      </c>
      <c r="E474" s="4" t="s">
        <v>945</v>
      </c>
      <c r="F474" s="4" t="s">
        <v>108</v>
      </c>
      <c r="G474" s="4" t="s">
        <v>109</v>
      </c>
      <c r="H474" s="4" t="s">
        <v>440</v>
      </c>
      <c r="I474" s="8">
        <v>48263</v>
      </c>
      <c r="J474" s="8">
        <v>43746.68</v>
      </c>
      <c r="K474" s="8">
        <v>50358.21</v>
      </c>
      <c r="L474" s="8">
        <v>52206.879999999997</v>
      </c>
      <c r="M474" s="8">
        <v>55861.09</v>
      </c>
      <c r="N474" s="8">
        <v>56417.279999999999</v>
      </c>
      <c r="O474" s="8">
        <v>56034.01</v>
      </c>
      <c r="P474" s="8">
        <v>48979.42</v>
      </c>
      <c r="Q474" s="8">
        <v>46213.86</v>
      </c>
      <c r="R474" s="8">
        <v>44579.34</v>
      </c>
      <c r="S474" s="8">
        <v>46636.2</v>
      </c>
      <c r="T474" s="8">
        <v>50016.13</v>
      </c>
      <c r="U474" s="125">
        <f t="shared" si="35"/>
        <v>599312.1</v>
      </c>
      <c r="W474" s="127" t="str">
        <f t="shared" si="36"/>
        <v>440101505921</v>
      </c>
      <c r="X474" s="128">
        <f>VLOOKUP(W474,Factors!$F$4:$H$6200,3,FALSE)</f>
        <v>0.10960000000000003</v>
      </c>
      <c r="Y474" s="127" t="str">
        <f>VLOOKUP(W474,Factors!$F$4:$H$6200,2,FALSE)</f>
        <v>3-factor</v>
      </c>
      <c r="Z474" s="129">
        <f t="shared" si="37"/>
        <v>65684.60616000001</v>
      </c>
      <c r="AA474" s="129">
        <f t="shared" si="38"/>
        <v>533627.49384000001</v>
      </c>
      <c r="AB474" s="129">
        <f t="shared" si="39"/>
        <v>599312.1</v>
      </c>
    </row>
    <row r="475" spans="1:28" ht="15.75" thickBot="1" x14ac:dyDescent="0.3">
      <c r="A475" s="141" t="s">
        <v>943</v>
      </c>
      <c r="B475" s="4" t="s">
        <v>1117</v>
      </c>
      <c r="C475" s="4" t="s">
        <v>1118</v>
      </c>
      <c r="D475" s="4" t="s">
        <v>944</v>
      </c>
      <c r="E475" s="4" t="s">
        <v>945</v>
      </c>
      <c r="F475" s="4" t="s">
        <v>110</v>
      </c>
      <c r="G475" s="4" t="s">
        <v>111</v>
      </c>
      <c r="H475" s="4" t="s">
        <v>440</v>
      </c>
      <c r="I475" s="11"/>
      <c r="J475" s="11"/>
      <c r="K475" s="11"/>
      <c r="L475" s="10">
        <v>63.26</v>
      </c>
      <c r="M475" s="11"/>
      <c r="N475" s="11"/>
      <c r="O475" s="11"/>
      <c r="P475" s="11"/>
      <c r="Q475" s="11"/>
      <c r="R475" s="11"/>
      <c r="S475" s="11"/>
      <c r="T475" s="11"/>
      <c r="U475" s="125">
        <f t="shared" si="35"/>
        <v>63.26</v>
      </c>
      <c r="W475" s="127" t="str">
        <f t="shared" si="36"/>
        <v>440101505921</v>
      </c>
      <c r="X475" s="128">
        <f>VLOOKUP(W475,Factors!$F$4:$H$6200,3,FALSE)</f>
        <v>0.10960000000000003</v>
      </c>
      <c r="Y475" s="127" t="str">
        <f>VLOOKUP(W475,Factors!$F$4:$H$6200,2,FALSE)</f>
        <v>3-factor</v>
      </c>
      <c r="Z475" s="129">
        <f t="shared" si="37"/>
        <v>6.9332960000000021</v>
      </c>
      <c r="AA475" s="129">
        <f t="shared" si="38"/>
        <v>56.326703999999992</v>
      </c>
      <c r="AB475" s="129">
        <f t="shared" si="39"/>
        <v>63.259999999999991</v>
      </c>
    </row>
    <row r="476" spans="1:28" ht="15.75" thickBot="1" x14ac:dyDescent="0.3">
      <c r="A476" s="141" t="s">
        <v>943</v>
      </c>
      <c r="B476" s="4" t="s">
        <v>1117</v>
      </c>
      <c r="C476" s="4" t="s">
        <v>1118</v>
      </c>
      <c r="D476" s="4" t="s">
        <v>944</v>
      </c>
      <c r="E476" s="4" t="s">
        <v>945</v>
      </c>
      <c r="F476" s="4" t="s">
        <v>112</v>
      </c>
      <c r="G476" s="4" t="s">
        <v>113</v>
      </c>
      <c r="H476" s="4" t="s">
        <v>440</v>
      </c>
      <c r="I476" s="8">
        <v>7804.07</v>
      </c>
      <c r="J476" s="8">
        <v>7804.07</v>
      </c>
      <c r="K476" s="8">
        <v>7804.11</v>
      </c>
      <c r="L476" s="8">
        <v>7804.11</v>
      </c>
      <c r="M476" s="8">
        <v>7804.1</v>
      </c>
      <c r="N476" s="8">
        <v>8071.71</v>
      </c>
      <c r="O476" s="8">
        <v>7648.65</v>
      </c>
      <c r="P476" s="8">
        <v>7037.58</v>
      </c>
      <c r="Q476" s="8">
        <v>7037.56</v>
      </c>
      <c r="R476" s="8">
        <v>7037.59</v>
      </c>
      <c r="S476" s="8">
        <v>7037.57</v>
      </c>
      <c r="T476" s="8">
        <v>8141.13</v>
      </c>
      <c r="U476" s="125">
        <f t="shared" si="35"/>
        <v>91032.25</v>
      </c>
      <c r="W476" s="127" t="str">
        <f t="shared" si="36"/>
        <v>440101505921</v>
      </c>
      <c r="X476" s="128">
        <f>VLOOKUP(W476,Factors!$F$4:$H$6200,3,FALSE)</f>
        <v>0.10960000000000003</v>
      </c>
      <c r="Y476" s="127" t="str">
        <f>VLOOKUP(W476,Factors!$F$4:$H$6200,2,FALSE)</f>
        <v>3-factor</v>
      </c>
      <c r="Z476" s="129">
        <f t="shared" si="37"/>
        <v>9977.134600000003</v>
      </c>
      <c r="AA476" s="129">
        <f t="shared" si="38"/>
        <v>81055.115399999995</v>
      </c>
      <c r="AB476" s="129">
        <f t="shared" si="39"/>
        <v>91032.25</v>
      </c>
    </row>
    <row r="477" spans="1:28" ht="15.75" thickBot="1" x14ac:dyDescent="0.3">
      <c r="A477" s="141" t="s">
        <v>943</v>
      </c>
      <c r="B477" s="4" t="s">
        <v>851</v>
      </c>
      <c r="C477" s="4" t="s">
        <v>852</v>
      </c>
      <c r="D477" s="4" t="s">
        <v>944</v>
      </c>
      <c r="E477" s="4" t="s">
        <v>945</v>
      </c>
      <c r="F477" s="4" t="s">
        <v>108</v>
      </c>
      <c r="G477" s="4" t="s">
        <v>109</v>
      </c>
      <c r="H477" s="4" t="s">
        <v>440</v>
      </c>
      <c r="I477" s="8">
        <v>33300.58</v>
      </c>
      <c r="J477" s="8">
        <v>29115.46</v>
      </c>
      <c r="K477" s="8">
        <v>30226.91</v>
      </c>
      <c r="L477" s="8">
        <v>27497.78</v>
      </c>
      <c r="M477" s="8">
        <v>32763.08</v>
      </c>
      <c r="N477" s="8">
        <v>31626.39</v>
      </c>
      <c r="O477" s="8">
        <v>34394.519999999997</v>
      </c>
      <c r="P477" s="8">
        <v>31567.54</v>
      </c>
      <c r="Q477" s="8">
        <v>34394.519999999997</v>
      </c>
      <c r="R477" s="8">
        <v>32060.11</v>
      </c>
      <c r="S477" s="8">
        <v>30301.78</v>
      </c>
      <c r="T477" s="8">
        <v>28469.24</v>
      </c>
      <c r="U477" s="125">
        <f t="shared" si="35"/>
        <v>375717.91000000003</v>
      </c>
      <c r="W477" s="127" t="str">
        <f t="shared" si="36"/>
        <v>450101505921</v>
      </c>
      <c r="X477" s="128">
        <f>VLOOKUP(W477,Factors!$F$4:$H$6200,3,FALSE)</f>
        <v>0.10960000000000003</v>
      </c>
      <c r="Y477" s="127" t="str">
        <f>VLOOKUP(W477,Factors!$F$4:$H$6200,2,FALSE)</f>
        <v>3-factor</v>
      </c>
      <c r="Z477" s="129">
        <f t="shared" si="37"/>
        <v>41178.682936000012</v>
      </c>
      <c r="AA477" s="129">
        <f t="shared" si="38"/>
        <v>334539.22706400004</v>
      </c>
      <c r="AB477" s="129">
        <f t="shared" si="39"/>
        <v>375717.91000000003</v>
      </c>
    </row>
    <row r="478" spans="1:28" ht="15.75" thickBot="1" x14ac:dyDescent="0.3">
      <c r="A478" s="141" t="s">
        <v>943</v>
      </c>
      <c r="B478" s="4" t="s">
        <v>851</v>
      </c>
      <c r="C478" s="4" t="s">
        <v>852</v>
      </c>
      <c r="D478" s="4" t="s">
        <v>944</v>
      </c>
      <c r="E478" s="4" t="s">
        <v>945</v>
      </c>
      <c r="F478" s="4" t="s">
        <v>110</v>
      </c>
      <c r="G478" s="4" t="s">
        <v>111</v>
      </c>
      <c r="H478" s="4" t="s">
        <v>440</v>
      </c>
      <c r="I478" s="11"/>
      <c r="J478" s="10">
        <v>2253.92</v>
      </c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25">
        <f t="shared" si="35"/>
        <v>2253.92</v>
      </c>
      <c r="W478" s="127" t="str">
        <f t="shared" si="36"/>
        <v>450101505921</v>
      </c>
      <c r="X478" s="128">
        <f>VLOOKUP(W478,Factors!$F$4:$H$6200,3,FALSE)</f>
        <v>0.10960000000000003</v>
      </c>
      <c r="Y478" s="127" t="str">
        <f>VLOOKUP(W478,Factors!$F$4:$H$6200,2,FALSE)</f>
        <v>3-factor</v>
      </c>
      <c r="Z478" s="129">
        <f t="shared" si="37"/>
        <v>247.02963200000008</v>
      </c>
      <c r="AA478" s="129">
        <f t="shared" si="38"/>
        <v>2006.8903680000001</v>
      </c>
      <c r="AB478" s="129">
        <f t="shared" si="39"/>
        <v>2253.92</v>
      </c>
    </row>
    <row r="479" spans="1:28" ht="15.75" thickBot="1" x14ac:dyDescent="0.3">
      <c r="A479" s="141" t="s">
        <v>943</v>
      </c>
      <c r="B479" s="4" t="s">
        <v>851</v>
      </c>
      <c r="C479" s="4" t="s">
        <v>852</v>
      </c>
      <c r="D479" s="4" t="s">
        <v>944</v>
      </c>
      <c r="E479" s="4" t="s">
        <v>945</v>
      </c>
      <c r="F479" s="4" t="s">
        <v>112</v>
      </c>
      <c r="G479" s="4" t="s">
        <v>113</v>
      </c>
      <c r="H479" s="4" t="s">
        <v>440</v>
      </c>
      <c r="I479" s="8">
        <v>4545.54</v>
      </c>
      <c r="J479" s="8">
        <v>4545.55</v>
      </c>
      <c r="K479" s="8">
        <v>4545.54</v>
      </c>
      <c r="L479" s="8">
        <v>4545.5200000000004</v>
      </c>
      <c r="M479" s="8">
        <v>4545.54</v>
      </c>
      <c r="N479" s="8">
        <v>4694.87</v>
      </c>
      <c r="O479" s="8">
        <v>4694.8599999999997</v>
      </c>
      <c r="P479" s="8">
        <v>4694.8599999999997</v>
      </c>
      <c r="Q479" s="8">
        <v>4694.8599999999997</v>
      </c>
      <c r="R479" s="8">
        <v>4694.8599999999997</v>
      </c>
      <c r="S479" s="8">
        <v>4694.8599999999997</v>
      </c>
      <c r="T479" s="8">
        <v>4694.8599999999997</v>
      </c>
      <c r="U479" s="125">
        <f t="shared" si="35"/>
        <v>55591.72</v>
      </c>
      <c r="W479" s="127" t="str">
        <f t="shared" si="36"/>
        <v>450101505921</v>
      </c>
      <c r="X479" s="128">
        <f>VLOOKUP(W479,Factors!$F$4:$H$6200,3,FALSE)</f>
        <v>0.10960000000000003</v>
      </c>
      <c r="Y479" s="127" t="str">
        <f>VLOOKUP(W479,Factors!$F$4:$H$6200,2,FALSE)</f>
        <v>3-factor</v>
      </c>
      <c r="Z479" s="129">
        <f t="shared" si="37"/>
        <v>6092.8525120000022</v>
      </c>
      <c r="AA479" s="129">
        <f t="shared" si="38"/>
        <v>49498.867487999996</v>
      </c>
      <c r="AB479" s="129">
        <f t="shared" si="39"/>
        <v>55591.72</v>
      </c>
    </row>
    <row r="480" spans="1:28" ht="15.75" thickBot="1" x14ac:dyDescent="0.3">
      <c r="A480" s="141" t="s">
        <v>943</v>
      </c>
      <c r="B480" s="4" t="s">
        <v>1119</v>
      </c>
      <c r="C480" s="4" t="s">
        <v>1120</v>
      </c>
      <c r="D480" s="4" t="s">
        <v>944</v>
      </c>
      <c r="E480" s="4" t="s">
        <v>945</v>
      </c>
      <c r="F480" s="4" t="s">
        <v>108</v>
      </c>
      <c r="G480" s="4" t="s">
        <v>109</v>
      </c>
      <c r="H480" s="4" t="s">
        <v>440</v>
      </c>
      <c r="I480" s="8">
        <v>18304.64</v>
      </c>
      <c r="J480" s="8">
        <v>13965.68</v>
      </c>
      <c r="K480" s="8">
        <v>13466.45</v>
      </c>
      <c r="L480" s="8">
        <v>14467.61</v>
      </c>
      <c r="M480" s="8">
        <v>22184.09</v>
      </c>
      <c r="N480" s="8">
        <v>29439.1</v>
      </c>
      <c r="O480" s="8">
        <v>36619.51</v>
      </c>
      <c r="P480" s="8">
        <v>39842.15</v>
      </c>
      <c r="Q480" s="8">
        <v>41939.1</v>
      </c>
      <c r="R480" s="8">
        <v>37237.160000000003</v>
      </c>
      <c r="S480" s="8">
        <v>39968.400000000001</v>
      </c>
      <c r="T480" s="8">
        <v>33396.44</v>
      </c>
      <c r="U480" s="125">
        <f t="shared" si="35"/>
        <v>340830.33</v>
      </c>
      <c r="W480" s="127" t="str">
        <f t="shared" si="36"/>
        <v>460101505921</v>
      </c>
      <c r="X480" s="128">
        <f>VLOOKUP(W480,Factors!$F$4:$H$6200,3,FALSE)</f>
        <v>0.10960000000000003</v>
      </c>
      <c r="Y480" s="127" t="str">
        <f>VLOOKUP(W480,Factors!$F$4:$H$6200,2,FALSE)</f>
        <v>3-factor</v>
      </c>
      <c r="Z480" s="129">
        <f t="shared" si="37"/>
        <v>37355.004168000014</v>
      </c>
      <c r="AA480" s="129">
        <f t="shared" si="38"/>
        <v>303475.325832</v>
      </c>
      <c r="AB480" s="129">
        <f t="shared" si="39"/>
        <v>340830.33</v>
      </c>
    </row>
    <row r="481" spans="1:28" ht="15.75" thickBot="1" x14ac:dyDescent="0.3">
      <c r="A481" s="141" t="s">
        <v>943</v>
      </c>
      <c r="B481" s="4" t="s">
        <v>1119</v>
      </c>
      <c r="C481" s="4" t="s">
        <v>1120</v>
      </c>
      <c r="D481" s="4" t="s">
        <v>944</v>
      </c>
      <c r="E481" s="4" t="s">
        <v>945</v>
      </c>
      <c r="F481" s="4" t="s">
        <v>112</v>
      </c>
      <c r="G481" s="4" t="s">
        <v>113</v>
      </c>
      <c r="H481" s="4" t="s">
        <v>440</v>
      </c>
      <c r="I481" s="10">
        <v>2871.1</v>
      </c>
      <c r="J481" s="10">
        <v>2118.12</v>
      </c>
      <c r="K481" s="10">
        <v>2118.13</v>
      </c>
      <c r="L481" s="10">
        <v>2118.12</v>
      </c>
      <c r="M481" s="10">
        <v>3028.12</v>
      </c>
      <c r="N481" s="10">
        <v>4018.42</v>
      </c>
      <c r="O481" s="10">
        <v>5104.21</v>
      </c>
      <c r="P481" s="10">
        <v>5724.68</v>
      </c>
      <c r="Q481" s="10">
        <v>5724.68</v>
      </c>
      <c r="R481" s="10">
        <v>5724.66</v>
      </c>
      <c r="S481" s="10">
        <v>5724.67</v>
      </c>
      <c r="T481" s="10">
        <v>5724.67</v>
      </c>
      <c r="U481" s="125">
        <f t="shared" si="35"/>
        <v>49999.58</v>
      </c>
      <c r="W481" s="127" t="str">
        <f t="shared" si="36"/>
        <v>460101505921</v>
      </c>
      <c r="X481" s="128">
        <f>VLOOKUP(W481,Factors!$F$4:$H$6200,3,FALSE)</f>
        <v>0.10960000000000003</v>
      </c>
      <c r="Y481" s="127" t="str">
        <f>VLOOKUP(W481,Factors!$F$4:$H$6200,2,FALSE)</f>
        <v>3-factor</v>
      </c>
      <c r="Z481" s="129">
        <f t="shared" si="37"/>
        <v>5479.9539680000016</v>
      </c>
      <c r="AA481" s="129">
        <f t="shared" si="38"/>
        <v>44519.626032</v>
      </c>
      <c r="AB481" s="129">
        <f t="shared" si="39"/>
        <v>49999.58</v>
      </c>
    </row>
    <row r="482" spans="1:28" ht="15.75" thickBot="1" x14ac:dyDescent="0.3">
      <c r="A482" s="141" t="s">
        <v>943</v>
      </c>
      <c r="B482" s="4" t="s">
        <v>1131</v>
      </c>
      <c r="C482" s="4" t="s">
        <v>1132</v>
      </c>
      <c r="D482" s="4" t="s">
        <v>944</v>
      </c>
      <c r="E482" s="4" t="s">
        <v>945</v>
      </c>
      <c r="F482" s="4" t="s">
        <v>108</v>
      </c>
      <c r="G482" s="4" t="s">
        <v>109</v>
      </c>
      <c r="H482" s="4" t="s">
        <v>440</v>
      </c>
      <c r="I482" s="10">
        <v>12291.66</v>
      </c>
      <c r="J482" s="10">
        <v>11062.49</v>
      </c>
      <c r="K482" s="10">
        <v>9628.4699999999993</v>
      </c>
      <c r="L482" s="10">
        <v>11732.95</v>
      </c>
      <c r="M482" s="10">
        <v>11779.51</v>
      </c>
      <c r="N482" s="10">
        <v>12691.16</v>
      </c>
      <c r="O482" s="10">
        <v>12162.36</v>
      </c>
      <c r="P482" s="10">
        <v>10787.49</v>
      </c>
      <c r="Q482" s="10">
        <v>12691.16</v>
      </c>
      <c r="R482" s="10">
        <v>12114.29</v>
      </c>
      <c r="S482" s="10">
        <v>11479.73</v>
      </c>
      <c r="T482" s="10">
        <v>12114.29</v>
      </c>
      <c r="U482" s="125">
        <f t="shared" si="35"/>
        <v>140535.56</v>
      </c>
      <c r="W482" s="127" t="str">
        <f t="shared" si="36"/>
        <v>480101505921</v>
      </c>
      <c r="X482" s="128">
        <f>VLOOKUP(W482,Factors!$F$4:$H$6200,3,FALSE)</f>
        <v>0.10960000000000003</v>
      </c>
      <c r="Y482" s="127" t="str">
        <f>VLOOKUP(W482,Factors!$F$4:$H$6200,2,FALSE)</f>
        <v>3-factor</v>
      </c>
      <c r="Z482" s="129">
        <f t="shared" si="37"/>
        <v>15402.697376000004</v>
      </c>
      <c r="AA482" s="129">
        <f t="shared" si="38"/>
        <v>125132.862624</v>
      </c>
      <c r="AB482" s="129">
        <f t="shared" si="39"/>
        <v>140535.56</v>
      </c>
    </row>
    <row r="483" spans="1:28" ht="15.75" thickBot="1" x14ac:dyDescent="0.3">
      <c r="A483" s="141" t="s">
        <v>943</v>
      </c>
      <c r="B483" s="4" t="s">
        <v>1131</v>
      </c>
      <c r="C483" s="4" t="s">
        <v>1132</v>
      </c>
      <c r="D483" s="4" t="s">
        <v>944</v>
      </c>
      <c r="E483" s="4" t="s">
        <v>945</v>
      </c>
      <c r="F483" s="4" t="s">
        <v>110</v>
      </c>
      <c r="G483" s="4" t="s">
        <v>111</v>
      </c>
      <c r="H483" s="4" t="s">
        <v>440</v>
      </c>
      <c r="I483" s="7"/>
      <c r="J483" s="7"/>
      <c r="K483" s="7"/>
      <c r="L483" s="8">
        <v>63.26</v>
      </c>
      <c r="M483" s="7"/>
      <c r="N483" s="7"/>
      <c r="O483" s="7"/>
      <c r="P483" s="7"/>
      <c r="Q483" s="7"/>
      <c r="R483" s="7"/>
      <c r="S483" s="7"/>
      <c r="T483" s="7"/>
      <c r="U483" s="125">
        <f t="shared" si="35"/>
        <v>63.26</v>
      </c>
      <c r="W483" s="127" t="str">
        <f t="shared" si="36"/>
        <v>480101505921</v>
      </c>
      <c r="X483" s="128">
        <f>VLOOKUP(W483,Factors!$F$4:$H$6200,3,FALSE)</f>
        <v>0.10960000000000003</v>
      </c>
      <c r="Y483" s="127" t="str">
        <f>VLOOKUP(W483,Factors!$F$4:$H$6200,2,FALSE)</f>
        <v>3-factor</v>
      </c>
      <c r="Z483" s="129">
        <f t="shared" si="37"/>
        <v>6.9332960000000021</v>
      </c>
      <c r="AA483" s="129">
        <f t="shared" si="38"/>
        <v>56.326703999999992</v>
      </c>
      <c r="AB483" s="129">
        <f t="shared" si="39"/>
        <v>63.259999999999991</v>
      </c>
    </row>
    <row r="484" spans="1:28" ht="15.75" thickBot="1" x14ac:dyDescent="0.3">
      <c r="A484" s="141" t="s">
        <v>943</v>
      </c>
      <c r="B484" s="4" t="s">
        <v>1131</v>
      </c>
      <c r="C484" s="4" t="s">
        <v>1132</v>
      </c>
      <c r="D484" s="4" t="s">
        <v>944</v>
      </c>
      <c r="E484" s="4" t="s">
        <v>945</v>
      </c>
      <c r="F484" s="4" t="s">
        <v>112</v>
      </c>
      <c r="G484" s="4" t="s">
        <v>113</v>
      </c>
      <c r="H484" s="4" t="s">
        <v>440</v>
      </c>
      <c r="I484" s="10">
        <v>1677.82</v>
      </c>
      <c r="J484" s="10">
        <v>1677.82</v>
      </c>
      <c r="K484" s="10">
        <v>1677.82</v>
      </c>
      <c r="L484" s="10">
        <v>1677.82</v>
      </c>
      <c r="M484" s="10">
        <v>1677.82</v>
      </c>
      <c r="N484" s="10">
        <v>1732.34</v>
      </c>
      <c r="O484" s="10">
        <v>1732.34</v>
      </c>
      <c r="P484" s="10">
        <v>1732.35</v>
      </c>
      <c r="Q484" s="10">
        <v>1732.34</v>
      </c>
      <c r="R484" s="10">
        <v>1732.34</v>
      </c>
      <c r="S484" s="10">
        <v>1732.34</v>
      </c>
      <c r="T484" s="10">
        <v>1732.34</v>
      </c>
      <c r="U484" s="125">
        <f t="shared" si="35"/>
        <v>20515.490000000002</v>
      </c>
      <c r="W484" s="127" t="str">
        <f t="shared" si="36"/>
        <v>480101505921</v>
      </c>
      <c r="X484" s="128">
        <f>VLOOKUP(W484,Factors!$F$4:$H$6200,3,FALSE)</f>
        <v>0.10960000000000003</v>
      </c>
      <c r="Y484" s="127" t="str">
        <f>VLOOKUP(W484,Factors!$F$4:$H$6200,2,FALSE)</f>
        <v>3-factor</v>
      </c>
      <c r="Z484" s="129">
        <f t="shared" si="37"/>
        <v>2248.4977040000008</v>
      </c>
      <c r="AA484" s="129">
        <f t="shared" si="38"/>
        <v>18266.992296</v>
      </c>
      <c r="AB484" s="129">
        <f t="shared" si="39"/>
        <v>20515.490000000002</v>
      </c>
    </row>
    <row r="485" spans="1:28" ht="15.75" thickBot="1" x14ac:dyDescent="0.3">
      <c r="A485" s="141" t="s">
        <v>943</v>
      </c>
      <c r="B485" s="4" t="s">
        <v>502</v>
      </c>
      <c r="C485" s="4" t="s">
        <v>503</v>
      </c>
      <c r="D485" s="4" t="s">
        <v>972</v>
      </c>
      <c r="E485" s="4" t="s">
        <v>973</v>
      </c>
      <c r="F485" s="4" t="s">
        <v>108</v>
      </c>
      <c r="G485" s="4" t="s">
        <v>109</v>
      </c>
      <c r="H485" s="4" t="s">
        <v>974</v>
      </c>
      <c r="I485" s="8">
        <v>39711.85</v>
      </c>
      <c r="J485" s="8">
        <v>41949.47</v>
      </c>
      <c r="K485" s="8">
        <v>43968.56</v>
      </c>
      <c r="L485" s="8">
        <v>49283.9</v>
      </c>
      <c r="M485" s="8">
        <v>51887.25</v>
      </c>
      <c r="N485" s="8">
        <v>52552.58</v>
      </c>
      <c r="O485" s="8">
        <v>55036.26</v>
      </c>
      <c r="P485" s="8">
        <v>51882.82</v>
      </c>
      <c r="Q485" s="8">
        <v>51417.26</v>
      </c>
      <c r="R485" s="8">
        <v>49404.86</v>
      </c>
      <c r="S485" s="8">
        <v>42362.48</v>
      </c>
      <c r="T485" s="8">
        <v>48634.63</v>
      </c>
      <c r="U485" s="125">
        <f t="shared" si="35"/>
        <v>578091.92000000004</v>
      </c>
      <c r="W485" s="127" t="str">
        <f t="shared" si="36"/>
        <v>510101590921</v>
      </c>
      <c r="X485" s="128">
        <f>VLOOKUP(W485,Factors!$F$4:$H$6200,3,FALSE)</f>
        <v>0.109888</v>
      </c>
      <c r="Y485" s="127" t="str">
        <f>VLOOKUP(W485,Factors!$F$4:$H$6200,2,FALSE)</f>
        <v>Employee Cost</v>
      </c>
      <c r="Z485" s="129">
        <f t="shared" si="37"/>
        <v>63525.364904960006</v>
      </c>
      <c r="AA485" s="129">
        <f t="shared" si="38"/>
        <v>514566.55509504001</v>
      </c>
      <c r="AB485" s="129">
        <f t="shared" si="39"/>
        <v>578091.92000000004</v>
      </c>
    </row>
    <row r="486" spans="1:28" ht="15.75" thickBot="1" x14ac:dyDescent="0.3">
      <c r="A486" s="141" t="s">
        <v>943</v>
      </c>
      <c r="B486" s="4" t="s">
        <v>502</v>
      </c>
      <c r="C486" s="4" t="s">
        <v>503</v>
      </c>
      <c r="D486" s="4" t="s">
        <v>972</v>
      </c>
      <c r="E486" s="4" t="s">
        <v>973</v>
      </c>
      <c r="F486" s="4" t="s">
        <v>110</v>
      </c>
      <c r="G486" s="4" t="s">
        <v>111</v>
      </c>
      <c r="H486" s="4" t="s">
        <v>974</v>
      </c>
      <c r="I486" s="11"/>
      <c r="J486" s="10">
        <v>500</v>
      </c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25">
        <f t="shared" si="35"/>
        <v>500</v>
      </c>
      <c r="W486" s="127" t="str">
        <f t="shared" si="36"/>
        <v>510101590921</v>
      </c>
      <c r="X486" s="128">
        <f>VLOOKUP(W486,Factors!$F$4:$H$6200,3,FALSE)</f>
        <v>0.109888</v>
      </c>
      <c r="Y486" s="127" t="str">
        <f>VLOOKUP(W486,Factors!$F$4:$H$6200,2,FALSE)</f>
        <v>Employee Cost</v>
      </c>
      <c r="Z486" s="129">
        <f t="shared" si="37"/>
        <v>54.944000000000003</v>
      </c>
      <c r="AA486" s="129">
        <f t="shared" si="38"/>
        <v>445.05599999999998</v>
      </c>
      <c r="AB486" s="129">
        <f t="shared" si="39"/>
        <v>500</v>
      </c>
    </row>
    <row r="487" spans="1:28" ht="15.75" thickBot="1" x14ac:dyDescent="0.3">
      <c r="A487" s="141" t="s">
        <v>943</v>
      </c>
      <c r="B487" s="4" t="s">
        <v>502</v>
      </c>
      <c r="C487" s="4" t="s">
        <v>503</v>
      </c>
      <c r="D487" s="4" t="s">
        <v>972</v>
      </c>
      <c r="E487" s="4" t="s">
        <v>973</v>
      </c>
      <c r="F487" s="4" t="s">
        <v>112</v>
      </c>
      <c r="G487" s="4" t="s">
        <v>113</v>
      </c>
      <c r="H487" s="4" t="s">
        <v>974</v>
      </c>
      <c r="I487" s="8">
        <v>6394.01</v>
      </c>
      <c r="J487" s="8">
        <v>6860.37</v>
      </c>
      <c r="K487" s="8">
        <v>7388.67</v>
      </c>
      <c r="L487" s="8">
        <v>7388.81</v>
      </c>
      <c r="M487" s="8">
        <v>7388.61</v>
      </c>
      <c r="N487" s="8">
        <v>7607.61</v>
      </c>
      <c r="O487" s="8">
        <v>7607.65</v>
      </c>
      <c r="P487" s="8">
        <v>7607.64</v>
      </c>
      <c r="Q487" s="8">
        <v>7607.64</v>
      </c>
      <c r="R487" s="8">
        <v>7607.65</v>
      </c>
      <c r="S487" s="8">
        <v>7607.7</v>
      </c>
      <c r="T487" s="8">
        <v>7607.68</v>
      </c>
      <c r="U487" s="125">
        <f t="shared" si="35"/>
        <v>88674.040000000008</v>
      </c>
      <c r="W487" s="127" t="str">
        <f t="shared" si="36"/>
        <v>510101590921</v>
      </c>
      <c r="X487" s="128">
        <f>VLOOKUP(W487,Factors!$F$4:$H$6200,3,FALSE)</f>
        <v>0.109888</v>
      </c>
      <c r="Y487" s="127" t="str">
        <f>VLOOKUP(W487,Factors!$F$4:$H$6200,2,FALSE)</f>
        <v>Employee Cost</v>
      </c>
      <c r="Z487" s="129">
        <f t="shared" si="37"/>
        <v>9744.212907520001</v>
      </c>
      <c r="AA487" s="129">
        <f t="shared" si="38"/>
        <v>78929.827092480002</v>
      </c>
      <c r="AB487" s="129">
        <f t="shared" si="39"/>
        <v>88674.040000000008</v>
      </c>
    </row>
    <row r="488" spans="1:28" ht="15.75" thickBot="1" x14ac:dyDescent="0.3">
      <c r="A488" s="141" t="s">
        <v>943</v>
      </c>
      <c r="B488" s="4" t="s">
        <v>512</v>
      </c>
      <c r="C488" s="4" t="s">
        <v>513</v>
      </c>
      <c r="D488" s="4" t="s">
        <v>944</v>
      </c>
      <c r="E488" s="4" t="s">
        <v>945</v>
      </c>
      <c r="F488" s="4" t="s">
        <v>108</v>
      </c>
      <c r="G488" s="4" t="s">
        <v>109</v>
      </c>
      <c r="H488" s="4" t="s">
        <v>440</v>
      </c>
      <c r="I488" s="10">
        <v>12494.59</v>
      </c>
      <c r="J488" s="10">
        <v>11077.38</v>
      </c>
      <c r="K488" s="10">
        <v>12248.59</v>
      </c>
      <c r="L488" s="10">
        <v>14229.58</v>
      </c>
      <c r="M488" s="10">
        <v>15175.42</v>
      </c>
      <c r="N488" s="10">
        <v>15159.35</v>
      </c>
      <c r="O488" s="10">
        <v>15630.76</v>
      </c>
      <c r="P488" s="10">
        <v>13286.15</v>
      </c>
      <c r="Q488" s="10">
        <v>14290.47</v>
      </c>
      <c r="R488" s="10">
        <v>14026.74</v>
      </c>
      <c r="S488" s="10">
        <v>12463.08</v>
      </c>
      <c r="T488" s="10">
        <v>13316.27</v>
      </c>
      <c r="U488" s="125">
        <f t="shared" si="35"/>
        <v>163398.37999999998</v>
      </c>
      <c r="W488" s="127" t="str">
        <f t="shared" si="36"/>
        <v>510201505921</v>
      </c>
      <c r="X488" s="128">
        <f>VLOOKUP(W488,Factors!$F$4:$H$6200,3,FALSE)</f>
        <v>0.10960000000000003</v>
      </c>
      <c r="Y488" s="127" t="str">
        <f>VLOOKUP(W488,Factors!$F$4:$H$6200,2,FALSE)</f>
        <v>3-factor</v>
      </c>
      <c r="Z488" s="129">
        <f t="shared" si="37"/>
        <v>17908.462448000002</v>
      </c>
      <c r="AA488" s="129">
        <f t="shared" si="38"/>
        <v>145489.91755199997</v>
      </c>
      <c r="AB488" s="129">
        <f t="shared" si="39"/>
        <v>163398.37999999998</v>
      </c>
    </row>
    <row r="489" spans="1:28" ht="15.75" thickBot="1" x14ac:dyDescent="0.3">
      <c r="A489" s="141" t="s">
        <v>943</v>
      </c>
      <c r="B489" s="4" t="s">
        <v>512</v>
      </c>
      <c r="C489" s="4" t="s">
        <v>513</v>
      </c>
      <c r="D489" s="4" t="s">
        <v>944</v>
      </c>
      <c r="E489" s="4" t="s">
        <v>945</v>
      </c>
      <c r="F489" s="4" t="s">
        <v>112</v>
      </c>
      <c r="G489" s="4" t="s">
        <v>113</v>
      </c>
      <c r="H489" s="4" t="s">
        <v>440</v>
      </c>
      <c r="I489" s="8">
        <v>2071.46</v>
      </c>
      <c r="J489" s="8">
        <v>2071.4699999999998</v>
      </c>
      <c r="K489" s="8">
        <v>2071.4499999999998</v>
      </c>
      <c r="L489" s="8">
        <v>2071.44</v>
      </c>
      <c r="M489" s="8">
        <v>2071.44</v>
      </c>
      <c r="N489" s="8">
        <v>2133.6</v>
      </c>
      <c r="O489" s="8">
        <v>2133.6</v>
      </c>
      <c r="P489" s="8">
        <v>2133.6</v>
      </c>
      <c r="Q489" s="8">
        <v>2133.59</v>
      </c>
      <c r="R489" s="8">
        <v>2133.59</v>
      </c>
      <c r="S489" s="8">
        <v>2133.6</v>
      </c>
      <c r="T489" s="8">
        <v>2133.58</v>
      </c>
      <c r="U489" s="125">
        <f t="shared" si="35"/>
        <v>25292.42</v>
      </c>
      <c r="W489" s="127" t="str">
        <f t="shared" si="36"/>
        <v>510201505921</v>
      </c>
      <c r="X489" s="128">
        <f>VLOOKUP(W489,Factors!$F$4:$H$6200,3,FALSE)</f>
        <v>0.10960000000000003</v>
      </c>
      <c r="Y489" s="127" t="str">
        <f>VLOOKUP(W489,Factors!$F$4:$H$6200,2,FALSE)</f>
        <v>3-factor</v>
      </c>
      <c r="Z489" s="129">
        <f t="shared" si="37"/>
        <v>2772.0492320000008</v>
      </c>
      <c r="AA489" s="129">
        <f t="shared" si="38"/>
        <v>22520.370767999997</v>
      </c>
      <c r="AB489" s="129">
        <f t="shared" si="39"/>
        <v>25292.42</v>
      </c>
    </row>
    <row r="490" spans="1:28" ht="15.75" thickBot="1" x14ac:dyDescent="0.3">
      <c r="A490" s="141" t="s">
        <v>943</v>
      </c>
      <c r="B490" s="4" t="s">
        <v>1142</v>
      </c>
      <c r="C490" s="4" t="s">
        <v>1143</v>
      </c>
      <c r="D490" s="4" t="s">
        <v>1010</v>
      </c>
      <c r="E490" s="4" t="s">
        <v>1011</v>
      </c>
      <c r="F490" s="4" t="s">
        <v>108</v>
      </c>
      <c r="G490" s="4" t="s">
        <v>109</v>
      </c>
      <c r="H490" s="4" t="s">
        <v>1012</v>
      </c>
      <c r="I490" s="8">
        <v>14940.47</v>
      </c>
      <c r="J490" s="8">
        <v>13228.74</v>
      </c>
      <c r="K490" s="8">
        <v>11904.03</v>
      </c>
      <c r="L490" s="8">
        <v>13887.47</v>
      </c>
      <c r="M490" s="8">
        <v>14897.92</v>
      </c>
      <c r="N490" s="8">
        <v>16243.91</v>
      </c>
      <c r="O490" s="8">
        <v>16521</v>
      </c>
      <c r="P490" s="8">
        <v>15073.74</v>
      </c>
      <c r="Q490" s="8">
        <v>16521</v>
      </c>
      <c r="R490" s="8">
        <v>13271.93</v>
      </c>
      <c r="S490" s="8">
        <v>10143.290000000001</v>
      </c>
      <c r="T490" s="8">
        <v>13517.18</v>
      </c>
      <c r="U490" s="125">
        <f t="shared" si="35"/>
        <v>170150.68000000002</v>
      </c>
      <c r="W490" s="127" t="str">
        <f t="shared" si="36"/>
        <v>510451207921</v>
      </c>
      <c r="X490" s="128">
        <f>VLOOKUP(W490,Factors!$F$4:$H$6200,3,FALSE)</f>
        <v>0.10960000000000003</v>
      </c>
      <c r="Y490" s="127" t="str">
        <f>VLOOKUP(W490,Factors!$F$4:$H$6200,2,FALSE)</f>
        <v>3-factor</v>
      </c>
      <c r="Z490" s="129">
        <f t="shared" si="37"/>
        <v>18648.514528000007</v>
      </c>
      <c r="AA490" s="129">
        <f t="shared" si="38"/>
        <v>151502.16547200002</v>
      </c>
      <c r="AB490" s="129">
        <f t="shared" si="39"/>
        <v>170150.68000000002</v>
      </c>
    </row>
    <row r="491" spans="1:28" ht="15.75" thickBot="1" x14ac:dyDescent="0.3">
      <c r="A491" s="141" t="s">
        <v>943</v>
      </c>
      <c r="B491" s="4" t="s">
        <v>1142</v>
      </c>
      <c r="C491" s="4" t="s">
        <v>1143</v>
      </c>
      <c r="D491" s="4" t="s">
        <v>1010</v>
      </c>
      <c r="E491" s="4" t="s">
        <v>1011</v>
      </c>
      <c r="F491" s="4" t="s">
        <v>110</v>
      </c>
      <c r="G491" s="4" t="s">
        <v>111</v>
      </c>
      <c r="H491" s="4" t="s">
        <v>1012</v>
      </c>
      <c r="I491" s="11"/>
      <c r="J491" s="11"/>
      <c r="K491" s="11"/>
      <c r="L491" s="11"/>
      <c r="M491" s="11"/>
      <c r="N491" s="11"/>
      <c r="O491" s="11"/>
      <c r="P491" s="11"/>
      <c r="Q491" s="11"/>
      <c r="R491" s="10">
        <v>303.22000000000003</v>
      </c>
      <c r="S491" s="11"/>
      <c r="T491" s="11"/>
      <c r="U491" s="125">
        <f t="shared" si="35"/>
        <v>303.22000000000003</v>
      </c>
      <c r="W491" s="127" t="str">
        <f t="shared" si="36"/>
        <v>510451207921</v>
      </c>
      <c r="X491" s="128">
        <f>VLOOKUP(W491,Factors!$F$4:$H$6200,3,FALSE)</f>
        <v>0.10960000000000003</v>
      </c>
      <c r="Y491" s="127" t="str">
        <f>VLOOKUP(W491,Factors!$F$4:$H$6200,2,FALSE)</f>
        <v>3-factor</v>
      </c>
      <c r="Z491" s="129">
        <f t="shared" si="37"/>
        <v>33.232912000000013</v>
      </c>
      <c r="AA491" s="129">
        <f t="shared" si="38"/>
        <v>269.98708800000003</v>
      </c>
      <c r="AB491" s="129">
        <f t="shared" si="39"/>
        <v>303.22000000000003</v>
      </c>
    </row>
    <row r="492" spans="1:28" ht="15.75" thickBot="1" x14ac:dyDescent="0.3">
      <c r="A492" s="141" t="s">
        <v>943</v>
      </c>
      <c r="B492" s="4" t="s">
        <v>1142</v>
      </c>
      <c r="C492" s="4" t="s">
        <v>1143</v>
      </c>
      <c r="D492" s="4" t="s">
        <v>1010</v>
      </c>
      <c r="E492" s="4" t="s">
        <v>1011</v>
      </c>
      <c r="F492" s="4" t="s">
        <v>112</v>
      </c>
      <c r="G492" s="4" t="s">
        <v>113</v>
      </c>
      <c r="H492" s="4" t="s">
        <v>1012</v>
      </c>
      <c r="I492" s="8">
        <v>2097.44</v>
      </c>
      <c r="J492" s="8">
        <v>2097.44</v>
      </c>
      <c r="K492" s="8">
        <v>2097.46</v>
      </c>
      <c r="L492" s="8">
        <v>2097.4499999999998</v>
      </c>
      <c r="M492" s="8">
        <v>2097.44</v>
      </c>
      <c r="N492" s="8">
        <v>2217.29</v>
      </c>
      <c r="O492" s="8">
        <v>2255.12</v>
      </c>
      <c r="P492" s="8">
        <v>2255.12</v>
      </c>
      <c r="Q492" s="8">
        <v>2255.12</v>
      </c>
      <c r="R492" s="8">
        <v>2255.15</v>
      </c>
      <c r="S492" s="8">
        <v>2255.15</v>
      </c>
      <c r="T492" s="8">
        <v>2255.14</v>
      </c>
      <c r="U492" s="125">
        <f t="shared" si="35"/>
        <v>26235.32</v>
      </c>
      <c r="W492" s="127" t="str">
        <f t="shared" si="36"/>
        <v>510451207921</v>
      </c>
      <c r="X492" s="128">
        <f>VLOOKUP(W492,Factors!$F$4:$H$6200,3,FALSE)</f>
        <v>0.10960000000000003</v>
      </c>
      <c r="Y492" s="127" t="str">
        <f>VLOOKUP(W492,Factors!$F$4:$H$6200,2,FALSE)</f>
        <v>3-factor</v>
      </c>
      <c r="Z492" s="129">
        <f t="shared" si="37"/>
        <v>2875.3910720000008</v>
      </c>
      <c r="AA492" s="129">
        <f t="shared" si="38"/>
        <v>23359.928927999998</v>
      </c>
      <c r="AB492" s="129">
        <f t="shared" si="39"/>
        <v>26235.32</v>
      </c>
    </row>
    <row r="493" spans="1:28" ht="15.75" thickBot="1" x14ac:dyDescent="0.3">
      <c r="A493" s="141" t="s">
        <v>943</v>
      </c>
      <c r="B493" s="4" t="s">
        <v>1144</v>
      </c>
      <c r="C493" s="4" t="s">
        <v>1145</v>
      </c>
      <c r="D493" s="4" t="s">
        <v>1010</v>
      </c>
      <c r="E493" s="4" t="s">
        <v>1011</v>
      </c>
      <c r="F493" s="4" t="s">
        <v>108</v>
      </c>
      <c r="G493" s="4" t="s">
        <v>109</v>
      </c>
      <c r="H493" s="4" t="s">
        <v>1012</v>
      </c>
      <c r="I493" s="8">
        <v>8033.08</v>
      </c>
      <c r="J493" s="8">
        <v>4308.6499999999996</v>
      </c>
      <c r="K493" s="8">
        <v>7028.95</v>
      </c>
      <c r="L493" s="8">
        <v>6928.75</v>
      </c>
      <c r="M493" s="8">
        <v>8836.66</v>
      </c>
      <c r="N493" s="8">
        <v>9101.84</v>
      </c>
      <c r="O493" s="8">
        <v>22632.14</v>
      </c>
      <c r="P493" s="8">
        <v>23530.09</v>
      </c>
      <c r="Q493" s="8">
        <v>24768.52</v>
      </c>
      <c r="R493" s="8">
        <v>23642.68</v>
      </c>
      <c r="S493" s="8">
        <v>24768.52</v>
      </c>
      <c r="T493" s="8">
        <v>20563.560000000001</v>
      </c>
      <c r="U493" s="125">
        <f t="shared" si="35"/>
        <v>184143.43999999997</v>
      </c>
      <c r="W493" s="127" t="str">
        <f t="shared" si="36"/>
        <v>510501207921</v>
      </c>
      <c r="X493" s="128">
        <f>VLOOKUP(W493,Factors!$F$4:$H$6200,3,FALSE)</f>
        <v>0.10960000000000003</v>
      </c>
      <c r="Y493" s="127" t="str">
        <f>VLOOKUP(W493,Factors!$F$4:$H$6200,2,FALSE)</f>
        <v>3-factor</v>
      </c>
      <c r="Z493" s="129">
        <f t="shared" si="37"/>
        <v>20182.121024000004</v>
      </c>
      <c r="AA493" s="129">
        <f t="shared" si="38"/>
        <v>163961.31897599998</v>
      </c>
      <c r="AB493" s="129">
        <f t="shared" si="39"/>
        <v>184143.43999999997</v>
      </c>
    </row>
    <row r="494" spans="1:28" ht="15.75" thickBot="1" x14ac:dyDescent="0.3">
      <c r="A494" s="141" t="s">
        <v>943</v>
      </c>
      <c r="B494" s="4" t="s">
        <v>1144</v>
      </c>
      <c r="C494" s="4" t="s">
        <v>1145</v>
      </c>
      <c r="D494" s="4" t="s">
        <v>1010</v>
      </c>
      <c r="E494" s="4" t="s">
        <v>1011</v>
      </c>
      <c r="F494" s="4" t="s">
        <v>110</v>
      </c>
      <c r="G494" s="4" t="s">
        <v>111</v>
      </c>
      <c r="H494" s="4" t="s">
        <v>1012</v>
      </c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0">
        <v>303.2</v>
      </c>
      <c r="T494" s="11"/>
      <c r="U494" s="125">
        <f t="shared" si="35"/>
        <v>303.2</v>
      </c>
      <c r="W494" s="127" t="str">
        <f t="shared" si="36"/>
        <v>510501207921</v>
      </c>
      <c r="X494" s="128">
        <f>VLOOKUP(W494,Factors!$F$4:$H$6200,3,FALSE)</f>
        <v>0.10960000000000003</v>
      </c>
      <c r="Y494" s="127" t="str">
        <f>VLOOKUP(W494,Factors!$F$4:$H$6200,2,FALSE)</f>
        <v>3-factor</v>
      </c>
      <c r="Z494" s="129">
        <f t="shared" si="37"/>
        <v>33.230720000000005</v>
      </c>
      <c r="AA494" s="129">
        <f t="shared" si="38"/>
        <v>269.96927999999997</v>
      </c>
      <c r="AB494" s="129">
        <f t="shared" si="39"/>
        <v>303.2</v>
      </c>
    </row>
    <row r="495" spans="1:28" ht="15.75" thickBot="1" x14ac:dyDescent="0.3">
      <c r="A495" s="141" t="s">
        <v>943</v>
      </c>
      <c r="B495" s="4" t="s">
        <v>1144</v>
      </c>
      <c r="C495" s="4" t="s">
        <v>1145</v>
      </c>
      <c r="D495" s="4" t="s">
        <v>1010</v>
      </c>
      <c r="E495" s="4" t="s">
        <v>1011</v>
      </c>
      <c r="F495" s="4" t="s">
        <v>112</v>
      </c>
      <c r="G495" s="4" t="s">
        <v>113</v>
      </c>
      <c r="H495" s="4" t="s">
        <v>1012</v>
      </c>
      <c r="I495" s="8">
        <v>1096.52</v>
      </c>
      <c r="J495" s="8">
        <v>1096.51</v>
      </c>
      <c r="K495" s="8">
        <v>1096.53</v>
      </c>
      <c r="L495" s="8">
        <v>1206.22</v>
      </c>
      <c r="M495" s="8">
        <v>1206.2</v>
      </c>
      <c r="N495" s="8">
        <v>1242.4000000000001</v>
      </c>
      <c r="O495" s="8">
        <v>3089.3</v>
      </c>
      <c r="P495" s="8">
        <v>3380.92</v>
      </c>
      <c r="Q495" s="8">
        <v>3380.92</v>
      </c>
      <c r="R495" s="8">
        <v>3380.92</v>
      </c>
      <c r="S495" s="8">
        <v>3380.92</v>
      </c>
      <c r="T495" s="8">
        <v>3380.89</v>
      </c>
      <c r="U495" s="125">
        <f t="shared" si="35"/>
        <v>26938.25</v>
      </c>
      <c r="W495" s="127" t="str">
        <f t="shared" si="36"/>
        <v>510501207921</v>
      </c>
      <c r="X495" s="128">
        <f>VLOOKUP(W495,Factors!$F$4:$H$6200,3,FALSE)</f>
        <v>0.10960000000000003</v>
      </c>
      <c r="Y495" s="127" t="str">
        <f>VLOOKUP(W495,Factors!$F$4:$H$6200,2,FALSE)</f>
        <v>3-factor</v>
      </c>
      <c r="Z495" s="129">
        <f t="shared" si="37"/>
        <v>2952.4322000000006</v>
      </c>
      <c r="AA495" s="129">
        <f t="shared" si="38"/>
        <v>23985.817800000001</v>
      </c>
      <c r="AB495" s="129">
        <f t="shared" si="39"/>
        <v>26938.25</v>
      </c>
    </row>
    <row r="496" spans="1:28" ht="15.75" thickBot="1" x14ac:dyDescent="0.3">
      <c r="A496" s="141" t="s">
        <v>943</v>
      </c>
      <c r="B496" s="4" t="s">
        <v>1144</v>
      </c>
      <c r="C496" s="4" t="s">
        <v>1145</v>
      </c>
      <c r="D496" s="4" t="s">
        <v>944</v>
      </c>
      <c r="E496" s="4" t="s">
        <v>945</v>
      </c>
      <c r="F496" s="4" t="s">
        <v>108</v>
      </c>
      <c r="G496" s="4" t="s">
        <v>109</v>
      </c>
      <c r="H496" s="4" t="s">
        <v>440</v>
      </c>
      <c r="I496" s="10">
        <v>13049.84</v>
      </c>
      <c r="J496" s="10">
        <v>11744.86</v>
      </c>
      <c r="K496" s="10">
        <v>11962.35</v>
      </c>
      <c r="L496" s="10">
        <v>12456.67</v>
      </c>
      <c r="M496" s="10">
        <v>13049.84</v>
      </c>
      <c r="N496" s="10">
        <v>13519.66</v>
      </c>
      <c r="O496" s="10">
        <v>12290.6</v>
      </c>
      <c r="P496" s="10">
        <v>10815.73</v>
      </c>
      <c r="Q496" s="10">
        <v>11061.54</v>
      </c>
      <c r="R496" s="10">
        <v>11061.54</v>
      </c>
      <c r="S496" s="10">
        <v>7323.15</v>
      </c>
      <c r="T496" s="10">
        <v>12290.6</v>
      </c>
      <c r="U496" s="125">
        <f t="shared" si="35"/>
        <v>140626.38</v>
      </c>
      <c r="W496" s="127" t="str">
        <f t="shared" si="36"/>
        <v>510501505921</v>
      </c>
      <c r="X496" s="128">
        <f>VLOOKUP(W496,Factors!$F$4:$H$6200,3,FALSE)</f>
        <v>0.10960000000000003</v>
      </c>
      <c r="Y496" s="127" t="str">
        <f>VLOOKUP(W496,Factors!$F$4:$H$6200,2,FALSE)</f>
        <v>3-factor</v>
      </c>
      <c r="Z496" s="129">
        <f t="shared" si="37"/>
        <v>15412.651248000006</v>
      </c>
      <c r="AA496" s="129">
        <f t="shared" si="38"/>
        <v>125213.728752</v>
      </c>
      <c r="AB496" s="129">
        <f t="shared" si="39"/>
        <v>140626.38</v>
      </c>
    </row>
    <row r="497" spans="1:28" ht="15.75" thickBot="1" x14ac:dyDescent="0.3">
      <c r="A497" s="141" t="s">
        <v>943</v>
      </c>
      <c r="B497" s="4" t="s">
        <v>1144</v>
      </c>
      <c r="C497" s="4" t="s">
        <v>1145</v>
      </c>
      <c r="D497" s="4" t="s">
        <v>944</v>
      </c>
      <c r="E497" s="4" t="s">
        <v>945</v>
      </c>
      <c r="F497" s="4" t="s">
        <v>110</v>
      </c>
      <c r="G497" s="4" t="s">
        <v>111</v>
      </c>
      <c r="H497" s="4" t="s">
        <v>440</v>
      </c>
      <c r="I497" s="8">
        <v>1476.19</v>
      </c>
      <c r="J497" s="8">
        <v>1476.19</v>
      </c>
      <c r="K497" s="8">
        <v>8797.6299999999992</v>
      </c>
      <c r="L497" s="8">
        <v>476.19</v>
      </c>
      <c r="M497" s="8">
        <v>476.19</v>
      </c>
      <c r="N497" s="8">
        <v>476.19</v>
      </c>
      <c r="O497" s="8">
        <v>476.19</v>
      </c>
      <c r="P497" s="8">
        <v>476.19</v>
      </c>
      <c r="Q497" s="7"/>
      <c r="R497" s="7"/>
      <c r="S497" s="8">
        <v>230.46</v>
      </c>
      <c r="T497" s="7"/>
      <c r="U497" s="125">
        <f t="shared" si="35"/>
        <v>14361.42</v>
      </c>
      <c r="W497" s="127" t="str">
        <f t="shared" si="36"/>
        <v>510501505921</v>
      </c>
      <c r="X497" s="128">
        <f>VLOOKUP(W497,Factors!$F$4:$H$6200,3,FALSE)</f>
        <v>0.10960000000000003</v>
      </c>
      <c r="Y497" s="127" t="str">
        <f>VLOOKUP(W497,Factors!$F$4:$H$6200,2,FALSE)</f>
        <v>3-factor</v>
      </c>
      <c r="Z497" s="129">
        <f t="shared" si="37"/>
        <v>1574.0116320000004</v>
      </c>
      <c r="AA497" s="129">
        <f t="shared" si="38"/>
        <v>12787.408368</v>
      </c>
      <c r="AB497" s="129">
        <f t="shared" si="39"/>
        <v>14361.42</v>
      </c>
    </row>
    <row r="498" spans="1:28" ht="15.75" thickBot="1" x14ac:dyDescent="0.3">
      <c r="A498" s="141" t="s">
        <v>943</v>
      </c>
      <c r="B498" s="4" t="s">
        <v>1144</v>
      </c>
      <c r="C498" s="4" t="s">
        <v>1145</v>
      </c>
      <c r="D498" s="4" t="s">
        <v>944</v>
      </c>
      <c r="E498" s="4" t="s">
        <v>945</v>
      </c>
      <c r="F498" s="4" t="s">
        <v>112</v>
      </c>
      <c r="G498" s="4" t="s">
        <v>113</v>
      </c>
      <c r="H498" s="4" t="s">
        <v>440</v>
      </c>
      <c r="I498" s="10">
        <v>1781.3</v>
      </c>
      <c r="J498" s="10">
        <v>1781.3</v>
      </c>
      <c r="K498" s="10">
        <v>1781.3</v>
      </c>
      <c r="L498" s="10">
        <v>1781.3</v>
      </c>
      <c r="M498" s="10">
        <v>1781.3</v>
      </c>
      <c r="N498" s="10">
        <v>1845.44</v>
      </c>
      <c r="O498" s="10">
        <v>1845.44</v>
      </c>
      <c r="P498" s="10">
        <v>1845.43</v>
      </c>
      <c r="Q498" s="10">
        <v>1845.43</v>
      </c>
      <c r="R498" s="10">
        <v>1845.43</v>
      </c>
      <c r="S498" s="10">
        <v>1845.41</v>
      </c>
      <c r="T498" s="10">
        <v>1845.43</v>
      </c>
      <c r="U498" s="125">
        <f t="shared" si="35"/>
        <v>21824.510000000002</v>
      </c>
      <c r="W498" s="127" t="str">
        <f t="shared" si="36"/>
        <v>510501505921</v>
      </c>
      <c r="X498" s="128">
        <f>VLOOKUP(W498,Factors!$F$4:$H$6200,3,FALSE)</f>
        <v>0.10960000000000003</v>
      </c>
      <c r="Y498" s="127" t="str">
        <f>VLOOKUP(W498,Factors!$F$4:$H$6200,2,FALSE)</f>
        <v>3-factor</v>
      </c>
      <c r="Z498" s="129">
        <f t="shared" si="37"/>
        <v>2391.966296000001</v>
      </c>
      <c r="AA498" s="129">
        <f t="shared" si="38"/>
        <v>19432.543704</v>
      </c>
      <c r="AB498" s="129">
        <f t="shared" si="39"/>
        <v>21824.510000000002</v>
      </c>
    </row>
    <row r="499" spans="1:28" ht="15.75" thickBot="1" x14ac:dyDescent="0.3">
      <c r="A499" s="141" t="s">
        <v>943</v>
      </c>
      <c r="B499" s="4" t="s">
        <v>1149</v>
      </c>
      <c r="C499" s="4" t="s">
        <v>1150</v>
      </c>
      <c r="D499" s="4" t="s">
        <v>944</v>
      </c>
      <c r="E499" s="4" t="s">
        <v>945</v>
      </c>
      <c r="F499" s="4" t="s">
        <v>108</v>
      </c>
      <c r="G499" s="4" t="s">
        <v>109</v>
      </c>
      <c r="H499" s="4" t="s">
        <v>440</v>
      </c>
      <c r="I499" s="10">
        <v>67946.22</v>
      </c>
      <c r="J499" s="10">
        <v>63301.14</v>
      </c>
      <c r="K499" s="10">
        <v>61696.53</v>
      </c>
      <c r="L499" s="10">
        <v>76874.78</v>
      </c>
      <c r="M499" s="10">
        <v>81809.570000000007</v>
      </c>
      <c r="N499" s="10">
        <v>70417.75</v>
      </c>
      <c r="O499" s="10">
        <v>94730.07</v>
      </c>
      <c r="P499" s="10">
        <v>90813.09</v>
      </c>
      <c r="Q499" s="10">
        <v>94316.38</v>
      </c>
      <c r="R499" s="10">
        <v>85747.32</v>
      </c>
      <c r="S499" s="10">
        <v>84946.17</v>
      </c>
      <c r="T499" s="10">
        <v>77917.03</v>
      </c>
      <c r="U499" s="125">
        <f t="shared" si="35"/>
        <v>950516.05000000016</v>
      </c>
      <c r="W499" s="127" t="str">
        <f t="shared" si="36"/>
        <v>510601505921</v>
      </c>
      <c r="X499" s="128">
        <f>VLOOKUP(W499,Factors!$F$4:$H$6200,3,FALSE)</f>
        <v>0.10960000000000003</v>
      </c>
      <c r="Y499" s="127" t="str">
        <f>VLOOKUP(W499,Factors!$F$4:$H$6200,2,FALSE)</f>
        <v>3-factor</v>
      </c>
      <c r="Z499" s="129">
        <f t="shared" si="37"/>
        <v>104176.55908000005</v>
      </c>
      <c r="AA499" s="129">
        <f t="shared" si="38"/>
        <v>846339.49092000013</v>
      </c>
      <c r="AB499" s="129">
        <f t="shared" si="39"/>
        <v>950516.05000000016</v>
      </c>
    </row>
    <row r="500" spans="1:28" ht="15.75" thickBot="1" x14ac:dyDescent="0.3">
      <c r="A500" s="141" t="s">
        <v>943</v>
      </c>
      <c r="B500" s="4" t="s">
        <v>1149</v>
      </c>
      <c r="C500" s="4" t="s">
        <v>1150</v>
      </c>
      <c r="D500" s="4" t="s">
        <v>944</v>
      </c>
      <c r="E500" s="4" t="s">
        <v>945</v>
      </c>
      <c r="F500" s="4" t="s">
        <v>110</v>
      </c>
      <c r="G500" s="4" t="s">
        <v>111</v>
      </c>
      <c r="H500" s="4" t="s">
        <v>440</v>
      </c>
      <c r="I500" s="8">
        <v>833.33</v>
      </c>
      <c r="J500" s="8">
        <v>833.33</v>
      </c>
      <c r="K500" s="8">
        <v>833.33</v>
      </c>
      <c r="L500" s="8">
        <v>833.33</v>
      </c>
      <c r="M500" s="8">
        <v>833.33</v>
      </c>
      <c r="N500" s="8">
        <v>833.33</v>
      </c>
      <c r="O500" s="8">
        <v>833.33</v>
      </c>
      <c r="P500" s="8">
        <v>833.33</v>
      </c>
      <c r="Q500" s="8">
        <v>833.33</v>
      </c>
      <c r="R500" s="7"/>
      <c r="S500" s="8">
        <v>303.22000000000003</v>
      </c>
      <c r="T500" s="7"/>
      <c r="U500" s="125">
        <f t="shared" si="35"/>
        <v>7803.1900000000005</v>
      </c>
      <c r="W500" s="127" t="str">
        <f t="shared" si="36"/>
        <v>510601505921</v>
      </c>
      <c r="X500" s="128">
        <f>VLOOKUP(W500,Factors!$F$4:$H$6200,3,FALSE)</f>
        <v>0.10960000000000003</v>
      </c>
      <c r="Y500" s="127" t="str">
        <f>VLOOKUP(W500,Factors!$F$4:$H$6200,2,FALSE)</f>
        <v>3-factor</v>
      </c>
      <c r="Z500" s="129">
        <f t="shared" si="37"/>
        <v>855.22962400000029</v>
      </c>
      <c r="AA500" s="129">
        <f t="shared" si="38"/>
        <v>6947.960376</v>
      </c>
      <c r="AB500" s="129">
        <f t="shared" si="39"/>
        <v>7803.1900000000005</v>
      </c>
    </row>
    <row r="501" spans="1:28" ht="15.75" thickBot="1" x14ac:dyDescent="0.3">
      <c r="A501" s="141" t="s">
        <v>943</v>
      </c>
      <c r="B501" s="4" t="s">
        <v>1149</v>
      </c>
      <c r="C501" s="4" t="s">
        <v>1150</v>
      </c>
      <c r="D501" s="4" t="s">
        <v>944</v>
      </c>
      <c r="E501" s="4" t="s">
        <v>945</v>
      </c>
      <c r="F501" s="4" t="s">
        <v>112</v>
      </c>
      <c r="G501" s="4" t="s">
        <v>113</v>
      </c>
      <c r="H501" s="4" t="s">
        <v>440</v>
      </c>
      <c r="I501" s="10">
        <v>9700.9</v>
      </c>
      <c r="J501" s="10">
        <v>10108.35</v>
      </c>
      <c r="K501" s="10">
        <v>10288.870000000001</v>
      </c>
      <c r="L501" s="10">
        <v>11592.31</v>
      </c>
      <c r="M501" s="10">
        <v>11592.29</v>
      </c>
      <c r="N501" s="10">
        <v>9350.08</v>
      </c>
      <c r="O501" s="10">
        <v>13310.42</v>
      </c>
      <c r="P501" s="10">
        <v>13310.41</v>
      </c>
      <c r="Q501" s="10">
        <v>13310.41</v>
      </c>
      <c r="R501" s="10">
        <v>13310.39</v>
      </c>
      <c r="S501" s="10">
        <v>13310.4</v>
      </c>
      <c r="T501" s="10">
        <v>13310.41</v>
      </c>
      <c r="U501" s="125">
        <f t="shared" si="35"/>
        <v>142495.24</v>
      </c>
      <c r="W501" s="127" t="str">
        <f t="shared" si="36"/>
        <v>510601505921</v>
      </c>
      <c r="X501" s="128">
        <f>VLOOKUP(W501,Factors!$F$4:$H$6200,3,FALSE)</f>
        <v>0.10960000000000003</v>
      </c>
      <c r="Y501" s="127" t="str">
        <f>VLOOKUP(W501,Factors!$F$4:$H$6200,2,FALSE)</f>
        <v>3-factor</v>
      </c>
      <c r="Z501" s="129">
        <f t="shared" si="37"/>
        <v>15617.478304000004</v>
      </c>
      <c r="AA501" s="129">
        <f t="shared" si="38"/>
        <v>126877.76169599999</v>
      </c>
      <c r="AB501" s="129">
        <f t="shared" si="39"/>
        <v>142495.24</v>
      </c>
    </row>
    <row r="502" spans="1:28" ht="15.75" thickBot="1" x14ac:dyDescent="0.3">
      <c r="A502" s="141" t="s">
        <v>943</v>
      </c>
      <c r="B502" s="4" t="s">
        <v>1151</v>
      </c>
      <c r="C502" s="4" t="s">
        <v>1152</v>
      </c>
      <c r="D502" s="4" t="s">
        <v>944</v>
      </c>
      <c r="E502" s="4" t="s">
        <v>945</v>
      </c>
      <c r="F502" s="4" t="s">
        <v>108</v>
      </c>
      <c r="G502" s="4" t="s">
        <v>109</v>
      </c>
      <c r="H502" s="4" t="s">
        <v>440</v>
      </c>
      <c r="I502" s="8">
        <v>17455.150000000001</v>
      </c>
      <c r="J502" s="8">
        <v>14850.8</v>
      </c>
      <c r="K502" s="8">
        <v>12483.1</v>
      </c>
      <c r="L502" s="8">
        <v>17983.38</v>
      </c>
      <c r="M502" s="8">
        <v>13671.04</v>
      </c>
      <c r="N502" s="8">
        <v>19539.68</v>
      </c>
      <c r="O502" s="8">
        <v>18483.46</v>
      </c>
      <c r="P502" s="8">
        <v>17084.71</v>
      </c>
      <c r="Q502" s="8">
        <v>17207.53</v>
      </c>
      <c r="R502" s="8">
        <v>17647.98</v>
      </c>
      <c r="S502" s="8">
        <v>17790.47</v>
      </c>
      <c r="T502" s="8">
        <v>14689.35</v>
      </c>
      <c r="U502" s="125">
        <f t="shared" si="35"/>
        <v>198886.65</v>
      </c>
      <c r="W502" s="127" t="str">
        <f t="shared" si="36"/>
        <v>510651505921</v>
      </c>
      <c r="X502" s="128">
        <f>VLOOKUP(W502,Factors!$F$4:$H$6200,3,FALSE)</f>
        <v>0.10960000000000003</v>
      </c>
      <c r="Y502" s="127" t="str">
        <f>VLOOKUP(W502,Factors!$F$4:$H$6200,2,FALSE)</f>
        <v>3-factor</v>
      </c>
      <c r="Z502" s="129">
        <f t="shared" si="37"/>
        <v>21797.976840000007</v>
      </c>
      <c r="AA502" s="129">
        <f t="shared" si="38"/>
        <v>177088.67315999998</v>
      </c>
      <c r="AB502" s="129">
        <f t="shared" si="39"/>
        <v>198886.65</v>
      </c>
    </row>
    <row r="503" spans="1:28" ht="15.75" thickBot="1" x14ac:dyDescent="0.3">
      <c r="A503" s="141" t="s">
        <v>943</v>
      </c>
      <c r="B503" s="4" t="s">
        <v>1151</v>
      </c>
      <c r="C503" s="4" t="s">
        <v>1152</v>
      </c>
      <c r="D503" s="4" t="s">
        <v>944</v>
      </c>
      <c r="E503" s="4" t="s">
        <v>945</v>
      </c>
      <c r="F503" s="4" t="s">
        <v>112</v>
      </c>
      <c r="G503" s="4" t="s">
        <v>113</v>
      </c>
      <c r="H503" s="4" t="s">
        <v>440</v>
      </c>
      <c r="I503" s="10">
        <v>2609.7800000000002</v>
      </c>
      <c r="J503" s="10">
        <v>2546.09</v>
      </c>
      <c r="K503" s="10">
        <v>2578.0500000000002</v>
      </c>
      <c r="L503" s="10">
        <v>2609.77</v>
      </c>
      <c r="M503" s="10">
        <v>2514.27</v>
      </c>
      <c r="N503" s="10">
        <v>2643.14</v>
      </c>
      <c r="O503" s="10">
        <v>2643.04</v>
      </c>
      <c r="P503" s="10">
        <v>2610.48</v>
      </c>
      <c r="Q503" s="10">
        <v>2578.0700000000002</v>
      </c>
      <c r="R503" s="10">
        <v>2740.52</v>
      </c>
      <c r="S503" s="10">
        <v>2578.0700000000002</v>
      </c>
      <c r="T503" s="10">
        <v>2675.55</v>
      </c>
      <c r="U503" s="125">
        <f t="shared" si="35"/>
        <v>31326.829999999998</v>
      </c>
      <c r="W503" s="127" t="str">
        <f t="shared" si="36"/>
        <v>510651505921</v>
      </c>
      <c r="X503" s="128">
        <f>VLOOKUP(W503,Factors!$F$4:$H$6200,3,FALSE)</f>
        <v>0.10960000000000003</v>
      </c>
      <c r="Y503" s="127" t="str">
        <f>VLOOKUP(W503,Factors!$F$4:$H$6200,2,FALSE)</f>
        <v>3-factor</v>
      </c>
      <c r="Z503" s="129">
        <f t="shared" si="37"/>
        <v>3433.4205680000009</v>
      </c>
      <c r="AA503" s="129">
        <f t="shared" si="38"/>
        <v>27893.409431999997</v>
      </c>
      <c r="AB503" s="129">
        <f t="shared" si="39"/>
        <v>31326.829999999998</v>
      </c>
    </row>
    <row r="504" spans="1:28" ht="15.75" thickBot="1" x14ac:dyDescent="0.3">
      <c r="A504" s="141" t="s">
        <v>943</v>
      </c>
      <c r="B504" s="4" t="s">
        <v>926</v>
      </c>
      <c r="C504" s="4" t="s">
        <v>927</v>
      </c>
      <c r="D504" s="4" t="s">
        <v>944</v>
      </c>
      <c r="E504" s="4" t="s">
        <v>945</v>
      </c>
      <c r="F504" s="4" t="s">
        <v>108</v>
      </c>
      <c r="G504" s="4" t="s">
        <v>109</v>
      </c>
      <c r="H504" s="4" t="s">
        <v>440</v>
      </c>
      <c r="I504" s="10">
        <v>19086.349999999999</v>
      </c>
      <c r="J504" s="10">
        <v>32851.699999999997</v>
      </c>
      <c r="K504" s="10">
        <v>31882.080000000002</v>
      </c>
      <c r="L504" s="10">
        <v>43386.080000000002</v>
      </c>
      <c r="M504" s="10">
        <v>45399.49</v>
      </c>
      <c r="N504" s="10">
        <v>42544.79</v>
      </c>
      <c r="O504" s="10">
        <v>46006.09</v>
      </c>
      <c r="P504" s="10">
        <v>44060.38</v>
      </c>
      <c r="Q504" s="10">
        <v>46008.07</v>
      </c>
      <c r="R504" s="10">
        <v>43216.73</v>
      </c>
      <c r="S504" s="10">
        <v>42122.05</v>
      </c>
      <c r="T504" s="10">
        <v>39986.61</v>
      </c>
      <c r="U504" s="125">
        <f t="shared" si="35"/>
        <v>476550.42</v>
      </c>
      <c r="W504" s="127" t="str">
        <f t="shared" si="36"/>
        <v>520101505921</v>
      </c>
      <c r="X504" s="128">
        <f>VLOOKUP(W504,Factors!$F$4:$H$6200,3,FALSE)</f>
        <v>0.10960000000000003</v>
      </c>
      <c r="Y504" s="127" t="str">
        <f>VLOOKUP(W504,Factors!$F$4:$H$6200,2,FALSE)</f>
        <v>3-factor</v>
      </c>
      <c r="Z504" s="129">
        <f t="shared" si="37"/>
        <v>52229.92603200001</v>
      </c>
      <c r="AA504" s="129">
        <f t="shared" si="38"/>
        <v>424320.493968</v>
      </c>
      <c r="AB504" s="129">
        <f t="shared" si="39"/>
        <v>476550.42</v>
      </c>
    </row>
    <row r="505" spans="1:28" ht="15.75" thickBot="1" x14ac:dyDescent="0.3">
      <c r="A505" s="141" t="s">
        <v>943</v>
      </c>
      <c r="B505" s="4" t="s">
        <v>926</v>
      </c>
      <c r="C505" s="4" t="s">
        <v>927</v>
      </c>
      <c r="D505" s="4" t="s">
        <v>944</v>
      </c>
      <c r="E505" s="4" t="s">
        <v>945</v>
      </c>
      <c r="F505" s="4" t="s">
        <v>110</v>
      </c>
      <c r="G505" s="4" t="s">
        <v>111</v>
      </c>
      <c r="H505" s="4" t="s">
        <v>440</v>
      </c>
      <c r="I505" s="7"/>
      <c r="J505" s="7"/>
      <c r="K505" s="8">
        <v>416.67</v>
      </c>
      <c r="L505" s="8">
        <v>416.67</v>
      </c>
      <c r="M505" s="8">
        <v>416.67</v>
      </c>
      <c r="N505" s="8">
        <v>416.67</v>
      </c>
      <c r="O505" s="8">
        <v>416.67</v>
      </c>
      <c r="P505" s="8">
        <v>416.67</v>
      </c>
      <c r="Q505" s="8">
        <v>416.67</v>
      </c>
      <c r="R505" s="8">
        <v>416.67</v>
      </c>
      <c r="S505" s="8">
        <v>416.67</v>
      </c>
      <c r="T505" s="8">
        <v>416.67</v>
      </c>
      <c r="U505" s="125">
        <f t="shared" si="35"/>
        <v>4166.7</v>
      </c>
      <c r="W505" s="127" t="str">
        <f t="shared" si="36"/>
        <v>520101505921</v>
      </c>
      <c r="X505" s="128">
        <f>VLOOKUP(W505,Factors!$F$4:$H$6200,3,FALSE)</f>
        <v>0.10960000000000003</v>
      </c>
      <c r="Y505" s="127" t="str">
        <f>VLOOKUP(W505,Factors!$F$4:$H$6200,2,FALSE)</f>
        <v>3-factor</v>
      </c>
      <c r="Z505" s="129">
        <f t="shared" si="37"/>
        <v>456.67032000000012</v>
      </c>
      <c r="AA505" s="129">
        <f t="shared" si="38"/>
        <v>3710.0296799999996</v>
      </c>
      <c r="AB505" s="129">
        <f t="shared" si="39"/>
        <v>4166.7</v>
      </c>
    </row>
    <row r="506" spans="1:28" ht="15.75" thickBot="1" x14ac:dyDescent="0.3">
      <c r="A506" s="141" t="s">
        <v>943</v>
      </c>
      <c r="B506" s="4" t="s">
        <v>926</v>
      </c>
      <c r="C506" s="4" t="s">
        <v>927</v>
      </c>
      <c r="D506" s="4" t="s">
        <v>944</v>
      </c>
      <c r="E506" s="4" t="s">
        <v>945</v>
      </c>
      <c r="F506" s="4" t="s">
        <v>112</v>
      </c>
      <c r="G506" s="4" t="s">
        <v>113</v>
      </c>
      <c r="H506" s="4" t="s">
        <v>440</v>
      </c>
      <c r="I506" s="10">
        <v>2605.2800000000002</v>
      </c>
      <c r="J506" s="10">
        <v>5087.75</v>
      </c>
      <c r="K506" s="10">
        <v>5312.64</v>
      </c>
      <c r="L506" s="10">
        <v>6251.08</v>
      </c>
      <c r="M506" s="10">
        <v>6251.08</v>
      </c>
      <c r="N506" s="10">
        <v>6330.75</v>
      </c>
      <c r="O506" s="10">
        <v>6330.74</v>
      </c>
      <c r="P506" s="10">
        <v>6330.76</v>
      </c>
      <c r="Q506" s="10">
        <v>6330.74</v>
      </c>
      <c r="R506" s="10">
        <v>6330.72</v>
      </c>
      <c r="S506" s="10">
        <v>6330.72</v>
      </c>
      <c r="T506" s="10">
        <v>6330.76</v>
      </c>
      <c r="U506" s="125">
        <f t="shared" si="35"/>
        <v>69823.02</v>
      </c>
      <c r="W506" s="127" t="str">
        <f t="shared" si="36"/>
        <v>520101505921</v>
      </c>
      <c r="X506" s="128">
        <f>VLOOKUP(W506,Factors!$F$4:$H$6200,3,FALSE)</f>
        <v>0.10960000000000003</v>
      </c>
      <c r="Y506" s="127" t="str">
        <f>VLOOKUP(W506,Factors!$F$4:$H$6200,2,FALSE)</f>
        <v>3-factor</v>
      </c>
      <c r="Z506" s="129">
        <f t="shared" si="37"/>
        <v>7652.6029920000028</v>
      </c>
      <c r="AA506" s="129">
        <f t="shared" si="38"/>
        <v>62170.417008000004</v>
      </c>
      <c r="AB506" s="129">
        <f t="shared" si="39"/>
        <v>69823.02</v>
      </c>
    </row>
    <row r="507" spans="1:28" ht="15.75" thickBot="1" x14ac:dyDescent="0.3">
      <c r="A507" s="141" t="s">
        <v>943</v>
      </c>
      <c r="B507" s="4" t="s">
        <v>926</v>
      </c>
      <c r="C507" s="4" t="s">
        <v>927</v>
      </c>
      <c r="D507" s="4" t="s">
        <v>972</v>
      </c>
      <c r="E507" s="4" t="s">
        <v>973</v>
      </c>
      <c r="F507" s="4" t="s">
        <v>110</v>
      </c>
      <c r="G507" s="4" t="s">
        <v>111</v>
      </c>
      <c r="H507" s="4" t="s">
        <v>974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8">
        <v>500</v>
      </c>
      <c r="U507" s="125">
        <f t="shared" si="35"/>
        <v>500</v>
      </c>
      <c r="W507" s="127" t="str">
        <f t="shared" si="36"/>
        <v>520101590921</v>
      </c>
      <c r="X507" s="128">
        <f>VLOOKUP(W507,Factors!$F$4:$H$6200,3,FALSE)</f>
        <v>0.11529999999999996</v>
      </c>
      <c r="Y507" s="127" t="str">
        <f>VLOOKUP(W507,Factors!$F$4:$H$6200,2,FALSE)</f>
        <v>Customers-All</v>
      </c>
      <c r="Z507" s="129">
        <f t="shared" si="37"/>
        <v>57.649999999999977</v>
      </c>
      <c r="AA507" s="129">
        <f t="shared" si="38"/>
        <v>442.35</v>
      </c>
      <c r="AB507" s="129">
        <f t="shared" si="39"/>
        <v>500</v>
      </c>
    </row>
    <row r="508" spans="1:28" ht="15.75" thickBot="1" x14ac:dyDescent="0.3">
      <c r="A508" s="141" t="s">
        <v>943</v>
      </c>
      <c r="B508" s="4" t="s">
        <v>926</v>
      </c>
      <c r="C508" s="4" t="s">
        <v>927</v>
      </c>
      <c r="D508" s="4" t="s">
        <v>959</v>
      </c>
      <c r="E508" s="4" t="s">
        <v>960</v>
      </c>
      <c r="F508" s="4" t="s">
        <v>110</v>
      </c>
      <c r="G508" s="4" t="s">
        <v>111</v>
      </c>
      <c r="H508" s="4" t="s">
        <v>961</v>
      </c>
      <c r="I508" s="7"/>
      <c r="J508" s="7"/>
      <c r="K508" s="8">
        <v>500</v>
      </c>
      <c r="L508" s="8">
        <v>500</v>
      </c>
      <c r="M508" s="8">
        <v>500</v>
      </c>
      <c r="N508" s="8">
        <v>500</v>
      </c>
      <c r="O508" s="8">
        <v>500</v>
      </c>
      <c r="P508" s="8">
        <v>500</v>
      </c>
      <c r="Q508" s="8">
        <v>500</v>
      </c>
      <c r="R508" s="8">
        <v>500</v>
      </c>
      <c r="S508" s="8">
        <v>500</v>
      </c>
      <c r="T508" s="7"/>
      <c r="U508" s="125">
        <f t="shared" si="35"/>
        <v>4500</v>
      </c>
      <c r="W508" s="127" t="str">
        <f t="shared" si="36"/>
        <v>520104720921</v>
      </c>
      <c r="X508" s="128">
        <f>VLOOKUP(W508,Factors!$F$4:$H$6200,3,FALSE)</f>
        <v>0.10960000000000003</v>
      </c>
      <c r="Y508" s="127" t="str">
        <f>VLOOKUP(W508,Factors!$F$4:$H$6200,2,FALSE)</f>
        <v>3-factor</v>
      </c>
      <c r="Z508" s="129">
        <f t="shared" si="37"/>
        <v>493.20000000000016</v>
      </c>
      <c r="AA508" s="129">
        <f t="shared" si="38"/>
        <v>4006.7999999999997</v>
      </c>
      <c r="AB508" s="129">
        <f t="shared" si="39"/>
        <v>4500</v>
      </c>
    </row>
    <row r="509" spans="1:28" ht="15.75" thickBot="1" x14ac:dyDescent="0.3">
      <c r="A509" s="141" t="s">
        <v>943</v>
      </c>
      <c r="B509" s="4" t="s">
        <v>889</v>
      </c>
      <c r="C509" s="4" t="s">
        <v>890</v>
      </c>
      <c r="D509" s="4" t="s">
        <v>944</v>
      </c>
      <c r="E509" s="4" t="s">
        <v>945</v>
      </c>
      <c r="F509" s="4" t="s">
        <v>108</v>
      </c>
      <c r="G509" s="4" t="s">
        <v>109</v>
      </c>
      <c r="H509" s="4" t="s">
        <v>440</v>
      </c>
      <c r="I509" s="10">
        <v>3586.5</v>
      </c>
      <c r="J509" s="10">
        <v>3084.1</v>
      </c>
      <c r="K509" s="10">
        <v>1916.66</v>
      </c>
      <c r="L509" s="10">
        <v>3499.38</v>
      </c>
      <c r="M509" s="10">
        <v>3833.34</v>
      </c>
      <c r="N509" s="10">
        <v>3761.84</v>
      </c>
      <c r="O509" s="10">
        <v>3689.85</v>
      </c>
      <c r="P509" s="10">
        <v>7708.75</v>
      </c>
      <c r="Q509" s="10">
        <v>11492.12</v>
      </c>
      <c r="R509" s="10">
        <v>12242.1</v>
      </c>
      <c r="S509" s="10">
        <v>9194.93</v>
      </c>
      <c r="T509" s="10">
        <v>3419.86</v>
      </c>
      <c r="U509" s="125">
        <f t="shared" si="35"/>
        <v>67429.429999999993</v>
      </c>
      <c r="W509" s="127" t="str">
        <f t="shared" si="36"/>
        <v>520201505921</v>
      </c>
      <c r="X509" s="128">
        <f>VLOOKUP(W509,Factors!$F$4:$H$6200,3,FALSE)</f>
        <v>0.10960000000000003</v>
      </c>
      <c r="Y509" s="127" t="str">
        <f>VLOOKUP(W509,Factors!$F$4:$H$6200,2,FALSE)</f>
        <v>3-factor</v>
      </c>
      <c r="Z509" s="129">
        <f t="shared" si="37"/>
        <v>7390.2655280000017</v>
      </c>
      <c r="AA509" s="129">
        <f t="shared" si="38"/>
        <v>60039.164471999989</v>
      </c>
      <c r="AB509" s="129">
        <f t="shared" si="39"/>
        <v>67429.429999999993</v>
      </c>
    </row>
    <row r="510" spans="1:28" ht="15.75" thickBot="1" x14ac:dyDescent="0.3">
      <c r="A510" s="141" t="s">
        <v>943</v>
      </c>
      <c r="B510" s="4" t="s">
        <v>889</v>
      </c>
      <c r="C510" s="4" t="s">
        <v>890</v>
      </c>
      <c r="D510" s="4" t="s">
        <v>944</v>
      </c>
      <c r="E510" s="4" t="s">
        <v>945</v>
      </c>
      <c r="F510" s="4" t="s">
        <v>110</v>
      </c>
      <c r="G510" s="4" t="s">
        <v>111</v>
      </c>
      <c r="H510" s="4" t="s">
        <v>440</v>
      </c>
      <c r="I510" s="8">
        <v>126.53</v>
      </c>
      <c r="J510" s="7"/>
      <c r="K510" s="7"/>
      <c r="L510" s="7"/>
      <c r="M510" s="7"/>
      <c r="N510" s="7"/>
      <c r="O510" s="7"/>
      <c r="P510" s="7"/>
      <c r="Q510" s="7"/>
      <c r="R510" s="7"/>
      <c r="S510" s="8">
        <v>303.2</v>
      </c>
      <c r="T510" s="7"/>
      <c r="U510" s="125">
        <f t="shared" si="35"/>
        <v>429.73</v>
      </c>
      <c r="W510" s="127" t="str">
        <f t="shared" si="36"/>
        <v>520201505921</v>
      </c>
      <c r="X510" s="128">
        <f>VLOOKUP(W510,Factors!$F$4:$H$6200,3,FALSE)</f>
        <v>0.10960000000000003</v>
      </c>
      <c r="Y510" s="127" t="str">
        <f>VLOOKUP(W510,Factors!$F$4:$H$6200,2,FALSE)</f>
        <v>3-factor</v>
      </c>
      <c r="Z510" s="129">
        <f t="shared" si="37"/>
        <v>47.098408000000013</v>
      </c>
      <c r="AA510" s="129">
        <f t="shared" si="38"/>
        <v>382.63159200000001</v>
      </c>
      <c r="AB510" s="129">
        <f t="shared" si="39"/>
        <v>429.73</v>
      </c>
    </row>
    <row r="511" spans="1:28" ht="15.75" thickBot="1" x14ac:dyDescent="0.3">
      <c r="A511" s="141" t="s">
        <v>943</v>
      </c>
      <c r="B511" s="4" t="s">
        <v>889</v>
      </c>
      <c r="C511" s="4" t="s">
        <v>890</v>
      </c>
      <c r="D511" s="4" t="s">
        <v>944</v>
      </c>
      <c r="E511" s="4" t="s">
        <v>945</v>
      </c>
      <c r="F511" s="4" t="s">
        <v>112</v>
      </c>
      <c r="G511" s="4" t="s">
        <v>113</v>
      </c>
      <c r="H511" s="4" t="s">
        <v>440</v>
      </c>
      <c r="I511" s="10">
        <v>523.25</v>
      </c>
      <c r="J511" s="10">
        <v>523.25</v>
      </c>
      <c r="K511" s="10">
        <v>523.26</v>
      </c>
      <c r="L511" s="10">
        <v>523.27</v>
      </c>
      <c r="M511" s="10">
        <v>523.26</v>
      </c>
      <c r="N511" s="10">
        <v>540.52</v>
      </c>
      <c r="O511" s="10">
        <v>540.52</v>
      </c>
      <c r="P511" s="10">
        <v>1169.17</v>
      </c>
      <c r="Q511" s="10">
        <v>1797.8</v>
      </c>
      <c r="R511" s="10">
        <v>1797.81</v>
      </c>
      <c r="S511" s="10">
        <v>1740.67</v>
      </c>
      <c r="T511" s="10">
        <v>540.51</v>
      </c>
      <c r="U511" s="125">
        <f t="shared" si="35"/>
        <v>10743.29</v>
      </c>
      <c r="W511" s="127" t="str">
        <f t="shared" si="36"/>
        <v>520201505921</v>
      </c>
      <c r="X511" s="128">
        <f>VLOOKUP(W511,Factors!$F$4:$H$6200,3,FALSE)</f>
        <v>0.10960000000000003</v>
      </c>
      <c r="Y511" s="127" t="str">
        <f>VLOOKUP(W511,Factors!$F$4:$H$6200,2,FALSE)</f>
        <v>3-factor</v>
      </c>
      <c r="Z511" s="129">
        <f t="shared" si="37"/>
        <v>1177.4645840000005</v>
      </c>
      <c r="AA511" s="129">
        <f t="shared" si="38"/>
        <v>9565.8254159999997</v>
      </c>
      <c r="AB511" s="129">
        <f t="shared" si="39"/>
        <v>10743.29</v>
      </c>
    </row>
    <row r="512" spans="1:28" ht="15.75" thickBot="1" x14ac:dyDescent="0.3">
      <c r="A512" s="141" t="s">
        <v>943</v>
      </c>
      <c r="B512" s="4" t="s">
        <v>853</v>
      </c>
      <c r="C512" s="4" t="s">
        <v>854</v>
      </c>
      <c r="D512" s="4" t="s">
        <v>944</v>
      </c>
      <c r="E512" s="4" t="s">
        <v>945</v>
      </c>
      <c r="F512" s="4" t="s">
        <v>108</v>
      </c>
      <c r="G512" s="4" t="s">
        <v>109</v>
      </c>
      <c r="H512" s="4" t="s">
        <v>440</v>
      </c>
      <c r="I512" s="10">
        <v>24731.62</v>
      </c>
      <c r="J512" s="10">
        <v>24098.87</v>
      </c>
      <c r="K512" s="10">
        <v>24323.47</v>
      </c>
      <c r="L512" s="10">
        <v>24217.56</v>
      </c>
      <c r="M512" s="10">
        <v>26924.27</v>
      </c>
      <c r="N512" s="10">
        <v>27145.38</v>
      </c>
      <c r="O512" s="10">
        <v>29206.61</v>
      </c>
      <c r="P512" s="10">
        <v>27107.439999999999</v>
      </c>
      <c r="Q512" s="10">
        <v>29321.86</v>
      </c>
      <c r="R512" s="10">
        <v>20826.04</v>
      </c>
      <c r="S512" s="10">
        <v>26119.67</v>
      </c>
      <c r="T512" s="10">
        <v>27020.21</v>
      </c>
      <c r="U512" s="125">
        <f t="shared" si="35"/>
        <v>311043</v>
      </c>
      <c r="W512" s="127" t="str">
        <f t="shared" si="36"/>
        <v>520401505921</v>
      </c>
      <c r="X512" s="128">
        <f>VLOOKUP(W512,Factors!$F$4:$H$6200,3,FALSE)</f>
        <v>0.10960000000000003</v>
      </c>
      <c r="Y512" s="127" t="str">
        <f>VLOOKUP(W512,Factors!$F$4:$H$6200,2,FALSE)</f>
        <v>3-factor</v>
      </c>
      <c r="Z512" s="129">
        <f t="shared" si="37"/>
        <v>34090.312800000007</v>
      </c>
      <c r="AA512" s="129">
        <f t="shared" si="38"/>
        <v>276952.68719999999</v>
      </c>
      <c r="AB512" s="129">
        <f t="shared" si="39"/>
        <v>311043</v>
      </c>
    </row>
    <row r="513" spans="1:28" ht="15.75" thickBot="1" x14ac:dyDescent="0.3">
      <c r="A513" s="141" t="s">
        <v>943</v>
      </c>
      <c r="B513" s="4" t="s">
        <v>853</v>
      </c>
      <c r="C513" s="4" t="s">
        <v>854</v>
      </c>
      <c r="D513" s="4" t="s">
        <v>944</v>
      </c>
      <c r="E513" s="4" t="s">
        <v>945</v>
      </c>
      <c r="F513" s="4" t="s">
        <v>110</v>
      </c>
      <c r="G513" s="4" t="s">
        <v>111</v>
      </c>
      <c r="H513" s="4" t="s">
        <v>440</v>
      </c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8">
        <v>303.2</v>
      </c>
      <c r="T513" s="7"/>
      <c r="U513" s="125">
        <f t="shared" si="35"/>
        <v>303.2</v>
      </c>
      <c r="W513" s="127" t="str">
        <f t="shared" si="36"/>
        <v>520401505921</v>
      </c>
      <c r="X513" s="128">
        <f>VLOOKUP(W513,Factors!$F$4:$H$6200,3,FALSE)</f>
        <v>0.10960000000000003</v>
      </c>
      <c r="Y513" s="127" t="str">
        <f>VLOOKUP(W513,Factors!$F$4:$H$6200,2,FALSE)</f>
        <v>3-factor</v>
      </c>
      <c r="Z513" s="129">
        <f t="shared" si="37"/>
        <v>33.230720000000005</v>
      </c>
      <c r="AA513" s="129">
        <f t="shared" si="38"/>
        <v>269.96927999999997</v>
      </c>
      <c r="AB513" s="129">
        <f t="shared" si="39"/>
        <v>303.2</v>
      </c>
    </row>
    <row r="514" spans="1:28" ht="15.75" thickBot="1" x14ac:dyDescent="0.3">
      <c r="A514" s="141" t="s">
        <v>943</v>
      </c>
      <c r="B514" s="4" t="s">
        <v>853</v>
      </c>
      <c r="C514" s="4" t="s">
        <v>854</v>
      </c>
      <c r="D514" s="4" t="s">
        <v>944</v>
      </c>
      <c r="E514" s="4" t="s">
        <v>945</v>
      </c>
      <c r="F514" s="4" t="s">
        <v>112</v>
      </c>
      <c r="G514" s="4" t="s">
        <v>113</v>
      </c>
      <c r="H514" s="4" t="s">
        <v>440</v>
      </c>
      <c r="I514" s="10">
        <v>3971.46</v>
      </c>
      <c r="J514" s="10">
        <v>3971.44</v>
      </c>
      <c r="K514" s="10">
        <v>3971.44</v>
      </c>
      <c r="L514" s="10">
        <v>3971.47</v>
      </c>
      <c r="M514" s="10">
        <v>3971.46</v>
      </c>
      <c r="N514" s="10">
        <v>4098.8599999999997</v>
      </c>
      <c r="O514" s="10">
        <v>4098.84</v>
      </c>
      <c r="P514" s="10">
        <v>4098.8500000000004</v>
      </c>
      <c r="Q514" s="10">
        <v>4098.84</v>
      </c>
      <c r="R514" s="10">
        <v>4098.88</v>
      </c>
      <c r="S514" s="10">
        <v>4098.82</v>
      </c>
      <c r="T514" s="10">
        <v>4098.83</v>
      </c>
      <c r="U514" s="125">
        <f t="shared" si="35"/>
        <v>48549.19</v>
      </c>
      <c r="W514" s="127" t="str">
        <f t="shared" si="36"/>
        <v>520401505921</v>
      </c>
      <c r="X514" s="128">
        <f>VLOOKUP(W514,Factors!$F$4:$H$6200,3,FALSE)</f>
        <v>0.10960000000000003</v>
      </c>
      <c r="Y514" s="127" t="str">
        <f>VLOOKUP(W514,Factors!$F$4:$H$6200,2,FALSE)</f>
        <v>3-factor</v>
      </c>
      <c r="Z514" s="129">
        <f t="shared" si="37"/>
        <v>5320.9912240000021</v>
      </c>
      <c r="AA514" s="129">
        <f t="shared" si="38"/>
        <v>43228.198775999997</v>
      </c>
      <c r="AB514" s="129">
        <f t="shared" si="39"/>
        <v>48549.19</v>
      </c>
    </row>
    <row r="515" spans="1:28" ht="15.75" thickBot="1" x14ac:dyDescent="0.3">
      <c r="A515" s="141" t="s">
        <v>943</v>
      </c>
      <c r="B515" s="4" t="s">
        <v>1153</v>
      </c>
      <c r="C515" s="4" t="s">
        <v>1154</v>
      </c>
      <c r="D515" s="4" t="s">
        <v>944</v>
      </c>
      <c r="E515" s="4" t="s">
        <v>945</v>
      </c>
      <c r="F515" s="4" t="s">
        <v>108</v>
      </c>
      <c r="G515" s="4" t="s">
        <v>109</v>
      </c>
      <c r="H515" s="4" t="s">
        <v>440</v>
      </c>
      <c r="I515" s="8">
        <v>84769.73</v>
      </c>
      <c r="J515" s="8">
        <v>78245.3</v>
      </c>
      <c r="K515" s="8">
        <v>87506.39</v>
      </c>
      <c r="L515" s="8">
        <v>96371.37</v>
      </c>
      <c r="M515" s="8">
        <v>100353.17</v>
      </c>
      <c r="N515" s="8">
        <v>103124.46</v>
      </c>
      <c r="O515" s="8">
        <v>110175.17</v>
      </c>
      <c r="P515" s="8">
        <v>101098.55</v>
      </c>
      <c r="Q515" s="8">
        <v>107141.31</v>
      </c>
      <c r="R515" s="8">
        <v>96311.02</v>
      </c>
      <c r="S515" s="8">
        <v>92767.91</v>
      </c>
      <c r="T515" s="8">
        <v>95960.85</v>
      </c>
      <c r="U515" s="125">
        <f t="shared" si="35"/>
        <v>1153825.23</v>
      </c>
      <c r="W515" s="127" t="str">
        <f t="shared" si="36"/>
        <v>530101505921</v>
      </c>
      <c r="X515" s="128">
        <f>VLOOKUP(W515,Factors!$F$4:$H$6200,3,FALSE)</f>
        <v>0.30000000000000004</v>
      </c>
      <c r="Y515" s="127" t="str">
        <f>VLOOKUP(W515,Factors!$F$4:$H$6200,2,FALSE)</f>
        <v>Regulatory</v>
      </c>
      <c r="Z515" s="129">
        <f t="shared" si="37"/>
        <v>346147.56900000002</v>
      </c>
      <c r="AA515" s="129">
        <f t="shared" si="38"/>
        <v>807677.66099999996</v>
      </c>
      <c r="AB515" s="129">
        <f t="shared" si="39"/>
        <v>1153825.23</v>
      </c>
    </row>
    <row r="516" spans="1:28" ht="15.75" thickBot="1" x14ac:dyDescent="0.3">
      <c r="A516" s="141" t="s">
        <v>943</v>
      </c>
      <c r="B516" s="4" t="s">
        <v>1153</v>
      </c>
      <c r="C516" s="4" t="s">
        <v>1154</v>
      </c>
      <c r="D516" s="4" t="s">
        <v>944</v>
      </c>
      <c r="E516" s="4" t="s">
        <v>945</v>
      </c>
      <c r="F516" s="4" t="s">
        <v>529</v>
      </c>
      <c r="G516" s="4" t="s">
        <v>530</v>
      </c>
      <c r="H516" s="4" t="s">
        <v>440</v>
      </c>
      <c r="I516" s="10">
        <v>121.69</v>
      </c>
      <c r="J516" s="10">
        <v>0.01</v>
      </c>
      <c r="K516" s="10">
        <v>316.41000000000003</v>
      </c>
      <c r="L516" s="11"/>
      <c r="M516" s="10">
        <v>48.68</v>
      </c>
      <c r="N516" s="10">
        <v>101.25</v>
      </c>
      <c r="O516" s="11"/>
      <c r="P516" s="10">
        <v>1189.67</v>
      </c>
      <c r="Q516" s="11"/>
      <c r="R516" s="11"/>
      <c r="S516" s="11"/>
      <c r="T516" s="11"/>
      <c r="U516" s="125">
        <f t="shared" si="35"/>
        <v>1777.71</v>
      </c>
      <c r="W516" s="127" t="str">
        <f t="shared" si="36"/>
        <v>530101505921</v>
      </c>
      <c r="X516" s="128">
        <f>VLOOKUP(W516,Factors!$F$4:$H$6200,3,FALSE)</f>
        <v>0.30000000000000004</v>
      </c>
      <c r="Y516" s="127" t="str">
        <f>VLOOKUP(W516,Factors!$F$4:$H$6200,2,FALSE)</f>
        <v>Regulatory</v>
      </c>
      <c r="Z516" s="129">
        <f t="shared" si="37"/>
        <v>533.3130000000001</v>
      </c>
      <c r="AA516" s="129">
        <f t="shared" si="38"/>
        <v>1244.3969999999999</v>
      </c>
      <c r="AB516" s="129">
        <f t="shared" si="39"/>
        <v>1777.71</v>
      </c>
    </row>
    <row r="517" spans="1:28" ht="15.75" thickBot="1" x14ac:dyDescent="0.3">
      <c r="A517" s="141" t="s">
        <v>943</v>
      </c>
      <c r="B517" s="4" t="s">
        <v>1153</v>
      </c>
      <c r="C517" s="4" t="s">
        <v>1154</v>
      </c>
      <c r="D517" s="4" t="s">
        <v>944</v>
      </c>
      <c r="E517" s="4" t="s">
        <v>945</v>
      </c>
      <c r="F517" s="4" t="s">
        <v>110</v>
      </c>
      <c r="G517" s="4" t="s">
        <v>111</v>
      </c>
      <c r="H517" s="4" t="s">
        <v>440</v>
      </c>
      <c r="I517" s="8">
        <v>2083.34</v>
      </c>
      <c r="J517" s="8">
        <v>2083.34</v>
      </c>
      <c r="K517" s="8">
        <v>6929.58</v>
      </c>
      <c r="L517" s="8">
        <v>2500.0100000000002</v>
      </c>
      <c r="M517" s="8">
        <v>2325.88</v>
      </c>
      <c r="N517" s="8">
        <v>2083.34</v>
      </c>
      <c r="O517" s="8">
        <v>2083.34</v>
      </c>
      <c r="P517" s="8">
        <v>2083.34</v>
      </c>
      <c r="Q517" s="8">
        <v>2083.34</v>
      </c>
      <c r="R517" s="8">
        <v>833.34</v>
      </c>
      <c r="S517" s="8">
        <v>2883.06</v>
      </c>
      <c r="T517" s="8">
        <v>416.67</v>
      </c>
      <c r="U517" s="125">
        <f t="shared" si="35"/>
        <v>28388.58</v>
      </c>
      <c r="W517" s="127" t="str">
        <f t="shared" si="36"/>
        <v>530101505921</v>
      </c>
      <c r="X517" s="128">
        <f>VLOOKUP(W517,Factors!$F$4:$H$6200,3,FALSE)</f>
        <v>0.30000000000000004</v>
      </c>
      <c r="Y517" s="127" t="str">
        <f>VLOOKUP(W517,Factors!$F$4:$H$6200,2,FALSE)</f>
        <v>Regulatory</v>
      </c>
      <c r="Z517" s="129">
        <f t="shared" si="37"/>
        <v>8516.5740000000023</v>
      </c>
      <c r="AA517" s="129">
        <f t="shared" si="38"/>
        <v>19872.006000000001</v>
      </c>
      <c r="AB517" s="129">
        <f t="shared" si="39"/>
        <v>28388.58</v>
      </c>
    </row>
    <row r="518" spans="1:28" ht="15.75" thickBot="1" x14ac:dyDescent="0.3">
      <c r="A518" s="141" t="s">
        <v>943</v>
      </c>
      <c r="B518" s="4" t="s">
        <v>1153</v>
      </c>
      <c r="C518" s="4" t="s">
        <v>1154</v>
      </c>
      <c r="D518" s="4" t="s">
        <v>944</v>
      </c>
      <c r="E518" s="4" t="s">
        <v>945</v>
      </c>
      <c r="F518" s="4" t="s">
        <v>112</v>
      </c>
      <c r="G518" s="4" t="s">
        <v>113</v>
      </c>
      <c r="H518" s="4" t="s">
        <v>440</v>
      </c>
      <c r="I518" s="10">
        <v>12895.4</v>
      </c>
      <c r="J518" s="10">
        <v>12824.65</v>
      </c>
      <c r="K518" s="10">
        <v>14520.84</v>
      </c>
      <c r="L518" s="10">
        <v>14556.23</v>
      </c>
      <c r="M518" s="10">
        <v>14449.94</v>
      </c>
      <c r="N518" s="10">
        <v>14968.1</v>
      </c>
      <c r="O518" s="10">
        <v>15043.47</v>
      </c>
      <c r="P518" s="10">
        <v>15081.9</v>
      </c>
      <c r="Q518" s="10">
        <v>15118.88</v>
      </c>
      <c r="R518" s="10">
        <v>15155.69</v>
      </c>
      <c r="S518" s="10">
        <v>15045.15</v>
      </c>
      <c r="T518" s="10">
        <v>15192.6</v>
      </c>
      <c r="U518" s="125">
        <f t="shared" ref="U518:U575" si="40">SUM(I518:T518)</f>
        <v>174852.85</v>
      </c>
      <c r="W518" s="127" t="str">
        <f t="shared" ref="W518:W575" si="41">CONCATENATE(B518,RIGHT(D518,4),A518)</f>
        <v>530101505921</v>
      </c>
      <c r="X518" s="128">
        <f>VLOOKUP(W518,Factors!$F$4:$H$6200,3,FALSE)</f>
        <v>0.30000000000000004</v>
      </c>
      <c r="Y518" s="127" t="str">
        <f>VLOOKUP(W518,Factors!$F$4:$H$6200,2,FALSE)</f>
        <v>Regulatory</v>
      </c>
      <c r="Z518" s="129">
        <f t="shared" ref="Z518:Z575" si="42">U518*X518</f>
        <v>52455.85500000001</v>
      </c>
      <c r="AA518" s="129">
        <f t="shared" ref="AA518:AA575" si="43">U518-Z518</f>
        <v>122396.995</v>
      </c>
      <c r="AB518" s="129">
        <f t="shared" ref="AB518:AB575" si="44">Z518+AA518</f>
        <v>174852.85</v>
      </c>
    </row>
    <row r="519" spans="1:28" ht="15.75" thickBot="1" x14ac:dyDescent="0.3">
      <c r="A519" s="141" t="s">
        <v>943</v>
      </c>
      <c r="B519" s="4" t="s">
        <v>1158</v>
      </c>
      <c r="C519" s="4" t="s">
        <v>1159</v>
      </c>
      <c r="D519" s="4" t="s">
        <v>944</v>
      </c>
      <c r="E519" s="4" t="s">
        <v>945</v>
      </c>
      <c r="F519" s="4" t="s">
        <v>108</v>
      </c>
      <c r="G519" s="4" t="s">
        <v>109</v>
      </c>
      <c r="H519" s="4" t="s">
        <v>440</v>
      </c>
      <c r="I519" s="10">
        <v>92839.35</v>
      </c>
      <c r="J519" s="10">
        <v>83459.91</v>
      </c>
      <c r="K519" s="10">
        <v>81373.87</v>
      </c>
      <c r="L519" s="10">
        <v>85424.39</v>
      </c>
      <c r="M519" s="10">
        <v>90900.09</v>
      </c>
      <c r="N519" s="10">
        <v>97954.38</v>
      </c>
      <c r="O519" s="10">
        <v>99027.26</v>
      </c>
      <c r="P519" s="10">
        <v>93371.66</v>
      </c>
      <c r="Q519" s="10">
        <v>97545.06</v>
      </c>
      <c r="R519" s="10">
        <v>86893.85</v>
      </c>
      <c r="S519" s="10">
        <v>81998.38</v>
      </c>
      <c r="T519" s="10">
        <v>83710.820000000007</v>
      </c>
      <c r="U519" s="125">
        <f t="shared" si="40"/>
        <v>1074499.02</v>
      </c>
      <c r="W519" s="127" t="str">
        <f t="shared" si="41"/>
        <v>540101505921</v>
      </c>
      <c r="X519" s="128">
        <f>VLOOKUP(W519,Factors!$F$4:$H$6200,3,FALSE)</f>
        <v>0.10960000000000003</v>
      </c>
      <c r="Y519" s="127" t="str">
        <f>VLOOKUP(W519,Factors!$F$4:$H$6200,2,FALSE)</f>
        <v>3-factor</v>
      </c>
      <c r="Z519" s="129">
        <f t="shared" si="42"/>
        <v>117765.09259200003</v>
      </c>
      <c r="AA519" s="129">
        <f t="shared" si="43"/>
        <v>956733.92740799999</v>
      </c>
      <c r="AB519" s="129">
        <f t="shared" si="44"/>
        <v>1074499.02</v>
      </c>
    </row>
    <row r="520" spans="1:28" ht="15.75" thickBot="1" x14ac:dyDescent="0.3">
      <c r="A520" s="141" t="s">
        <v>943</v>
      </c>
      <c r="B520" s="4" t="s">
        <v>1158</v>
      </c>
      <c r="C520" s="4" t="s">
        <v>1159</v>
      </c>
      <c r="D520" s="4" t="s">
        <v>944</v>
      </c>
      <c r="E520" s="4" t="s">
        <v>945</v>
      </c>
      <c r="F520" s="4" t="s">
        <v>110</v>
      </c>
      <c r="G520" s="4" t="s">
        <v>111</v>
      </c>
      <c r="H520" s="4" t="s">
        <v>440</v>
      </c>
      <c r="I520" s="8">
        <v>10467.120000000001</v>
      </c>
      <c r="J520" s="8">
        <v>9650.7900000000009</v>
      </c>
      <c r="K520" s="8">
        <v>27618.3</v>
      </c>
      <c r="L520" s="8">
        <v>5734.12</v>
      </c>
      <c r="M520" s="8">
        <v>5734.12</v>
      </c>
      <c r="N520" s="8">
        <v>4834.3</v>
      </c>
      <c r="O520" s="8">
        <v>4834.3</v>
      </c>
      <c r="P520" s="8">
        <v>4834.3</v>
      </c>
      <c r="Q520" s="8">
        <v>4834.3</v>
      </c>
      <c r="R520" s="8">
        <v>3862.08</v>
      </c>
      <c r="S520" s="8">
        <v>4395.76</v>
      </c>
      <c r="T520" s="8">
        <v>3862.08</v>
      </c>
      <c r="U520" s="125">
        <f t="shared" si="40"/>
        <v>90661.570000000022</v>
      </c>
      <c r="W520" s="127" t="str">
        <f t="shared" si="41"/>
        <v>540101505921</v>
      </c>
      <c r="X520" s="128">
        <f>VLOOKUP(W520,Factors!$F$4:$H$6200,3,FALSE)</f>
        <v>0.10960000000000003</v>
      </c>
      <c r="Y520" s="127" t="str">
        <f>VLOOKUP(W520,Factors!$F$4:$H$6200,2,FALSE)</f>
        <v>3-factor</v>
      </c>
      <c r="Z520" s="129">
        <f t="shared" si="42"/>
        <v>9936.508072000006</v>
      </c>
      <c r="AA520" s="129">
        <f t="shared" si="43"/>
        <v>80725.06192800001</v>
      </c>
      <c r="AB520" s="129">
        <f t="shared" si="44"/>
        <v>90661.570000000022</v>
      </c>
    </row>
    <row r="521" spans="1:28" ht="15.75" thickBot="1" x14ac:dyDescent="0.3">
      <c r="A521" s="141" t="s">
        <v>943</v>
      </c>
      <c r="B521" s="4" t="s">
        <v>1158</v>
      </c>
      <c r="C521" s="4" t="s">
        <v>1159</v>
      </c>
      <c r="D521" s="4" t="s">
        <v>944</v>
      </c>
      <c r="E521" s="4" t="s">
        <v>945</v>
      </c>
      <c r="F521" s="4" t="s">
        <v>112</v>
      </c>
      <c r="G521" s="4" t="s">
        <v>113</v>
      </c>
      <c r="H521" s="4" t="s">
        <v>440</v>
      </c>
      <c r="I521" s="10">
        <v>13052.58</v>
      </c>
      <c r="J521" s="10">
        <v>13052.57</v>
      </c>
      <c r="K521" s="10">
        <v>13052.61</v>
      </c>
      <c r="L521" s="10">
        <v>13070.41</v>
      </c>
      <c r="M521" s="10">
        <v>13070.41</v>
      </c>
      <c r="N521" s="10">
        <v>13517.23</v>
      </c>
      <c r="O521" s="10">
        <v>13517.22</v>
      </c>
      <c r="P521" s="10">
        <v>13517.22</v>
      </c>
      <c r="Q521" s="10">
        <v>13517.22</v>
      </c>
      <c r="R521" s="10">
        <v>13517.23</v>
      </c>
      <c r="S521" s="10">
        <v>13517.25</v>
      </c>
      <c r="T521" s="10">
        <v>13517.24</v>
      </c>
      <c r="U521" s="125">
        <f t="shared" si="40"/>
        <v>159919.19</v>
      </c>
      <c r="W521" s="127" t="str">
        <f t="shared" si="41"/>
        <v>540101505921</v>
      </c>
      <c r="X521" s="128">
        <f>VLOOKUP(W521,Factors!$F$4:$H$6200,3,FALSE)</f>
        <v>0.10960000000000003</v>
      </c>
      <c r="Y521" s="127" t="str">
        <f>VLOOKUP(W521,Factors!$F$4:$H$6200,2,FALSE)</f>
        <v>3-factor</v>
      </c>
      <c r="Z521" s="129">
        <f t="shared" si="42"/>
        <v>17527.143224000007</v>
      </c>
      <c r="AA521" s="129">
        <f t="shared" si="43"/>
        <v>142392.046776</v>
      </c>
      <c r="AB521" s="129">
        <f t="shared" si="44"/>
        <v>159919.19</v>
      </c>
    </row>
    <row r="522" spans="1:28" ht="15.75" thickBot="1" x14ac:dyDescent="0.3">
      <c r="A522" s="141" t="s">
        <v>943</v>
      </c>
      <c r="B522" s="4" t="s">
        <v>1230</v>
      </c>
      <c r="C522" s="4" t="s">
        <v>1231</v>
      </c>
      <c r="D522" s="4" t="s">
        <v>944</v>
      </c>
      <c r="E522" s="4" t="s">
        <v>945</v>
      </c>
      <c r="F522" s="4" t="s">
        <v>108</v>
      </c>
      <c r="G522" s="4" t="s">
        <v>109</v>
      </c>
      <c r="H522" s="4" t="s">
        <v>440</v>
      </c>
      <c r="I522" s="10">
        <v>37696.17</v>
      </c>
      <c r="J522" s="10">
        <v>32738.83</v>
      </c>
      <c r="K522" s="10">
        <v>34270.870000000003</v>
      </c>
      <c r="L522" s="10">
        <v>29434.02</v>
      </c>
      <c r="M522" s="10">
        <v>40398.76</v>
      </c>
      <c r="N522" s="10">
        <v>41909.339999999997</v>
      </c>
      <c r="O522" s="10">
        <v>42073.48</v>
      </c>
      <c r="P522" s="10">
        <v>35299.980000000003</v>
      </c>
      <c r="Q522" s="10">
        <v>31995.05</v>
      </c>
      <c r="R522" s="10">
        <v>25595.56</v>
      </c>
      <c r="S522" s="10">
        <v>14789.48</v>
      </c>
      <c r="T522" s="10">
        <v>26820.3</v>
      </c>
      <c r="U522" s="125">
        <f t="shared" si="40"/>
        <v>393021.83999999997</v>
      </c>
      <c r="W522" s="127" t="str">
        <f t="shared" si="41"/>
        <v>550101505921</v>
      </c>
      <c r="X522" s="128">
        <f>VLOOKUP(W522,Factors!$F$4:$H$6200,3,FALSE)</f>
        <v>0.10960000000000003</v>
      </c>
      <c r="Y522" s="127" t="str">
        <f>VLOOKUP(W522,Factors!$F$4:$H$6200,2,FALSE)</f>
        <v>3-factor</v>
      </c>
      <c r="Z522" s="129">
        <f t="shared" si="42"/>
        <v>43075.193664000006</v>
      </c>
      <c r="AA522" s="129">
        <f t="shared" si="43"/>
        <v>349946.64633599995</v>
      </c>
      <c r="AB522" s="129">
        <f t="shared" si="44"/>
        <v>393021.83999999997</v>
      </c>
    </row>
    <row r="523" spans="1:28" ht="15.75" thickBot="1" x14ac:dyDescent="0.3">
      <c r="A523" s="141" t="s">
        <v>943</v>
      </c>
      <c r="B523" s="4" t="s">
        <v>1230</v>
      </c>
      <c r="C523" s="4" t="s">
        <v>1231</v>
      </c>
      <c r="D523" s="4" t="s">
        <v>944</v>
      </c>
      <c r="E523" s="4" t="s">
        <v>945</v>
      </c>
      <c r="F523" s="4" t="s">
        <v>110</v>
      </c>
      <c r="G523" s="4" t="s">
        <v>111</v>
      </c>
      <c r="H523" s="4" t="s">
        <v>440</v>
      </c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8">
        <v>47.4</v>
      </c>
      <c r="T523" s="7"/>
      <c r="U523" s="125">
        <f t="shared" si="40"/>
        <v>47.4</v>
      </c>
      <c r="W523" s="127" t="str">
        <f t="shared" si="41"/>
        <v>550101505921</v>
      </c>
      <c r="X523" s="128">
        <f>VLOOKUP(W523,Factors!$F$4:$H$6200,3,FALSE)</f>
        <v>0.10960000000000003</v>
      </c>
      <c r="Y523" s="127" t="str">
        <f>VLOOKUP(W523,Factors!$F$4:$H$6200,2,FALSE)</f>
        <v>3-factor</v>
      </c>
      <c r="Z523" s="129">
        <f t="shared" si="42"/>
        <v>5.1950400000000014</v>
      </c>
      <c r="AA523" s="129">
        <f t="shared" si="43"/>
        <v>42.20496</v>
      </c>
      <c r="AB523" s="129">
        <f t="shared" si="44"/>
        <v>47.4</v>
      </c>
    </row>
    <row r="524" spans="1:28" ht="15.75" thickBot="1" x14ac:dyDescent="0.3">
      <c r="A524" s="141" t="s">
        <v>943</v>
      </c>
      <c r="B524" s="4" t="s">
        <v>1230</v>
      </c>
      <c r="C524" s="4" t="s">
        <v>1231</v>
      </c>
      <c r="D524" s="4" t="s">
        <v>944</v>
      </c>
      <c r="E524" s="4" t="s">
        <v>945</v>
      </c>
      <c r="F524" s="4" t="s">
        <v>112</v>
      </c>
      <c r="G524" s="4" t="s">
        <v>113</v>
      </c>
      <c r="H524" s="4" t="s">
        <v>440</v>
      </c>
      <c r="I524" s="10">
        <v>5211.2299999999996</v>
      </c>
      <c r="J524" s="10">
        <v>5148.07</v>
      </c>
      <c r="K524" s="10">
        <v>5180.75</v>
      </c>
      <c r="L524" s="10">
        <v>5214.4799999999996</v>
      </c>
      <c r="M524" s="10">
        <v>5113.21</v>
      </c>
      <c r="N524" s="10">
        <v>5354.42</v>
      </c>
      <c r="O524" s="10">
        <v>5354.42</v>
      </c>
      <c r="P524" s="10">
        <v>4690.68</v>
      </c>
      <c r="Q524" s="10">
        <v>4126.72</v>
      </c>
      <c r="R524" s="10">
        <v>4186.33</v>
      </c>
      <c r="S524" s="10">
        <v>2170.4499999999998</v>
      </c>
      <c r="T524" s="10">
        <v>3527.7</v>
      </c>
      <c r="U524" s="125">
        <f t="shared" si="40"/>
        <v>55278.459999999992</v>
      </c>
      <c r="W524" s="127" t="str">
        <f t="shared" si="41"/>
        <v>550101505921</v>
      </c>
      <c r="X524" s="128">
        <f>VLOOKUP(W524,Factors!$F$4:$H$6200,3,FALSE)</f>
        <v>0.10960000000000003</v>
      </c>
      <c r="Y524" s="127" t="str">
        <f>VLOOKUP(W524,Factors!$F$4:$H$6200,2,FALSE)</f>
        <v>3-factor</v>
      </c>
      <c r="Z524" s="129">
        <f t="shared" si="42"/>
        <v>6058.5192160000006</v>
      </c>
      <c r="AA524" s="129">
        <f t="shared" si="43"/>
        <v>49219.940783999991</v>
      </c>
      <c r="AB524" s="129">
        <f t="shared" si="44"/>
        <v>55278.459999999992</v>
      </c>
    </row>
    <row r="525" spans="1:28" ht="15.75" thickBot="1" x14ac:dyDescent="0.3">
      <c r="A525" s="141" t="s">
        <v>943</v>
      </c>
      <c r="B525" s="4" t="s">
        <v>1247</v>
      </c>
      <c r="C525" s="4" t="s">
        <v>1248</v>
      </c>
      <c r="D525" s="4" t="s">
        <v>944</v>
      </c>
      <c r="E525" s="4" t="s">
        <v>945</v>
      </c>
      <c r="F525" s="4" t="s">
        <v>108</v>
      </c>
      <c r="G525" s="4" t="s">
        <v>109</v>
      </c>
      <c r="H525" s="4" t="s">
        <v>440</v>
      </c>
      <c r="I525" s="8">
        <v>43418.21</v>
      </c>
      <c r="J525" s="8">
        <v>38802.51</v>
      </c>
      <c r="K525" s="8">
        <v>28451.78</v>
      </c>
      <c r="L525" s="8">
        <v>33893.15</v>
      </c>
      <c r="M525" s="8">
        <v>35899.17</v>
      </c>
      <c r="N525" s="8">
        <v>32926.480000000003</v>
      </c>
      <c r="O525" s="8">
        <v>37084.550000000003</v>
      </c>
      <c r="P525" s="8">
        <v>34886.61</v>
      </c>
      <c r="Q525" s="8">
        <v>36382.01</v>
      </c>
      <c r="R525" s="8">
        <v>41201.64</v>
      </c>
      <c r="S525" s="8">
        <v>45107.93</v>
      </c>
      <c r="T525" s="8">
        <v>40112.15</v>
      </c>
      <c r="U525" s="125">
        <f t="shared" si="40"/>
        <v>448166.19000000006</v>
      </c>
      <c r="W525" s="127" t="str">
        <f t="shared" si="41"/>
        <v>725001505921</v>
      </c>
      <c r="X525" s="128">
        <f>VLOOKUP(W525,Factors!$F$4:$H$6200,3,FALSE)</f>
        <v>0.10960000000000003</v>
      </c>
      <c r="Y525" s="127" t="str">
        <f>VLOOKUP(W525,Factors!$F$4:$H$6200,2,FALSE)</f>
        <v>3-factor</v>
      </c>
      <c r="Z525" s="129">
        <f t="shared" si="42"/>
        <v>49119.014424000023</v>
      </c>
      <c r="AA525" s="129">
        <f t="shared" si="43"/>
        <v>399047.17557600001</v>
      </c>
      <c r="AB525" s="129">
        <f t="shared" si="44"/>
        <v>448166.19000000006</v>
      </c>
    </row>
    <row r="526" spans="1:28" ht="15.75" thickBot="1" x14ac:dyDescent="0.3">
      <c r="A526" s="141" t="s">
        <v>943</v>
      </c>
      <c r="B526" s="4" t="s">
        <v>1247</v>
      </c>
      <c r="C526" s="4" t="s">
        <v>1248</v>
      </c>
      <c r="D526" s="4" t="s">
        <v>944</v>
      </c>
      <c r="E526" s="4" t="s">
        <v>945</v>
      </c>
      <c r="F526" s="4" t="s">
        <v>110</v>
      </c>
      <c r="G526" s="4" t="s">
        <v>111</v>
      </c>
      <c r="H526" s="4" t="s">
        <v>440</v>
      </c>
      <c r="I526" s="10">
        <v>2605.2600000000002</v>
      </c>
      <c r="J526" s="11"/>
      <c r="K526" s="10">
        <v>120.66</v>
      </c>
      <c r="L526" s="10">
        <v>-4000</v>
      </c>
      <c r="M526" s="11"/>
      <c r="N526" s="11"/>
      <c r="O526" s="11"/>
      <c r="P526" s="11"/>
      <c r="Q526" s="11"/>
      <c r="R526" s="10">
        <v>1666.67</v>
      </c>
      <c r="S526" s="10">
        <v>1897.13</v>
      </c>
      <c r="T526" s="10">
        <v>1666.67</v>
      </c>
      <c r="U526" s="125">
        <f t="shared" si="40"/>
        <v>3956.3900000000003</v>
      </c>
      <c r="W526" s="127" t="str">
        <f t="shared" si="41"/>
        <v>725001505921</v>
      </c>
      <c r="X526" s="128">
        <f>VLOOKUP(W526,Factors!$F$4:$H$6200,3,FALSE)</f>
        <v>0.10960000000000003</v>
      </c>
      <c r="Y526" s="127" t="str">
        <f>VLOOKUP(W526,Factors!$F$4:$H$6200,2,FALSE)</f>
        <v>3-factor</v>
      </c>
      <c r="Z526" s="129">
        <f t="shared" si="42"/>
        <v>433.62034400000016</v>
      </c>
      <c r="AA526" s="129">
        <f t="shared" si="43"/>
        <v>3522.7696560000004</v>
      </c>
      <c r="AB526" s="129">
        <f t="shared" si="44"/>
        <v>3956.3900000000003</v>
      </c>
    </row>
    <row r="527" spans="1:28" ht="15.75" thickBot="1" x14ac:dyDescent="0.3">
      <c r="A527" s="141" t="s">
        <v>943</v>
      </c>
      <c r="B527" s="4" t="s">
        <v>1247</v>
      </c>
      <c r="C527" s="4" t="s">
        <v>1248</v>
      </c>
      <c r="D527" s="4" t="s">
        <v>944</v>
      </c>
      <c r="E527" s="4" t="s">
        <v>945</v>
      </c>
      <c r="F527" s="4" t="s">
        <v>112</v>
      </c>
      <c r="G527" s="4" t="s">
        <v>113</v>
      </c>
      <c r="H527" s="4" t="s">
        <v>440</v>
      </c>
      <c r="I527" s="8">
        <v>6061.64</v>
      </c>
      <c r="J527" s="8">
        <v>6116.74</v>
      </c>
      <c r="K527" s="8">
        <v>4959.38</v>
      </c>
      <c r="L527" s="8">
        <v>4959.3900000000003</v>
      </c>
      <c r="M527" s="8">
        <v>4959.3999999999996</v>
      </c>
      <c r="N527" s="8">
        <v>5154.6899999999996</v>
      </c>
      <c r="O527" s="8">
        <v>5190.88</v>
      </c>
      <c r="P527" s="8">
        <v>5190.87</v>
      </c>
      <c r="Q527" s="8">
        <v>5190.87</v>
      </c>
      <c r="R527" s="8">
        <v>6467.96</v>
      </c>
      <c r="S527" s="8">
        <v>6669.62</v>
      </c>
      <c r="T527" s="8">
        <v>6669.6</v>
      </c>
      <c r="U527" s="125">
        <f t="shared" si="40"/>
        <v>67591.040000000008</v>
      </c>
      <c r="W527" s="127" t="str">
        <f t="shared" si="41"/>
        <v>725001505921</v>
      </c>
      <c r="X527" s="128">
        <f>VLOOKUP(W527,Factors!$F$4:$H$6200,3,FALSE)</f>
        <v>0.10960000000000003</v>
      </c>
      <c r="Y527" s="127" t="str">
        <f>VLOOKUP(W527,Factors!$F$4:$H$6200,2,FALSE)</f>
        <v>3-factor</v>
      </c>
      <c r="Z527" s="129">
        <f t="shared" si="42"/>
        <v>7407.9779840000028</v>
      </c>
      <c r="AA527" s="129">
        <f t="shared" si="43"/>
        <v>60183.062016000003</v>
      </c>
      <c r="AB527" s="129">
        <f t="shared" si="44"/>
        <v>67591.040000000008</v>
      </c>
    </row>
    <row r="528" spans="1:28" ht="15.75" thickBot="1" x14ac:dyDescent="0.3">
      <c r="A528" s="141" t="s">
        <v>943</v>
      </c>
      <c r="B528" s="4" t="s">
        <v>1268</v>
      </c>
      <c r="C528" s="4" t="s">
        <v>7712</v>
      </c>
      <c r="D528" s="4" t="s">
        <v>944</v>
      </c>
      <c r="E528" s="4" t="s">
        <v>945</v>
      </c>
      <c r="F528" s="4" t="s">
        <v>108</v>
      </c>
      <c r="G528" s="4" t="s">
        <v>109</v>
      </c>
      <c r="H528" s="4" t="s">
        <v>440</v>
      </c>
      <c r="I528" s="10">
        <v>41316.870000000003</v>
      </c>
      <c r="J528" s="10">
        <v>13711.73</v>
      </c>
      <c r="K528" s="10">
        <v>12069.89</v>
      </c>
      <c r="L528" s="10">
        <v>14239.64</v>
      </c>
      <c r="M528" s="10">
        <v>15755.24</v>
      </c>
      <c r="N528" s="10">
        <v>14528.12</v>
      </c>
      <c r="O528" s="10">
        <v>15796.15</v>
      </c>
      <c r="P528" s="10">
        <v>13729.82</v>
      </c>
      <c r="Q528" s="10">
        <v>15356.88</v>
      </c>
      <c r="R528" s="10">
        <v>14418.31</v>
      </c>
      <c r="S528" s="10">
        <v>12194.13</v>
      </c>
      <c r="T528" s="10">
        <v>13582.23</v>
      </c>
      <c r="U528" s="125">
        <f t="shared" si="40"/>
        <v>196699.01</v>
      </c>
      <c r="W528" s="127" t="str">
        <f t="shared" si="41"/>
        <v>770001505921</v>
      </c>
      <c r="X528" s="128">
        <f>VLOOKUP(W528,Factors!$F$4:$H$6200,3,FALSE)</f>
        <v>0.10960000000000003</v>
      </c>
      <c r="Y528" s="127" t="str">
        <f>VLOOKUP(W528,Factors!$F$4:$H$6200,2,FALSE)</f>
        <v>3-factor</v>
      </c>
      <c r="Z528" s="129">
        <f t="shared" si="42"/>
        <v>21558.211496000007</v>
      </c>
      <c r="AA528" s="129">
        <f t="shared" si="43"/>
        <v>175140.79850400001</v>
      </c>
      <c r="AB528" s="129">
        <f t="shared" si="44"/>
        <v>196699.01</v>
      </c>
    </row>
    <row r="529" spans="1:28" ht="15.75" thickBot="1" x14ac:dyDescent="0.3">
      <c r="A529" s="141" t="s">
        <v>943</v>
      </c>
      <c r="B529" s="4" t="s">
        <v>1268</v>
      </c>
      <c r="C529" s="4" t="s">
        <v>7712</v>
      </c>
      <c r="D529" s="4" t="s">
        <v>944</v>
      </c>
      <c r="E529" s="4" t="s">
        <v>945</v>
      </c>
      <c r="F529" s="4" t="s">
        <v>112</v>
      </c>
      <c r="G529" s="4" t="s">
        <v>113</v>
      </c>
      <c r="H529" s="4" t="s">
        <v>440</v>
      </c>
      <c r="I529" s="8">
        <v>6451.77</v>
      </c>
      <c r="J529" s="8">
        <v>2150.6</v>
      </c>
      <c r="K529" s="8">
        <v>2150.59</v>
      </c>
      <c r="L529" s="8">
        <v>2150.59</v>
      </c>
      <c r="M529" s="8">
        <v>2150.6</v>
      </c>
      <c r="N529" s="8">
        <v>2216.14</v>
      </c>
      <c r="O529" s="8">
        <v>2216.12</v>
      </c>
      <c r="P529" s="8">
        <v>2216.11</v>
      </c>
      <c r="Q529" s="8">
        <v>2216.12</v>
      </c>
      <c r="R529" s="8">
        <v>2216.12</v>
      </c>
      <c r="S529" s="8">
        <v>2216.11</v>
      </c>
      <c r="T529" s="8">
        <v>2216.11</v>
      </c>
      <c r="U529" s="125">
        <f t="shared" si="40"/>
        <v>30566.98</v>
      </c>
      <c r="W529" s="127" t="str">
        <f t="shared" si="41"/>
        <v>770001505921</v>
      </c>
      <c r="X529" s="128">
        <f>VLOOKUP(W529,Factors!$F$4:$H$6200,3,FALSE)</f>
        <v>0.10960000000000003</v>
      </c>
      <c r="Y529" s="127" t="str">
        <f>VLOOKUP(W529,Factors!$F$4:$H$6200,2,FALSE)</f>
        <v>3-factor</v>
      </c>
      <c r="Z529" s="129">
        <f t="shared" si="42"/>
        <v>3350.141008000001</v>
      </c>
      <c r="AA529" s="129">
        <f t="shared" si="43"/>
        <v>27216.838991999997</v>
      </c>
      <c r="AB529" s="129">
        <f t="shared" si="44"/>
        <v>30566.98</v>
      </c>
    </row>
    <row r="530" spans="1:28" ht="15.75" thickBot="1" x14ac:dyDescent="0.3">
      <c r="A530" s="141" t="s">
        <v>943</v>
      </c>
      <c r="B530" s="4" t="s">
        <v>545</v>
      </c>
      <c r="C530" s="4" t="s">
        <v>546</v>
      </c>
      <c r="D530" s="4" t="s">
        <v>944</v>
      </c>
      <c r="E530" s="4" t="s">
        <v>945</v>
      </c>
      <c r="F530" s="4" t="s">
        <v>108</v>
      </c>
      <c r="G530" s="4" t="s">
        <v>109</v>
      </c>
      <c r="H530" s="4" t="s">
        <v>440</v>
      </c>
      <c r="I530" s="8">
        <v>-40866.129999999997</v>
      </c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125">
        <f t="shared" si="40"/>
        <v>-40866.129999999997</v>
      </c>
      <c r="W530" s="127" t="str">
        <f t="shared" si="41"/>
        <v>790001505921</v>
      </c>
      <c r="X530" s="128">
        <f>VLOOKUP(W530,Factors!$F$4:$H$6200,3,FALSE)</f>
        <v>0.10960000000000003</v>
      </c>
      <c r="Y530" s="127" t="str">
        <f>VLOOKUP(W530,Factors!$F$4:$H$6200,2,FALSE)</f>
        <v>3-factor</v>
      </c>
      <c r="Z530" s="129">
        <f t="shared" si="42"/>
        <v>-4478.9278480000012</v>
      </c>
      <c r="AA530" s="129">
        <f t="shared" si="43"/>
        <v>-36387.202151999998</v>
      </c>
      <c r="AB530" s="129">
        <f t="shared" si="44"/>
        <v>-40866.129999999997</v>
      </c>
    </row>
    <row r="531" spans="1:28" ht="15.75" thickBot="1" x14ac:dyDescent="0.3">
      <c r="A531" s="141" t="s">
        <v>943</v>
      </c>
      <c r="B531" s="4" t="s">
        <v>545</v>
      </c>
      <c r="C531" s="4" t="s">
        <v>546</v>
      </c>
      <c r="D531" s="4" t="s">
        <v>944</v>
      </c>
      <c r="E531" s="4" t="s">
        <v>945</v>
      </c>
      <c r="F531" s="4" t="s">
        <v>112</v>
      </c>
      <c r="G531" s="4" t="s">
        <v>113</v>
      </c>
      <c r="H531" s="4" t="s">
        <v>440</v>
      </c>
      <c r="I531" s="10">
        <v>-6444.26</v>
      </c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25">
        <f t="shared" si="40"/>
        <v>-6444.26</v>
      </c>
      <c r="W531" s="127" t="str">
        <f t="shared" si="41"/>
        <v>790001505921</v>
      </c>
      <c r="X531" s="128">
        <f>VLOOKUP(W531,Factors!$F$4:$H$6200,3,FALSE)</f>
        <v>0.10960000000000003</v>
      </c>
      <c r="Y531" s="127" t="str">
        <f>VLOOKUP(W531,Factors!$F$4:$H$6200,2,FALSE)</f>
        <v>3-factor</v>
      </c>
      <c r="Z531" s="129">
        <f t="shared" si="42"/>
        <v>-706.2908960000002</v>
      </c>
      <c r="AA531" s="129">
        <f t="shared" si="43"/>
        <v>-5737.9691039999998</v>
      </c>
      <c r="AB531" s="129">
        <f t="shared" si="44"/>
        <v>-6444.26</v>
      </c>
    </row>
    <row r="532" spans="1:28" ht="15.75" thickBot="1" x14ac:dyDescent="0.3">
      <c r="A532" s="141" t="s">
        <v>943</v>
      </c>
      <c r="B532" s="4" t="s">
        <v>1271</v>
      </c>
      <c r="C532" s="4" t="s">
        <v>1272</v>
      </c>
      <c r="D532" s="4" t="s">
        <v>944</v>
      </c>
      <c r="E532" s="4" t="s">
        <v>945</v>
      </c>
      <c r="F532" s="4" t="s">
        <v>108</v>
      </c>
      <c r="G532" s="4" t="s">
        <v>109</v>
      </c>
      <c r="H532" s="4" t="s">
        <v>440</v>
      </c>
      <c r="I532" s="8">
        <v>49135.55</v>
      </c>
      <c r="J532" s="8">
        <v>33569.29</v>
      </c>
      <c r="K532" s="8">
        <v>31939.83</v>
      </c>
      <c r="L532" s="8">
        <v>37087.160000000003</v>
      </c>
      <c r="M532" s="8">
        <v>38393.43</v>
      </c>
      <c r="N532" s="8">
        <v>38381.550000000003</v>
      </c>
      <c r="O532" s="8">
        <v>41958.6</v>
      </c>
      <c r="P532" s="8">
        <v>38344.480000000003</v>
      </c>
      <c r="Q532" s="8">
        <v>39308.379999999997</v>
      </c>
      <c r="R532" s="8">
        <v>37025.9</v>
      </c>
      <c r="S532" s="8">
        <v>36757.25</v>
      </c>
      <c r="T532" s="8">
        <v>36895.15</v>
      </c>
      <c r="U532" s="125">
        <f t="shared" si="40"/>
        <v>458796.57</v>
      </c>
      <c r="W532" s="127" t="str">
        <f t="shared" si="41"/>
        <v>790011505921</v>
      </c>
      <c r="X532" s="128">
        <f>VLOOKUP(W532,Factors!$F$4:$H$6200,3,FALSE)</f>
        <v>0.10960000000000003</v>
      </c>
      <c r="Y532" s="127" t="str">
        <f>VLOOKUP(W532,Factors!$F$4:$H$6200,2,FALSE)</f>
        <v>3-factor</v>
      </c>
      <c r="Z532" s="129">
        <f t="shared" si="42"/>
        <v>50284.104072000016</v>
      </c>
      <c r="AA532" s="129">
        <f t="shared" si="43"/>
        <v>408512.46592799999</v>
      </c>
      <c r="AB532" s="129">
        <f t="shared" si="44"/>
        <v>458796.57</v>
      </c>
    </row>
    <row r="533" spans="1:28" ht="15.75" thickBot="1" x14ac:dyDescent="0.3">
      <c r="A533" s="141" t="s">
        <v>943</v>
      </c>
      <c r="B533" s="4" t="s">
        <v>1271</v>
      </c>
      <c r="C533" s="4" t="s">
        <v>1272</v>
      </c>
      <c r="D533" s="4" t="s">
        <v>944</v>
      </c>
      <c r="E533" s="4" t="s">
        <v>945</v>
      </c>
      <c r="F533" s="4" t="s">
        <v>110</v>
      </c>
      <c r="G533" s="4" t="s">
        <v>111</v>
      </c>
      <c r="H533" s="4" t="s">
        <v>440</v>
      </c>
      <c r="I533" s="10">
        <v>316.33999999999997</v>
      </c>
      <c r="J533" s="11"/>
      <c r="K533" s="10">
        <v>790.79</v>
      </c>
      <c r="L533" s="11"/>
      <c r="M533" s="11"/>
      <c r="N533" s="11"/>
      <c r="O533" s="11"/>
      <c r="P533" s="11"/>
      <c r="Q533" s="10">
        <v>62.47</v>
      </c>
      <c r="R533" s="11"/>
      <c r="S533" s="11"/>
      <c r="T533" s="11"/>
      <c r="U533" s="125">
        <f t="shared" si="40"/>
        <v>1169.5999999999999</v>
      </c>
      <c r="W533" s="127" t="str">
        <f t="shared" si="41"/>
        <v>790011505921</v>
      </c>
      <c r="X533" s="128">
        <f>VLOOKUP(W533,Factors!$F$4:$H$6200,3,FALSE)</f>
        <v>0.10960000000000003</v>
      </c>
      <c r="Y533" s="127" t="str">
        <f>VLOOKUP(W533,Factors!$F$4:$H$6200,2,FALSE)</f>
        <v>3-factor</v>
      </c>
      <c r="Z533" s="129">
        <f t="shared" si="42"/>
        <v>128.18816000000004</v>
      </c>
      <c r="AA533" s="129">
        <f t="shared" si="43"/>
        <v>1041.4118399999998</v>
      </c>
      <c r="AB533" s="129">
        <f t="shared" si="44"/>
        <v>1169.5999999999999</v>
      </c>
    </row>
    <row r="534" spans="1:28" ht="15.75" thickBot="1" x14ac:dyDescent="0.3">
      <c r="A534" s="141" t="s">
        <v>943</v>
      </c>
      <c r="B534" s="4" t="s">
        <v>1271</v>
      </c>
      <c r="C534" s="4" t="s">
        <v>1272</v>
      </c>
      <c r="D534" s="4" t="s">
        <v>944</v>
      </c>
      <c r="E534" s="4" t="s">
        <v>945</v>
      </c>
      <c r="F534" s="4" t="s">
        <v>112</v>
      </c>
      <c r="G534" s="4" t="s">
        <v>113</v>
      </c>
      <c r="H534" s="4" t="s">
        <v>440</v>
      </c>
      <c r="I534" s="8">
        <v>7716.23</v>
      </c>
      <c r="J534" s="8">
        <v>5573.15</v>
      </c>
      <c r="K534" s="8">
        <v>5573.19</v>
      </c>
      <c r="L534" s="8">
        <v>5663.22</v>
      </c>
      <c r="M534" s="8">
        <v>5663.21</v>
      </c>
      <c r="N534" s="8">
        <v>5855.75</v>
      </c>
      <c r="O534" s="8">
        <v>5855.75</v>
      </c>
      <c r="P534" s="8">
        <v>5855.74</v>
      </c>
      <c r="Q534" s="8">
        <v>5855.72</v>
      </c>
      <c r="R534" s="8">
        <v>5855.87</v>
      </c>
      <c r="S534" s="8">
        <v>5855.75</v>
      </c>
      <c r="T534" s="8">
        <v>5855.74</v>
      </c>
      <c r="U534" s="125">
        <f t="shared" si="40"/>
        <v>71179.320000000007</v>
      </c>
      <c r="W534" s="127" t="str">
        <f t="shared" si="41"/>
        <v>790011505921</v>
      </c>
      <c r="X534" s="128">
        <f>VLOOKUP(W534,Factors!$F$4:$H$6200,3,FALSE)</f>
        <v>0.10960000000000003</v>
      </c>
      <c r="Y534" s="127" t="str">
        <f>VLOOKUP(W534,Factors!$F$4:$H$6200,2,FALSE)</f>
        <v>3-factor</v>
      </c>
      <c r="Z534" s="129">
        <f t="shared" si="42"/>
        <v>7801.2534720000031</v>
      </c>
      <c r="AA534" s="129">
        <f t="shared" si="43"/>
        <v>63378.066528000003</v>
      </c>
      <c r="AB534" s="129">
        <f t="shared" si="44"/>
        <v>71179.320000000007</v>
      </c>
    </row>
    <row r="535" spans="1:28" ht="15.75" thickBot="1" x14ac:dyDescent="0.3">
      <c r="A535" s="141" t="s">
        <v>943</v>
      </c>
      <c r="B535" s="4" t="s">
        <v>1273</v>
      </c>
      <c r="C535" s="4" t="s">
        <v>1274</v>
      </c>
      <c r="D535" s="4" t="s">
        <v>944</v>
      </c>
      <c r="E535" s="4" t="s">
        <v>945</v>
      </c>
      <c r="F535" s="4" t="s">
        <v>108</v>
      </c>
      <c r="G535" s="4" t="s">
        <v>109</v>
      </c>
      <c r="H535" s="4" t="s">
        <v>440</v>
      </c>
      <c r="I535" s="8">
        <v>246737.51</v>
      </c>
      <c r="J535" s="8">
        <v>222063.78</v>
      </c>
      <c r="K535" s="8">
        <v>226176.08</v>
      </c>
      <c r="L535" s="8">
        <v>260209.71</v>
      </c>
      <c r="M535" s="8">
        <v>282074.99</v>
      </c>
      <c r="N535" s="8">
        <v>308077.40999999997</v>
      </c>
      <c r="O535" s="8">
        <v>296713.76</v>
      </c>
      <c r="P535" s="8">
        <v>281878.07</v>
      </c>
      <c r="Q535" s="8">
        <v>296713.73</v>
      </c>
      <c r="R535" s="8">
        <v>283226.74</v>
      </c>
      <c r="S535" s="8">
        <v>296713.74</v>
      </c>
      <c r="T535" s="8">
        <v>283226.76</v>
      </c>
      <c r="U535" s="125">
        <f t="shared" si="40"/>
        <v>3283812.2799999993</v>
      </c>
      <c r="W535" s="127" t="str">
        <f t="shared" si="41"/>
        <v>790021505921</v>
      </c>
      <c r="X535" s="128">
        <f>VLOOKUP(W535,Factors!$F$4:$H$6200,3,FALSE)</f>
        <v>0.10960000000000003</v>
      </c>
      <c r="Y535" s="127" t="str">
        <f>VLOOKUP(W535,Factors!$F$4:$H$6200,2,FALSE)</f>
        <v>3-factor</v>
      </c>
      <c r="Z535" s="129">
        <f t="shared" si="42"/>
        <v>359905.82588800002</v>
      </c>
      <c r="AA535" s="129">
        <f t="shared" si="43"/>
        <v>2923906.4541119994</v>
      </c>
      <c r="AB535" s="129">
        <f t="shared" si="44"/>
        <v>3283812.2799999993</v>
      </c>
    </row>
    <row r="536" spans="1:28" ht="15.75" thickBot="1" x14ac:dyDescent="0.3">
      <c r="A536" s="141" t="s">
        <v>943</v>
      </c>
      <c r="B536" s="4" t="s">
        <v>1273</v>
      </c>
      <c r="C536" s="4" t="s">
        <v>1274</v>
      </c>
      <c r="D536" s="4" t="s">
        <v>944</v>
      </c>
      <c r="E536" s="4" t="s">
        <v>945</v>
      </c>
      <c r="F536" s="4" t="s">
        <v>110</v>
      </c>
      <c r="G536" s="4" t="s">
        <v>111</v>
      </c>
      <c r="H536" s="4" t="s">
        <v>440</v>
      </c>
      <c r="I536" s="10">
        <v>3055.56</v>
      </c>
      <c r="J536" s="10">
        <v>3055.56</v>
      </c>
      <c r="K536" s="10">
        <v>4072.21</v>
      </c>
      <c r="L536" s="10">
        <v>3055.56</v>
      </c>
      <c r="M536" s="10">
        <v>3055.56</v>
      </c>
      <c r="N536" s="10">
        <v>33055.56</v>
      </c>
      <c r="O536" s="10">
        <v>3055.56</v>
      </c>
      <c r="P536" s="10">
        <v>3055.56</v>
      </c>
      <c r="Q536" s="10">
        <v>3055.56</v>
      </c>
      <c r="R536" s="10">
        <v>3055.56</v>
      </c>
      <c r="S536" s="10">
        <v>3055.56</v>
      </c>
      <c r="T536" s="10">
        <v>3055.56</v>
      </c>
      <c r="U536" s="125">
        <f t="shared" si="40"/>
        <v>67683.369999999981</v>
      </c>
      <c r="W536" s="127" t="str">
        <f t="shared" si="41"/>
        <v>790021505921</v>
      </c>
      <c r="X536" s="128">
        <f>VLOOKUP(W536,Factors!$F$4:$H$6200,3,FALSE)</f>
        <v>0.10960000000000003</v>
      </c>
      <c r="Y536" s="127" t="str">
        <f>VLOOKUP(W536,Factors!$F$4:$H$6200,2,FALSE)</f>
        <v>3-factor</v>
      </c>
      <c r="Z536" s="129">
        <f t="shared" si="42"/>
        <v>7418.0973519999998</v>
      </c>
      <c r="AA536" s="129">
        <f t="shared" si="43"/>
        <v>60265.272647999984</v>
      </c>
      <c r="AB536" s="129">
        <f t="shared" si="44"/>
        <v>67683.369999999981</v>
      </c>
    </row>
    <row r="537" spans="1:28" ht="15.75" thickBot="1" x14ac:dyDescent="0.3">
      <c r="A537" s="141" t="s">
        <v>943</v>
      </c>
      <c r="B537" s="4" t="s">
        <v>1273</v>
      </c>
      <c r="C537" s="4" t="s">
        <v>1274</v>
      </c>
      <c r="D537" s="4" t="s">
        <v>944</v>
      </c>
      <c r="E537" s="4" t="s">
        <v>945</v>
      </c>
      <c r="F537" s="4" t="s">
        <v>112</v>
      </c>
      <c r="G537" s="4" t="s">
        <v>113</v>
      </c>
      <c r="H537" s="4" t="s">
        <v>440</v>
      </c>
      <c r="I537" s="8">
        <v>9522.2900000000009</v>
      </c>
      <c r="J537" s="8">
        <v>9522.2800000000007</v>
      </c>
      <c r="K537" s="8">
        <v>9522.2199999999993</v>
      </c>
      <c r="L537" s="8">
        <v>10299.959999999999</v>
      </c>
      <c r="M537" s="8">
        <v>11518.3</v>
      </c>
      <c r="N537" s="8">
        <v>12037.12</v>
      </c>
      <c r="O537" s="8">
        <v>11643.36</v>
      </c>
      <c r="P537" s="8">
        <v>11643.36</v>
      </c>
      <c r="Q537" s="8">
        <v>11643.39</v>
      </c>
      <c r="R537" s="8">
        <v>11643.32</v>
      </c>
      <c r="S537" s="8">
        <v>11643.37</v>
      </c>
      <c r="T537" s="8">
        <v>11643.37</v>
      </c>
      <c r="U537" s="125">
        <f t="shared" si="40"/>
        <v>132282.34</v>
      </c>
      <c r="W537" s="127" t="str">
        <f t="shared" si="41"/>
        <v>790021505921</v>
      </c>
      <c r="X537" s="128">
        <f>VLOOKUP(W537,Factors!$F$4:$H$6200,3,FALSE)</f>
        <v>0.10960000000000003</v>
      </c>
      <c r="Y537" s="127" t="str">
        <f>VLOOKUP(W537,Factors!$F$4:$H$6200,2,FALSE)</f>
        <v>3-factor</v>
      </c>
      <c r="Z537" s="129">
        <f t="shared" si="42"/>
        <v>14498.144464000005</v>
      </c>
      <c r="AA537" s="129">
        <f t="shared" si="43"/>
        <v>117784.19553599998</v>
      </c>
      <c r="AB537" s="129">
        <f t="shared" si="44"/>
        <v>132282.34</v>
      </c>
    </row>
    <row r="538" spans="1:28" ht="15.75" thickBot="1" x14ac:dyDescent="0.3">
      <c r="A538" s="141" t="s">
        <v>943</v>
      </c>
      <c r="B538" s="4" t="s">
        <v>1277</v>
      </c>
      <c r="C538" s="4" t="s">
        <v>1278</v>
      </c>
      <c r="D538" s="4" t="s">
        <v>944</v>
      </c>
      <c r="E538" s="4" t="s">
        <v>945</v>
      </c>
      <c r="F538" s="4" t="s">
        <v>108</v>
      </c>
      <c r="G538" s="4" t="s">
        <v>109</v>
      </c>
      <c r="H538" s="4" t="s">
        <v>440</v>
      </c>
      <c r="I538" s="10">
        <v>49375</v>
      </c>
      <c r="J538" s="10">
        <v>44437.5</v>
      </c>
      <c r="K538" s="10">
        <v>45260.46</v>
      </c>
      <c r="L538" s="10">
        <v>22443.19</v>
      </c>
      <c r="M538" s="11"/>
      <c r="N538" s="10">
        <v>-11363.64</v>
      </c>
      <c r="O538" s="11"/>
      <c r="P538" s="11"/>
      <c r="Q538" s="11"/>
      <c r="R538" s="11"/>
      <c r="S538" s="11"/>
      <c r="T538" s="11"/>
      <c r="U538" s="125">
        <f t="shared" si="40"/>
        <v>150152.51</v>
      </c>
      <c r="W538" s="127" t="str">
        <f t="shared" si="41"/>
        <v>790031505921</v>
      </c>
      <c r="X538" s="128">
        <f>VLOOKUP(W538,Factors!$F$4:$H$6200,3,FALSE)</f>
        <v>0.10960000000000003</v>
      </c>
      <c r="Y538" s="127" t="str">
        <f>VLOOKUP(W538,Factors!$F$4:$H$6200,2,FALSE)</f>
        <v>3-factor</v>
      </c>
      <c r="Z538" s="129">
        <f t="shared" si="42"/>
        <v>16456.715096000007</v>
      </c>
      <c r="AA538" s="129">
        <f t="shared" si="43"/>
        <v>133695.79490400001</v>
      </c>
      <c r="AB538" s="129">
        <f t="shared" si="44"/>
        <v>150152.51</v>
      </c>
    </row>
    <row r="539" spans="1:28" ht="15.75" thickBot="1" x14ac:dyDescent="0.3">
      <c r="A539" s="141" t="s">
        <v>943</v>
      </c>
      <c r="B539" s="4" t="s">
        <v>1277</v>
      </c>
      <c r="C539" s="4" t="s">
        <v>1278</v>
      </c>
      <c r="D539" s="4" t="s">
        <v>944</v>
      </c>
      <c r="E539" s="4" t="s">
        <v>945</v>
      </c>
      <c r="F539" s="4" t="s">
        <v>110</v>
      </c>
      <c r="G539" s="4" t="s">
        <v>111</v>
      </c>
      <c r="H539" s="4" t="s">
        <v>440</v>
      </c>
      <c r="I539" s="7"/>
      <c r="J539" s="7"/>
      <c r="K539" s="8">
        <v>251.34</v>
      </c>
      <c r="L539" s="7"/>
      <c r="M539" s="7"/>
      <c r="N539" s="7"/>
      <c r="O539" s="7"/>
      <c r="P539" s="7"/>
      <c r="Q539" s="7"/>
      <c r="R539" s="7"/>
      <c r="S539" s="7"/>
      <c r="T539" s="7"/>
      <c r="U539" s="125">
        <f t="shared" si="40"/>
        <v>251.34</v>
      </c>
      <c r="W539" s="127" t="str">
        <f t="shared" si="41"/>
        <v>790031505921</v>
      </c>
      <c r="X539" s="128">
        <f>VLOOKUP(W539,Factors!$F$4:$H$6200,3,FALSE)</f>
        <v>0.10960000000000003</v>
      </c>
      <c r="Y539" s="127" t="str">
        <f>VLOOKUP(W539,Factors!$F$4:$H$6200,2,FALSE)</f>
        <v>3-factor</v>
      </c>
      <c r="Z539" s="129">
        <f t="shared" si="42"/>
        <v>27.546864000000006</v>
      </c>
      <c r="AA539" s="129">
        <f t="shared" si="43"/>
        <v>223.793136</v>
      </c>
      <c r="AB539" s="129">
        <f t="shared" si="44"/>
        <v>251.34</v>
      </c>
    </row>
    <row r="540" spans="1:28" ht="15.75" thickBot="1" x14ac:dyDescent="0.3">
      <c r="A540" s="141" t="s">
        <v>943</v>
      </c>
      <c r="B540" s="4" t="s">
        <v>1277</v>
      </c>
      <c r="C540" s="4" t="s">
        <v>1278</v>
      </c>
      <c r="D540" s="4" t="s">
        <v>944</v>
      </c>
      <c r="E540" s="4" t="s">
        <v>945</v>
      </c>
      <c r="F540" s="4" t="s">
        <v>112</v>
      </c>
      <c r="G540" s="4" t="s">
        <v>113</v>
      </c>
      <c r="H540" s="4" t="s">
        <v>440</v>
      </c>
      <c r="I540" s="10">
        <v>1555.32</v>
      </c>
      <c r="J540" s="10">
        <v>1555.32</v>
      </c>
      <c r="K540" s="10">
        <v>1555.33</v>
      </c>
      <c r="L540" s="10">
        <v>777.66</v>
      </c>
      <c r="M540" s="11"/>
      <c r="N540" s="10">
        <v>-393.75</v>
      </c>
      <c r="O540" s="11"/>
      <c r="P540" s="11"/>
      <c r="Q540" s="11"/>
      <c r="R540" s="11"/>
      <c r="S540" s="11"/>
      <c r="T540" s="11"/>
      <c r="U540" s="125">
        <f t="shared" si="40"/>
        <v>5049.8799999999992</v>
      </c>
      <c r="W540" s="127" t="str">
        <f t="shared" si="41"/>
        <v>790031505921</v>
      </c>
      <c r="X540" s="128">
        <f>VLOOKUP(W540,Factors!$F$4:$H$6200,3,FALSE)</f>
        <v>0.10960000000000003</v>
      </c>
      <c r="Y540" s="127" t="str">
        <f>VLOOKUP(W540,Factors!$F$4:$H$6200,2,FALSE)</f>
        <v>3-factor</v>
      </c>
      <c r="Z540" s="129">
        <f t="shared" si="42"/>
        <v>553.46684800000003</v>
      </c>
      <c r="AA540" s="129">
        <f t="shared" si="43"/>
        <v>4496.4131519999992</v>
      </c>
      <c r="AB540" s="129">
        <f t="shared" si="44"/>
        <v>5049.8799999999992</v>
      </c>
    </row>
    <row r="541" spans="1:28" ht="15.75" thickBot="1" x14ac:dyDescent="0.3">
      <c r="A541" s="141" t="s">
        <v>943</v>
      </c>
      <c r="B541" s="4" t="s">
        <v>1288</v>
      </c>
      <c r="C541" s="4" t="s">
        <v>1289</v>
      </c>
      <c r="D541" s="4" t="s">
        <v>1290</v>
      </c>
      <c r="E541" s="4" t="s">
        <v>1291</v>
      </c>
      <c r="F541" s="4" t="s">
        <v>126</v>
      </c>
      <c r="G541" s="4" t="s">
        <v>127</v>
      </c>
      <c r="H541" s="4" t="s">
        <v>1292</v>
      </c>
      <c r="I541" s="11"/>
      <c r="J541" s="11"/>
      <c r="K541" s="10">
        <v>32658.25</v>
      </c>
      <c r="L541" s="11"/>
      <c r="M541" s="11"/>
      <c r="N541" s="10">
        <v>68655.48</v>
      </c>
      <c r="O541" s="11"/>
      <c r="P541" s="11"/>
      <c r="Q541" s="11"/>
      <c r="R541" s="11"/>
      <c r="S541" s="11"/>
      <c r="T541" s="11"/>
      <c r="U541" s="125">
        <f t="shared" si="40"/>
        <v>101313.73</v>
      </c>
      <c r="W541" s="127" t="str">
        <f t="shared" si="41"/>
        <v>851102365921</v>
      </c>
      <c r="X541" s="128">
        <f>VLOOKUP(W541,Factors!$F$4:$H$6200,3,FALSE)</f>
        <v>0.109888</v>
      </c>
      <c r="Y541" s="127" t="str">
        <f>VLOOKUP(W541,Factors!$F$4:$H$6200,2,FALSE)</f>
        <v>Employee Cost</v>
      </c>
      <c r="Z541" s="129">
        <f t="shared" si="42"/>
        <v>11133.16316224</v>
      </c>
      <c r="AA541" s="129">
        <f t="shared" si="43"/>
        <v>90180.566837759994</v>
      </c>
      <c r="AB541" s="129">
        <f t="shared" si="44"/>
        <v>101313.73</v>
      </c>
    </row>
    <row r="542" spans="1:28" ht="15.75" thickBot="1" x14ac:dyDescent="0.3">
      <c r="A542" s="141" t="s">
        <v>943</v>
      </c>
      <c r="B542" s="4" t="s">
        <v>1293</v>
      </c>
      <c r="C542" s="4" t="s">
        <v>1294</v>
      </c>
      <c r="D542" s="4" t="s">
        <v>1295</v>
      </c>
      <c r="E542" s="4" t="s">
        <v>1296</v>
      </c>
      <c r="F542" s="4" t="s">
        <v>110</v>
      </c>
      <c r="G542" s="4" t="s">
        <v>111</v>
      </c>
      <c r="H542" s="4" t="s">
        <v>1297</v>
      </c>
      <c r="I542" s="7"/>
      <c r="J542" s="7"/>
      <c r="K542" s="8">
        <v>1392257.18</v>
      </c>
      <c r="L542" s="7"/>
      <c r="M542" s="7"/>
      <c r="N542" s="8">
        <v>877973</v>
      </c>
      <c r="O542" s="7"/>
      <c r="P542" s="7"/>
      <c r="Q542" s="8">
        <v>-840215.13</v>
      </c>
      <c r="R542" s="7"/>
      <c r="S542" s="7"/>
      <c r="T542" s="8">
        <v>-750068.42</v>
      </c>
      <c r="U542" s="125">
        <f t="shared" si="40"/>
        <v>679946.62999999977</v>
      </c>
      <c r="W542" s="127" t="str">
        <f t="shared" si="41"/>
        <v>851202475921</v>
      </c>
      <c r="X542" s="128">
        <f>VLOOKUP(W542,Factors!$F$4:$H$6200,3,FALSE)</f>
        <v>0.109888</v>
      </c>
      <c r="Y542" s="127" t="str">
        <f>VLOOKUP(W542,Factors!$F$4:$H$6200,2,FALSE)</f>
        <v>Employee Cost</v>
      </c>
      <c r="Z542" s="129">
        <f t="shared" si="42"/>
        <v>74717.975277439968</v>
      </c>
      <c r="AA542" s="129">
        <f t="shared" si="43"/>
        <v>605228.65472255985</v>
      </c>
      <c r="AB542" s="129">
        <f t="shared" si="44"/>
        <v>679946.62999999977</v>
      </c>
    </row>
    <row r="543" spans="1:28" ht="15.75" thickBot="1" x14ac:dyDescent="0.3">
      <c r="A543" s="141" t="s">
        <v>943</v>
      </c>
      <c r="B543" s="4" t="s">
        <v>1298</v>
      </c>
      <c r="C543" s="4" t="s">
        <v>1299</v>
      </c>
      <c r="D543" s="4" t="s">
        <v>1300</v>
      </c>
      <c r="E543" s="4" t="s">
        <v>1301</v>
      </c>
      <c r="F543" s="4" t="s">
        <v>108</v>
      </c>
      <c r="G543" s="4" t="s">
        <v>109</v>
      </c>
      <c r="H543" s="4" t="s">
        <v>1302</v>
      </c>
      <c r="I543" s="11"/>
      <c r="J543" s="11"/>
      <c r="K543" s="11"/>
      <c r="L543" s="11"/>
      <c r="M543" s="11"/>
      <c r="N543" s="10">
        <v>14800</v>
      </c>
      <c r="O543" s="10">
        <v>100</v>
      </c>
      <c r="P543" s="10">
        <v>89000</v>
      </c>
      <c r="Q543" s="10">
        <v>3120</v>
      </c>
      <c r="R543" s="11"/>
      <c r="S543" s="11"/>
      <c r="T543" s="10">
        <v>30000</v>
      </c>
      <c r="U543" s="125">
        <f t="shared" si="40"/>
        <v>137020</v>
      </c>
      <c r="W543" s="127" t="str">
        <f t="shared" si="41"/>
        <v>852102560921</v>
      </c>
      <c r="X543" s="128">
        <f>VLOOKUP(W543,Factors!$F$4:$H$6200,3,FALSE)</f>
        <v>0.109888</v>
      </c>
      <c r="Y543" s="127" t="str">
        <f>VLOOKUP(W543,Factors!$F$4:$H$6200,2,FALSE)</f>
        <v>Employee Cost</v>
      </c>
      <c r="Z543" s="129">
        <f t="shared" si="42"/>
        <v>15056.85376</v>
      </c>
      <c r="AA543" s="129">
        <f t="shared" si="43"/>
        <v>121963.14624</v>
      </c>
      <c r="AB543" s="129">
        <f t="shared" si="44"/>
        <v>137020</v>
      </c>
    </row>
    <row r="544" spans="1:28" ht="15.75" thickBot="1" x14ac:dyDescent="0.3">
      <c r="A544" s="141" t="s">
        <v>1359</v>
      </c>
      <c r="B544" s="4" t="s">
        <v>1032</v>
      </c>
      <c r="C544" s="4" t="s">
        <v>1033</v>
      </c>
      <c r="D544" s="4" t="s">
        <v>1364</v>
      </c>
      <c r="E544" s="4" t="s">
        <v>1365</v>
      </c>
      <c r="F544" s="4" t="s">
        <v>108</v>
      </c>
      <c r="G544" s="4" t="s">
        <v>109</v>
      </c>
      <c r="H544" s="4" t="s">
        <v>440</v>
      </c>
      <c r="I544" s="10">
        <v>19726.29</v>
      </c>
      <c r="J544" s="10">
        <v>15510.38</v>
      </c>
      <c r="K544" s="10">
        <v>16094.59</v>
      </c>
      <c r="L544" s="10">
        <v>19079.46</v>
      </c>
      <c r="M544" s="10">
        <v>19988</v>
      </c>
      <c r="N544" s="10">
        <v>19965.150000000001</v>
      </c>
      <c r="O544" s="10">
        <v>20737.439999999999</v>
      </c>
      <c r="P544" s="10">
        <v>18724.48</v>
      </c>
      <c r="Q544" s="10">
        <v>19820.5</v>
      </c>
      <c r="R544" s="10">
        <v>19148.009999999998</v>
      </c>
      <c r="S544" s="10">
        <v>17769.52</v>
      </c>
      <c r="T544" s="10">
        <v>18556.45</v>
      </c>
      <c r="U544" s="125">
        <f t="shared" si="40"/>
        <v>225120.27000000002</v>
      </c>
      <c r="W544" s="127" t="str">
        <f t="shared" si="41"/>
        <v>311001505926</v>
      </c>
      <c r="X544" s="128">
        <f>VLOOKUP(W544,Factors!$F$4:$H$6200,3,FALSE)</f>
        <v>0.109888</v>
      </c>
      <c r="Y544" s="127" t="str">
        <f>VLOOKUP(W544,Factors!$F$4:$H$6200,2,FALSE)</f>
        <v>Employee Cost</v>
      </c>
      <c r="Z544" s="129">
        <f t="shared" si="42"/>
        <v>24738.016229760004</v>
      </c>
      <c r="AA544" s="129">
        <f t="shared" si="43"/>
        <v>200382.25377024</v>
      </c>
      <c r="AB544" s="129">
        <f t="shared" si="44"/>
        <v>225120.27000000002</v>
      </c>
    </row>
    <row r="545" spans="1:28" ht="15.75" thickBot="1" x14ac:dyDescent="0.3">
      <c r="A545" s="141" t="s">
        <v>1359</v>
      </c>
      <c r="B545" s="4" t="s">
        <v>1032</v>
      </c>
      <c r="C545" s="4" t="s">
        <v>1033</v>
      </c>
      <c r="D545" s="4" t="s">
        <v>1364</v>
      </c>
      <c r="E545" s="4" t="s">
        <v>1365</v>
      </c>
      <c r="F545" s="4" t="s">
        <v>112</v>
      </c>
      <c r="G545" s="4" t="s">
        <v>113</v>
      </c>
      <c r="H545" s="4" t="s">
        <v>440</v>
      </c>
      <c r="I545" s="8">
        <v>2728.34</v>
      </c>
      <c r="J545" s="8">
        <v>2728.35</v>
      </c>
      <c r="K545" s="8">
        <v>2728.32</v>
      </c>
      <c r="L545" s="8">
        <v>2728.34</v>
      </c>
      <c r="M545" s="8">
        <v>2728.34</v>
      </c>
      <c r="N545" s="8">
        <v>2830.66</v>
      </c>
      <c r="O545" s="8">
        <v>2830.66</v>
      </c>
      <c r="P545" s="8">
        <v>2830.65</v>
      </c>
      <c r="Q545" s="8">
        <v>2830.65</v>
      </c>
      <c r="R545" s="8">
        <v>2830.66</v>
      </c>
      <c r="S545" s="8">
        <v>2830.66</v>
      </c>
      <c r="T545" s="8">
        <v>2830.65</v>
      </c>
      <c r="U545" s="125">
        <f t="shared" si="40"/>
        <v>33456.28</v>
      </c>
      <c r="W545" s="127" t="str">
        <f t="shared" si="41"/>
        <v>311001505926</v>
      </c>
      <c r="X545" s="128">
        <f>VLOOKUP(W545,Factors!$F$4:$H$6200,3,FALSE)</f>
        <v>0.109888</v>
      </c>
      <c r="Y545" s="127" t="str">
        <f>VLOOKUP(W545,Factors!$F$4:$H$6200,2,FALSE)</f>
        <v>Employee Cost</v>
      </c>
      <c r="Z545" s="129">
        <f t="shared" si="42"/>
        <v>3676.4436966399999</v>
      </c>
      <c r="AA545" s="129">
        <f t="shared" si="43"/>
        <v>29779.83630336</v>
      </c>
      <c r="AB545" s="129">
        <f t="shared" si="44"/>
        <v>33456.28</v>
      </c>
    </row>
    <row r="546" spans="1:28" ht="15.75" thickBot="1" x14ac:dyDescent="0.3">
      <c r="A546" s="141" t="s">
        <v>1359</v>
      </c>
      <c r="B546" s="4" t="s">
        <v>1041</v>
      </c>
      <c r="C546" s="4" t="s">
        <v>1042</v>
      </c>
      <c r="D546" s="4" t="s">
        <v>1364</v>
      </c>
      <c r="E546" s="4" t="s">
        <v>1365</v>
      </c>
      <c r="F546" s="4" t="s">
        <v>108</v>
      </c>
      <c r="G546" s="4" t="s">
        <v>109</v>
      </c>
      <c r="H546" s="4" t="s">
        <v>440</v>
      </c>
      <c r="I546" s="8">
        <v>15296.35</v>
      </c>
      <c r="J546" s="8">
        <v>14693.62</v>
      </c>
      <c r="K546" s="8">
        <v>14285.47</v>
      </c>
      <c r="L546" s="8">
        <v>14532.15</v>
      </c>
      <c r="M546" s="8">
        <v>15906.68</v>
      </c>
      <c r="N546" s="8">
        <v>16150.45</v>
      </c>
      <c r="O546" s="8">
        <v>15339.54</v>
      </c>
      <c r="P546" s="8">
        <v>16029.82</v>
      </c>
      <c r="Q546" s="8">
        <v>7451.75</v>
      </c>
      <c r="R546" s="8">
        <v>7079.16</v>
      </c>
      <c r="S546" s="8">
        <v>13976.98</v>
      </c>
      <c r="T546" s="8">
        <v>16176.6</v>
      </c>
      <c r="U546" s="125">
        <f t="shared" si="40"/>
        <v>166918.57000000004</v>
      </c>
      <c r="W546" s="127" t="str">
        <f t="shared" si="41"/>
        <v>313001505926</v>
      </c>
      <c r="X546" s="128">
        <f>VLOOKUP(W546,Factors!$F$4:$H$6200,3,FALSE)</f>
        <v>0.109888</v>
      </c>
      <c r="Y546" s="127" t="str">
        <f>VLOOKUP(W546,Factors!$F$4:$H$6200,2,FALSE)</f>
        <v>Employee Cost</v>
      </c>
      <c r="Z546" s="129">
        <f t="shared" si="42"/>
        <v>18342.347820160005</v>
      </c>
      <c r="AA546" s="129">
        <f t="shared" si="43"/>
        <v>148576.22217984003</v>
      </c>
      <c r="AB546" s="129">
        <f t="shared" si="44"/>
        <v>166918.57000000004</v>
      </c>
    </row>
    <row r="547" spans="1:28" ht="15.75" thickBot="1" x14ac:dyDescent="0.3">
      <c r="A547" s="141" t="s">
        <v>1359</v>
      </c>
      <c r="B547" s="4" t="s">
        <v>1041</v>
      </c>
      <c r="C547" s="4" t="s">
        <v>1042</v>
      </c>
      <c r="D547" s="4" t="s">
        <v>1364</v>
      </c>
      <c r="E547" s="4" t="s">
        <v>1365</v>
      </c>
      <c r="F547" s="4" t="s">
        <v>110</v>
      </c>
      <c r="G547" s="4" t="s">
        <v>111</v>
      </c>
      <c r="H547" s="4" t="s">
        <v>440</v>
      </c>
      <c r="I547" s="10">
        <v>555.55999999999995</v>
      </c>
      <c r="J547" s="10">
        <v>555.55999999999995</v>
      </c>
      <c r="K547" s="10">
        <v>555.55999999999995</v>
      </c>
      <c r="L547" s="10">
        <v>555.55999999999995</v>
      </c>
      <c r="M547" s="10">
        <v>555.55999999999995</v>
      </c>
      <c r="N547" s="10">
        <v>555.55999999999995</v>
      </c>
      <c r="O547" s="11"/>
      <c r="P547" s="11"/>
      <c r="Q547" s="11"/>
      <c r="R547" s="11"/>
      <c r="S547" s="11"/>
      <c r="T547" s="11"/>
      <c r="U547" s="125">
        <f t="shared" si="40"/>
        <v>3333.3599999999997</v>
      </c>
      <c r="W547" s="127" t="str">
        <f t="shared" si="41"/>
        <v>313001505926</v>
      </c>
      <c r="X547" s="128">
        <f>VLOOKUP(W547,Factors!$F$4:$H$6200,3,FALSE)</f>
        <v>0.109888</v>
      </c>
      <c r="Y547" s="127" t="str">
        <f>VLOOKUP(W547,Factors!$F$4:$H$6200,2,FALSE)</f>
        <v>Employee Cost</v>
      </c>
      <c r="Z547" s="129">
        <f t="shared" si="42"/>
        <v>366.29626367999998</v>
      </c>
      <c r="AA547" s="129">
        <f t="shared" si="43"/>
        <v>2967.0637363199999</v>
      </c>
      <c r="AB547" s="129">
        <f t="shared" si="44"/>
        <v>3333.3599999999997</v>
      </c>
    </row>
    <row r="548" spans="1:28" ht="15.75" thickBot="1" x14ac:dyDescent="0.3">
      <c r="A548" s="141" t="s">
        <v>1359</v>
      </c>
      <c r="B548" s="4" t="s">
        <v>1041</v>
      </c>
      <c r="C548" s="4" t="s">
        <v>1042</v>
      </c>
      <c r="D548" s="4" t="s">
        <v>1364</v>
      </c>
      <c r="E548" s="4" t="s">
        <v>1365</v>
      </c>
      <c r="F548" s="4" t="s">
        <v>112</v>
      </c>
      <c r="G548" s="4" t="s">
        <v>113</v>
      </c>
      <c r="H548" s="4" t="s">
        <v>440</v>
      </c>
      <c r="I548" s="8">
        <v>2228.5300000000002</v>
      </c>
      <c r="J548" s="8">
        <v>2228.52</v>
      </c>
      <c r="K548" s="8">
        <v>2228.5300000000002</v>
      </c>
      <c r="L548" s="8">
        <v>2228.5100000000002</v>
      </c>
      <c r="M548" s="8">
        <v>2228.52</v>
      </c>
      <c r="N548" s="8">
        <v>2303.2399999999998</v>
      </c>
      <c r="O548" s="8">
        <v>2303.23</v>
      </c>
      <c r="P548" s="8">
        <v>2303.2399999999998</v>
      </c>
      <c r="Q548" s="8">
        <v>1118.8800000000001</v>
      </c>
      <c r="R548" s="8">
        <v>1118.8900000000001</v>
      </c>
      <c r="S548" s="8">
        <v>2014.67</v>
      </c>
      <c r="T548" s="8">
        <v>2313.2600000000002</v>
      </c>
      <c r="U548" s="125">
        <f t="shared" si="40"/>
        <v>24618.020000000004</v>
      </c>
      <c r="W548" s="127" t="str">
        <f t="shared" si="41"/>
        <v>313001505926</v>
      </c>
      <c r="X548" s="128">
        <f>VLOOKUP(W548,Factors!$F$4:$H$6200,3,FALSE)</f>
        <v>0.109888</v>
      </c>
      <c r="Y548" s="127" t="str">
        <f>VLOOKUP(W548,Factors!$F$4:$H$6200,2,FALSE)</f>
        <v>Employee Cost</v>
      </c>
      <c r="Z548" s="129">
        <f t="shared" si="42"/>
        <v>2705.2249817600004</v>
      </c>
      <c r="AA548" s="129">
        <f t="shared" si="43"/>
        <v>21912.795018240002</v>
      </c>
      <c r="AB548" s="129">
        <f t="shared" si="44"/>
        <v>24618.020000000004</v>
      </c>
    </row>
    <row r="549" spans="1:28" ht="15.75" thickBot="1" x14ac:dyDescent="0.3">
      <c r="A549" s="141" t="s">
        <v>1359</v>
      </c>
      <c r="B549" s="4" t="s">
        <v>1046</v>
      </c>
      <c r="C549" s="4" t="s">
        <v>713</v>
      </c>
      <c r="D549" s="4" t="s">
        <v>1360</v>
      </c>
      <c r="E549" s="4" t="s">
        <v>1361</v>
      </c>
      <c r="F549" s="4" t="s">
        <v>108</v>
      </c>
      <c r="G549" s="4" t="s">
        <v>109</v>
      </c>
      <c r="H549" s="4" t="s">
        <v>1049</v>
      </c>
      <c r="I549" s="8">
        <v>60202.22</v>
      </c>
      <c r="J549" s="8">
        <v>49605.55</v>
      </c>
      <c r="K549" s="8">
        <v>48273.2</v>
      </c>
      <c r="L549" s="8">
        <v>54185.17</v>
      </c>
      <c r="M549" s="8">
        <v>49985.2</v>
      </c>
      <c r="N549" s="8">
        <v>53107.31</v>
      </c>
      <c r="O549" s="8">
        <v>54846.09</v>
      </c>
      <c r="P549" s="8">
        <v>-21352.29</v>
      </c>
      <c r="Q549" s="8">
        <v>39089.35</v>
      </c>
      <c r="R549" s="8">
        <v>36991.26</v>
      </c>
      <c r="S549" s="8">
        <v>34272.49</v>
      </c>
      <c r="T549" s="8">
        <v>35962.51</v>
      </c>
      <c r="U549" s="125">
        <f t="shared" si="40"/>
        <v>495168.06</v>
      </c>
      <c r="W549" s="127" t="str">
        <f t="shared" si="41"/>
        <v>320002200926</v>
      </c>
      <c r="X549" s="128">
        <f>VLOOKUP(W549,Factors!$F$4:$H$6200,3,FALSE)</f>
        <v>0.109888</v>
      </c>
      <c r="Y549" s="127" t="str">
        <f>VLOOKUP(W549,Factors!$F$4:$H$6200,2,FALSE)</f>
        <v>Employee Cost</v>
      </c>
      <c r="Z549" s="129">
        <f t="shared" si="42"/>
        <v>54413.027777279996</v>
      </c>
      <c r="AA549" s="129">
        <f t="shared" si="43"/>
        <v>440755.03222271998</v>
      </c>
      <c r="AB549" s="129">
        <f t="shared" si="44"/>
        <v>495168.06</v>
      </c>
    </row>
    <row r="550" spans="1:28" ht="15.75" thickBot="1" x14ac:dyDescent="0.3">
      <c r="A550" s="141" t="s">
        <v>1359</v>
      </c>
      <c r="B550" s="4" t="s">
        <v>1046</v>
      </c>
      <c r="C550" s="4" t="s">
        <v>713</v>
      </c>
      <c r="D550" s="4" t="s">
        <v>1360</v>
      </c>
      <c r="E550" s="4" t="s">
        <v>1361</v>
      </c>
      <c r="F550" s="4" t="s">
        <v>110</v>
      </c>
      <c r="G550" s="4" t="s">
        <v>111</v>
      </c>
      <c r="H550" s="4" t="s">
        <v>1049</v>
      </c>
      <c r="I550" s="10">
        <v>120.64</v>
      </c>
      <c r="J550" s="11"/>
      <c r="K550" s="11"/>
      <c r="L550" s="11"/>
      <c r="M550" s="11"/>
      <c r="N550" s="11"/>
      <c r="O550" s="11"/>
      <c r="P550" s="11"/>
      <c r="Q550" s="11"/>
      <c r="R550" s="11"/>
      <c r="S550" s="10">
        <v>533.67999999999995</v>
      </c>
      <c r="T550" s="11"/>
      <c r="U550" s="125">
        <f t="shared" si="40"/>
        <v>654.31999999999994</v>
      </c>
      <c r="W550" s="127" t="str">
        <f t="shared" si="41"/>
        <v>320002200926</v>
      </c>
      <c r="X550" s="128">
        <f>VLOOKUP(W550,Factors!$F$4:$H$6200,3,FALSE)</f>
        <v>0.109888</v>
      </c>
      <c r="Y550" s="127" t="str">
        <f>VLOOKUP(W550,Factors!$F$4:$H$6200,2,FALSE)</f>
        <v>Employee Cost</v>
      </c>
      <c r="Z550" s="129">
        <f t="shared" si="42"/>
        <v>71.901916159999999</v>
      </c>
      <c r="AA550" s="129">
        <f t="shared" si="43"/>
        <v>582.41808383999989</v>
      </c>
      <c r="AB550" s="129">
        <f t="shared" si="44"/>
        <v>654.31999999999994</v>
      </c>
    </row>
    <row r="551" spans="1:28" ht="15.75" thickBot="1" x14ac:dyDescent="0.3">
      <c r="A551" s="141" t="s">
        <v>1359</v>
      </c>
      <c r="B551" s="4" t="s">
        <v>1046</v>
      </c>
      <c r="C551" s="4" t="s">
        <v>713</v>
      </c>
      <c r="D551" s="4" t="s">
        <v>1360</v>
      </c>
      <c r="E551" s="4" t="s">
        <v>1361</v>
      </c>
      <c r="F551" s="4" t="s">
        <v>535</v>
      </c>
      <c r="G551" s="4" t="s">
        <v>536</v>
      </c>
      <c r="H551" s="4" t="s">
        <v>1049</v>
      </c>
      <c r="I551" s="8">
        <v>5016.08</v>
      </c>
      <c r="J551" s="8">
        <v>4389.07</v>
      </c>
      <c r="K551" s="8">
        <v>4493.57</v>
      </c>
      <c r="L551" s="8">
        <v>4208.57</v>
      </c>
      <c r="M551" s="8">
        <v>5016.08</v>
      </c>
      <c r="N551" s="8">
        <v>1291.6500000000001</v>
      </c>
      <c r="O551" s="7"/>
      <c r="P551" s="7"/>
      <c r="Q551" s="7"/>
      <c r="R551" s="7"/>
      <c r="S551" s="7"/>
      <c r="T551" s="7"/>
      <c r="U551" s="125">
        <f t="shared" si="40"/>
        <v>24415.020000000004</v>
      </c>
      <c r="W551" s="127" t="str">
        <f t="shared" si="41"/>
        <v>320002200926</v>
      </c>
      <c r="X551" s="128">
        <f>VLOOKUP(W551,Factors!$F$4:$H$6200,3,FALSE)</f>
        <v>0.109888</v>
      </c>
      <c r="Y551" s="127" t="str">
        <f>VLOOKUP(W551,Factors!$F$4:$H$6200,2,FALSE)</f>
        <v>Employee Cost</v>
      </c>
      <c r="Z551" s="129">
        <f t="shared" si="42"/>
        <v>2682.9177177600004</v>
      </c>
      <c r="AA551" s="129">
        <f t="shared" si="43"/>
        <v>21732.102282240005</v>
      </c>
      <c r="AB551" s="129">
        <f t="shared" si="44"/>
        <v>24415.020000000004</v>
      </c>
    </row>
    <row r="552" spans="1:28" ht="15.75" thickBot="1" x14ac:dyDescent="0.3">
      <c r="A552" s="141" t="s">
        <v>1359</v>
      </c>
      <c r="B552" s="4" t="s">
        <v>1046</v>
      </c>
      <c r="C552" s="4" t="s">
        <v>713</v>
      </c>
      <c r="D552" s="4" t="s">
        <v>1360</v>
      </c>
      <c r="E552" s="4" t="s">
        <v>1361</v>
      </c>
      <c r="F552" s="4" t="s">
        <v>112</v>
      </c>
      <c r="G552" s="4" t="s">
        <v>113</v>
      </c>
      <c r="H552" s="4" t="s">
        <v>1049</v>
      </c>
      <c r="I552" s="10">
        <v>9038.76</v>
      </c>
      <c r="J552" s="10">
        <v>9038.77</v>
      </c>
      <c r="K552" s="10">
        <v>9069.48</v>
      </c>
      <c r="L552" s="10">
        <v>9069.49</v>
      </c>
      <c r="M552" s="10">
        <v>7758.08</v>
      </c>
      <c r="N552" s="10">
        <v>7491.75</v>
      </c>
      <c r="O552" s="10">
        <v>7764.23</v>
      </c>
      <c r="P552" s="10">
        <v>-2844.79</v>
      </c>
      <c r="Q552" s="10">
        <v>5818.67</v>
      </c>
      <c r="R552" s="10">
        <v>5818.67</v>
      </c>
      <c r="S552" s="10">
        <v>5818.65</v>
      </c>
      <c r="T552" s="10">
        <v>5818.69</v>
      </c>
      <c r="U552" s="125">
        <f t="shared" si="40"/>
        <v>79660.45</v>
      </c>
      <c r="W552" s="127" t="str">
        <f t="shared" si="41"/>
        <v>320002200926</v>
      </c>
      <c r="X552" s="128">
        <f>VLOOKUP(W552,Factors!$F$4:$H$6200,3,FALSE)</f>
        <v>0.109888</v>
      </c>
      <c r="Y552" s="127" t="str">
        <f>VLOOKUP(W552,Factors!$F$4:$H$6200,2,FALSE)</f>
        <v>Employee Cost</v>
      </c>
      <c r="Z552" s="129">
        <f t="shared" si="42"/>
        <v>8753.7275295999989</v>
      </c>
      <c r="AA552" s="129">
        <f t="shared" si="43"/>
        <v>70906.722470399996</v>
      </c>
      <c r="AB552" s="129">
        <f t="shared" si="44"/>
        <v>79660.45</v>
      </c>
    </row>
    <row r="553" spans="1:28" ht="15.75" thickBot="1" x14ac:dyDescent="0.3">
      <c r="A553" s="141" t="s">
        <v>1359</v>
      </c>
      <c r="B553" s="4" t="s">
        <v>727</v>
      </c>
      <c r="C553" s="4" t="s">
        <v>728</v>
      </c>
      <c r="D553" s="4" t="s">
        <v>1364</v>
      </c>
      <c r="E553" s="4" t="s">
        <v>1365</v>
      </c>
      <c r="F553" s="4" t="s">
        <v>108</v>
      </c>
      <c r="G553" s="4" t="s">
        <v>109</v>
      </c>
      <c r="H553" s="4" t="s">
        <v>440</v>
      </c>
      <c r="I553" s="10">
        <v>19002.669999999998</v>
      </c>
      <c r="J553" s="10">
        <v>15152.71</v>
      </c>
      <c r="K553" s="10">
        <v>19622.349999999999</v>
      </c>
      <c r="L553" s="10">
        <v>21053.38</v>
      </c>
      <c r="M553" s="10">
        <v>20365.21</v>
      </c>
      <c r="N553" s="10">
        <v>22834.42</v>
      </c>
      <c r="O553" s="10">
        <v>21796.49</v>
      </c>
      <c r="P553" s="10">
        <v>21370.73</v>
      </c>
      <c r="Q553" s="10">
        <v>21000.68</v>
      </c>
      <c r="R553" s="10">
        <v>19788.89</v>
      </c>
      <c r="S553" s="10">
        <v>20867.04</v>
      </c>
      <c r="T553" s="10">
        <v>18155.080000000002</v>
      </c>
      <c r="U553" s="125">
        <f t="shared" si="40"/>
        <v>241009.65000000002</v>
      </c>
      <c r="W553" s="127" t="str">
        <f t="shared" si="41"/>
        <v>330001505926</v>
      </c>
      <c r="X553" s="128">
        <f>VLOOKUP(W553,Factors!$F$4:$H$6200,3,FALSE)</f>
        <v>0.109888</v>
      </c>
      <c r="Y553" s="127" t="str">
        <f>VLOOKUP(W553,Factors!$F$4:$H$6200,2,FALSE)</f>
        <v>Employee Cost</v>
      </c>
      <c r="Z553" s="129">
        <f t="shared" si="42"/>
        <v>26484.068419200001</v>
      </c>
      <c r="AA553" s="129">
        <f t="shared" si="43"/>
        <v>214525.58158080003</v>
      </c>
      <c r="AB553" s="129">
        <f t="shared" si="44"/>
        <v>241009.65000000002</v>
      </c>
    </row>
    <row r="554" spans="1:28" ht="15.75" thickBot="1" x14ac:dyDescent="0.3">
      <c r="A554" s="141" t="s">
        <v>1359</v>
      </c>
      <c r="B554" s="4" t="s">
        <v>727</v>
      </c>
      <c r="C554" s="4" t="s">
        <v>728</v>
      </c>
      <c r="D554" s="4" t="s">
        <v>1364</v>
      </c>
      <c r="E554" s="4" t="s">
        <v>1365</v>
      </c>
      <c r="F554" s="4" t="s">
        <v>112</v>
      </c>
      <c r="G554" s="4" t="s">
        <v>113</v>
      </c>
      <c r="H554" s="4" t="s">
        <v>440</v>
      </c>
      <c r="I554" s="8">
        <v>2864.4</v>
      </c>
      <c r="J554" s="8">
        <v>2566.73</v>
      </c>
      <c r="K554" s="8">
        <v>3050.18</v>
      </c>
      <c r="L554" s="8">
        <v>3050.17</v>
      </c>
      <c r="M554" s="8">
        <v>3050.18</v>
      </c>
      <c r="N554" s="8">
        <v>3116.9</v>
      </c>
      <c r="O554" s="8">
        <v>3116.9</v>
      </c>
      <c r="P554" s="8">
        <v>3116.9</v>
      </c>
      <c r="Q554" s="8">
        <v>3116.9</v>
      </c>
      <c r="R554" s="8">
        <v>3116.92</v>
      </c>
      <c r="S554" s="8">
        <v>3116.9</v>
      </c>
      <c r="T554" s="8">
        <v>3116.9</v>
      </c>
      <c r="U554" s="125">
        <f t="shared" si="40"/>
        <v>36399.98000000001</v>
      </c>
      <c r="W554" s="127" t="str">
        <f t="shared" si="41"/>
        <v>330001505926</v>
      </c>
      <c r="X554" s="128">
        <f>VLOOKUP(W554,Factors!$F$4:$H$6200,3,FALSE)</f>
        <v>0.109888</v>
      </c>
      <c r="Y554" s="127" t="str">
        <f>VLOOKUP(W554,Factors!$F$4:$H$6200,2,FALSE)</f>
        <v>Employee Cost</v>
      </c>
      <c r="Z554" s="129">
        <f t="shared" si="42"/>
        <v>3999.9210022400011</v>
      </c>
      <c r="AA554" s="129">
        <f t="shared" si="43"/>
        <v>32400.05899776001</v>
      </c>
      <c r="AB554" s="129">
        <f t="shared" si="44"/>
        <v>36399.98000000001</v>
      </c>
    </row>
    <row r="555" spans="1:28" ht="15.75" thickBot="1" x14ac:dyDescent="0.3">
      <c r="A555" s="141" t="s">
        <v>1359</v>
      </c>
      <c r="B555" s="4" t="s">
        <v>1070</v>
      </c>
      <c r="C555" s="4" t="s">
        <v>1071</v>
      </c>
      <c r="D555" s="4" t="s">
        <v>1364</v>
      </c>
      <c r="E555" s="4" t="s">
        <v>1365</v>
      </c>
      <c r="F555" s="4" t="s">
        <v>108</v>
      </c>
      <c r="G555" s="4" t="s">
        <v>109</v>
      </c>
      <c r="H555" s="4" t="s">
        <v>440</v>
      </c>
      <c r="I555" s="8">
        <v>5805.56</v>
      </c>
      <c r="J555" s="8">
        <v>5383.34</v>
      </c>
      <c r="K555" s="8">
        <v>5488.89</v>
      </c>
      <c r="L555" s="8">
        <v>4654.04</v>
      </c>
      <c r="M555" s="8">
        <v>4750.01</v>
      </c>
      <c r="N555" s="8">
        <v>6249.82</v>
      </c>
      <c r="O555" s="8">
        <v>5980.69</v>
      </c>
      <c r="P555" s="8">
        <v>5950.79</v>
      </c>
      <c r="Q555" s="8">
        <v>6123.2</v>
      </c>
      <c r="R555" s="8">
        <v>6005.62</v>
      </c>
      <c r="S555" s="8">
        <v>6578.76</v>
      </c>
      <c r="T555" s="8">
        <v>6279.73</v>
      </c>
      <c r="U555" s="125">
        <f t="shared" si="40"/>
        <v>69250.450000000012</v>
      </c>
      <c r="W555" s="127" t="str">
        <f t="shared" si="41"/>
        <v>350001505926</v>
      </c>
      <c r="X555" s="128">
        <f>VLOOKUP(W555,Factors!$F$4:$H$6200,3,FALSE)</f>
        <v>0.109888</v>
      </c>
      <c r="Y555" s="127" t="str">
        <f>VLOOKUP(W555,Factors!$F$4:$H$6200,2,FALSE)</f>
        <v>Employee Cost</v>
      </c>
      <c r="Z555" s="129">
        <f t="shared" si="42"/>
        <v>7609.7934496000016</v>
      </c>
      <c r="AA555" s="129">
        <f t="shared" si="43"/>
        <v>61640.65655040001</v>
      </c>
      <c r="AB555" s="129">
        <f t="shared" si="44"/>
        <v>69250.450000000012</v>
      </c>
    </row>
    <row r="556" spans="1:28" ht="15.75" thickBot="1" x14ac:dyDescent="0.3">
      <c r="A556" s="141" t="s">
        <v>1359</v>
      </c>
      <c r="B556" s="4" t="s">
        <v>1070</v>
      </c>
      <c r="C556" s="4" t="s">
        <v>1071</v>
      </c>
      <c r="D556" s="4" t="s">
        <v>1364</v>
      </c>
      <c r="E556" s="4" t="s">
        <v>1365</v>
      </c>
      <c r="F556" s="4" t="s">
        <v>112</v>
      </c>
      <c r="G556" s="4" t="s">
        <v>113</v>
      </c>
      <c r="H556" s="4" t="s">
        <v>440</v>
      </c>
      <c r="I556" s="10">
        <v>864.5</v>
      </c>
      <c r="J556" s="10">
        <v>864.51</v>
      </c>
      <c r="K556" s="10">
        <v>864.51</v>
      </c>
      <c r="L556" s="10">
        <v>864.52</v>
      </c>
      <c r="M556" s="10">
        <v>864.53</v>
      </c>
      <c r="N556" s="10">
        <v>898</v>
      </c>
      <c r="O556" s="10">
        <v>898</v>
      </c>
      <c r="P556" s="10">
        <v>898</v>
      </c>
      <c r="Q556" s="10">
        <v>898.01</v>
      </c>
      <c r="R556" s="10">
        <v>898</v>
      </c>
      <c r="S556" s="10">
        <v>898</v>
      </c>
      <c r="T556" s="10">
        <v>898</v>
      </c>
      <c r="U556" s="125">
        <f t="shared" si="40"/>
        <v>10608.58</v>
      </c>
      <c r="W556" s="127" t="str">
        <f t="shared" si="41"/>
        <v>350001505926</v>
      </c>
      <c r="X556" s="128">
        <f>VLOOKUP(W556,Factors!$F$4:$H$6200,3,FALSE)</f>
        <v>0.109888</v>
      </c>
      <c r="Y556" s="127" t="str">
        <f>VLOOKUP(W556,Factors!$F$4:$H$6200,2,FALSE)</f>
        <v>Employee Cost</v>
      </c>
      <c r="Z556" s="129">
        <f t="shared" si="42"/>
        <v>1165.75563904</v>
      </c>
      <c r="AA556" s="129">
        <f t="shared" si="43"/>
        <v>9442.8243609599995</v>
      </c>
      <c r="AB556" s="129">
        <f t="shared" si="44"/>
        <v>10608.58</v>
      </c>
    </row>
    <row r="557" spans="1:28" ht="15.75" thickBot="1" x14ac:dyDescent="0.3">
      <c r="A557" s="141" t="s">
        <v>1359</v>
      </c>
      <c r="B557" s="4" t="s">
        <v>7716</v>
      </c>
      <c r="C557" s="4" t="s">
        <v>7717</v>
      </c>
      <c r="D557" s="4" t="s">
        <v>1360</v>
      </c>
      <c r="E557" s="4" t="s">
        <v>1361</v>
      </c>
      <c r="F557" s="4" t="s">
        <v>108</v>
      </c>
      <c r="G557" s="4" t="s">
        <v>109</v>
      </c>
      <c r="H557" s="4" t="s">
        <v>1049</v>
      </c>
      <c r="I557" s="11"/>
      <c r="J557" s="11"/>
      <c r="K557" s="11"/>
      <c r="L557" s="11"/>
      <c r="M557" s="11"/>
      <c r="N557" s="11"/>
      <c r="O557" s="10">
        <v>3579.54</v>
      </c>
      <c r="P557" s="10">
        <v>82428.03</v>
      </c>
      <c r="Q557" s="10">
        <v>23344.880000000001</v>
      </c>
      <c r="R557" s="10">
        <v>20270.169999999998</v>
      </c>
      <c r="S557" s="10">
        <v>22269.25</v>
      </c>
      <c r="T557" s="10">
        <v>22045.66</v>
      </c>
      <c r="U557" s="125">
        <f t="shared" si="40"/>
        <v>173937.53</v>
      </c>
      <c r="W557" s="127" t="str">
        <f t="shared" si="41"/>
        <v>360002200926</v>
      </c>
      <c r="X557" s="128">
        <f>VLOOKUP(W557,Factors!$F$4:$H$6200,3,FALSE)</f>
        <v>0.109888</v>
      </c>
      <c r="Y557" s="127" t="str">
        <f>VLOOKUP(W557,Factors!$F$4:$H$6200,2,FALSE)</f>
        <v>Employee Cost</v>
      </c>
      <c r="Z557" s="129">
        <f t="shared" si="42"/>
        <v>19113.64729664</v>
      </c>
      <c r="AA557" s="129">
        <f t="shared" si="43"/>
        <v>154823.88270336</v>
      </c>
      <c r="AB557" s="129">
        <f t="shared" si="44"/>
        <v>173937.53</v>
      </c>
    </row>
    <row r="558" spans="1:28" ht="15.75" thickBot="1" x14ac:dyDescent="0.3">
      <c r="A558" s="141" t="s">
        <v>1359</v>
      </c>
      <c r="B558" s="4" t="s">
        <v>7716</v>
      </c>
      <c r="C558" s="4" t="s">
        <v>7717</v>
      </c>
      <c r="D558" s="4" t="s">
        <v>1360</v>
      </c>
      <c r="E558" s="4" t="s">
        <v>1361</v>
      </c>
      <c r="F558" s="4" t="s">
        <v>112</v>
      </c>
      <c r="G558" s="4" t="s">
        <v>113</v>
      </c>
      <c r="H558" s="4" t="s">
        <v>1049</v>
      </c>
      <c r="I558" s="7"/>
      <c r="J558" s="7"/>
      <c r="K558" s="7"/>
      <c r="L558" s="7"/>
      <c r="M558" s="7"/>
      <c r="N558" s="7"/>
      <c r="O558" s="8">
        <v>488.61</v>
      </c>
      <c r="P558" s="8">
        <v>12059.88</v>
      </c>
      <c r="Q558" s="8">
        <v>3396.43</v>
      </c>
      <c r="R558" s="8">
        <v>3396.45</v>
      </c>
      <c r="S558" s="8">
        <v>3396.45</v>
      </c>
      <c r="T558" s="8">
        <v>3396.43</v>
      </c>
      <c r="U558" s="125">
        <f t="shared" si="40"/>
        <v>26134.25</v>
      </c>
      <c r="W558" s="127" t="str">
        <f t="shared" si="41"/>
        <v>360002200926</v>
      </c>
      <c r="X558" s="128">
        <f>VLOOKUP(W558,Factors!$F$4:$H$6200,3,FALSE)</f>
        <v>0.109888</v>
      </c>
      <c r="Y558" s="127" t="str">
        <f>VLOOKUP(W558,Factors!$F$4:$H$6200,2,FALSE)</f>
        <v>Employee Cost</v>
      </c>
      <c r="Z558" s="129">
        <f t="shared" si="42"/>
        <v>2871.8404639999999</v>
      </c>
      <c r="AA558" s="129">
        <f t="shared" si="43"/>
        <v>23262.409535999999</v>
      </c>
      <c r="AB558" s="129">
        <f t="shared" si="44"/>
        <v>26134.25</v>
      </c>
    </row>
    <row r="559" spans="1:28" ht="15.75" thickBot="1" x14ac:dyDescent="0.3">
      <c r="A559" s="141" t="s">
        <v>1359</v>
      </c>
      <c r="B559" s="4" t="s">
        <v>1149</v>
      </c>
      <c r="C559" s="4" t="s">
        <v>1150</v>
      </c>
      <c r="D559" s="4" t="s">
        <v>1364</v>
      </c>
      <c r="E559" s="4" t="s">
        <v>1365</v>
      </c>
      <c r="F559" s="4" t="s">
        <v>108</v>
      </c>
      <c r="G559" s="4" t="s">
        <v>109</v>
      </c>
      <c r="H559" s="4" t="s">
        <v>440</v>
      </c>
      <c r="I559" s="10">
        <v>6350</v>
      </c>
      <c r="J559" s="10">
        <v>4473.8599999999997</v>
      </c>
      <c r="K559" s="10">
        <v>3862.92</v>
      </c>
      <c r="L559" s="10">
        <v>6061.36</v>
      </c>
      <c r="M559" s="10">
        <v>6350</v>
      </c>
      <c r="N559" s="10">
        <v>6585</v>
      </c>
      <c r="O559" s="10">
        <v>6585</v>
      </c>
      <c r="P559" s="10">
        <v>6255.75</v>
      </c>
      <c r="Q559" s="10">
        <v>6585</v>
      </c>
      <c r="R559" s="10">
        <v>5711.99</v>
      </c>
      <c r="S559" s="10">
        <v>4609.5</v>
      </c>
      <c r="T559" s="10">
        <v>5986.36</v>
      </c>
      <c r="U559" s="125">
        <f t="shared" si="40"/>
        <v>69416.739999999991</v>
      </c>
      <c r="W559" s="127" t="str">
        <f t="shared" si="41"/>
        <v>510601505926</v>
      </c>
      <c r="X559" s="128">
        <f>VLOOKUP(W559,Factors!$F$4:$H$6200,3,FALSE)</f>
        <v>0.10960000000000003</v>
      </c>
      <c r="Y559" s="127" t="str">
        <f>VLOOKUP(W559,Factors!$F$4:$H$6200,2,FALSE)</f>
        <v>3-Factor</v>
      </c>
      <c r="Z559" s="129">
        <f t="shared" si="42"/>
        <v>7608.0747040000015</v>
      </c>
      <c r="AA559" s="129">
        <f t="shared" si="43"/>
        <v>61808.665295999992</v>
      </c>
      <c r="AB559" s="129">
        <f t="shared" si="44"/>
        <v>69416.739999999991</v>
      </c>
    </row>
    <row r="560" spans="1:28" ht="15.75" thickBot="1" x14ac:dyDescent="0.3">
      <c r="A560" s="141" t="s">
        <v>1359</v>
      </c>
      <c r="B560" s="4" t="s">
        <v>1149</v>
      </c>
      <c r="C560" s="4" t="s">
        <v>1150</v>
      </c>
      <c r="D560" s="4" t="s">
        <v>1364</v>
      </c>
      <c r="E560" s="4" t="s">
        <v>1365</v>
      </c>
      <c r="F560" s="4" t="s">
        <v>112</v>
      </c>
      <c r="G560" s="4" t="s">
        <v>113</v>
      </c>
      <c r="H560" s="4" t="s">
        <v>440</v>
      </c>
      <c r="I560" s="8">
        <v>866.78</v>
      </c>
      <c r="J560" s="8">
        <v>866.79</v>
      </c>
      <c r="K560" s="8">
        <v>866.8</v>
      </c>
      <c r="L560" s="8">
        <v>866.78</v>
      </c>
      <c r="M560" s="8">
        <v>866.78</v>
      </c>
      <c r="N560" s="8">
        <v>898.86</v>
      </c>
      <c r="O560" s="8">
        <v>898.86</v>
      </c>
      <c r="P560" s="8">
        <v>898.86</v>
      </c>
      <c r="Q560" s="8">
        <v>898.86</v>
      </c>
      <c r="R560" s="8">
        <v>898.87</v>
      </c>
      <c r="S560" s="8">
        <v>898.84</v>
      </c>
      <c r="T560" s="8">
        <v>898.87</v>
      </c>
      <c r="U560" s="125">
        <f t="shared" si="40"/>
        <v>10625.949999999999</v>
      </c>
      <c r="W560" s="127" t="str">
        <f t="shared" si="41"/>
        <v>510601505926</v>
      </c>
      <c r="X560" s="128">
        <f>VLOOKUP(W560,Factors!$F$4:$H$6200,3,FALSE)</f>
        <v>0.10960000000000003</v>
      </c>
      <c r="Y560" s="127" t="str">
        <f>VLOOKUP(W560,Factors!$F$4:$H$6200,2,FALSE)</f>
        <v>3-Factor</v>
      </c>
      <c r="Z560" s="129">
        <f t="shared" si="42"/>
        <v>1164.6041200000002</v>
      </c>
      <c r="AA560" s="129">
        <f t="shared" si="43"/>
        <v>9461.3458799999989</v>
      </c>
      <c r="AB560" s="129">
        <f t="shared" si="44"/>
        <v>10625.949999999999</v>
      </c>
    </row>
    <row r="561" spans="1:28" ht="15.75" thickBot="1" x14ac:dyDescent="0.3">
      <c r="A561" s="141" t="s">
        <v>1359</v>
      </c>
      <c r="B561" s="4" t="s">
        <v>1400</v>
      </c>
      <c r="C561" s="4" t="s">
        <v>1401</v>
      </c>
      <c r="D561" s="4" t="s">
        <v>1402</v>
      </c>
      <c r="E561" s="4" t="s">
        <v>1403</v>
      </c>
      <c r="F561" s="4" t="s">
        <v>112</v>
      </c>
      <c r="G561" s="4" t="s">
        <v>113</v>
      </c>
      <c r="H561" s="4" t="s">
        <v>1404</v>
      </c>
      <c r="I561" s="11"/>
      <c r="J561" s="11"/>
      <c r="K561" s="10">
        <v>30246.27</v>
      </c>
      <c r="L561" s="11"/>
      <c r="M561" s="11"/>
      <c r="N561" s="11"/>
      <c r="O561" s="11"/>
      <c r="P561" s="11"/>
      <c r="Q561" s="11"/>
      <c r="R561" s="11"/>
      <c r="S561" s="11"/>
      <c r="T561" s="11"/>
      <c r="U561" s="125">
        <f t="shared" si="40"/>
        <v>30246.27</v>
      </c>
      <c r="W561" s="127" t="str">
        <f t="shared" si="41"/>
        <v>853604580926</v>
      </c>
      <c r="X561" s="128">
        <f>VLOOKUP(W561,Factors!$F$4:$H$6200,3,FALSE)</f>
        <v>0.109888</v>
      </c>
      <c r="Y561" s="127" t="str">
        <f>VLOOKUP(W561,Factors!$F$4:$H$6200,2,FALSE)</f>
        <v>Employee Cost</v>
      </c>
      <c r="Z561" s="129">
        <f t="shared" si="42"/>
        <v>3323.70211776</v>
      </c>
      <c r="AA561" s="129">
        <f t="shared" si="43"/>
        <v>26922.56788224</v>
      </c>
      <c r="AB561" s="129">
        <f t="shared" si="44"/>
        <v>30246.27</v>
      </c>
    </row>
    <row r="562" spans="1:28" ht="15.75" thickBot="1" x14ac:dyDescent="0.3">
      <c r="A562" s="141" t="s">
        <v>1422</v>
      </c>
      <c r="B562" s="4" t="s">
        <v>7653</v>
      </c>
      <c r="C562" s="4" t="s">
        <v>7654</v>
      </c>
      <c r="D562" s="4" t="s">
        <v>7721</v>
      </c>
      <c r="E562" s="4" t="s">
        <v>7722</v>
      </c>
      <c r="F562" s="4" t="s">
        <v>122</v>
      </c>
      <c r="G562" s="4" t="s">
        <v>123</v>
      </c>
      <c r="H562" s="4" t="s">
        <v>7723</v>
      </c>
      <c r="I562" s="11"/>
      <c r="J562" s="11"/>
      <c r="K562" s="11"/>
      <c r="L562" s="11"/>
      <c r="M562" s="11"/>
      <c r="N562" s="11"/>
      <c r="O562" s="14">
        <v>0</v>
      </c>
      <c r="P562" s="14">
        <v>0</v>
      </c>
      <c r="Q562" s="14">
        <v>0</v>
      </c>
      <c r="R562" s="14">
        <v>0</v>
      </c>
      <c r="S562" s="14">
        <v>0</v>
      </c>
      <c r="T562" s="10">
        <v>-3802.28</v>
      </c>
      <c r="U562" s="125">
        <f t="shared" si="40"/>
        <v>-3802.28</v>
      </c>
      <c r="W562" s="127" t="str">
        <f t="shared" si="41"/>
        <v>857011000930</v>
      </c>
      <c r="X562" s="128">
        <f>VLOOKUP(W562,Factors!$F$4:$H$6200,3,FALSE)</f>
        <v>0.10960000000000003</v>
      </c>
      <c r="Y562" s="127" t="str">
        <f>VLOOKUP(W562,Factors!$F$4:$H$6200,2,FALSE)</f>
        <v>3-factor</v>
      </c>
      <c r="Z562" s="129">
        <f t="shared" si="42"/>
        <v>-416.72988800000013</v>
      </c>
      <c r="AA562" s="129">
        <f t="shared" si="43"/>
        <v>-3385.5501119999999</v>
      </c>
      <c r="AB562" s="129">
        <f t="shared" si="44"/>
        <v>-3802.28</v>
      </c>
    </row>
    <row r="563" spans="1:28" ht="15.75" thickBot="1" x14ac:dyDescent="0.3">
      <c r="A563" s="141" t="s">
        <v>1459</v>
      </c>
      <c r="B563" s="4" t="s">
        <v>821</v>
      </c>
      <c r="C563" s="4" t="s">
        <v>822</v>
      </c>
      <c r="D563" s="4" t="s">
        <v>1462</v>
      </c>
      <c r="E563" s="4" t="s">
        <v>1463</v>
      </c>
      <c r="F563" s="4" t="s">
        <v>108</v>
      </c>
      <c r="G563" s="4" t="s">
        <v>109</v>
      </c>
      <c r="H563" s="4" t="s">
        <v>205</v>
      </c>
      <c r="I563" s="10">
        <v>1558.04</v>
      </c>
      <c r="J563" s="10">
        <v>1297.94</v>
      </c>
      <c r="K563" s="10">
        <v>1104.79</v>
      </c>
      <c r="L563" s="10">
        <v>1403.53</v>
      </c>
      <c r="M563" s="10">
        <v>1614.7</v>
      </c>
      <c r="N563" s="10">
        <v>1759.18</v>
      </c>
      <c r="O563" s="10">
        <v>1759.18</v>
      </c>
      <c r="P563" s="10">
        <v>1671.22</v>
      </c>
      <c r="Q563" s="10">
        <v>1759.18</v>
      </c>
      <c r="R563" s="10">
        <v>1312.73</v>
      </c>
      <c r="S563" s="10">
        <v>1679.22</v>
      </c>
      <c r="T563" s="10">
        <v>1519.29</v>
      </c>
      <c r="U563" s="125">
        <f t="shared" si="40"/>
        <v>18439</v>
      </c>
      <c r="W563" s="127" t="str">
        <f t="shared" si="41"/>
        <v>115401295935</v>
      </c>
      <c r="X563" s="128">
        <f>VLOOKUP(W563,Factors!$F$4:$H$6200,3,FALSE)</f>
        <v>0.11529999999999996</v>
      </c>
      <c r="Y563" s="127" t="str">
        <f>VLOOKUP(W563,Factors!$F$4:$H$6200,2,FALSE)</f>
        <v>Customers-All</v>
      </c>
      <c r="Z563" s="129">
        <f t="shared" si="42"/>
        <v>2126.0166999999992</v>
      </c>
      <c r="AA563" s="129">
        <f t="shared" si="43"/>
        <v>16312.9833</v>
      </c>
      <c r="AB563" s="129">
        <f t="shared" si="44"/>
        <v>18439</v>
      </c>
    </row>
    <row r="564" spans="1:28" ht="15.75" thickBot="1" x14ac:dyDescent="0.3">
      <c r="A564" s="141" t="s">
        <v>1459</v>
      </c>
      <c r="B564" s="4" t="s">
        <v>821</v>
      </c>
      <c r="C564" s="4" t="s">
        <v>822</v>
      </c>
      <c r="D564" s="4" t="s">
        <v>1462</v>
      </c>
      <c r="E564" s="4" t="s">
        <v>1463</v>
      </c>
      <c r="F564" s="4" t="s">
        <v>112</v>
      </c>
      <c r="G564" s="4" t="s">
        <v>113</v>
      </c>
      <c r="H564" s="4" t="s">
        <v>205</v>
      </c>
      <c r="I564" s="8">
        <v>232</v>
      </c>
      <c r="J564" s="8">
        <v>232.01</v>
      </c>
      <c r="K564" s="8">
        <v>232</v>
      </c>
      <c r="L564" s="8">
        <v>232</v>
      </c>
      <c r="M564" s="8">
        <v>232</v>
      </c>
      <c r="N564" s="8">
        <v>240.12</v>
      </c>
      <c r="O564" s="8">
        <v>240.12</v>
      </c>
      <c r="P564" s="8">
        <v>240.13</v>
      </c>
      <c r="Q564" s="8">
        <v>240.12</v>
      </c>
      <c r="R564" s="8">
        <v>240.13</v>
      </c>
      <c r="S564" s="8">
        <v>240.12</v>
      </c>
      <c r="T564" s="8">
        <v>240.12</v>
      </c>
      <c r="U564" s="125">
        <f t="shared" si="40"/>
        <v>2840.87</v>
      </c>
      <c r="W564" s="127" t="str">
        <f t="shared" si="41"/>
        <v>115401295935</v>
      </c>
      <c r="X564" s="128">
        <f>VLOOKUP(W564,Factors!$F$4:$H$6200,3,FALSE)</f>
        <v>0.11529999999999996</v>
      </c>
      <c r="Y564" s="127" t="str">
        <f>VLOOKUP(W564,Factors!$F$4:$H$6200,2,FALSE)</f>
        <v>Customers-All</v>
      </c>
      <c r="Z564" s="129">
        <f t="shared" si="42"/>
        <v>327.55231099999986</v>
      </c>
      <c r="AA564" s="129">
        <f t="shared" si="43"/>
        <v>2513.317689</v>
      </c>
      <c r="AB564" s="129">
        <f t="shared" si="44"/>
        <v>2840.87</v>
      </c>
    </row>
    <row r="565" spans="1:28" ht="15.75" thickBot="1" x14ac:dyDescent="0.3">
      <c r="A565" s="141" t="s">
        <v>1459</v>
      </c>
      <c r="B565" s="4" t="s">
        <v>354</v>
      </c>
      <c r="C565" s="4" t="s">
        <v>355</v>
      </c>
      <c r="D565" s="4" t="s">
        <v>1464</v>
      </c>
      <c r="E565" s="4" t="s">
        <v>1465</v>
      </c>
      <c r="F565" s="4" t="s">
        <v>108</v>
      </c>
      <c r="G565" s="4" t="s">
        <v>109</v>
      </c>
      <c r="H565" s="4" t="s">
        <v>440</v>
      </c>
      <c r="I565" s="10">
        <v>19982.86</v>
      </c>
      <c r="J565" s="10">
        <v>17593.27</v>
      </c>
      <c r="K565" s="10">
        <v>15673.21</v>
      </c>
      <c r="L565" s="10">
        <v>19341.34</v>
      </c>
      <c r="M565" s="10">
        <v>17700.009999999998</v>
      </c>
      <c r="N565" s="10">
        <v>19299.439999999999</v>
      </c>
      <c r="O565" s="10">
        <v>20648.259999999998</v>
      </c>
      <c r="P565" s="10">
        <v>19312.54</v>
      </c>
      <c r="Q565" s="10">
        <v>19973.84</v>
      </c>
      <c r="R565" s="10">
        <v>19985.59</v>
      </c>
      <c r="S565" s="10">
        <v>19973.86</v>
      </c>
      <c r="T565" s="10">
        <v>18771.63</v>
      </c>
      <c r="U565" s="125">
        <f t="shared" si="40"/>
        <v>228255.84999999998</v>
      </c>
      <c r="W565" s="127" t="str">
        <f t="shared" si="41"/>
        <v>155021505935</v>
      </c>
      <c r="X565" s="128">
        <f>VLOOKUP(W565,Factors!$F$4:$H$6200,3,FALSE)</f>
        <v>0.10960000000000003</v>
      </c>
      <c r="Y565" s="127" t="str">
        <f>VLOOKUP(W565,Factors!$F$4:$H$6200,2,FALSE)</f>
        <v>3-factor</v>
      </c>
      <c r="Z565" s="129">
        <f t="shared" si="42"/>
        <v>25016.841160000004</v>
      </c>
      <c r="AA565" s="129">
        <f t="shared" si="43"/>
        <v>203239.00883999997</v>
      </c>
      <c r="AB565" s="129">
        <f t="shared" si="44"/>
        <v>228255.84999999998</v>
      </c>
    </row>
    <row r="566" spans="1:28" ht="15.75" thickBot="1" x14ac:dyDescent="0.3">
      <c r="A566" s="141" t="s">
        <v>1459</v>
      </c>
      <c r="B566" s="4" t="s">
        <v>354</v>
      </c>
      <c r="C566" s="4" t="s">
        <v>355</v>
      </c>
      <c r="D566" s="4" t="s">
        <v>1464</v>
      </c>
      <c r="E566" s="4" t="s">
        <v>1465</v>
      </c>
      <c r="F566" s="4" t="s">
        <v>110</v>
      </c>
      <c r="G566" s="4" t="s">
        <v>111</v>
      </c>
      <c r="H566" s="4" t="s">
        <v>440</v>
      </c>
      <c r="I566" s="8">
        <v>3750</v>
      </c>
      <c r="J566" s="8">
        <v>3750</v>
      </c>
      <c r="K566" s="8">
        <v>3750</v>
      </c>
      <c r="L566" s="8">
        <v>3750</v>
      </c>
      <c r="M566" s="8">
        <v>3750</v>
      </c>
      <c r="N566" s="8">
        <v>4500</v>
      </c>
      <c r="O566" s="8">
        <v>4500</v>
      </c>
      <c r="P566" s="8">
        <v>4500</v>
      </c>
      <c r="Q566" s="8">
        <v>4500</v>
      </c>
      <c r="R566" s="8">
        <v>4500</v>
      </c>
      <c r="S566" s="8">
        <v>4500</v>
      </c>
      <c r="T566" s="8">
        <v>4500</v>
      </c>
      <c r="U566" s="125">
        <f t="shared" si="40"/>
        <v>50250</v>
      </c>
      <c r="W566" s="127" t="str">
        <f t="shared" si="41"/>
        <v>155021505935</v>
      </c>
      <c r="X566" s="128">
        <f>VLOOKUP(W566,Factors!$F$4:$H$6200,3,FALSE)</f>
        <v>0.10960000000000003</v>
      </c>
      <c r="Y566" s="127" t="str">
        <f>VLOOKUP(W566,Factors!$F$4:$H$6200,2,FALSE)</f>
        <v>3-factor</v>
      </c>
      <c r="Z566" s="129">
        <f t="shared" si="42"/>
        <v>5507.4000000000015</v>
      </c>
      <c r="AA566" s="129">
        <f t="shared" si="43"/>
        <v>44742.6</v>
      </c>
      <c r="AB566" s="129">
        <f t="shared" si="44"/>
        <v>50250</v>
      </c>
    </row>
    <row r="567" spans="1:28" ht="15.75" thickBot="1" x14ac:dyDescent="0.3">
      <c r="A567" s="141" t="s">
        <v>1459</v>
      </c>
      <c r="B567" s="4" t="s">
        <v>354</v>
      </c>
      <c r="C567" s="4" t="s">
        <v>355</v>
      </c>
      <c r="D567" s="4" t="s">
        <v>1464</v>
      </c>
      <c r="E567" s="4" t="s">
        <v>1465</v>
      </c>
      <c r="F567" s="4" t="s">
        <v>112</v>
      </c>
      <c r="G567" s="4" t="s">
        <v>113</v>
      </c>
      <c r="H567" s="4" t="s">
        <v>440</v>
      </c>
      <c r="I567" s="10">
        <v>2772.05</v>
      </c>
      <c r="J567" s="10">
        <v>2683.03</v>
      </c>
      <c r="K567" s="10">
        <v>2691.99</v>
      </c>
      <c r="L567" s="10">
        <v>2763.15</v>
      </c>
      <c r="M567" s="10">
        <v>2638.53</v>
      </c>
      <c r="N567" s="10">
        <v>2772.45</v>
      </c>
      <c r="O567" s="10">
        <v>2818.48</v>
      </c>
      <c r="P567" s="10">
        <v>2772.43</v>
      </c>
      <c r="Q567" s="10">
        <v>2781.66</v>
      </c>
      <c r="R567" s="10">
        <v>2855.3</v>
      </c>
      <c r="S567" s="10">
        <v>2726.42</v>
      </c>
      <c r="T567" s="10">
        <v>2818.46</v>
      </c>
      <c r="U567" s="125">
        <f t="shared" si="40"/>
        <v>33093.949999999997</v>
      </c>
      <c r="W567" s="127" t="str">
        <f t="shared" si="41"/>
        <v>155021505935</v>
      </c>
      <c r="X567" s="128">
        <f>VLOOKUP(W567,Factors!$F$4:$H$6200,3,FALSE)</f>
        <v>0.10960000000000003</v>
      </c>
      <c r="Y567" s="127" t="str">
        <f>VLOOKUP(W567,Factors!$F$4:$H$6200,2,FALSE)</f>
        <v>3-factor</v>
      </c>
      <c r="Z567" s="129">
        <f t="shared" si="42"/>
        <v>3627.0969200000009</v>
      </c>
      <c r="AA567" s="129">
        <f t="shared" si="43"/>
        <v>29466.853079999997</v>
      </c>
      <c r="AB567" s="129">
        <f t="shared" si="44"/>
        <v>33093.949999999997</v>
      </c>
    </row>
    <row r="568" spans="1:28" ht="15.75" thickBot="1" x14ac:dyDescent="0.3">
      <c r="A568" s="141" t="s">
        <v>1459</v>
      </c>
      <c r="B568" s="4" t="s">
        <v>384</v>
      </c>
      <c r="C568" s="4" t="s">
        <v>385</v>
      </c>
      <c r="D568" s="4" t="s">
        <v>1462</v>
      </c>
      <c r="E568" s="4" t="s">
        <v>1463</v>
      </c>
      <c r="F568" s="4" t="s">
        <v>108</v>
      </c>
      <c r="G568" s="4" t="s">
        <v>109</v>
      </c>
      <c r="H568" s="4" t="s">
        <v>205</v>
      </c>
      <c r="I568" s="10">
        <v>17618.71</v>
      </c>
      <c r="J568" s="10">
        <v>19494.48</v>
      </c>
      <c r="K568" s="10">
        <v>18196.98</v>
      </c>
      <c r="L568" s="10">
        <v>18971.419999999998</v>
      </c>
      <c r="M568" s="10">
        <v>21343.78</v>
      </c>
      <c r="N568" s="10">
        <v>22593.5</v>
      </c>
      <c r="O568" s="10">
        <v>22827.5</v>
      </c>
      <c r="P568" s="10">
        <v>21686.13</v>
      </c>
      <c r="Q568" s="10">
        <v>21532.04</v>
      </c>
      <c r="R568" s="10">
        <v>17274.77</v>
      </c>
      <c r="S568" s="10">
        <v>18937.55</v>
      </c>
      <c r="T568" s="10">
        <v>15526.24</v>
      </c>
      <c r="U568" s="125">
        <f t="shared" si="40"/>
        <v>236003.09999999998</v>
      </c>
      <c r="W568" s="127" t="str">
        <f t="shared" si="41"/>
        <v>161001295935</v>
      </c>
      <c r="X568" s="128">
        <f>VLOOKUP(W568,Factors!$F$4:$H$6200,3,FALSE)</f>
        <v>0.10960000000000003</v>
      </c>
      <c r="Y568" s="127" t="str">
        <f>VLOOKUP(W568,Factors!$F$4:$H$6200,2,FALSE)</f>
        <v>3-factor</v>
      </c>
      <c r="Z568" s="129">
        <f t="shared" si="42"/>
        <v>25865.939760000005</v>
      </c>
      <c r="AA568" s="129">
        <f t="shared" si="43"/>
        <v>210137.16023999997</v>
      </c>
      <c r="AB568" s="129">
        <f t="shared" si="44"/>
        <v>236003.09999999998</v>
      </c>
    </row>
    <row r="569" spans="1:28" ht="15.75" thickBot="1" x14ac:dyDescent="0.3">
      <c r="A569" s="141" t="s">
        <v>1459</v>
      </c>
      <c r="B569" s="4" t="s">
        <v>384</v>
      </c>
      <c r="C569" s="4" t="s">
        <v>385</v>
      </c>
      <c r="D569" s="4" t="s">
        <v>1462</v>
      </c>
      <c r="E569" s="4" t="s">
        <v>1463</v>
      </c>
      <c r="F569" s="4" t="s">
        <v>118</v>
      </c>
      <c r="G569" s="4" t="s">
        <v>119</v>
      </c>
      <c r="H569" s="4" t="s">
        <v>205</v>
      </c>
      <c r="I569" s="7"/>
      <c r="J569" s="8">
        <v>464.88</v>
      </c>
      <c r="K569" s="8">
        <v>73.260000000000005</v>
      </c>
      <c r="L569" s="7"/>
      <c r="M569" s="7"/>
      <c r="N569" s="8">
        <v>112.84</v>
      </c>
      <c r="O569" s="7"/>
      <c r="P569" s="7"/>
      <c r="Q569" s="7"/>
      <c r="R569" s="7"/>
      <c r="S569" s="7"/>
      <c r="T569" s="7"/>
      <c r="U569" s="125">
        <f t="shared" si="40"/>
        <v>650.98</v>
      </c>
      <c r="W569" s="127" t="str">
        <f t="shared" si="41"/>
        <v>161001295935</v>
      </c>
      <c r="X569" s="128">
        <f>VLOOKUP(W569,Factors!$F$4:$H$6200,3,FALSE)</f>
        <v>0.10960000000000003</v>
      </c>
      <c r="Y569" s="127" t="str">
        <f>VLOOKUP(W569,Factors!$F$4:$H$6200,2,FALSE)</f>
        <v>3-factor</v>
      </c>
      <c r="Z569" s="129">
        <f t="shared" si="42"/>
        <v>71.347408000000016</v>
      </c>
      <c r="AA569" s="129">
        <f t="shared" si="43"/>
        <v>579.63259200000005</v>
      </c>
      <c r="AB569" s="129">
        <f t="shared" si="44"/>
        <v>650.98</v>
      </c>
    </row>
    <row r="570" spans="1:28" ht="15.75" thickBot="1" x14ac:dyDescent="0.3">
      <c r="A570" s="141" t="s">
        <v>1459</v>
      </c>
      <c r="B570" s="4" t="s">
        <v>384</v>
      </c>
      <c r="C570" s="4" t="s">
        <v>385</v>
      </c>
      <c r="D570" s="4" t="s">
        <v>1462</v>
      </c>
      <c r="E570" s="4" t="s">
        <v>1463</v>
      </c>
      <c r="F570" s="4" t="s">
        <v>120</v>
      </c>
      <c r="G570" s="4" t="s">
        <v>121</v>
      </c>
      <c r="H570" s="4" t="s">
        <v>205</v>
      </c>
      <c r="I570" s="10">
        <v>16970.439999999999</v>
      </c>
      <c r="J570" s="10">
        <v>13448.16</v>
      </c>
      <c r="K570" s="10">
        <v>13064.78</v>
      </c>
      <c r="L570" s="10">
        <v>16648.84</v>
      </c>
      <c r="M570" s="10">
        <v>8780.9</v>
      </c>
      <c r="N570" s="10">
        <v>7895.36</v>
      </c>
      <c r="O570" s="10">
        <v>9202.24</v>
      </c>
      <c r="P570" s="10">
        <v>8014.84</v>
      </c>
      <c r="Q570" s="10">
        <v>11638.88</v>
      </c>
      <c r="R570" s="10">
        <v>10431.36</v>
      </c>
      <c r="S570" s="10">
        <v>9086.4</v>
      </c>
      <c r="T570" s="10">
        <v>11241.28</v>
      </c>
      <c r="U570" s="125">
        <f t="shared" si="40"/>
        <v>136423.48000000001</v>
      </c>
      <c r="W570" s="127" t="str">
        <f t="shared" si="41"/>
        <v>161001295935</v>
      </c>
      <c r="X570" s="128">
        <f>VLOOKUP(W570,Factors!$F$4:$H$6200,3,FALSE)</f>
        <v>0.10960000000000003</v>
      </c>
      <c r="Y570" s="127" t="str">
        <f>VLOOKUP(W570,Factors!$F$4:$H$6200,2,FALSE)</f>
        <v>3-factor</v>
      </c>
      <c r="Z570" s="129">
        <f t="shared" si="42"/>
        <v>14952.013408000006</v>
      </c>
      <c r="AA570" s="129">
        <f t="shared" si="43"/>
        <v>121471.46659200001</v>
      </c>
      <c r="AB570" s="129">
        <f t="shared" si="44"/>
        <v>136423.48000000001</v>
      </c>
    </row>
    <row r="571" spans="1:28" ht="15.75" thickBot="1" x14ac:dyDescent="0.3">
      <c r="A571" s="141" t="s">
        <v>1459</v>
      </c>
      <c r="B571" s="4" t="s">
        <v>384</v>
      </c>
      <c r="C571" s="4" t="s">
        <v>385</v>
      </c>
      <c r="D571" s="4" t="s">
        <v>1462</v>
      </c>
      <c r="E571" s="4" t="s">
        <v>1463</v>
      </c>
      <c r="F571" s="4" t="s">
        <v>122</v>
      </c>
      <c r="G571" s="4" t="s">
        <v>123</v>
      </c>
      <c r="H571" s="4" t="s">
        <v>205</v>
      </c>
      <c r="I571" s="8">
        <v>716.85</v>
      </c>
      <c r="J571" s="8">
        <v>1056.3599999999999</v>
      </c>
      <c r="K571" s="8">
        <v>1668.58</v>
      </c>
      <c r="L571" s="8">
        <v>473.69</v>
      </c>
      <c r="M571" s="8">
        <v>2264.52</v>
      </c>
      <c r="N571" s="8">
        <v>1290.6500000000001</v>
      </c>
      <c r="O571" s="8">
        <v>63.48</v>
      </c>
      <c r="P571" s="8">
        <v>42.32</v>
      </c>
      <c r="Q571" s="8">
        <v>406.29</v>
      </c>
      <c r="R571" s="8">
        <v>98.07</v>
      </c>
      <c r="S571" s="7"/>
      <c r="T571" s="8">
        <v>896.64</v>
      </c>
      <c r="U571" s="125">
        <f t="shared" si="40"/>
        <v>8977.4499999999989</v>
      </c>
      <c r="W571" s="127" t="str">
        <f t="shared" si="41"/>
        <v>161001295935</v>
      </c>
      <c r="X571" s="128">
        <f>VLOOKUP(W571,Factors!$F$4:$H$6200,3,FALSE)</f>
        <v>0.10960000000000003</v>
      </c>
      <c r="Y571" s="127" t="str">
        <f>VLOOKUP(W571,Factors!$F$4:$H$6200,2,FALSE)</f>
        <v>3-factor</v>
      </c>
      <c r="Z571" s="129">
        <f t="shared" si="42"/>
        <v>983.92852000000016</v>
      </c>
      <c r="AA571" s="129">
        <f t="shared" si="43"/>
        <v>7993.5214799999985</v>
      </c>
      <c r="AB571" s="129">
        <f t="shared" si="44"/>
        <v>8977.4499999999989</v>
      </c>
    </row>
    <row r="572" spans="1:28" ht="15.75" thickBot="1" x14ac:dyDescent="0.3">
      <c r="A572" s="141" t="s">
        <v>1459</v>
      </c>
      <c r="B572" s="4" t="s">
        <v>384</v>
      </c>
      <c r="C572" s="4" t="s">
        <v>385</v>
      </c>
      <c r="D572" s="4" t="s">
        <v>1462</v>
      </c>
      <c r="E572" s="4" t="s">
        <v>1463</v>
      </c>
      <c r="F572" s="4" t="s">
        <v>110</v>
      </c>
      <c r="G572" s="4" t="s">
        <v>111</v>
      </c>
      <c r="H572" s="4" t="s">
        <v>205</v>
      </c>
      <c r="I572" s="11"/>
      <c r="J572" s="11"/>
      <c r="K572" s="11"/>
      <c r="L572" s="11"/>
      <c r="M572" s="11"/>
      <c r="N572" s="11"/>
      <c r="O572" s="11"/>
      <c r="P572" s="11"/>
      <c r="Q572" s="10">
        <v>3560.83</v>
      </c>
      <c r="R572" s="11"/>
      <c r="S572" s="10">
        <v>303.22000000000003</v>
      </c>
      <c r="T572" s="11"/>
      <c r="U572" s="125">
        <f t="shared" si="40"/>
        <v>3864.05</v>
      </c>
      <c r="W572" s="127" t="str">
        <f t="shared" si="41"/>
        <v>161001295935</v>
      </c>
      <c r="X572" s="128">
        <f>VLOOKUP(W572,Factors!$F$4:$H$6200,3,FALSE)</f>
        <v>0.10960000000000003</v>
      </c>
      <c r="Y572" s="127" t="str">
        <f>VLOOKUP(W572,Factors!$F$4:$H$6200,2,FALSE)</f>
        <v>3-factor</v>
      </c>
      <c r="Z572" s="129">
        <f t="shared" si="42"/>
        <v>423.49988000000013</v>
      </c>
      <c r="AA572" s="129">
        <f t="shared" si="43"/>
        <v>3440.5501199999999</v>
      </c>
      <c r="AB572" s="129">
        <f t="shared" si="44"/>
        <v>3864.05</v>
      </c>
    </row>
    <row r="573" spans="1:28" ht="15.75" thickBot="1" x14ac:dyDescent="0.3">
      <c r="A573" s="141" t="s">
        <v>1459</v>
      </c>
      <c r="B573" s="4" t="s">
        <v>384</v>
      </c>
      <c r="C573" s="4" t="s">
        <v>385</v>
      </c>
      <c r="D573" s="4" t="s">
        <v>1462</v>
      </c>
      <c r="E573" s="4" t="s">
        <v>1463</v>
      </c>
      <c r="F573" s="4" t="s">
        <v>112</v>
      </c>
      <c r="G573" s="4" t="s">
        <v>113</v>
      </c>
      <c r="H573" s="4" t="s">
        <v>205</v>
      </c>
      <c r="I573" s="8">
        <v>5350.23</v>
      </c>
      <c r="J573" s="8">
        <v>5023.97</v>
      </c>
      <c r="K573" s="8">
        <v>5172.2</v>
      </c>
      <c r="L573" s="8">
        <v>5637.49</v>
      </c>
      <c r="M573" s="8">
        <v>4206.08</v>
      </c>
      <c r="N573" s="8">
        <v>4641.83</v>
      </c>
      <c r="O573" s="8">
        <v>4473.78</v>
      </c>
      <c r="P573" s="8">
        <v>4310.01</v>
      </c>
      <c r="Q573" s="8">
        <v>4704.79</v>
      </c>
      <c r="R573" s="8">
        <v>4777.01</v>
      </c>
      <c r="S573" s="8">
        <v>4356.3599999999997</v>
      </c>
      <c r="T573" s="8">
        <v>4858.59</v>
      </c>
      <c r="U573" s="125">
        <f t="shared" si="40"/>
        <v>57512.340000000011</v>
      </c>
      <c r="W573" s="127" t="str">
        <f t="shared" si="41"/>
        <v>161001295935</v>
      </c>
      <c r="X573" s="128">
        <f>VLOOKUP(W573,Factors!$F$4:$H$6200,3,FALSE)</f>
        <v>0.10960000000000003</v>
      </c>
      <c r="Y573" s="127" t="str">
        <f>VLOOKUP(W573,Factors!$F$4:$H$6200,2,FALSE)</f>
        <v>3-factor</v>
      </c>
      <c r="Z573" s="129">
        <f t="shared" si="42"/>
        <v>6303.3524640000032</v>
      </c>
      <c r="AA573" s="129">
        <f t="shared" si="43"/>
        <v>51208.987536000008</v>
      </c>
      <c r="AB573" s="129">
        <f t="shared" si="44"/>
        <v>57512.340000000011</v>
      </c>
    </row>
    <row r="574" spans="1:28" ht="15.75" thickBot="1" x14ac:dyDescent="0.3">
      <c r="A574" s="141" t="s">
        <v>1459</v>
      </c>
      <c r="B574" s="4" t="s">
        <v>1140</v>
      </c>
      <c r="C574" s="4" t="s">
        <v>1141</v>
      </c>
      <c r="D574" s="4" t="s">
        <v>1464</v>
      </c>
      <c r="E574" s="4" t="s">
        <v>1465</v>
      </c>
      <c r="F574" s="4" t="s">
        <v>108</v>
      </c>
      <c r="G574" s="4" t="s">
        <v>109</v>
      </c>
      <c r="H574" s="4" t="s">
        <v>440</v>
      </c>
      <c r="I574" s="10">
        <v>30612.63</v>
      </c>
      <c r="J574" s="10">
        <v>21475.09</v>
      </c>
      <c r="K574" s="10">
        <v>27278.32</v>
      </c>
      <c r="L574" s="10">
        <v>30785.29</v>
      </c>
      <c r="M574" s="10">
        <v>32449.94</v>
      </c>
      <c r="N574" s="10">
        <v>34358.03</v>
      </c>
      <c r="O574" s="10">
        <v>35055.339999999997</v>
      </c>
      <c r="P574" s="10">
        <v>31303.41</v>
      </c>
      <c r="Q574" s="10">
        <v>31737.91</v>
      </c>
      <c r="R574" s="10">
        <v>32371.06</v>
      </c>
      <c r="S574" s="10">
        <v>30510.12</v>
      </c>
      <c r="T574" s="10">
        <v>30182.560000000001</v>
      </c>
      <c r="U574" s="125">
        <f t="shared" si="40"/>
        <v>368119.7</v>
      </c>
      <c r="W574" s="127" t="str">
        <f t="shared" si="41"/>
        <v>510401505935</v>
      </c>
      <c r="X574" s="128">
        <f>VLOOKUP(W574,Factors!$F$4:$H$6200,3,FALSE)</f>
        <v>0.10960000000000003</v>
      </c>
      <c r="Y574" s="127" t="str">
        <f>VLOOKUP(W574,Factors!$F$4:$H$6200,2,FALSE)</f>
        <v>3-factor</v>
      </c>
      <c r="Z574" s="129">
        <f t="shared" si="42"/>
        <v>40345.919120000013</v>
      </c>
      <c r="AA574" s="129">
        <f t="shared" si="43"/>
        <v>327773.78087999998</v>
      </c>
      <c r="AB574" s="129">
        <f t="shared" si="44"/>
        <v>368119.7</v>
      </c>
    </row>
    <row r="575" spans="1:28" ht="15.75" thickBot="1" x14ac:dyDescent="0.3">
      <c r="A575" s="141" t="s">
        <v>1459</v>
      </c>
      <c r="B575" s="4" t="s">
        <v>1140</v>
      </c>
      <c r="C575" s="4" t="s">
        <v>1141</v>
      </c>
      <c r="D575" s="4" t="s">
        <v>1464</v>
      </c>
      <c r="E575" s="4" t="s">
        <v>1465</v>
      </c>
      <c r="F575" s="4" t="s">
        <v>112</v>
      </c>
      <c r="G575" s="4" t="s">
        <v>113</v>
      </c>
      <c r="H575" s="4" t="s">
        <v>440</v>
      </c>
      <c r="I575" s="8">
        <v>4536.3100000000004</v>
      </c>
      <c r="J575" s="8">
        <v>4536.34</v>
      </c>
      <c r="K575" s="8">
        <v>4536.34</v>
      </c>
      <c r="L575" s="8">
        <v>4536.3100000000004</v>
      </c>
      <c r="M575" s="8">
        <v>4536.29</v>
      </c>
      <c r="N575" s="8">
        <v>4737.46</v>
      </c>
      <c r="O575" s="8">
        <v>4785.04</v>
      </c>
      <c r="P575" s="8">
        <v>4785.03</v>
      </c>
      <c r="Q575" s="8">
        <v>4785</v>
      </c>
      <c r="R575" s="8">
        <v>4785.0200000000004</v>
      </c>
      <c r="S575" s="8">
        <v>4785.0200000000004</v>
      </c>
      <c r="T575" s="8">
        <v>4785.0200000000004</v>
      </c>
      <c r="U575" s="125">
        <f t="shared" si="40"/>
        <v>56129.180000000008</v>
      </c>
      <c r="W575" s="127" t="str">
        <f t="shared" si="41"/>
        <v>510401505935</v>
      </c>
      <c r="X575" s="128">
        <f>VLOOKUP(W575,Factors!$F$4:$H$6200,3,FALSE)</f>
        <v>0.10960000000000003</v>
      </c>
      <c r="Y575" s="127" t="str">
        <f>VLOOKUP(W575,Factors!$F$4:$H$6200,2,FALSE)</f>
        <v>3-factor</v>
      </c>
      <c r="Z575" s="129">
        <f t="shared" si="42"/>
        <v>6151.7581280000022</v>
      </c>
      <c r="AA575" s="129">
        <f t="shared" si="43"/>
        <v>49977.421872000006</v>
      </c>
      <c r="AB575" s="129">
        <f t="shared" si="44"/>
        <v>56129.180000000008</v>
      </c>
    </row>
    <row r="576" spans="1:28" x14ac:dyDescent="0.25">
      <c r="W576" s="149"/>
      <c r="X576" s="150"/>
      <c r="Y576" s="149"/>
      <c r="Z576" s="151"/>
      <c r="AA576" s="151"/>
      <c r="AB576" s="151"/>
    </row>
    <row r="577" spans="23:28" x14ac:dyDescent="0.25">
      <c r="W577" s="149"/>
      <c r="X577" s="150"/>
      <c r="Y577" s="149"/>
      <c r="Z577" s="151"/>
      <c r="AA577" s="151"/>
      <c r="AB577" s="151"/>
    </row>
    <row r="578" spans="23:28" x14ac:dyDescent="0.25">
      <c r="W578" s="149"/>
      <c r="X578" s="150"/>
      <c r="Y578" s="149"/>
      <c r="Z578" s="151"/>
      <c r="AA578" s="151"/>
      <c r="AB578" s="151"/>
    </row>
    <row r="579" spans="23:28" x14ac:dyDescent="0.25">
      <c r="W579" s="149"/>
      <c r="X579" s="150"/>
      <c r="Y579" s="149"/>
      <c r="Z579" s="151"/>
      <c r="AA579" s="151"/>
      <c r="AB579" s="151"/>
    </row>
    <row r="580" spans="23:28" x14ac:dyDescent="0.25">
      <c r="W580" s="149"/>
      <c r="X580" s="150"/>
      <c r="Y580" s="149"/>
      <c r="Z580" s="151"/>
      <c r="AA580" s="151"/>
      <c r="AB580" s="151"/>
    </row>
    <row r="581" spans="23:28" x14ac:dyDescent="0.25">
      <c r="W581" s="149"/>
      <c r="X581" s="150"/>
      <c r="Y581" s="149"/>
      <c r="Z581" s="151"/>
      <c r="AA581" s="151"/>
      <c r="AB581" s="151"/>
    </row>
    <row r="582" spans="23:28" x14ac:dyDescent="0.25">
      <c r="W582" s="149"/>
      <c r="X582" s="150"/>
      <c r="Y582" s="149"/>
      <c r="Z582" s="151"/>
      <c r="AA582" s="151"/>
      <c r="AB582" s="151"/>
    </row>
    <row r="583" spans="23:28" x14ac:dyDescent="0.25">
      <c r="W583" s="149"/>
      <c r="X583" s="150"/>
      <c r="Y583" s="149"/>
      <c r="Z583" s="151"/>
      <c r="AA583" s="151"/>
      <c r="AB583" s="151"/>
    </row>
    <row r="584" spans="23:28" x14ac:dyDescent="0.25">
      <c r="W584" s="149"/>
      <c r="X584" s="150"/>
      <c r="Y584" s="149"/>
      <c r="Z584" s="151"/>
      <c r="AA584" s="151"/>
      <c r="AB584" s="151"/>
    </row>
    <row r="585" spans="23:28" x14ac:dyDescent="0.25">
      <c r="W585" s="149"/>
      <c r="X585" s="150"/>
      <c r="Y585" s="149"/>
      <c r="Z585" s="151"/>
      <c r="AA585" s="151"/>
      <c r="AB585" s="151"/>
    </row>
    <row r="586" spans="23:28" x14ac:dyDescent="0.25">
      <c r="W586" s="149"/>
      <c r="X586" s="150"/>
      <c r="Y586" s="149"/>
      <c r="Z586" s="151"/>
      <c r="AA586" s="151"/>
      <c r="AB586" s="151"/>
    </row>
    <row r="587" spans="23:28" x14ac:dyDescent="0.25">
      <c r="W587" s="149"/>
      <c r="X587" s="150"/>
      <c r="Y587" s="149"/>
      <c r="Z587" s="151"/>
      <c r="AA587" s="151"/>
      <c r="AB587" s="151"/>
    </row>
    <row r="588" spans="23:28" x14ac:dyDescent="0.25">
      <c r="W588" s="149"/>
      <c r="X588" s="150"/>
      <c r="Y588" s="149"/>
      <c r="Z588" s="151"/>
      <c r="AA588" s="151"/>
      <c r="AB588" s="151"/>
    </row>
    <row r="589" spans="23:28" x14ac:dyDescent="0.25">
      <c r="W589" s="149"/>
      <c r="X589" s="150"/>
      <c r="Y589" s="149"/>
      <c r="Z589" s="151"/>
      <c r="AA589" s="151"/>
      <c r="AB589" s="151"/>
    </row>
    <row r="590" spans="23:28" x14ac:dyDescent="0.25">
      <c r="W590" s="149"/>
      <c r="X590" s="150"/>
      <c r="Y590" s="149"/>
      <c r="Z590" s="151"/>
      <c r="AA590" s="151"/>
      <c r="AB590" s="151"/>
    </row>
    <row r="591" spans="23:28" x14ac:dyDescent="0.25">
      <c r="W591" s="149"/>
      <c r="X591" s="150"/>
      <c r="Y591" s="149"/>
      <c r="Z591" s="151"/>
      <c r="AA591" s="151"/>
      <c r="AB591" s="151"/>
    </row>
    <row r="592" spans="23:28" x14ac:dyDescent="0.25">
      <c r="W592" s="149"/>
      <c r="X592" s="150"/>
      <c r="Y592" s="149"/>
      <c r="Z592" s="151"/>
      <c r="AA592" s="151"/>
      <c r="AB592" s="151"/>
    </row>
    <row r="593" spans="23:28" x14ac:dyDescent="0.25">
      <c r="W593" s="149"/>
      <c r="X593" s="150"/>
      <c r="Y593" s="149"/>
      <c r="Z593" s="151"/>
      <c r="AA593" s="151"/>
      <c r="AB593" s="151"/>
    </row>
    <row r="594" spans="23:28" x14ac:dyDescent="0.25">
      <c r="W594" s="149"/>
      <c r="X594" s="150"/>
      <c r="Y594" s="149"/>
      <c r="Z594" s="151"/>
      <c r="AA594" s="151"/>
      <c r="AB594" s="151"/>
    </row>
    <row r="595" spans="23:28" x14ac:dyDescent="0.25">
      <c r="W595" s="149"/>
      <c r="X595" s="150"/>
      <c r="Y595" s="149"/>
      <c r="Z595" s="151"/>
      <c r="AA595" s="151"/>
      <c r="AB595" s="151"/>
    </row>
    <row r="596" spans="23:28" x14ac:dyDescent="0.25">
      <c r="W596" s="149"/>
      <c r="X596" s="150"/>
      <c r="Y596" s="149"/>
      <c r="Z596" s="151"/>
      <c r="AA596" s="151"/>
      <c r="AB596" s="151"/>
    </row>
    <row r="597" spans="23:28" x14ac:dyDescent="0.25">
      <c r="W597" s="149"/>
      <c r="X597" s="150"/>
      <c r="Y597" s="149"/>
      <c r="Z597" s="151"/>
      <c r="AA597" s="151"/>
      <c r="AB597" s="151"/>
    </row>
    <row r="598" spans="23:28" x14ac:dyDescent="0.25">
      <c r="W598" s="149"/>
      <c r="X598" s="150"/>
      <c r="Y598" s="149"/>
      <c r="Z598" s="151"/>
      <c r="AA598" s="151"/>
      <c r="AB598" s="151"/>
    </row>
    <row r="599" spans="23:28" x14ac:dyDescent="0.25">
      <c r="W599" s="149"/>
      <c r="X599" s="150"/>
      <c r="Y599" s="149"/>
      <c r="Z599" s="151"/>
      <c r="AA599" s="151"/>
      <c r="AB599" s="151"/>
    </row>
    <row r="600" spans="23:28" x14ac:dyDescent="0.25">
      <c r="W600" s="149"/>
      <c r="X600" s="150"/>
      <c r="Y600" s="149"/>
      <c r="Z600" s="151"/>
      <c r="AA600" s="151"/>
      <c r="AB600" s="151"/>
    </row>
    <row r="601" spans="23:28" x14ac:dyDescent="0.25">
      <c r="W601" s="149"/>
      <c r="X601" s="150"/>
      <c r="Y601" s="149"/>
      <c r="Z601" s="151"/>
      <c r="AA601" s="151"/>
      <c r="AB601" s="151"/>
    </row>
    <row r="602" spans="23:28" x14ac:dyDescent="0.25">
      <c r="W602" s="149"/>
      <c r="X602" s="150"/>
      <c r="Y602" s="149"/>
      <c r="Z602" s="151"/>
      <c r="AA602" s="151"/>
      <c r="AB602" s="151"/>
    </row>
    <row r="603" spans="23:28" x14ac:dyDescent="0.25">
      <c r="W603" s="149"/>
      <c r="X603" s="150"/>
      <c r="Y603" s="149"/>
      <c r="Z603" s="151"/>
      <c r="AA603" s="151"/>
      <c r="AB603" s="151"/>
    </row>
    <row r="604" spans="23:28" x14ac:dyDescent="0.25">
      <c r="W604" s="149"/>
      <c r="X604" s="150"/>
      <c r="Y604" s="149"/>
      <c r="Z604" s="151"/>
      <c r="AA604" s="151"/>
      <c r="AB604" s="151"/>
    </row>
    <row r="605" spans="23:28" x14ac:dyDescent="0.25">
      <c r="W605" s="149"/>
      <c r="X605" s="150"/>
      <c r="Y605" s="149"/>
      <c r="Z605" s="151"/>
      <c r="AA605" s="151"/>
      <c r="AB605" s="151"/>
    </row>
    <row r="606" spans="23:28" x14ac:dyDescent="0.25">
      <c r="W606" s="149"/>
      <c r="X606" s="150"/>
      <c r="Y606" s="149"/>
      <c r="Z606" s="151"/>
      <c r="AA606" s="151"/>
      <c r="AB606" s="151"/>
    </row>
    <row r="607" spans="23:28" x14ac:dyDescent="0.25">
      <c r="W607" s="149"/>
      <c r="X607" s="150"/>
      <c r="Y607" s="149"/>
      <c r="Z607" s="151"/>
      <c r="AA607" s="151"/>
      <c r="AB607" s="151"/>
    </row>
    <row r="608" spans="23:28" x14ac:dyDescent="0.25">
      <c r="W608" s="149"/>
      <c r="X608" s="150"/>
      <c r="Y608" s="149"/>
      <c r="Z608" s="151"/>
      <c r="AA608" s="151"/>
      <c r="AB608" s="151"/>
    </row>
    <row r="609" spans="23:28" x14ac:dyDescent="0.25">
      <c r="W609" s="149"/>
      <c r="X609" s="150"/>
      <c r="Y609" s="149"/>
      <c r="Z609" s="151"/>
      <c r="AA609" s="151"/>
      <c r="AB609" s="151"/>
    </row>
    <row r="610" spans="23:28" x14ac:dyDescent="0.25">
      <c r="W610" s="149"/>
      <c r="X610" s="150"/>
      <c r="Y610" s="149"/>
      <c r="Z610" s="151"/>
      <c r="AA610" s="151"/>
      <c r="AB610" s="151"/>
    </row>
    <row r="611" spans="23:28" x14ac:dyDescent="0.25">
      <c r="W611" s="149"/>
      <c r="X611" s="150"/>
      <c r="Y611" s="149"/>
      <c r="Z611" s="151"/>
      <c r="AA611" s="151"/>
      <c r="AB611" s="151"/>
    </row>
    <row r="612" spans="23:28" x14ac:dyDescent="0.25">
      <c r="W612" s="149"/>
      <c r="X612" s="150"/>
      <c r="Y612" s="149"/>
      <c r="Z612" s="151"/>
      <c r="AA612" s="151"/>
      <c r="AB612" s="151"/>
    </row>
    <row r="613" spans="23:28" x14ac:dyDescent="0.25">
      <c r="W613" s="149"/>
      <c r="X613" s="150"/>
      <c r="Y613" s="149"/>
      <c r="Z613" s="151"/>
      <c r="AA613" s="151"/>
      <c r="AB613" s="151"/>
    </row>
    <row r="614" spans="23:28" x14ac:dyDescent="0.25">
      <c r="W614" s="149"/>
      <c r="X614" s="150"/>
      <c r="Y614" s="149"/>
      <c r="Z614" s="151"/>
      <c r="AA614" s="151"/>
      <c r="AB614" s="151"/>
    </row>
    <row r="615" spans="23:28" x14ac:dyDescent="0.25">
      <c r="W615" s="149"/>
      <c r="X615" s="150"/>
      <c r="Y615" s="149"/>
      <c r="Z615" s="151"/>
      <c r="AA615" s="151"/>
      <c r="AB615" s="151"/>
    </row>
    <row r="616" spans="23:28" x14ac:dyDescent="0.25">
      <c r="W616" s="149"/>
      <c r="X616" s="150"/>
      <c r="Y616" s="149"/>
      <c r="Z616" s="151"/>
      <c r="AA616" s="151"/>
      <c r="AB616" s="151"/>
    </row>
    <row r="617" spans="23:28" x14ac:dyDescent="0.25">
      <c r="W617" s="149"/>
      <c r="X617" s="150"/>
      <c r="Y617" s="149"/>
      <c r="Z617" s="151"/>
      <c r="AA617" s="151"/>
      <c r="AB617" s="151"/>
    </row>
    <row r="618" spans="23:28" x14ac:dyDescent="0.25">
      <c r="W618" s="149"/>
      <c r="X618" s="150"/>
      <c r="Y618" s="149"/>
      <c r="Z618" s="151"/>
      <c r="AA618" s="151"/>
      <c r="AB618" s="151"/>
    </row>
    <row r="619" spans="23:28" x14ac:dyDescent="0.25">
      <c r="W619" s="149"/>
      <c r="X619" s="150"/>
      <c r="Y619" s="149"/>
      <c r="Z619" s="151"/>
      <c r="AA619" s="151"/>
      <c r="AB619" s="151"/>
    </row>
    <row r="620" spans="23:28" x14ac:dyDescent="0.25">
      <c r="W620" s="149"/>
      <c r="X620" s="150"/>
      <c r="Y620" s="149"/>
      <c r="Z620" s="151"/>
      <c r="AA620" s="151"/>
      <c r="AB620" s="151"/>
    </row>
    <row r="621" spans="23:28" x14ac:dyDescent="0.25">
      <c r="W621" s="149"/>
      <c r="X621" s="150"/>
      <c r="Y621" s="149"/>
      <c r="Z621" s="151"/>
      <c r="AA621" s="151"/>
      <c r="AB621" s="151"/>
    </row>
    <row r="622" spans="23:28" x14ac:dyDescent="0.25">
      <c r="W622" s="149"/>
      <c r="X622" s="150"/>
      <c r="Y622" s="149"/>
      <c r="Z622" s="151"/>
      <c r="AA622" s="151"/>
      <c r="AB622" s="151"/>
    </row>
    <row r="623" spans="23:28" x14ac:dyDescent="0.25">
      <c r="W623" s="149"/>
      <c r="X623" s="150"/>
      <c r="Y623" s="149"/>
      <c r="Z623" s="151"/>
      <c r="AA623" s="151"/>
      <c r="AB623" s="151"/>
    </row>
    <row r="624" spans="23:28" x14ac:dyDescent="0.25">
      <c r="W624" s="149"/>
      <c r="X624" s="150"/>
      <c r="Y624" s="149"/>
      <c r="Z624" s="151"/>
      <c r="AA624" s="151"/>
      <c r="AB624" s="151"/>
    </row>
    <row r="625" spans="23:28" x14ac:dyDescent="0.25">
      <c r="W625" s="149"/>
      <c r="X625" s="150"/>
      <c r="Y625" s="149"/>
      <c r="Z625" s="151"/>
      <c r="AA625" s="151"/>
      <c r="AB625" s="151"/>
    </row>
    <row r="626" spans="23:28" x14ac:dyDescent="0.25">
      <c r="W626" s="149"/>
      <c r="X626" s="150"/>
      <c r="Y626" s="149"/>
      <c r="Z626" s="151"/>
      <c r="AA626" s="151"/>
      <c r="AB626" s="151"/>
    </row>
    <row r="627" spans="23:28" x14ac:dyDescent="0.25">
      <c r="W627" s="149"/>
      <c r="X627" s="150"/>
      <c r="Y627" s="149"/>
      <c r="Z627" s="151"/>
      <c r="AA627" s="151"/>
      <c r="AB627" s="151"/>
    </row>
    <row r="628" spans="23:28" x14ac:dyDescent="0.25">
      <c r="W628" s="149"/>
      <c r="X628" s="150"/>
      <c r="Y628" s="149"/>
      <c r="Z628" s="151"/>
      <c r="AA628" s="151"/>
      <c r="AB628" s="151"/>
    </row>
    <row r="629" spans="23:28" x14ac:dyDescent="0.25">
      <c r="W629" s="149"/>
      <c r="X629" s="150"/>
      <c r="Y629" s="149"/>
      <c r="Z629" s="151"/>
      <c r="AA629" s="151"/>
      <c r="AB629" s="151"/>
    </row>
    <row r="630" spans="23:28" x14ac:dyDescent="0.25">
      <c r="W630" s="149"/>
      <c r="X630" s="150"/>
      <c r="Y630" s="149"/>
      <c r="Z630" s="151"/>
      <c r="AA630" s="151"/>
      <c r="AB630" s="151"/>
    </row>
    <row r="631" spans="23:28" x14ac:dyDescent="0.25">
      <c r="W631" s="149"/>
      <c r="X631" s="150"/>
      <c r="Y631" s="149"/>
      <c r="Z631" s="151"/>
      <c r="AA631" s="151"/>
      <c r="AB631" s="151"/>
    </row>
    <row r="632" spans="23:28" x14ac:dyDescent="0.25">
      <c r="W632" s="149"/>
      <c r="X632" s="150"/>
      <c r="Y632" s="149"/>
      <c r="Z632" s="151"/>
      <c r="AA632" s="151"/>
      <c r="AB632" s="151"/>
    </row>
    <row r="633" spans="23:28" x14ac:dyDescent="0.25">
      <c r="W633" s="149"/>
      <c r="X633" s="150"/>
      <c r="Y633" s="149"/>
      <c r="Z633" s="151"/>
      <c r="AA633" s="151"/>
      <c r="AB633" s="151"/>
    </row>
    <row r="634" spans="23:28" x14ac:dyDescent="0.25">
      <c r="W634" s="149"/>
      <c r="X634" s="150"/>
      <c r="Y634" s="149"/>
      <c r="Z634" s="151"/>
      <c r="AA634" s="151"/>
      <c r="AB634" s="151"/>
    </row>
    <row r="635" spans="23:28" x14ac:dyDescent="0.25">
      <c r="W635" s="149"/>
      <c r="X635" s="150"/>
      <c r="Y635" s="149"/>
      <c r="Z635" s="151"/>
      <c r="AA635" s="151"/>
      <c r="AB635" s="151"/>
    </row>
    <row r="636" spans="23:28" x14ac:dyDescent="0.25">
      <c r="W636" s="149"/>
      <c r="X636" s="150"/>
      <c r="Y636" s="149"/>
      <c r="Z636" s="151"/>
      <c r="AA636" s="151"/>
      <c r="AB636" s="151"/>
    </row>
    <row r="637" spans="23:28" x14ac:dyDescent="0.25">
      <c r="W637" s="149"/>
      <c r="X637" s="150"/>
      <c r="Y637" s="149"/>
      <c r="Z637" s="151"/>
      <c r="AA637" s="151"/>
      <c r="AB637" s="151"/>
    </row>
    <row r="638" spans="23:28" x14ac:dyDescent="0.25">
      <c r="W638" s="149"/>
      <c r="X638" s="150"/>
      <c r="Y638" s="149"/>
      <c r="Z638" s="151"/>
      <c r="AA638" s="151"/>
      <c r="AB638" s="151"/>
    </row>
    <row r="639" spans="23:28" x14ac:dyDescent="0.25">
      <c r="W639" s="149"/>
      <c r="X639" s="150"/>
      <c r="Y639" s="149"/>
      <c r="Z639" s="151"/>
      <c r="AA639" s="151"/>
      <c r="AB639" s="151"/>
    </row>
    <row r="640" spans="23:28" x14ac:dyDescent="0.25">
      <c r="W640" s="149"/>
      <c r="X640" s="150"/>
      <c r="Y640" s="149"/>
      <c r="Z640" s="151"/>
      <c r="AA640" s="151"/>
      <c r="AB640" s="151"/>
    </row>
    <row r="641" spans="23:28" x14ac:dyDescent="0.25">
      <c r="W641" s="149"/>
      <c r="X641" s="150"/>
      <c r="Y641" s="149"/>
      <c r="Z641" s="151"/>
      <c r="AA641" s="151"/>
      <c r="AB641" s="151"/>
    </row>
    <row r="642" spans="23:28" x14ac:dyDescent="0.25">
      <c r="W642" s="149"/>
      <c r="X642" s="150"/>
      <c r="Y642" s="149"/>
      <c r="Z642" s="151"/>
      <c r="AA642" s="151"/>
      <c r="AB642" s="151"/>
    </row>
    <row r="643" spans="23:28" x14ac:dyDescent="0.25">
      <c r="W643" s="149"/>
      <c r="X643" s="150"/>
      <c r="Y643" s="149"/>
      <c r="Z643" s="151"/>
      <c r="AA643" s="151"/>
      <c r="AB643" s="151"/>
    </row>
    <row r="644" spans="23:28" x14ac:dyDescent="0.25">
      <c r="W644" s="149"/>
      <c r="X644" s="150"/>
      <c r="Y644" s="149"/>
      <c r="Z644" s="151"/>
      <c r="AA644" s="151"/>
      <c r="AB644" s="151"/>
    </row>
    <row r="645" spans="23:28" x14ac:dyDescent="0.25">
      <c r="W645" s="149"/>
      <c r="X645" s="150"/>
      <c r="Y645" s="149"/>
      <c r="Z645" s="151"/>
      <c r="AA645" s="151"/>
      <c r="AB645" s="151"/>
    </row>
    <row r="646" spans="23:28" x14ac:dyDescent="0.25">
      <c r="W646" s="149"/>
      <c r="X646" s="150"/>
      <c r="Y646" s="149"/>
      <c r="Z646" s="151"/>
      <c r="AA646" s="151"/>
      <c r="AB646" s="151"/>
    </row>
    <row r="647" spans="23:28" x14ac:dyDescent="0.25">
      <c r="W647" s="149"/>
      <c r="X647" s="150"/>
      <c r="Y647" s="149"/>
      <c r="Z647" s="151"/>
      <c r="AA647" s="151"/>
      <c r="AB647" s="151"/>
    </row>
    <row r="648" spans="23:28" x14ac:dyDescent="0.25">
      <c r="W648" s="149"/>
      <c r="X648" s="150"/>
      <c r="Y648" s="149"/>
      <c r="Z648" s="151"/>
      <c r="AA648" s="151"/>
      <c r="AB648" s="151"/>
    </row>
    <row r="649" spans="23:28" x14ac:dyDescent="0.25">
      <c r="W649" s="149"/>
      <c r="X649" s="150"/>
      <c r="Y649" s="149"/>
      <c r="Z649" s="151"/>
      <c r="AA649" s="151"/>
      <c r="AB649" s="151"/>
    </row>
    <row r="650" spans="23:28" x14ac:dyDescent="0.25">
      <c r="W650" s="149"/>
      <c r="X650" s="150"/>
      <c r="Y650" s="149"/>
      <c r="Z650" s="151"/>
      <c r="AA650" s="151"/>
      <c r="AB650" s="151"/>
    </row>
    <row r="651" spans="23:28" x14ac:dyDescent="0.25">
      <c r="W651" s="149"/>
      <c r="X651" s="150"/>
      <c r="Y651" s="149"/>
      <c r="Z651" s="151"/>
      <c r="AA651" s="151"/>
      <c r="AB651" s="151"/>
    </row>
    <row r="652" spans="23:28" x14ac:dyDescent="0.25">
      <c r="W652" s="149"/>
      <c r="X652" s="150"/>
      <c r="Y652" s="149"/>
      <c r="Z652" s="151"/>
      <c r="AA652" s="151"/>
      <c r="AB652" s="151"/>
    </row>
    <row r="653" spans="23:28" x14ac:dyDescent="0.25">
      <c r="W653" s="149"/>
      <c r="X653" s="150"/>
      <c r="Y653" s="149"/>
      <c r="Z653" s="151"/>
      <c r="AA653" s="151"/>
      <c r="AB653" s="151"/>
    </row>
    <row r="654" spans="23:28" x14ac:dyDescent="0.25">
      <c r="W654" s="149"/>
      <c r="X654" s="150"/>
      <c r="Y654" s="149"/>
      <c r="Z654" s="151"/>
      <c r="AA654" s="151"/>
      <c r="AB654" s="151"/>
    </row>
    <row r="655" spans="23:28" x14ac:dyDescent="0.25">
      <c r="W655" s="149"/>
      <c r="X655" s="150"/>
      <c r="Y655" s="149"/>
      <c r="Z655" s="151"/>
      <c r="AA655" s="151"/>
      <c r="AB655" s="151"/>
    </row>
    <row r="656" spans="23:28" x14ac:dyDescent="0.25">
      <c r="W656" s="149"/>
      <c r="X656" s="150"/>
      <c r="Y656" s="149"/>
      <c r="Z656" s="151"/>
      <c r="AA656" s="151"/>
      <c r="AB656" s="151"/>
    </row>
    <row r="657" spans="23:28" x14ac:dyDescent="0.25">
      <c r="W657" s="149"/>
      <c r="X657" s="150"/>
      <c r="Y657" s="149"/>
      <c r="Z657" s="151"/>
      <c r="AA657" s="151"/>
      <c r="AB657" s="151"/>
    </row>
    <row r="658" spans="23:28" x14ac:dyDescent="0.25">
      <c r="W658" s="149"/>
      <c r="X658" s="150"/>
      <c r="Y658" s="149"/>
      <c r="Z658" s="151"/>
      <c r="AA658" s="151"/>
      <c r="AB658" s="151"/>
    </row>
    <row r="659" spans="23:28" x14ac:dyDescent="0.25">
      <c r="W659" s="149"/>
      <c r="X659" s="150"/>
      <c r="Y659" s="149"/>
      <c r="Z659" s="151"/>
      <c r="AA659" s="151"/>
      <c r="AB659" s="151"/>
    </row>
    <row r="660" spans="23:28" x14ac:dyDescent="0.25">
      <c r="W660" s="149"/>
      <c r="X660" s="150"/>
      <c r="Y660" s="149"/>
      <c r="Z660" s="151"/>
      <c r="AA660" s="151"/>
      <c r="AB660" s="151"/>
    </row>
    <row r="661" spans="23:28" x14ac:dyDescent="0.25">
      <c r="W661" s="149"/>
      <c r="X661" s="150"/>
      <c r="Y661" s="149"/>
      <c r="Z661" s="151"/>
      <c r="AA661" s="151"/>
      <c r="AB661" s="151"/>
    </row>
    <row r="662" spans="23:28" x14ac:dyDescent="0.25">
      <c r="W662" s="149"/>
      <c r="X662" s="150"/>
      <c r="Y662" s="149"/>
      <c r="Z662" s="151"/>
      <c r="AA662" s="151"/>
      <c r="AB662" s="151"/>
    </row>
    <row r="663" spans="23:28" x14ac:dyDescent="0.25">
      <c r="W663" s="149"/>
      <c r="X663" s="150"/>
      <c r="Y663" s="149"/>
      <c r="Z663" s="151"/>
      <c r="AA663" s="151"/>
      <c r="AB663" s="151"/>
    </row>
    <row r="664" spans="23:28" x14ac:dyDescent="0.25">
      <c r="W664" s="149"/>
      <c r="X664" s="150"/>
      <c r="Y664" s="149"/>
      <c r="Z664" s="151"/>
      <c r="AA664" s="151"/>
      <c r="AB664" s="151"/>
    </row>
    <row r="665" spans="23:28" x14ac:dyDescent="0.25">
      <c r="W665" s="149"/>
      <c r="X665" s="150"/>
      <c r="Y665" s="149"/>
      <c r="Z665" s="151"/>
      <c r="AA665" s="151"/>
      <c r="AB665" s="151"/>
    </row>
    <row r="666" spans="23:28" x14ac:dyDescent="0.25">
      <c r="W666" s="149"/>
      <c r="X666" s="150"/>
      <c r="Y666" s="149"/>
      <c r="Z666" s="151"/>
      <c r="AA666" s="151"/>
      <c r="AB666" s="151"/>
    </row>
    <row r="667" spans="23:28" x14ac:dyDescent="0.25">
      <c r="W667" s="149"/>
      <c r="X667" s="150"/>
      <c r="Y667" s="149"/>
      <c r="Z667" s="151"/>
      <c r="AA667" s="151"/>
      <c r="AB667" s="151"/>
    </row>
    <row r="668" spans="23:28" x14ac:dyDescent="0.25">
      <c r="W668" s="149"/>
      <c r="X668" s="150"/>
      <c r="Y668" s="149"/>
      <c r="Z668" s="151"/>
      <c r="AA668" s="151"/>
      <c r="AB668" s="151"/>
    </row>
    <row r="669" spans="23:28" x14ac:dyDescent="0.25">
      <c r="W669" s="149"/>
      <c r="X669" s="150"/>
      <c r="Y669" s="149"/>
      <c r="Z669" s="151"/>
      <c r="AA669" s="151"/>
      <c r="AB669" s="151"/>
    </row>
    <row r="670" spans="23:28" x14ac:dyDescent="0.25">
      <c r="W670" s="149"/>
      <c r="X670" s="150"/>
      <c r="Y670" s="149"/>
      <c r="Z670" s="151"/>
      <c r="AA670" s="151"/>
      <c r="AB670" s="151"/>
    </row>
    <row r="671" spans="23:28" x14ac:dyDescent="0.25">
      <c r="W671" s="149"/>
      <c r="X671" s="150"/>
      <c r="Y671" s="149"/>
      <c r="Z671" s="151"/>
      <c r="AA671" s="151"/>
      <c r="AB671" s="151"/>
    </row>
    <row r="672" spans="23:28" x14ac:dyDescent="0.25">
      <c r="W672" s="149"/>
      <c r="X672" s="150"/>
      <c r="Y672" s="149"/>
      <c r="Z672" s="151"/>
      <c r="AA672" s="151"/>
      <c r="AB672" s="151"/>
    </row>
    <row r="673" spans="23:28" x14ac:dyDescent="0.25">
      <c r="W673" s="149"/>
      <c r="X673" s="150"/>
      <c r="Y673" s="149"/>
      <c r="Z673" s="151"/>
      <c r="AA673" s="151"/>
      <c r="AB673" s="151"/>
    </row>
    <row r="674" spans="23:28" x14ac:dyDescent="0.25">
      <c r="W674" s="149"/>
      <c r="X674" s="150"/>
      <c r="Y674" s="149"/>
      <c r="Z674" s="151"/>
      <c r="AA674" s="151"/>
      <c r="AB674" s="151"/>
    </row>
    <row r="675" spans="23:28" x14ac:dyDescent="0.25">
      <c r="W675" s="149"/>
      <c r="X675" s="150"/>
      <c r="Y675" s="149"/>
      <c r="Z675" s="151"/>
      <c r="AA675" s="151"/>
      <c r="AB675" s="151"/>
    </row>
    <row r="676" spans="23:28" x14ac:dyDescent="0.25">
      <c r="W676" s="149"/>
      <c r="X676" s="150"/>
      <c r="Y676" s="149"/>
      <c r="Z676" s="151"/>
      <c r="AA676" s="151"/>
      <c r="AB676" s="151"/>
    </row>
    <row r="677" spans="23:28" x14ac:dyDescent="0.25">
      <c r="W677" s="149"/>
      <c r="X677" s="150"/>
      <c r="Y677" s="149"/>
      <c r="Z677" s="151"/>
      <c r="AA677" s="151"/>
      <c r="AB677" s="151"/>
    </row>
    <row r="678" spans="23:28" x14ac:dyDescent="0.25">
      <c r="W678" s="149"/>
      <c r="X678" s="150"/>
      <c r="Y678" s="149"/>
      <c r="Z678" s="151"/>
      <c r="AA678" s="151"/>
      <c r="AB678" s="151"/>
    </row>
    <row r="679" spans="23:28" x14ac:dyDescent="0.25">
      <c r="W679" s="149"/>
      <c r="X679" s="150"/>
      <c r="Y679" s="149"/>
      <c r="Z679" s="151"/>
      <c r="AA679" s="151"/>
      <c r="AB679" s="151"/>
    </row>
    <row r="680" spans="23:28" x14ac:dyDescent="0.25">
      <c r="W680" s="149"/>
      <c r="X680" s="150"/>
      <c r="Y680" s="149"/>
      <c r="Z680" s="151"/>
      <c r="AA680" s="151"/>
      <c r="AB680" s="151"/>
    </row>
    <row r="681" spans="23:28" x14ac:dyDescent="0.25">
      <c r="W681" s="149"/>
      <c r="X681" s="150"/>
      <c r="Y681" s="149"/>
      <c r="Z681" s="151"/>
      <c r="AA681" s="151"/>
      <c r="AB681" s="151"/>
    </row>
    <row r="682" spans="23:28" x14ac:dyDescent="0.25">
      <c r="W682" s="149"/>
      <c r="X682" s="150"/>
      <c r="Y682" s="149"/>
      <c r="Z682" s="151"/>
      <c r="AA682" s="151"/>
      <c r="AB682" s="151"/>
    </row>
    <row r="683" spans="23:28" x14ac:dyDescent="0.25">
      <c r="W683" s="149"/>
      <c r="X683" s="150"/>
      <c r="Y683" s="149"/>
      <c r="Z683" s="151"/>
      <c r="AA683" s="151"/>
      <c r="AB683" s="151"/>
    </row>
    <row r="684" spans="23:28" x14ac:dyDescent="0.25">
      <c r="W684" s="149"/>
      <c r="X684" s="150"/>
      <c r="Y684" s="149"/>
      <c r="Z684" s="151"/>
      <c r="AA684" s="151"/>
      <c r="AB684" s="151"/>
    </row>
    <row r="685" spans="23:28" x14ac:dyDescent="0.25">
      <c r="W685" s="149"/>
      <c r="X685" s="150"/>
      <c r="Y685" s="149"/>
      <c r="Z685" s="151"/>
      <c r="AA685" s="151"/>
      <c r="AB685" s="151"/>
    </row>
    <row r="686" spans="23:28" x14ac:dyDescent="0.25">
      <c r="W686" s="149"/>
      <c r="X686" s="150"/>
      <c r="Y686" s="149"/>
      <c r="Z686" s="151"/>
      <c r="AA686" s="151"/>
      <c r="AB686" s="151"/>
    </row>
    <row r="687" spans="23:28" x14ac:dyDescent="0.25">
      <c r="W687" s="149"/>
      <c r="X687" s="150"/>
      <c r="Y687" s="149"/>
      <c r="Z687" s="151"/>
      <c r="AA687" s="151"/>
      <c r="AB687" s="151"/>
    </row>
    <row r="688" spans="23:28" x14ac:dyDescent="0.25">
      <c r="W688" s="149"/>
      <c r="X688" s="150"/>
      <c r="Y688" s="149"/>
      <c r="Z688" s="151"/>
      <c r="AA688" s="151"/>
      <c r="AB688" s="151"/>
    </row>
    <row r="689" spans="23:28" x14ac:dyDescent="0.25">
      <c r="W689" s="149"/>
      <c r="X689" s="150"/>
      <c r="Y689" s="149"/>
      <c r="Z689" s="151"/>
      <c r="AA689" s="151"/>
      <c r="AB689" s="151"/>
    </row>
    <row r="690" spans="23:28" x14ac:dyDescent="0.25">
      <c r="W690" s="149"/>
      <c r="X690" s="150"/>
      <c r="Y690" s="149"/>
      <c r="Z690" s="151"/>
      <c r="AA690" s="151"/>
      <c r="AB690" s="151"/>
    </row>
    <row r="691" spans="23:28" x14ac:dyDescent="0.25">
      <c r="W691" s="149"/>
      <c r="X691" s="150"/>
      <c r="Y691" s="149"/>
      <c r="Z691" s="151"/>
      <c r="AA691" s="151"/>
      <c r="AB691" s="151"/>
    </row>
    <row r="692" spans="23:28" x14ac:dyDescent="0.25">
      <c r="W692" s="149"/>
      <c r="X692" s="150"/>
      <c r="Y692" s="149"/>
      <c r="Z692" s="151"/>
      <c r="AA692" s="151"/>
      <c r="AB692" s="151"/>
    </row>
    <row r="693" spans="23:28" x14ac:dyDescent="0.25">
      <c r="W693" s="149"/>
      <c r="X693" s="150"/>
      <c r="Y693" s="149"/>
      <c r="Z693" s="151"/>
      <c r="AA693" s="151"/>
      <c r="AB693" s="151"/>
    </row>
    <row r="694" spans="23:28" x14ac:dyDescent="0.25">
      <c r="W694" s="149"/>
      <c r="X694" s="150"/>
      <c r="Y694" s="149"/>
      <c r="Z694" s="151"/>
      <c r="AA694" s="151"/>
      <c r="AB694" s="151"/>
    </row>
    <row r="695" spans="23:28" x14ac:dyDescent="0.25">
      <c r="W695" s="149"/>
      <c r="X695" s="150"/>
      <c r="Y695" s="149"/>
      <c r="Z695" s="151"/>
      <c r="AA695" s="151"/>
      <c r="AB695" s="151"/>
    </row>
    <row r="696" spans="23:28" x14ac:dyDescent="0.25">
      <c r="W696" s="149"/>
      <c r="X696" s="150"/>
      <c r="Y696" s="149"/>
      <c r="Z696" s="151"/>
      <c r="AA696" s="151"/>
      <c r="AB696" s="151"/>
    </row>
    <row r="697" spans="23:28" x14ac:dyDescent="0.25">
      <c r="W697" s="149"/>
      <c r="X697" s="150"/>
      <c r="Y697" s="149"/>
      <c r="Z697" s="151"/>
      <c r="AA697" s="151"/>
      <c r="AB697" s="151"/>
    </row>
    <row r="698" spans="23:28" x14ac:dyDescent="0.25">
      <c r="W698" s="149"/>
      <c r="X698" s="150"/>
      <c r="Y698" s="149"/>
      <c r="Z698" s="151"/>
      <c r="AA698" s="151"/>
      <c r="AB698" s="151"/>
    </row>
    <row r="699" spans="23:28" x14ac:dyDescent="0.25">
      <c r="W699" s="149"/>
      <c r="X699" s="150"/>
      <c r="Y699" s="149"/>
      <c r="Z699" s="151"/>
      <c r="AA699" s="151"/>
      <c r="AB699" s="151"/>
    </row>
    <row r="700" spans="23:28" x14ac:dyDescent="0.25">
      <c r="W700" s="149"/>
      <c r="X700" s="150"/>
      <c r="Y700" s="149"/>
      <c r="Z700" s="151"/>
      <c r="AA700" s="151"/>
      <c r="AB700" s="151"/>
    </row>
    <row r="701" spans="23:28" x14ac:dyDescent="0.25">
      <c r="W701" s="149"/>
      <c r="X701" s="150"/>
      <c r="Y701" s="149"/>
      <c r="Z701" s="151"/>
      <c r="AA701" s="151"/>
      <c r="AB701" s="151"/>
    </row>
    <row r="702" spans="23:28" x14ac:dyDescent="0.25">
      <c r="W702" s="149"/>
      <c r="X702" s="150"/>
      <c r="Y702" s="149"/>
      <c r="Z702" s="151"/>
      <c r="AA702" s="151"/>
      <c r="AB702" s="151"/>
    </row>
    <row r="703" spans="23:28" x14ac:dyDescent="0.25">
      <c r="W703" s="149"/>
      <c r="X703" s="150"/>
      <c r="Y703" s="149"/>
      <c r="Z703" s="151"/>
      <c r="AA703" s="151"/>
      <c r="AB703" s="151"/>
    </row>
    <row r="704" spans="23:28" x14ac:dyDescent="0.25">
      <c r="W704" s="149"/>
      <c r="X704" s="150"/>
      <c r="Y704" s="149"/>
      <c r="Z704" s="151"/>
      <c r="AA704" s="151"/>
      <c r="AB704" s="151"/>
    </row>
    <row r="705" spans="23:28" x14ac:dyDescent="0.25">
      <c r="W705" s="149"/>
      <c r="X705" s="150"/>
      <c r="Y705" s="149"/>
      <c r="Z705" s="151"/>
      <c r="AA705" s="151"/>
      <c r="AB705" s="151"/>
    </row>
    <row r="706" spans="23:28" x14ac:dyDescent="0.25">
      <c r="W706" s="149"/>
      <c r="X706" s="150"/>
      <c r="Y706" s="149"/>
      <c r="Z706" s="151"/>
      <c r="AA706" s="151"/>
      <c r="AB706" s="151"/>
    </row>
    <row r="707" spans="23:28" x14ac:dyDescent="0.25">
      <c r="W707" s="149"/>
      <c r="X707" s="150"/>
      <c r="Y707" s="149"/>
      <c r="Z707" s="151"/>
      <c r="AA707" s="151"/>
      <c r="AB707" s="151"/>
    </row>
    <row r="708" spans="23:28" x14ac:dyDescent="0.25">
      <c r="W708" s="149"/>
      <c r="X708" s="150"/>
      <c r="Y708" s="149"/>
      <c r="Z708" s="151"/>
      <c r="AA708" s="151"/>
      <c r="AB708" s="151"/>
    </row>
    <row r="709" spans="23:28" x14ac:dyDescent="0.25">
      <c r="W709" s="149"/>
      <c r="X709" s="150"/>
      <c r="Y709" s="149"/>
      <c r="Z709" s="151"/>
      <c r="AA709" s="151"/>
      <c r="AB709" s="151"/>
    </row>
    <row r="710" spans="23:28" x14ac:dyDescent="0.25">
      <c r="W710" s="149"/>
      <c r="X710" s="150"/>
      <c r="Y710" s="149"/>
      <c r="Z710" s="151"/>
      <c r="AA710" s="151"/>
      <c r="AB710" s="151"/>
    </row>
    <row r="711" spans="23:28" x14ac:dyDescent="0.25">
      <c r="W711" s="149"/>
      <c r="X711" s="150"/>
      <c r="Y711" s="149"/>
      <c r="Z711" s="151"/>
      <c r="AA711" s="151"/>
      <c r="AB711" s="151"/>
    </row>
    <row r="712" spans="23:28" x14ac:dyDescent="0.25">
      <c r="W712" s="149"/>
      <c r="X712" s="150"/>
      <c r="Y712" s="149"/>
      <c r="Z712" s="151"/>
      <c r="AA712" s="151"/>
      <c r="AB712" s="151"/>
    </row>
    <row r="713" spans="23:28" x14ac:dyDescent="0.25">
      <c r="W713" s="149"/>
      <c r="X713" s="150"/>
      <c r="Y713" s="149"/>
      <c r="Z713" s="151"/>
      <c r="AA713" s="151"/>
      <c r="AB713" s="151"/>
    </row>
    <row r="714" spans="23:28" x14ac:dyDescent="0.25">
      <c r="W714" s="149"/>
      <c r="X714" s="150"/>
      <c r="Y714" s="149"/>
      <c r="Z714" s="151"/>
      <c r="AA714" s="151"/>
      <c r="AB714" s="151"/>
    </row>
    <row r="715" spans="23:28" x14ac:dyDescent="0.25">
      <c r="W715" s="149"/>
      <c r="X715" s="150"/>
      <c r="Y715" s="149"/>
      <c r="Z715" s="151"/>
      <c r="AA715" s="151"/>
      <c r="AB715" s="151"/>
    </row>
  </sheetData>
  <autoFilter ref="A5:AB575" xr:uid="{00000000-0009-0000-0000-000003000000}"/>
  <mergeCells count="1">
    <mergeCell ref="A3:G4"/>
  </mergeCells>
  <pageMargins left="0.75" right="0.75" top="1" bottom="1" header="0.5" footer="0.5"/>
  <pageSetup orientation="portrait" horizontalDpi="4294967295" verticalDpi="4294967295" r:id="rId1"/>
  <headerFooter>
    <oddHeader>&amp;RExh. KTW-3 Walker WP3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540"/>
  <sheetViews>
    <sheetView showGridLines="0" zoomScale="90" zoomScaleNormal="90" workbookViewId="0">
      <selection activeCell="X23" sqref="X23"/>
    </sheetView>
  </sheetViews>
  <sheetFormatPr defaultRowHeight="15" outlineLevelCol="1" x14ac:dyDescent="0.25"/>
  <cols>
    <col min="1" max="1" width="20.28515625" bestFit="1" customWidth="1"/>
    <col min="2" max="2" width="5.28515625" customWidth="1"/>
    <col min="3" max="3" width="20.42578125" bestFit="1" customWidth="1"/>
    <col min="4" max="4" width="8.42578125" customWidth="1"/>
    <col min="5" max="5" width="40.140625" customWidth="1"/>
    <col min="6" max="6" width="7.42578125" customWidth="1"/>
    <col min="7" max="7" width="20.5703125" bestFit="1" customWidth="1"/>
    <col min="8" max="8" width="20.7109375" bestFit="1" customWidth="1"/>
    <col min="9" max="20" width="11.140625" customWidth="1" outlineLevel="1"/>
    <col min="21" max="21" width="12" bestFit="1" customWidth="1"/>
    <col min="22" max="22" width="6.140625" customWidth="1"/>
    <col min="23" max="23" width="16.42578125" customWidth="1"/>
    <col min="24" max="24" width="16.42578125" style="93" customWidth="1"/>
    <col min="25" max="25" width="18.5703125" bestFit="1" customWidth="1"/>
    <col min="26" max="26" width="16.42578125" customWidth="1"/>
    <col min="27" max="28" width="17.28515625" bestFit="1" customWidth="1"/>
  </cols>
  <sheetData>
    <row r="1" spans="1:30" x14ac:dyDescent="0.25">
      <c r="Y1" s="78"/>
      <c r="Z1" s="108"/>
      <c r="AA1" s="108"/>
    </row>
    <row r="2" spans="1:30" x14ac:dyDescent="0.25">
      <c r="Y2" s="145"/>
      <c r="Z2" s="142" t="b">
        <f>Z3=Factors!B16</f>
        <v>1</v>
      </c>
      <c r="AA2" s="143"/>
    </row>
    <row r="3" spans="1:30" x14ac:dyDescent="0.25">
      <c r="A3" s="1" t="s">
        <v>0</v>
      </c>
      <c r="C3" s="95" t="s">
        <v>7613</v>
      </c>
      <c r="Y3" s="87" t="s">
        <v>7609</v>
      </c>
      <c r="Z3" s="103">
        <f>ROUND(Z4/AB4,6)</f>
        <v>0.109888</v>
      </c>
      <c r="AA3" s="103">
        <f>ROUND(AA4/AB4,6)</f>
        <v>0.89011200000000001</v>
      </c>
      <c r="AD3" s="108"/>
    </row>
    <row r="4" spans="1:30" ht="15.75" thickBot="1" x14ac:dyDescent="0.3">
      <c r="A4" s="2"/>
      <c r="C4" s="104" t="s">
        <v>7607</v>
      </c>
      <c r="Y4" s="98" t="s">
        <v>7605</v>
      </c>
      <c r="Z4" s="102">
        <f>Z6+Z5</f>
        <v>16492519.700075092</v>
      </c>
      <c r="AA4" s="102">
        <f>AA6+AA5</f>
        <v>133592685.47992426</v>
      </c>
      <c r="AB4" s="101">
        <f>SUM(Z4:AA4)</f>
        <v>150085205.17999935</v>
      </c>
    </row>
    <row r="5" spans="1:30" ht="15.75" thickBot="1" x14ac:dyDescent="0.3">
      <c r="A5" s="153"/>
      <c r="B5" s="154"/>
      <c r="C5" s="154"/>
      <c r="D5" s="154"/>
      <c r="E5" s="154"/>
      <c r="F5" s="154"/>
      <c r="G5" s="155"/>
      <c r="H5" s="3"/>
      <c r="I5" s="4" t="s">
        <v>1</v>
      </c>
      <c r="J5" s="4" t="s">
        <v>1</v>
      </c>
      <c r="K5" s="4" t="s">
        <v>1</v>
      </c>
      <c r="L5" s="4" t="s">
        <v>1</v>
      </c>
      <c r="M5" s="4" t="s">
        <v>1</v>
      </c>
      <c r="N5" s="4" t="s">
        <v>1</v>
      </c>
      <c r="O5" s="4" t="s">
        <v>1</v>
      </c>
      <c r="P5" s="4" t="s">
        <v>1</v>
      </c>
      <c r="Q5" s="4" t="s">
        <v>1</v>
      </c>
      <c r="R5" s="4" t="s">
        <v>1</v>
      </c>
      <c r="S5" s="4" t="s">
        <v>1</v>
      </c>
      <c r="T5" s="4" t="s">
        <v>1</v>
      </c>
      <c r="U5" s="4" t="s">
        <v>1</v>
      </c>
      <c r="W5" s="74"/>
      <c r="X5" s="94"/>
      <c r="Y5" s="99" t="s">
        <v>7606</v>
      </c>
      <c r="Z5" s="100">
        <f>'Payroll Analysis'!F19</f>
        <v>5747213.3454248533</v>
      </c>
      <c r="AA5" s="100">
        <f>'Payroll Analysis'!E19</f>
        <v>36763907.904574566</v>
      </c>
      <c r="AB5" s="101">
        <f>SUM(Z5:AA5)</f>
        <v>42511121.249999419</v>
      </c>
    </row>
    <row r="6" spans="1:30" ht="15.75" thickBot="1" x14ac:dyDescent="0.3">
      <c r="A6" s="156"/>
      <c r="B6" s="157"/>
      <c r="C6" s="157"/>
      <c r="D6" s="157"/>
      <c r="E6" s="157"/>
      <c r="F6" s="157"/>
      <c r="G6" s="158"/>
      <c r="H6" s="3" t="s">
        <v>2</v>
      </c>
      <c r="I6" s="4" t="s">
        <v>7633</v>
      </c>
      <c r="J6" s="4" t="s">
        <v>7634</v>
      </c>
      <c r="K6" s="4" t="s">
        <v>7635</v>
      </c>
      <c r="L6" s="4" t="s">
        <v>7636</v>
      </c>
      <c r="M6" s="4" t="s">
        <v>7637</v>
      </c>
      <c r="N6" s="4" t="s">
        <v>7638</v>
      </c>
      <c r="O6" s="4" t="s">
        <v>7639</v>
      </c>
      <c r="P6" s="4" t="s">
        <v>7640</v>
      </c>
      <c r="Q6" s="4" t="s">
        <v>7641</v>
      </c>
      <c r="R6" s="4" t="s">
        <v>7642</v>
      </c>
      <c r="S6" s="4" t="s">
        <v>7643</v>
      </c>
      <c r="T6" s="4" t="s">
        <v>7644</v>
      </c>
      <c r="U6" s="5" t="s">
        <v>3</v>
      </c>
      <c r="W6" s="74"/>
      <c r="X6" s="94"/>
      <c r="Y6" s="87" t="s">
        <v>7597</v>
      </c>
      <c r="Z6" s="90">
        <f>SUBTOTAL(9,Z8:Z807)</f>
        <v>10745306.354650239</v>
      </c>
      <c r="AA6" s="90">
        <f>SUBTOTAL(9,AA8:AA807)</f>
        <v>96828777.575349703</v>
      </c>
      <c r="AB6" s="90">
        <f>SUBTOTAL(9,AB8:AB807)</f>
        <v>107574083.93000004</v>
      </c>
    </row>
    <row r="7" spans="1:30" ht="34.5" thickBot="1" x14ac:dyDescent="0.3">
      <c r="A7" s="4" t="s">
        <v>4</v>
      </c>
      <c r="B7" s="96" t="s">
        <v>5</v>
      </c>
      <c r="C7" s="97" t="s">
        <v>7604</v>
      </c>
      <c r="D7" s="96" t="s">
        <v>6</v>
      </c>
      <c r="E7" s="96" t="s">
        <v>7611</v>
      </c>
      <c r="F7" s="96" t="s">
        <v>7</v>
      </c>
      <c r="G7" s="97" t="s">
        <v>7603</v>
      </c>
      <c r="H7" s="4" t="s">
        <v>8</v>
      </c>
      <c r="I7" s="4" t="s">
        <v>7633</v>
      </c>
      <c r="J7" s="4" t="s">
        <v>7634</v>
      </c>
      <c r="K7" s="4" t="s">
        <v>7635</v>
      </c>
      <c r="L7" s="4" t="s">
        <v>7636</v>
      </c>
      <c r="M7" s="4" t="s">
        <v>7637</v>
      </c>
      <c r="N7" s="4" t="s">
        <v>7638</v>
      </c>
      <c r="O7" s="4" t="s">
        <v>7639</v>
      </c>
      <c r="P7" s="4" t="s">
        <v>7640</v>
      </c>
      <c r="Q7" s="4" t="s">
        <v>7641</v>
      </c>
      <c r="R7" s="4" t="s">
        <v>7642</v>
      </c>
      <c r="S7" s="4" t="s">
        <v>7643</v>
      </c>
      <c r="T7" s="4" t="s">
        <v>7644</v>
      </c>
      <c r="U7" s="6" t="s">
        <v>9</v>
      </c>
      <c r="W7" s="91" t="s">
        <v>7599</v>
      </c>
      <c r="X7" s="91" t="s">
        <v>7600</v>
      </c>
      <c r="Y7" s="91" t="s">
        <v>7601</v>
      </c>
      <c r="Z7" s="91" t="s">
        <v>7595</v>
      </c>
      <c r="AA7" s="91" t="s">
        <v>7594</v>
      </c>
      <c r="AB7" s="91" t="s">
        <v>7602</v>
      </c>
    </row>
    <row r="8" spans="1:30" ht="15.75" thickBot="1" x14ac:dyDescent="0.3">
      <c r="A8" s="141" t="s">
        <v>88</v>
      </c>
      <c r="B8" s="4" t="s">
        <v>34</v>
      </c>
      <c r="C8" s="4" t="s">
        <v>35</v>
      </c>
      <c r="D8" s="4" t="s">
        <v>91</v>
      </c>
      <c r="E8" s="4" t="s">
        <v>92</v>
      </c>
      <c r="F8" s="4" t="s">
        <v>108</v>
      </c>
      <c r="G8" s="4" t="s">
        <v>109</v>
      </c>
      <c r="H8" s="4" t="s">
        <v>93</v>
      </c>
      <c r="I8" s="8">
        <v>2505</v>
      </c>
      <c r="J8" s="8">
        <v>1901.52</v>
      </c>
      <c r="K8" s="8">
        <v>2171</v>
      </c>
      <c r="L8" s="8">
        <v>2391.14</v>
      </c>
      <c r="M8" s="8">
        <v>2129.25</v>
      </c>
      <c r="N8" s="8">
        <v>2512.16</v>
      </c>
      <c r="O8" s="7"/>
      <c r="P8" s="7"/>
      <c r="Q8" s="8">
        <v>1295.45</v>
      </c>
      <c r="R8" s="8">
        <v>1871.22</v>
      </c>
      <c r="S8" s="8">
        <v>2040.34</v>
      </c>
      <c r="T8" s="8">
        <v>1403.41</v>
      </c>
      <c r="U8" s="125">
        <f t="shared" ref="U8:U71" si="0">SUM(I8:T8)</f>
        <v>20220.490000000002</v>
      </c>
      <c r="W8" s="74" t="str">
        <f t="shared" ref="W8:W71" si="1">CONCATENATE(B8,RIGHT(D8,4),A8)</f>
        <v>113001310820</v>
      </c>
      <c r="X8" s="94">
        <f>VLOOKUP(W8,Factors!$F$4:$H$6200,3,FALSE)</f>
        <v>8.5600000000000009E-2</v>
      </c>
      <c r="Y8" s="74" t="str">
        <f>VLOOKUP(W8,Factors!$F$4:$H$6200,2,FALSE)</f>
        <v>Sendout Volumes</v>
      </c>
      <c r="Z8" s="92">
        <f t="shared" ref="Z8:Z71" si="2">U8*X8</f>
        <v>1730.8739440000004</v>
      </c>
      <c r="AA8" s="92">
        <f t="shared" ref="AA8:AA71" si="3">U8-Z8</f>
        <v>18489.616056000003</v>
      </c>
      <c r="AB8" s="92">
        <f t="shared" ref="AB8:AB71" si="4">Z8+AA8</f>
        <v>20220.490000000002</v>
      </c>
    </row>
    <row r="9" spans="1:30" ht="15.75" thickBot="1" x14ac:dyDescent="0.3">
      <c r="A9" s="141" t="s">
        <v>88</v>
      </c>
      <c r="B9" s="4" t="s">
        <v>34</v>
      </c>
      <c r="C9" s="4" t="s">
        <v>35</v>
      </c>
      <c r="D9" s="4" t="s">
        <v>91</v>
      </c>
      <c r="E9" s="4" t="s">
        <v>92</v>
      </c>
      <c r="F9" s="4" t="s">
        <v>112</v>
      </c>
      <c r="G9" s="4" t="s">
        <v>113</v>
      </c>
      <c r="H9" s="4" t="s">
        <v>93</v>
      </c>
      <c r="I9" s="10">
        <v>341.94</v>
      </c>
      <c r="J9" s="10">
        <v>341.93</v>
      </c>
      <c r="K9" s="10">
        <v>341.93</v>
      </c>
      <c r="L9" s="10">
        <v>341.93</v>
      </c>
      <c r="M9" s="10">
        <v>341.94</v>
      </c>
      <c r="N9" s="10">
        <v>319.49</v>
      </c>
      <c r="O9" s="11"/>
      <c r="P9" s="11"/>
      <c r="Q9" s="10">
        <v>176.83</v>
      </c>
      <c r="R9" s="10">
        <v>324.19</v>
      </c>
      <c r="S9" s="10">
        <v>324.18</v>
      </c>
      <c r="T9" s="10">
        <v>324.18</v>
      </c>
      <c r="U9" s="125">
        <f t="shared" si="0"/>
        <v>3178.54</v>
      </c>
      <c r="W9" s="74" t="str">
        <f t="shared" si="1"/>
        <v>113001310820</v>
      </c>
      <c r="X9" s="94">
        <f>VLOOKUP(W9,Factors!$F$4:$H$6200,3,FALSE)</f>
        <v>8.5600000000000009E-2</v>
      </c>
      <c r="Y9" s="74" t="str">
        <f>VLOOKUP(W9,Factors!$F$4:$H$6200,2,FALSE)</f>
        <v>Sendout Volumes</v>
      </c>
      <c r="Z9" s="92">
        <f t="shared" si="2"/>
        <v>272.08302400000002</v>
      </c>
      <c r="AA9" s="92">
        <f t="shared" si="3"/>
        <v>2906.4569759999999</v>
      </c>
      <c r="AB9" s="92">
        <f t="shared" si="4"/>
        <v>3178.54</v>
      </c>
    </row>
    <row r="10" spans="1:30" ht="15.75" thickBot="1" x14ac:dyDescent="0.3">
      <c r="A10" s="141" t="s">
        <v>88</v>
      </c>
      <c r="B10" s="4" t="s">
        <v>36</v>
      </c>
      <c r="C10" s="4" t="s">
        <v>37</v>
      </c>
      <c r="D10" s="4" t="s">
        <v>91</v>
      </c>
      <c r="E10" s="4" t="s">
        <v>92</v>
      </c>
      <c r="F10" s="4" t="s">
        <v>108</v>
      </c>
      <c r="G10" s="4" t="s">
        <v>109</v>
      </c>
      <c r="H10" s="4" t="s">
        <v>93</v>
      </c>
      <c r="I10" s="8">
        <v>8919.4699999999993</v>
      </c>
      <c r="J10" s="8">
        <v>8339.7099999999991</v>
      </c>
      <c r="K10" s="8">
        <v>6540.95</v>
      </c>
      <c r="L10" s="8">
        <v>9808.83</v>
      </c>
      <c r="M10" s="8">
        <v>10275.92</v>
      </c>
      <c r="N10" s="8">
        <v>8996.6200000000008</v>
      </c>
      <c r="O10" s="8">
        <v>10584.26</v>
      </c>
      <c r="P10" s="8">
        <v>10055.049999999999</v>
      </c>
      <c r="Q10" s="8">
        <v>10103.16</v>
      </c>
      <c r="R10" s="8">
        <v>6053.87</v>
      </c>
      <c r="S10" s="8">
        <v>10103.16</v>
      </c>
      <c r="T10" s="8">
        <v>9580.77</v>
      </c>
      <c r="U10" s="125">
        <f t="shared" si="0"/>
        <v>109361.77</v>
      </c>
      <c r="W10" s="74" t="str">
        <f t="shared" si="1"/>
        <v>116001310820</v>
      </c>
      <c r="X10" s="94">
        <f>VLOOKUP(W10,Factors!$F$4:$H$6200,3,FALSE)</f>
        <v>0.10809999999999997</v>
      </c>
      <c r="Y10" s="74" t="str">
        <f>VLOOKUP(W10,Factors!$F$4:$H$6200,2,FALSE)</f>
        <v>Firm Sales Volumes</v>
      </c>
      <c r="Z10" s="92">
        <f t="shared" si="2"/>
        <v>11822.007336999997</v>
      </c>
      <c r="AA10" s="92">
        <f t="shared" si="3"/>
        <v>97539.762663000001</v>
      </c>
      <c r="AB10" s="92">
        <f t="shared" si="4"/>
        <v>109361.77</v>
      </c>
    </row>
    <row r="11" spans="1:30" ht="15.75" thickBot="1" x14ac:dyDescent="0.3">
      <c r="A11" s="141" t="s">
        <v>88</v>
      </c>
      <c r="B11" s="4" t="s">
        <v>36</v>
      </c>
      <c r="C11" s="4" t="s">
        <v>37</v>
      </c>
      <c r="D11" s="4" t="s">
        <v>91</v>
      </c>
      <c r="E11" s="4" t="s">
        <v>92</v>
      </c>
      <c r="F11" s="4" t="s">
        <v>118</v>
      </c>
      <c r="G11" s="4" t="s">
        <v>119</v>
      </c>
      <c r="H11" s="4" t="s">
        <v>93</v>
      </c>
      <c r="I11" s="10">
        <v>7335.65</v>
      </c>
      <c r="J11" s="10">
        <v>13056.71</v>
      </c>
      <c r="K11" s="10">
        <v>10665.19</v>
      </c>
      <c r="L11" s="10">
        <v>9150.24</v>
      </c>
      <c r="M11" s="10">
        <v>2248.09</v>
      </c>
      <c r="N11" s="10">
        <v>3188.64</v>
      </c>
      <c r="O11" s="10">
        <v>4715.53</v>
      </c>
      <c r="P11" s="10">
        <v>12860.42</v>
      </c>
      <c r="Q11" s="10">
        <v>14207.79</v>
      </c>
      <c r="R11" s="10">
        <v>9308.52</v>
      </c>
      <c r="S11" s="10">
        <v>16856.55</v>
      </c>
      <c r="T11" s="10">
        <v>11011.83</v>
      </c>
      <c r="U11" s="125">
        <f t="shared" si="0"/>
        <v>114605.16000000002</v>
      </c>
      <c r="W11" s="74" t="str">
        <f t="shared" si="1"/>
        <v>116001310820</v>
      </c>
      <c r="X11" s="94">
        <f>VLOOKUP(W11,Factors!$F$4:$H$6200,3,FALSE)</f>
        <v>0.10809999999999997</v>
      </c>
      <c r="Y11" s="74" t="str">
        <f>VLOOKUP(W11,Factors!$F$4:$H$6200,2,FALSE)</f>
        <v>Firm Sales Volumes</v>
      </c>
      <c r="Z11" s="92">
        <f t="shared" si="2"/>
        <v>12388.817795999999</v>
      </c>
      <c r="AA11" s="92">
        <f t="shared" si="3"/>
        <v>102216.34220400002</v>
      </c>
      <c r="AB11" s="92">
        <f t="shared" si="4"/>
        <v>114605.16000000002</v>
      </c>
    </row>
    <row r="12" spans="1:30" ht="15.75" thickBot="1" x14ac:dyDescent="0.3">
      <c r="A12" s="141" t="s">
        <v>88</v>
      </c>
      <c r="B12" s="4" t="s">
        <v>36</v>
      </c>
      <c r="C12" s="4" t="s">
        <v>37</v>
      </c>
      <c r="D12" s="4" t="s">
        <v>91</v>
      </c>
      <c r="E12" s="4" t="s">
        <v>92</v>
      </c>
      <c r="F12" s="4" t="s">
        <v>120</v>
      </c>
      <c r="G12" s="4" t="s">
        <v>121</v>
      </c>
      <c r="H12" s="4" t="s">
        <v>93</v>
      </c>
      <c r="I12" s="8">
        <v>84358.3</v>
      </c>
      <c r="J12" s="8">
        <v>62038</v>
      </c>
      <c r="K12" s="8">
        <v>75840.460000000006</v>
      </c>
      <c r="L12" s="8">
        <v>81327.149999999994</v>
      </c>
      <c r="M12" s="8">
        <v>55119.57</v>
      </c>
      <c r="N12" s="8">
        <v>78767.429999999993</v>
      </c>
      <c r="O12" s="8">
        <v>68788.19</v>
      </c>
      <c r="P12" s="8">
        <v>48208.31</v>
      </c>
      <c r="Q12" s="8">
        <v>47170.17</v>
      </c>
      <c r="R12" s="8">
        <v>62062.26</v>
      </c>
      <c r="S12" s="8">
        <v>54278.32</v>
      </c>
      <c r="T12" s="8">
        <v>51974.22</v>
      </c>
      <c r="U12" s="125">
        <f t="shared" si="0"/>
        <v>769932.38</v>
      </c>
      <c r="W12" s="74" t="str">
        <f t="shared" si="1"/>
        <v>116001310820</v>
      </c>
      <c r="X12" s="94">
        <f>VLOOKUP(W12,Factors!$F$4:$H$6200,3,FALSE)</f>
        <v>0.10809999999999997</v>
      </c>
      <c r="Y12" s="74" t="str">
        <f>VLOOKUP(W12,Factors!$F$4:$H$6200,2,FALSE)</f>
        <v>Firm Sales Volumes</v>
      </c>
      <c r="Z12" s="92">
        <f t="shared" si="2"/>
        <v>83229.69027799998</v>
      </c>
      <c r="AA12" s="92">
        <f t="shared" si="3"/>
        <v>686702.68972200004</v>
      </c>
      <c r="AB12" s="92">
        <f t="shared" si="4"/>
        <v>769932.38</v>
      </c>
    </row>
    <row r="13" spans="1:30" ht="15.75" thickBot="1" x14ac:dyDescent="0.3">
      <c r="A13" s="141" t="s">
        <v>88</v>
      </c>
      <c r="B13" s="4" t="s">
        <v>36</v>
      </c>
      <c r="C13" s="4" t="s">
        <v>37</v>
      </c>
      <c r="D13" s="4" t="s">
        <v>91</v>
      </c>
      <c r="E13" s="4" t="s">
        <v>92</v>
      </c>
      <c r="F13" s="4" t="s">
        <v>122</v>
      </c>
      <c r="G13" s="4" t="s">
        <v>123</v>
      </c>
      <c r="H13" s="4" t="s">
        <v>93</v>
      </c>
      <c r="I13" s="10">
        <v>29496.02</v>
      </c>
      <c r="J13" s="10">
        <v>26668.51</v>
      </c>
      <c r="K13" s="10">
        <v>35660.629999999997</v>
      </c>
      <c r="L13" s="10">
        <v>29565.22</v>
      </c>
      <c r="M13" s="10">
        <v>24706.37</v>
      </c>
      <c r="N13" s="10">
        <v>34453.24</v>
      </c>
      <c r="O13" s="10">
        <v>32868</v>
      </c>
      <c r="P13" s="10">
        <v>22738.62</v>
      </c>
      <c r="Q13" s="10">
        <v>18658.59</v>
      </c>
      <c r="R13" s="10">
        <v>18298.72</v>
      </c>
      <c r="S13" s="10">
        <v>22872.25</v>
      </c>
      <c r="T13" s="10">
        <v>22603.18</v>
      </c>
      <c r="U13" s="125">
        <f t="shared" si="0"/>
        <v>318589.34999999998</v>
      </c>
      <c r="W13" s="74" t="str">
        <f t="shared" si="1"/>
        <v>116001310820</v>
      </c>
      <c r="X13" s="94">
        <f>VLOOKUP(W13,Factors!$F$4:$H$6200,3,FALSE)</f>
        <v>0.10809999999999997</v>
      </c>
      <c r="Y13" s="74" t="str">
        <f>VLOOKUP(W13,Factors!$F$4:$H$6200,2,FALSE)</f>
        <v>Firm Sales Volumes</v>
      </c>
      <c r="Z13" s="92">
        <f t="shared" si="2"/>
        <v>34439.508734999989</v>
      </c>
      <c r="AA13" s="92">
        <f t="shared" si="3"/>
        <v>284149.841265</v>
      </c>
      <c r="AB13" s="92">
        <f t="shared" si="4"/>
        <v>318589.34999999998</v>
      </c>
    </row>
    <row r="14" spans="1:30" ht="15.75" thickBot="1" x14ac:dyDescent="0.3">
      <c r="A14" s="141" t="s">
        <v>88</v>
      </c>
      <c r="B14" s="4" t="s">
        <v>36</v>
      </c>
      <c r="C14" s="4" t="s">
        <v>37</v>
      </c>
      <c r="D14" s="4" t="s">
        <v>91</v>
      </c>
      <c r="E14" s="4" t="s">
        <v>92</v>
      </c>
      <c r="F14" s="4" t="s">
        <v>124</v>
      </c>
      <c r="G14" s="4" t="s">
        <v>125</v>
      </c>
      <c r="H14" s="4" t="s">
        <v>93</v>
      </c>
      <c r="I14" s="8">
        <v>1997.94</v>
      </c>
      <c r="J14" s="8">
        <v>1941.66</v>
      </c>
      <c r="K14" s="8">
        <v>2050.42</v>
      </c>
      <c r="L14" s="8">
        <v>9277.8700000000008</v>
      </c>
      <c r="M14" s="8">
        <v>1566</v>
      </c>
      <c r="N14" s="8">
        <v>1856</v>
      </c>
      <c r="O14" s="8">
        <v>1276</v>
      </c>
      <c r="P14" s="8">
        <v>1244</v>
      </c>
      <c r="Q14" s="7"/>
      <c r="R14" s="7"/>
      <c r="S14" s="8">
        <v>1419.84</v>
      </c>
      <c r="T14" s="8">
        <v>1475.94</v>
      </c>
      <c r="U14" s="125">
        <f t="shared" si="0"/>
        <v>24105.67</v>
      </c>
      <c r="W14" s="74" t="str">
        <f t="shared" si="1"/>
        <v>116001310820</v>
      </c>
      <c r="X14" s="94">
        <f>VLOOKUP(W14,Factors!$F$4:$H$6200,3,FALSE)</f>
        <v>0.10809999999999997</v>
      </c>
      <c r="Y14" s="74" t="str">
        <f>VLOOKUP(W14,Factors!$F$4:$H$6200,2,FALSE)</f>
        <v>Firm Sales Volumes</v>
      </c>
      <c r="Z14" s="92">
        <f t="shared" si="2"/>
        <v>2605.8229269999993</v>
      </c>
      <c r="AA14" s="92">
        <f t="shared" si="3"/>
        <v>21499.847072999997</v>
      </c>
      <c r="AB14" s="92">
        <f t="shared" si="4"/>
        <v>24105.67</v>
      </c>
    </row>
    <row r="15" spans="1:30" ht="15.75" thickBot="1" x14ac:dyDescent="0.3">
      <c r="A15" s="141" t="s">
        <v>88</v>
      </c>
      <c r="B15" s="4" t="s">
        <v>36</v>
      </c>
      <c r="C15" s="4" t="s">
        <v>37</v>
      </c>
      <c r="D15" s="4" t="s">
        <v>91</v>
      </c>
      <c r="E15" s="4" t="s">
        <v>92</v>
      </c>
      <c r="F15" s="4" t="s">
        <v>110</v>
      </c>
      <c r="G15" s="4" t="s">
        <v>111</v>
      </c>
      <c r="H15" s="4" t="s">
        <v>93</v>
      </c>
      <c r="I15" s="11"/>
      <c r="J15" s="11"/>
      <c r="K15" s="10">
        <v>7784.56</v>
      </c>
      <c r="L15" s="10">
        <v>-7784.56</v>
      </c>
      <c r="M15" s="11"/>
      <c r="N15" s="11"/>
      <c r="O15" s="11"/>
      <c r="P15" s="11"/>
      <c r="Q15" s="11"/>
      <c r="R15" s="11"/>
      <c r="S15" s="11"/>
      <c r="T15" s="11"/>
      <c r="U15" s="125">
        <f t="shared" si="0"/>
        <v>0</v>
      </c>
      <c r="W15" s="74" t="str">
        <f t="shared" si="1"/>
        <v>116001310820</v>
      </c>
      <c r="X15" s="94">
        <f>VLOOKUP(W15,Factors!$F$4:$H$6200,3,FALSE)</f>
        <v>0.10809999999999997</v>
      </c>
      <c r="Y15" s="74" t="str">
        <f>VLOOKUP(W15,Factors!$F$4:$H$6200,2,FALSE)</f>
        <v>Firm Sales Volumes</v>
      </c>
      <c r="Z15" s="92">
        <f t="shared" si="2"/>
        <v>0</v>
      </c>
      <c r="AA15" s="92">
        <f t="shared" si="3"/>
        <v>0</v>
      </c>
      <c r="AB15" s="92">
        <f t="shared" si="4"/>
        <v>0</v>
      </c>
    </row>
    <row r="16" spans="1:30" ht="15.75" thickBot="1" x14ac:dyDescent="0.3">
      <c r="A16" s="141" t="s">
        <v>88</v>
      </c>
      <c r="B16" s="4" t="s">
        <v>36</v>
      </c>
      <c r="C16" s="4" t="s">
        <v>37</v>
      </c>
      <c r="D16" s="4" t="s">
        <v>91</v>
      </c>
      <c r="E16" s="4" t="s">
        <v>92</v>
      </c>
      <c r="F16" s="4" t="s">
        <v>126</v>
      </c>
      <c r="G16" s="4" t="s">
        <v>127</v>
      </c>
      <c r="H16" s="4" t="s">
        <v>93</v>
      </c>
      <c r="I16" s="7"/>
      <c r="J16" s="7"/>
      <c r="K16" s="7"/>
      <c r="L16" s="7"/>
      <c r="M16" s="7"/>
      <c r="N16" s="7"/>
      <c r="O16" s="7"/>
      <c r="P16" s="7"/>
      <c r="Q16" s="7"/>
      <c r="R16" s="7"/>
      <c r="S16" s="8">
        <v>303.22000000000003</v>
      </c>
      <c r="T16" s="7"/>
      <c r="U16" s="125">
        <f t="shared" si="0"/>
        <v>303.22000000000003</v>
      </c>
      <c r="W16" s="74" t="str">
        <f t="shared" si="1"/>
        <v>116001310820</v>
      </c>
      <c r="X16" s="94">
        <f>VLOOKUP(W16,Factors!$F$4:$H$6200,3,FALSE)</f>
        <v>0.10809999999999997</v>
      </c>
      <c r="Y16" s="74" t="str">
        <f>VLOOKUP(W16,Factors!$F$4:$H$6200,2,FALSE)</f>
        <v>Firm Sales Volumes</v>
      </c>
      <c r="Z16" s="92">
        <f t="shared" si="2"/>
        <v>32.778081999999998</v>
      </c>
      <c r="AA16" s="92">
        <f t="shared" si="3"/>
        <v>270.44191800000004</v>
      </c>
      <c r="AB16" s="92">
        <f t="shared" si="4"/>
        <v>303.22000000000003</v>
      </c>
    </row>
    <row r="17" spans="1:28" ht="15.75" thickBot="1" x14ac:dyDescent="0.3">
      <c r="A17" s="141" t="s">
        <v>88</v>
      </c>
      <c r="B17" s="4" t="s">
        <v>36</v>
      </c>
      <c r="C17" s="4" t="s">
        <v>37</v>
      </c>
      <c r="D17" s="4" t="s">
        <v>91</v>
      </c>
      <c r="E17" s="4" t="s">
        <v>92</v>
      </c>
      <c r="F17" s="4" t="s">
        <v>112</v>
      </c>
      <c r="G17" s="4" t="s">
        <v>113</v>
      </c>
      <c r="H17" s="4" t="s">
        <v>93</v>
      </c>
      <c r="I17" s="10">
        <v>13655.45</v>
      </c>
      <c r="J17" s="10">
        <v>10572.21</v>
      </c>
      <c r="K17" s="10">
        <v>12240.55</v>
      </c>
      <c r="L17" s="10">
        <v>12600.88</v>
      </c>
      <c r="M17" s="10">
        <v>7590.53</v>
      </c>
      <c r="N17" s="10">
        <v>11237.76</v>
      </c>
      <c r="O17" s="10">
        <v>9204.56</v>
      </c>
      <c r="P17" s="10">
        <v>6029.46</v>
      </c>
      <c r="Q17" s="10">
        <v>5297.35</v>
      </c>
      <c r="R17" s="10">
        <v>8238.18</v>
      </c>
      <c r="S17" s="10">
        <v>6725</v>
      </c>
      <c r="T17" s="10">
        <v>6269.93</v>
      </c>
      <c r="U17" s="125">
        <f t="shared" si="0"/>
        <v>109661.85999999999</v>
      </c>
      <c r="W17" s="74" t="str">
        <f t="shared" si="1"/>
        <v>116001310820</v>
      </c>
      <c r="X17" s="94">
        <f>VLOOKUP(W17,Factors!$F$4:$H$6200,3,FALSE)</f>
        <v>0.10809999999999997</v>
      </c>
      <c r="Y17" s="74" t="str">
        <f>VLOOKUP(W17,Factors!$F$4:$H$6200,2,FALSE)</f>
        <v>Firm Sales Volumes</v>
      </c>
      <c r="Z17" s="92">
        <f t="shared" si="2"/>
        <v>11854.447065999995</v>
      </c>
      <c r="AA17" s="92">
        <f t="shared" si="3"/>
        <v>97807.412933999993</v>
      </c>
      <c r="AB17" s="92">
        <f t="shared" si="4"/>
        <v>109661.85999999999</v>
      </c>
    </row>
    <row r="18" spans="1:28" ht="15.75" thickBot="1" x14ac:dyDescent="0.3">
      <c r="A18" s="141" t="s">
        <v>88</v>
      </c>
      <c r="B18" s="4" t="s">
        <v>190</v>
      </c>
      <c r="C18" s="4" t="s">
        <v>191</v>
      </c>
      <c r="D18" s="4" t="s">
        <v>91</v>
      </c>
      <c r="E18" s="4" t="s">
        <v>92</v>
      </c>
      <c r="F18" s="4" t="s">
        <v>108</v>
      </c>
      <c r="G18" s="4" t="s">
        <v>109</v>
      </c>
      <c r="H18" s="4" t="s">
        <v>93</v>
      </c>
      <c r="I18" s="8">
        <v>1894.26</v>
      </c>
      <c r="J18" s="8">
        <v>1461.96</v>
      </c>
      <c r="K18" s="8">
        <v>587.92999999999995</v>
      </c>
      <c r="L18" s="8">
        <v>1980.72</v>
      </c>
      <c r="M18" s="8">
        <v>1763.78</v>
      </c>
      <c r="N18" s="8">
        <v>1959.19</v>
      </c>
      <c r="O18" s="8">
        <v>2040.15</v>
      </c>
      <c r="P18" s="8">
        <v>1826.42</v>
      </c>
      <c r="Q18" s="8">
        <v>1554.4</v>
      </c>
      <c r="R18" s="8">
        <v>1586.78</v>
      </c>
      <c r="S18" s="13">
        <v>0</v>
      </c>
      <c r="T18" s="7"/>
      <c r="U18" s="125">
        <f t="shared" si="0"/>
        <v>16655.59</v>
      </c>
      <c r="W18" s="74" t="str">
        <f t="shared" si="1"/>
        <v>151001310820</v>
      </c>
      <c r="X18" s="94">
        <f>VLOOKUP(W18,Factors!$F$4:$H$6200,3,FALSE)</f>
        <v>0</v>
      </c>
      <c r="Y18" s="74" t="str">
        <f>VLOOKUP(W18,Factors!$F$4:$H$6200,2,FALSE)</f>
        <v>Direct-OR</v>
      </c>
      <c r="Z18" s="92">
        <f t="shared" si="2"/>
        <v>0</v>
      </c>
      <c r="AA18" s="92">
        <f t="shared" si="3"/>
        <v>16655.59</v>
      </c>
      <c r="AB18" s="92">
        <f t="shared" si="4"/>
        <v>16655.59</v>
      </c>
    </row>
    <row r="19" spans="1:28" ht="15.75" thickBot="1" x14ac:dyDescent="0.3">
      <c r="A19" s="141" t="s">
        <v>88</v>
      </c>
      <c r="B19" s="4" t="s">
        <v>190</v>
      </c>
      <c r="C19" s="4" t="s">
        <v>191</v>
      </c>
      <c r="D19" s="4" t="s">
        <v>91</v>
      </c>
      <c r="E19" s="4" t="s">
        <v>92</v>
      </c>
      <c r="F19" s="4" t="s">
        <v>120</v>
      </c>
      <c r="G19" s="4" t="s">
        <v>121</v>
      </c>
      <c r="H19" s="4" t="s">
        <v>93</v>
      </c>
      <c r="I19" s="11"/>
      <c r="J19" s="11"/>
      <c r="K19" s="11"/>
      <c r="L19" s="10">
        <v>-0.22</v>
      </c>
      <c r="M19" s="10">
        <v>-0.17</v>
      </c>
      <c r="N19" s="10">
        <v>-0.2</v>
      </c>
      <c r="O19" s="10">
        <v>-0.2</v>
      </c>
      <c r="P19" s="10">
        <v>-0.19</v>
      </c>
      <c r="Q19" s="10">
        <v>-0.15</v>
      </c>
      <c r="R19" s="10">
        <v>-0.17</v>
      </c>
      <c r="S19" s="10">
        <v>-0.09</v>
      </c>
      <c r="T19" s="11"/>
      <c r="U19" s="125">
        <f t="shared" si="0"/>
        <v>-1.39</v>
      </c>
      <c r="W19" s="74" t="str">
        <f t="shared" si="1"/>
        <v>151001310820</v>
      </c>
      <c r="X19" s="94">
        <f>VLOOKUP(W19,Factors!$F$4:$H$6200,3,FALSE)</f>
        <v>0</v>
      </c>
      <c r="Y19" s="74" t="str">
        <f>VLOOKUP(W19,Factors!$F$4:$H$6200,2,FALSE)</f>
        <v>Direct-OR</v>
      </c>
      <c r="Z19" s="92">
        <f t="shared" si="2"/>
        <v>0</v>
      </c>
      <c r="AA19" s="92">
        <f t="shared" si="3"/>
        <v>-1.39</v>
      </c>
      <c r="AB19" s="92">
        <f t="shared" si="4"/>
        <v>-1.39</v>
      </c>
    </row>
    <row r="20" spans="1:28" ht="15.75" thickBot="1" x14ac:dyDescent="0.3">
      <c r="A20" s="141" t="s">
        <v>88</v>
      </c>
      <c r="B20" s="4" t="s">
        <v>190</v>
      </c>
      <c r="C20" s="4" t="s">
        <v>191</v>
      </c>
      <c r="D20" s="4" t="s">
        <v>91</v>
      </c>
      <c r="E20" s="4" t="s">
        <v>92</v>
      </c>
      <c r="F20" s="4" t="s">
        <v>112</v>
      </c>
      <c r="G20" s="4" t="s">
        <v>113</v>
      </c>
      <c r="H20" s="4" t="s">
        <v>93</v>
      </c>
      <c r="I20" s="8">
        <v>283.24</v>
      </c>
      <c r="J20" s="8">
        <v>283.24</v>
      </c>
      <c r="K20" s="8">
        <v>283.24</v>
      </c>
      <c r="L20" s="8">
        <v>283.24</v>
      </c>
      <c r="M20" s="8">
        <v>283.25</v>
      </c>
      <c r="N20" s="8">
        <v>291.74</v>
      </c>
      <c r="O20" s="8">
        <v>291.74</v>
      </c>
      <c r="P20" s="8">
        <v>291.75</v>
      </c>
      <c r="Q20" s="8">
        <v>291.74</v>
      </c>
      <c r="R20" s="8">
        <v>291.74</v>
      </c>
      <c r="S20" s="13">
        <v>0</v>
      </c>
      <c r="T20" s="7"/>
      <c r="U20" s="125">
        <f t="shared" si="0"/>
        <v>2874.92</v>
      </c>
      <c r="W20" s="74" t="str">
        <f t="shared" si="1"/>
        <v>151001310820</v>
      </c>
      <c r="X20" s="94">
        <f>VLOOKUP(W20,Factors!$F$4:$H$6200,3,FALSE)</f>
        <v>0</v>
      </c>
      <c r="Y20" s="74" t="str">
        <f>VLOOKUP(W20,Factors!$F$4:$H$6200,2,FALSE)</f>
        <v>Direct-OR</v>
      </c>
      <c r="Z20" s="92">
        <f t="shared" si="2"/>
        <v>0</v>
      </c>
      <c r="AA20" s="92">
        <f t="shared" si="3"/>
        <v>2874.92</v>
      </c>
      <c r="AB20" s="92">
        <f t="shared" si="4"/>
        <v>2874.92</v>
      </c>
    </row>
    <row r="21" spans="1:28" ht="15.75" thickBot="1" x14ac:dyDescent="0.3">
      <c r="A21" s="141" t="s">
        <v>210</v>
      </c>
      <c r="B21" s="4" t="s">
        <v>34</v>
      </c>
      <c r="C21" s="4" t="s">
        <v>35</v>
      </c>
      <c r="D21" s="4" t="s">
        <v>211</v>
      </c>
      <c r="E21" s="4" t="s">
        <v>212</v>
      </c>
      <c r="F21" s="4" t="s">
        <v>108</v>
      </c>
      <c r="G21" s="4" t="s">
        <v>109</v>
      </c>
      <c r="H21" s="4" t="s">
        <v>213</v>
      </c>
      <c r="I21" s="8">
        <v>5010</v>
      </c>
      <c r="J21" s="8">
        <v>3803.05</v>
      </c>
      <c r="K21" s="8">
        <v>4342</v>
      </c>
      <c r="L21" s="8">
        <v>4782.26</v>
      </c>
      <c r="M21" s="8">
        <v>4258.5</v>
      </c>
      <c r="N21" s="8">
        <v>5024.29</v>
      </c>
      <c r="O21" s="7"/>
      <c r="P21" s="7"/>
      <c r="Q21" s="8">
        <v>2590.92</v>
      </c>
      <c r="R21" s="8">
        <v>3742.4</v>
      </c>
      <c r="S21" s="8">
        <v>4080.68</v>
      </c>
      <c r="T21" s="8">
        <v>2806.82</v>
      </c>
      <c r="U21" s="125">
        <f t="shared" si="0"/>
        <v>40440.92</v>
      </c>
      <c r="W21" s="74" t="str">
        <f t="shared" si="1"/>
        <v>113001630840</v>
      </c>
      <c r="X21" s="94">
        <f>VLOOKUP(W21,Factors!$F$4:$H$6200,3,FALSE)</f>
        <v>0.10809999999999997</v>
      </c>
      <c r="Y21" s="74" t="str">
        <f>VLOOKUP(W21,Factors!$F$4:$H$6200,2,FALSE)</f>
        <v>Firm Sales Volumes</v>
      </c>
      <c r="Z21" s="92">
        <f t="shared" si="2"/>
        <v>4371.6634519999989</v>
      </c>
      <c r="AA21" s="92">
        <f t="shared" si="3"/>
        <v>36069.256547999998</v>
      </c>
      <c r="AB21" s="92">
        <f t="shared" si="4"/>
        <v>40440.92</v>
      </c>
    </row>
    <row r="22" spans="1:28" ht="15.75" thickBot="1" x14ac:dyDescent="0.3">
      <c r="A22" s="141" t="s">
        <v>210</v>
      </c>
      <c r="B22" s="4" t="s">
        <v>34</v>
      </c>
      <c r="C22" s="4" t="s">
        <v>35</v>
      </c>
      <c r="D22" s="4" t="s">
        <v>211</v>
      </c>
      <c r="E22" s="4" t="s">
        <v>212</v>
      </c>
      <c r="F22" s="4" t="s">
        <v>112</v>
      </c>
      <c r="G22" s="4" t="s">
        <v>113</v>
      </c>
      <c r="H22" s="4" t="s">
        <v>213</v>
      </c>
      <c r="I22" s="10">
        <v>683.84</v>
      </c>
      <c r="J22" s="10">
        <v>683.87</v>
      </c>
      <c r="K22" s="10">
        <v>683.87</v>
      </c>
      <c r="L22" s="10">
        <v>683.87</v>
      </c>
      <c r="M22" s="10">
        <v>683.83</v>
      </c>
      <c r="N22" s="10">
        <v>638.97</v>
      </c>
      <c r="O22" s="11"/>
      <c r="P22" s="11"/>
      <c r="Q22" s="10">
        <v>353.66</v>
      </c>
      <c r="R22" s="10">
        <v>648.37</v>
      </c>
      <c r="S22" s="10">
        <v>648.4</v>
      </c>
      <c r="T22" s="10">
        <v>648.4</v>
      </c>
      <c r="U22" s="125">
        <f t="shared" si="0"/>
        <v>6357.079999999999</v>
      </c>
      <c r="W22" s="74" t="str">
        <f t="shared" si="1"/>
        <v>113001630840</v>
      </c>
      <c r="X22" s="94">
        <f>VLOOKUP(W22,Factors!$F$4:$H$6200,3,FALSE)</f>
        <v>0.10809999999999997</v>
      </c>
      <c r="Y22" s="74" t="str">
        <f>VLOOKUP(W22,Factors!$F$4:$H$6200,2,FALSE)</f>
        <v>Firm Sales Volumes</v>
      </c>
      <c r="Z22" s="92">
        <f t="shared" si="2"/>
        <v>687.20034799999974</v>
      </c>
      <c r="AA22" s="92">
        <f t="shared" si="3"/>
        <v>5669.8796519999996</v>
      </c>
      <c r="AB22" s="92">
        <f t="shared" si="4"/>
        <v>6357.079999999999</v>
      </c>
    </row>
    <row r="23" spans="1:28" ht="15.75" thickBot="1" x14ac:dyDescent="0.3">
      <c r="A23" s="141" t="s">
        <v>210</v>
      </c>
      <c r="B23" s="4" t="s">
        <v>190</v>
      </c>
      <c r="C23" s="4" t="s">
        <v>191</v>
      </c>
      <c r="D23" s="4" t="s">
        <v>211</v>
      </c>
      <c r="E23" s="4" t="s">
        <v>212</v>
      </c>
      <c r="F23" s="4" t="s">
        <v>108</v>
      </c>
      <c r="G23" s="4" t="s">
        <v>109</v>
      </c>
      <c r="H23" s="4" t="s">
        <v>213</v>
      </c>
      <c r="I23" s="8">
        <v>3788.48</v>
      </c>
      <c r="J23" s="8">
        <v>2923.89</v>
      </c>
      <c r="K23" s="8">
        <v>1175.8399999999999</v>
      </c>
      <c r="L23" s="8">
        <v>3961.4</v>
      </c>
      <c r="M23" s="8">
        <v>3527.55</v>
      </c>
      <c r="N23" s="8">
        <v>3918.39</v>
      </c>
      <c r="O23" s="8">
        <v>4080.3</v>
      </c>
      <c r="P23" s="8">
        <v>3652.84</v>
      </c>
      <c r="Q23" s="8">
        <v>3108.8</v>
      </c>
      <c r="R23" s="8">
        <v>3173.58</v>
      </c>
      <c r="S23" s="13">
        <v>0</v>
      </c>
      <c r="T23" s="7"/>
      <c r="U23" s="125">
        <f t="shared" si="0"/>
        <v>33311.07</v>
      </c>
      <c r="W23" s="74" t="str">
        <f t="shared" si="1"/>
        <v>151001630840</v>
      </c>
      <c r="X23" s="94">
        <f>VLOOKUP(W23,Factors!$F$4:$H$6200,3,FALSE)</f>
        <v>0.10809999999999997</v>
      </c>
      <c r="Y23" s="74" t="str">
        <f>VLOOKUP(W23,Factors!$F$4:$H$6200,2,FALSE)</f>
        <v>Firm Sales Volumes</v>
      </c>
      <c r="Z23" s="92">
        <f t="shared" si="2"/>
        <v>3600.9266669999993</v>
      </c>
      <c r="AA23" s="92">
        <f t="shared" si="3"/>
        <v>29710.143333</v>
      </c>
      <c r="AB23" s="92">
        <f t="shared" si="4"/>
        <v>33311.07</v>
      </c>
    </row>
    <row r="24" spans="1:28" ht="15.75" thickBot="1" x14ac:dyDescent="0.3">
      <c r="A24" s="141" t="s">
        <v>210</v>
      </c>
      <c r="B24" s="4" t="s">
        <v>190</v>
      </c>
      <c r="C24" s="4" t="s">
        <v>191</v>
      </c>
      <c r="D24" s="4" t="s">
        <v>211</v>
      </c>
      <c r="E24" s="4" t="s">
        <v>212</v>
      </c>
      <c r="F24" s="4" t="s">
        <v>112</v>
      </c>
      <c r="G24" s="4" t="s">
        <v>113</v>
      </c>
      <c r="H24" s="4" t="s">
        <v>213</v>
      </c>
      <c r="I24" s="10">
        <v>566.5</v>
      </c>
      <c r="J24" s="10">
        <v>566.5</v>
      </c>
      <c r="K24" s="10">
        <v>566.5</v>
      </c>
      <c r="L24" s="10">
        <v>566.5</v>
      </c>
      <c r="M24" s="10">
        <v>566.47</v>
      </c>
      <c r="N24" s="10">
        <v>583.48</v>
      </c>
      <c r="O24" s="10">
        <v>583.48</v>
      </c>
      <c r="P24" s="10">
        <v>583.45000000000005</v>
      </c>
      <c r="Q24" s="10">
        <v>583.45000000000005</v>
      </c>
      <c r="R24" s="10">
        <v>583.47</v>
      </c>
      <c r="S24" s="14">
        <v>0</v>
      </c>
      <c r="T24" s="11"/>
      <c r="U24" s="125">
        <f t="shared" si="0"/>
        <v>5749.8</v>
      </c>
      <c r="W24" s="74" t="str">
        <f t="shared" si="1"/>
        <v>151001630840</v>
      </c>
      <c r="X24" s="94">
        <f>VLOOKUP(W24,Factors!$F$4:$H$6200,3,FALSE)</f>
        <v>0.10809999999999997</v>
      </c>
      <c r="Y24" s="74" t="str">
        <f>VLOOKUP(W24,Factors!$F$4:$H$6200,2,FALSE)</f>
        <v>Firm Sales Volumes</v>
      </c>
      <c r="Z24" s="92">
        <f t="shared" si="2"/>
        <v>621.55337999999983</v>
      </c>
      <c r="AA24" s="92">
        <f t="shared" si="3"/>
        <v>5128.2466199999999</v>
      </c>
      <c r="AB24" s="92">
        <f t="shared" si="4"/>
        <v>5749.7999999999993</v>
      </c>
    </row>
    <row r="25" spans="1:28" ht="15.75" thickBot="1" x14ac:dyDescent="0.3">
      <c r="A25" s="141" t="s">
        <v>217</v>
      </c>
      <c r="B25" s="4" t="s">
        <v>34</v>
      </c>
      <c r="C25" s="4" t="s">
        <v>35</v>
      </c>
      <c r="D25" s="4" t="s">
        <v>224</v>
      </c>
      <c r="E25" s="4" t="s">
        <v>225</v>
      </c>
      <c r="F25" s="4" t="s">
        <v>108</v>
      </c>
      <c r="G25" s="4" t="s">
        <v>109</v>
      </c>
      <c r="H25" s="4" t="s">
        <v>226</v>
      </c>
      <c r="I25" s="10">
        <v>2505</v>
      </c>
      <c r="J25" s="10">
        <v>1901.52</v>
      </c>
      <c r="K25" s="10">
        <v>2171</v>
      </c>
      <c r="L25" s="10">
        <v>2391.14</v>
      </c>
      <c r="M25" s="10">
        <v>2129.25</v>
      </c>
      <c r="N25" s="10">
        <v>2512.16</v>
      </c>
      <c r="O25" s="11"/>
      <c r="P25" s="11"/>
      <c r="Q25" s="10">
        <v>1295.45</v>
      </c>
      <c r="R25" s="10">
        <v>1871.22</v>
      </c>
      <c r="S25" s="10">
        <v>2040.34</v>
      </c>
      <c r="T25" s="10">
        <v>1403.41</v>
      </c>
      <c r="U25" s="125">
        <f t="shared" si="0"/>
        <v>20220.490000000002</v>
      </c>
      <c r="W25" s="74" t="str">
        <f t="shared" si="1"/>
        <v>113004480844</v>
      </c>
      <c r="X25" s="94">
        <f>VLOOKUP(W25,Factors!$F$4:$H$6200,3,FALSE)</f>
        <v>0.10809999999999997</v>
      </c>
      <c r="Y25" s="74" t="str">
        <f>VLOOKUP(W25,Factors!$F$4:$H$6200,2,FALSE)</f>
        <v>Firm Sales Volumes</v>
      </c>
      <c r="Z25" s="92">
        <f t="shared" si="2"/>
        <v>2185.8349689999995</v>
      </c>
      <c r="AA25" s="92">
        <f t="shared" si="3"/>
        <v>18034.655031000002</v>
      </c>
      <c r="AB25" s="92">
        <f t="shared" si="4"/>
        <v>20220.490000000002</v>
      </c>
    </row>
    <row r="26" spans="1:28" ht="15.75" thickBot="1" x14ac:dyDescent="0.3">
      <c r="A26" s="141" t="s">
        <v>217</v>
      </c>
      <c r="B26" s="4" t="s">
        <v>34</v>
      </c>
      <c r="C26" s="4" t="s">
        <v>35</v>
      </c>
      <c r="D26" s="4" t="s">
        <v>224</v>
      </c>
      <c r="E26" s="4" t="s">
        <v>225</v>
      </c>
      <c r="F26" s="4" t="s">
        <v>112</v>
      </c>
      <c r="G26" s="4" t="s">
        <v>113</v>
      </c>
      <c r="H26" s="4" t="s">
        <v>226</v>
      </c>
      <c r="I26" s="8">
        <v>341.94</v>
      </c>
      <c r="J26" s="8">
        <v>341.93</v>
      </c>
      <c r="K26" s="8">
        <v>341.93</v>
      </c>
      <c r="L26" s="8">
        <v>341.93</v>
      </c>
      <c r="M26" s="8">
        <v>341.94</v>
      </c>
      <c r="N26" s="8">
        <v>319.49</v>
      </c>
      <c r="O26" s="7"/>
      <c r="P26" s="7"/>
      <c r="Q26" s="8">
        <v>176.83</v>
      </c>
      <c r="R26" s="8">
        <v>324.19</v>
      </c>
      <c r="S26" s="8">
        <v>324.18</v>
      </c>
      <c r="T26" s="8">
        <v>324.18</v>
      </c>
      <c r="U26" s="125">
        <f t="shared" si="0"/>
        <v>3178.54</v>
      </c>
      <c r="W26" s="74" t="str">
        <f t="shared" si="1"/>
        <v>113004480844</v>
      </c>
      <c r="X26" s="94">
        <f>VLOOKUP(W26,Factors!$F$4:$H$6200,3,FALSE)</f>
        <v>0.10809999999999997</v>
      </c>
      <c r="Y26" s="74" t="str">
        <f>VLOOKUP(W26,Factors!$F$4:$H$6200,2,FALSE)</f>
        <v>Firm Sales Volumes</v>
      </c>
      <c r="Z26" s="92">
        <f t="shared" si="2"/>
        <v>343.60017399999992</v>
      </c>
      <c r="AA26" s="92">
        <f t="shared" si="3"/>
        <v>2834.9398259999998</v>
      </c>
      <c r="AB26" s="92">
        <f t="shared" si="4"/>
        <v>3178.54</v>
      </c>
    </row>
    <row r="27" spans="1:28" ht="15.75" thickBot="1" x14ac:dyDescent="0.3">
      <c r="A27" s="141" t="s">
        <v>217</v>
      </c>
      <c r="B27" s="4" t="s">
        <v>34</v>
      </c>
      <c r="C27" s="4" t="s">
        <v>35</v>
      </c>
      <c r="D27" s="4" t="s">
        <v>227</v>
      </c>
      <c r="E27" s="4" t="s">
        <v>228</v>
      </c>
      <c r="F27" s="4" t="s">
        <v>108</v>
      </c>
      <c r="G27" s="4" t="s">
        <v>109</v>
      </c>
      <c r="H27" s="4" t="s">
        <v>216</v>
      </c>
      <c r="I27" s="8">
        <v>2505</v>
      </c>
      <c r="J27" s="8">
        <v>1901.52</v>
      </c>
      <c r="K27" s="8">
        <v>2171</v>
      </c>
      <c r="L27" s="8">
        <v>2391.14</v>
      </c>
      <c r="M27" s="8">
        <v>2129.25</v>
      </c>
      <c r="N27" s="8">
        <v>2512.16</v>
      </c>
      <c r="O27" s="7"/>
      <c r="P27" s="7"/>
      <c r="Q27" s="8">
        <v>1295.45</v>
      </c>
      <c r="R27" s="8">
        <v>1871.22</v>
      </c>
      <c r="S27" s="8">
        <v>2040.34</v>
      </c>
      <c r="T27" s="8">
        <v>1403.41</v>
      </c>
      <c r="U27" s="125">
        <f t="shared" si="0"/>
        <v>20220.490000000002</v>
      </c>
      <c r="W27" s="74" t="str">
        <f t="shared" si="1"/>
        <v>113004485844</v>
      </c>
      <c r="X27" s="94">
        <f>VLOOKUP(W27,Factors!$F$4:$H$6200,3,FALSE)</f>
        <v>0.10809999999999997</v>
      </c>
      <c r="Y27" s="74" t="str">
        <f>VLOOKUP(W27,Factors!$F$4:$H$6200,2,FALSE)</f>
        <v>Firm Sales Volumes</v>
      </c>
      <c r="Z27" s="92">
        <f t="shared" si="2"/>
        <v>2185.8349689999995</v>
      </c>
      <c r="AA27" s="92">
        <f t="shared" si="3"/>
        <v>18034.655031000002</v>
      </c>
      <c r="AB27" s="92">
        <f t="shared" si="4"/>
        <v>20220.490000000002</v>
      </c>
    </row>
    <row r="28" spans="1:28" ht="15.75" thickBot="1" x14ac:dyDescent="0.3">
      <c r="A28" s="141" t="s">
        <v>217</v>
      </c>
      <c r="B28" s="4" t="s">
        <v>34</v>
      </c>
      <c r="C28" s="4" t="s">
        <v>35</v>
      </c>
      <c r="D28" s="4" t="s">
        <v>227</v>
      </c>
      <c r="E28" s="4" t="s">
        <v>228</v>
      </c>
      <c r="F28" s="4" t="s">
        <v>112</v>
      </c>
      <c r="G28" s="4" t="s">
        <v>113</v>
      </c>
      <c r="H28" s="4" t="s">
        <v>216</v>
      </c>
      <c r="I28" s="10">
        <v>341.94</v>
      </c>
      <c r="J28" s="10">
        <v>341.93</v>
      </c>
      <c r="K28" s="10">
        <v>341.93</v>
      </c>
      <c r="L28" s="10">
        <v>341.93</v>
      </c>
      <c r="M28" s="10">
        <v>341.94</v>
      </c>
      <c r="N28" s="10">
        <v>319.49</v>
      </c>
      <c r="O28" s="11"/>
      <c r="P28" s="11"/>
      <c r="Q28" s="10">
        <v>176.83</v>
      </c>
      <c r="R28" s="10">
        <v>324.19</v>
      </c>
      <c r="S28" s="10">
        <v>324.18</v>
      </c>
      <c r="T28" s="10">
        <v>324.18</v>
      </c>
      <c r="U28" s="125">
        <f t="shared" si="0"/>
        <v>3178.54</v>
      </c>
      <c r="W28" s="74" t="str">
        <f t="shared" si="1"/>
        <v>113004485844</v>
      </c>
      <c r="X28" s="94">
        <f>VLOOKUP(W28,Factors!$F$4:$H$6200,3,FALSE)</f>
        <v>0.10809999999999997</v>
      </c>
      <c r="Y28" s="74" t="str">
        <f>VLOOKUP(W28,Factors!$F$4:$H$6200,2,FALSE)</f>
        <v>Firm Sales Volumes</v>
      </c>
      <c r="Z28" s="92">
        <f t="shared" si="2"/>
        <v>343.60017399999992</v>
      </c>
      <c r="AA28" s="92">
        <f t="shared" si="3"/>
        <v>2834.9398259999998</v>
      </c>
      <c r="AB28" s="92">
        <f t="shared" si="4"/>
        <v>3178.54</v>
      </c>
    </row>
    <row r="29" spans="1:28" ht="15.75" thickBot="1" x14ac:dyDescent="0.3">
      <c r="A29" s="141" t="s">
        <v>217</v>
      </c>
      <c r="B29" s="4" t="s">
        <v>229</v>
      </c>
      <c r="C29" s="4" t="s">
        <v>230</v>
      </c>
      <c r="D29" s="4" t="s">
        <v>221</v>
      </c>
      <c r="E29" s="4" t="s">
        <v>222</v>
      </c>
      <c r="F29" s="4" t="s">
        <v>108</v>
      </c>
      <c r="G29" s="4" t="s">
        <v>109</v>
      </c>
      <c r="H29" s="4" t="s">
        <v>223</v>
      </c>
      <c r="I29" s="10">
        <v>9133.64</v>
      </c>
      <c r="J29" s="10">
        <v>8611.7199999999993</v>
      </c>
      <c r="K29" s="10">
        <v>4545.08</v>
      </c>
      <c r="L29" s="10">
        <v>9148.48</v>
      </c>
      <c r="M29" s="10">
        <v>10021.58</v>
      </c>
      <c r="N29" s="10">
        <v>2752.61</v>
      </c>
      <c r="O29" s="10">
        <v>10322.26</v>
      </c>
      <c r="P29" s="10">
        <v>9806.15</v>
      </c>
      <c r="Q29" s="10">
        <v>10322.26</v>
      </c>
      <c r="R29" s="10">
        <v>9422.98</v>
      </c>
      <c r="S29" s="10">
        <v>10322.26</v>
      </c>
      <c r="T29" s="10">
        <v>5630.32</v>
      </c>
      <c r="U29" s="125">
        <f t="shared" si="0"/>
        <v>100039.34</v>
      </c>
      <c r="W29" s="74" t="str">
        <f t="shared" si="1"/>
        <v>114004475844</v>
      </c>
      <c r="X29" s="94">
        <f>VLOOKUP(W29,Factors!$F$4:$H$6200,3,FALSE)</f>
        <v>0.10809999999999997</v>
      </c>
      <c r="Y29" s="74" t="str">
        <f>VLOOKUP(W29,Factors!$F$4:$H$6200,2,FALSE)</f>
        <v>Firm Sales Volumes</v>
      </c>
      <c r="Z29" s="92">
        <f t="shared" si="2"/>
        <v>10814.252653999996</v>
      </c>
      <c r="AA29" s="92">
        <f t="shared" si="3"/>
        <v>89225.087346</v>
      </c>
      <c r="AB29" s="92">
        <f t="shared" si="4"/>
        <v>100039.34</v>
      </c>
    </row>
    <row r="30" spans="1:28" ht="15.75" thickBot="1" x14ac:dyDescent="0.3">
      <c r="A30" s="141" t="s">
        <v>217</v>
      </c>
      <c r="B30" s="4" t="s">
        <v>229</v>
      </c>
      <c r="C30" s="4" t="s">
        <v>230</v>
      </c>
      <c r="D30" s="4" t="s">
        <v>221</v>
      </c>
      <c r="E30" s="4" t="s">
        <v>222</v>
      </c>
      <c r="F30" s="4" t="s">
        <v>118</v>
      </c>
      <c r="G30" s="4" t="s">
        <v>119</v>
      </c>
      <c r="H30" s="4" t="s">
        <v>223</v>
      </c>
      <c r="I30" s="8">
        <v>613.20000000000005</v>
      </c>
      <c r="J30" s="8">
        <v>7133.88</v>
      </c>
      <c r="K30" s="8">
        <v>6578.96</v>
      </c>
      <c r="L30" s="8">
        <v>2551.4899999999998</v>
      </c>
      <c r="M30" s="8">
        <v>7205.25</v>
      </c>
      <c r="N30" s="7"/>
      <c r="O30" s="8">
        <v>188.36</v>
      </c>
      <c r="P30" s="8">
        <v>4960.04</v>
      </c>
      <c r="Q30" s="8">
        <v>264.17</v>
      </c>
      <c r="R30" s="8">
        <v>2726.7</v>
      </c>
      <c r="S30" s="8">
        <v>643.54999999999995</v>
      </c>
      <c r="T30" s="8">
        <v>11001.92</v>
      </c>
      <c r="U30" s="125">
        <f t="shared" si="0"/>
        <v>43867.519999999997</v>
      </c>
      <c r="W30" s="74" t="str">
        <f t="shared" si="1"/>
        <v>114004475844</v>
      </c>
      <c r="X30" s="94">
        <f>VLOOKUP(W30,Factors!$F$4:$H$6200,3,FALSE)</f>
        <v>0.10809999999999997</v>
      </c>
      <c r="Y30" s="74" t="str">
        <f>VLOOKUP(W30,Factors!$F$4:$H$6200,2,FALSE)</f>
        <v>Firm Sales Volumes</v>
      </c>
      <c r="Z30" s="92">
        <f t="shared" si="2"/>
        <v>4742.0789119999981</v>
      </c>
      <c r="AA30" s="92">
        <f t="shared" si="3"/>
        <v>39125.441088</v>
      </c>
      <c r="AB30" s="92">
        <f t="shared" si="4"/>
        <v>43867.519999999997</v>
      </c>
    </row>
    <row r="31" spans="1:28" ht="15.75" thickBot="1" x14ac:dyDescent="0.3">
      <c r="A31" s="141" t="s">
        <v>217</v>
      </c>
      <c r="B31" s="4" t="s">
        <v>229</v>
      </c>
      <c r="C31" s="4" t="s">
        <v>230</v>
      </c>
      <c r="D31" s="4" t="s">
        <v>221</v>
      </c>
      <c r="E31" s="4" t="s">
        <v>222</v>
      </c>
      <c r="F31" s="4" t="s">
        <v>120</v>
      </c>
      <c r="G31" s="4" t="s">
        <v>121</v>
      </c>
      <c r="H31" s="4" t="s">
        <v>223</v>
      </c>
      <c r="I31" s="10">
        <v>40537.14</v>
      </c>
      <c r="J31" s="10">
        <v>28428.48</v>
      </c>
      <c r="K31" s="10">
        <v>30853.040000000001</v>
      </c>
      <c r="L31" s="10">
        <v>41612</v>
      </c>
      <c r="M31" s="10">
        <v>36243.279999999999</v>
      </c>
      <c r="N31" s="10">
        <v>40246.160000000003</v>
      </c>
      <c r="O31" s="10">
        <v>36018.660000000003</v>
      </c>
      <c r="P31" s="10">
        <v>39236.53</v>
      </c>
      <c r="Q31" s="10">
        <v>44616.959999999999</v>
      </c>
      <c r="R31" s="10">
        <v>41368.559999999998</v>
      </c>
      <c r="S31" s="10">
        <v>41260.83</v>
      </c>
      <c r="T31" s="10">
        <v>31863.96</v>
      </c>
      <c r="U31" s="125">
        <f t="shared" si="0"/>
        <v>452285.60000000009</v>
      </c>
      <c r="W31" s="74" t="str">
        <f t="shared" si="1"/>
        <v>114004475844</v>
      </c>
      <c r="X31" s="94">
        <f>VLOOKUP(W31,Factors!$F$4:$H$6200,3,FALSE)</f>
        <v>0.10809999999999997</v>
      </c>
      <c r="Y31" s="74" t="str">
        <f>VLOOKUP(W31,Factors!$F$4:$H$6200,2,FALSE)</f>
        <v>Firm Sales Volumes</v>
      </c>
      <c r="Z31" s="92">
        <f t="shared" si="2"/>
        <v>48892.073359999995</v>
      </c>
      <c r="AA31" s="92">
        <f t="shared" si="3"/>
        <v>403393.52664000011</v>
      </c>
      <c r="AB31" s="92">
        <f t="shared" si="4"/>
        <v>452285.60000000009</v>
      </c>
    </row>
    <row r="32" spans="1:28" ht="15.75" thickBot="1" x14ac:dyDescent="0.3">
      <c r="A32" s="141" t="s">
        <v>217</v>
      </c>
      <c r="B32" s="4" t="s">
        <v>229</v>
      </c>
      <c r="C32" s="4" t="s">
        <v>230</v>
      </c>
      <c r="D32" s="4" t="s">
        <v>221</v>
      </c>
      <c r="E32" s="4" t="s">
        <v>222</v>
      </c>
      <c r="F32" s="4" t="s">
        <v>122</v>
      </c>
      <c r="G32" s="4" t="s">
        <v>123</v>
      </c>
      <c r="H32" s="4" t="s">
        <v>223</v>
      </c>
      <c r="I32" s="8">
        <v>18484.54</v>
      </c>
      <c r="J32" s="8">
        <v>16559.259999999998</v>
      </c>
      <c r="K32" s="8">
        <v>17938.099999999999</v>
      </c>
      <c r="L32" s="8">
        <v>17107.34</v>
      </c>
      <c r="M32" s="8">
        <v>21340.1</v>
      </c>
      <c r="N32" s="8">
        <v>17151.650000000001</v>
      </c>
      <c r="O32" s="8">
        <v>15223.99</v>
      </c>
      <c r="P32" s="8">
        <v>22456.98</v>
      </c>
      <c r="Q32" s="8">
        <v>16418.18</v>
      </c>
      <c r="R32" s="8">
        <v>15881.81</v>
      </c>
      <c r="S32" s="8">
        <v>18843.669999999998</v>
      </c>
      <c r="T32" s="8">
        <v>21142.71</v>
      </c>
      <c r="U32" s="125">
        <f t="shared" si="0"/>
        <v>218548.33</v>
      </c>
      <c r="W32" s="74" t="str">
        <f t="shared" si="1"/>
        <v>114004475844</v>
      </c>
      <c r="X32" s="94">
        <f>VLOOKUP(W32,Factors!$F$4:$H$6200,3,FALSE)</f>
        <v>0.10809999999999997</v>
      </c>
      <c r="Y32" s="74" t="str">
        <f>VLOOKUP(W32,Factors!$F$4:$H$6200,2,FALSE)</f>
        <v>Firm Sales Volumes</v>
      </c>
      <c r="Z32" s="92">
        <f t="shared" si="2"/>
        <v>23625.074472999993</v>
      </c>
      <c r="AA32" s="92">
        <f t="shared" si="3"/>
        <v>194923.255527</v>
      </c>
      <c r="AB32" s="92">
        <f t="shared" si="4"/>
        <v>218548.33</v>
      </c>
    </row>
    <row r="33" spans="1:28" ht="15.75" thickBot="1" x14ac:dyDescent="0.3">
      <c r="A33" s="141" t="s">
        <v>217</v>
      </c>
      <c r="B33" s="4" t="s">
        <v>229</v>
      </c>
      <c r="C33" s="4" t="s">
        <v>230</v>
      </c>
      <c r="D33" s="4" t="s">
        <v>221</v>
      </c>
      <c r="E33" s="4" t="s">
        <v>222</v>
      </c>
      <c r="F33" s="4" t="s">
        <v>231</v>
      </c>
      <c r="G33" s="4" t="s">
        <v>232</v>
      </c>
      <c r="H33" s="4" t="s">
        <v>223</v>
      </c>
      <c r="I33" s="10">
        <v>4253.3999999999996</v>
      </c>
      <c r="J33" s="10">
        <v>3502.8</v>
      </c>
      <c r="K33" s="10">
        <v>3554.46</v>
      </c>
      <c r="L33" s="10">
        <v>4062.24</v>
      </c>
      <c r="M33" s="10">
        <v>4062.24</v>
      </c>
      <c r="N33" s="10">
        <v>4570.0200000000004</v>
      </c>
      <c r="O33" s="10">
        <v>4570.0200000000004</v>
      </c>
      <c r="P33" s="10">
        <v>3808.35</v>
      </c>
      <c r="Q33" s="10">
        <v>2531.7600000000002</v>
      </c>
      <c r="R33" s="10">
        <v>4603.2</v>
      </c>
      <c r="S33" s="10">
        <v>3754.49</v>
      </c>
      <c r="T33" s="10">
        <v>3222.24</v>
      </c>
      <c r="U33" s="125">
        <f t="shared" si="0"/>
        <v>46495.219999999994</v>
      </c>
      <c r="W33" s="74" t="str">
        <f t="shared" si="1"/>
        <v>114004475844</v>
      </c>
      <c r="X33" s="94">
        <f>VLOOKUP(W33,Factors!$F$4:$H$6200,3,FALSE)</f>
        <v>0.10809999999999997</v>
      </c>
      <c r="Y33" s="74" t="str">
        <f>VLOOKUP(W33,Factors!$F$4:$H$6200,2,FALSE)</f>
        <v>Firm Sales Volumes</v>
      </c>
      <c r="Z33" s="92">
        <f t="shared" si="2"/>
        <v>5026.133281999998</v>
      </c>
      <c r="AA33" s="92">
        <f t="shared" si="3"/>
        <v>41469.086717999999</v>
      </c>
      <c r="AB33" s="92">
        <f t="shared" si="4"/>
        <v>46495.219999999994</v>
      </c>
    </row>
    <row r="34" spans="1:28" ht="15.75" thickBot="1" x14ac:dyDescent="0.3">
      <c r="A34" s="141" t="s">
        <v>217</v>
      </c>
      <c r="B34" s="4" t="s">
        <v>229</v>
      </c>
      <c r="C34" s="4" t="s">
        <v>230</v>
      </c>
      <c r="D34" s="4" t="s">
        <v>221</v>
      </c>
      <c r="E34" s="4" t="s">
        <v>222</v>
      </c>
      <c r="F34" s="4" t="s">
        <v>112</v>
      </c>
      <c r="G34" s="4" t="s">
        <v>113</v>
      </c>
      <c r="H34" s="4" t="s">
        <v>223</v>
      </c>
      <c r="I34" s="8">
        <v>7659.98</v>
      </c>
      <c r="J34" s="8">
        <v>7363.98</v>
      </c>
      <c r="K34" s="8">
        <v>8225.5300000000007</v>
      </c>
      <c r="L34" s="8">
        <v>8232</v>
      </c>
      <c r="M34" s="8">
        <v>7593.74</v>
      </c>
      <c r="N34" s="8">
        <v>8183.01</v>
      </c>
      <c r="O34" s="8">
        <v>8134.66</v>
      </c>
      <c r="P34" s="8">
        <v>7891.89</v>
      </c>
      <c r="Q34" s="8">
        <v>8266.9699999999993</v>
      </c>
      <c r="R34" s="8">
        <v>8620.41</v>
      </c>
      <c r="S34" s="8">
        <v>8144.52</v>
      </c>
      <c r="T34" s="8">
        <v>8077.87</v>
      </c>
      <c r="U34" s="125">
        <f t="shared" si="0"/>
        <v>96394.559999999998</v>
      </c>
      <c r="W34" s="74" t="str">
        <f t="shared" si="1"/>
        <v>114004475844</v>
      </c>
      <c r="X34" s="94">
        <f>VLOOKUP(W34,Factors!$F$4:$H$6200,3,FALSE)</f>
        <v>0.10809999999999997</v>
      </c>
      <c r="Y34" s="74" t="str">
        <f>VLOOKUP(W34,Factors!$F$4:$H$6200,2,FALSE)</f>
        <v>Firm Sales Volumes</v>
      </c>
      <c r="Z34" s="92">
        <f t="shared" si="2"/>
        <v>10420.251935999997</v>
      </c>
      <c r="AA34" s="92">
        <f t="shared" si="3"/>
        <v>85974.308063999997</v>
      </c>
      <c r="AB34" s="92">
        <f t="shared" si="4"/>
        <v>96394.559999999998</v>
      </c>
    </row>
    <row r="35" spans="1:28" ht="15.75" thickBot="1" x14ac:dyDescent="0.3">
      <c r="A35" s="141" t="s">
        <v>217</v>
      </c>
      <c r="B35" s="4" t="s">
        <v>237</v>
      </c>
      <c r="C35" s="4" t="s">
        <v>238</v>
      </c>
      <c r="D35" s="4" t="s">
        <v>218</v>
      </c>
      <c r="E35" s="4" t="s">
        <v>219</v>
      </c>
      <c r="F35" s="4" t="s">
        <v>120</v>
      </c>
      <c r="G35" s="4" t="s">
        <v>121</v>
      </c>
      <c r="H35" s="4" t="s">
        <v>220</v>
      </c>
      <c r="I35" s="10">
        <v>4990.1000000000004</v>
      </c>
      <c r="J35" s="10">
        <v>3711.3</v>
      </c>
      <c r="K35" s="10">
        <v>3864.78</v>
      </c>
      <c r="L35" s="10">
        <v>3892.98</v>
      </c>
      <c r="M35" s="10">
        <v>4457.18</v>
      </c>
      <c r="N35" s="10">
        <v>4739.28</v>
      </c>
      <c r="O35" s="10">
        <v>5077.8</v>
      </c>
      <c r="P35" s="10">
        <v>3667.3</v>
      </c>
      <c r="Q35" s="10">
        <v>4775.82</v>
      </c>
      <c r="R35" s="10">
        <v>4315.5</v>
      </c>
      <c r="S35" s="10">
        <v>4229.1899999999996</v>
      </c>
      <c r="T35" s="10">
        <v>4747.05</v>
      </c>
      <c r="U35" s="125">
        <f t="shared" si="0"/>
        <v>52468.280000000006</v>
      </c>
      <c r="W35" s="74" t="str">
        <f t="shared" si="1"/>
        <v>115004470844</v>
      </c>
      <c r="X35" s="94">
        <f>VLOOKUP(W35,Factors!$F$4:$H$6200,3,FALSE)</f>
        <v>0.10809999999999997</v>
      </c>
      <c r="Y35" s="74" t="str">
        <f>VLOOKUP(W35,Factors!$F$4:$H$6200,2,FALSE)</f>
        <v>Firm Sales Volumes</v>
      </c>
      <c r="Z35" s="92">
        <f t="shared" si="2"/>
        <v>5671.8210679999993</v>
      </c>
      <c r="AA35" s="92">
        <f t="shared" si="3"/>
        <v>46796.458932000009</v>
      </c>
      <c r="AB35" s="92">
        <f t="shared" si="4"/>
        <v>52468.280000000006</v>
      </c>
    </row>
    <row r="36" spans="1:28" ht="15.75" thickBot="1" x14ac:dyDescent="0.3">
      <c r="A36" s="141" t="s">
        <v>217</v>
      </c>
      <c r="B36" s="4" t="s">
        <v>237</v>
      </c>
      <c r="C36" s="4" t="s">
        <v>238</v>
      </c>
      <c r="D36" s="4" t="s">
        <v>218</v>
      </c>
      <c r="E36" s="4" t="s">
        <v>219</v>
      </c>
      <c r="F36" s="4" t="s">
        <v>112</v>
      </c>
      <c r="G36" s="4" t="s">
        <v>113</v>
      </c>
      <c r="H36" s="4" t="s">
        <v>220</v>
      </c>
      <c r="I36" s="8">
        <v>721.03</v>
      </c>
      <c r="J36" s="8">
        <v>645.11</v>
      </c>
      <c r="K36" s="8">
        <v>693.17</v>
      </c>
      <c r="L36" s="8">
        <v>693.18</v>
      </c>
      <c r="M36" s="8">
        <v>616.16</v>
      </c>
      <c r="N36" s="8">
        <v>693.18</v>
      </c>
      <c r="O36" s="8">
        <v>693.18</v>
      </c>
      <c r="P36" s="8">
        <v>616.16</v>
      </c>
      <c r="Q36" s="8">
        <v>706.86</v>
      </c>
      <c r="R36" s="8">
        <v>706.86</v>
      </c>
      <c r="S36" s="8">
        <v>667.59</v>
      </c>
      <c r="T36" s="8">
        <v>706.87</v>
      </c>
      <c r="U36" s="125">
        <f t="shared" si="0"/>
        <v>8159.3499999999985</v>
      </c>
      <c r="W36" s="74" t="str">
        <f t="shared" si="1"/>
        <v>115004470844</v>
      </c>
      <c r="X36" s="94">
        <f>VLOOKUP(W36,Factors!$F$4:$H$6200,3,FALSE)</f>
        <v>0.10809999999999997</v>
      </c>
      <c r="Y36" s="74" t="str">
        <f>VLOOKUP(W36,Factors!$F$4:$H$6200,2,FALSE)</f>
        <v>Firm Sales Volumes</v>
      </c>
      <c r="Z36" s="92">
        <f t="shared" si="2"/>
        <v>882.0257349999996</v>
      </c>
      <c r="AA36" s="92">
        <f t="shared" si="3"/>
        <v>7277.3242649999993</v>
      </c>
      <c r="AB36" s="92">
        <f t="shared" si="4"/>
        <v>8159.3499999999985</v>
      </c>
    </row>
    <row r="37" spans="1:28" ht="15.75" thickBot="1" x14ac:dyDescent="0.3">
      <c r="A37" s="141" t="s">
        <v>217</v>
      </c>
      <c r="B37" s="4" t="s">
        <v>190</v>
      </c>
      <c r="C37" s="4" t="s">
        <v>191</v>
      </c>
      <c r="D37" s="4" t="s">
        <v>224</v>
      </c>
      <c r="E37" s="4" t="s">
        <v>225</v>
      </c>
      <c r="F37" s="4" t="s">
        <v>108</v>
      </c>
      <c r="G37" s="4" t="s">
        <v>109</v>
      </c>
      <c r="H37" s="4" t="s">
        <v>226</v>
      </c>
      <c r="I37" s="10">
        <v>1894.26</v>
      </c>
      <c r="J37" s="10">
        <v>1461.96</v>
      </c>
      <c r="K37" s="10">
        <v>587.92999999999995</v>
      </c>
      <c r="L37" s="10">
        <v>1980.72</v>
      </c>
      <c r="M37" s="10">
        <v>1763.78</v>
      </c>
      <c r="N37" s="10">
        <v>1959.19</v>
      </c>
      <c r="O37" s="10">
        <v>2040.15</v>
      </c>
      <c r="P37" s="10">
        <v>1826.42</v>
      </c>
      <c r="Q37" s="10">
        <v>1554.4</v>
      </c>
      <c r="R37" s="10">
        <v>1586.78</v>
      </c>
      <c r="S37" s="14">
        <v>0</v>
      </c>
      <c r="T37" s="11"/>
      <c r="U37" s="125">
        <f t="shared" si="0"/>
        <v>16655.59</v>
      </c>
      <c r="W37" s="74" t="str">
        <f t="shared" si="1"/>
        <v>151004480844</v>
      </c>
      <c r="X37" s="94">
        <f>VLOOKUP(W37,Factors!$F$4:$H$6200,3,FALSE)</f>
        <v>0.10809999999999997</v>
      </c>
      <c r="Y37" s="74" t="str">
        <f>VLOOKUP(W37,Factors!$F$4:$H$6200,2,FALSE)</f>
        <v>Firm Sales Volumes</v>
      </c>
      <c r="Z37" s="92">
        <f t="shared" si="2"/>
        <v>1800.4692789999997</v>
      </c>
      <c r="AA37" s="92">
        <f t="shared" si="3"/>
        <v>14855.120721000001</v>
      </c>
      <c r="AB37" s="92">
        <f t="shared" si="4"/>
        <v>16655.59</v>
      </c>
    </row>
    <row r="38" spans="1:28" ht="15.75" thickBot="1" x14ac:dyDescent="0.3">
      <c r="A38" s="141" t="s">
        <v>217</v>
      </c>
      <c r="B38" s="4" t="s">
        <v>190</v>
      </c>
      <c r="C38" s="4" t="s">
        <v>191</v>
      </c>
      <c r="D38" s="4" t="s">
        <v>224</v>
      </c>
      <c r="E38" s="4" t="s">
        <v>225</v>
      </c>
      <c r="F38" s="4" t="s">
        <v>112</v>
      </c>
      <c r="G38" s="4" t="s">
        <v>113</v>
      </c>
      <c r="H38" s="4" t="s">
        <v>226</v>
      </c>
      <c r="I38" s="8">
        <v>283.24</v>
      </c>
      <c r="J38" s="8">
        <v>283.24</v>
      </c>
      <c r="K38" s="8">
        <v>283.24</v>
      </c>
      <c r="L38" s="8">
        <v>283.24</v>
      </c>
      <c r="M38" s="8">
        <v>283.25</v>
      </c>
      <c r="N38" s="8">
        <v>291.74</v>
      </c>
      <c r="O38" s="8">
        <v>291.74</v>
      </c>
      <c r="P38" s="8">
        <v>291.75</v>
      </c>
      <c r="Q38" s="8">
        <v>291.74</v>
      </c>
      <c r="R38" s="8">
        <v>291.74</v>
      </c>
      <c r="S38" s="13">
        <v>0</v>
      </c>
      <c r="T38" s="7"/>
      <c r="U38" s="125">
        <f t="shared" si="0"/>
        <v>2874.92</v>
      </c>
      <c r="W38" s="74" t="str">
        <f t="shared" si="1"/>
        <v>151004480844</v>
      </c>
      <c r="X38" s="94">
        <f>VLOOKUP(W38,Factors!$F$4:$H$6200,3,FALSE)</f>
        <v>0.10809999999999997</v>
      </c>
      <c r="Y38" s="74" t="str">
        <f>VLOOKUP(W38,Factors!$F$4:$H$6200,2,FALSE)</f>
        <v>Firm Sales Volumes</v>
      </c>
      <c r="Z38" s="92">
        <f t="shared" si="2"/>
        <v>310.77885199999992</v>
      </c>
      <c r="AA38" s="92">
        <f t="shared" si="3"/>
        <v>2564.1411480000002</v>
      </c>
      <c r="AB38" s="92">
        <f t="shared" si="4"/>
        <v>2874.92</v>
      </c>
    </row>
    <row r="39" spans="1:28" ht="15.75" thickBot="1" x14ac:dyDescent="0.3">
      <c r="A39" s="141" t="s">
        <v>217</v>
      </c>
      <c r="B39" s="4" t="s">
        <v>190</v>
      </c>
      <c r="C39" s="4" t="s">
        <v>191</v>
      </c>
      <c r="D39" s="4" t="s">
        <v>227</v>
      </c>
      <c r="E39" s="4" t="s">
        <v>228</v>
      </c>
      <c r="F39" s="4" t="s">
        <v>108</v>
      </c>
      <c r="G39" s="4" t="s">
        <v>109</v>
      </c>
      <c r="H39" s="4" t="s">
        <v>216</v>
      </c>
      <c r="I39" s="10">
        <v>1894.26</v>
      </c>
      <c r="J39" s="10">
        <v>1461.96</v>
      </c>
      <c r="K39" s="10">
        <v>587.92999999999995</v>
      </c>
      <c r="L39" s="10">
        <v>1980.72</v>
      </c>
      <c r="M39" s="10">
        <v>1763.78</v>
      </c>
      <c r="N39" s="10">
        <v>1959.19</v>
      </c>
      <c r="O39" s="10">
        <v>2040.15</v>
      </c>
      <c r="P39" s="10">
        <v>1826.42</v>
      </c>
      <c r="Q39" s="10">
        <v>1554.4</v>
      </c>
      <c r="R39" s="10">
        <v>1586.78</v>
      </c>
      <c r="S39" s="14">
        <v>0</v>
      </c>
      <c r="T39" s="11"/>
      <c r="U39" s="125">
        <f t="shared" si="0"/>
        <v>16655.59</v>
      </c>
      <c r="W39" s="74" t="str">
        <f t="shared" si="1"/>
        <v>151004485844</v>
      </c>
      <c r="X39" s="94">
        <f>VLOOKUP(W39,Factors!$F$4:$H$6200,3,FALSE)</f>
        <v>0.10809999999999997</v>
      </c>
      <c r="Y39" s="74" t="str">
        <f>VLOOKUP(W39,Factors!$F$4:$H$6200,2,FALSE)</f>
        <v>Firm Sales Volumes</v>
      </c>
      <c r="Z39" s="92">
        <f t="shared" si="2"/>
        <v>1800.4692789999997</v>
      </c>
      <c r="AA39" s="92">
        <f t="shared" si="3"/>
        <v>14855.120721000001</v>
      </c>
      <c r="AB39" s="92">
        <f t="shared" si="4"/>
        <v>16655.59</v>
      </c>
    </row>
    <row r="40" spans="1:28" ht="15.75" thickBot="1" x14ac:dyDescent="0.3">
      <c r="A40" s="141" t="s">
        <v>217</v>
      </c>
      <c r="B40" s="4" t="s">
        <v>190</v>
      </c>
      <c r="C40" s="4" t="s">
        <v>191</v>
      </c>
      <c r="D40" s="4" t="s">
        <v>227</v>
      </c>
      <c r="E40" s="4" t="s">
        <v>228</v>
      </c>
      <c r="F40" s="4" t="s">
        <v>112</v>
      </c>
      <c r="G40" s="4" t="s">
        <v>113</v>
      </c>
      <c r="H40" s="4" t="s">
        <v>216</v>
      </c>
      <c r="I40" s="8">
        <v>283.24</v>
      </c>
      <c r="J40" s="8">
        <v>283.24</v>
      </c>
      <c r="K40" s="8">
        <v>283.24</v>
      </c>
      <c r="L40" s="8">
        <v>283.24</v>
      </c>
      <c r="M40" s="8">
        <v>283.25</v>
      </c>
      <c r="N40" s="8">
        <v>291.74</v>
      </c>
      <c r="O40" s="8">
        <v>291.74</v>
      </c>
      <c r="P40" s="8">
        <v>291.75</v>
      </c>
      <c r="Q40" s="8">
        <v>291.74</v>
      </c>
      <c r="R40" s="8">
        <v>291.74</v>
      </c>
      <c r="S40" s="13">
        <v>0</v>
      </c>
      <c r="T40" s="7"/>
      <c r="U40" s="125">
        <f t="shared" si="0"/>
        <v>2874.92</v>
      </c>
      <c r="W40" s="74" t="str">
        <f t="shared" si="1"/>
        <v>151004485844</v>
      </c>
      <c r="X40" s="94">
        <f>VLOOKUP(W40,Factors!$F$4:$H$6200,3,FALSE)</f>
        <v>0.10809999999999997</v>
      </c>
      <c r="Y40" s="74" t="str">
        <f>VLOOKUP(W40,Factors!$F$4:$H$6200,2,FALSE)</f>
        <v>Firm Sales Volumes</v>
      </c>
      <c r="Z40" s="92">
        <f t="shared" si="2"/>
        <v>310.77885199999992</v>
      </c>
      <c r="AA40" s="92">
        <f t="shared" si="3"/>
        <v>2564.1411480000002</v>
      </c>
      <c r="AB40" s="92">
        <f t="shared" si="4"/>
        <v>2874.92</v>
      </c>
    </row>
    <row r="41" spans="1:28" ht="15.75" thickBot="1" x14ac:dyDescent="0.3">
      <c r="A41" s="141" t="s">
        <v>249</v>
      </c>
      <c r="B41" s="4" t="s">
        <v>237</v>
      </c>
      <c r="C41" s="4" t="s">
        <v>238</v>
      </c>
      <c r="D41" s="4" t="s">
        <v>256</v>
      </c>
      <c r="E41" s="4" t="s">
        <v>257</v>
      </c>
      <c r="F41" s="4" t="s">
        <v>108</v>
      </c>
      <c r="G41" s="4" t="s">
        <v>109</v>
      </c>
      <c r="H41" s="4" t="s">
        <v>220</v>
      </c>
      <c r="I41" s="11"/>
      <c r="J41" s="11"/>
      <c r="K41" s="10">
        <v>5590.29</v>
      </c>
      <c r="L41" s="10">
        <v>9580.77</v>
      </c>
      <c r="M41" s="10">
        <v>9033.2999999999993</v>
      </c>
      <c r="N41" s="10">
        <v>10037</v>
      </c>
      <c r="O41" s="10">
        <v>10037</v>
      </c>
      <c r="P41" s="10">
        <v>9078.92</v>
      </c>
      <c r="Q41" s="10">
        <v>7755.86</v>
      </c>
      <c r="R41" s="10">
        <v>9580.77</v>
      </c>
      <c r="S41" s="10">
        <v>7299.64</v>
      </c>
      <c r="T41" s="10">
        <v>10103.16</v>
      </c>
      <c r="U41" s="125">
        <f t="shared" si="0"/>
        <v>88096.71</v>
      </c>
      <c r="W41" s="74" t="str">
        <f t="shared" si="1"/>
        <v>115004470847</v>
      </c>
      <c r="X41" s="94">
        <f>VLOOKUP(W41,Factors!$F$4:$H$6200,3,FALSE)</f>
        <v>0.10809999999999997</v>
      </c>
      <c r="Y41" s="74" t="str">
        <f>VLOOKUP(W41,Factors!$F$4:$H$6200,2,FALSE)</f>
        <v>Firm Sales Volumes</v>
      </c>
      <c r="Z41" s="92">
        <f t="shared" si="2"/>
        <v>9523.2543509999978</v>
      </c>
      <c r="AA41" s="92">
        <f t="shared" si="3"/>
        <v>78573.45564900001</v>
      </c>
      <c r="AB41" s="92">
        <f t="shared" si="4"/>
        <v>88096.71</v>
      </c>
    </row>
    <row r="42" spans="1:28" ht="15.75" thickBot="1" x14ac:dyDescent="0.3">
      <c r="A42" s="141" t="s">
        <v>249</v>
      </c>
      <c r="B42" s="4" t="s">
        <v>237</v>
      </c>
      <c r="C42" s="4" t="s">
        <v>238</v>
      </c>
      <c r="D42" s="4" t="s">
        <v>256</v>
      </c>
      <c r="E42" s="4" t="s">
        <v>257</v>
      </c>
      <c r="F42" s="4" t="s">
        <v>118</v>
      </c>
      <c r="G42" s="4" t="s">
        <v>119</v>
      </c>
      <c r="H42" s="4" t="s">
        <v>220</v>
      </c>
      <c r="I42" s="8">
        <v>206.04</v>
      </c>
      <c r="J42" s="7"/>
      <c r="K42" s="7"/>
      <c r="L42" s="7"/>
      <c r="M42" s="8">
        <v>224.64</v>
      </c>
      <c r="N42" s="8">
        <v>748.8</v>
      </c>
      <c r="O42" s="7"/>
      <c r="P42" s="7"/>
      <c r="Q42" s="8">
        <v>725.76</v>
      </c>
      <c r="R42" s="8">
        <v>2625.48</v>
      </c>
      <c r="S42" s="8">
        <v>3559.75</v>
      </c>
      <c r="T42" s="8">
        <v>2089.6</v>
      </c>
      <c r="U42" s="125">
        <f t="shared" si="0"/>
        <v>10180.07</v>
      </c>
      <c r="W42" s="74" t="str">
        <f t="shared" si="1"/>
        <v>115004470847</v>
      </c>
      <c r="X42" s="94">
        <f>VLOOKUP(W42,Factors!$F$4:$H$6200,3,FALSE)</f>
        <v>0.10809999999999997</v>
      </c>
      <c r="Y42" s="74" t="str">
        <f>VLOOKUP(W42,Factors!$F$4:$H$6200,2,FALSE)</f>
        <v>Firm Sales Volumes</v>
      </c>
      <c r="Z42" s="92">
        <f t="shared" si="2"/>
        <v>1100.4655669999997</v>
      </c>
      <c r="AA42" s="92">
        <f t="shared" si="3"/>
        <v>9079.6044330000004</v>
      </c>
      <c r="AB42" s="92">
        <f t="shared" si="4"/>
        <v>10180.07</v>
      </c>
    </row>
    <row r="43" spans="1:28" ht="15.75" thickBot="1" x14ac:dyDescent="0.3">
      <c r="A43" s="141" t="s">
        <v>249</v>
      </c>
      <c r="B43" s="4" t="s">
        <v>237</v>
      </c>
      <c r="C43" s="4" t="s">
        <v>238</v>
      </c>
      <c r="D43" s="4" t="s">
        <v>256</v>
      </c>
      <c r="E43" s="4" t="s">
        <v>257</v>
      </c>
      <c r="F43" s="4" t="s">
        <v>120</v>
      </c>
      <c r="G43" s="4" t="s">
        <v>121</v>
      </c>
      <c r="H43" s="4" t="s">
        <v>220</v>
      </c>
      <c r="I43" s="10">
        <v>19016.72</v>
      </c>
      <c r="J43" s="10">
        <v>15896.85</v>
      </c>
      <c r="K43" s="10">
        <v>17254.88</v>
      </c>
      <c r="L43" s="10">
        <v>20713.28</v>
      </c>
      <c r="M43" s="10">
        <v>18916.16</v>
      </c>
      <c r="N43" s="10">
        <v>19481.240000000002</v>
      </c>
      <c r="O43" s="10">
        <v>20734.900000000001</v>
      </c>
      <c r="P43" s="10">
        <v>14652.38</v>
      </c>
      <c r="Q43" s="10">
        <v>28499.59</v>
      </c>
      <c r="R43" s="10">
        <v>27228.13</v>
      </c>
      <c r="S43" s="10">
        <v>33820.400000000001</v>
      </c>
      <c r="T43" s="10">
        <v>32145</v>
      </c>
      <c r="U43" s="125">
        <f t="shared" si="0"/>
        <v>268359.53000000003</v>
      </c>
      <c r="W43" s="74" t="str">
        <f t="shared" si="1"/>
        <v>115004470847</v>
      </c>
      <c r="X43" s="94">
        <f>VLOOKUP(W43,Factors!$F$4:$H$6200,3,FALSE)</f>
        <v>0.10809999999999997</v>
      </c>
      <c r="Y43" s="74" t="str">
        <f>VLOOKUP(W43,Factors!$F$4:$H$6200,2,FALSE)</f>
        <v>Firm Sales Volumes</v>
      </c>
      <c r="Z43" s="92">
        <f t="shared" si="2"/>
        <v>29009.665192999997</v>
      </c>
      <c r="AA43" s="92">
        <f t="shared" si="3"/>
        <v>239349.86480700003</v>
      </c>
      <c r="AB43" s="92">
        <f t="shared" si="4"/>
        <v>268359.53000000003</v>
      </c>
    </row>
    <row r="44" spans="1:28" ht="15.75" thickBot="1" x14ac:dyDescent="0.3">
      <c r="A44" s="141" t="s">
        <v>249</v>
      </c>
      <c r="B44" s="4" t="s">
        <v>237</v>
      </c>
      <c r="C44" s="4" t="s">
        <v>238</v>
      </c>
      <c r="D44" s="4" t="s">
        <v>256</v>
      </c>
      <c r="E44" s="4" t="s">
        <v>257</v>
      </c>
      <c r="F44" s="4" t="s">
        <v>122</v>
      </c>
      <c r="G44" s="4" t="s">
        <v>123</v>
      </c>
      <c r="H44" s="4" t="s">
        <v>220</v>
      </c>
      <c r="I44" s="8">
        <v>274.95</v>
      </c>
      <c r="J44" s="8">
        <v>1569.78</v>
      </c>
      <c r="K44" s="8">
        <v>2192.02</v>
      </c>
      <c r="L44" s="8">
        <v>1807.4</v>
      </c>
      <c r="M44" s="8">
        <v>28.08</v>
      </c>
      <c r="N44" s="8">
        <v>1684.8</v>
      </c>
      <c r="O44" s="8">
        <v>1381.17</v>
      </c>
      <c r="P44" s="8">
        <v>2230.56</v>
      </c>
      <c r="Q44" s="8">
        <v>3747.15</v>
      </c>
      <c r="R44" s="8">
        <v>4131.0600000000004</v>
      </c>
      <c r="S44" s="8">
        <v>1327.63</v>
      </c>
      <c r="T44" s="8">
        <v>1217.78</v>
      </c>
      <c r="U44" s="125">
        <f t="shared" si="0"/>
        <v>21592.38</v>
      </c>
      <c r="W44" s="74" t="str">
        <f t="shared" si="1"/>
        <v>115004470847</v>
      </c>
      <c r="X44" s="94">
        <f>VLOOKUP(W44,Factors!$F$4:$H$6200,3,FALSE)</f>
        <v>0.10809999999999997</v>
      </c>
      <c r="Y44" s="74" t="str">
        <f>VLOOKUP(W44,Factors!$F$4:$H$6200,2,FALSE)</f>
        <v>Firm Sales Volumes</v>
      </c>
      <c r="Z44" s="92">
        <f t="shared" si="2"/>
        <v>2334.1362779999995</v>
      </c>
      <c r="AA44" s="92">
        <f t="shared" si="3"/>
        <v>19258.243722000003</v>
      </c>
      <c r="AB44" s="92">
        <f t="shared" si="4"/>
        <v>21592.38</v>
      </c>
    </row>
    <row r="45" spans="1:28" ht="15.75" thickBot="1" x14ac:dyDescent="0.3">
      <c r="A45" s="141" t="s">
        <v>249</v>
      </c>
      <c r="B45" s="4" t="s">
        <v>237</v>
      </c>
      <c r="C45" s="4" t="s">
        <v>238</v>
      </c>
      <c r="D45" s="4" t="s">
        <v>256</v>
      </c>
      <c r="E45" s="4" t="s">
        <v>257</v>
      </c>
      <c r="F45" s="4" t="s">
        <v>124</v>
      </c>
      <c r="G45" s="4" t="s">
        <v>125</v>
      </c>
      <c r="H45" s="4" t="s">
        <v>220</v>
      </c>
      <c r="I45" s="10">
        <v>168.84</v>
      </c>
      <c r="J45" s="11"/>
      <c r="K45" s="11"/>
      <c r="L45" s="11"/>
      <c r="M45" s="11"/>
      <c r="N45" s="10">
        <v>1218</v>
      </c>
      <c r="O45" s="10">
        <v>2088</v>
      </c>
      <c r="P45" s="10">
        <v>1911</v>
      </c>
      <c r="Q45" s="10">
        <v>2011.44</v>
      </c>
      <c r="R45" s="10">
        <v>2126.6999999999998</v>
      </c>
      <c r="S45" s="10">
        <v>2603.04</v>
      </c>
      <c r="T45" s="10">
        <v>2097.12</v>
      </c>
      <c r="U45" s="125">
        <f t="shared" si="0"/>
        <v>14224.14</v>
      </c>
      <c r="W45" s="74" t="str">
        <f t="shared" si="1"/>
        <v>115004470847</v>
      </c>
      <c r="X45" s="94">
        <f>VLOOKUP(W45,Factors!$F$4:$H$6200,3,FALSE)</f>
        <v>0.10809999999999997</v>
      </c>
      <c r="Y45" s="74" t="str">
        <f>VLOOKUP(W45,Factors!$F$4:$H$6200,2,FALSE)</f>
        <v>Firm Sales Volumes</v>
      </c>
      <c r="Z45" s="92">
        <f t="shared" si="2"/>
        <v>1537.6295339999995</v>
      </c>
      <c r="AA45" s="92">
        <f t="shared" si="3"/>
        <v>12686.510466</v>
      </c>
      <c r="AB45" s="92">
        <f t="shared" si="4"/>
        <v>14224.14</v>
      </c>
    </row>
    <row r="46" spans="1:28" ht="15.75" thickBot="1" x14ac:dyDescent="0.3">
      <c r="A46" s="141" t="s">
        <v>249</v>
      </c>
      <c r="B46" s="4" t="s">
        <v>237</v>
      </c>
      <c r="C46" s="4" t="s">
        <v>238</v>
      </c>
      <c r="D46" s="4" t="s">
        <v>256</v>
      </c>
      <c r="E46" s="4" t="s">
        <v>257</v>
      </c>
      <c r="F46" s="4" t="s">
        <v>110</v>
      </c>
      <c r="G46" s="4" t="s">
        <v>111</v>
      </c>
      <c r="H46" s="4" t="s">
        <v>220</v>
      </c>
      <c r="I46" s="7"/>
      <c r="J46" s="7"/>
      <c r="K46" s="8">
        <v>625</v>
      </c>
      <c r="L46" s="8">
        <v>625</v>
      </c>
      <c r="M46" s="8">
        <v>625</v>
      </c>
      <c r="N46" s="8">
        <v>625</v>
      </c>
      <c r="O46" s="8">
        <v>625</v>
      </c>
      <c r="P46" s="8">
        <v>625</v>
      </c>
      <c r="Q46" s="8">
        <v>625</v>
      </c>
      <c r="R46" s="8">
        <v>625</v>
      </c>
      <c r="S46" s="8">
        <v>1629.02</v>
      </c>
      <c r="T46" s="8">
        <v>1629.02</v>
      </c>
      <c r="U46" s="125">
        <f t="shared" si="0"/>
        <v>8258.0400000000009</v>
      </c>
      <c r="W46" s="74" t="str">
        <f t="shared" si="1"/>
        <v>115004470847</v>
      </c>
      <c r="X46" s="94">
        <f>VLOOKUP(W46,Factors!$F$4:$H$6200,3,FALSE)</f>
        <v>0.10809999999999997</v>
      </c>
      <c r="Y46" s="74" t="str">
        <f>VLOOKUP(W46,Factors!$F$4:$H$6200,2,FALSE)</f>
        <v>Firm Sales Volumes</v>
      </c>
      <c r="Z46" s="92">
        <f t="shared" si="2"/>
        <v>892.69412399999987</v>
      </c>
      <c r="AA46" s="92">
        <f t="shared" si="3"/>
        <v>7365.3458760000012</v>
      </c>
      <c r="AB46" s="92">
        <f t="shared" si="4"/>
        <v>8258.0400000000009</v>
      </c>
    </row>
    <row r="47" spans="1:28" ht="15.75" thickBot="1" x14ac:dyDescent="0.3">
      <c r="A47" s="141" t="s">
        <v>249</v>
      </c>
      <c r="B47" s="4" t="s">
        <v>237</v>
      </c>
      <c r="C47" s="4" t="s">
        <v>238</v>
      </c>
      <c r="D47" s="4" t="s">
        <v>256</v>
      </c>
      <c r="E47" s="4" t="s">
        <v>257</v>
      </c>
      <c r="F47" s="4" t="s">
        <v>126</v>
      </c>
      <c r="G47" s="4" t="s">
        <v>127</v>
      </c>
      <c r="H47" s="4" t="s">
        <v>220</v>
      </c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0">
        <v>6024.1</v>
      </c>
      <c r="T47" s="11"/>
      <c r="U47" s="125">
        <f t="shared" si="0"/>
        <v>6024.1</v>
      </c>
      <c r="W47" s="74" t="str">
        <f t="shared" si="1"/>
        <v>115004470847</v>
      </c>
      <c r="X47" s="94">
        <f>VLOOKUP(W47,Factors!$F$4:$H$6200,3,FALSE)</f>
        <v>0.10809999999999997</v>
      </c>
      <c r="Y47" s="74" t="str">
        <f>VLOOKUP(W47,Factors!$F$4:$H$6200,2,FALSE)</f>
        <v>Firm Sales Volumes</v>
      </c>
      <c r="Z47" s="92">
        <f t="shared" si="2"/>
        <v>651.20520999999985</v>
      </c>
      <c r="AA47" s="92">
        <f t="shared" si="3"/>
        <v>5372.8947900000003</v>
      </c>
      <c r="AB47" s="92">
        <f t="shared" si="4"/>
        <v>6024.1</v>
      </c>
    </row>
    <row r="48" spans="1:28" ht="15.75" thickBot="1" x14ac:dyDescent="0.3">
      <c r="A48" s="141" t="s">
        <v>249</v>
      </c>
      <c r="B48" s="4" t="s">
        <v>237</v>
      </c>
      <c r="C48" s="4" t="s">
        <v>238</v>
      </c>
      <c r="D48" s="4" t="s">
        <v>256</v>
      </c>
      <c r="E48" s="4" t="s">
        <v>257</v>
      </c>
      <c r="F48" s="4" t="s">
        <v>112</v>
      </c>
      <c r="G48" s="4" t="s">
        <v>113</v>
      </c>
      <c r="H48" s="4" t="s">
        <v>220</v>
      </c>
      <c r="I48" s="8">
        <v>2818.03</v>
      </c>
      <c r="J48" s="8">
        <v>2551.91</v>
      </c>
      <c r="K48" s="8">
        <v>3911.07</v>
      </c>
      <c r="L48" s="8">
        <v>4433.2</v>
      </c>
      <c r="M48" s="8">
        <v>4033.65</v>
      </c>
      <c r="N48" s="8">
        <v>4333.75</v>
      </c>
      <c r="O48" s="8">
        <v>4485.57</v>
      </c>
      <c r="P48" s="8">
        <v>4509.67</v>
      </c>
      <c r="Q48" s="8">
        <v>5178.38</v>
      </c>
      <c r="R48" s="8">
        <v>5813.42</v>
      </c>
      <c r="S48" s="8">
        <v>6533.63</v>
      </c>
      <c r="T48" s="8">
        <v>6735.8</v>
      </c>
      <c r="U48" s="125">
        <f t="shared" si="0"/>
        <v>55338.079999999994</v>
      </c>
      <c r="W48" s="74" t="str">
        <f t="shared" si="1"/>
        <v>115004470847</v>
      </c>
      <c r="X48" s="94">
        <f>VLOOKUP(W48,Factors!$F$4:$H$6200,3,FALSE)</f>
        <v>0.10809999999999997</v>
      </c>
      <c r="Y48" s="74" t="str">
        <f>VLOOKUP(W48,Factors!$F$4:$H$6200,2,FALSE)</f>
        <v>Firm Sales Volumes</v>
      </c>
      <c r="Z48" s="92">
        <f t="shared" si="2"/>
        <v>5982.0464479999982</v>
      </c>
      <c r="AA48" s="92">
        <f t="shared" si="3"/>
        <v>49356.033551999994</v>
      </c>
      <c r="AB48" s="92">
        <f t="shared" si="4"/>
        <v>55338.079999999994</v>
      </c>
    </row>
    <row r="49" spans="1:28" ht="15.75" thickBot="1" x14ac:dyDescent="0.3">
      <c r="A49" s="141" t="s">
        <v>260</v>
      </c>
      <c r="B49" s="4" t="s">
        <v>267</v>
      </c>
      <c r="C49" s="4" t="s">
        <v>268</v>
      </c>
      <c r="D49" s="4" t="s">
        <v>261</v>
      </c>
      <c r="E49" s="4" t="s">
        <v>262</v>
      </c>
      <c r="F49" s="4" t="s">
        <v>118</v>
      </c>
      <c r="G49" s="4" t="s">
        <v>119</v>
      </c>
      <c r="H49" s="4" t="s">
        <v>263</v>
      </c>
      <c r="I49" s="8">
        <v>812.88</v>
      </c>
      <c r="J49" s="8">
        <v>979.8</v>
      </c>
      <c r="K49" s="8">
        <v>1443</v>
      </c>
      <c r="L49" s="7"/>
      <c r="M49" s="8">
        <v>3549.44</v>
      </c>
      <c r="N49" s="8">
        <v>2362.58</v>
      </c>
      <c r="O49" s="8">
        <v>10670.03</v>
      </c>
      <c r="P49" s="8">
        <v>175.11</v>
      </c>
      <c r="Q49" s="8">
        <v>270.60000000000002</v>
      </c>
      <c r="R49" s="8">
        <v>535.77</v>
      </c>
      <c r="S49" s="8">
        <v>2329.77</v>
      </c>
      <c r="T49" s="8">
        <v>1919.56</v>
      </c>
      <c r="U49" s="125">
        <f t="shared" si="0"/>
        <v>25048.540000000005</v>
      </c>
      <c r="W49" s="74" t="str">
        <f t="shared" si="1"/>
        <v>141001675856</v>
      </c>
      <c r="X49" s="94">
        <f>VLOOKUP(W49,Factors!$F$4:$H$6200,3,FALSE)</f>
        <v>1.2220987243040216E-2</v>
      </c>
      <c r="Y49" s="74" t="str">
        <f>VLOOKUP(W49,Factors!$F$4:$H$6200,2,FALSE)</f>
        <v>Transmission</v>
      </c>
      <c r="Z49" s="92">
        <f t="shared" si="2"/>
        <v>306.11788779678261</v>
      </c>
      <c r="AA49" s="92">
        <f t="shared" si="3"/>
        <v>24742.422112203221</v>
      </c>
      <c r="AB49" s="92">
        <f t="shared" si="4"/>
        <v>25048.540000000005</v>
      </c>
    </row>
    <row r="50" spans="1:28" ht="15.75" thickBot="1" x14ac:dyDescent="0.3">
      <c r="A50" s="141" t="s">
        <v>260</v>
      </c>
      <c r="B50" s="4" t="s">
        <v>267</v>
      </c>
      <c r="C50" s="4" t="s">
        <v>268</v>
      </c>
      <c r="D50" s="4" t="s">
        <v>261</v>
      </c>
      <c r="E50" s="4" t="s">
        <v>262</v>
      </c>
      <c r="F50" s="4" t="s">
        <v>120</v>
      </c>
      <c r="G50" s="4" t="s">
        <v>121</v>
      </c>
      <c r="H50" s="4" t="s">
        <v>263</v>
      </c>
      <c r="I50" s="10">
        <v>98310.75</v>
      </c>
      <c r="J50" s="10">
        <v>88200.56</v>
      </c>
      <c r="K50" s="10">
        <v>85470.2</v>
      </c>
      <c r="L50" s="10">
        <v>97292.04</v>
      </c>
      <c r="M50" s="10">
        <v>93879.85</v>
      </c>
      <c r="N50" s="10">
        <v>104559.91</v>
      </c>
      <c r="O50" s="10">
        <v>107669.26</v>
      </c>
      <c r="P50" s="10">
        <v>92497.89</v>
      </c>
      <c r="Q50" s="10">
        <v>88339.76</v>
      </c>
      <c r="R50" s="10">
        <v>99399.13</v>
      </c>
      <c r="S50" s="10">
        <v>95710.59</v>
      </c>
      <c r="T50" s="10">
        <v>87524.82</v>
      </c>
      <c r="U50" s="125">
        <f t="shared" si="0"/>
        <v>1138854.7600000002</v>
      </c>
      <c r="W50" s="74" t="str">
        <f t="shared" si="1"/>
        <v>141001675856</v>
      </c>
      <c r="X50" s="94">
        <f>VLOOKUP(W50,Factors!$F$4:$H$6200,3,FALSE)</f>
        <v>1.2220987243040216E-2</v>
      </c>
      <c r="Y50" s="74" t="str">
        <f>VLOOKUP(W50,Factors!$F$4:$H$6200,2,FALSE)</f>
        <v>Transmission</v>
      </c>
      <c r="Z50" s="92">
        <f t="shared" si="2"/>
        <v>13917.929493635629</v>
      </c>
      <c r="AA50" s="92">
        <f t="shared" si="3"/>
        <v>1124936.8305063646</v>
      </c>
      <c r="AB50" s="92">
        <f t="shared" si="4"/>
        <v>1138854.7600000002</v>
      </c>
    </row>
    <row r="51" spans="1:28" ht="15.75" thickBot="1" x14ac:dyDescent="0.3">
      <c r="A51" s="141" t="s">
        <v>260</v>
      </c>
      <c r="B51" s="4" t="s">
        <v>267</v>
      </c>
      <c r="C51" s="4" t="s">
        <v>268</v>
      </c>
      <c r="D51" s="4" t="s">
        <v>261</v>
      </c>
      <c r="E51" s="4" t="s">
        <v>262</v>
      </c>
      <c r="F51" s="4" t="s">
        <v>122</v>
      </c>
      <c r="G51" s="4" t="s">
        <v>123</v>
      </c>
      <c r="H51" s="4" t="s">
        <v>263</v>
      </c>
      <c r="I51" s="8">
        <v>8504.41</v>
      </c>
      <c r="J51" s="8">
        <v>13771.18</v>
      </c>
      <c r="K51" s="8">
        <v>19106.97</v>
      </c>
      <c r="L51" s="8">
        <v>17335.650000000001</v>
      </c>
      <c r="M51" s="8">
        <v>15406.41</v>
      </c>
      <c r="N51" s="8">
        <v>20242.87</v>
      </c>
      <c r="O51" s="8">
        <v>24250.29</v>
      </c>
      <c r="P51" s="8">
        <v>11200.62</v>
      </c>
      <c r="Q51" s="8">
        <v>12732.53</v>
      </c>
      <c r="R51" s="8">
        <v>17107.43</v>
      </c>
      <c r="S51" s="8">
        <v>24212.15</v>
      </c>
      <c r="T51" s="8">
        <v>25096.34</v>
      </c>
      <c r="U51" s="125">
        <f t="shared" si="0"/>
        <v>208966.84999999998</v>
      </c>
      <c r="W51" s="74" t="str">
        <f t="shared" si="1"/>
        <v>141001675856</v>
      </c>
      <c r="X51" s="94">
        <f>VLOOKUP(W51,Factors!$F$4:$H$6200,3,FALSE)</f>
        <v>1.2220987243040216E-2</v>
      </c>
      <c r="Y51" s="74" t="str">
        <f>VLOOKUP(W51,Factors!$F$4:$H$6200,2,FALSE)</f>
        <v>Transmission</v>
      </c>
      <c r="Z51" s="92">
        <f t="shared" si="2"/>
        <v>2553.7812080682979</v>
      </c>
      <c r="AA51" s="92">
        <f t="shared" si="3"/>
        <v>206413.06879193167</v>
      </c>
      <c r="AB51" s="92">
        <f t="shared" si="4"/>
        <v>208966.84999999998</v>
      </c>
    </row>
    <row r="52" spans="1:28" ht="15.75" thickBot="1" x14ac:dyDescent="0.3">
      <c r="A52" s="141" t="s">
        <v>260</v>
      </c>
      <c r="B52" s="4" t="s">
        <v>267</v>
      </c>
      <c r="C52" s="4" t="s">
        <v>268</v>
      </c>
      <c r="D52" s="4" t="s">
        <v>261</v>
      </c>
      <c r="E52" s="4" t="s">
        <v>262</v>
      </c>
      <c r="F52" s="4" t="s">
        <v>112</v>
      </c>
      <c r="G52" s="4" t="s">
        <v>113</v>
      </c>
      <c r="H52" s="4" t="s">
        <v>263</v>
      </c>
      <c r="I52" s="10">
        <v>16053.74</v>
      </c>
      <c r="J52" s="10">
        <v>13847.7</v>
      </c>
      <c r="K52" s="10">
        <v>14656.64</v>
      </c>
      <c r="L52" s="10">
        <v>15616.43</v>
      </c>
      <c r="M52" s="10">
        <v>13575.64</v>
      </c>
      <c r="N52" s="10">
        <v>14764.55</v>
      </c>
      <c r="O52" s="10">
        <v>14860.14</v>
      </c>
      <c r="P52" s="10">
        <v>14242.85</v>
      </c>
      <c r="Q52" s="10">
        <v>12994.14</v>
      </c>
      <c r="R52" s="10">
        <v>15447.56</v>
      </c>
      <c r="S52" s="10">
        <v>14457.25</v>
      </c>
      <c r="T52" s="10">
        <v>14123.2</v>
      </c>
      <c r="U52" s="125">
        <f t="shared" si="0"/>
        <v>174639.84000000003</v>
      </c>
      <c r="W52" s="74" t="str">
        <f t="shared" si="1"/>
        <v>141001675856</v>
      </c>
      <c r="X52" s="94">
        <f>VLOOKUP(W52,Factors!$F$4:$H$6200,3,FALSE)</f>
        <v>1.2220987243040216E-2</v>
      </c>
      <c r="Y52" s="74" t="str">
        <f>VLOOKUP(W52,Factors!$F$4:$H$6200,2,FALSE)</f>
        <v>Transmission</v>
      </c>
      <c r="Z52" s="92">
        <f t="shared" si="2"/>
        <v>2134.2712567665849</v>
      </c>
      <c r="AA52" s="92">
        <f t="shared" si="3"/>
        <v>172505.56874323345</v>
      </c>
      <c r="AB52" s="92">
        <f t="shared" si="4"/>
        <v>174639.84000000003</v>
      </c>
    </row>
    <row r="53" spans="1:28" ht="15.75" thickBot="1" x14ac:dyDescent="0.3">
      <c r="A53" s="141" t="s">
        <v>300</v>
      </c>
      <c r="B53" s="4" t="s">
        <v>89</v>
      </c>
      <c r="C53" s="4" t="s">
        <v>90</v>
      </c>
      <c r="D53" s="4" t="s">
        <v>301</v>
      </c>
      <c r="E53" s="4" t="s">
        <v>302</v>
      </c>
      <c r="F53" s="4" t="s">
        <v>108</v>
      </c>
      <c r="G53" s="4" t="s">
        <v>109</v>
      </c>
      <c r="H53" s="4" t="s">
        <v>213</v>
      </c>
      <c r="I53" s="8">
        <v>18468.419999999998</v>
      </c>
      <c r="J53" s="8">
        <v>16621.580000000002</v>
      </c>
      <c r="K53" s="8">
        <v>13059.53</v>
      </c>
      <c r="L53" s="8">
        <v>17031.66</v>
      </c>
      <c r="M53" s="8">
        <v>18241.830000000002</v>
      </c>
      <c r="N53" s="8">
        <v>19469.23</v>
      </c>
      <c r="O53" s="8">
        <v>19432.2</v>
      </c>
      <c r="P53" s="8">
        <v>14949.36</v>
      </c>
      <c r="Q53" s="8">
        <v>17595.88</v>
      </c>
      <c r="R53" s="8">
        <v>18565.71</v>
      </c>
      <c r="S53" s="8">
        <v>18987.810000000001</v>
      </c>
      <c r="T53" s="8">
        <v>11469.82</v>
      </c>
      <c r="U53" s="125">
        <f t="shared" si="0"/>
        <v>203893.03</v>
      </c>
      <c r="W53" s="74" t="str">
        <f t="shared" si="1"/>
        <v>111001630870</v>
      </c>
      <c r="X53" s="94">
        <f>VLOOKUP(W53,Factors!$F$4:$H$6200,3,FALSE)</f>
        <v>8.5600000000000009E-2</v>
      </c>
      <c r="Y53" s="74" t="str">
        <f>VLOOKUP(W53,Factors!$F$4:$H$6200,2,FALSE)</f>
        <v>Sendout Volumes</v>
      </c>
      <c r="Z53" s="92">
        <f t="shared" si="2"/>
        <v>17453.243368000003</v>
      </c>
      <c r="AA53" s="92">
        <f t="shared" si="3"/>
        <v>186439.786632</v>
      </c>
      <c r="AB53" s="92">
        <f t="shared" si="4"/>
        <v>203893.03</v>
      </c>
    </row>
    <row r="54" spans="1:28" ht="15.75" thickBot="1" x14ac:dyDescent="0.3">
      <c r="A54" s="141" t="s">
        <v>300</v>
      </c>
      <c r="B54" s="4" t="s">
        <v>89</v>
      </c>
      <c r="C54" s="4" t="s">
        <v>90</v>
      </c>
      <c r="D54" s="4" t="s">
        <v>301</v>
      </c>
      <c r="E54" s="4" t="s">
        <v>302</v>
      </c>
      <c r="F54" s="4" t="s">
        <v>112</v>
      </c>
      <c r="G54" s="4" t="s">
        <v>113</v>
      </c>
      <c r="H54" s="4" t="s">
        <v>213</v>
      </c>
      <c r="I54" s="10">
        <v>2520.94</v>
      </c>
      <c r="J54" s="10">
        <v>2520.94</v>
      </c>
      <c r="K54" s="10">
        <v>2520.9499999999998</v>
      </c>
      <c r="L54" s="10">
        <v>2621.06</v>
      </c>
      <c r="M54" s="10">
        <v>2621.06</v>
      </c>
      <c r="N54" s="10">
        <v>2713.16</v>
      </c>
      <c r="O54" s="10">
        <v>2713.16</v>
      </c>
      <c r="P54" s="10">
        <v>2713.15</v>
      </c>
      <c r="Q54" s="10">
        <v>2713.11</v>
      </c>
      <c r="R54" s="10">
        <v>2713.08</v>
      </c>
      <c r="S54" s="10">
        <v>2713.16</v>
      </c>
      <c r="T54" s="10">
        <v>2713.11</v>
      </c>
      <c r="U54" s="125">
        <f t="shared" si="0"/>
        <v>31796.880000000001</v>
      </c>
      <c r="W54" s="74" t="str">
        <f t="shared" si="1"/>
        <v>111001630870</v>
      </c>
      <c r="X54" s="94">
        <f>VLOOKUP(W54,Factors!$F$4:$H$6200,3,FALSE)</f>
        <v>8.5600000000000009E-2</v>
      </c>
      <c r="Y54" s="74" t="str">
        <f>VLOOKUP(W54,Factors!$F$4:$H$6200,2,FALSE)</f>
        <v>Sendout Volumes</v>
      </c>
      <c r="Z54" s="92">
        <f t="shared" si="2"/>
        <v>2721.8129280000003</v>
      </c>
      <c r="AA54" s="92">
        <f t="shared" si="3"/>
        <v>29075.067072000002</v>
      </c>
      <c r="AB54" s="92">
        <f t="shared" si="4"/>
        <v>31796.880000000001</v>
      </c>
    </row>
    <row r="55" spans="1:28" ht="15.75" thickBot="1" x14ac:dyDescent="0.3">
      <c r="A55" s="141" t="s">
        <v>300</v>
      </c>
      <c r="B55" s="4" t="s">
        <v>11</v>
      </c>
      <c r="C55" s="4" t="s">
        <v>12</v>
      </c>
      <c r="D55" s="4" t="s">
        <v>303</v>
      </c>
      <c r="E55" s="4" t="s">
        <v>304</v>
      </c>
      <c r="F55" s="4" t="s">
        <v>108</v>
      </c>
      <c r="G55" s="4" t="s">
        <v>109</v>
      </c>
      <c r="H55" s="4" t="s">
        <v>305</v>
      </c>
      <c r="I55" s="8">
        <v>48410.06</v>
      </c>
      <c r="J55" s="8">
        <v>45574.53</v>
      </c>
      <c r="K55" s="8">
        <v>46294.26</v>
      </c>
      <c r="L55" s="8">
        <v>43939.32</v>
      </c>
      <c r="M55" s="8">
        <v>46172.83</v>
      </c>
      <c r="N55" s="8">
        <v>47762.31</v>
      </c>
      <c r="O55" s="8">
        <v>49742.67</v>
      </c>
      <c r="P55" s="8">
        <v>44005.45</v>
      </c>
      <c r="Q55" s="8">
        <v>48900.4</v>
      </c>
      <c r="R55" s="8">
        <v>40541.93</v>
      </c>
      <c r="S55" s="8">
        <v>46162.98</v>
      </c>
      <c r="T55" s="8">
        <v>41514.699999999997</v>
      </c>
      <c r="U55" s="125">
        <f t="shared" si="0"/>
        <v>549021.43999999994</v>
      </c>
      <c r="W55" s="74" t="str">
        <f t="shared" si="1"/>
        <v>111504415870</v>
      </c>
      <c r="X55" s="94">
        <f>VLOOKUP(W55,Factors!$F$4:$H$6200,3,FALSE)</f>
        <v>8.5600000000000009E-2</v>
      </c>
      <c r="Y55" s="74" t="str">
        <f>VLOOKUP(W55,Factors!$F$4:$H$6200,2,FALSE)</f>
        <v>Sendout Volumes</v>
      </c>
      <c r="Z55" s="92">
        <f t="shared" si="2"/>
        <v>46996.235264000003</v>
      </c>
      <c r="AA55" s="92">
        <f t="shared" si="3"/>
        <v>502025.20473599993</v>
      </c>
      <c r="AB55" s="92">
        <f t="shared" si="4"/>
        <v>549021.43999999994</v>
      </c>
    </row>
    <row r="56" spans="1:28" ht="15.75" thickBot="1" x14ac:dyDescent="0.3">
      <c r="A56" s="141" t="s">
        <v>300</v>
      </c>
      <c r="B56" s="4" t="s">
        <v>11</v>
      </c>
      <c r="C56" s="4" t="s">
        <v>12</v>
      </c>
      <c r="D56" s="4" t="s">
        <v>303</v>
      </c>
      <c r="E56" s="4" t="s">
        <v>304</v>
      </c>
      <c r="F56" s="4" t="s">
        <v>110</v>
      </c>
      <c r="G56" s="4" t="s">
        <v>111</v>
      </c>
      <c r="H56" s="4" t="s">
        <v>305</v>
      </c>
      <c r="I56" s="10">
        <v>2250.25</v>
      </c>
      <c r="J56" s="10">
        <v>2250.25</v>
      </c>
      <c r="K56" s="10">
        <v>2250.25</v>
      </c>
      <c r="L56" s="10">
        <v>416.67</v>
      </c>
      <c r="M56" s="10">
        <v>-1233.46</v>
      </c>
      <c r="N56" s="10">
        <v>2305.2600000000002</v>
      </c>
      <c r="O56" s="10">
        <v>2305.2600000000002</v>
      </c>
      <c r="P56" s="10">
        <v>2305.2600000000002</v>
      </c>
      <c r="Q56" s="10">
        <v>2305.2600000000002</v>
      </c>
      <c r="R56" s="10">
        <v>2305.2600000000002</v>
      </c>
      <c r="S56" s="10">
        <v>1888.59</v>
      </c>
      <c r="T56" s="10">
        <v>1888.59</v>
      </c>
      <c r="U56" s="125">
        <f t="shared" si="0"/>
        <v>21237.440000000002</v>
      </c>
      <c r="W56" s="74" t="str">
        <f t="shared" si="1"/>
        <v>111504415870</v>
      </c>
      <c r="X56" s="94">
        <f>VLOOKUP(W56,Factors!$F$4:$H$6200,3,FALSE)</f>
        <v>8.5600000000000009E-2</v>
      </c>
      <c r="Y56" s="74" t="str">
        <f>VLOOKUP(W56,Factors!$F$4:$H$6200,2,FALSE)</f>
        <v>Sendout Volumes</v>
      </c>
      <c r="Z56" s="92">
        <f t="shared" si="2"/>
        <v>1817.9248640000003</v>
      </c>
      <c r="AA56" s="92">
        <f t="shared" si="3"/>
        <v>19419.515136000002</v>
      </c>
      <c r="AB56" s="92">
        <f t="shared" si="4"/>
        <v>21237.440000000002</v>
      </c>
    </row>
    <row r="57" spans="1:28" ht="15.75" thickBot="1" x14ac:dyDescent="0.3">
      <c r="A57" s="141" t="s">
        <v>300</v>
      </c>
      <c r="B57" s="4" t="s">
        <v>11</v>
      </c>
      <c r="C57" s="4" t="s">
        <v>12</v>
      </c>
      <c r="D57" s="4" t="s">
        <v>303</v>
      </c>
      <c r="E57" s="4" t="s">
        <v>304</v>
      </c>
      <c r="F57" s="4" t="s">
        <v>112</v>
      </c>
      <c r="G57" s="4" t="s">
        <v>113</v>
      </c>
      <c r="H57" s="4" t="s">
        <v>305</v>
      </c>
      <c r="I57" s="8">
        <v>7549.21</v>
      </c>
      <c r="J57" s="8">
        <v>7487.3</v>
      </c>
      <c r="K57" s="8">
        <v>7518.32</v>
      </c>
      <c r="L57" s="8">
        <v>6836.5</v>
      </c>
      <c r="M57" s="8">
        <v>6836.5</v>
      </c>
      <c r="N57" s="8">
        <v>7057.66</v>
      </c>
      <c r="O57" s="8">
        <v>7057.64</v>
      </c>
      <c r="P57" s="8">
        <v>7057.61</v>
      </c>
      <c r="Q57" s="8">
        <v>7057.65</v>
      </c>
      <c r="R57" s="8">
        <v>7057.67</v>
      </c>
      <c r="S57" s="8">
        <v>7057.67</v>
      </c>
      <c r="T57" s="8">
        <v>7057.63</v>
      </c>
      <c r="U57" s="125">
        <f t="shared" si="0"/>
        <v>85631.360000000015</v>
      </c>
      <c r="W57" s="74" t="str">
        <f t="shared" si="1"/>
        <v>111504415870</v>
      </c>
      <c r="X57" s="94">
        <f>VLOOKUP(W57,Factors!$F$4:$H$6200,3,FALSE)</f>
        <v>8.5600000000000009E-2</v>
      </c>
      <c r="Y57" s="74" t="str">
        <f>VLOOKUP(W57,Factors!$F$4:$H$6200,2,FALSE)</f>
        <v>Sendout Volumes</v>
      </c>
      <c r="Z57" s="92">
        <f t="shared" si="2"/>
        <v>7330.0444160000025</v>
      </c>
      <c r="AA57" s="92">
        <f t="shared" si="3"/>
        <v>78301.315584000011</v>
      </c>
      <c r="AB57" s="92">
        <f t="shared" si="4"/>
        <v>85631.360000000015</v>
      </c>
    </row>
    <row r="58" spans="1:28" ht="15.75" thickBot="1" x14ac:dyDescent="0.3">
      <c r="A58" s="141" t="s">
        <v>300</v>
      </c>
      <c r="B58" s="4" t="s">
        <v>34</v>
      </c>
      <c r="C58" s="4" t="s">
        <v>35</v>
      </c>
      <c r="D58" s="4" t="s">
        <v>301</v>
      </c>
      <c r="E58" s="4" t="s">
        <v>302</v>
      </c>
      <c r="F58" s="4" t="s">
        <v>108</v>
      </c>
      <c r="G58" s="4" t="s">
        <v>109</v>
      </c>
      <c r="H58" s="4" t="s">
        <v>213</v>
      </c>
      <c r="I58" s="8">
        <v>86914.64</v>
      </c>
      <c r="J58" s="8">
        <v>77069.69</v>
      </c>
      <c r="K58" s="8">
        <v>82604.55</v>
      </c>
      <c r="L58" s="8">
        <v>82167.839999999997</v>
      </c>
      <c r="M58" s="8">
        <v>86527.77</v>
      </c>
      <c r="N58" s="8">
        <v>87136.4</v>
      </c>
      <c r="O58" s="8">
        <v>92432.07</v>
      </c>
      <c r="P58" s="8">
        <v>85877.43</v>
      </c>
      <c r="Q58" s="8">
        <v>85029.51</v>
      </c>
      <c r="R58" s="8">
        <v>72763.41</v>
      </c>
      <c r="S58" s="8">
        <v>59985.55</v>
      </c>
      <c r="T58" s="8">
        <v>61102.16</v>
      </c>
      <c r="U58" s="125">
        <f t="shared" si="0"/>
        <v>959611.02</v>
      </c>
      <c r="W58" s="74" t="str">
        <f t="shared" si="1"/>
        <v>113001630870</v>
      </c>
      <c r="X58" s="94">
        <f>VLOOKUP(W58,Factors!$F$4:$H$6200,3,FALSE)</f>
        <v>8.5600000000000009E-2</v>
      </c>
      <c r="Y58" s="74" t="str">
        <f>VLOOKUP(W58,Factors!$F$4:$H$6200,2,FALSE)</f>
        <v>SENDOUT VOLUMES</v>
      </c>
      <c r="Z58" s="92">
        <f t="shared" si="2"/>
        <v>82142.703312000012</v>
      </c>
      <c r="AA58" s="92">
        <f t="shared" si="3"/>
        <v>877468.31668799999</v>
      </c>
      <c r="AB58" s="92">
        <f t="shared" si="4"/>
        <v>959611.02</v>
      </c>
    </row>
    <row r="59" spans="1:28" ht="15.75" thickBot="1" x14ac:dyDescent="0.3">
      <c r="A59" s="141" t="s">
        <v>300</v>
      </c>
      <c r="B59" s="4" t="s">
        <v>34</v>
      </c>
      <c r="C59" s="4" t="s">
        <v>35</v>
      </c>
      <c r="D59" s="4" t="s">
        <v>301</v>
      </c>
      <c r="E59" s="4" t="s">
        <v>302</v>
      </c>
      <c r="F59" s="4" t="s">
        <v>112</v>
      </c>
      <c r="G59" s="4" t="s">
        <v>113</v>
      </c>
      <c r="H59" s="4" t="s">
        <v>213</v>
      </c>
      <c r="I59" s="10">
        <v>13482.58</v>
      </c>
      <c r="J59" s="10">
        <v>13482.52</v>
      </c>
      <c r="K59" s="10">
        <v>13482.57</v>
      </c>
      <c r="L59" s="10">
        <v>13516.68</v>
      </c>
      <c r="M59" s="10">
        <v>12673.12</v>
      </c>
      <c r="N59" s="10">
        <v>12964.29</v>
      </c>
      <c r="O59" s="10">
        <v>12964.26</v>
      </c>
      <c r="P59" s="10">
        <v>12964.28</v>
      </c>
      <c r="Q59" s="10">
        <v>12145.65</v>
      </c>
      <c r="R59" s="10">
        <v>11463.46</v>
      </c>
      <c r="S59" s="10">
        <v>11463.58</v>
      </c>
      <c r="T59" s="10">
        <v>11463.41</v>
      </c>
      <c r="U59" s="125">
        <f t="shared" si="0"/>
        <v>152066.4</v>
      </c>
      <c r="W59" s="74" t="str">
        <f t="shared" si="1"/>
        <v>113001630870</v>
      </c>
      <c r="X59" s="94">
        <f>VLOOKUP(W59,Factors!$F$4:$H$6200,3,FALSE)</f>
        <v>8.5600000000000009E-2</v>
      </c>
      <c r="Y59" s="74" t="str">
        <f>VLOOKUP(W59,Factors!$F$4:$H$6200,2,FALSE)</f>
        <v>SENDOUT VOLUMES</v>
      </c>
      <c r="Z59" s="92">
        <f t="shared" si="2"/>
        <v>13016.88384</v>
      </c>
      <c r="AA59" s="92">
        <f t="shared" si="3"/>
        <v>139049.51616</v>
      </c>
      <c r="AB59" s="92">
        <f t="shared" si="4"/>
        <v>152066.4</v>
      </c>
    </row>
    <row r="60" spans="1:28" ht="15.75" thickBot="1" x14ac:dyDescent="0.3">
      <c r="A60" s="141" t="s">
        <v>320</v>
      </c>
      <c r="B60" s="4" t="s">
        <v>334</v>
      </c>
      <c r="C60" s="4" t="s">
        <v>335</v>
      </c>
      <c r="D60" s="4" t="s">
        <v>321</v>
      </c>
      <c r="E60" s="4" t="s">
        <v>322</v>
      </c>
      <c r="F60" s="4" t="s">
        <v>108</v>
      </c>
      <c r="G60" s="4" t="s">
        <v>109</v>
      </c>
      <c r="H60" s="4" t="s">
        <v>323</v>
      </c>
      <c r="I60" s="10">
        <v>38774.07</v>
      </c>
      <c r="J60" s="10">
        <v>42638.13</v>
      </c>
      <c r="K60" s="10">
        <v>37780.61</v>
      </c>
      <c r="L60" s="10">
        <v>47487.9</v>
      </c>
      <c r="M60" s="10">
        <v>48662.18</v>
      </c>
      <c r="N60" s="10">
        <v>47821.54</v>
      </c>
      <c r="O60" s="10">
        <v>50850.63</v>
      </c>
      <c r="P60" s="10">
        <v>49377.91</v>
      </c>
      <c r="Q60" s="10">
        <v>48189.91</v>
      </c>
      <c r="R60" s="10">
        <v>45355.11</v>
      </c>
      <c r="S60" s="10">
        <v>35139.589999999997</v>
      </c>
      <c r="T60" s="10">
        <v>42761.34</v>
      </c>
      <c r="U60" s="125">
        <f t="shared" si="0"/>
        <v>534838.91999999993</v>
      </c>
      <c r="W60" s="74" t="str">
        <f t="shared" si="1"/>
        <v>135101170874</v>
      </c>
      <c r="X60" s="94">
        <f>VLOOKUP(W60,Factors!$F$4:$H$6200,3,FALSE)</f>
        <v>0.11529999999999996</v>
      </c>
      <c r="Y60" s="74" t="str">
        <f>VLOOKUP(W60,Factors!$F$4:$H$6200,2,FALSE)</f>
        <v>Customers-All</v>
      </c>
      <c r="Z60" s="92">
        <f t="shared" si="2"/>
        <v>61666.927475999968</v>
      </c>
      <c r="AA60" s="92">
        <f t="shared" si="3"/>
        <v>473171.99252399994</v>
      </c>
      <c r="AB60" s="92">
        <f t="shared" si="4"/>
        <v>534838.91999999993</v>
      </c>
    </row>
    <row r="61" spans="1:28" ht="15.75" thickBot="1" x14ac:dyDescent="0.3">
      <c r="A61" s="141" t="s">
        <v>320</v>
      </c>
      <c r="B61" s="4" t="s">
        <v>334</v>
      </c>
      <c r="C61" s="4" t="s">
        <v>335</v>
      </c>
      <c r="D61" s="4" t="s">
        <v>321</v>
      </c>
      <c r="E61" s="4" t="s">
        <v>322</v>
      </c>
      <c r="F61" s="4" t="s">
        <v>112</v>
      </c>
      <c r="G61" s="4" t="s">
        <v>113</v>
      </c>
      <c r="H61" s="4" t="s">
        <v>323</v>
      </c>
      <c r="I61" s="8">
        <v>6859.81</v>
      </c>
      <c r="J61" s="8">
        <v>6859.78</v>
      </c>
      <c r="K61" s="8">
        <v>6859.81</v>
      </c>
      <c r="L61" s="8">
        <v>6859.79</v>
      </c>
      <c r="M61" s="8">
        <v>6859.8</v>
      </c>
      <c r="N61" s="8">
        <v>7094.82</v>
      </c>
      <c r="O61" s="8">
        <v>7094.83</v>
      </c>
      <c r="P61" s="8">
        <v>7094.82</v>
      </c>
      <c r="Q61" s="8">
        <v>7094.81</v>
      </c>
      <c r="R61" s="8">
        <v>7094.82</v>
      </c>
      <c r="S61" s="8">
        <v>7094.86</v>
      </c>
      <c r="T61" s="8">
        <v>7094.82</v>
      </c>
      <c r="U61" s="125">
        <f t="shared" si="0"/>
        <v>83962.76999999999</v>
      </c>
      <c r="W61" s="74" t="str">
        <f t="shared" si="1"/>
        <v>135101170874</v>
      </c>
      <c r="X61" s="94">
        <f>VLOOKUP(W61,Factors!$F$4:$H$6200,3,FALSE)</f>
        <v>0.11529999999999996</v>
      </c>
      <c r="Y61" s="74" t="str">
        <f>VLOOKUP(W61,Factors!$F$4:$H$6200,2,FALSE)</f>
        <v>Customers-All</v>
      </c>
      <c r="Z61" s="92">
        <f t="shared" si="2"/>
        <v>9680.9073809999954</v>
      </c>
      <c r="AA61" s="92">
        <f t="shared" si="3"/>
        <v>74281.862618999992</v>
      </c>
      <c r="AB61" s="92">
        <f t="shared" si="4"/>
        <v>83962.76999999999</v>
      </c>
    </row>
    <row r="62" spans="1:28" ht="15.75" thickBot="1" x14ac:dyDescent="0.3">
      <c r="A62" s="141" t="s">
        <v>320</v>
      </c>
      <c r="B62" s="4" t="s">
        <v>334</v>
      </c>
      <c r="C62" s="4" t="s">
        <v>335</v>
      </c>
      <c r="D62" s="4" t="s">
        <v>346</v>
      </c>
      <c r="E62" s="4" t="s">
        <v>347</v>
      </c>
      <c r="F62" s="4" t="s">
        <v>118</v>
      </c>
      <c r="G62" s="4" t="s">
        <v>119</v>
      </c>
      <c r="H62" s="4" t="s">
        <v>348</v>
      </c>
      <c r="I62" s="8">
        <v>590.04</v>
      </c>
      <c r="J62" s="8">
        <v>1752.24</v>
      </c>
      <c r="K62" s="8">
        <v>468</v>
      </c>
      <c r="L62" s="8">
        <v>1248</v>
      </c>
      <c r="M62" s="8">
        <v>1911</v>
      </c>
      <c r="N62" s="8">
        <v>741</v>
      </c>
      <c r="O62" s="8">
        <v>1774.5</v>
      </c>
      <c r="P62" s="8">
        <v>507</v>
      </c>
      <c r="Q62" s="8">
        <v>1034.28</v>
      </c>
      <c r="R62" s="8">
        <v>1750.32</v>
      </c>
      <c r="S62" s="8">
        <v>1392.3</v>
      </c>
      <c r="T62" s="8">
        <v>3182.4</v>
      </c>
      <c r="U62" s="125">
        <f t="shared" si="0"/>
        <v>16351.079999999998</v>
      </c>
      <c r="W62" s="74" t="str">
        <f t="shared" si="1"/>
        <v>135102090874</v>
      </c>
      <c r="X62" s="94">
        <f>VLOOKUP(W62,Factors!$F$4:$H$6200,3,FALSE)</f>
        <v>0.11529999999999996</v>
      </c>
      <c r="Y62" s="74" t="str">
        <f>VLOOKUP(W62,Factors!$F$4:$H$6200,2,FALSE)</f>
        <v>Customers-All</v>
      </c>
      <c r="Z62" s="92">
        <f t="shared" si="2"/>
        <v>1885.2795239999991</v>
      </c>
      <c r="AA62" s="92">
        <f t="shared" si="3"/>
        <v>14465.800475999999</v>
      </c>
      <c r="AB62" s="92">
        <f t="shared" si="4"/>
        <v>16351.079999999998</v>
      </c>
    </row>
    <row r="63" spans="1:28" ht="15.75" thickBot="1" x14ac:dyDescent="0.3">
      <c r="A63" s="141" t="s">
        <v>320</v>
      </c>
      <c r="B63" s="4" t="s">
        <v>334</v>
      </c>
      <c r="C63" s="4" t="s">
        <v>335</v>
      </c>
      <c r="D63" s="4" t="s">
        <v>346</v>
      </c>
      <c r="E63" s="4" t="s">
        <v>347</v>
      </c>
      <c r="F63" s="4" t="s">
        <v>120</v>
      </c>
      <c r="G63" s="4" t="s">
        <v>121</v>
      </c>
      <c r="H63" s="4" t="s">
        <v>348</v>
      </c>
      <c r="I63" s="10">
        <v>6293.76</v>
      </c>
      <c r="J63" s="10">
        <v>5435.52</v>
      </c>
      <c r="K63" s="10">
        <v>5928</v>
      </c>
      <c r="L63" s="10">
        <v>6552</v>
      </c>
      <c r="M63" s="10">
        <v>5928</v>
      </c>
      <c r="N63" s="10">
        <v>6864</v>
      </c>
      <c r="O63" s="10">
        <v>6240</v>
      </c>
      <c r="P63" s="10">
        <v>6240</v>
      </c>
      <c r="Q63" s="10">
        <v>6364.8</v>
      </c>
      <c r="R63" s="10">
        <v>6364.8</v>
      </c>
      <c r="S63" s="10">
        <v>6364.8</v>
      </c>
      <c r="T63" s="10">
        <v>6106.24</v>
      </c>
      <c r="U63" s="125">
        <f t="shared" si="0"/>
        <v>74681.920000000013</v>
      </c>
      <c r="W63" s="74" t="str">
        <f t="shared" si="1"/>
        <v>135102090874</v>
      </c>
      <c r="X63" s="94">
        <f>VLOOKUP(W63,Factors!$F$4:$H$6200,3,FALSE)</f>
        <v>0.11529999999999996</v>
      </c>
      <c r="Y63" s="74" t="str">
        <f>VLOOKUP(W63,Factors!$F$4:$H$6200,2,FALSE)</f>
        <v>Customers-All</v>
      </c>
      <c r="Z63" s="92">
        <f t="shared" si="2"/>
        <v>8610.8253759999989</v>
      </c>
      <c r="AA63" s="92">
        <f t="shared" si="3"/>
        <v>66071.094624000019</v>
      </c>
      <c r="AB63" s="92">
        <f t="shared" si="4"/>
        <v>74681.920000000013</v>
      </c>
    </row>
    <row r="64" spans="1:28" ht="15.75" thickBot="1" x14ac:dyDescent="0.3">
      <c r="A64" s="141" t="s">
        <v>320</v>
      </c>
      <c r="B64" s="4" t="s">
        <v>334</v>
      </c>
      <c r="C64" s="4" t="s">
        <v>335</v>
      </c>
      <c r="D64" s="4" t="s">
        <v>346</v>
      </c>
      <c r="E64" s="4" t="s">
        <v>347</v>
      </c>
      <c r="F64" s="4" t="s">
        <v>122</v>
      </c>
      <c r="G64" s="4" t="s">
        <v>123</v>
      </c>
      <c r="H64" s="4" t="s">
        <v>348</v>
      </c>
      <c r="I64" s="8">
        <v>871.65</v>
      </c>
      <c r="J64" s="8">
        <v>308.43</v>
      </c>
      <c r="K64" s="8">
        <v>219.38</v>
      </c>
      <c r="L64" s="8">
        <v>497.25</v>
      </c>
      <c r="M64" s="8">
        <v>614.25</v>
      </c>
      <c r="N64" s="8">
        <v>511.88</v>
      </c>
      <c r="O64" s="8">
        <v>468</v>
      </c>
      <c r="P64" s="8">
        <v>234.01</v>
      </c>
      <c r="Q64" s="8">
        <v>507.21</v>
      </c>
      <c r="R64" s="8">
        <v>417.7</v>
      </c>
      <c r="S64" s="8">
        <v>775.72</v>
      </c>
      <c r="T64" s="8">
        <v>2744.84</v>
      </c>
      <c r="U64" s="125">
        <f t="shared" si="0"/>
        <v>8170.3200000000006</v>
      </c>
      <c r="W64" s="74" t="str">
        <f t="shared" si="1"/>
        <v>135102090874</v>
      </c>
      <c r="X64" s="94">
        <f>VLOOKUP(W64,Factors!$F$4:$H$6200,3,FALSE)</f>
        <v>0.11529999999999996</v>
      </c>
      <c r="Y64" s="74" t="str">
        <f>VLOOKUP(W64,Factors!$F$4:$H$6200,2,FALSE)</f>
        <v>Customers-All</v>
      </c>
      <c r="Z64" s="92">
        <f t="shared" si="2"/>
        <v>942.03789599999971</v>
      </c>
      <c r="AA64" s="92">
        <f t="shared" si="3"/>
        <v>7228.2821040000008</v>
      </c>
      <c r="AB64" s="92">
        <f t="shared" si="4"/>
        <v>8170.3200000000006</v>
      </c>
    </row>
    <row r="65" spans="1:28" ht="15.75" thickBot="1" x14ac:dyDescent="0.3">
      <c r="A65" s="141" t="s">
        <v>320</v>
      </c>
      <c r="B65" s="4" t="s">
        <v>334</v>
      </c>
      <c r="C65" s="4" t="s">
        <v>335</v>
      </c>
      <c r="D65" s="4" t="s">
        <v>346</v>
      </c>
      <c r="E65" s="4" t="s">
        <v>347</v>
      </c>
      <c r="F65" s="4" t="s">
        <v>124</v>
      </c>
      <c r="G65" s="4" t="s">
        <v>125</v>
      </c>
      <c r="H65" s="4" t="s">
        <v>348</v>
      </c>
      <c r="I65" s="10">
        <v>225.12</v>
      </c>
      <c r="J65" s="10">
        <v>647.21</v>
      </c>
      <c r="K65" s="10">
        <v>519</v>
      </c>
      <c r="L65" s="10">
        <v>3150.37</v>
      </c>
      <c r="M65" s="10">
        <v>464</v>
      </c>
      <c r="N65" s="11"/>
      <c r="O65" s="10">
        <v>464</v>
      </c>
      <c r="P65" s="10">
        <v>522</v>
      </c>
      <c r="Q65" s="10">
        <v>769.08</v>
      </c>
      <c r="R65" s="10">
        <v>709.92</v>
      </c>
      <c r="S65" s="10">
        <v>1064.8800000000001</v>
      </c>
      <c r="T65" s="10">
        <v>946.56</v>
      </c>
      <c r="U65" s="125">
        <f t="shared" si="0"/>
        <v>9482.14</v>
      </c>
      <c r="W65" s="74" t="str">
        <f t="shared" si="1"/>
        <v>135102090874</v>
      </c>
      <c r="X65" s="94">
        <f>VLOOKUP(W65,Factors!$F$4:$H$6200,3,FALSE)</f>
        <v>0.11529999999999996</v>
      </c>
      <c r="Y65" s="74" t="str">
        <f>VLOOKUP(W65,Factors!$F$4:$H$6200,2,FALSE)</f>
        <v>Customers-All</v>
      </c>
      <c r="Z65" s="92">
        <f t="shared" si="2"/>
        <v>1093.2907419999995</v>
      </c>
      <c r="AA65" s="92">
        <f t="shared" si="3"/>
        <v>8388.8492580000002</v>
      </c>
      <c r="AB65" s="92">
        <f t="shared" si="4"/>
        <v>9482.14</v>
      </c>
    </row>
    <row r="66" spans="1:28" ht="15.75" thickBot="1" x14ac:dyDescent="0.3">
      <c r="A66" s="141" t="s">
        <v>320</v>
      </c>
      <c r="B66" s="4" t="s">
        <v>334</v>
      </c>
      <c r="C66" s="4" t="s">
        <v>335</v>
      </c>
      <c r="D66" s="4" t="s">
        <v>346</v>
      </c>
      <c r="E66" s="4" t="s">
        <v>347</v>
      </c>
      <c r="F66" s="4" t="s">
        <v>110</v>
      </c>
      <c r="G66" s="4" t="s">
        <v>111</v>
      </c>
      <c r="H66" s="4" t="s">
        <v>348</v>
      </c>
      <c r="I66" s="7"/>
      <c r="J66" s="7"/>
      <c r="K66" s="8">
        <v>2859.31</v>
      </c>
      <c r="L66" s="8">
        <v>-2859.31</v>
      </c>
      <c r="M66" s="7"/>
      <c r="N66" s="7"/>
      <c r="O66" s="7"/>
      <c r="P66" s="7"/>
      <c r="Q66" s="7"/>
      <c r="R66" s="7"/>
      <c r="S66" s="7"/>
      <c r="T66" s="7"/>
      <c r="U66" s="125">
        <f t="shared" si="0"/>
        <v>0</v>
      </c>
      <c r="V66" s="113"/>
      <c r="W66" s="74" t="str">
        <f t="shared" si="1"/>
        <v>135102090874</v>
      </c>
      <c r="X66" s="94">
        <f>VLOOKUP(W66,Factors!$F$4:$H$6200,3,FALSE)</f>
        <v>0.11529999999999996</v>
      </c>
      <c r="Y66" s="74" t="str">
        <f>VLOOKUP(W66,Factors!$F$4:$H$6200,2,FALSE)</f>
        <v>Customers-All</v>
      </c>
      <c r="Z66" s="92">
        <f t="shared" si="2"/>
        <v>0</v>
      </c>
      <c r="AA66" s="92">
        <f t="shared" si="3"/>
        <v>0</v>
      </c>
      <c r="AB66" s="92">
        <f t="shared" si="4"/>
        <v>0</v>
      </c>
    </row>
    <row r="67" spans="1:28" ht="15.75" thickBot="1" x14ac:dyDescent="0.3">
      <c r="A67" s="141" t="s">
        <v>320</v>
      </c>
      <c r="B67" s="4" t="s">
        <v>334</v>
      </c>
      <c r="C67" s="4" t="s">
        <v>335</v>
      </c>
      <c r="D67" s="4" t="s">
        <v>346</v>
      </c>
      <c r="E67" s="4" t="s">
        <v>347</v>
      </c>
      <c r="F67" s="4" t="s">
        <v>112</v>
      </c>
      <c r="G67" s="4" t="s">
        <v>113</v>
      </c>
      <c r="H67" s="4" t="s">
        <v>348</v>
      </c>
      <c r="I67" s="10">
        <v>928.75</v>
      </c>
      <c r="J67" s="10">
        <v>908.3</v>
      </c>
      <c r="K67" s="10">
        <v>1007.76</v>
      </c>
      <c r="L67" s="10">
        <v>1054.7</v>
      </c>
      <c r="M67" s="10">
        <v>872.51</v>
      </c>
      <c r="N67" s="10">
        <v>936.93</v>
      </c>
      <c r="O67" s="10">
        <v>957.64</v>
      </c>
      <c r="P67" s="10">
        <v>965.56</v>
      </c>
      <c r="Q67" s="10">
        <v>1060.6400000000001</v>
      </c>
      <c r="R67" s="10">
        <v>1095.96</v>
      </c>
      <c r="S67" s="10">
        <v>1057.5899999999999</v>
      </c>
      <c r="T67" s="10">
        <v>1084.8800000000001</v>
      </c>
      <c r="U67" s="125">
        <f t="shared" si="0"/>
        <v>11931.220000000001</v>
      </c>
      <c r="W67" s="74" t="str">
        <f t="shared" si="1"/>
        <v>135102090874</v>
      </c>
      <c r="X67" s="94">
        <f>VLOOKUP(W67,Factors!$F$4:$H$6200,3,FALSE)</f>
        <v>0.11529999999999996</v>
      </c>
      <c r="Y67" s="74" t="str">
        <f>VLOOKUP(W67,Factors!$F$4:$H$6200,2,FALSE)</f>
        <v>Customers-All</v>
      </c>
      <c r="Z67" s="92">
        <f t="shared" si="2"/>
        <v>1375.6696659999996</v>
      </c>
      <c r="AA67" s="92">
        <f t="shared" si="3"/>
        <v>10555.550334000001</v>
      </c>
      <c r="AB67" s="92">
        <f t="shared" si="4"/>
        <v>11931.220000000001</v>
      </c>
    </row>
    <row r="68" spans="1:28" ht="15.75" thickBot="1" x14ac:dyDescent="0.3">
      <c r="A68" s="141" t="s">
        <v>320</v>
      </c>
      <c r="B68" s="4" t="s">
        <v>267</v>
      </c>
      <c r="C68" s="4" t="s">
        <v>268</v>
      </c>
      <c r="D68" s="4" t="s">
        <v>346</v>
      </c>
      <c r="E68" s="4" t="s">
        <v>347</v>
      </c>
      <c r="F68" s="4" t="s">
        <v>118</v>
      </c>
      <c r="G68" s="4" t="s">
        <v>119</v>
      </c>
      <c r="H68" s="4" t="s">
        <v>348</v>
      </c>
      <c r="I68" s="8">
        <v>617.28</v>
      </c>
      <c r="J68" s="8">
        <v>3948.36</v>
      </c>
      <c r="K68" s="8">
        <v>5717.19</v>
      </c>
      <c r="L68" s="8">
        <v>-0.1</v>
      </c>
      <c r="M68" s="8">
        <v>1534.26</v>
      </c>
      <c r="N68" s="8">
        <v>1991.01</v>
      </c>
      <c r="O68" s="8">
        <v>565.41</v>
      </c>
      <c r="P68" s="8">
        <v>49.89</v>
      </c>
      <c r="Q68" s="8">
        <v>270.60000000000002</v>
      </c>
      <c r="R68" s="8">
        <v>360.8</v>
      </c>
      <c r="S68" s="8">
        <v>3092.9</v>
      </c>
      <c r="T68" s="8">
        <v>4595.75</v>
      </c>
      <c r="U68" s="125">
        <f t="shared" si="0"/>
        <v>22743.35</v>
      </c>
      <c r="W68" s="74" t="str">
        <f t="shared" si="1"/>
        <v>141002090874</v>
      </c>
      <c r="X68" s="94">
        <f>VLOOKUP(W68,Factors!$F$4:$H$6200,3,FALSE)</f>
        <v>1.2220987243040216E-2</v>
      </c>
      <c r="Y68" s="74" t="str">
        <f>VLOOKUP(W68,Factors!$F$4:$H$6200,2,FALSE)</f>
        <v>Transmission</v>
      </c>
      <c r="Z68" s="92">
        <f t="shared" si="2"/>
        <v>277.94619021399865</v>
      </c>
      <c r="AA68" s="92">
        <f t="shared" si="3"/>
        <v>22465.403809785999</v>
      </c>
      <c r="AB68" s="92">
        <f t="shared" si="4"/>
        <v>22743.35</v>
      </c>
    </row>
    <row r="69" spans="1:28" ht="15.75" thickBot="1" x14ac:dyDescent="0.3">
      <c r="A69" s="141" t="s">
        <v>320</v>
      </c>
      <c r="B69" s="4" t="s">
        <v>267</v>
      </c>
      <c r="C69" s="4" t="s">
        <v>268</v>
      </c>
      <c r="D69" s="4" t="s">
        <v>346</v>
      </c>
      <c r="E69" s="4" t="s">
        <v>347</v>
      </c>
      <c r="F69" s="4" t="s">
        <v>120</v>
      </c>
      <c r="G69" s="4" t="s">
        <v>121</v>
      </c>
      <c r="H69" s="4" t="s">
        <v>348</v>
      </c>
      <c r="I69" s="10">
        <v>97574.8</v>
      </c>
      <c r="J69" s="10">
        <v>84616.2</v>
      </c>
      <c r="K69" s="10">
        <v>93773.41</v>
      </c>
      <c r="L69" s="10">
        <v>110640</v>
      </c>
      <c r="M69" s="10">
        <v>94255.01</v>
      </c>
      <c r="N69" s="10">
        <v>107742.47</v>
      </c>
      <c r="O69" s="10">
        <v>114392.72</v>
      </c>
      <c r="P69" s="10">
        <v>105527.5</v>
      </c>
      <c r="Q69" s="10">
        <v>119762.81</v>
      </c>
      <c r="R69" s="10">
        <v>116718.08</v>
      </c>
      <c r="S69" s="10">
        <v>109365.34</v>
      </c>
      <c r="T69" s="10">
        <v>106227.58</v>
      </c>
      <c r="U69" s="125">
        <f t="shared" si="0"/>
        <v>1260595.92</v>
      </c>
      <c r="W69" s="74" t="str">
        <f t="shared" si="1"/>
        <v>141002090874</v>
      </c>
      <c r="X69" s="94">
        <f>VLOOKUP(W69,Factors!$F$4:$H$6200,3,FALSE)</f>
        <v>1.2220987243040216E-2</v>
      </c>
      <c r="Y69" s="74" t="str">
        <f>VLOOKUP(W69,Factors!$F$4:$H$6200,2,FALSE)</f>
        <v>Transmission</v>
      </c>
      <c r="Z69" s="92">
        <f t="shared" si="2"/>
        <v>15405.726656948544</v>
      </c>
      <c r="AA69" s="92">
        <f t="shared" si="3"/>
        <v>1245190.1933430515</v>
      </c>
      <c r="AB69" s="92">
        <f t="shared" si="4"/>
        <v>1260595.92</v>
      </c>
    </row>
    <row r="70" spans="1:28" ht="15.75" thickBot="1" x14ac:dyDescent="0.3">
      <c r="A70" s="141" t="s">
        <v>320</v>
      </c>
      <c r="B70" s="4" t="s">
        <v>267</v>
      </c>
      <c r="C70" s="4" t="s">
        <v>268</v>
      </c>
      <c r="D70" s="4" t="s">
        <v>346</v>
      </c>
      <c r="E70" s="4" t="s">
        <v>347</v>
      </c>
      <c r="F70" s="4" t="s">
        <v>122</v>
      </c>
      <c r="G70" s="4" t="s">
        <v>123</v>
      </c>
      <c r="H70" s="4" t="s">
        <v>348</v>
      </c>
      <c r="I70" s="8">
        <v>17567.39</v>
      </c>
      <c r="J70" s="8">
        <v>20907.240000000002</v>
      </c>
      <c r="K70" s="8">
        <v>32078.68</v>
      </c>
      <c r="L70" s="8">
        <v>34324.71</v>
      </c>
      <c r="M70" s="8">
        <v>38233.199999999997</v>
      </c>
      <c r="N70" s="8">
        <v>42864.800000000003</v>
      </c>
      <c r="O70" s="8">
        <v>38732.080000000002</v>
      </c>
      <c r="P70" s="8">
        <v>32764.03</v>
      </c>
      <c r="Q70" s="8">
        <v>36942.29</v>
      </c>
      <c r="R70" s="8">
        <v>42235.11</v>
      </c>
      <c r="S70" s="8">
        <v>42529.32</v>
      </c>
      <c r="T70" s="8">
        <v>43318.74</v>
      </c>
      <c r="U70" s="125">
        <f t="shared" si="0"/>
        <v>422497.58999999997</v>
      </c>
      <c r="W70" s="74" t="str">
        <f t="shared" si="1"/>
        <v>141002090874</v>
      </c>
      <c r="X70" s="94">
        <f>VLOOKUP(W70,Factors!$F$4:$H$6200,3,FALSE)</f>
        <v>1.2220987243040216E-2</v>
      </c>
      <c r="Y70" s="74" t="str">
        <f>VLOOKUP(W70,Factors!$F$4:$H$6200,2,FALSE)</f>
        <v>Transmission</v>
      </c>
      <c r="Z70" s="92">
        <f t="shared" si="2"/>
        <v>5163.3376576052351</v>
      </c>
      <c r="AA70" s="92">
        <f t="shared" si="3"/>
        <v>417334.25234239473</v>
      </c>
      <c r="AB70" s="92">
        <f t="shared" si="4"/>
        <v>422497.58999999997</v>
      </c>
    </row>
    <row r="71" spans="1:28" ht="15.75" thickBot="1" x14ac:dyDescent="0.3">
      <c r="A71" s="141" t="s">
        <v>320</v>
      </c>
      <c r="B71" s="4" t="s">
        <v>267</v>
      </c>
      <c r="C71" s="4" t="s">
        <v>268</v>
      </c>
      <c r="D71" s="4" t="s">
        <v>346</v>
      </c>
      <c r="E71" s="4" t="s">
        <v>347</v>
      </c>
      <c r="F71" s="4" t="s">
        <v>124</v>
      </c>
      <c r="G71" s="4" t="s">
        <v>125</v>
      </c>
      <c r="H71" s="4" t="s">
        <v>348</v>
      </c>
      <c r="I71" s="11"/>
      <c r="J71" s="11"/>
      <c r="K71" s="11"/>
      <c r="L71" s="11"/>
      <c r="M71" s="11"/>
      <c r="N71" s="10">
        <v>232</v>
      </c>
      <c r="O71" s="14">
        <v>0</v>
      </c>
      <c r="P71" s="10">
        <v>174</v>
      </c>
      <c r="Q71" s="11"/>
      <c r="R71" s="11"/>
      <c r="S71" s="11"/>
      <c r="T71" s="10">
        <v>118.32</v>
      </c>
      <c r="U71" s="125">
        <f t="shared" si="0"/>
        <v>524.31999999999994</v>
      </c>
      <c r="W71" s="74" t="str">
        <f t="shared" si="1"/>
        <v>141002090874</v>
      </c>
      <c r="X71" s="94">
        <f>VLOOKUP(W71,Factors!$F$4:$H$6200,3,FALSE)</f>
        <v>1.2220987243040216E-2</v>
      </c>
      <c r="Y71" s="74" t="str">
        <f>VLOOKUP(W71,Factors!$F$4:$H$6200,2,FALSE)</f>
        <v>Transmission</v>
      </c>
      <c r="Z71" s="92">
        <f t="shared" si="2"/>
        <v>6.407708031270845</v>
      </c>
      <c r="AA71" s="92">
        <f t="shared" si="3"/>
        <v>517.91229196872905</v>
      </c>
      <c r="AB71" s="92">
        <f t="shared" si="4"/>
        <v>524.31999999999994</v>
      </c>
    </row>
    <row r="72" spans="1:28" ht="15.75" thickBot="1" x14ac:dyDescent="0.3">
      <c r="A72" s="141" t="s">
        <v>320</v>
      </c>
      <c r="B72" s="4" t="s">
        <v>267</v>
      </c>
      <c r="C72" s="4" t="s">
        <v>268</v>
      </c>
      <c r="D72" s="4" t="s">
        <v>346</v>
      </c>
      <c r="E72" s="4" t="s">
        <v>347</v>
      </c>
      <c r="F72" s="4" t="s">
        <v>112</v>
      </c>
      <c r="G72" s="4" t="s">
        <v>113</v>
      </c>
      <c r="H72" s="4" t="s">
        <v>348</v>
      </c>
      <c r="I72" s="8">
        <v>14405.63</v>
      </c>
      <c r="J72" s="8">
        <v>14078.5</v>
      </c>
      <c r="K72" s="8">
        <v>15633.27</v>
      </c>
      <c r="L72" s="8">
        <v>16795.849999999999</v>
      </c>
      <c r="M72" s="8">
        <v>14505.19</v>
      </c>
      <c r="N72" s="8">
        <v>15771.45</v>
      </c>
      <c r="O72" s="8">
        <v>16593.03</v>
      </c>
      <c r="P72" s="8">
        <v>15627.61</v>
      </c>
      <c r="Q72" s="8">
        <v>16857.82</v>
      </c>
      <c r="R72" s="8">
        <v>18056.52</v>
      </c>
      <c r="S72" s="8">
        <v>16467.82</v>
      </c>
      <c r="T72" s="8">
        <v>17265.87</v>
      </c>
      <c r="U72" s="125">
        <f t="shared" ref="U72:U135" si="5">SUM(I72:T72)</f>
        <v>192058.55999999997</v>
      </c>
      <c r="W72" s="74" t="str">
        <f t="shared" ref="W72:W135" si="6">CONCATENATE(B72,RIGHT(D72,4),A72)</f>
        <v>141002090874</v>
      </c>
      <c r="X72" s="94">
        <f>VLOOKUP(W72,Factors!$F$4:$H$6200,3,FALSE)</f>
        <v>1.2220987243040216E-2</v>
      </c>
      <c r="Y72" s="74" t="str">
        <f>VLOOKUP(W72,Factors!$F$4:$H$6200,2,FALSE)</f>
        <v>Transmission</v>
      </c>
      <c r="Z72" s="92">
        <f t="shared" ref="Z72:Z135" si="7">U72*X72</f>
        <v>2347.1452116766736</v>
      </c>
      <c r="AA72" s="92">
        <f t="shared" ref="AA72:AA135" si="8">U72-Z72</f>
        <v>189711.41478832331</v>
      </c>
      <c r="AB72" s="92">
        <f t="shared" ref="AB72:AB135" si="9">Z72+AA72</f>
        <v>192058.55999999997</v>
      </c>
    </row>
    <row r="73" spans="1:28" ht="15.75" thickBot="1" x14ac:dyDescent="0.3">
      <c r="A73" s="141" t="s">
        <v>320</v>
      </c>
      <c r="B73" s="4" t="s">
        <v>349</v>
      </c>
      <c r="C73" s="4" t="s">
        <v>350</v>
      </c>
      <c r="D73" s="4" t="s">
        <v>346</v>
      </c>
      <c r="E73" s="4" t="s">
        <v>347</v>
      </c>
      <c r="F73" s="4" t="s">
        <v>118</v>
      </c>
      <c r="G73" s="4" t="s">
        <v>119</v>
      </c>
      <c r="H73" s="4" t="s">
        <v>348</v>
      </c>
      <c r="I73" s="8">
        <v>3592.9</v>
      </c>
      <c r="J73" s="8">
        <v>6994.38</v>
      </c>
      <c r="K73" s="8">
        <v>6254.99</v>
      </c>
      <c r="L73" s="8">
        <v>5544.24</v>
      </c>
      <c r="M73" s="8">
        <v>6545.63</v>
      </c>
      <c r="N73" s="8">
        <v>4998.42</v>
      </c>
      <c r="O73" s="8">
        <v>759.72</v>
      </c>
      <c r="P73" s="8">
        <v>3284.16</v>
      </c>
      <c r="Q73" s="8">
        <v>1862.3</v>
      </c>
      <c r="R73" s="8">
        <v>4968.1400000000003</v>
      </c>
      <c r="S73" s="8">
        <v>5062.46</v>
      </c>
      <c r="T73" s="8">
        <v>5037.2</v>
      </c>
      <c r="U73" s="125">
        <f t="shared" si="5"/>
        <v>54904.54</v>
      </c>
      <c r="W73" s="74" t="str">
        <f t="shared" si="6"/>
        <v>141092090874</v>
      </c>
      <c r="X73" s="94">
        <f>VLOOKUP(W73,Factors!$F$4:$H$6200,3,FALSE)</f>
        <v>1</v>
      </c>
      <c r="Y73" s="74" t="str">
        <f>VLOOKUP(W73,Factors!$F$4:$H$6200,2,FALSE)</f>
        <v>direct-wa</v>
      </c>
      <c r="Z73" s="92">
        <f t="shared" si="7"/>
        <v>54904.54</v>
      </c>
      <c r="AA73" s="92">
        <f t="shared" si="8"/>
        <v>0</v>
      </c>
      <c r="AB73" s="92">
        <f t="shared" si="9"/>
        <v>54904.54</v>
      </c>
    </row>
    <row r="74" spans="1:28" ht="15.75" thickBot="1" x14ac:dyDescent="0.3">
      <c r="A74" s="141" t="s">
        <v>320</v>
      </c>
      <c r="B74" s="4" t="s">
        <v>349</v>
      </c>
      <c r="C74" s="4" t="s">
        <v>350</v>
      </c>
      <c r="D74" s="4" t="s">
        <v>346</v>
      </c>
      <c r="E74" s="4" t="s">
        <v>347</v>
      </c>
      <c r="F74" s="4" t="s">
        <v>120</v>
      </c>
      <c r="G74" s="4" t="s">
        <v>121</v>
      </c>
      <c r="H74" s="4" t="s">
        <v>348</v>
      </c>
      <c r="I74" s="10">
        <v>60632.67</v>
      </c>
      <c r="J74" s="10">
        <v>50502.05</v>
      </c>
      <c r="K74" s="10">
        <v>55755.55</v>
      </c>
      <c r="L74" s="10">
        <v>65339.77</v>
      </c>
      <c r="M74" s="10">
        <v>60030.720000000001</v>
      </c>
      <c r="N74" s="10">
        <v>69362.429999999993</v>
      </c>
      <c r="O74" s="10">
        <v>68033.009999999995</v>
      </c>
      <c r="P74" s="10">
        <v>58388.22</v>
      </c>
      <c r="Q74" s="10">
        <v>60868.78</v>
      </c>
      <c r="R74" s="10">
        <v>63092.05</v>
      </c>
      <c r="S74" s="10">
        <v>53900.71</v>
      </c>
      <c r="T74" s="10">
        <v>61596.82</v>
      </c>
      <c r="U74" s="125">
        <f t="shared" si="5"/>
        <v>727502.78</v>
      </c>
      <c r="W74" s="74" t="str">
        <f t="shared" si="6"/>
        <v>141092090874</v>
      </c>
      <c r="X74" s="94">
        <f>VLOOKUP(W74,Factors!$F$4:$H$6200,3,FALSE)</f>
        <v>1</v>
      </c>
      <c r="Y74" s="74" t="str">
        <f>VLOOKUP(W74,Factors!$F$4:$H$6200,2,FALSE)</f>
        <v>direct-wa</v>
      </c>
      <c r="Z74" s="92">
        <f t="shared" si="7"/>
        <v>727502.78</v>
      </c>
      <c r="AA74" s="92">
        <f t="shared" si="8"/>
        <v>0</v>
      </c>
      <c r="AB74" s="92">
        <f t="shared" si="9"/>
        <v>727502.78</v>
      </c>
    </row>
    <row r="75" spans="1:28" ht="15.75" thickBot="1" x14ac:dyDescent="0.3">
      <c r="A75" s="141" t="s">
        <v>320</v>
      </c>
      <c r="B75" s="4" t="s">
        <v>349</v>
      </c>
      <c r="C75" s="4" t="s">
        <v>350</v>
      </c>
      <c r="D75" s="4" t="s">
        <v>346</v>
      </c>
      <c r="E75" s="4" t="s">
        <v>347</v>
      </c>
      <c r="F75" s="4" t="s">
        <v>122</v>
      </c>
      <c r="G75" s="4" t="s">
        <v>123</v>
      </c>
      <c r="H75" s="4" t="s">
        <v>348</v>
      </c>
      <c r="I75" s="8">
        <v>10668.33</v>
      </c>
      <c r="J75" s="8">
        <v>11328.86</v>
      </c>
      <c r="K75" s="8">
        <v>9468.0300000000007</v>
      </c>
      <c r="L75" s="8">
        <v>13143.5</v>
      </c>
      <c r="M75" s="8">
        <v>11655.05</v>
      </c>
      <c r="N75" s="8">
        <v>11138.94</v>
      </c>
      <c r="O75" s="8">
        <v>7646.41</v>
      </c>
      <c r="P75" s="8">
        <v>7724.49</v>
      </c>
      <c r="Q75" s="8">
        <v>9882.18</v>
      </c>
      <c r="R75" s="8">
        <v>7637.51</v>
      </c>
      <c r="S75" s="8">
        <v>10439.14</v>
      </c>
      <c r="T75" s="8">
        <v>6909.46</v>
      </c>
      <c r="U75" s="125">
        <f t="shared" si="5"/>
        <v>117641.90000000001</v>
      </c>
      <c r="W75" s="74" t="str">
        <f t="shared" si="6"/>
        <v>141092090874</v>
      </c>
      <c r="X75" s="94">
        <f>VLOOKUP(W75,Factors!$F$4:$H$6200,3,FALSE)</f>
        <v>1</v>
      </c>
      <c r="Y75" s="74" t="str">
        <f>VLOOKUP(W75,Factors!$F$4:$H$6200,2,FALSE)</f>
        <v>direct-wa</v>
      </c>
      <c r="Z75" s="92">
        <f t="shared" si="7"/>
        <v>117641.90000000001</v>
      </c>
      <c r="AA75" s="92">
        <f t="shared" si="8"/>
        <v>0</v>
      </c>
      <c r="AB75" s="92">
        <f t="shared" si="9"/>
        <v>117641.90000000001</v>
      </c>
    </row>
    <row r="76" spans="1:28" ht="15.75" thickBot="1" x14ac:dyDescent="0.3">
      <c r="A76" s="141" t="s">
        <v>320</v>
      </c>
      <c r="B76" s="4" t="s">
        <v>349</v>
      </c>
      <c r="C76" s="4" t="s">
        <v>350</v>
      </c>
      <c r="D76" s="4" t="s">
        <v>346</v>
      </c>
      <c r="E76" s="4" t="s">
        <v>347</v>
      </c>
      <c r="F76" s="4" t="s">
        <v>124</v>
      </c>
      <c r="G76" s="4" t="s">
        <v>125</v>
      </c>
      <c r="H76" s="4" t="s">
        <v>348</v>
      </c>
      <c r="I76" s="10">
        <v>3939.6</v>
      </c>
      <c r="J76" s="10">
        <v>3630.04</v>
      </c>
      <c r="K76" s="10">
        <v>4702.9399999999996</v>
      </c>
      <c r="L76" s="10">
        <v>19780.71</v>
      </c>
      <c r="M76" s="10">
        <v>4031</v>
      </c>
      <c r="N76" s="10">
        <v>4263</v>
      </c>
      <c r="O76" s="10">
        <v>3828</v>
      </c>
      <c r="P76" s="10">
        <v>3938</v>
      </c>
      <c r="Q76" s="10">
        <v>4111.62</v>
      </c>
      <c r="R76" s="10">
        <v>3957.6</v>
      </c>
      <c r="S76" s="10">
        <v>4259.5200000000004</v>
      </c>
      <c r="T76" s="10">
        <v>4312.5600000000004</v>
      </c>
      <c r="U76" s="125">
        <f t="shared" si="5"/>
        <v>64754.59</v>
      </c>
      <c r="W76" s="74" t="str">
        <f t="shared" si="6"/>
        <v>141092090874</v>
      </c>
      <c r="X76" s="94">
        <f>VLOOKUP(W76,Factors!$F$4:$H$6200,3,FALSE)</f>
        <v>1</v>
      </c>
      <c r="Y76" s="74" t="str">
        <f>VLOOKUP(W76,Factors!$F$4:$H$6200,2,FALSE)</f>
        <v>direct-wa</v>
      </c>
      <c r="Z76" s="92">
        <f t="shared" si="7"/>
        <v>64754.59</v>
      </c>
      <c r="AA76" s="92">
        <f t="shared" si="8"/>
        <v>0</v>
      </c>
      <c r="AB76" s="92">
        <f t="shared" si="9"/>
        <v>64754.59</v>
      </c>
    </row>
    <row r="77" spans="1:28" ht="15.75" thickBot="1" x14ac:dyDescent="0.3">
      <c r="A77" s="141" t="s">
        <v>320</v>
      </c>
      <c r="B77" s="4" t="s">
        <v>349</v>
      </c>
      <c r="C77" s="4" t="s">
        <v>350</v>
      </c>
      <c r="D77" s="4" t="s">
        <v>346</v>
      </c>
      <c r="E77" s="4" t="s">
        <v>347</v>
      </c>
      <c r="F77" s="4" t="s">
        <v>110</v>
      </c>
      <c r="G77" s="4" t="s">
        <v>111</v>
      </c>
      <c r="H77" s="4" t="s">
        <v>348</v>
      </c>
      <c r="I77" s="7"/>
      <c r="J77" s="7"/>
      <c r="K77" s="8">
        <v>17168.939999999999</v>
      </c>
      <c r="L77" s="8">
        <v>-17168.939999999999</v>
      </c>
      <c r="M77" s="7"/>
      <c r="N77" s="7"/>
      <c r="O77" s="7"/>
      <c r="P77" s="7"/>
      <c r="Q77" s="7"/>
      <c r="R77" s="7"/>
      <c r="S77" s="7"/>
      <c r="T77" s="7"/>
      <c r="U77" s="125">
        <f t="shared" si="5"/>
        <v>0</v>
      </c>
      <c r="W77" s="74" t="str">
        <f t="shared" si="6"/>
        <v>141092090874</v>
      </c>
      <c r="X77" s="94">
        <f>VLOOKUP(W77,Factors!$F$4:$H$6200,3,FALSE)</f>
        <v>1</v>
      </c>
      <c r="Y77" s="74" t="str">
        <f>VLOOKUP(W77,Factors!$F$4:$H$6200,2,FALSE)</f>
        <v>direct-wa</v>
      </c>
      <c r="Z77" s="92">
        <f t="shared" si="7"/>
        <v>0</v>
      </c>
      <c r="AA77" s="92">
        <f t="shared" si="8"/>
        <v>0</v>
      </c>
      <c r="AB77" s="92">
        <f t="shared" si="9"/>
        <v>0</v>
      </c>
    </row>
    <row r="78" spans="1:28" ht="15.75" thickBot="1" x14ac:dyDescent="0.3">
      <c r="A78" s="141" t="s">
        <v>320</v>
      </c>
      <c r="B78" s="4" t="s">
        <v>349</v>
      </c>
      <c r="C78" s="4" t="s">
        <v>350</v>
      </c>
      <c r="D78" s="4" t="s">
        <v>346</v>
      </c>
      <c r="E78" s="4" t="s">
        <v>347</v>
      </c>
      <c r="F78" s="4" t="s">
        <v>112</v>
      </c>
      <c r="G78" s="4" t="s">
        <v>113</v>
      </c>
      <c r="H78" s="4" t="s">
        <v>348</v>
      </c>
      <c r="I78" s="10">
        <v>9818.44</v>
      </c>
      <c r="J78" s="10">
        <v>8855.69</v>
      </c>
      <c r="K78" s="10">
        <v>9990.8799999999992</v>
      </c>
      <c r="L78" s="10">
        <v>10388.41</v>
      </c>
      <c r="M78" s="10">
        <v>9526.92</v>
      </c>
      <c r="N78" s="10">
        <v>10583.57</v>
      </c>
      <c r="O78" s="10">
        <v>10163.59</v>
      </c>
      <c r="P78" s="10">
        <v>9740.24</v>
      </c>
      <c r="Q78" s="10">
        <v>10217.219999999999</v>
      </c>
      <c r="R78" s="10">
        <v>10997.52</v>
      </c>
      <c r="S78" s="10">
        <v>9840.16</v>
      </c>
      <c r="T78" s="10">
        <v>10549.33</v>
      </c>
      <c r="U78" s="125">
        <f t="shared" si="5"/>
        <v>120671.97000000002</v>
      </c>
      <c r="W78" s="74" t="str">
        <f t="shared" si="6"/>
        <v>141092090874</v>
      </c>
      <c r="X78" s="94">
        <f>VLOOKUP(W78,Factors!$F$4:$H$6200,3,FALSE)</f>
        <v>1</v>
      </c>
      <c r="Y78" s="74" t="str">
        <f>VLOOKUP(W78,Factors!$F$4:$H$6200,2,FALSE)</f>
        <v>direct-wa</v>
      </c>
      <c r="Z78" s="92">
        <f t="shared" si="7"/>
        <v>120671.97000000002</v>
      </c>
      <c r="AA78" s="92">
        <f t="shared" si="8"/>
        <v>0</v>
      </c>
      <c r="AB78" s="92">
        <f t="shared" si="9"/>
        <v>120671.97000000002</v>
      </c>
    </row>
    <row r="79" spans="1:28" ht="15.75" thickBot="1" x14ac:dyDescent="0.3">
      <c r="A79" s="141" t="s">
        <v>320</v>
      </c>
      <c r="B79" s="4" t="s">
        <v>190</v>
      </c>
      <c r="C79" s="4" t="s">
        <v>191</v>
      </c>
      <c r="D79" s="4" t="s">
        <v>338</v>
      </c>
      <c r="E79" s="4" t="s">
        <v>339</v>
      </c>
      <c r="F79" s="4" t="s">
        <v>120</v>
      </c>
      <c r="G79" s="4" t="s">
        <v>121</v>
      </c>
      <c r="H79" s="4" t="s">
        <v>340</v>
      </c>
      <c r="I79" s="10">
        <v>25785.81</v>
      </c>
      <c r="J79" s="10">
        <v>14509.68</v>
      </c>
      <c r="K79" s="10">
        <v>12532.37</v>
      </c>
      <c r="L79" s="10">
        <v>20101.28</v>
      </c>
      <c r="M79" s="10">
        <v>18460.32</v>
      </c>
      <c r="N79" s="10">
        <v>21797.040000000001</v>
      </c>
      <c r="O79" s="10">
        <v>27141.52</v>
      </c>
      <c r="P79" s="10">
        <v>25036.720000000001</v>
      </c>
      <c r="Q79" s="10">
        <v>26425.919999999998</v>
      </c>
      <c r="R79" s="10">
        <v>21739.200000000001</v>
      </c>
      <c r="S79" s="10">
        <v>24876.06</v>
      </c>
      <c r="T79" s="10">
        <v>21590.41</v>
      </c>
      <c r="U79" s="125">
        <f t="shared" si="5"/>
        <v>259996.33000000005</v>
      </c>
      <c r="W79" s="74" t="str">
        <f t="shared" si="6"/>
        <v>151001175874</v>
      </c>
      <c r="X79" s="94">
        <f>VLOOKUP(W79,Factors!$F$4:$H$6200,3,FALSE)</f>
        <v>0</v>
      </c>
      <c r="Y79" s="74" t="str">
        <f>VLOOKUP(W79,Factors!$F$4:$H$6200,2,FALSE)</f>
        <v>Direct-OR</v>
      </c>
      <c r="Z79" s="92">
        <f t="shared" si="7"/>
        <v>0</v>
      </c>
      <c r="AA79" s="92">
        <f t="shared" si="8"/>
        <v>259996.33000000005</v>
      </c>
      <c r="AB79" s="92">
        <f t="shared" si="9"/>
        <v>259996.33000000005</v>
      </c>
    </row>
    <row r="80" spans="1:28" ht="15.75" thickBot="1" x14ac:dyDescent="0.3">
      <c r="A80" s="141" t="s">
        <v>320</v>
      </c>
      <c r="B80" s="4" t="s">
        <v>190</v>
      </c>
      <c r="C80" s="4" t="s">
        <v>191</v>
      </c>
      <c r="D80" s="4" t="s">
        <v>338</v>
      </c>
      <c r="E80" s="4" t="s">
        <v>339</v>
      </c>
      <c r="F80" s="4" t="s">
        <v>122</v>
      </c>
      <c r="G80" s="4" t="s">
        <v>123</v>
      </c>
      <c r="H80" s="4" t="s">
        <v>340</v>
      </c>
      <c r="I80" s="8">
        <v>2405.0500000000002</v>
      </c>
      <c r="J80" s="8">
        <v>1227.33</v>
      </c>
      <c r="K80" s="8">
        <v>1943.35</v>
      </c>
      <c r="L80" s="8">
        <v>2967.69</v>
      </c>
      <c r="M80" s="8">
        <v>3311.61</v>
      </c>
      <c r="N80" s="8">
        <v>3546.2</v>
      </c>
      <c r="O80" s="8">
        <v>4963.2700000000004</v>
      </c>
      <c r="P80" s="8">
        <v>3760.66</v>
      </c>
      <c r="Q80" s="8">
        <v>3780.63</v>
      </c>
      <c r="R80" s="8">
        <v>2466.9899999999998</v>
      </c>
      <c r="S80" s="8">
        <v>2664.53</v>
      </c>
      <c r="T80" s="8">
        <v>2143.8000000000002</v>
      </c>
      <c r="U80" s="125">
        <f t="shared" si="5"/>
        <v>35181.11</v>
      </c>
      <c r="W80" s="74" t="str">
        <f t="shared" si="6"/>
        <v>151001175874</v>
      </c>
      <c r="X80" s="94">
        <f>VLOOKUP(W80,Factors!$F$4:$H$6200,3,FALSE)</f>
        <v>0</v>
      </c>
      <c r="Y80" s="74" t="str">
        <f>VLOOKUP(W80,Factors!$F$4:$H$6200,2,FALSE)</f>
        <v>Direct-OR</v>
      </c>
      <c r="Z80" s="92">
        <f t="shared" si="7"/>
        <v>0</v>
      </c>
      <c r="AA80" s="92">
        <f t="shared" si="8"/>
        <v>35181.11</v>
      </c>
      <c r="AB80" s="92">
        <f t="shared" si="9"/>
        <v>35181.11</v>
      </c>
    </row>
    <row r="81" spans="1:28" ht="15.75" thickBot="1" x14ac:dyDescent="0.3">
      <c r="A81" s="141" t="s">
        <v>320</v>
      </c>
      <c r="B81" s="4" t="s">
        <v>190</v>
      </c>
      <c r="C81" s="4" t="s">
        <v>191</v>
      </c>
      <c r="D81" s="4" t="s">
        <v>338</v>
      </c>
      <c r="E81" s="4" t="s">
        <v>339</v>
      </c>
      <c r="F81" s="4" t="s">
        <v>112</v>
      </c>
      <c r="G81" s="4" t="s">
        <v>113</v>
      </c>
      <c r="H81" s="4" t="s">
        <v>340</v>
      </c>
      <c r="I81" s="10">
        <v>3865.82</v>
      </c>
      <c r="J81" s="10">
        <v>3442.06</v>
      </c>
      <c r="K81" s="10">
        <v>3986.93</v>
      </c>
      <c r="L81" s="10">
        <v>3890.92</v>
      </c>
      <c r="M81" s="10">
        <v>3504.86</v>
      </c>
      <c r="N81" s="10">
        <v>3741.86</v>
      </c>
      <c r="O81" s="10">
        <v>3875.35</v>
      </c>
      <c r="P81" s="10">
        <v>3601.28</v>
      </c>
      <c r="Q81" s="10">
        <v>3884.59</v>
      </c>
      <c r="R81" s="10">
        <v>4061.25</v>
      </c>
      <c r="S81" s="10">
        <v>3708.03</v>
      </c>
      <c r="T81" s="10">
        <v>3884.59</v>
      </c>
      <c r="U81" s="125">
        <f t="shared" si="5"/>
        <v>45447.539999999994</v>
      </c>
      <c r="W81" s="74" t="str">
        <f t="shared" si="6"/>
        <v>151001175874</v>
      </c>
      <c r="X81" s="94">
        <f>VLOOKUP(W81,Factors!$F$4:$H$6200,3,FALSE)</f>
        <v>0</v>
      </c>
      <c r="Y81" s="74" t="str">
        <f>VLOOKUP(W81,Factors!$F$4:$H$6200,2,FALSE)</f>
        <v>Direct-OR</v>
      </c>
      <c r="Z81" s="92">
        <f t="shared" si="7"/>
        <v>0</v>
      </c>
      <c r="AA81" s="92">
        <f t="shared" si="8"/>
        <v>45447.539999999994</v>
      </c>
      <c r="AB81" s="92">
        <f t="shared" si="9"/>
        <v>45447.539999999994</v>
      </c>
    </row>
    <row r="82" spans="1:28" ht="15.75" thickBot="1" x14ac:dyDescent="0.3">
      <c r="A82" s="141" t="s">
        <v>320</v>
      </c>
      <c r="B82" s="4" t="s">
        <v>190</v>
      </c>
      <c r="C82" s="4" t="s">
        <v>191</v>
      </c>
      <c r="D82" s="4" t="s">
        <v>346</v>
      </c>
      <c r="E82" s="4" t="s">
        <v>347</v>
      </c>
      <c r="F82" s="4" t="s">
        <v>118</v>
      </c>
      <c r="G82" s="4" t="s">
        <v>119</v>
      </c>
      <c r="H82" s="4" t="s">
        <v>348</v>
      </c>
      <c r="I82" s="8">
        <v>37.909999999999997</v>
      </c>
      <c r="J82" s="13">
        <v>0</v>
      </c>
      <c r="K82" s="7"/>
      <c r="L82" s="7"/>
      <c r="M82" s="7"/>
      <c r="N82" s="7"/>
      <c r="O82" s="7"/>
      <c r="P82" s="7"/>
      <c r="Q82" s="7"/>
      <c r="R82" s="7"/>
      <c r="S82" s="7"/>
      <c r="T82" s="7"/>
      <c r="U82" s="125">
        <f t="shared" si="5"/>
        <v>37.909999999999997</v>
      </c>
      <c r="W82" s="74" t="str">
        <f t="shared" si="6"/>
        <v>151002090874</v>
      </c>
      <c r="X82" s="94">
        <f>VLOOKUP(W82,Factors!$F$4:$H$6200,3,FALSE)</f>
        <v>0</v>
      </c>
      <c r="Y82" s="74" t="str">
        <f>VLOOKUP(W82,Factors!$F$4:$H$6200,2,FALSE)</f>
        <v>Direct-OR</v>
      </c>
      <c r="Z82" s="92">
        <f t="shared" si="7"/>
        <v>0</v>
      </c>
      <c r="AA82" s="92">
        <f t="shared" si="8"/>
        <v>37.909999999999997</v>
      </c>
      <c r="AB82" s="92">
        <f t="shared" si="9"/>
        <v>37.909999999999997</v>
      </c>
    </row>
    <row r="83" spans="1:28" ht="15.75" thickBot="1" x14ac:dyDescent="0.3">
      <c r="A83" s="141" t="s">
        <v>320</v>
      </c>
      <c r="B83" s="4" t="s">
        <v>190</v>
      </c>
      <c r="C83" s="4" t="s">
        <v>191</v>
      </c>
      <c r="D83" s="4" t="s">
        <v>346</v>
      </c>
      <c r="E83" s="4" t="s">
        <v>347</v>
      </c>
      <c r="F83" s="4" t="s">
        <v>120</v>
      </c>
      <c r="G83" s="4" t="s">
        <v>121</v>
      </c>
      <c r="H83" s="4" t="s">
        <v>348</v>
      </c>
      <c r="I83" s="10">
        <v>20623.05</v>
      </c>
      <c r="J83" s="10">
        <v>16983.759999999998</v>
      </c>
      <c r="K83" s="10">
        <v>13708.54</v>
      </c>
      <c r="L83" s="10">
        <v>18427.5</v>
      </c>
      <c r="M83" s="10">
        <v>16224</v>
      </c>
      <c r="N83" s="10">
        <v>19344</v>
      </c>
      <c r="O83" s="10">
        <v>13665.6</v>
      </c>
      <c r="P83" s="10">
        <v>11232</v>
      </c>
      <c r="Q83" s="10">
        <v>17922.150000000001</v>
      </c>
      <c r="R83" s="10">
        <v>15681.67</v>
      </c>
      <c r="S83" s="10">
        <v>16368.7</v>
      </c>
      <c r="T83" s="10">
        <v>17565.48</v>
      </c>
      <c r="U83" s="125">
        <f t="shared" si="5"/>
        <v>197746.45000000004</v>
      </c>
      <c r="W83" s="74" t="str">
        <f t="shared" si="6"/>
        <v>151002090874</v>
      </c>
      <c r="X83" s="94">
        <f>VLOOKUP(W83,Factors!$F$4:$H$6200,3,FALSE)</f>
        <v>0</v>
      </c>
      <c r="Y83" s="74" t="str">
        <f>VLOOKUP(W83,Factors!$F$4:$H$6200,2,FALSE)</f>
        <v>Direct-OR</v>
      </c>
      <c r="Z83" s="92">
        <f t="shared" si="7"/>
        <v>0</v>
      </c>
      <c r="AA83" s="92">
        <f t="shared" si="8"/>
        <v>197746.45000000004</v>
      </c>
      <c r="AB83" s="92">
        <f t="shared" si="9"/>
        <v>197746.45000000004</v>
      </c>
    </row>
    <row r="84" spans="1:28" ht="15.75" thickBot="1" x14ac:dyDescent="0.3">
      <c r="A84" s="141" t="s">
        <v>320</v>
      </c>
      <c r="B84" s="4" t="s">
        <v>190</v>
      </c>
      <c r="C84" s="4" t="s">
        <v>191</v>
      </c>
      <c r="D84" s="4" t="s">
        <v>346</v>
      </c>
      <c r="E84" s="4" t="s">
        <v>347</v>
      </c>
      <c r="F84" s="4" t="s">
        <v>122</v>
      </c>
      <c r="G84" s="4" t="s">
        <v>123</v>
      </c>
      <c r="H84" s="4" t="s">
        <v>348</v>
      </c>
      <c r="I84" s="8">
        <v>1009.36</v>
      </c>
      <c r="J84" s="8">
        <v>1876.6</v>
      </c>
      <c r="K84" s="8">
        <v>2325.38</v>
      </c>
      <c r="L84" s="8">
        <v>1813.51</v>
      </c>
      <c r="M84" s="8">
        <v>1225.8900000000001</v>
      </c>
      <c r="N84" s="8">
        <v>2603.25</v>
      </c>
      <c r="O84" s="8">
        <v>292.5</v>
      </c>
      <c r="P84" s="8">
        <v>1287</v>
      </c>
      <c r="Q84" s="8">
        <v>2876.6</v>
      </c>
      <c r="R84" s="8">
        <v>3662.95</v>
      </c>
      <c r="S84" s="8">
        <v>3326.9</v>
      </c>
      <c r="T84" s="8">
        <v>3818.11</v>
      </c>
      <c r="U84" s="125">
        <f t="shared" si="5"/>
        <v>26118.050000000003</v>
      </c>
      <c r="W84" s="74" t="str">
        <f t="shared" si="6"/>
        <v>151002090874</v>
      </c>
      <c r="X84" s="94">
        <f>VLOOKUP(W84,Factors!$F$4:$H$6200,3,FALSE)</f>
        <v>0</v>
      </c>
      <c r="Y84" s="74" t="str">
        <f>VLOOKUP(W84,Factors!$F$4:$H$6200,2,FALSE)</f>
        <v>Direct-OR</v>
      </c>
      <c r="Z84" s="92">
        <f t="shared" si="7"/>
        <v>0</v>
      </c>
      <c r="AA84" s="92">
        <f t="shared" si="8"/>
        <v>26118.050000000003</v>
      </c>
      <c r="AB84" s="92">
        <f t="shared" si="9"/>
        <v>26118.050000000003</v>
      </c>
    </row>
    <row r="85" spans="1:28" ht="15.75" thickBot="1" x14ac:dyDescent="0.3">
      <c r="A85" s="141" t="s">
        <v>320</v>
      </c>
      <c r="B85" s="4" t="s">
        <v>190</v>
      </c>
      <c r="C85" s="4" t="s">
        <v>191</v>
      </c>
      <c r="D85" s="4" t="s">
        <v>346</v>
      </c>
      <c r="E85" s="4" t="s">
        <v>347</v>
      </c>
      <c r="F85" s="4" t="s">
        <v>112</v>
      </c>
      <c r="G85" s="4" t="s">
        <v>113</v>
      </c>
      <c r="H85" s="4" t="s">
        <v>348</v>
      </c>
      <c r="I85" s="10">
        <v>2897.97</v>
      </c>
      <c r="J85" s="10">
        <v>2608.08</v>
      </c>
      <c r="K85" s="10">
        <v>2807.93</v>
      </c>
      <c r="L85" s="10">
        <v>2941.07</v>
      </c>
      <c r="M85" s="10">
        <v>2597.65</v>
      </c>
      <c r="N85" s="10">
        <v>2853.16</v>
      </c>
      <c r="O85" s="10">
        <v>2768.12</v>
      </c>
      <c r="P85" s="10">
        <v>2682.68</v>
      </c>
      <c r="Q85" s="10">
        <v>2828.57</v>
      </c>
      <c r="R85" s="10">
        <v>2957.13</v>
      </c>
      <c r="S85" s="10">
        <v>2708.63</v>
      </c>
      <c r="T85" s="10">
        <v>2828.55</v>
      </c>
      <c r="U85" s="125">
        <f t="shared" si="5"/>
        <v>33479.54</v>
      </c>
      <c r="W85" s="74" t="str">
        <f t="shared" si="6"/>
        <v>151002090874</v>
      </c>
      <c r="X85" s="94">
        <f>VLOOKUP(W85,Factors!$F$4:$H$6200,3,FALSE)</f>
        <v>0</v>
      </c>
      <c r="Y85" s="74" t="str">
        <f>VLOOKUP(W85,Factors!$F$4:$H$6200,2,FALSE)</f>
        <v>Direct-OR</v>
      </c>
      <c r="Z85" s="92">
        <f t="shared" si="7"/>
        <v>0</v>
      </c>
      <c r="AA85" s="92">
        <f t="shared" si="8"/>
        <v>33479.54</v>
      </c>
      <c r="AB85" s="92">
        <f t="shared" si="9"/>
        <v>33479.54</v>
      </c>
    </row>
    <row r="86" spans="1:28" ht="15.75" thickBot="1" x14ac:dyDescent="0.3">
      <c r="A86" s="141" t="s">
        <v>320</v>
      </c>
      <c r="B86" s="4" t="s">
        <v>194</v>
      </c>
      <c r="C86" s="4" t="s">
        <v>195</v>
      </c>
      <c r="D86" s="4" t="s">
        <v>346</v>
      </c>
      <c r="E86" s="4" t="s">
        <v>347</v>
      </c>
      <c r="F86" s="4" t="s">
        <v>118</v>
      </c>
      <c r="G86" s="4" t="s">
        <v>119</v>
      </c>
      <c r="H86" s="4" t="s">
        <v>348</v>
      </c>
      <c r="I86" s="8">
        <v>31610.11</v>
      </c>
      <c r="J86" s="8">
        <v>39803.160000000003</v>
      </c>
      <c r="K86" s="8">
        <v>48769.4</v>
      </c>
      <c r="L86" s="8">
        <v>29117.040000000001</v>
      </c>
      <c r="M86" s="8">
        <v>41776.71</v>
      </c>
      <c r="N86" s="8">
        <v>35004.51</v>
      </c>
      <c r="O86" s="8">
        <v>21654.9</v>
      </c>
      <c r="P86" s="8">
        <v>46413.43</v>
      </c>
      <c r="Q86" s="8">
        <v>19025.04</v>
      </c>
      <c r="R86" s="8">
        <v>23027.19</v>
      </c>
      <c r="S86" s="8">
        <v>36630.199999999997</v>
      </c>
      <c r="T86" s="8">
        <v>46748.18</v>
      </c>
      <c r="U86" s="125">
        <f t="shared" si="5"/>
        <v>419579.87</v>
      </c>
      <c r="W86" s="74" t="str">
        <f t="shared" si="6"/>
        <v>155062090874</v>
      </c>
      <c r="X86" s="94">
        <f>VLOOKUP(W86,Factors!$F$4:$H$6200,3,FALSE)</f>
        <v>0</v>
      </c>
      <c r="Y86" s="74" t="str">
        <f>VLOOKUP(W86,Factors!$F$4:$H$6200,2,FALSE)</f>
        <v>Direct-OR</v>
      </c>
      <c r="Z86" s="92">
        <f t="shared" si="7"/>
        <v>0</v>
      </c>
      <c r="AA86" s="92">
        <f t="shared" si="8"/>
        <v>419579.87</v>
      </c>
      <c r="AB86" s="92">
        <f t="shared" si="9"/>
        <v>419579.87</v>
      </c>
    </row>
    <row r="87" spans="1:28" ht="15.75" thickBot="1" x14ac:dyDescent="0.3">
      <c r="A87" s="141" t="s">
        <v>320</v>
      </c>
      <c r="B87" s="4" t="s">
        <v>194</v>
      </c>
      <c r="C87" s="4" t="s">
        <v>195</v>
      </c>
      <c r="D87" s="4" t="s">
        <v>346</v>
      </c>
      <c r="E87" s="4" t="s">
        <v>347</v>
      </c>
      <c r="F87" s="4" t="s">
        <v>120</v>
      </c>
      <c r="G87" s="4" t="s">
        <v>121</v>
      </c>
      <c r="H87" s="4" t="s">
        <v>348</v>
      </c>
      <c r="I87" s="10">
        <v>631666.66</v>
      </c>
      <c r="J87" s="10">
        <v>519519.84</v>
      </c>
      <c r="K87" s="10">
        <v>543632.04</v>
      </c>
      <c r="L87" s="10">
        <v>654883.88</v>
      </c>
      <c r="M87" s="10">
        <v>581766.69999999995</v>
      </c>
      <c r="N87" s="10">
        <v>650563.81000000006</v>
      </c>
      <c r="O87" s="10">
        <v>657519.35</v>
      </c>
      <c r="P87" s="10">
        <v>598887.62</v>
      </c>
      <c r="Q87" s="10">
        <v>654819.73</v>
      </c>
      <c r="R87" s="10">
        <v>618959.51</v>
      </c>
      <c r="S87" s="10">
        <v>585251.32999999996</v>
      </c>
      <c r="T87" s="10">
        <v>562985.42000000004</v>
      </c>
      <c r="U87" s="125">
        <f t="shared" si="5"/>
        <v>7260455.8900000006</v>
      </c>
      <c r="W87" s="74" t="str">
        <f t="shared" si="6"/>
        <v>155062090874</v>
      </c>
      <c r="X87" s="94">
        <f>VLOOKUP(W87,Factors!$F$4:$H$6200,3,FALSE)</f>
        <v>0</v>
      </c>
      <c r="Y87" s="74" t="str">
        <f>VLOOKUP(W87,Factors!$F$4:$H$6200,2,FALSE)</f>
        <v>Direct-OR</v>
      </c>
      <c r="Z87" s="92">
        <f t="shared" si="7"/>
        <v>0</v>
      </c>
      <c r="AA87" s="92">
        <f t="shared" si="8"/>
        <v>7260455.8900000006</v>
      </c>
      <c r="AB87" s="92">
        <f t="shared" si="9"/>
        <v>7260455.8900000006</v>
      </c>
    </row>
    <row r="88" spans="1:28" ht="15.75" thickBot="1" x14ac:dyDescent="0.3">
      <c r="A88" s="141" t="s">
        <v>320</v>
      </c>
      <c r="B88" s="4" t="s">
        <v>194</v>
      </c>
      <c r="C88" s="4" t="s">
        <v>195</v>
      </c>
      <c r="D88" s="4" t="s">
        <v>346</v>
      </c>
      <c r="E88" s="4" t="s">
        <v>347</v>
      </c>
      <c r="F88" s="4" t="s">
        <v>122</v>
      </c>
      <c r="G88" s="4" t="s">
        <v>123</v>
      </c>
      <c r="H88" s="4" t="s">
        <v>348</v>
      </c>
      <c r="I88" s="8">
        <v>88692.5</v>
      </c>
      <c r="J88" s="8">
        <v>48269.33</v>
      </c>
      <c r="K88" s="8">
        <v>65921.539999999994</v>
      </c>
      <c r="L88" s="8">
        <v>60219.89</v>
      </c>
      <c r="M88" s="8">
        <v>59140.4</v>
      </c>
      <c r="N88" s="8">
        <v>58332.87</v>
      </c>
      <c r="O88" s="8">
        <v>55984.67</v>
      </c>
      <c r="P88" s="8">
        <v>96611.520000000004</v>
      </c>
      <c r="Q88" s="8">
        <v>92471.9</v>
      </c>
      <c r="R88" s="8">
        <v>63663.59</v>
      </c>
      <c r="S88" s="8">
        <v>65354.69</v>
      </c>
      <c r="T88" s="8">
        <v>64345.67</v>
      </c>
      <c r="U88" s="125">
        <f t="shared" si="5"/>
        <v>819008.57</v>
      </c>
      <c r="W88" s="74" t="str">
        <f t="shared" si="6"/>
        <v>155062090874</v>
      </c>
      <c r="X88" s="94">
        <f>VLOOKUP(W88,Factors!$F$4:$H$6200,3,FALSE)</f>
        <v>0</v>
      </c>
      <c r="Y88" s="74" t="str">
        <f>VLOOKUP(W88,Factors!$F$4:$H$6200,2,FALSE)</f>
        <v>Direct-OR</v>
      </c>
      <c r="Z88" s="92">
        <f t="shared" si="7"/>
        <v>0</v>
      </c>
      <c r="AA88" s="92">
        <f t="shared" si="8"/>
        <v>819008.57</v>
      </c>
      <c r="AB88" s="92">
        <f t="shared" si="9"/>
        <v>819008.57</v>
      </c>
    </row>
    <row r="89" spans="1:28" ht="15.75" thickBot="1" x14ac:dyDescent="0.3">
      <c r="A89" s="141" t="s">
        <v>320</v>
      </c>
      <c r="B89" s="4" t="s">
        <v>194</v>
      </c>
      <c r="C89" s="4" t="s">
        <v>195</v>
      </c>
      <c r="D89" s="4" t="s">
        <v>346</v>
      </c>
      <c r="E89" s="4" t="s">
        <v>347</v>
      </c>
      <c r="F89" s="4" t="s">
        <v>124</v>
      </c>
      <c r="G89" s="4" t="s">
        <v>125</v>
      </c>
      <c r="H89" s="4" t="s">
        <v>348</v>
      </c>
      <c r="I89" s="10">
        <v>30081.66</v>
      </c>
      <c r="J89" s="10">
        <v>30193.94</v>
      </c>
      <c r="K89" s="10">
        <v>33652.44</v>
      </c>
      <c r="L89" s="10">
        <v>110432.12</v>
      </c>
      <c r="M89" s="10">
        <v>29029</v>
      </c>
      <c r="N89" s="10">
        <v>31001</v>
      </c>
      <c r="O89" s="10">
        <v>29638</v>
      </c>
      <c r="P89" s="10">
        <v>30820</v>
      </c>
      <c r="Q89" s="10">
        <v>29142.959999999999</v>
      </c>
      <c r="R89" s="10">
        <v>33041.879999999997</v>
      </c>
      <c r="S89" s="10">
        <v>32718.54</v>
      </c>
      <c r="T89" s="10">
        <v>32347.26</v>
      </c>
      <c r="U89" s="125">
        <f t="shared" si="5"/>
        <v>452098.80000000005</v>
      </c>
      <c r="W89" s="74" t="str">
        <f t="shared" si="6"/>
        <v>155062090874</v>
      </c>
      <c r="X89" s="94">
        <f>VLOOKUP(W89,Factors!$F$4:$H$6200,3,FALSE)</f>
        <v>0</v>
      </c>
      <c r="Y89" s="74" t="str">
        <f>VLOOKUP(W89,Factors!$F$4:$H$6200,2,FALSE)</f>
        <v>Direct-OR</v>
      </c>
      <c r="Z89" s="92">
        <f t="shared" si="7"/>
        <v>0</v>
      </c>
      <c r="AA89" s="92">
        <f t="shared" si="8"/>
        <v>452098.80000000005</v>
      </c>
      <c r="AB89" s="92">
        <f t="shared" si="9"/>
        <v>452098.80000000005</v>
      </c>
    </row>
    <row r="90" spans="1:28" ht="15.75" thickBot="1" x14ac:dyDescent="0.3">
      <c r="A90" s="141" t="s">
        <v>320</v>
      </c>
      <c r="B90" s="4" t="s">
        <v>194</v>
      </c>
      <c r="C90" s="4" t="s">
        <v>195</v>
      </c>
      <c r="D90" s="4" t="s">
        <v>346</v>
      </c>
      <c r="E90" s="4" t="s">
        <v>347</v>
      </c>
      <c r="F90" s="4" t="s">
        <v>110</v>
      </c>
      <c r="G90" s="4" t="s">
        <v>111</v>
      </c>
      <c r="H90" s="4" t="s">
        <v>348</v>
      </c>
      <c r="I90" s="7"/>
      <c r="J90" s="7"/>
      <c r="K90" s="8">
        <v>86115.81</v>
      </c>
      <c r="L90" s="8">
        <v>-86115.81</v>
      </c>
      <c r="M90" s="7"/>
      <c r="N90" s="7"/>
      <c r="O90" s="7"/>
      <c r="P90" s="7"/>
      <c r="Q90" s="7"/>
      <c r="R90" s="7"/>
      <c r="S90" s="7"/>
      <c r="T90" s="7"/>
      <c r="U90" s="125">
        <f t="shared" si="5"/>
        <v>0</v>
      </c>
      <c r="W90" s="74" t="str">
        <f t="shared" si="6"/>
        <v>155062090874</v>
      </c>
      <c r="X90" s="94">
        <f>VLOOKUP(W90,Factors!$F$4:$H$6200,3,FALSE)</f>
        <v>0</v>
      </c>
      <c r="Y90" s="74" t="str">
        <f>VLOOKUP(W90,Factors!$F$4:$H$6200,2,FALSE)</f>
        <v>Direct-OR</v>
      </c>
      <c r="Z90" s="92">
        <f t="shared" si="7"/>
        <v>0</v>
      </c>
      <c r="AA90" s="92">
        <f t="shared" si="8"/>
        <v>0</v>
      </c>
      <c r="AB90" s="92">
        <f t="shared" si="9"/>
        <v>0</v>
      </c>
    </row>
    <row r="91" spans="1:28" ht="15.75" thickBot="1" x14ac:dyDescent="0.3">
      <c r="A91" s="141" t="s">
        <v>320</v>
      </c>
      <c r="B91" s="4" t="s">
        <v>194</v>
      </c>
      <c r="C91" s="4" t="s">
        <v>195</v>
      </c>
      <c r="D91" s="4" t="s">
        <v>346</v>
      </c>
      <c r="E91" s="4" t="s">
        <v>347</v>
      </c>
      <c r="F91" s="4" t="s">
        <v>112</v>
      </c>
      <c r="G91" s="4" t="s">
        <v>113</v>
      </c>
      <c r="H91" s="4" t="s">
        <v>348</v>
      </c>
      <c r="I91" s="10">
        <v>99754.76</v>
      </c>
      <c r="J91" s="10">
        <v>93172.92</v>
      </c>
      <c r="K91" s="10">
        <v>101622.37</v>
      </c>
      <c r="L91" s="10">
        <v>106746.7</v>
      </c>
      <c r="M91" s="10">
        <v>91636.09</v>
      </c>
      <c r="N91" s="10">
        <v>101615.31</v>
      </c>
      <c r="O91" s="10">
        <v>101839.8</v>
      </c>
      <c r="P91" s="10">
        <v>97641.8</v>
      </c>
      <c r="Q91" s="10">
        <v>102025.77</v>
      </c>
      <c r="R91" s="10">
        <v>111565.63</v>
      </c>
      <c r="S91" s="10">
        <v>97591.42</v>
      </c>
      <c r="T91" s="10">
        <v>99908.41</v>
      </c>
      <c r="U91" s="125">
        <f t="shared" si="5"/>
        <v>1205120.98</v>
      </c>
      <c r="W91" s="74" t="str">
        <f t="shared" si="6"/>
        <v>155062090874</v>
      </c>
      <c r="X91" s="94">
        <f>VLOOKUP(W91,Factors!$F$4:$H$6200,3,FALSE)</f>
        <v>0</v>
      </c>
      <c r="Y91" s="74" t="str">
        <f>VLOOKUP(W91,Factors!$F$4:$H$6200,2,FALSE)</f>
        <v>Direct-OR</v>
      </c>
      <c r="Z91" s="92">
        <f t="shared" si="7"/>
        <v>0</v>
      </c>
      <c r="AA91" s="92">
        <f t="shared" si="8"/>
        <v>1205120.98</v>
      </c>
      <c r="AB91" s="92">
        <f t="shared" si="9"/>
        <v>1205120.98</v>
      </c>
    </row>
    <row r="92" spans="1:28" ht="15.75" thickBot="1" x14ac:dyDescent="0.3">
      <c r="A92" s="141" t="s">
        <v>320</v>
      </c>
      <c r="B92" s="4" t="s">
        <v>298</v>
      </c>
      <c r="C92" s="4" t="s">
        <v>299</v>
      </c>
      <c r="D92" s="4" t="s">
        <v>338</v>
      </c>
      <c r="E92" s="4" t="s">
        <v>339</v>
      </c>
      <c r="F92" s="4" t="s">
        <v>118</v>
      </c>
      <c r="G92" s="4" t="s">
        <v>119</v>
      </c>
      <c r="H92" s="4" t="s">
        <v>340</v>
      </c>
      <c r="I92" s="7"/>
      <c r="J92" s="7"/>
      <c r="K92" s="8">
        <v>39</v>
      </c>
      <c r="L92" s="7"/>
      <c r="M92" s="8">
        <v>390</v>
      </c>
      <c r="N92" s="8">
        <v>429</v>
      </c>
      <c r="O92" s="8">
        <v>429</v>
      </c>
      <c r="P92" s="8">
        <v>624</v>
      </c>
      <c r="Q92" s="7"/>
      <c r="R92" s="8">
        <v>278.45999999999998</v>
      </c>
      <c r="S92" s="8">
        <v>517.14</v>
      </c>
      <c r="T92" s="8">
        <v>377.91</v>
      </c>
      <c r="U92" s="125">
        <f t="shared" si="5"/>
        <v>3084.5099999999998</v>
      </c>
      <c r="W92" s="74" t="str">
        <f t="shared" si="6"/>
        <v>155071175874</v>
      </c>
      <c r="X92" s="94">
        <f>VLOOKUP(W92,Factors!$F$4:$H$6200,3,FALSE)</f>
        <v>6.25E-2</v>
      </c>
      <c r="Y92" s="74" t="str">
        <f>VLOOKUP(W92,Factors!$F$4:$H$6200,2,FALSE)</f>
        <v>Perimeter</v>
      </c>
      <c r="Z92" s="92">
        <f t="shared" si="7"/>
        <v>192.78187499999999</v>
      </c>
      <c r="AA92" s="92">
        <f t="shared" si="8"/>
        <v>2891.7281249999996</v>
      </c>
      <c r="AB92" s="92">
        <f t="shared" si="9"/>
        <v>3084.5099999999998</v>
      </c>
    </row>
    <row r="93" spans="1:28" ht="15.75" thickBot="1" x14ac:dyDescent="0.3">
      <c r="A93" s="141" t="s">
        <v>320</v>
      </c>
      <c r="B93" s="4" t="s">
        <v>298</v>
      </c>
      <c r="C93" s="4" t="s">
        <v>299</v>
      </c>
      <c r="D93" s="4" t="s">
        <v>338</v>
      </c>
      <c r="E93" s="4" t="s">
        <v>339</v>
      </c>
      <c r="F93" s="4" t="s">
        <v>120</v>
      </c>
      <c r="G93" s="4" t="s">
        <v>121</v>
      </c>
      <c r="H93" s="4" t="s">
        <v>340</v>
      </c>
      <c r="I93" s="10">
        <v>12131.21</v>
      </c>
      <c r="J93" s="10">
        <v>10008.25</v>
      </c>
      <c r="K93" s="10">
        <v>11446.51</v>
      </c>
      <c r="L93" s="10">
        <v>13416</v>
      </c>
      <c r="M93" s="10">
        <v>11232</v>
      </c>
      <c r="N93" s="10">
        <v>12636</v>
      </c>
      <c r="O93" s="10">
        <v>13260</v>
      </c>
      <c r="P93" s="10">
        <v>10920</v>
      </c>
      <c r="Q93" s="10">
        <v>10999.19</v>
      </c>
      <c r="R93" s="10">
        <v>9706.32</v>
      </c>
      <c r="S93" s="10">
        <v>10024.56</v>
      </c>
      <c r="T93" s="10">
        <v>12252.24</v>
      </c>
      <c r="U93" s="125">
        <f t="shared" si="5"/>
        <v>138032.28</v>
      </c>
      <c r="W93" s="74" t="str">
        <f t="shared" si="6"/>
        <v>155071175874</v>
      </c>
      <c r="X93" s="94">
        <f>VLOOKUP(W93,Factors!$F$4:$H$6200,3,FALSE)</f>
        <v>6.25E-2</v>
      </c>
      <c r="Y93" s="74" t="str">
        <f>VLOOKUP(W93,Factors!$F$4:$H$6200,2,FALSE)</f>
        <v>Perimeter</v>
      </c>
      <c r="Z93" s="92">
        <f t="shared" si="7"/>
        <v>8627.0174999999999</v>
      </c>
      <c r="AA93" s="92">
        <f t="shared" si="8"/>
        <v>129405.2625</v>
      </c>
      <c r="AB93" s="92">
        <f t="shared" si="9"/>
        <v>138032.28</v>
      </c>
    </row>
    <row r="94" spans="1:28" ht="15.75" thickBot="1" x14ac:dyDescent="0.3">
      <c r="A94" s="141" t="s">
        <v>320</v>
      </c>
      <c r="B94" s="4" t="s">
        <v>298</v>
      </c>
      <c r="C94" s="4" t="s">
        <v>299</v>
      </c>
      <c r="D94" s="4" t="s">
        <v>338</v>
      </c>
      <c r="E94" s="4" t="s">
        <v>339</v>
      </c>
      <c r="F94" s="4" t="s">
        <v>122</v>
      </c>
      <c r="G94" s="4" t="s">
        <v>123</v>
      </c>
      <c r="H94" s="4" t="s">
        <v>340</v>
      </c>
      <c r="I94" s="8">
        <v>568.65</v>
      </c>
      <c r="J94" s="8">
        <v>170.6</v>
      </c>
      <c r="K94" s="8">
        <v>438.75</v>
      </c>
      <c r="L94" s="8">
        <v>58.5</v>
      </c>
      <c r="M94" s="8">
        <v>643.51</v>
      </c>
      <c r="N94" s="8">
        <v>1050</v>
      </c>
      <c r="O94" s="8">
        <v>58.5</v>
      </c>
      <c r="P94" s="7"/>
      <c r="Q94" s="8">
        <v>179.02</v>
      </c>
      <c r="R94" s="8">
        <v>208.85</v>
      </c>
      <c r="S94" s="8">
        <v>89.51</v>
      </c>
      <c r="T94" s="8">
        <v>283.45</v>
      </c>
      <c r="U94" s="125">
        <f t="shared" si="5"/>
        <v>3749.34</v>
      </c>
      <c r="W94" s="74" t="str">
        <f t="shared" si="6"/>
        <v>155071175874</v>
      </c>
      <c r="X94" s="94">
        <f>VLOOKUP(W94,Factors!$F$4:$H$6200,3,FALSE)</f>
        <v>6.25E-2</v>
      </c>
      <c r="Y94" s="74" t="str">
        <f>VLOOKUP(W94,Factors!$F$4:$H$6200,2,FALSE)</f>
        <v>Perimeter</v>
      </c>
      <c r="Z94" s="92">
        <f t="shared" si="7"/>
        <v>234.33375000000001</v>
      </c>
      <c r="AA94" s="92">
        <f t="shared" si="8"/>
        <v>3515.0062500000004</v>
      </c>
      <c r="AB94" s="92">
        <f t="shared" si="9"/>
        <v>3749.34</v>
      </c>
    </row>
    <row r="95" spans="1:28" ht="15.75" thickBot="1" x14ac:dyDescent="0.3">
      <c r="A95" s="141" t="s">
        <v>320</v>
      </c>
      <c r="B95" s="4" t="s">
        <v>298</v>
      </c>
      <c r="C95" s="4" t="s">
        <v>299</v>
      </c>
      <c r="D95" s="4" t="s">
        <v>338</v>
      </c>
      <c r="E95" s="4" t="s">
        <v>339</v>
      </c>
      <c r="F95" s="4" t="s">
        <v>124</v>
      </c>
      <c r="G95" s="4" t="s">
        <v>125</v>
      </c>
      <c r="H95" s="4" t="s">
        <v>340</v>
      </c>
      <c r="I95" s="11"/>
      <c r="J95" s="11"/>
      <c r="K95" s="11"/>
      <c r="L95" s="10">
        <v>58</v>
      </c>
      <c r="M95" s="10">
        <v>174</v>
      </c>
      <c r="N95" s="10">
        <v>232</v>
      </c>
      <c r="O95" s="10">
        <v>232</v>
      </c>
      <c r="P95" s="10">
        <v>345</v>
      </c>
      <c r="Q95" s="11"/>
      <c r="R95" s="10">
        <v>236.64</v>
      </c>
      <c r="S95" s="10">
        <v>473.28</v>
      </c>
      <c r="T95" s="10">
        <v>88.74</v>
      </c>
      <c r="U95" s="125">
        <f t="shared" si="5"/>
        <v>1839.6599999999999</v>
      </c>
      <c r="W95" s="74" t="str">
        <f t="shared" si="6"/>
        <v>155071175874</v>
      </c>
      <c r="X95" s="94">
        <f>VLOOKUP(W95,Factors!$F$4:$H$6200,3,FALSE)</f>
        <v>6.25E-2</v>
      </c>
      <c r="Y95" s="74" t="str">
        <f>VLOOKUP(W95,Factors!$F$4:$H$6200,2,FALSE)</f>
        <v>Perimeter</v>
      </c>
      <c r="Z95" s="92">
        <f t="shared" si="7"/>
        <v>114.97874999999999</v>
      </c>
      <c r="AA95" s="92">
        <f t="shared" si="8"/>
        <v>1724.6812499999999</v>
      </c>
      <c r="AB95" s="92">
        <f t="shared" si="9"/>
        <v>1839.6599999999999</v>
      </c>
    </row>
    <row r="96" spans="1:28" ht="15.75" thickBot="1" x14ac:dyDescent="0.3">
      <c r="A96" s="141" t="s">
        <v>320</v>
      </c>
      <c r="B96" s="4" t="s">
        <v>298</v>
      </c>
      <c r="C96" s="4" t="s">
        <v>299</v>
      </c>
      <c r="D96" s="4" t="s">
        <v>338</v>
      </c>
      <c r="E96" s="4" t="s">
        <v>339</v>
      </c>
      <c r="F96" s="4" t="s">
        <v>112</v>
      </c>
      <c r="G96" s="4" t="s">
        <v>113</v>
      </c>
      <c r="H96" s="4" t="s">
        <v>340</v>
      </c>
      <c r="I96" s="8">
        <v>1904.28</v>
      </c>
      <c r="J96" s="8">
        <v>1738.63</v>
      </c>
      <c r="K96" s="8">
        <v>1873.93</v>
      </c>
      <c r="L96" s="8">
        <v>1967.15</v>
      </c>
      <c r="M96" s="8">
        <v>1727.41</v>
      </c>
      <c r="N96" s="8">
        <v>1820.37</v>
      </c>
      <c r="O96" s="8">
        <v>1905.64</v>
      </c>
      <c r="P96" s="8">
        <v>1835.96</v>
      </c>
      <c r="Q96" s="8">
        <v>1911.35</v>
      </c>
      <c r="R96" s="8">
        <v>2030.53</v>
      </c>
      <c r="S96" s="8">
        <v>1867.35</v>
      </c>
      <c r="T96" s="8">
        <v>1945.19</v>
      </c>
      <c r="U96" s="125">
        <f t="shared" si="5"/>
        <v>22527.789999999994</v>
      </c>
      <c r="W96" s="74" t="str">
        <f t="shared" si="6"/>
        <v>155071175874</v>
      </c>
      <c r="X96" s="94">
        <f>VLOOKUP(W96,Factors!$F$4:$H$6200,3,FALSE)</f>
        <v>6.25E-2</v>
      </c>
      <c r="Y96" s="74" t="str">
        <f>VLOOKUP(W96,Factors!$F$4:$H$6200,2,FALSE)</f>
        <v>Perimeter</v>
      </c>
      <c r="Z96" s="92">
        <f t="shared" si="7"/>
        <v>1407.9868749999996</v>
      </c>
      <c r="AA96" s="92">
        <f t="shared" si="8"/>
        <v>21119.803124999995</v>
      </c>
      <c r="AB96" s="92">
        <f t="shared" si="9"/>
        <v>22527.789999999994</v>
      </c>
    </row>
    <row r="97" spans="1:28" ht="15.75" thickBot="1" x14ac:dyDescent="0.3">
      <c r="A97" s="141" t="s">
        <v>320</v>
      </c>
      <c r="B97" s="4" t="s">
        <v>298</v>
      </c>
      <c r="C97" s="4" t="s">
        <v>299</v>
      </c>
      <c r="D97" s="4" t="s">
        <v>346</v>
      </c>
      <c r="E97" s="4" t="s">
        <v>347</v>
      </c>
      <c r="F97" s="4" t="s">
        <v>118</v>
      </c>
      <c r="G97" s="4" t="s">
        <v>119</v>
      </c>
      <c r="H97" s="4" t="s">
        <v>348</v>
      </c>
      <c r="I97" s="8">
        <v>5229.26</v>
      </c>
      <c r="J97" s="8">
        <v>3591.07</v>
      </c>
      <c r="K97" s="8">
        <v>4437.1400000000003</v>
      </c>
      <c r="L97" s="8">
        <v>3717.81</v>
      </c>
      <c r="M97" s="8">
        <v>5211.7299999999996</v>
      </c>
      <c r="N97" s="8">
        <v>6610.59</v>
      </c>
      <c r="O97" s="8">
        <v>2618.6999999999998</v>
      </c>
      <c r="P97" s="8">
        <v>6064.08</v>
      </c>
      <c r="Q97" s="8">
        <v>4194.74</v>
      </c>
      <c r="R97" s="8">
        <v>6720.11</v>
      </c>
      <c r="S97" s="8">
        <v>3388.4</v>
      </c>
      <c r="T97" s="8">
        <v>8697.4</v>
      </c>
      <c r="U97" s="125">
        <f t="shared" si="5"/>
        <v>60481.030000000006</v>
      </c>
      <c r="W97" s="74" t="str">
        <f t="shared" si="6"/>
        <v>155072090874</v>
      </c>
      <c r="X97" s="94">
        <f>VLOOKUP(W97,Factors!$F$4:$H$6200,3,FALSE)</f>
        <v>6.25E-2</v>
      </c>
      <c r="Y97" s="74" t="str">
        <f>VLOOKUP(W97,Factors!$F$4:$H$6200,2,FALSE)</f>
        <v>Perimeter</v>
      </c>
      <c r="Z97" s="92">
        <f t="shared" si="7"/>
        <v>3780.0643750000004</v>
      </c>
      <c r="AA97" s="92">
        <f t="shared" si="8"/>
        <v>56700.965625000004</v>
      </c>
      <c r="AB97" s="92">
        <f t="shared" si="9"/>
        <v>60481.030000000006</v>
      </c>
    </row>
    <row r="98" spans="1:28" ht="15.75" thickBot="1" x14ac:dyDescent="0.3">
      <c r="A98" s="141" t="s">
        <v>320</v>
      </c>
      <c r="B98" s="4" t="s">
        <v>298</v>
      </c>
      <c r="C98" s="4" t="s">
        <v>299</v>
      </c>
      <c r="D98" s="4" t="s">
        <v>346</v>
      </c>
      <c r="E98" s="4" t="s">
        <v>347</v>
      </c>
      <c r="F98" s="4" t="s">
        <v>120</v>
      </c>
      <c r="G98" s="4" t="s">
        <v>121</v>
      </c>
      <c r="H98" s="4" t="s">
        <v>348</v>
      </c>
      <c r="I98" s="10">
        <v>114601.87</v>
      </c>
      <c r="J98" s="10">
        <v>92266.08</v>
      </c>
      <c r="K98" s="10">
        <v>99077.29</v>
      </c>
      <c r="L98" s="10">
        <v>116823.3</v>
      </c>
      <c r="M98" s="10">
        <v>110130.74</v>
      </c>
      <c r="N98" s="10">
        <v>117416.22</v>
      </c>
      <c r="O98" s="10">
        <v>122895.16</v>
      </c>
      <c r="P98" s="10">
        <v>109562.48</v>
      </c>
      <c r="Q98" s="10">
        <v>117718.65</v>
      </c>
      <c r="R98" s="10">
        <v>108198.33</v>
      </c>
      <c r="S98" s="10">
        <v>95532.43</v>
      </c>
      <c r="T98" s="10">
        <v>97508.58</v>
      </c>
      <c r="U98" s="125">
        <f t="shared" si="5"/>
        <v>1301731.1300000001</v>
      </c>
      <c r="W98" s="74" t="str">
        <f t="shared" si="6"/>
        <v>155072090874</v>
      </c>
      <c r="X98" s="94">
        <f>VLOOKUP(W98,Factors!$F$4:$H$6200,3,FALSE)</f>
        <v>6.25E-2</v>
      </c>
      <c r="Y98" s="74" t="str">
        <f>VLOOKUP(W98,Factors!$F$4:$H$6200,2,FALSE)</f>
        <v>Perimeter</v>
      </c>
      <c r="Z98" s="92">
        <f t="shared" si="7"/>
        <v>81358.195625000008</v>
      </c>
      <c r="AA98" s="92">
        <f t="shared" si="8"/>
        <v>1220372.9343750002</v>
      </c>
      <c r="AB98" s="92">
        <f t="shared" si="9"/>
        <v>1301731.1300000001</v>
      </c>
    </row>
    <row r="99" spans="1:28" ht="15.75" thickBot="1" x14ac:dyDescent="0.3">
      <c r="A99" s="141" t="s">
        <v>320</v>
      </c>
      <c r="B99" s="4" t="s">
        <v>298</v>
      </c>
      <c r="C99" s="4" t="s">
        <v>299</v>
      </c>
      <c r="D99" s="4" t="s">
        <v>346</v>
      </c>
      <c r="E99" s="4" t="s">
        <v>347</v>
      </c>
      <c r="F99" s="4" t="s">
        <v>122</v>
      </c>
      <c r="G99" s="4" t="s">
        <v>123</v>
      </c>
      <c r="H99" s="4" t="s">
        <v>348</v>
      </c>
      <c r="I99" s="8">
        <v>12122.88</v>
      </c>
      <c r="J99" s="8">
        <v>7488.55</v>
      </c>
      <c r="K99" s="8">
        <v>8394.64</v>
      </c>
      <c r="L99" s="8">
        <v>6593.25</v>
      </c>
      <c r="M99" s="8">
        <v>7229.91</v>
      </c>
      <c r="N99" s="8">
        <v>3982.63</v>
      </c>
      <c r="O99" s="8">
        <v>2489.4899999999998</v>
      </c>
      <c r="P99" s="8">
        <v>2971.78</v>
      </c>
      <c r="Q99" s="8">
        <v>6417</v>
      </c>
      <c r="R99" s="8">
        <v>5215.9799999999996</v>
      </c>
      <c r="S99" s="8">
        <v>3098.89</v>
      </c>
      <c r="T99" s="8">
        <v>2635.86</v>
      </c>
      <c r="U99" s="125">
        <f t="shared" si="5"/>
        <v>68640.859999999986</v>
      </c>
      <c r="W99" s="74" t="str">
        <f t="shared" si="6"/>
        <v>155072090874</v>
      </c>
      <c r="X99" s="94">
        <f>VLOOKUP(W99,Factors!$F$4:$H$6200,3,FALSE)</f>
        <v>6.25E-2</v>
      </c>
      <c r="Y99" s="74" t="str">
        <f>VLOOKUP(W99,Factors!$F$4:$H$6200,2,FALSE)</f>
        <v>Perimeter</v>
      </c>
      <c r="Z99" s="92">
        <f t="shared" si="7"/>
        <v>4290.0537499999991</v>
      </c>
      <c r="AA99" s="92">
        <f t="shared" si="8"/>
        <v>64350.806249999987</v>
      </c>
      <c r="AB99" s="92">
        <f t="shared" si="9"/>
        <v>68640.859999999986</v>
      </c>
    </row>
    <row r="100" spans="1:28" ht="15.75" thickBot="1" x14ac:dyDescent="0.3">
      <c r="A100" s="141" t="s">
        <v>320</v>
      </c>
      <c r="B100" s="4" t="s">
        <v>298</v>
      </c>
      <c r="C100" s="4" t="s">
        <v>299</v>
      </c>
      <c r="D100" s="4" t="s">
        <v>346</v>
      </c>
      <c r="E100" s="4" t="s">
        <v>347</v>
      </c>
      <c r="F100" s="4" t="s">
        <v>124</v>
      </c>
      <c r="G100" s="4" t="s">
        <v>125</v>
      </c>
      <c r="H100" s="4" t="s">
        <v>348</v>
      </c>
      <c r="I100" s="10">
        <v>4192.8599999999997</v>
      </c>
      <c r="J100" s="10">
        <v>5008.87</v>
      </c>
      <c r="K100" s="10">
        <v>5486.84</v>
      </c>
      <c r="L100" s="10">
        <v>17032.27</v>
      </c>
      <c r="M100" s="10">
        <v>4524</v>
      </c>
      <c r="N100" s="10">
        <v>4930</v>
      </c>
      <c r="O100" s="10">
        <v>4028</v>
      </c>
      <c r="P100" s="10">
        <v>5069</v>
      </c>
      <c r="Q100" s="10">
        <v>5112.0200000000004</v>
      </c>
      <c r="R100" s="10">
        <v>6110.82</v>
      </c>
      <c r="S100" s="10">
        <v>4910.28</v>
      </c>
      <c r="T100" s="10">
        <v>5729.34</v>
      </c>
      <c r="U100" s="125">
        <f t="shared" si="5"/>
        <v>72134.3</v>
      </c>
      <c r="W100" s="74" t="str">
        <f t="shared" si="6"/>
        <v>155072090874</v>
      </c>
      <c r="X100" s="94">
        <f>VLOOKUP(W100,Factors!$F$4:$H$6200,3,FALSE)</f>
        <v>6.25E-2</v>
      </c>
      <c r="Y100" s="74" t="str">
        <f>VLOOKUP(W100,Factors!$F$4:$H$6200,2,FALSE)</f>
        <v>Perimeter</v>
      </c>
      <c r="Z100" s="92">
        <f t="shared" si="7"/>
        <v>4508.3937500000002</v>
      </c>
      <c r="AA100" s="92">
        <f t="shared" si="8"/>
        <v>67625.90625</v>
      </c>
      <c r="AB100" s="92">
        <f t="shared" si="9"/>
        <v>72134.3</v>
      </c>
    </row>
    <row r="101" spans="1:28" ht="15.75" thickBot="1" x14ac:dyDescent="0.3">
      <c r="A101" s="141" t="s">
        <v>320</v>
      </c>
      <c r="B101" s="4" t="s">
        <v>298</v>
      </c>
      <c r="C101" s="4" t="s">
        <v>299</v>
      </c>
      <c r="D101" s="4" t="s">
        <v>346</v>
      </c>
      <c r="E101" s="4" t="s">
        <v>347</v>
      </c>
      <c r="F101" s="4" t="s">
        <v>110</v>
      </c>
      <c r="G101" s="4" t="s">
        <v>111</v>
      </c>
      <c r="H101" s="4" t="s">
        <v>348</v>
      </c>
      <c r="I101" s="7"/>
      <c r="J101" s="7"/>
      <c r="K101" s="8">
        <v>12205.91</v>
      </c>
      <c r="L101" s="8">
        <v>-12205.91</v>
      </c>
      <c r="M101" s="7"/>
      <c r="N101" s="7"/>
      <c r="O101" s="7"/>
      <c r="P101" s="7"/>
      <c r="Q101" s="7"/>
      <c r="R101" s="7"/>
      <c r="S101" s="7"/>
      <c r="T101" s="7"/>
      <c r="U101" s="125">
        <f t="shared" si="5"/>
        <v>0</v>
      </c>
      <c r="W101" s="74" t="str">
        <f t="shared" si="6"/>
        <v>155072090874</v>
      </c>
      <c r="X101" s="94">
        <f>VLOOKUP(W101,Factors!$F$4:$H$6200,3,FALSE)</f>
        <v>6.25E-2</v>
      </c>
      <c r="Y101" s="74" t="str">
        <f>VLOOKUP(W101,Factors!$F$4:$H$6200,2,FALSE)</f>
        <v>Perimeter</v>
      </c>
      <c r="Z101" s="92">
        <f t="shared" si="7"/>
        <v>0</v>
      </c>
      <c r="AA101" s="92">
        <f t="shared" si="8"/>
        <v>0</v>
      </c>
      <c r="AB101" s="92">
        <f t="shared" si="9"/>
        <v>0</v>
      </c>
    </row>
    <row r="102" spans="1:28" ht="15.75" thickBot="1" x14ac:dyDescent="0.3">
      <c r="A102" s="141" t="s">
        <v>320</v>
      </c>
      <c r="B102" s="4" t="s">
        <v>298</v>
      </c>
      <c r="C102" s="4" t="s">
        <v>299</v>
      </c>
      <c r="D102" s="4" t="s">
        <v>346</v>
      </c>
      <c r="E102" s="4" t="s">
        <v>347</v>
      </c>
      <c r="F102" s="4" t="s">
        <v>112</v>
      </c>
      <c r="G102" s="4" t="s">
        <v>113</v>
      </c>
      <c r="H102" s="4" t="s">
        <v>348</v>
      </c>
      <c r="I102" s="10">
        <v>17694.189999999999</v>
      </c>
      <c r="J102" s="10">
        <v>16125.15</v>
      </c>
      <c r="K102" s="10">
        <v>18153.82</v>
      </c>
      <c r="L102" s="10">
        <v>18986.16</v>
      </c>
      <c r="M102" s="10">
        <v>16372.11</v>
      </c>
      <c r="N102" s="10">
        <v>18040</v>
      </c>
      <c r="O102" s="10">
        <v>17936.54</v>
      </c>
      <c r="P102" s="10">
        <v>17377.75</v>
      </c>
      <c r="Q102" s="10">
        <v>18456.03</v>
      </c>
      <c r="R102" s="10">
        <v>19378.55</v>
      </c>
      <c r="S102" s="10">
        <v>17599.509999999998</v>
      </c>
      <c r="T102" s="10">
        <v>18711.05</v>
      </c>
      <c r="U102" s="125">
        <f t="shared" si="5"/>
        <v>214830.86</v>
      </c>
      <c r="W102" s="74" t="str">
        <f t="shared" si="6"/>
        <v>155072090874</v>
      </c>
      <c r="X102" s="94">
        <f>VLOOKUP(W102,Factors!$F$4:$H$6200,3,FALSE)</f>
        <v>6.25E-2</v>
      </c>
      <c r="Y102" s="74" t="str">
        <f>VLOOKUP(W102,Factors!$F$4:$H$6200,2,FALSE)</f>
        <v>Perimeter</v>
      </c>
      <c r="Z102" s="92">
        <f t="shared" si="7"/>
        <v>13426.928749999999</v>
      </c>
      <c r="AA102" s="92">
        <f t="shared" si="8"/>
        <v>201403.93124999999</v>
      </c>
      <c r="AB102" s="92">
        <f t="shared" si="9"/>
        <v>214830.86</v>
      </c>
    </row>
    <row r="103" spans="1:28" ht="15.75" thickBot="1" x14ac:dyDescent="0.3">
      <c r="A103" s="141" t="s">
        <v>320</v>
      </c>
      <c r="B103" s="4" t="s">
        <v>362</v>
      </c>
      <c r="C103" s="4" t="s">
        <v>363</v>
      </c>
      <c r="D103" s="4" t="s">
        <v>341</v>
      </c>
      <c r="E103" s="4" t="s">
        <v>339</v>
      </c>
      <c r="F103" s="4" t="s">
        <v>108</v>
      </c>
      <c r="G103" s="4" t="s">
        <v>109</v>
      </c>
      <c r="H103" s="4" t="s">
        <v>342</v>
      </c>
      <c r="I103" s="11"/>
      <c r="J103" s="11"/>
      <c r="K103" s="11"/>
      <c r="L103" s="11"/>
      <c r="M103" s="11"/>
      <c r="N103" s="10">
        <v>7069.4</v>
      </c>
      <c r="O103" s="10">
        <v>5141.3900000000003</v>
      </c>
      <c r="P103" s="10">
        <v>5334.19</v>
      </c>
      <c r="Q103" s="10">
        <v>7069.4</v>
      </c>
      <c r="R103" s="10">
        <v>6748.07</v>
      </c>
      <c r="S103" s="10">
        <v>6105.4</v>
      </c>
      <c r="T103" s="10">
        <v>5141.3900000000003</v>
      </c>
      <c r="U103" s="125">
        <f t="shared" si="5"/>
        <v>42609.24</v>
      </c>
      <c r="W103" s="74" t="str">
        <f t="shared" si="6"/>
        <v>155091180874</v>
      </c>
      <c r="X103" s="94">
        <f>VLOOKUP(W103,Factors!$F$4:$H$6200,3,FALSE)</f>
        <v>0.11529999999999996</v>
      </c>
      <c r="Y103" s="74" t="str">
        <f>VLOOKUP(W103,Factors!$F$4:$H$6200,2,FALSE)</f>
        <v>Customers-All</v>
      </c>
      <c r="Z103" s="92">
        <f t="shared" si="7"/>
        <v>4912.845371999998</v>
      </c>
      <c r="AA103" s="92">
        <f t="shared" si="8"/>
        <v>37696.394628000002</v>
      </c>
      <c r="AB103" s="92">
        <f t="shared" si="9"/>
        <v>42609.24</v>
      </c>
    </row>
    <row r="104" spans="1:28" ht="15.75" thickBot="1" x14ac:dyDescent="0.3">
      <c r="A104" s="141" t="s">
        <v>320</v>
      </c>
      <c r="B104" s="4" t="s">
        <v>362</v>
      </c>
      <c r="C104" s="4" t="s">
        <v>363</v>
      </c>
      <c r="D104" s="4" t="s">
        <v>341</v>
      </c>
      <c r="E104" s="4" t="s">
        <v>339</v>
      </c>
      <c r="F104" s="4" t="s">
        <v>120</v>
      </c>
      <c r="G104" s="4" t="s">
        <v>121</v>
      </c>
      <c r="H104" s="4" t="s">
        <v>342</v>
      </c>
      <c r="I104" s="7"/>
      <c r="J104" s="7"/>
      <c r="K104" s="7"/>
      <c r="L104" s="7"/>
      <c r="M104" s="7"/>
      <c r="N104" s="8">
        <v>6153.84</v>
      </c>
      <c r="O104" s="8">
        <v>6190.47</v>
      </c>
      <c r="P104" s="8">
        <v>5219.78</v>
      </c>
      <c r="Q104" s="8">
        <v>6295.16</v>
      </c>
      <c r="R104" s="8">
        <v>1569.12</v>
      </c>
      <c r="S104" s="7"/>
      <c r="T104" s="7"/>
      <c r="U104" s="125">
        <f t="shared" si="5"/>
        <v>25428.37</v>
      </c>
      <c r="W104" s="74" t="str">
        <f t="shared" si="6"/>
        <v>155091180874</v>
      </c>
      <c r="X104" s="94">
        <f>VLOOKUP(W104,Factors!$F$4:$H$6200,3,FALSE)</f>
        <v>0.11529999999999996</v>
      </c>
      <c r="Y104" s="74" t="str">
        <f>VLOOKUP(W104,Factors!$F$4:$H$6200,2,FALSE)</f>
        <v>Customers-All</v>
      </c>
      <c r="Z104" s="92">
        <f t="shared" si="7"/>
        <v>2931.8910609999989</v>
      </c>
      <c r="AA104" s="92">
        <f t="shared" si="8"/>
        <v>22496.478939000001</v>
      </c>
      <c r="AB104" s="92">
        <f t="shared" si="9"/>
        <v>25428.37</v>
      </c>
    </row>
    <row r="105" spans="1:28" ht="15.75" thickBot="1" x14ac:dyDescent="0.3">
      <c r="A105" s="141" t="s">
        <v>320</v>
      </c>
      <c r="B105" s="4" t="s">
        <v>362</v>
      </c>
      <c r="C105" s="4" t="s">
        <v>363</v>
      </c>
      <c r="D105" s="4" t="s">
        <v>341</v>
      </c>
      <c r="E105" s="4" t="s">
        <v>339</v>
      </c>
      <c r="F105" s="4" t="s">
        <v>122</v>
      </c>
      <c r="G105" s="4" t="s">
        <v>123</v>
      </c>
      <c r="H105" s="4" t="s">
        <v>342</v>
      </c>
      <c r="I105" s="11"/>
      <c r="J105" s="11"/>
      <c r="K105" s="11"/>
      <c r="L105" s="11"/>
      <c r="M105" s="11"/>
      <c r="N105" s="10">
        <v>2072.54</v>
      </c>
      <c r="O105" s="10">
        <v>2054.58</v>
      </c>
      <c r="P105" s="10">
        <v>1455.97</v>
      </c>
      <c r="Q105" s="10">
        <v>732.69</v>
      </c>
      <c r="R105" s="11"/>
      <c r="S105" s="11"/>
      <c r="T105" s="11"/>
      <c r="U105" s="125">
        <f t="shared" si="5"/>
        <v>6315.7800000000007</v>
      </c>
      <c r="W105" s="74" t="str">
        <f t="shared" si="6"/>
        <v>155091180874</v>
      </c>
      <c r="X105" s="94">
        <f>VLOOKUP(W105,Factors!$F$4:$H$6200,3,FALSE)</f>
        <v>0.11529999999999996</v>
      </c>
      <c r="Y105" s="74" t="str">
        <f>VLOOKUP(W105,Factors!$F$4:$H$6200,2,FALSE)</f>
        <v>Customers-All</v>
      </c>
      <c r="Z105" s="92">
        <f t="shared" si="7"/>
        <v>728.20943399999976</v>
      </c>
      <c r="AA105" s="92">
        <f t="shared" si="8"/>
        <v>5587.5705660000012</v>
      </c>
      <c r="AB105" s="92">
        <f t="shared" si="9"/>
        <v>6315.7800000000007</v>
      </c>
    </row>
    <row r="106" spans="1:28" ht="15.75" thickBot="1" x14ac:dyDescent="0.3">
      <c r="A106" s="141" t="s">
        <v>320</v>
      </c>
      <c r="B106" s="4" t="s">
        <v>362</v>
      </c>
      <c r="C106" s="4" t="s">
        <v>363</v>
      </c>
      <c r="D106" s="4" t="s">
        <v>341</v>
      </c>
      <c r="E106" s="4" t="s">
        <v>339</v>
      </c>
      <c r="F106" s="4" t="s">
        <v>112</v>
      </c>
      <c r="G106" s="4" t="s">
        <v>113</v>
      </c>
      <c r="H106" s="4" t="s">
        <v>342</v>
      </c>
      <c r="I106" s="7"/>
      <c r="J106" s="7"/>
      <c r="K106" s="7"/>
      <c r="L106" s="7"/>
      <c r="M106" s="7"/>
      <c r="N106" s="8">
        <v>1844.98</v>
      </c>
      <c r="O106" s="8">
        <v>1844.98</v>
      </c>
      <c r="P106" s="8">
        <v>1804.97</v>
      </c>
      <c r="Q106" s="8">
        <v>1862.58</v>
      </c>
      <c r="R106" s="8">
        <v>1291.3699999999999</v>
      </c>
      <c r="S106" s="8">
        <v>964.98</v>
      </c>
      <c r="T106" s="8">
        <v>964.98</v>
      </c>
      <c r="U106" s="125">
        <f t="shared" si="5"/>
        <v>10578.84</v>
      </c>
      <c r="W106" s="74" t="str">
        <f t="shared" si="6"/>
        <v>155091180874</v>
      </c>
      <c r="X106" s="94">
        <f>VLOOKUP(W106,Factors!$F$4:$H$6200,3,FALSE)</f>
        <v>0.11529999999999996</v>
      </c>
      <c r="Y106" s="74" t="str">
        <f>VLOOKUP(W106,Factors!$F$4:$H$6200,2,FALSE)</f>
        <v>Customers-All</v>
      </c>
      <c r="Z106" s="92">
        <f t="shared" si="7"/>
        <v>1219.7402519999996</v>
      </c>
      <c r="AA106" s="92">
        <f t="shared" si="8"/>
        <v>9359.0997480000005</v>
      </c>
      <c r="AB106" s="92">
        <f t="shared" si="9"/>
        <v>10578.84</v>
      </c>
    </row>
    <row r="107" spans="1:28" ht="15.75" thickBot="1" x14ac:dyDescent="0.3">
      <c r="A107" s="141" t="s">
        <v>320</v>
      </c>
      <c r="B107" s="4" t="s">
        <v>362</v>
      </c>
      <c r="C107" s="4" t="s">
        <v>363</v>
      </c>
      <c r="D107" s="4" t="s">
        <v>332</v>
      </c>
      <c r="E107" s="4" t="s">
        <v>333</v>
      </c>
      <c r="F107" s="4" t="s">
        <v>118</v>
      </c>
      <c r="G107" s="4" t="s">
        <v>119</v>
      </c>
      <c r="H107" s="4" t="s">
        <v>271</v>
      </c>
      <c r="I107" s="11"/>
      <c r="J107" s="11"/>
      <c r="K107" s="11"/>
      <c r="L107" s="11"/>
      <c r="M107" s="11"/>
      <c r="N107" s="11"/>
      <c r="O107" s="10">
        <v>219.78</v>
      </c>
      <c r="P107" s="10">
        <v>970.7</v>
      </c>
      <c r="Q107" s="11"/>
      <c r="R107" s="11"/>
      <c r="S107" s="11"/>
      <c r="T107" s="11"/>
      <c r="U107" s="125">
        <f t="shared" si="5"/>
        <v>1190.48</v>
      </c>
      <c r="W107" s="74" t="str">
        <f t="shared" si="6"/>
        <v>155091250874</v>
      </c>
      <c r="X107" s="94">
        <f>VLOOKUP(W107,Factors!$F$4:$H$6200,3,FALSE)</f>
        <v>0.10960000000000003</v>
      </c>
      <c r="Y107" s="74" t="str">
        <f>VLOOKUP(W107,Factors!$F$4:$H$6200,2,FALSE)</f>
        <v>3-factor</v>
      </c>
      <c r="Z107" s="92">
        <f t="shared" si="7"/>
        <v>130.47660800000003</v>
      </c>
      <c r="AA107" s="92">
        <f t="shared" si="8"/>
        <v>1060.0033920000001</v>
      </c>
      <c r="AB107" s="92">
        <f t="shared" si="9"/>
        <v>1190.48</v>
      </c>
    </row>
    <row r="108" spans="1:28" ht="15.75" thickBot="1" x14ac:dyDescent="0.3">
      <c r="A108" s="141" t="s">
        <v>320</v>
      </c>
      <c r="B108" s="4" t="s">
        <v>362</v>
      </c>
      <c r="C108" s="4" t="s">
        <v>363</v>
      </c>
      <c r="D108" s="4" t="s">
        <v>332</v>
      </c>
      <c r="E108" s="4" t="s">
        <v>333</v>
      </c>
      <c r="F108" s="4" t="s">
        <v>120</v>
      </c>
      <c r="G108" s="4" t="s">
        <v>121</v>
      </c>
      <c r="H108" s="4" t="s">
        <v>271</v>
      </c>
      <c r="I108" s="7"/>
      <c r="J108" s="7"/>
      <c r="K108" s="7"/>
      <c r="L108" s="7"/>
      <c r="M108" s="7"/>
      <c r="N108" s="8">
        <v>11135.53</v>
      </c>
      <c r="O108" s="8">
        <v>12893.79</v>
      </c>
      <c r="P108" s="8">
        <v>10842.55</v>
      </c>
      <c r="Q108" s="8">
        <v>13449.6</v>
      </c>
      <c r="R108" s="8">
        <v>12552.96</v>
      </c>
      <c r="S108" s="8">
        <v>7770.88</v>
      </c>
      <c r="T108" s="8">
        <v>8667.52</v>
      </c>
      <c r="U108" s="125">
        <f t="shared" si="5"/>
        <v>77312.83</v>
      </c>
      <c r="W108" s="74" t="str">
        <f t="shared" si="6"/>
        <v>155091250874</v>
      </c>
      <c r="X108" s="94">
        <f>VLOOKUP(W108,Factors!$F$4:$H$6200,3,FALSE)</f>
        <v>0.10960000000000003</v>
      </c>
      <c r="Y108" s="74" t="str">
        <f>VLOOKUP(W108,Factors!$F$4:$H$6200,2,FALSE)</f>
        <v>3-factor</v>
      </c>
      <c r="Z108" s="92">
        <f t="shared" si="7"/>
        <v>8473.4861680000031</v>
      </c>
      <c r="AA108" s="92">
        <f t="shared" si="8"/>
        <v>68839.343831999999</v>
      </c>
      <c r="AB108" s="92">
        <f t="shared" si="9"/>
        <v>77312.83</v>
      </c>
    </row>
    <row r="109" spans="1:28" ht="15.75" thickBot="1" x14ac:dyDescent="0.3">
      <c r="A109" s="141" t="s">
        <v>320</v>
      </c>
      <c r="B109" s="4" t="s">
        <v>362</v>
      </c>
      <c r="C109" s="4" t="s">
        <v>363</v>
      </c>
      <c r="D109" s="4" t="s">
        <v>332</v>
      </c>
      <c r="E109" s="4" t="s">
        <v>333</v>
      </c>
      <c r="F109" s="4" t="s">
        <v>122</v>
      </c>
      <c r="G109" s="4" t="s">
        <v>123</v>
      </c>
      <c r="H109" s="4" t="s">
        <v>271</v>
      </c>
      <c r="I109" s="11"/>
      <c r="J109" s="11"/>
      <c r="K109" s="11"/>
      <c r="L109" s="11"/>
      <c r="M109" s="11"/>
      <c r="N109" s="10">
        <v>2313.6</v>
      </c>
      <c r="O109" s="10">
        <v>3221.1</v>
      </c>
      <c r="P109" s="10">
        <v>1387.22</v>
      </c>
      <c r="Q109" s="10">
        <v>420.3</v>
      </c>
      <c r="R109" s="10">
        <v>504.36</v>
      </c>
      <c r="S109" s="10">
        <v>168.12</v>
      </c>
      <c r="T109" s="10">
        <v>154.11000000000001</v>
      </c>
      <c r="U109" s="125">
        <f t="shared" si="5"/>
        <v>8168.8099999999995</v>
      </c>
      <c r="W109" s="74" t="str">
        <f t="shared" si="6"/>
        <v>155091250874</v>
      </c>
      <c r="X109" s="94">
        <f>VLOOKUP(W109,Factors!$F$4:$H$6200,3,FALSE)</f>
        <v>0.10960000000000003</v>
      </c>
      <c r="Y109" s="74" t="str">
        <f>VLOOKUP(W109,Factors!$F$4:$H$6200,2,FALSE)</f>
        <v>3-factor</v>
      </c>
      <c r="Z109" s="92">
        <f t="shared" si="7"/>
        <v>895.30157600000018</v>
      </c>
      <c r="AA109" s="92">
        <f t="shared" si="8"/>
        <v>7273.5084239999996</v>
      </c>
      <c r="AB109" s="92">
        <f t="shared" si="9"/>
        <v>8168.8099999999995</v>
      </c>
    </row>
    <row r="110" spans="1:28" ht="15.75" thickBot="1" x14ac:dyDescent="0.3">
      <c r="A110" s="141" t="s">
        <v>320</v>
      </c>
      <c r="B110" s="4" t="s">
        <v>362</v>
      </c>
      <c r="C110" s="4" t="s">
        <v>363</v>
      </c>
      <c r="D110" s="4" t="s">
        <v>332</v>
      </c>
      <c r="E110" s="4" t="s">
        <v>333</v>
      </c>
      <c r="F110" s="4" t="s">
        <v>112</v>
      </c>
      <c r="G110" s="4" t="s">
        <v>113</v>
      </c>
      <c r="H110" s="4" t="s">
        <v>271</v>
      </c>
      <c r="I110" s="7"/>
      <c r="J110" s="7"/>
      <c r="K110" s="7"/>
      <c r="L110" s="7"/>
      <c r="M110" s="7"/>
      <c r="N110" s="8">
        <v>1760</v>
      </c>
      <c r="O110" s="8">
        <v>1760</v>
      </c>
      <c r="P110" s="8">
        <v>1680</v>
      </c>
      <c r="Q110" s="8">
        <v>1835.96</v>
      </c>
      <c r="R110" s="8">
        <v>1835.98</v>
      </c>
      <c r="S110" s="8">
        <v>1713.58</v>
      </c>
      <c r="T110" s="8">
        <v>1754.4</v>
      </c>
      <c r="U110" s="125">
        <f t="shared" si="5"/>
        <v>12339.92</v>
      </c>
      <c r="W110" s="74" t="str">
        <f t="shared" si="6"/>
        <v>155091250874</v>
      </c>
      <c r="X110" s="94">
        <f>VLOOKUP(W110,Factors!$F$4:$H$6200,3,FALSE)</f>
        <v>0.10960000000000003</v>
      </c>
      <c r="Y110" s="74" t="str">
        <f>VLOOKUP(W110,Factors!$F$4:$H$6200,2,FALSE)</f>
        <v>3-factor</v>
      </c>
      <c r="Z110" s="92">
        <f t="shared" si="7"/>
        <v>1352.4552320000005</v>
      </c>
      <c r="AA110" s="92">
        <f t="shared" si="8"/>
        <v>10987.464768</v>
      </c>
      <c r="AB110" s="92">
        <f t="shared" si="9"/>
        <v>12339.92</v>
      </c>
    </row>
    <row r="111" spans="1:28" ht="15.75" thickBot="1" x14ac:dyDescent="0.3">
      <c r="A111" s="141" t="s">
        <v>320</v>
      </c>
      <c r="B111" s="4" t="s">
        <v>196</v>
      </c>
      <c r="C111" s="4" t="s">
        <v>197</v>
      </c>
      <c r="D111" s="4" t="s">
        <v>341</v>
      </c>
      <c r="E111" s="4" t="s">
        <v>339</v>
      </c>
      <c r="F111" s="4" t="s">
        <v>108</v>
      </c>
      <c r="G111" s="4" t="s">
        <v>109</v>
      </c>
      <c r="H111" s="4" t="s">
        <v>342</v>
      </c>
      <c r="I111" s="10">
        <v>3709.52</v>
      </c>
      <c r="J111" s="10">
        <v>5995.8</v>
      </c>
      <c r="K111" s="10">
        <v>6106.83</v>
      </c>
      <c r="L111" s="10">
        <v>6549.97</v>
      </c>
      <c r="M111" s="10">
        <v>6518.78</v>
      </c>
      <c r="N111" s="11"/>
      <c r="O111" s="11"/>
      <c r="P111" s="11"/>
      <c r="Q111" s="11"/>
      <c r="R111" s="11"/>
      <c r="S111" s="11"/>
      <c r="T111" s="11"/>
      <c r="U111" s="125">
        <f t="shared" si="5"/>
        <v>28880.899999999998</v>
      </c>
      <c r="W111" s="74" t="str">
        <f t="shared" si="6"/>
        <v>155201180874</v>
      </c>
      <c r="X111" s="94">
        <f>VLOOKUP(W111,Factors!$F$4:$H$6200,3,FALSE)</f>
        <v>0.10960000000000003</v>
      </c>
      <c r="Y111" s="74" t="str">
        <f>VLOOKUP(W111,Factors!$F$4:$H$6200,2,FALSE)</f>
        <v>3-factor</v>
      </c>
      <c r="Z111" s="92">
        <f t="shared" si="7"/>
        <v>3165.3466400000007</v>
      </c>
      <c r="AA111" s="92">
        <f t="shared" si="8"/>
        <v>25715.553359999998</v>
      </c>
      <c r="AB111" s="92">
        <f t="shared" si="9"/>
        <v>28880.899999999998</v>
      </c>
    </row>
    <row r="112" spans="1:28" ht="15.75" thickBot="1" x14ac:dyDescent="0.3">
      <c r="A112" s="141" t="s">
        <v>320</v>
      </c>
      <c r="B112" s="4" t="s">
        <v>196</v>
      </c>
      <c r="C112" s="4" t="s">
        <v>197</v>
      </c>
      <c r="D112" s="4" t="s">
        <v>341</v>
      </c>
      <c r="E112" s="4" t="s">
        <v>339</v>
      </c>
      <c r="F112" s="4" t="s">
        <v>118</v>
      </c>
      <c r="G112" s="4" t="s">
        <v>119</v>
      </c>
      <c r="H112" s="4" t="s">
        <v>342</v>
      </c>
      <c r="I112" s="8">
        <v>286.08</v>
      </c>
      <c r="J112" s="8">
        <v>1323.12</v>
      </c>
      <c r="K112" s="8">
        <v>989.01</v>
      </c>
      <c r="L112" s="8">
        <v>73.260000000000005</v>
      </c>
      <c r="M112" s="8">
        <v>1318.68</v>
      </c>
      <c r="N112" s="7"/>
      <c r="O112" s="7"/>
      <c r="P112" s="7"/>
      <c r="Q112" s="7"/>
      <c r="R112" s="7"/>
      <c r="S112" s="7"/>
      <c r="T112" s="7"/>
      <c r="U112" s="125">
        <f t="shared" si="5"/>
        <v>3990.1500000000005</v>
      </c>
      <c r="W112" s="74" t="str">
        <f t="shared" si="6"/>
        <v>155201180874</v>
      </c>
      <c r="X112" s="94">
        <f>VLOOKUP(W112,Factors!$F$4:$H$6200,3,FALSE)</f>
        <v>0.10960000000000003</v>
      </c>
      <c r="Y112" s="74" t="str">
        <f>VLOOKUP(W112,Factors!$F$4:$H$6200,2,FALSE)</f>
        <v>3-factor</v>
      </c>
      <c r="Z112" s="92">
        <f t="shared" si="7"/>
        <v>437.32044000000019</v>
      </c>
      <c r="AA112" s="92">
        <f t="shared" si="8"/>
        <v>3552.8295600000001</v>
      </c>
      <c r="AB112" s="92">
        <f t="shared" si="9"/>
        <v>3990.1500000000005</v>
      </c>
    </row>
    <row r="113" spans="1:28" ht="15.75" thickBot="1" x14ac:dyDescent="0.3">
      <c r="A113" s="141" t="s">
        <v>320</v>
      </c>
      <c r="B113" s="4" t="s">
        <v>196</v>
      </c>
      <c r="C113" s="4" t="s">
        <v>197</v>
      </c>
      <c r="D113" s="4" t="s">
        <v>341</v>
      </c>
      <c r="E113" s="4" t="s">
        <v>339</v>
      </c>
      <c r="F113" s="4" t="s">
        <v>120</v>
      </c>
      <c r="G113" s="4" t="s">
        <v>121</v>
      </c>
      <c r="H113" s="4" t="s">
        <v>342</v>
      </c>
      <c r="I113" s="10">
        <v>19364.04</v>
      </c>
      <c r="J113" s="10">
        <v>13159.68</v>
      </c>
      <c r="K113" s="10">
        <v>6774.74</v>
      </c>
      <c r="L113" s="10">
        <v>9084.25</v>
      </c>
      <c r="M113" s="10">
        <v>5860.8</v>
      </c>
      <c r="N113" s="10">
        <v>293.04000000000002</v>
      </c>
      <c r="O113" s="11"/>
      <c r="P113" s="11"/>
      <c r="Q113" s="11"/>
      <c r="R113" s="11"/>
      <c r="S113" s="11"/>
      <c r="T113" s="11"/>
      <c r="U113" s="125">
        <f t="shared" si="5"/>
        <v>54536.55</v>
      </c>
      <c r="W113" s="74" t="str">
        <f t="shared" si="6"/>
        <v>155201180874</v>
      </c>
      <c r="X113" s="94">
        <f>VLOOKUP(W113,Factors!$F$4:$H$6200,3,FALSE)</f>
        <v>0.10960000000000003</v>
      </c>
      <c r="Y113" s="74" t="str">
        <f>VLOOKUP(W113,Factors!$F$4:$H$6200,2,FALSE)</f>
        <v>3-factor</v>
      </c>
      <c r="Z113" s="92">
        <f t="shared" si="7"/>
        <v>5977.2058800000023</v>
      </c>
      <c r="AA113" s="92">
        <f t="shared" si="8"/>
        <v>48559.344120000002</v>
      </c>
      <c r="AB113" s="92">
        <f t="shared" si="9"/>
        <v>54536.55</v>
      </c>
    </row>
    <row r="114" spans="1:28" ht="15.75" thickBot="1" x14ac:dyDescent="0.3">
      <c r="A114" s="141" t="s">
        <v>320</v>
      </c>
      <c r="B114" s="4" t="s">
        <v>196</v>
      </c>
      <c r="C114" s="4" t="s">
        <v>197</v>
      </c>
      <c r="D114" s="4" t="s">
        <v>341</v>
      </c>
      <c r="E114" s="4" t="s">
        <v>339</v>
      </c>
      <c r="F114" s="4" t="s">
        <v>122</v>
      </c>
      <c r="G114" s="4" t="s">
        <v>123</v>
      </c>
      <c r="H114" s="4" t="s">
        <v>342</v>
      </c>
      <c r="I114" s="8">
        <v>3393.83</v>
      </c>
      <c r="J114" s="8">
        <v>2896.5</v>
      </c>
      <c r="K114" s="8">
        <v>2422.08</v>
      </c>
      <c r="L114" s="8">
        <v>2960.09</v>
      </c>
      <c r="M114" s="8">
        <v>1609.16</v>
      </c>
      <c r="N114" s="8">
        <v>189.04</v>
      </c>
      <c r="O114" s="7"/>
      <c r="P114" s="7"/>
      <c r="Q114" s="7"/>
      <c r="R114" s="7"/>
      <c r="S114" s="7"/>
      <c r="T114" s="7"/>
      <c r="U114" s="125">
        <f t="shared" si="5"/>
        <v>13470.7</v>
      </c>
      <c r="W114" s="74" t="str">
        <f t="shared" si="6"/>
        <v>155201180874</v>
      </c>
      <c r="X114" s="94">
        <f>VLOOKUP(W114,Factors!$F$4:$H$6200,3,FALSE)</f>
        <v>0.10960000000000003</v>
      </c>
      <c r="Y114" s="74" t="str">
        <f>VLOOKUP(W114,Factors!$F$4:$H$6200,2,FALSE)</f>
        <v>3-factor</v>
      </c>
      <c r="Z114" s="92">
        <f t="shared" si="7"/>
        <v>1476.3887200000006</v>
      </c>
      <c r="AA114" s="92">
        <f t="shared" si="8"/>
        <v>11994.31128</v>
      </c>
      <c r="AB114" s="92">
        <f t="shared" si="9"/>
        <v>13470.7</v>
      </c>
    </row>
    <row r="115" spans="1:28" ht="15.75" thickBot="1" x14ac:dyDescent="0.3">
      <c r="A115" s="141" t="s">
        <v>320</v>
      </c>
      <c r="B115" s="4" t="s">
        <v>196</v>
      </c>
      <c r="C115" s="4" t="s">
        <v>197</v>
      </c>
      <c r="D115" s="4" t="s">
        <v>341</v>
      </c>
      <c r="E115" s="4" t="s">
        <v>339</v>
      </c>
      <c r="F115" s="4" t="s">
        <v>112</v>
      </c>
      <c r="G115" s="4" t="s">
        <v>113</v>
      </c>
      <c r="H115" s="4" t="s">
        <v>342</v>
      </c>
      <c r="I115" s="10">
        <v>3603.75</v>
      </c>
      <c r="J115" s="10">
        <v>2978.95</v>
      </c>
      <c r="K115" s="10">
        <v>2434.14</v>
      </c>
      <c r="L115" s="10">
        <v>2336.64</v>
      </c>
      <c r="M115" s="10">
        <v>1736.64</v>
      </c>
      <c r="N115" s="10">
        <v>40</v>
      </c>
      <c r="O115" s="11"/>
      <c r="P115" s="11"/>
      <c r="Q115" s="11"/>
      <c r="R115" s="11"/>
      <c r="S115" s="11"/>
      <c r="T115" s="11"/>
      <c r="U115" s="125">
        <f t="shared" si="5"/>
        <v>13130.119999999999</v>
      </c>
      <c r="W115" s="74" t="str">
        <f t="shared" si="6"/>
        <v>155201180874</v>
      </c>
      <c r="X115" s="94">
        <f>VLOOKUP(W115,Factors!$F$4:$H$6200,3,FALSE)</f>
        <v>0.10960000000000003</v>
      </c>
      <c r="Y115" s="74" t="str">
        <f>VLOOKUP(W115,Factors!$F$4:$H$6200,2,FALSE)</f>
        <v>3-factor</v>
      </c>
      <c r="Z115" s="92">
        <f t="shared" si="7"/>
        <v>1439.0611520000002</v>
      </c>
      <c r="AA115" s="92">
        <f t="shared" si="8"/>
        <v>11691.058847999999</v>
      </c>
      <c r="AB115" s="92">
        <f t="shared" si="9"/>
        <v>13130.119999999999</v>
      </c>
    </row>
    <row r="116" spans="1:28" ht="15.75" thickBot="1" x14ac:dyDescent="0.3">
      <c r="A116" s="141" t="s">
        <v>320</v>
      </c>
      <c r="B116" s="4" t="s">
        <v>196</v>
      </c>
      <c r="C116" s="4" t="s">
        <v>197</v>
      </c>
      <c r="D116" s="4" t="s">
        <v>332</v>
      </c>
      <c r="E116" s="4" t="s">
        <v>333</v>
      </c>
      <c r="F116" s="4" t="s">
        <v>108</v>
      </c>
      <c r="G116" s="4" t="s">
        <v>109</v>
      </c>
      <c r="H116" s="4" t="s">
        <v>271</v>
      </c>
      <c r="I116" s="8">
        <v>8879.42</v>
      </c>
      <c r="J116" s="8">
        <v>6255.96</v>
      </c>
      <c r="K116" s="8">
        <v>6289.59</v>
      </c>
      <c r="L116" s="8">
        <v>8814.9</v>
      </c>
      <c r="M116" s="8">
        <v>7926.41</v>
      </c>
      <c r="N116" s="8">
        <v>9557.92</v>
      </c>
      <c r="O116" s="8">
        <v>9557.92</v>
      </c>
      <c r="P116" s="8">
        <v>8167.68</v>
      </c>
      <c r="Q116" s="8">
        <v>9557.92</v>
      </c>
      <c r="R116" s="8">
        <v>3982.47</v>
      </c>
      <c r="S116" s="8">
        <v>8124.23</v>
      </c>
      <c r="T116" s="8">
        <v>8689.02</v>
      </c>
      <c r="U116" s="125">
        <f t="shared" si="5"/>
        <v>95803.44</v>
      </c>
      <c r="W116" s="74" t="str">
        <f t="shared" si="6"/>
        <v>155201250874</v>
      </c>
      <c r="X116" s="94">
        <f>VLOOKUP(W116,Factors!$F$4:$H$6200,3,FALSE)</f>
        <v>0.10960000000000003</v>
      </c>
      <c r="Y116" s="74" t="str">
        <f>VLOOKUP(W116,Factors!$F$4:$H$6200,2,FALSE)</f>
        <v>3-factor</v>
      </c>
      <c r="Z116" s="92">
        <f t="shared" si="7"/>
        <v>10500.057024000003</v>
      </c>
      <c r="AA116" s="92">
        <f t="shared" si="8"/>
        <v>85303.382975999994</v>
      </c>
      <c r="AB116" s="92">
        <f t="shared" si="9"/>
        <v>95803.44</v>
      </c>
    </row>
    <row r="117" spans="1:28" ht="15.75" thickBot="1" x14ac:dyDescent="0.3">
      <c r="A117" s="141" t="s">
        <v>320</v>
      </c>
      <c r="B117" s="4" t="s">
        <v>196</v>
      </c>
      <c r="C117" s="4" t="s">
        <v>197</v>
      </c>
      <c r="D117" s="4" t="s">
        <v>332</v>
      </c>
      <c r="E117" s="4" t="s">
        <v>333</v>
      </c>
      <c r="F117" s="4" t="s">
        <v>118</v>
      </c>
      <c r="G117" s="4" t="s">
        <v>119</v>
      </c>
      <c r="H117" s="4" t="s">
        <v>271</v>
      </c>
      <c r="I117" s="10">
        <v>2280.66</v>
      </c>
      <c r="J117" s="10">
        <v>4067.36</v>
      </c>
      <c r="K117" s="10">
        <v>2712.79</v>
      </c>
      <c r="L117" s="10">
        <v>1763.62</v>
      </c>
      <c r="M117" s="10">
        <v>1543.84</v>
      </c>
      <c r="N117" s="10">
        <v>1993.44</v>
      </c>
      <c r="O117" s="14">
        <v>0</v>
      </c>
      <c r="P117" s="10">
        <v>1972.68</v>
      </c>
      <c r="Q117" s="10">
        <v>1641.09</v>
      </c>
      <c r="R117" s="10">
        <v>635.4</v>
      </c>
      <c r="S117" s="10">
        <v>677.76</v>
      </c>
      <c r="T117" s="10">
        <v>2995.66</v>
      </c>
      <c r="U117" s="125">
        <f t="shared" si="5"/>
        <v>22284.3</v>
      </c>
      <c r="W117" s="74" t="str">
        <f t="shared" si="6"/>
        <v>155201250874</v>
      </c>
      <c r="X117" s="94">
        <f>VLOOKUP(W117,Factors!$F$4:$H$6200,3,FALSE)</f>
        <v>0.10960000000000003</v>
      </c>
      <c r="Y117" s="74" t="str">
        <f>VLOOKUP(W117,Factors!$F$4:$H$6200,2,FALSE)</f>
        <v>3-factor</v>
      </c>
      <c r="Z117" s="92">
        <f t="shared" si="7"/>
        <v>2442.3592800000006</v>
      </c>
      <c r="AA117" s="92">
        <f t="shared" si="8"/>
        <v>19841.940719999999</v>
      </c>
      <c r="AB117" s="92">
        <f t="shared" si="9"/>
        <v>22284.3</v>
      </c>
    </row>
    <row r="118" spans="1:28" ht="15.75" thickBot="1" x14ac:dyDescent="0.3">
      <c r="A118" s="141" t="s">
        <v>320</v>
      </c>
      <c r="B118" s="4" t="s">
        <v>196</v>
      </c>
      <c r="C118" s="4" t="s">
        <v>197</v>
      </c>
      <c r="D118" s="4" t="s">
        <v>332</v>
      </c>
      <c r="E118" s="4" t="s">
        <v>333</v>
      </c>
      <c r="F118" s="4" t="s">
        <v>120</v>
      </c>
      <c r="G118" s="4" t="s">
        <v>121</v>
      </c>
      <c r="H118" s="4" t="s">
        <v>271</v>
      </c>
      <c r="I118" s="8">
        <v>66053.02</v>
      </c>
      <c r="J118" s="8">
        <v>55093.41</v>
      </c>
      <c r="K118" s="8">
        <v>60917.03</v>
      </c>
      <c r="L118" s="8">
        <v>70491.55</v>
      </c>
      <c r="M118" s="8">
        <v>69881.08</v>
      </c>
      <c r="N118" s="8">
        <v>56813.25</v>
      </c>
      <c r="O118" s="8">
        <v>66988.009999999995</v>
      </c>
      <c r="P118" s="8">
        <v>54902.87</v>
      </c>
      <c r="Q118" s="8">
        <v>63119.199999999997</v>
      </c>
      <c r="R118" s="8">
        <v>50234.28</v>
      </c>
      <c r="S118" s="8">
        <v>49116.5</v>
      </c>
      <c r="T118" s="8">
        <v>54409.01</v>
      </c>
      <c r="U118" s="125">
        <f t="shared" si="5"/>
        <v>718019.21000000008</v>
      </c>
      <c r="W118" s="74" t="str">
        <f t="shared" si="6"/>
        <v>155201250874</v>
      </c>
      <c r="X118" s="94">
        <f>VLOOKUP(W118,Factors!$F$4:$H$6200,3,FALSE)</f>
        <v>0.10960000000000003</v>
      </c>
      <c r="Y118" s="74" t="str">
        <f>VLOOKUP(W118,Factors!$F$4:$H$6200,2,FALSE)</f>
        <v>3-factor</v>
      </c>
      <c r="Z118" s="92">
        <f t="shared" si="7"/>
        <v>78694.905416000038</v>
      </c>
      <c r="AA118" s="92">
        <f t="shared" si="8"/>
        <v>639324.30458400003</v>
      </c>
      <c r="AB118" s="92">
        <f t="shared" si="9"/>
        <v>718019.21000000008</v>
      </c>
    </row>
    <row r="119" spans="1:28" ht="15.75" thickBot="1" x14ac:dyDescent="0.3">
      <c r="A119" s="141" t="s">
        <v>320</v>
      </c>
      <c r="B119" s="4" t="s">
        <v>196</v>
      </c>
      <c r="C119" s="4" t="s">
        <v>197</v>
      </c>
      <c r="D119" s="4" t="s">
        <v>332</v>
      </c>
      <c r="E119" s="4" t="s">
        <v>333</v>
      </c>
      <c r="F119" s="4" t="s">
        <v>122</v>
      </c>
      <c r="G119" s="4" t="s">
        <v>123</v>
      </c>
      <c r="H119" s="4" t="s">
        <v>271</v>
      </c>
      <c r="I119" s="10">
        <v>12521.85</v>
      </c>
      <c r="J119" s="10">
        <v>11151.28</v>
      </c>
      <c r="K119" s="10">
        <v>8925.49</v>
      </c>
      <c r="L119" s="10">
        <v>5027.6099999999997</v>
      </c>
      <c r="M119" s="10">
        <v>8211.07</v>
      </c>
      <c r="N119" s="10">
        <v>4627.34</v>
      </c>
      <c r="O119" s="10">
        <v>1074.6400000000001</v>
      </c>
      <c r="P119" s="10">
        <v>1744.3</v>
      </c>
      <c r="Q119" s="10">
        <v>1979.23</v>
      </c>
      <c r="R119" s="10">
        <v>3319.97</v>
      </c>
      <c r="S119" s="10">
        <v>9891.7199999999993</v>
      </c>
      <c r="T119" s="10">
        <v>13164.79</v>
      </c>
      <c r="U119" s="125">
        <f t="shared" si="5"/>
        <v>81639.290000000008</v>
      </c>
      <c r="W119" s="74" t="str">
        <f t="shared" si="6"/>
        <v>155201250874</v>
      </c>
      <c r="X119" s="94">
        <f>VLOOKUP(W119,Factors!$F$4:$H$6200,3,FALSE)</f>
        <v>0.10960000000000003</v>
      </c>
      <c r="Y119" s="74" t="str">
        <f>VLOOKUP(W119,Factors!$F$4:$H$6200,2,FALSE)</f>
        <v>3-factor</v>
      </c>
      <c r="Z119" s="92">
        <f t="shared" si="7"/>
        <v>8947.6661840000033</v>
      </c>
      <c r="AA119" s="92">
        <f t="shared" si="8"/>
        <v>72691.623816000007</v>
      </c>
      <c r="AB119" s="92">
        <f t="shared" si="9"/>
        <v>81639.290000000008</v>
      </c>
    </row>
    <row r="120" spans="1:28" ht="15.75" thickBot="1" x14ac:dyDescent="0.3">
      <c r="A120" s="141" t="s">
        <v>320</v>
      </c>
      <c r="B120" s="4" t="s">
        <v>196</v>
      </c>
      <c r="C120" s="4" t="s">
        <v>197</v>
      </c>
      <c r="D120" s="4" t="s">
        <v>332</v>
      </c>
      <c r="E120" s="4" t="s">
        <v>333</v>
      </c>
      <c r="F120" s="4" t="s">
        <v>112</v>
      </c>
      <c r="G120" s="4" t="s">
        <v>113</v>
      </c>
      <c r="H120" s="4" t="s">
        <v>271</v>
      </c>
      <c r="I120" s="8">
        <v>11567.34</v>
      </c>
      <c r="J120" s="8">
        <v>10676.24</v>
      </c>
      <c r="K120" s="8">
        <v>11905.99</v>
      </c>
      <c r="L120" s="8">
        <v>12493.73</v>
      </c>
      <c r="M120" s="8">
        <v>11069.04</v>
      </c>
      <c r="N120" s="8">
        <v>10414.48</v>
      </c>
      <c r="O120" s="8">
        <v>10556.11</v>
      </c>
      <c r="P120" s="8">
        <v>10737.59</v>
      </c>
      <c r="Q120" s="8">
        <v>11481.63</v>
      </c>
      <c r="R120" s="8">
        <v>11023.51</v>
      </c>
      <c r="S120" s="8">
        <v>9808.86</v>
      </c>
      <c r="T120" s="8">
        <v>10243.120000000001</v>
      </c>
      <c r="U120" s="125">
        <f t="shared" si="5"/>
        <v>131977.64000000001</v>
      </c>
      <c r="W120" s="74" t="str">
        <f t="shared" si="6"/>
        <v>155201250874</v>
      </c>
      <c r="X120" s="94">
        <f>VLOOKUP(W120,Factors!$F$4:$H$6200,3,FALSE)</f>
        <v>0.10960000000000003</v>
      </c>
      <c r="Y120" s="74" t="str">
        <f>VLOOKUP(W120,Factors!$F$4:$H$6200,2,FALSE)</f>
        <v>3-factor</v>
      </c>
      <c r="Z120" s="92">
        <f t="shared" si="7"/>
        <v>14464.749344000005</v>
      </c>
      <c r="AA120" s="92">
        <f t="shared" si="8"/>
        <v>117512.890656</v>
      </c>
      <c r="AB120" s="92">
        <f t="shared" si="9"/>
        <v>131977.64000000001</v>
      </c>
    </row>
    <row r="121" spans="1:28" ht="15.75" thickBot="1" x14ac:dyDescent="0.3">
      <c r="A121" s="141" t="s">
        <v>373</v>
      </c>
      <c r="B121" s="4" t="s">
        <v>89</v>
      </c>
      <c r="C121" s="4" t="s">
        <v>90</v>
      </c>
      <c r="D121" s="4" t="s">
        <v>375</v>
      </c>
      <c r="E121" s="4" t="s">
        <v>376</v>
      </c>
      <c r="F121" s="4" t="s">
        <v>118</v>
      </c>
      <c r="G121" s="4" t="s">
        <v>119</v>
      </c>
      <c r="H121" s="4" t="s">
        <v>377</v>
      </c>
      <c r="I121" s="10">
        <v>2507.56</v>
      </c>
      <c r="J121" s="10">
        <v>1090.2</v>
      </c>
      <c r="K121" s="10">
        <v>2507.0100000000002</v>
      </c>
      <c r="L121" s="10">
        <v>1797.07</v>
      </c>
      <c r="M121" s="10">
        <v>1532.36</v>
      </c>
      <c r="N121" s="10">
        <v>2275.1</v>
      </c>
      <c r="O121" s="10">
        <v>3079.02</v>
      </c>
      <c r="P121" s="10">
        <v>1556.28</v>
      </c>
      <c r="Q121" s="11"/>
      <c r="R121" s="10">
        <v>2804.94</v>
      </c>
      <c r="S121" s="10">
        <v>3709.02</v>
      </c>
      <c r="T121" s="10">
        <v>6063.2</v>
      </c>
      <c r="U121" s="125">
        <f t="shared" si="5"/>
        <v>28921.760000000002</v>
      </c>
      <c r="W121" s="74" t="str">
        <f t="shared" si="6"/>
        <v>111001545875</v>
      </c>
      <c r="X121" s="94">
        <f>VLOOKUP(W121,Factors!$F$4:$H$6200,3,FALSE)</f>
        <v>8.5600000000000009E-2</v>
      </c>
      <c r="Y121" s="74" t="str">
        <f>VLOOKUP(W121,Factors!$F$4:$H$6200,2,FALSE)</f>
        <v>Sendout Volumes</v>
      </c>
      <c r="Z121" s="92">
        <f t="shared" si="7"/>
        <v>2475.7026560000004</v>
      </c>
      <c r="AA121" s="92">
        <f t="shared" si="8"/>
        <v>26446.057344000001</v>
      </c>
      <c r="AB121" s="92">
        <f t="shared" si="9"/>
        <v>28921.760000000002</v>
      </c>
    </row>
    <row r="122" spans="1:28" ht="15.75" thickBot="1" x14ac:dyDescent="0.3">
      <c r="A122" s="141" t="s">
        <v>373</v>
      </c>
      <c r="B122" s="4" t="s">
        <v>89</v>
      </c>
      <c r="C122" s="4" t="s">
        <v>90</v>
      </c>
      <c r="D122" s="4" t="s">
        <v>375</v>
      </c>
      <c r="E122" s="4" t="s">
        <v>376</v>
      </c>
      <c r="F122" s="4" t="s">
        <v>120</v>
      </c>
      <c r="G122" s="4" t="s">
        <v>121</v>
      </c>
      <c r="H122" s="4" t="s">
        <v>377</v>
      </c>
      <c r="I122" s="8">
        <v>100432.88</v>
      </c>
      <c r="J122" s="8">
        <v>85944.639999999999</v>
      </c>
      <c r="K122" s="8">
        <v>88315.49</v>
      </c>
      <c r="L122" s="8">
        <v>99677.66</v>
      </c>
      <c r="M122" s="8">
        <v>82261.02</v>
      </c>
      <c r="N122" s="8">
        <v>117291.3</v>
      </c>
      <c r="O122" s="8">
        <v>103949.33</v>
      </c>
      <c r="P122" s="8">
        <v>89795.9</v>
      </c>
      <c r="Q122" s="8">
        <v>106938.88</v>
      </c>
      <c r="R122" s="8">
        <v>94301.57</v>
      </c>
      <c r="S122" s="8">
        <v>90894.81</v>
      </c>
      <c r="T122" s="8">
        <v>112025.84</v>
      </c>
      <c r="U122" s="125">
        <f t="shared" si="5"/>
        <v>1171829.3200000003</v>
      </c>
      <c r="W122" s="74" t="str">
        <f t="shared" si="6"/>
        <v>111001545875</v>
      </c>
      <c r="X122" s="94">
        <f>VLOOKUP(W122,Factors!$F$4:$H$6200,3,FALSE)</f>
        <v>8.5600000000000009E-2</v>
      </c>
      <c r="Y122" s="74" t="str">
        <f>VLOOKUP(W122,Factors!$F$4:$H$6200,2,FALSE)</f>
        <v>Sendout Volumes</v>
      </c>
      <c r="Z122" s="92">
        <f t="shared" si="7"/>
        <v>100308.58979200004</v>
      </c>
      <c r="AA122" s="92">
        <f t="shared" si="8"/>
        <v>1071520.7302080002</v>
      </c>
      <c r="AB122" s="92">
        <f t="shared" si="9"/>
        <v>1171829.3200000003</v>
      </c>
    </row>
    <row r="123" spans="1:28" ht="15.75" thickBot="1" x14ac:dyDescent="0.3">
      <c r="A123" s="141" t="s">
        <v>373</v>
      </c>
      <c r="B123" s="4" t="s">
        <v>89</v>
      </c>
      <c r="C123" s="4" t="s">
        <v>90</v>
      </c>
      <c r="D123" s="4" t="s">
        <v>375</v>
      </c>
      <c r="E123" s="4" t="s">
        <v>376</v>
      </c>
      <c r="F123" s="4" t="s">
        <v>122</v>
      </c>
      <c r="G123" s="4" t="s">
        <v>123</v>
      </c>
      <c r="H123" s="4" t="s">
        <v>377</v>
      </c>
      <c r="I123" s="10">
        <v>23353.4</v>
      </c>
      <c r="J123" s="10">
        <v>11976.23</v>
      </c>
      <c r="K123" s="10">
        <v>8430.2099999999991</v>
      </c>
      <c r="L123" s="10">
        <v>13642.97</v>
      </c>
      <c r="M123" s="10">
        <v>10870.78</v>
      </c>
      <c r="N123" s="10">
        <v>19388.38</v>
      </c>
      <c r="O123" s="10">
        <v>19640.919999999998</v>
      </c>
      <c r="P123" s="10">
        <v>13534.03</v>
      </c>
      <c r="Q123" s="10">
        <v>17719.82</v>
      </c>
      <c r="R123" s="10">
        <v>19370.759999999998</v>
      </c>
      <c r="S123" s="10">
        <v>22315.3</v>
      </c>
      <c r="T123" s="10">
        <v>31130.2</v>
      </c>
      <c r="U123" s="125">
        <f t="shared" si="5"/>
        <v>211373.00000000003</v>
      </c>
      <c r="W123" s="74" t="str">
        <f t="shared" si="6"/>
        <v>111001545875</v>
      </c>
      <c r="X123" s="94">
        <f>VLOOKUP(W123,Factors!$F$4:$H$6200,3,FALSE)</f>
        <v>8.5600000000000009E-2</v>
      </c>
      <c r="Y123" s="74" t="str">
        <f>VLOOKUP(W123,Factors!$F$4:$H$6200,2,FALSE)</f>
        <v>Sendout Volumes</v>
      </c>
      <c r="Z123" s="92">
        <f t="shared" si="7"/>
        <v>18093.528800000004</v>
      </c>
      <c r="AA123" s="92">
        <f t="shared" si="8"/>
        <v>193279.47120000003</v>
      </c>
      <c r="AB123" s="92">
        <f t="shared" si="9"/>
        <v>211373.00000000003</v>
      </c>
    </row>
    <row r="124" spans="1:28" ht="15.75" thickBot="1" x14ac:dyDescent="0.3">
      <c r="A124" s="141" t="s">
        <v>373</v>
      </c>
      <c r="B124" s="4" t="s">
        <v>89</v>
      </c>
      <c r="C124" s="4" t="s">
        <v>90</v>
      </c>
      <c r="D124" s="4" t="s">
        <v>375</v>
      </c>
      <c r="E124" s="4" t="s">
        <v>376</v>
      </c>
      <c r="F124" s="4" t="s">
        <v>124</v>
      </c>
      <c r="G124" s="4" t="s">
        <v>125</v>
      </c>
      <c r="H124" s="4" t="s">
        <v>377</v>
      </c>
      <c r="I124" s="7"/>
      <c r="J124" s="8">
        <v>787.86</v>
      </c>
      <c r="K124" s="8">
        <v>739.83</v>
      </c>
      <c r="L124" s="8">
        <v>113</v>
      </c>
      <c r="M124" s="7"/>
      <c r="N124" s="7"/>
      <c r="O124" s="7"/>
      <c r="P124" s="8">
        <v>983</v>
      </c>
      <c r="Q124" s="7"/>
      <c r="R124" s="8">
        <v>934.32</v>
      </c>
      <c r="S124" s="7"/>
      <c r="T124" s="8">
        <v>1085.28</v>
      </c>
      <c r="U124" s="125">
        <f t="shared" si="5"/>
        <v>4643.29</v>
      </c>
      <c r="W124" s="74" t="str">
        <f t="shared" si="6"/>
        <v>111001545875</v>
      </c>
      <c r="X124" s="94">
        <f>VLOOKUP(W124,Factors!$F$4:$H$6200,3,FALSE)</f>
        <v>8.5600000000000009E-2</v>
      </c>
      <c r="Y124" s="74" t="str">
        <f>VLOOKUP(W124,Factors!$F$4:$H$6200,2,FALSE)</f>
        <v>Sendout Volumes</v>
      </c>
      <c r="Z124" s="92">
        <f t="shared" si="7"/>
        <v>397.46562400000005</v>
      </c>
      <c r="AA124" s="92">
        <f t="shared" si="8"/>
        <v>4245.8243759999996</v>
      </c>
      <c r="AB124" s="92">
        <f t="shared" si="9"/>
        <v>4643.29</v>
      </c>
    </row>
    <row r="125" spans="1:28" ht="15.75" thickBot="1" x14ac:dyDescent="0.3">
      <c r="A125" s="141" t="s">
        <v>373</v>
      </c>
      <c r="B125" s="4" t="s">
        <v>89</v>
      </c>
      <c r="C125" s="4" t="s">
        <v>90</v>
      </c>
      <c r="D125" s="4" t="s">
        <v>375</v>
      </c>
      <c r="E125" s="4" t="s">
        <v>376</v>
      </c>
      <c r="F125" s="4" t="s">
        <v>112</v>
      </c>
      <c r="G125" s="4" t="s">
        <v>113</v>
      </c>
      <c r="H125" s="4" t="s">
        <v>377</v>
      </c>
      <c r="I125" s="10">
        <v>15967.37</v>
      </c>
      <c r="J125" s="10">
        <v>14443.16</v>
      </c>
      <c r="K125" s="10">
        <v>16012.76</v>
      </c>
      <c r="L125" s="10">
        <v>16937.3</v>
      </c>
      <c r="M125" s="10">
        <v>13691.88</v>
      </c>
      <c r="N125" s="10">
        <v>16869.03</v>
      </c>
      <c r="O125" s="10">
        <v>15679.64</v>
      </c>
      <c r="P125" s="10">
        <v>15193.24</v>
      </c>
      <c r="Q125" s="10">
        <v>16123.1</v>
      </c>
      <c r="R125" s="10">
        <v>16475.25</v>
      </c>
      <c r="S125" s="10">
        <v>15290.97</v>
      </c>
      <c r="T125" s="10">
        <v>17940.41</v>
      </c>
      <c r="U125" s="125">
        <f t="shared" si="5"/>
        <v>190624.11000000002</v>
      </c>
      <c r="W125" s="74" t="str">
        <f t="shared" si="6"/>
        <v>111001545875</v>
      </c>
      <c r="X125" s="94">
        <f>VLOOKUP(W125,Factors!$F$4:$H$6200,3,FALSE)</f>
        <v>8.5600000000000009E-2</v>
      </c>
      <c r="Y125" s="74" t="str">
        <f>VLOOKUP(W125,Factors!$F$4:$H$6200,2,FALSE)</f>
        <v>Sendout Volumes</v>
      </c>
      <c r="Z125" s="92">
        <f t="shared" si="7"/>
        <v>16317.423816000002</v>
      </c>
      <c r="AA125" s="92">
        <f t="shared" si="8"/>
        <v>174306.68618400002</v>
      </c>
      <c r="AB125" s="92">
        <f t="shared" si="9"/>
        <v>190624.11000000002</v>
      </c>
    </row>
    <row r="126" spans="1:28" ht="15.75" thickBot="1" x14ac:dyDescent="0.3">
      <c r="A126" s="141" t="s">
        <v>408</v>
      </c>
      <c r="B126" s="4" t="s">
        <v>334</v>
      </c>
      <c r="C126" s="4" t="s">
        <v>335</v>
      </c>
      <c r="D126" s="4" t="s">
        <v>427</v>
      </c>
      <c r="E126" s="4" t="s">
        <v>428</v>
      </c>
      <c r="F126" s="4" t="s">
        <v>184</v>
      </c>
      <c r="G126" s="4" t="s">
        <v>185</v>
      </c>
      <c r="H126" s="4" t="s">
        <v>429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8">
        <v>-580100</v>
      </c>
      <c r="U126" s="125">
        <f t="shared" si="5"/>
        <v>-580100</v>
      </c>
      <c r="W126" s="74" t="str">
        <f t="shared" si="6"/>
        <v>135101620878</v>
      </c>
      <c r="X126" s="94">
        <f>VLOOKUP(W126,Factors!$F$4:$H$6200,3,FALSE)</f>
        <v>0.11529999999999996</v>
      </c>
      <c r="Y126" s="74" t="str">
        <f>VLOOKUP(W126,Factors!$F$4:$H$6200,2,FALSE)</f>
        <v>Customers-All</v>
      </c>
      <c r="Z126" s="92">
        <f t="shared" si="7"/>
        <v>-66885.52999999997</v>
      </c>
      <c r="AA126" s="92">
        <f t="shared" si="8"/>
        <v>-513214.47000000003</v>
      </c>
      <c r="AB126" s="92">
        <f t="shared" si="9"/>
        <v>-580100</v>
      </c>
    </row>
    <row r="127" spans="1:28" ht="15.75" thickBot="1" x14ac:dyDescent="0.3">
      <c r="A127" s="141" t="s">
        <v>408</v>
      </c>
      <c r="B127" s="4" t="s">
        <v>334</v>
      </c>
      <c r="C127" s="4" t="s">
        <v>335</v>
      </c>
      <c r="D127" s="4" t="s">
        <v>427</v>
      </c>
      <c r="E127" s="4" t="s">
        <v>428</v>
      </c>
      <c r="F127" s="4" t="s">
        <v>120</v>
      </c>
      <c r="G127" s="4" t="s">
        <v>121</v>
      </c>
      <c r="H127" s="4" t="s">
        <v>429</v>
      </c>
      <c r="I127" s="10">
        <v>20765.560000000001</v>
      </c>
      <c r="J127" s="10">
        <v>17329.419999999998</v>
      </c>
      <c r="K127" s="10">
        <v>17208.349999999999</v>
      </c>
      <c r="L127" s="10">
        <v>19080.13</v>
      </c>
      <c r="M127" s="10">
        <v>17072.47</v>
      </c>
      <c r="N127" s="10">
        <v>15698.83</v>
      </c>
      <c r="O127" s="10">
        <v>15457.29</v>
      </c>
      <c r="P127" s="10">
        <v>13525.16</v>
      </c>
      <c r="Q127" s="10">
        <v>13055.02</v>
      </c>
      <c r="R127" s="10">
        <v>13178.18</v>
      </c>
      <c r="S127" s="10">
        <v>11484.71</v>
      </c>
      <c r="T127" s="10">
        <v>13763.2</v>
      </c>
      <c r="U127" s="125">
        <f t="shared" si="5"/>
        <v>187618.31999999998</v>
      </c>
      <c r="W127" s="74" t="str">
        <f t="shared" si="6"/>
        <v>135101620878</v>
      </c>
      <c r="X127" s="94">
        <f>VLOOKUP(W127,Factors!$F$4:$H$6200,3,FALSE)</f>
        <v>0.11529999999999996</v>
      </c>
      <c r="Y127" s="74" t="str">
        <f>VLOOKUP(W127,Factors!$F$4:$H$6200,2,FALSE)</f>
        <v>Customers-All</v>
      </c>
      <c r="Z127" s="92">
        <f t="shared" si="7"/>
        <v>21632.392295999991</v>
      </c>
      <c r="AA127" s="92">
        <f t="shared" si="8"/>
        <v>165985.92770399997</v>
      </c>
      <c r="AB127" s="92">
        <f t="shared" si="9"/>
        <v>187618.31999999995</v>
      </c>
    </row>
    <row r="128" spans="1:28" ht="15.75" thickBot="1" x14ac:dyDescent="0.3">
      <c r="A128" s="141" t="s">
        <v>408</v>
      </c>
      <c r="B128" s="4" t="s">
        <v>334</v>
      </c>
      <c r="C128" s="4" t="s">
        <v>335</v>
      </c>
      <c r="D128" s="4" t="s">
        <v>427</v>
      </c>
      <c r="E128" s="4" t="s">
        <v>428</v>
      </c>
      <c r="F128" s="4" t="s">
        <v>122</v>
      </c>
      <c r="G128" s="4" t="s">
        <v>123</v>
      </c>
      <c r="H128" s="4" t="s">
        <v>429</v>
      </c>
      <c r="I128" s="8">
        <v>22.31</v>
      </c>
      <c r="J128" s="8">
        <v>89.25</v>
      </c>
      <c r="K128" s="8">
        <v>169.82</v>
      </c>
      <c r="L128" s="8">
        <v>135.86000000000001</v>
      </c>
      <c r="M128" s="8">
        <v>45.28</v>
      </c>
      <c r="N128" s="8">
        <v>67.930000000000007</v>
      </c>
      <c r="O128" s="7"/>
      <c r="P128" s="8">
        <v>113.21</v>
      </c>
      <c r="Q128" s="8">
        <v>46.18</v>
      </c>
      <c r="R128" s="7"/>
      <c r="S128" s="7"/>
      <c r="T128" s="8">
        <v>80.83</v>
      </c>
      <c r="U128" s="125">
        <f t="shared" si="5"/>
        <v>770.67000000000007</v>
      </c>
      <c r="W128" s="74" t="str">
        <f t="shared" si="6"/>
        <v>135101620878</v>
      </c>
      <c r="X128" s="94">
        <f>VLOOKUP(W128,Factors!$F$4:$H$6200,3,FALSE)</f>
        <v>0.11529999999999996</v>
      </c>
      <c r="Y128" s="74" t="str">
        <f>VLOOKUP(W128,Factors!$F$4:$H$6200,2,FALSE)</f>
        <v>Customers-All</v>
      </c>
      <c r="Z128" s="92">
        <f t="shared" si="7"/>
        <v>88.858250999999981</v>
      </c>
      <c r="AA128" s="92">
        <f t="shared" si="8"/>
        <v>681.81174900000008</v>
      </c>
      <c r="AB128" s="92">
        <f t="shared" si="9"/>
        <v>770.67000000000007</v>
      </c>
    </row>
    <row r="129" spans="1:28" ht="15.75" thickBot="1" x14ac:dyDescent="0.3">
      <c r="A129" s="141" t="s">
        <v>408</v>
      </c>
      <c r="B129" s="4" t="s">
        <v>334</v>
      </c>
      <c r="C129" s="4" t="s">
        <v>335</v>
      </c>
      <c r="D129" s="4" t="s">
        <v>427</v>
      </c>
      <c r="E129" s="4" t="s">
        <v>428</v>
      </c>
      <c r="F129" s="4" t="s">
        <v>112</v>
      </c>
      <c r="G129" s="4" t="s">
        <v>113</v>
      </c>
      <c r="H129" s="4" t="s">
        <v>429</v>
      </c>
      <c r="I129" s="10">
        <v>2989.05</v>
      </c>
      <c r="J129" s="10">
        <v>2724.98</v>
      </c>
      <c r="K129" s="10">
        <v>2901.21</v>
      </c>
      <c r="L129" s="10">
        <v>3033.2</v>
      </c>
      <c r="M129" s="10">
        <v>2637.57</v>
      </c>
      <c r="N129" s="10">
        <v>2175.96</v>
      </c>
      <c r="O129" s="10">
        <v>2176.0100000000002</v>
      </c>
      <c r="P129" s="10">
        <v>2077.08</v>
      </c>
      <c r="Q129" s="10">
        <v>2218.9299999999998</v>
      </c>
      <c r="R129" s="10">
        <v>2319.8200000000002</v>
      </c>
      <c r="S129" s="10">
        <v>2118.09</v>
      </c>
      <c r="T129" s="10">
        <v>2218.92</v>
      </c>
      <c r="U129" s="125">
        <f t="shared" si="5"/>
        <v>29590.820000000007</v>
      </c>
      <c r="W129" s="74" t="str">
        <f t="shared" si="6"/>
        <v>135101620878</v>
      </c>
      <c r="X129" s="94">
        <f>VLOOKUP(W129,Factors!$F$4:$H$6200,3,FALSE)</f>
        <v>0.11529999999999996</v>
      </c>
      <c r="Y129" s="74" t="str">
        <f>VLOOKUP(W129,Factors!$F$4:$H$6200,2,FALSE)</f>
        <v>Customers-All</v>
      </c>
      <c r="Z129" s="92">
        <f t="shared" si="7"/>
        <v>3411.8215459999997</v>
      </c>
      <c r="AA129" s="92">
        <f t="shared" si="8"/>
        <v>26178.998454000008</v>
      </c>
      <c r="AB129" s="92">
        <f t="shared" si="9"/>
        <v>29590.820000000007</v>
      </c>
    </row>
    <row r="130" spans="1:28" ht="15.75" thickBot="1" x14ac:dyDescent="0.3">
      <c r="A130" s="141" t="s">
        <v>408</v>
      </c>
      <c r="B130" s="4" t="s">
        <v>334</v>
      </c>
      <c r="C130" s="4" t="s">
        <v>335</v>
      </c>
      <c r="D130" s="4" t="s">
        <v>430</v>
      </c>
      <c r="E130" s="4" t="s">
        <v>431</v>
      </c>
      <c r="F130" s="4" t="s">
        <v>108</v>
      </c>
      <c r="G130" s="4" t="s">
        <v>109</v>
      </c>
      <c r="H130" s="4" t="s">
        <v>213</v>
      </c>
      <c r="I130" s="10">
        <v>95274.45</v>
      </c>
      <c r="J130" s="10">
        <v>83281.98</v>
      </c>
      <c r="K130" s="10">
        <v>87119.48</v>
      </c>
      <c r="L130" s="10">
        <v>103639.33</v>
      </c>
      <c r="M130" s="10">
        <v>108394.17</v>
      </c>
      <c r="N130" s="10">
        <v>121822.85</v>
      </c>
      <c r="O130" s="10">
        <v>122911.75</v>
      </c>
      <c r="P130" s="10">
        <v>113257.35</v>
      </c>
      <c r="Q130" s="10">
        <v>118424.15</v>
      </c>
      <c r="R130" s="10">
        <v>116674.2</v>
      </c>
      <c r="S130" s="10">
        <v>110574.33</v>
      </c>
      <c r="T130" s="10">
        <v>109480.65</v>
      </c>
      <c r="U130" s="125">
        <f t="shared" si="5"/>
        <v>1290854.69</v>
      </c>
      <c r="W130" s="74" t="str">
        <f t="shared" si="6"/>
        <v>135101630878</v>
      </c>
      <c r="X130" s="94">
        <f>VLOOKUP(W130,Factors!$F$4:$H$6200,3,FALSE)</f>
        <v>0.11529999999999996</v>
      </c>
      <c r="Y130" s="74" t="str">
        <f>VLOOKUP(W130,Factors!$F$4:$H$6200,2,FALSE)</f>
        <v>Customers-All</v>
      </c>
      <c r="Z130" s="92">
        <f t="shared" si="7"/>
        <v>148835.54575699993</v>
      </c>
      <c r="AA130" s="92">
        <f t="shared" si="8"/>
        <v>1142019.1442430001</v>
      </c>
      <c r="AB130" s="92">
        <f t="shared" si="9"/>
        <v>1290854.69</v>
      </c>
    </row>
    <row r="131" spans="1:28" ht="15.75" thickBot="1" x14ac:dyDescent="0.3">
      <c r="A131" s="141" t="s">
        <v>408</v>
      </c>
      <c r="B131" s="4" t="s">
        <v>334</v>
      </c>
      <c r="C131" s="4" t="s">
        <v>335</v>
      </c>
      <c r="D131" s="4" t="s">
        <v>430</v>
      </c>
      <c r="E131" s="4" t="s">
        <v>431</v>
      </c>
      <c r="F131" s="4" t="s">
        <v>118</v>
      </c>
      <c r="G131" s="4" t="s">
        <v>119</v>
      </c>
      <c r="H131" s="4" t="s">
        <v>213</v>
      </c>
      <c r="I131" s="8">
        <v>2127.7199999999998</v>
      </c>
      <c r="J131" s="8">
        <v>2342.2800000000002</v>
      </c>
      <c r="K131" s="8">
        <v>2794.95</v>
      </c>
      <c r="L131" s="8">
        <v>3337.51</v>
      </c>
      <c r="M131" s="8">
        <v>1891.5</v>
      </c>
      <c r="N131" s="8">
        <v>2340</v>
      </c>
      <c r="O131" s="8">
        <v>1755</v>
      </c>
      <c r="P131" s="8">
        <v>780</v>
      </c>
      <c r="Q131" s="8">
        <v>1352.52</v>
      </c>
      <c r="R131" s="8">
        <v>1054.17</v>
      </c>
      <c r="S131" s="8">
        <v>2585.6999999999998</v>
      </c>
      <c r="T131" s="8">
        <v>1573.95</v>
      </c>
      <c r="U131" s="125">
        <f t="shared" si="5"/>
        <v>23935.300000000003</v>
      </c>
      <c r="W131" s="74" t="str">
        <f t="shared" si="6"/>
        <v>135101630878</v>
      </c>
      <c r="X131" s="94">
        <f>VLOOKUP(W131,Factors!$F$4:$H$6200,3,FALSE)</f>
        <v>0.11529999999999996</v>
      </c>
      <c r="Y131" s="74" t="str">
        <f>VLOOKUP(W131,Factors!$F$4:$H$6200,2,FALSE)</f>
        <v>Customers-All</v>
      </c>
      <c r="Z131" s="92">
        <f t="shared" si="7"/>
        <v>2759.7400899999993</v>
      </c>
      <c r="AA131" s="92">
        <f t="shared" si="8"/>
        <v>21175.559910000004</v>
      </c>
      <c r="AB131" s="92">
        <f t="shared" si="9"/>
        <v>23935.300000000003</v>
      </c>
    </row>
    <row r="132" spans="1:28" ht="15.75" thickBot="1" x14ac:dyDescent="0.3">
      <c r="A132" s="141" t="s">
        <v>408</v>
      </c>
      <c r="B132" s="4" t="s">
        <v>334</v>
      </c>
      <c r="C132" s="4" t="s">
        <v>335</v>
      </c>
      <c r="D132" s="4" t="s">
        <v>430</v>
      </c>
      <c r="E132" s="4" t="s">
        <v>431</v>
      </c>
      <c r="F132" s="4" t="s">
        <v>120</v>
      </c>
      <c r="G132" s="4" t="s">
        <v>121</v>
      </c>
      <c r="H132" s="4" t="s">
        <v>213</v>
      </c>
      <c r="I132" s="10">
        <v>37850.9</v>
      </c>
      <c r="J132" s="10">
        <v>31140.78</v>
      </c>
      <c r="K132" s="10">
        <v>34762.74</v>
      </c>
      <c r="L132" s="10">
        <v>38238.85</v>
      </c>
      <c r="M132" s="10">
        <v>34652.559999999998</v>
      </c>
      <c r="N132" s="10">
        <v>29583.91</v>
      </c>
      <c r="O132" s="10">
        <v>33216.480000000003</v>
      </c>
      <c r="P132" s="10">
        <v>28929.74</v>
      </c>
      <c r="Q132" s="10">
        <v>32634.720000000001</v>
      </c>
      <c r="R132" s="10">
        <v>26984.74</v>
      </c>
      <c r="S132" s="10">
        <v>30963.29</v>
      </c>
      <c r="T132" s="10">
        <v>29263.34</v>
      </c>
      <c r="U132" s="125">
        <f t="shared" si="5"/>
        <v>388222.05000000005</v>
      </c>
      <c r="W132" s="74" t="str">
        <f t="shared" si="6"/>
        <v>135101630878</v>
      </c>
      <c r="X132" s="94">
        <f>VLOOKUP(W132,Factors!$F$4:$H$6200,3,FALSE)</f>
        <v>0.11529999999999996</v>
      </c>
      <c r="Y132" s="74" t="str">
        <f>VLOOKUP(W132,Factors!$F$4:$H$6200,2,FALSE)</f>
        <v>Customers-All</v>
      </c>
      <c r="Z132" s="92">
        <f t="shared" si="7"/>
        <v>44762.002364999986</v>
      </c>
      <c r="AA132" s="92">
        <f t="shared" si="8"/>
        <v>343460.04763500008</v>
      </c>
      <c r="AB132" s="92">
        <f t="shared" si="9"/>
        <v>388222.05000000005</v>
      </c>
    </row>
    <row r="133" spans="1:28" ht="15.75" thickBot="1" x14ac:dyDescent="0.3">
      <c r="A133" s="141" t="s">
        <v>408</v>
      </c>
      <c r="B133" s="4" t="s">
        <v>334</v>
      </c>
      <c r="C133" s="4" t="s">
        <v>335</v>
      </c>
      <c r="D133" s="4" t="s">
        <v>430</v>
      </c>
      <c r="E133" s="4" t="s">
        <v>431</v>
      </c>
      <c r="F133" s="4" t="s">
        <v>122</v>
      </c>
      <c r="G133" s="4" t="s">
        <v>123</v>
      </c>
      <c r="H133" s="4" t="s">
        <v>213</v>
      </c>
      <c r="I133" s="8">
        <v>2499.5</v>
      </c>
      <c r="J133" s="8">
        <v>1992.12</v>
      </c>
      <c r="K133" s="8">
        <v>2560.7399999999998</v>
      </c>
      <c r="L133" s="8">
        <v>2540.4499999999998</v>
      </c>
      <c r="M133" s="8">
        <v>2263.73</v>
      </c>
      <c r="N133" s="8">
        <v>1125.58</v>
      </c>
      <c r="O133" s="8">
        <v>444.17</v>
      </c>
      <c r="P133" s="8">
        <v>492.61</v>
      </c>
      <c r="Q133" s="8">
        <v>978.86</v>
      </c>
      <c r="R133" s="8">
        <v>2366.77</v>
      </c>
      <c r="S133" s="8">
        <v>3423.14</v>
      </c>
      <c r="T133" s="8">
        <v>3399.78</v>
      </c>
      <c r="U133" s="125">
        <f t="shared" si="5"/>
        <v>24087.449999999997</v>
      </c>
      <c r="W133" s="74" t="str">
        <f t="shared" si="6"/>
        <v>135101630878</v>
      </c>
      <c r="X133" s="94">
        <f>VLOOKUP(W133,Factors!$F$4:$H$6200,3,FALSE)</f>
        <v>0.11529999999999996</v>
      </c>
      <c r="Y133" s="74" t="str">
        <f>VLOOKUP(W133,Factors!$F$4:$H$6200,2,FALSE)</f>
        <v>Customers-All</v>
      </c>
      <c r="Z133" s="92">
        <f t="shared" si="7"/>
        <v>2777.2829849999985</v>
      </c>
      <c r="AA133" s="92">
        <f t="shared" si="8"/>
        <v>21310.167014999999</v>
      </c>
      <c r="AB133" s="92">
        <f t="shared" si="9"/>
        <v>24087.449999999997</v>
      </c>
    </row>
    <row r="134" spans="1:28" ht="15.75" thickBot="1" x14ac:dyDescent="0.3">
      <c r="A134" s="141" t="s">
        <v>408</v>
      </c>
      <c r="B134" s="4" t="s">
        <v>334</v>
      </c>
      <c r="C134" s="4" t="s">
        <v>335</v>
      </c>
      <c r="D134" s="4" t="s">
        <v>430</v>
      </c>
      <c r="E134" s="4" t="s">
        <v>431</v>
      </c>
      <c r="F134" s="4" t="s">
        <v>124</v>
      </c>
      <c r="G134" s="4" t="s">
        <v>125</v>
      </c>
      <c r="H134" s="4" t="s">
        <v>213</v>
      </c>
      <c r="I134" s="10">
        <v>675.36</v>
      </c>
      <c r="J134" s="10">
        <v>1041.18</v>
      </c>
      <c r="K134" s="10">
        <v>838.42</v>
      </c>
      <c r="L134" s="10">
        <v>3581.34</v>
      </c>
      <c r="M134" s="10">
        <v>638</v>
      </c>
      <c r="N134" s="10">
        <v>1189</v>
      </c>
      <c r="O134" s="10">
        <v>1740</v>
      </c>
      <c r="P134" s="10">
        <v>638</v>
      </c>
      <c r="Q134" s="10">
        <v>946.56</v>
      </c>
      <c r="R134" s="10">
        <v>1301.52</v>
      </c>
      <c r="S134" s="10">
        <v>1656.48</v>
      </c>
      <c r="T134" s="10">
        <v>946.56</v>
      </c>
      <c r="U134" s="125">
        <f t="shared" si="5"/>
        <v>15192.419999999998</v>
      </c>
      <c r="W134" s="74" t="str">
        <f t="shared" si="6"/>
        <v>135101630878</v>
      </c>
      <c r="X134" s="94">
        <f>VLOOKUP(W134,Factors!$F$4:$H$6200,3,FALSE)</f>
        <v>0.11529999999999996</v>
      </c>
      <c r="Y134" s="74" t="str">
        <f>VLOOKUP(W134,Factors!$F$4:$H$6200,2,FALSE)</f>
        <v>Customers-All</v>
      </c>
      <c r="Z134" s="92">
        <f t="shared" si="7"/>
        <v>1751.6860259999992</v>
      </c>
      <c r="AA134" s="92">
        <f t="shared" si="8"/>
        <v>13440.733973999999</v>
      </c>
      <c r="AB134" s="92">
        <f t="shared" si="9"/>
        <v>15192.419999999998</v>
      </c>
    </row>
    <row r="135" spans="1:28" ht="15.75" thickBot="1" x14ac:dyDescent="0.3">
      <c r="A135" s="141" t="s">
        <v>408</v>
      </c>
      <c r="B135" s="4" t="s">
        <v>334</v>
      </c>
      <c r="C135" s="4" t="s">
        <v>335</v>
      </c>
      <c r="D135" s="4" t="s">
        <v>430</v>
      </c>
      <c r="E135" s="4" t="s">
        <v>431</v>
      </c>
      <c r="F135" s="4" t="s">
        <v>110</v>
      </c>
      <c r="G135" s="4" t="s">
        <v>111</v>
      </c>
      <c r="H135" s="4" t="s">
        <v>213</v>
      </c>
      <c r="I135" s="7"/>
      <c r="J135" s="7"/>
      <c r="K135" s="8">
        <v>2698.67</v>
      </c>
      <c r="L135" s="8">
        <v>-2698.67</v>
      </c>
      <c r="M135" s="7"/>
      <c r="N135" s="7"/>
      <c r="O135" s="7"/>
      <c r="P135" s="7"/>
      <c r="Q135" s="7"/>
      <c r="R135" s="7"/>
      <c r="S135" s="7"/>
      <c r="T135" s="7"/>
      <c r="U135" s="125">
        <f t="shared" si="5"/>
        <v>0</v>
      </c>
      <c r="W135" s="74" t="str">
        <f t="shared" si="6"/>
        <v>135101630878</v>
      </c>
      <c r="X135" s="94">
        <f>VLOOKUP(W135,Factors!$F$4:$H$6200,3,FALSE)</f>
        <v>0.11529999999999996</v>
      </c>
      <c r="Y135" s="74" t="str">
        <f>VLOOKUP(W135,Factors!$F$4:$H$6200,2,FALSE)</f>
        <v>Customers-All</v>
      </c>
      <c r="Z135" s="92">
        <f t="shared" si="7"/>
        <v>0</v>
      </c>
      <c r="AA135" s="92">
        <f t="shared" si="8"/>
        <v>0</v>
      </c>
      <c r="AB135" s="92">
        <f t="shared" si="9"/>
        <v>0</v>
      </c>
    </row>
    <row r="136" spans="1:28" ht="15.75" thickBot="1" x14ac:dyDescent="0.3">
      <c r="A136" s="141" t="s">
        <v>408</v>
      </c>
      <c r="B136" s="4" t="s">
        <v>334</v>
      </c>
      <c r="C136" s="4" t="s">
        <v>335</v>
      </c>
      <c r="D136" s="4" t="s">
        <v>430</v>
      </c>
      <c r="E136" s="4" t="s">
        <v>431</v>
      </c>
      <c r="F136" s="4" t="s">
        <v>112</v>
      </c>
      <c r="G136" s="4" t="s">
        <v>113</v>
      </c>
      <c r="H136" s="4" t="s">
        <v>213</v>
      </c>
      <c r="I136" s="10">
        <v>20713.38</v>
      </c>
      <c r="J136" s="10">
        <v>20415.68</v>
      </c>
      <c r="K136" s="10">
        <v>21097.78</v>
      </c>
      <c r="L136" s="10">
        <v>21796.49</v>
      </c>
      <c r="M136" s="10">
        <v>21191.200000000001</v>
      </c>
      <c r="N136" s="10">
        <v>21326.1</v>
      </c>
      <c r="O136" s="10">
        <v>22339.56</v>
      </c>
      <c r="P136" s="10">
        <v>22433.33</v>
      </c>
      <c r="Q136" s="10">
        <v>23472.48</v>
      </c>
      <c r="R136" s="10">
        <v>23596.76</v>
      </c>
      <c r="S136" s="10">
        <v>23204.67</v>
      </c>
      <c r="T136" s="10">
        <v>23374.91</v>
      </c>
      <c r="U136" s="125">
        <f t="shared" ref="U136:U199" si="10">SUM(I136:T136)</f>
        <v>264962.34000000003</v>
      </c>
      <c r="W136" s="74" t="str">
        <f t="shared" ref="W136:W199" si="11">CONCATENATE(B136,RIGHT(D136,4),A136)</f>
        <v>135101630878</v>
      </c>
      <c r="X136" s="94">
        <f>VLOOKUP(W136,Factors!$F$4:$H$6200,3,FALSE)</f>
        <v>0.11529999999999996</v>
      </c>
      <c r="Y136" s="74" t="str">
        <f>VLOOKUP(W136,Factors!$F$4:$H$6200,2,FALSE)</f>
        <v>Customers-All</v>
      </c>
      <c r="Z136" s="92">
        <f t="shared" ref="Z136:Z199" si="12">U136*X136</f>
        <v>30550.157801999991</v>
      </c>
      <c r="AA136" s="92">
        <f t="shared" ref="AA136:AA199" si="13">U136-Z136</f>
        <v>234412.18219800002</v>
      </c>
      <c r="AB136" s="92">
        <f t="shared" ref="AB136:AB199" si="14">Z136+AA136</f>
        <v>264962.34000000003</v>
      </c>
    </row>
    <row r="137" spans="1:28" ht="15.75" thickBot="1" x14ac:dyDescent="0.3">
      <c r="A137" s="141" t="s">
        <v>437</v>
      </c>
      <c r="B137" s="4" t="s">
        <v>406</v>
      </c>
      <c r="C137" s="4" t="s">
        <v>407</v>
      </c>
      <c r="D137" s="4" t="s">
        <v>443</v>
      </c>
      <c r="E137" s="4" t="s">
        <v>442</v>
      </c>
      <c r="F137" s="4" t="s">
        <v>108</v>
      </c>
      <c r="G137" s="4" t="s">
        <v>109</v>
      </c>
      <c r="H137" s="4" t="s">
        <v>444</v>
      </c>
      <c r="I137" s="10">
        <v>6962.28</v>
      </c>
      <c r="J137" s="10">
        <v>6107.01</v>
      </c>
      <c r="K137" s="10">
        <v>7386.38</v>
      </c>
      <c r="L137" s="10">
        <v>9262.36</v>
      </c>
      <c r="M137" s="10">
        <v>9703.42</v>
      </c>
      <c r="N137" s="10">
        <v>6909.5</v>
      </c>
      <c r="O137" s="10">
        <v>9970.34</v>
      </c>
      <c r="P137" s="10">
        <v>8973.31</v>
      </c>
      <c r="Q137" s="10">
        <v>5438.37</v>
      </c>
      <c r="R137" s="10">
        <v>7439.99</v>
      </c>
      <c r="S137" s="10">
        <v>7704.35</v>
      </c>
      <c r="T137" s="10">
        <v>9063.9500000000007</v>
      </c>
      <c r="U137" s="125">
        <f t="shared" si="10"/>
        <v>94921.260000000009</v>
      </c>
      <c r="W137" s="74" t="str">
        <f t="shared" si="11"/>
        <v>113201625879</v>
      </c>
      <c r="X137" s="94">
        <f>VLOOKUP(W137,Factors!$F$4:$H$6200,3,FALSE)</f>
        <v>0.11529999999999996</v>
      </c>
      <c r="Y137" s="74" t="str">
        <f>VLOOKUP(W137,Factors!$F$4:$H$6200,2,FALSE)</f>
        <v>Customers-All</v>
      </c>
      <c r="Z137" s="92">
        <f t="shared" si="12"/>
        <v>10944.421277999998</v>
      </c>
      <c r="AA137" s="92">
        <f t="shared" si="13"/>
        <v>83976.838722000015</v>
      </c>
      <c r="AB137" s="92">
        <f t="shared" si="14"/>
        <v>94921.260000000009</v>
      </c>
    </row>
    <row r="138" spans="1:28" ht="15.75" thickBot="1" x14ac:dyDescent="0.3">
      <c r="A138" s="141" t="s">
        <v>437</v>
      </c>
      <c r="B138" s="4" t="s">
        <v>406</v>
      </c>
      <c r="C138" s="4" t="s">
        <v>407</v>
      </c>
      <c r="D138" s="4" t="s">
        <v>443</v>
      </c>
      <c r="E138" s="4" t="s">
        <v>442</v>
      </c>
      <c r="F138" s="4" t="s">
        <v>118</v>
      </c>
      <c r="G138" s="4" t="s">
        <v>119</v>
      </c>
      <c r="H138" s="4" t="s">
        <v>444</v>
      </c>
      <c r="I138" s="8">
        <v>562.66</v>
      </c>
      <c r="J138" s="13">
        <v>0</v>
      </c>
      <c r="K138" s="8">
        <v>442.2</v>
      </c>
      <c r="L138" s="7"/>
      <c r="M138" s="8">
        <v>707.52</v>
      </c>
      <c r="N138" s="8">
        <v>1171.83</v>
      </c>
      <c r="O138" s="7"/>
      <c r="P138" s="7"/>
      <c r="Q138" s="7"/>
      <c r="R138" s="7"/>
      <c r="S138" s="8">
        <v>1646.15</v>
      </c>
      <c r="T138" s="8">
        <v>180.4</v>
      </c>
      <c r="U138" s="125">
        <f t="shared" si="10"/>
        <v>4710.76</v>
      </c>
      <c r="W138" s="74" t="str">
        <f t="shared" si="11"/>
        <v>113201625879</v>
      </c>
      <c r="X138" s="94">
        <f>VLOOKUP(W138,Factors!$F$4:$H$6200,3,FALSE)</f>
        <v>0.11529999999999996</v>
      </c>
      <c r="Y138" s="74" t="str">
        <f>VLOOKUP(W138,Factors!$F$4:$H$6200,2,FALSE)</f>
        <v>Customers-All</v>
      </c>
      <c r="Z138" s="92">
        <f t="shared" si="12"/>
        <v>543.15062799999987</v>
      </c>
      <c r="AA138" s="92">
        <f t="shared" si="13"/>
        <v>4167.6093720000008</v>
      </c>
      <c r="AB138" s="92">
        <f t="shared" si="14"/>
        <v>4710.76</v>
      </c>
    </row>
    <row r="139" spans="1:28" ht="15.75" thickBot="1" x14ac:dyDescent="0.3">
      <c r="A139" s="141" t="s">
        <v>437</v>
      </c>
      <c r="B139" s="4" t="s">
        <v>406</v>
      </c>
      <c r="C139" s="4" t="s">
        <v>407</v>
      </c>
      <c r="D139" s="4" t="s">
        <v>443</v>
      </c>
      <c r="E139" s="4" t="s">
        <v>442</v>
      </c>
      <c r="F139" s="4" t="s">
        <v>120</v>
      </c>
      <c r="G139" s="4" t="s">
        <v>121</v>
      </c>
      <c r="H139" s="4" t="s">
        <v>444</v>
      </c>
      <c r="I139" s="10">
        <v>28414.53</v>
      </c>
      <c r="J139" s="10">
        <v>20577.650000000001</v>
      </c>
      <c r="K139" s="10">
        <v>21358.54</v>
      </c>
      <c r="L139" s="10">
        <v>29937.23</v>
      </c>
      <c r="M139" s="10">
        <v>27239.85</v>
      </c>
      <c r="N139" s="10">
        <v>28654.92</v>
      </c>
      <c r="O139" s="10">
        <v>30069.84</v>
      </c>
      <c r="P139" s="10">
        <v>25802.799999999999</v>
      </c>
      <c r="Q139" s="10">
        <v>25955.24</v>
      </c>
      <c r="R139" s="10">
        <v>25977.87</v>
      </c>
      <c r="S139" s="10">
        <v>24895.38</v>
      </c>
      <c r="T139" s="10">
        <v>26338.61</v>
      </c>
      <c r="U139" s="125">
        <f t="shared" si="10"/>
        <v>315222.45999999996</v>
      </c>
      <c r="W139" s="74" t="str">
        <f t="shared" si="11"/>
        <v>113201625879</v>
      </c>
      <c r="X139" s="94">
        <f>VLOOKUP(W139,Factors!$F$4:$H$6200,3,FALSE)</f>
        <v>0.11529999999999996</v>
      </c>
      <c r="Y139" s="74" t="str">
        <f>VLOOKUP(W139,Factors!$F$4:$H$6200,2,FALSE)</f>
        <v>Customers-All</v>
      </c>
      <c r="Z139" s="92">
        <f t="shared" si="12"/>
        <v>36345.149637999981</v>
      </c>
      <c r="AA139" s="92">
        <f t="shared" si="13"/>
        <v>278877.31036199996</v>
      </c>
      <c r="AB139" s="92">
        <f t="shared" si="14"/>
        <v>315222.45999999996</v>
      </c>
    </row>
    <row r="140" spans="1:28" ht="15.75" thickBot="1" x14ac:dyDescent="0.3">
      <c r="A140" s="141" t="s">
        <v>437</v>
      </c>
      <c r="B140" s="4" t="s">
        <v>406</v>
      </c>
      <c r="C140" s="4" t="s">
        <v>407</v>
      </c>
      <c r="D140" s="4" t="s">
        <v>443</v>
      </c>
      <c r="E140" s="4" t="s">
        <v>442</v>
      </c>
      <c r="F140" s="4" t="s">
        <v>122</v>
      </c>
      <c r="G140" s="4" t="s">
        <v>123</v>
      </c>
      <c r="H140" s="4" t="s">
        <v>444</v>
      </c>
      <c r="I140" s="8">
        <v>4567.5200000000004</v>
      </c>
      <c r="J140" s="8">
        <v>3087.84</v>
      </c>
      <c r="K140" s="8">
        <v>2669.85</v>
      </c>
      <c r="L140" s="8">
        <v>2006.54</v>
      </c>
      <c r="M140" s="8">
        <v>2340.2800000000002</v>
      </c>
      <c r="N140" s="8">
        <v>1956.72</v>
      </c>
      <c r="O140" s="8">
        <v>2504.0300000000002</v>
      </c>
      <c r="P140" s="8">
        <v>1790.93</v>
      </c>
      <c r="Q140" s="8">
        <v>1133.19</v>
      </c>
      <c r="R140" s="8">
        <v>1758.95</v>
      </c>
      <c r="S140" s="8">
        <v>2773.72</v>
      </c>
      <c r="T140" s="8">
        <v>3162.71</v>
      </c>
      <c r="U140" s="125">
        <f t="shared" si="10"/>
        <v>29752.28</v>
      </c>
      <c r="W140" s="74" t="str">
        <f t="shared" si="11"/>
        <v>113201625879</v>
      </c>
      <c r="X140" s="94">
        <f>VLOOKUP(W140,Factors!$F$4:$H$6200,3,FALSE)</f>
        <v>0.11529999999999996</v>
      </c>
      <c r="Y140" s="74" t="str">
        <f>VLOOKUP(W140,Factors!$F$4:$H$6200,2,FALSE)</f>
        <v>Customers-All</v>
      </c>
      <c r="Z140" s="92">
        <f t="shared" si="12"/>
        <v>3430.4378839999986</v>
      </c>
      <c r="AA140" s="92">
        <f t="shared" si="13"/>
        <v>26321.842116</v>
      </c>
      <c r="AB140" s="92">
        <f t="shared" si="14"/>
        <v>29752.28</v>
      </c>
    </row>
    <row r="141" spans="1:28" ht="15.75" thickBot="1" x14ac:dyDescent="0.3">
      <c r="A141" s="141" t="s">
        <v>437</v>
      </c>
      <c r="B141" s="4" t="s">
        <v>406</v>
      </c>
      <c r="C141" s="4" t="s">
        <v>407</v>
      </c>
      <c r="D141" s="4" t="s">
        <v>443</v>
      </c>
      <c r="E141" s="4" t="s">
        <v>442</v>
      </c>
      <c r="F141" s="4" t="s">
        <v>112</v>
      </c>
      <c r="G141" s="4" t="s">
        <v>113</v>
      </c>
      <c r="H141" s="4" t="s">
        <v>444</v>
      </c>
      <c r="I141" s="10">
        <v>5311.28</v>
      </c>
      <c r="J141" s="10">
        <v>4960.01</v>
      </c>
      <c r="K141" s="10">
        <v>5523.02</v>
      </c>
      <c r="L141" s="10">
        <v>5767.26</v>
      </c>
      <c r="M141" s="10">
        <v>5187.78</v>
      </c>
      <c r="N141" s="10">
        <v>5610.56</v>
      </c>
      <c r="O141" s="10">
        <v>5610.53</v>
      </c>
      <c r="P141" s="10">
        <v>5417.38</v>
      </c>
      <c r="Q141" s="10">
        <v>5694.86</v>
      </c>
      <c r="R141" s="10">
        <v>5891.98</v>
      </c>
      <c r="S141" s="10">
        <v>5498.03</v>
      </c>
      <c r="T141" s="10">
        <v>5694.99</v>
      </c>
      <c r="U141" s="125">
        <f t="shared" si="10"/>
        <v>66167.680000000008</v>
      </c>
      <c r="W141" s="74" t="str">
        <f t="shared" si="11"/>
        <v>113201625879</v>
      </c>
      <c r="X141" s="94">
        <f>VLOOKUP(W141,Factors!$F$4:$H$6200,3,FALSE)</f>
        <v>0.11529999999999996</v>
      </c>
      <c r="Y141" s="74" t="str">
        <f>VLOOKUP(W141,Factors!$F$4:$H$6200,2,FALSE)</f>
        <v>Customers-All</v>
      </c>
      <c r="Z141" s="92">
        <f t="shared" si="12"/>
        <v>7629.1335039999985</v>
      </c>
      <c r="AA141" s="92">
        <f t="shared" si="13"/>
        <v>58538.54649600001</v>
      </c>
      <c r="AB141" s="92">
        <f t="shared" si="14"/>
        <v>66167.680000000008</v>
      </c>
    </row>
    <row r="142" spans="1:28" ht="15.75" thickBot="1" x14ac:dyDescent="0.3">
      <c r="A142" s="141" t="s">
        <v>437</v>
      </c>
      <c r="B142" s="4" t="s">
        <v>334</v>
      </c>
      <c r="C142" s="4" t="s">
        <v>335</v>
      </c>
      <c r="D142" s="4" t="s">
        <v>438</v>
      </c>
      <c r="E142" s="4" t="s">
        <v>439</v>
      </c>
      <c r="F142" s="4" t="s">
        <v>108</v>
      </c>
      <c r="G142" s="4" t="s">
        <v>109</v>
      </c>
      <c r="H142" s="4" t="s">
        <v>440</v>
      </c>
      <c r="I142" s="8">
        <v>31034.78</v>
      </c>
      <c r="J142" s="8">
        <v>24691.21</v>
      </c>
      <c r="K142" s="8">
        <v>24383.18</v>
      </c>
      <c r="L142" s="8">
        <v>31846.5</v>
      </c>
      <c r="M142" s="8">
        <v>34283.160000000003</v>
      </c>
      <c r="N142" s="8">
        <v>34299.269999999997</v>
      </c>
      <c r="O142" s="8">
        <v>34397.39</v>
      </c>
      <c r="P142" s="8">
        <v>33119.019999999997</v>
      </c>
      <c r="Q142" s="8">
        <v>27657.439999999999</v>
      </c>
      <c r="R142" s="8">
        <v>31863.47</v>
      </c>
      <c r="S142" s="8">
        <v>27604.68</v>
      </c>
      <c r="T142" s="8">
        <v>27346.18</v>
      </c>
      <c r="U142" s="125">
        <f t="shared" si="10"/>
        <v>362526.27999999991</v>
      </c>
      <c r="W142" s="74" t="str">
        <f t="shared" si="11"/>
        <v>135101505879</v>
      </c>
      <c r="X142" s="94">
        <f>VLOOKUP(W142,Factors!$F$4:$H$6200,3,FALSE)</f>
        <v>0.11529999999999996</v>
      </c>
      <c r="Y142" s="74" t="str">
        <f>VLOOKUP(W142,Factors!$F$4:$H$6200,2,FALSE)</f>
        <v>Customers-All</v>
      </c>
      <c r="Z142" s="92">
        <f t="shared" si="12"/>
        <v>41799.280083999976</v>
      </c>
      <c r="AA142" s="92">
        <f t="shared" si="13"/>
        <v>320726.99991599994</v>
      </c>
      <c r="AB142" s="92">
        <f t="shared" si="14"/>
        <v>362526.27999999991</v>
      </c>
    </row>
    <row r="143" spans="1:28" ht="15.75" thickBot="1" x14ac:dyDescent="0.3">
      <c r="A143" s="141" t="s">
        <v>437</v>
      </c>
      <c r="B143" s="4" t="s">
        <v>334</v>
      </c>
      <c r="C143" s="4" t="s">
        <v>335</v>
      </c>
      <c r="D143" s="4" t="s">
        <v>438</v>
      </c>
      <c r="E143" s="4" t="s">
        <v>439</v>
      </c>
      <c r="F143" s="4" t="s">
        <v>112</v>
      </c>
      <c r="G143" s="4" t="s">
        <v>113</v>
      </c>
      <c r="H143" s="4" t="s">
        <v>440</v>
      </c>
      <c r="I143" s="10">
        <v>4679.67</v>
      </c>
      <c r="J143" s="10">
        <v>4679.6899999999996</v>
      </c>
      <c r="K143" s="10">
        <v>4679.63</v>
      </c>
      <c r="L143" s="10">
        <v>4679.66</v>
      </c>
      <c r="M143" s="10">
        <v>4679.66</v>
      </c>
      <c r="N143" s="10">
        <v>4829.17</v>
      </c>
      <c r="O143" s="10">
        <v>4829.16</v>
      </c>
      <c r="P143" s="10">
        <v>4829.16</v>
      </c>
      <c r="Q143" s="10">
        <v>4829.16</v>
      </c>
      <c r="R143" s="10">
        <v>4829.18</v>
      </c>
      <c r="S143" s="10">
        <v>4829.16</v>
      </c>
      <c r="T143" s="10">
        <v>4829.17</v>
      </c>
      <c r="U143" s="125">
        <f t="shared" si="10"/>
        <v>57202.47</v>
      </c>
      <c r="W143" s="74" t="str">
        <f t="shared" si="11"/>
        <v>135101505879</v>
      </c>
      <c r="X143" s="94">
        <f>VLOOKUP(W143,Factors!$F$4:$H$6200,3,FALSE)</f>
        <v>0.11529999999999996</v>
      </c>
      <c r="Y143" s="74" t="str">
        <f>VLOOKUP(W143,Factors!$F$4:$H$6200,2,FALSE)</f>
        <v>Customers-All</v>
      </c>
      <c r="Z143" s="92">
        <f t="shared" si="12"/>
        <v>6595.4447909999981</v>
      </c>
      <c r="AA143" s="92">
        <f t="shared" si="13"/>
        <v>50607.025208999999</v>
      </c>
      <c r="AB143" s="92">
        <f t="shared" si="14"/>
        <v>57202.47</v>
      </c>
    </row>
    <row r="144" spans="1:28" ht="15.75" thickBot="1" x14ac:dyDescent="0.3">
      <c r="A144" s="141" t="s">
        <v>437</v>
      </c>
      <c r="B144" s="4" t="s">
        <v>334</v>
      </c>
      <c r="C144" s="4" t="s">
        <v>335</v>
      </c>
      <c r="D144" s="4" t="s">
        <v>441</v>
      </c>
      <c r="E144" s="4" t="s">
        <v>442</v>
      </c>
      <c r="F144" s="4" t="s">
        <v>118</v>
      </c>
      <c r="G144" s="4" t="s">
        <v>119</v>
      </c>
      <c r="H144" s="4" t="s">
        <v>429</v>
      </c>
      <c r="I144" s="10">
        <v>8813.2000000000007</v>
      </c>
      <c r="J144" s="10">
        <v>25158.11</v>
      </c>
      <c r="K144" s="10">
        <v>15402.78</v>
      </c>
      <c r="L144" s="10">
        <v>16074.07</v>
      </c>
      <c r="M144" s="10">
        <v>12638.91</v>
      </c>
      <c r="N144" s="10">
        <v>10293.370000000001</v>
      </c>
      <c r="O144" s="10">
        <v>11584.32</v>
      </c>
      <c r="P144" s="10">
        <v>28571.71</v>
      </c>
      <c r="Q144" s="10">
        <v>14334.18</v>
      </c>
      <c r="R144" s="10">
        <v>26366.080000000002</v>
      </c>
      <c r="S144" s="10">
        <v>23576.51</v>
      </c>
      <c r="T144" s="10">
        <v>47782.17</v>
      </c>
      <c r="U144" s="125">
        <f t="shared" si="10"/>
        <v>240595.40999999997</v>
      </c>
      <c r="W144" s="74" t="str">
        <f t="shared" si="11"/>
        <v>135101620879</v>
      </c>
      <c r="X144" s="94">
        <f>VLOOKUP(W144,Factors!$F$4:$H$6200,3,FALSE)</f>
        <v>0.11529999999999996</v>
      </c>
      <c r="Y144" s="74" t="str">
        <f>VLOOKUP(W144,Factors!$F$4:$H$6200,2,FALSE)</f>
        <v>Customers-All</v>
      </c>
      <c r="Z144" s="92">
        <f t="shared" si="12"/>
        <v>27740.650772999987</v>
      </c>
      <c r="AA144" s="92">
        <f t="shared" si="13"/>
        <v>212854.759227</v>
      </c>
      <c r="AB144" s="92">
        <f t="shared" si="14"/>
        <v>240595.40999999997</v>
      </c>
    </row>
    <row r="145" spans="1:28" ht="15.75" thickBot="1" x14ac:dyDescent="0.3">
      <c r="A145" s="141" t="s">
        <v>437</v>
      </c>
      <c r="B145" s="4" t="s">
        <v>334</v>
      </c>
      <c r="C145" s="4" t="s">
        <v>335</v>
      </c>
      <c r="D145" s="4" t="s">
        <v>441</v>
      </c>
      <c r="E145" s="4" t="s">
        <v>442</v>
      </c>
      <c r="F145" s="4" t="s">
        <v>120</v>
      </c>
      <c r="G145" s="4" t="s">
        <v>121</v>
      </c>
      <c r="H145" s="4" t="s">
        <v>429</v>
      </c>
      <c r="I145" s="8">
        <v>686972.22</v>
      </c>
      <c r="J145" s="8">
        <v>616116.67000000004</v>
      </c>
      <c r="K145" s="8">
        <v>672745.17</v>
      </c>
      <c r="L145" s="8">
        <v>752199.49</v>
      </c>
      <c r="M145" s="8">
        <v>723859.77</v>
      </c>
      <c r="N145" s="8">
        <v>774513.15</v>
      </c>
      <c r="O145" s="8">
        <v>768422.34</v>
      </c>
      <c r="P145" s="8">
        <v>686804.98</v>
      </c>
      <c r="Q145" s="8">
        <v>719886.88</v>
      </c>
      <c r="R145" s="8">
        <v>669426.62</v>
      </c>
      <c r="S145" s="8">
        <v>661195.49</v>
      </c>
      <c r="T145" s="8">
        <v>700641.64</v>
      </c>
      <c r="U145" s="125">
        <f t="shared" si="10"/>
        <v>8432784.4199999999</v>
      </c>
      <c r="W145" s="74" t="str">
        <f t="shared" si="11"/>
        <v>135101620879</v>
      </c>
      <c r="X145" s="94">
        <f>VLOOKUP(W145,Factors!$F$4:$H$6200,3,FALSE)</f>
        <v>0.11529999999999996</v>
      </c>
      <c r="Y145" s="74" t="str">
        <f>VLOOKUP(W145,Factors!$F$4:$H$6200,2,FALSE)</f>
        <v>Customers-All</v>
      </c>
      <c r="Z145" s="92">
        <f t="shared" si="12"/>
        <v>972300.04362599959</v>
      </c>
      <c r="AA145" s="92">
        <f t="shared" si="13"/>
        <v>7460484.3763740007</v>
      </c>
      <c r="AB145" s="92">
        <f t="shared" si="14"/>
        <v>8432784.4199999999</v>
      </c>
    </row>
    <row r="146" spans="1:28" ht="15.75" thickBot="1" x14ac:dyDescent="0.3">
      <c r="A146" s="141" t="s">
        <v>437</v>
      </c>
      <c r="B146" s="4" t="s">
        <v>334</v>
      </c>
      <c r="C146" s="4" t="s">
        <v>335</v>
      </c>
      <c r="D146" s="4" t="s">
        <v>441</v>
      </c>
      <c r="E146" s="4" t="s">
        <v>442</v>
      </c>
      <c r="F146" s="4" t="s">
        <v>122</v>
      </c>
      <c r="G146" s="4" t="s">
        <v>123</v>
      </c>
      <c r="H146" s="4" t="s">
        <v>429</v>
      </c>
      <c r="I146" s="10">
        <v>69639.399999999994</v>
      </c>
      <c r="J146" s="10">
        <v>53585.25</v>
      </c>
      <c r="K146" s="10">
        <v>56316.02</v>
      </c>
      <c r="L146" s="10">
        <v>47537.11</v>
      </c>
      <c r="M146" s="10">
        <v>44699.14</v>
      </c>
      <c r="N146" s="10">
        <v>33042.300000000003</v>
      </c>
      <c r="O146" s="10">
        <v>20849.25</v>
      </c>
      <c r="P146" s="10">
        <v>26519.89</v>
      </c>
      <c r="Q146" s="10">
        <v>32891.81</v>
      </c>
      <c r="R146" s="10">
        <v>26854.25</v>
      </c>
      <c r="S146" s="10">
        <v>33121.300000000003</v>
      </c>
      <c r="T146" s="10">
        <v>54843.360000000001</v>
      </c>
      <c r="U146" s="125">
        <f t="shared" si="10"/>
        <v>499899.07999999996</v>
      </c>
      <c r="W146" s="74" t="str">
        <f t="shared" si="11"/>
        <v>135101620879</v>
      </c>
      <c r="X146" s="94">
        <f>VLOOKUP(W146,Factors!$F$4:$H$6200,3,FALSE)</f>
        <v>0.11529999999999996</v>
      </c>
      <c r="Y146" s="74" t="str">
        <f>VLOOKUP(W146,Factors!$F$4:$H$6200,2,FALSE)</f>
        <v>Customers-All</v>
      </c>
      <c r="Z146" s="92">
        <f t="shared" si="12"/>
        <v>57638.363923999976</v>
      </c>
      <c r="AA146" s="92">
        <f t="shared" si="13"/>
        <v>442260.71607600001</v>
      </c>
      <c r="AB146" s="92">
        <f t="shared" si="14"/>
        <v>499899.07999999996</v>
      </c>
    </row>
    <row r="147" spans="1:28" ht="15.75" thickBot="1" x14ac:dyDescent="0.3">
      <c r="A147" s="141" t="s">
        <v>437</v>
      </c>
      <c r="B147" s="4" t="s">
        <v>334</v>
      </c>
      <c r="C147" s="4" t="s">
        <v>335</v>
      </c>
      <c r="D147" s="4" t="s">
        <v>441</v>
      </c>
      <c r="E147" s="4" t="s">
        <v>442</v>
      </c>
      <c r="F147" s="4" t="s">
        <v>124</v>
      </c>
      <c r="G147" s="4" t="s">
        <v>125</v>
      </c>
      <c r="H147" s="4" t="s">
        <v>429</v>
      </c>
      <c r="I147" s="8">
        <v>3517.5</v>
      </c>
      <c r="J147" s="8">
        <v>2757.7</v>
      </c>
      <c r="K147" s="8">
        <v>3153.26</v>
      </c>
      <c r="L147" s="8">
        <v>5781.17</v>
      </c>
      <c r="M147" s="8">
        <v>2958</v>
      </c>
      <c r="N147" s="8">
        <v>5452</v>
      </c>
      <c r="O147" s="8">
        <v>11165</v>
      </c>
      <c r="P147" s="8">
        <v>12026</v>
      </c>
      <c r="Q147" s="8">
        <v>11358.72</v>
      </c>
      <c r="R147" s="8">
        <v>10544.76</v>
      </c>
      <c r="S147" s="8">
        <v>10678.38</v>
      </c>
      <c r="T147" s="8">
        <v>14002.56</v>
      </c>
      <c r="U147" s="125">
        <f t="shared" si="10"/>
        <v>93395.05</v>
      </c>
      <c r="W147" s="74" t="str">
        <f t="shared" si="11"/>
        <v>135101620879</v>
      </c>
      <c r="X147" s="94">
        <f>VLOOKUP(W147,Factors!$F$4:$H$6200,3,FALSE)</f>
        <v>0.11529999999999996</v>
      </c>
      <c r="Y147" s="74" t="str">
        <f>VLOOKUP(W147,Factors!$F$4:$H$6200,2,FALSE)</f>
        <v>Customers-All</v>
      </c>
      <c r="Z147" s="92">
        <f t="shared" si="12"/>
        <v>10768.449264999996</v>
      </c>
      <c r="AA147" s="92">
        <f t="shared" si="13"/>
        <v>82626.600735000015</v>
      </c>
      <c r="AB147" s="92">
        <f t="shared" si="14"/>
        <v>93395.050000000017</v>
      </c>
    </row>
    <row r="148" spans="1:28" ht="15.75" thickBot="1" x14ac:dyDescent="0.3">
      <c r="A148" s="141" t="s">
        <v>437</v>
      </c>
      <c r="B148" s="4" t="s">
        <v>334</v>
      </c>
      <c r="C148" s="4" t="s">
        <v>335</v>
      </c>
      <c r="D148" s="4" t="s">
        <v>441</v>
      </c>
      <c r="E148" s="4" t="s">
        <v>442</v>
      </c>
      <c r="F148" s="4" t="s">
        <v>110</v>
      </c>
      <c r="G148" s="4" t="s">
        <v>111</v>
      </c>
      <c r="H148" s="4" t="s">
        <v>429</v>
      </c>
      <c r="I148" s="11"/>
      <c r="J148" s="11"/>
      <c r="K148" s="10">
        <v>4030.59</v>
      </c>
      <c r="L148" s="10">
        <v>-4030.59</v>
      </c>
      <c r="M148" s="11"/>
      <c r="N148" s="11"/>
      <c r="O148" s="11"/>
      <c r="P148" s="11"/>
      <c r="Q148" s="11"/>
      <c r="R148" s="11"/>
      <c r="S148" s="11"/>
      <c r="T148" s="11"/>
      <c r="U148" s="125">
        <f t="shared" si="10"/>
        <v>0</v>
      </c>
      <c r="W148" s="74" t="str">
        <f t="shared" si="11"/>
        <v>135101620879</v>
      </c>
      <c r="X148" s="94">
        <f>VLOOKUP(W148,Factors!$F$4:$H$6200,3,FALSE)</f>
        <v>0.11529999999999996</v>
      </c>
      <c r="Y148" s="74" t="str">
        <f>VLOOKUP(W148,Factors!$F$4:$H$6200,2,FALSE)</f>
        <v>Customers-All</v>
      </c>
      <c r="Z148" s="92">
        <f t="shared" si="12"/>
        <v>0</v>
      </c>
      <c r="AA148" s="92">
        <f t="shared" si="13"/>
        <v>0</v>
      </c>
      <c r="AB148" s="92">
        <f t="shared" si="14"/>
        <v>0</v>
      </c>
    </row>
    <row r="149" spans="1:28" ht="15.75" thickBot="1" x14ac:dyDescent="0.3">
      <c r="A149" s="141" t="s">
        <v>437</v>
      </c>
      <c r="B149" s="4" t="s">
        <v>334</v>
      </c>
      <c r="C149" s="4" t="s">
        <v>335</v>
      </c>
      <c r="D149" s="4" t="s">
        <v>441</v>
      </c>
      <c r="E149" s="4" t="s">
        <v>442</v>
      </c>
      <c r="F149" s="4" t="s">
        <v>112</v>
      </c>
      <c r="G149" s="4" t="s">
        <v>113</v>
      </c>
      <c r="H149" s="4" t="s">
        <v>429</v>
      </c>
      <c r="I149" s="8">
        <v>103115.2</v>
      </c>
      <c r="J149" s="8">
        <v>101793.73</v>
      </c>
      <c r="K149" s="8">
        <v>112697.66</v>
      </c>
      <c r="L149" s="8">
        <v>116404.55</v>
      </c>
      <c r="M149" s="8">
        <v>105657.86</v>
      </c>
      <c r="N149" s="8">
        <v>117778.22</v>
      </c>
      <c r="O149" s="8">
        <v>114062.55</v>
      </c>
      <c r="P149" s="8">
        <v>110769.79</v>
      </c>
      <c r="Q149" s="8">
        <v>113401.14</v>
      </c>
      <c r="R149" s="8">
        <v>114697.04</v>
      </c>
      <c r="S149" s="8">
        <v>109872.77</v>
      </c>
      <c r="T149" s="8">
        <v>115533.42</v>
      </c>
      <c r="U149" s="125">
        <f t="shared" si="10"/>
        <v>1335783.93</v>
      </c>
      <c r="W149" s="74" t="str">
        <f t="shared" si="11"/>
        <v>135101620879</v>
      </c>
      <c r="X149" s="94">
        <f>VLOOKUP(W149,Factors!$F$4:$H$6200,3,FALSE)</f>
        <v>0.11529999999999996</v>
      </c>
      <c r="Y149" s="74" t="str">
        <f>VLOOKUP(W149,Factors!$F$4:$H$6200,2,FALSE)</f>
        <v>Customers-All</v>
      </c>
      <c r="Z149" s="92">
        <f t="shared" si="12"/>
        <v>154015.88712899992</v>
      </c>
      <c r="AA149" s="92">
        <f t="shared" si="13"/>
        <v>1181768.042871</v>
      </c>
      <c r="AB149" s="92">
        <f t="shared" si="14"/>
        <v>1335783.93</v>
      </c>
    </row>
    <row r="150" spans="1:28" ht="15.75" thickBot="1" x14ac:dyDescent="0.3">
      <c r="A150" s="141" t="s">
        <v>437</v>
      </c>
      <c r="B150" s="4" t="s">
        <v>316</v>
      </c>
      <c r="C150" s="4" t="s">
        <v>317</v>
      </c>
      <c r="D150" s="4" t="s">
        <v>438</v>
      </c>
      <c r="E150" s="4" t="s">
        <v>439</v>
      </c>
      <c r="F150" s="4" t="s">
        <v>108</v>
      </c>
      <c r="G150" s="4" t="s">
        <v>109</v>
      </c>
      <c r="H150" s="4" t="s">
        <v>440</v>
      </c>
      <c r="I150" s="10">
        <v>210831.03</v>
      </c>
      <c r="J150" s="10">
        <v>183600.88</v>
      </c>
      <c r="K150" s="10">
        <v>181059</v>
      </c>
      <c r="L150" s="10">
        <v>188600.57</v>
      </c>
      <c r="M150" s="10">
        <v>198932.68</v>
      </c>
      <c r="N150" s="10">
        <v>209908.58</v>
      </c>
      <c r="O150" s="10">
        <v>218762.55</v>
      </c>
      <c r="P150" s="10">
        <v>196443.72</v>
      </c>
      <c r="Q150" s="10">
        <v>206197.59</v>
      </c>
      <c r="R150" s="10">
        <v>183473.35</v>
      </c>
      <c r="S150" s="10">
        <v>176225.52</v>
      </c>
      <c r="T150" s="10">
        <v>191560.11</v>
      </c>
      <c r="U150" s="125">
        <f t="shared" si="10"/>
        <v>2345595.58</v>
      </c>
      <c r="W150" s="74" t="str">
        <f t="shared" si="11"/>
        <v>135201505879</v>
      </c>
      <c r="X150" s="94">
        <f>VLOOKUP(W150,Factors!$F$4:$H$6200,3,FALSE)</f>
        <v>0.11529999999999996</v>
      </c>
      <c r="Y150" s="74" t="str">
        <f>VLOOKUP(W150,Factors!$F$4:$H$6200,2,FALSE)</f>
        <v>Customers-All</v>
      </c>
      <c r="Z150" s="92">
        <f t="shared" si="12"/>
        <v>270447.17037399992</v>
      </c>
      <c r="AA150" s="92">
        <f t="shared" si="13"/>
        <v>2075148.4096260001</v>
      </c>
      <c r="AB150" s="92">
        <f t="shared" si="14"/>
        <v>2345595.58</v>
      </c>
    </row>
    <row r="151" spans="1:28" ht="15.75" thickBot="1" x14ac:dyDescent="0.3">
      <c r="A151" s="141" t="s">
        <v>437</v>
      </c>
      <c r="B151" s="4" t="s">
        <v>316</v>
      </c>
      <c r="C151" s="4" t="s">
        <v>317</v>
      </c>
      <c r="D151" s="4" t="s">
        <v>438</v>
      </c>
      <c r="E151" s="4" t="s">
        <v>439</v>
      </c>
      <c r="F151" s="4" t="s">
        <v>7663</v>
      </c>
      <c r="G151" s="4" t="s">
        <v>7664</v>
      </c>
      <c r="H151" s="4" t="s">
        <v>440</v>
      </c>
      <c r="I151" s="13">
        <v>0</v>
      </c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125">
        <f t="shared" si="10"/>
        <v>0</v>
      </c>
      <c r="W151" s="74" t="str">
        <f t="shared" si="11"/>
        <v>135201505879</v>
      </c>
      <c r="X151" s="94">
        <f>VLOOKUP(W151,Factors!$F$4:$H$6200,3,FALSE)</f>
        <v>0.11529999999999996</v>
      </c>
      <c r="Y151" s="74" t="str">
        <f>VLOOKUP(W151,Factors!$F$4:$H$6200,2,FALSE)</f>
        <v>Customers-All</v>
      </c>
      <c r="Z151" s="92">
        <f t="shared" si="12"/>
        <v>0</v>
      </c>
      <c r="AA151" s="92">
        <f t="shared" si="13"/>
        <v>0</v>
      </c>
      <c r="AB151" s="92">
        <f t="shared" si="14"/>
        <v>0</v>
      </c>
    </row>
    <row r="152" spans="1:28" ht="15.75" thickBot="1" x14ac:dyDescent="0.3">
      <c r="A152" s="141" t="s">
        <v>437</v>
      </c>
      <c r="B152" s="4" t="s">
        <v>316</v>
      </c>
      <c r="C152" s="4" t="s">
        <v>317</v>
      </c>
      <c r="D152" s="4" t="s">
        <v>438</v>
      </c>
      <c r="E152" s="4" t="s">
        <v>439</v>
      </c>
      <c r="F152" s="4" t="s">
        <v>120</v>
      </c>
      <c r="G152" s="4" t="s">
        <v>121</v>
      </c>
      <c r="H152" s="4" t="s">
        <v>440</v>
      </c>
      <c r="I152" s="10">
        <v>22712.6</v>
      </c>
      <c r="J152" s="10">
        <v>16235.2</v>
      </c>
      <c r="K152" s="10">
        <v>14520.11</v>
      </c>
      <c r="L152" s="10">
        <v>18471.93</v>
      </c>
      <c r="M152" s="10">
        <v>16841.39</v>
      </c>
      <c r="N152" s="10">
        <v>21354.97</v>
      </c>
      <c r="O152" s="10">
        <v>24175.98</v>
      </c>
      <c r="P152" s="10">
        <v>24599.119999999999</v>
      </c>
      <c r="Q152" s="10">
        <v>27619.27</v>
      </c>
      <c r="R152" s="10">
        <v>26261.25</v>
      </c>
      <c r="S152" s="10">
        <v>26692.82</v>
      </c>
      <c r="T152" s="10">
        <v>25533.38</v>
      </c>
      <c r="U152" s="125">
        <f t="shared" si="10"/>
        <v>265018.01999999996</v>
      </c>
      <c r="W152" s="74" t="str">
        <f t="shared" si="11"/>
        <v>135201505879</v>
      </c>
      <c r="X152" s="94">
        <f>VLOOKUP(W152,Factors!$F$4:$H$6200,3,FALSE)</f>
        <v>0.11529999999999996</v>
      </c>
      <c r="Y152" s="74" t="str">
        <f>VLOOKUP(W152,Factors!$F$4:$H$6200,2,FALSE)</f>
        <v>Customers-All</v>
      </c>
      <c r="Z152" s="92">
        <f t="shared" si="12"/>
        <v>30556.577705999985</v>
      </c>
      <c r="AA152" s="92">
        <f t="shared" si="13"/>
        <v>234461.44229399998</v>
      </c>
      <c r="AB152" s="92">
        <f t="shared" si="14"/>
        <v>265018.01999999996</v>
      </c>
    </row>
    <row r="153" spans="1:28" ht="15.75" thickBot="1" x14ac:dyDescent="0.3">
      <c r="A153" s="141" t="s">
        <v>437</v>
      </c>
      <c r="B153" s="4" t="s">
        <v>316</v>
      </c>
      <c r="C153" s="4" t="s">
        <v>317</v>
      </c>
      <c r="D153" s="4" t="s">
        <v>438</v>
      </c>
      <c r="E153" s="4" t="s">
        <v>439</v>
      </c>
      <c r="F153" s="4" t="s">
        <v>122</v>
      </c>
      <c r="G153" s="4" t="s">
        <v>123</v>
      </c>
      <c r="H153" s="4" t="s">
        <v>440</v>
      </c>
      <c r="I153" s="8">
        <v>34.61</v>
      </c>
      <c r="J153" s="7"/>
      <c r="K153" s="8">
        <v>169.26</v>
      </c>
      <c r="L153" s="8">
        <v>719.37</v>
      </c>
      <c r="M153" s="8">
        <v>433.74</v>
      </c>
      <c r="N153" s="8">
        <v>1597.41</v>
      </c>
      <c r="O153" s="8">
        <v>-560.66</v>
      </c>
      <c r="P153" s="8">
        <v>1163.71</v>
      </c>
      <c r="Q153" s="8">
        <v>873.95</v>
      </c>
      <c r="R153" s="8">
        <v>64.739999999999995</v>
      </c>
      <c r="S153" s="8">
        <v>64.73</v>
      </c>
      <c r="T153" s="8">
        <v>21.58</v>
      </c>
      <c r="U153" s="125">
        <f t="shared" si="10"/>
        <v>4582.4399999999996</v>
      </c>
      <c r="W153" s="74" t="str">
        <f t="shared" si="11"/>
        <v>135201505879</v>
      </c>
      <c r="X153" s="94">
        <f>VLOOKUP(W153,Factors!$F$4:$H$6200,3,FALSE)</f>
        <v>0.11529999999999996</v>
      </c>
      <c r="Y153" s="74" t="str">
        <f>VLOOKUP(W153,Factors!$F$4:$H$6200,2,FALSE)</f>
        <v>Customers-All</v>
      </c>
      <c r="Z153" s="92">
        <f t="shared" si="12"/>
        <v>528.35533199999975</v>
      </c>
      <c r="AA153" s="92">
        <f t="shared" si="13"/>
        <v>4054.084668</v>
      </c>
      <c r="AB153" s="92">
        <f t="shared" si="14"/>
        <v>4582.4399999999996</v>
      </c>
    </row>
    <row r="154" spans="1:28" ht="15.75" thickBot="1" x14ac:dyDescent="0.3">
      <c r="A154" s="141" t="s">
        <v>437</v>
      </c>
      <c r="B154" s="4" t="s">
        <v>316</v>
      </c>
      <c r="C154" s="4" t="s">
        <v>317</v>
      </c>
      <c r="D154" s="4" t="s">
        <v>438</v>
      </c>
      <c r="E154" s="4" t="s">
        <v>439</v>
      </c>
      <c r="F154" s="4" t="s">
        <v>124</v>
      </c>
      <c r="G154" s="4" t="s">
        <v>125</v>
      </c>
      <c r="H154" s="4" t="s">
        <v>440</v>
      </c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0">
        <v>177.48</v>
      </c>
      <c r="T154" s="10">
        <v>-177.48</v>
      </c>
      <c r="U154" s="125">
        <f t="shared" si="10"/>
        <v>0</v>
      </c>
      <c r="W154" s="74" t="str">
        <f t="shared" si="11"/>
        <v>135201505879</v>
      </c>
      <c r="X154" s="94">
        <f>VLOOKUP(W154,Factors!$F$4:$H$6200,3,FALSE)</f>
        <v>0.11529999999999996</v>
      </c>
      <c r="Y154" s="74" t="str">
        <f>VLOOKUP(W154,Factors!$F$4:$H$6200,2,FALSE)</f>
        <v>Customers-All</v>
      </c>
      <c r="Z154" s="92">
        <f t="shared" si="12"/>
        <v>0</v>
      </c>
      <c r="AA154" s="92">
        <f t="shared" si="13"/>
        <v>0</v>
      </c>
      <c r="AB154" s="92">
        <f t="shared" si="14"/>
        <v>0</v>
      </c>
    </row>
    <row r="155" spans="1:28" ht="15.75" thickBot="1" x14ac:dyDescent="0.3">
      <c r="A155" s="141" t="s">
        <v>437</v>
      </c>
      <c r="B155" s="4" t="s">
        <v>316</v>
      </c>
      <c r="C155" s="4" t="s">
        <v>317</v>
      </c>
      <c r="D155" s="4" t="s">
        <v>438</v>
      </c>
      <c r="E155" s="4" t="s">
        <v>439</v>
      </c>
      <c r="F155" s="4" t="s">
        <v>112</v>
      </c>
      <c r="G155" s="4" t="s">
        <v>113</v>
      </c>
      <c r="H155" s="4" t="s">
        <v>440</v>
      </c>
      <c r="I155" s="8">
        <v>35416.089999999997</v>
      </c>
      <c r="J155" s="8">
        <v>33339.72</v>
      </c>
      <c r="K155" s="8">
        <v>32774.019999999997</v>
      </c>
      <c r="L155" s="8">
        <v>33009.480000000003</v>
      </c>
      <c r="M155" s="8">
        <v>32582.91</v>
      </c>
      <c r="N155" s="8">
        <v>34338.199999999997</v>
      </c>
      <c r="O155" s="8">
        <v>35545.699999999997</v>
      </c>
      <c r="P155" s="8">
        <v>35299.86</v>
      </c>
      <c r="Q155" s="8">
        <v>35345.78</v>
      </c>
      <c r="R155" s="8">
        <v>34523.42</v>
      </c>
      <c r="S155" s="8">
        <v>33459.589999999997</v>
      </c>
      <c r="T155" s="8">
        <v>33694.51</v>
      </c>
      <c r="U155" s="125">
        <f t="shared" si="10"/>
        <v>409329.28</v>
      </c>
      <c r="W155" s="74" t="str">
        <f t="shared" si="11"/>
        <v>135201505879</v>
      </c>
      <c r="X155" s="94">
        <f>VLOOKUP(W155,Factors!$F$4:$H$6200,3,FALSE)</f>
        <v>0.11529999999999996</v>
      </c>
      <c r="Y155" s="74" t="str">
        <f>VLOOKUP(W155,Factors!$F$4:$H$6200,2,FALSE)</f>
        <v>Customers-All</v>
      </c>
      <c r="Z155" s="92">
        <f t="shared" si="12"/>
        <v>47195.665983999985</v>
      </c>
      <c r="AA155" s="92">
        <f t="shared" si="13"/>
        <v>362133.61401600007</v>
      </c>
      <c r="AB155" s="92">
        <f t="shared" si="14"/>
        <v>409329.28</v>
      </c>
    </row>
    <row r="156" spans="1:28" ht="15.75" thickBot="1" x14ac:dyDescent="0.3">
      <c r="A156" s="141" t="s">
        <v>437</v>
      </c>
      <c r="B156" s="4" t="s">
        <v>362</v>
      </c>
      <c r="C156" s="4" t="s">
        <v>363</v>
      </c>
      <c r="D156" s="4" t="s">
        <v>438</v>
      </c>
      <c r="E156" s="4" t="s">
        <v>439</v>
      </c>
      <c r="F156" s="4" t="s">
        <v>108</v>
      </c>
      <c r="G156" s="4" t="s">
        <v>109</v>
      </c>
      <c r="H156" s="4" t="s">
        <v>440</v>
      </c>
      <c r="I156" s="10">
        <v>80915.17</v>
      </c>
      <c r="J156" s="10">
        <v>68670.47</v>
      </c>
      <c r="K156" s="10">
        <v>79999.199999999997</v>
      </c>
      <c r="L156" s="10">
        <v>78129.03</v>
      </c>
      <c r="M156" s="10">
        <v>78617.97</v>
      </c>
      <c r="N156" s="10">
        <v>85017.68</v>
      </c>
      <c r="O156" s="10">
        <v>86020.3</v>
      </c>
      <c r="P156" s="10">
        <v>80089.14</v>
      </c>
      <c r="Q156" s="10">
        <v>89238.79</v>
      </c>
      <c r="R156" s="10">
        <v>80577.16</v>
      </c>
      <c r="S156" s="10">
        <v>84637.41</v>
      </c>
      <c r="T156" s="10">
        <v>75908.44</v>
      </c>
      <c r="U156" s="125">
        <f t="shared" si="10"/>
        <v>967820.76</v>
      </c>
      <c r="W156" s="74" t="str">
        <f t="shared" si="11"/>
        <v>155091505879</v>
      </c>
      <c r="X156" s="94">
        <f>VLOOKUP(W156,Factors!$F$4:$H$6200,3,FALSE)</f>
        <v>0.10960000000000003</v>
      </c>
      <c r="Y156" s="74" t="str">
        <f>VLOOKUP(W156,Factors!$F$4:$H$6200,2,FALSE)</f>
        <v>3-factor</v>
      </c>
      <c r="Z156" s="92">
        <f t="shared" si="12"/>
        <v>106073.15529600003</v>
      </c>
      <c r="AA156" s="92">
        <f t="shared" si="13"/>
        <v>861747.60470399994</v>
      </c>
      <c r="AB156" s="92">
        <f t="shared" si="14"/>
        <v>967820.76</v>
      </c>
    </row>
    <row r="157" spans="1:28" ht="15.75" thickBot="1" x14ac:dyDescent="0.3">
      <c r="A157" s="141" t="s">
        <v>437</v>
      </c>
      <c r="B157" s="4" t="s">
        <v>362</v>
      </c>
      <c r="C157" s="4" t="s">
        <v>363</v>
      </c>
      <c r="D157" s="4" t="s">
        <v>438</v>
      </c>
      <c r="E157" s="4" t="s">
        <v>439</v>
      </c>
      <c r="F157" s="4" t="s">
        <v>110</v>
      </c>
      <c r="G157" s="4" t="s">
        <v>111</v>
      </c>
      <c r="H157" s="4" t="s">
        <v>440</v>
      </c>
      <c r="I157" s="8">
        <v>833.33</v>
      </c>
      <c r="J157" s="7"/>
      <c r="K157" s="7"/>
      <c r="L157" s="7"/>
      <c r="M157" s="7"/>
      <c r="N157" s="7"/>
      <c r="O157" s="7"/>
      <c r="P157" s="8">
        <v>833.33</v>
      </c>
      <c r="Q157" s="8">
        <v>833.33</v>
      </c>
      <c r="R157" s="8">
        <v>833.33</v>
      </c>
      <c r="S157" s="8">
        <v>833.33</v>
      </c>
      <c r="T157" s="8">
        <v>833.33</v>
      </c>
      <c r="U157" s="125">
        <f t="shared" si="10"/>
        <v>4999.9800000000005</v>
      </c>
      <c r="W157" s="74" t="str">
        <f t="shared" si="11"/>
        <v>155091505879</v>
      </c>
      <c r="X157" s="94">
        <f>VLOOKUP(W157,Factors!$F$4:$H$6200,3,FALSE)</f>
        <v>0.10960000000000003</v>
      </c>
      <c r="Y157" s="74" t="str">
        <f>VLOOKUP(W157,Factors!$F$4:$H$6200,2,FALSE)</f>
        <v>3-factor</v>
      </c>
      <c r="Z157" s="92">
        <f t="shared" si="12"/>
        <v>547.99780800000019</v>
      </c>
      <c r="AA157" s="92">
        <f t="shared" si="13"/>
        <v>4451.9821920000004</v>
      </c>
      <c r="AB157" s="92">
        <f t="shared" si="14"/>
        <v>4999.9800000000005</v>
      </c>
    </row>
    <row r="158" spans="1:28" ht="15.75" thickBot="1" x14ac:dyDescent="0.3">
      <c r="A158" s="141" t="s">
        <v>437</v>
      </c>
      <c r="B158" s="4" t="s">
        <v>362</v>
      </c>
      <c r="C158" s="4" t="s">
        <v>363</v>
      </c>
      <c r="D158" s="4" t="s">
        <v>438</v>
      </c>
      <c r="E158" s="4" t="s">
        <v>439</v>
      </c>
      <c r="F158" s="4" t="s">
        <v>112</v>
      </c>
      <c r="G158" s="4" t="s">
        <v>113</v>
      </c>
      <c r="H158" s="4" t="s">
        <v>440</v>
      </c>
      <c r="I158" s="10">
        <v>12740.02</v>
      </c>
      <c r="J158" s="10">
        <v>12652.39</v>
      </c>
      <c r="K158" s="10">
        <v>12724.07</v>
      </c>
      <c r="L158" s="10">
        <v>12184.01</v>
      </c>
      <c r="M158" s="10">
        <v>11266.22</v>
      </c>
      <c r="N158" s="10">
        <v>11762.25</v>
      </c>
      <c r="O158" s="10">
        <v>12084.9</v>
      </c>
      <c r="P158" s="10">
        <v>13118.25</v>
      </c>
      <c r="Q158" s="10">
        <v>13184.04</v>
      </c>
      <c r="R158" s="10">
        <v>13241.32</v>
      </c>
      <c r="S158" s="10">
        <v>13241.21</v>
      </c>
      <c r="T158" s="10">
        <v>12627.1</v>
      </c>
      <c r="U158" s="125">
        <f t="shared" si="10"/>
        <v>150825.78</v>
      </c>
      <c r="W158" s="74" t="str">
        <f t="shared" si="11"/>
        <v>155091505879</v>
      </c>
      <c r="X158" s="94">
        <f>VLOOKUP(W158,Factors!$F$4:$H$6200,3,FALSE)</f>
        <v>0.10960000000000003</v>
      </c>
      <c r="Y158" s="74" t="str">
        <f>VLOOKUP(W158,Factors!$F$4:$H$6200,2,FALSE)</f>
        <v>3-factor</v>
      </c>
      <c r="Z158" s="92">
        <f t="shared" si="12"/>
        <v>16530.505488000006</v>
      </c>
      <c r="AA158" s="92">
        <f t="shared" si="13"/>
        <v>134295.274512</v>
      </c>
      <c r="AB158" s="92">
        <f t="shared" si="14"/>
        <v>150825.78</v>
      </c>
    </row>
    <row r="159" spans="1:28" ht="15.75" thickBot="1" x14ac:dyDescent="0.3">
      <c r="A159" s="141" t="s">
        <v>467</v>
      </c>
      <c r="B159" s="4" t="s">
        <v>89</v>
      </c>
      <c r="C159" s="4" t="s">
        <v>90</v>
      </c>
      <c r="D159" s="4" t="s">
        <v>477</v>
      </c>
      <c r="E159" s="4" t="s">
        <v>478</v>
      </c>
      <c r="F159" s="4" t="s">
        <v>118</v>
      </c>
      <c r="G159" s="4" t="s">
        <v>119</v>
      </c>
      <c r="H159" s="4" t="s">
        <v>479</v>
      </c>
      <c r="I159" s="10">
        <v>781.3</v>
      </c>
      <c r="J159" s="10">
        <v>255.6</v>
      </c>
      <c r="K159" s="10">
        <v>1768.8</v>
      </c>
      <c r="L159" s="10">
        <v>1171.83</v>
      </c>
      <c r="M159" s="10">
        <v>309.54000000000002</v>
      </c>
      <c r="N159" s="10">
        <v>508.53</v>
      </c>
      <c r="O159" s="10">
        <v>795.96</v>
      </c>
      <c r="P159" s="10">
        <v>707.52</v>
      </c>
      <c r="Q159" s="10">
        <v>676.5</v>
      </c>
      <c r="R159" s="10">
        <v>1398.1</v>
      </c>
      <c r="S159" s="10">
        <v>676.5</v>
      </c>
      <c r="T159" s="10">
        <v>2074.6</v>
      </c>
      <c r="U159" s="125">
        <f t="shared" si="10"/>
        <v>11124.78</v>
      </c>
      <c r="W159" s="74" t="str">
        <f t="shared" si="11"/>
        <v>111001440880</v>
      </c>
      <c r="X159" s="94">
        <f>VLOOKUP(W159,Factors!$F$4:$H$6200,3,FALSE)</f>
        <v>8.5600000000000009E-2</v>
      </c>
      <c r="Y159" s="74" t="str">
        <f>VLOOKUP(W159,Factors!$F$4:$H$6200,2,FALSE)</f>
        <v>Sendout Volumes</v>
      </c>
      <c r="Z159" s="92">
        <f t="shared" si="12"/>
        <v>952.28116800000021</v>
      </c>
      <c r="AA159" s="92">
        <f t="shared" si="13"/>
        <v>10172.498832000001</v>
      </c>
      <c r="AB159" s="92">
        <f t="shared" si="14"/>
        <v>11124.78</v>
      </c>
    </row>
    <row r="160" spans="1:28" ht="15.75" thickBot="1" x14ac:dyDescent="0.3">
      <c r="A160" s="141" t="s">
        <v>467</v>
      </c>
      <c r="B160" s="4" t="s">
        <v>89</v>
      </c>
      <c r="C160" s="4" t="s">
        <v>90</v>
      </c>
      <c r="D160" s="4" t="s">
        <v>477</v>
      </c>
      <c r="E160" s="4" t="s">
        <v>478</v>
      </c>
      <c r="F160" s="4" t="s">
        <v>120</v>
      </c>
      <c r="G160" s="4" t="s">
        <v>121</v>
      </c>
      <c r="H160" s="4" t="s">
        <v>479</v>
      </c>
      <c r="I160" s="8">
        <v>34189.599999999999</v>
      </c>
      <c r="J160" s="8">
        <v>26923.200000000001</v>
      </c>
      <c r="K160" s="8">
        <v>27593.3</v>
      </c>
      <c r="L160" s="8">
        <v>35729.769999999997</v>
      </c>
      <c r="M160" s="8">
        <v>31374.11</v>
      </c>
      <c r="N160" s="8">
        <v>32192.17</v>
      </c>
      <c r="O160" s="8">
        <v>39046.26</v>
      </c>
      <c r="P160" s="8">
        <v>30357.03</v>
      </c>
      <c r="Q160" s="8">
        <v>36282.949999999997</v>
      </c>
      <c r="R160" s="8">
        <v>29608.18</v>
      </c>
      <c r="S160" s="8">
        <v>33193.599999999999</v>
      </c>
      <c r="T160" s="8">
        <v>33554.400000000001</v>
      </c>
      <c r="U160" s="125">
        <f t="shared" si="10"/>
        <v>390044.56999999995</v>
      </c>
      <c r="W160" s="74" t="str">
        <f t="shared" si="11"/>
        <v>111001440880</v>
      </c>
      <c r="X160" s="94">
        <f>VLOOKUP(W160,Factors!$F$4:$H$6200,3,FALSE)</f>
        <v>8.5600000000000009E-2</v>
      </c>
      <c r="Y160" s="74" t="str">
        <f>VLOOKUP(W160,Factors!$F$4:$H$6200,2,FALSE)</f>
        <v>Sendout Volumes</v>
      </c>
      <c r="Z160" s="92">
        <f t="shared" si="12"/>
        <v>33387.815192000002</v>
      </c>
      <c r="AA160" s="92">
        <f t="shared" si="13"/>
        <v>356656.75480799994</v>
      </c>
      <c r="AB160" s="92">
        <f t="shared" si="14"/>
        <v>390044.56999999995</v>
      </c>
    </row>
    <row r="161" spans="1:28" ht="15.75" thickBot="1" x14ac:dyDescent="0.3">
      <c r="A161" s="141" t="s">
        <v>467</v>
      </c>
      <c r="B161" s="4" t="s">
        <v>89</v>
      </c>
      <c r="C161" s="4" t="s">
        <v>90</v>
      </c>
      <c r="D161" s="4" t="s">
        <v>477</v>
      </c>
      <c r="E161" s="4" t="s">
        <v>478</v>
      </c>
      <c r="F161" s="4" t="s">
        <v>122</v>
      </c>
      <c r="G161" s="4" t="s">
        <v>123</v>
      </c>
      <c r="H161" s="4" t="s">
        <v>479</v>
      </c>
      <c r="I161" s="10">
        <v>12327.25</v>
      </c>
      <c r="J161" s="10">
        <v>8545.0400000000009</v>
      </c>
      <c r="K161" s="10">
        <v>10703.87</v>
      </c>
      <c r="L161" s="10">
        <v>11889.85</v>
      </c>
      <c r="M161" s="10">
        <v>7926.56</v>
      </c>
      <c r="N161" s="10">
        <v>9402.41</v>
      </c>
      <c r="O161" s="10">
        <v>13233</v>
      </c>
      <c r="P161" s="10">
        <v>9441.75</v>
      </c>
      <c r="Q161" s="10">
        <v>10589.96</v>
      </c>
      <c r="R161" s="10">
        <v>7493.06</v>
      </c>
      <c r="S161" s="10">
        <v>7717.33</v>
      </c>
      <c r="T161" s="10">
        <v>5919.73</v>
      </c>
      <c r="U161" s="125">
        <f t="shared" si="10"/>
        <v>115189.81</v>
      </c>
      <c r="W161" s="74" t="str">
        <f t="shared" si="11"/>
        <v>111001440880</v>
      </c>
      <c r="X161" s="94">
        <f>VLOOKUP(W161,Factors!$F$4:$H$6200,3,FALSE)</f>
        <v>8.5600000000000009E-2</v>
      </c>
      <c r="Y161" s="74" t="str">
        <f>VLOOKUP(W161,Factors!$F$4:$H$6200,2,FALSE)</f>
        <v>Sendout Volumes</v>
      </c>
      <c r="Z161" s="92">
        <f t="shared" si="12"/>
        <v>9860.2477360000012</v>
      </c>
      <c r="AA161" s="92">
        <f t="shared" si="13"/>
        <v>105329.56226399999</v>
      </c>
      <c r="AB161" s="92">
        <f t="shared" si="14"/>
        <v>115189.81</v>
      </c>
    </row>
    <row r="162" spans="1:28" ht="15.75" thickBot="1" x14ac:dyDescent="0.3">
      <c r="A162" s="141" t="s">
        <v>467</v>
      </c>
      <c r="B162" s="4" t="s">
        <v>89</v>
      </c>
      <c r="C162" s="4" t="s">
        <v>90</v>
      </c>
      <c r="D162" s="4" t="s">
        <v>477</v>
      </c>
      <c r="E162" s="4" t="s">
        <v>478</v>
      </c>
      <c r="F162" s="4" t="s">
        <v>124</v>
      </c>
      <c r="G162" s="4" t="s">
        <v>125</v>
      </c>
      <c r="H162" s="4" t="s">
        <v>479</v>
      </c>
      <c r="I162" s="7"/>
      <c r="J162" s="8">
        <v>506.49</v>
      </c>
      <c r="K162" s="8">
        <v>171</v>
      </c>
      <c r="L162" s="8">
        <v>171</v>
      </c>
      <c r="M162" s="7"/>
      <c r="N162" s="7"/>
      <c r="O162" s="7"/>
      <c r="P162" s="8">
        <v>345</v>
      </c>
      <c r="Q162" s="8">
        <v>59.16</v>
      </c>
      <c r="R162" s="8">
        <v>88.74</v>
      </c>
      <c r="S162" s="7"/>
      <c r="T162" s="8">
        <v>529.38</v>
      </c>
      <c r="U162" s="125">
        <f t="shared" si="10"/>
        <v>1870.77</v>
      </c>
      <c r="W162" s="74" t="str">
        <f t="shared" si="11"/>
        <v>111001440880</v>
      </c>
      <c r="X162" s="94">
        <f>VLOOKUP(W162,Factors!$F$4:$H$6200,3,FALSE)</f>
        <v>8.5600000000000009E-2</v>
      </c>
      <c r="Y162" s="74" t="str">
        <f>VLOOKUP(W162,Factors!$F$4:$H$6200,2,FALSE)</f>
        <v>Sendout Volumes</v>
      </c>
      <c r="Z162" s="92">
        <f t="shared" si="12"/>
        <v>160.13791200000003</v>
      </c>
      <c r="AA162" s="92">
        <f t="shared" si="13"/>
        <v>1710.6320879999998</v>
      </c>
      <c r="AB162" s="92">
        <f t="shared" si="14"/>
        <v>1870.77</v>
      </c>
    </row>
    <row r="163" spans="1:28" ht="15.75" thickBot="1" x14ac:dyDescent="0.3">
      <c r="A163" s="141" t="s">
        <v>467</v>
      </c>
      <c r="B163" s="4" t="s">
        <v>89</v>
      </c>
      <c r="C163" s="4" t="s">
        <v>90</v>
      </c>
      <c r="D163" s="4" t="s">
        <v>477</v>
      </c>
      <c r="E163" s="4" t="s">
        <v>478</v>
      </c>
      <c r="F163" s="4" t="s">
        <v>112</v>
      </c>
      <c r="G163" s="4" t="s">
        <v>113</v>
      </c>
      <c r="H163" s="4" t="s">
        <v>479</v>
      </c>
      <c r="I163" s="10">
        <v>5314.29</v>
      </c>
      <c r="J163" s="10">
        <v>4953.46</v>
      </c>
      <c r="K163" s="10">
        <v>5335.07</v>
      </c>
      <c r="L163" s="10">
        <v>5576.68</v>
      </c>
      <c r="M163" s="10">
        <v>4732.3500000000004</v>
      </c>
      <c r="N163" s="10">
        <v>5408.46</v>
      </c>
      <c r="O163" s="10">
        <v>5311.94</v>
      </c>
      <c r="P163" s="10">
        <v>5069.2299999999996</v>
      </c>
      <c r="Q163" s="10">
        <v>5413.22</v>
      </c>
      <c r="R163" s="10">
        <v>5638.85</v>
      </c>
      <c r="S163" s="10">
        <v>5121.9399999999996</v>
      </c>
      <c r="T163" s="10">
        <v>5588.18</v>
      </c>
      <c r="U163" s="125">
        <f t="shared" si="10"/>
        <v>63463.67</v>
      </c>
      <c r="W163" s="74" t="str">
        <f t="shared" si="11"/>
        <v>111001440880</v>
      </c>
      <c r="X163" s="94">
        <f>VLOOKUP(W163,Factors!$F$4:$H$6200,3,FALSE)</f>
        <v>8.5600000000000009E-2</v>
      </c>
      <c r="Y163" s="74" t="str">
        <f>VLOOKUP(W163,Factors!$F$4:$H$6200,2,FALSE)</f>
        <v>Sendout Volumes</v>
      </c>
      <c r="Z163" s="92">
        <f t="shared" si="12"/>
        <v>5432.4901520000003</v>
      </c>
      <c r="AA163" s="92">
        <f t="shared" si="13"/>
        <v>58031.179848</v>
      </c>
      <c r="AB163" s="92">
        <f t="shared" si="14"/>
        <v>63463.67</v>
      </c>
    </row>
    <row r="164" spans="1:28" ht="15.75" thickBot="1" x14ac:dyDescent="0.3">
      <c r="A164" s="141" t="s">
        <v>467</v>
      </c>
      <c r="B164" s="4" t="s">
        <v>334</v>
      </c>
      <c r="C164" s="4" t="s">
        <v>335</v>
      </c>
      <c r="D164" s="4" t="s">
        <v>497</v>
      </c>
      <c r="E164" s="4" t="s">
        <v>498</v>
      </c>
      <c r="F164" s="4" t="s">
        <v>120</v>
      </c>
      <c r="G164" s="4" t="s">
        <v>121</v>
      </c>
      <c r="H164" s="4" t="s">
        <v>499</v>
      </c>
      <c r="I164" s="8">
        <v>4291.2</v>
      </c>
      <c r="J164" s="8">
        <v>4005.12</v>
      </c>
      <c r="K164" s="8">
        <v>6552</v>
      </c>
      <c r="L164" s="8">
        <v>6552</v>
      </c>
      <c r="M164" s="8">
        <v>6240</v>
      </c>
      <c r="N164" s="8">
        <v>6552</v>
      </c>
      <c r="O164" s="8">
        <v>1872</v>
      </c>
      <c r="P164" s="7"/>
      <c r="Q164" s="7"/>
      <c r="R164" s="7"/>
      <c r="S164" s="7"/>
      <c r="T164" s="7"/>
      <c r="U164" s="125">
        <f t="shared" si="10"/>
        <v>36064.32</v>
      </c>
      <c r="W164" s="74" t="str">
        <f t="shared" si="11"/>
        <v>135101671880</v>
      </c>
      <c r="X164" s="94">
        <f>VLOOKUP(W164,Factors!$F$4:$H$6200,3,FALSE)</f>
        <v>0.11529999999999996</v>
      </c>
      <c r="Y164" s="74" t="str">
        <f>VLOOKUP(W164,Factors!$F$4:$H$6200,2,FALSE)</f>
        <v>Customers-All</v>
      </c>
      <c r="Z164" s="92">
        <f t="shared" si="12"/>
        <v>4158.2160959999983</v>
      </c>
      <c r="AA164" s="92">
        <f t="shared" si="13"/>
        <v>31906.103904000003</v>
      </c>
      <c r="AB164" s="92">
        <f t="shared" si="14"/>
        <v>36064.32</v>
      </c>
    </row>
    <row r="165" spans="1:28" ht="15.75" thickBot="1" x14ac:dyDescent="0.3">
      <c r="A165" s="141" t="s">
        <v>467</v>
      </c>
      <c r="B165" s="4" t="s">
        <v>334</v>
      </c>
      <c r="C165" s="4" t="s">
        <v>335</v>
      </c>
      <c r="D165" s="4" t="s">
        <v>497</v>
      </c>
      <c r="E165" s="4" t="s">
        <v>498</v>
      </c>
      <c r="F165" s="4" t="s">
        <v>122</v>
      </c>
      <c r="G165" s="4" t="s">
        <v>123</v>
      </c>
      <c r="H165" s="4" t="s">
        <v>499</v>
      </c>
      <c r="I165" s="10">
        <v>174.33</v>
      </c>
      <c r="J165" s="10">
        <v>253.13</v>
      </c>
      <c r="K165" s="10">
        <v>277.89</v>
      </c>
      <c r="L165" s="10">
        <v>559.5</v>
      </c>
      <c r="M165" s="10">
        <v>29.25</v>
      </c>
      <c r="N165" s="10">
        <v>193.13</v>
      </c>
      <c r="O165" s="10">
        <v>58.5</v>
      </c>
      <c r="P165" s="11"/>
      <c r="Q165" s="11"/>
      <c r="R165" s="11"/>
      <c r="S165" s="11"/>
      <c r="T165" s="11"/>
      <c r="U165" s="125">
        <f t="shared" si="10"/>
        <v>1545.73</v>
      </c>
      <c r="W165" s="74" t="str">
        <f t="shared" si="11"/>
        <v>135101671880</v>
      </c>
      <c r="X165" s="94">
        <f>VLOOKUP(W165,Factors!$F$4:$H$6200,3,FALSE)</f>
        <v>0.11529999999999996</v>
      </c>
      <c r="Y165" s="74" t="str">
        <f>VLOOKUP(W165,Factors!$F$4:$H$6200,2,FALSE)</f>
        <v>Customers-All</v>
      </c>
      <c r="Z165" s="92">
        <f t="shared" si="12"/>
        <v>178.22266899999994</v>
      </c>
      <c r="AA165" s="92">
        <f t="shared" si="13"/>
        <v>1367.507331</v>
      </c>
      <c r="AB165" s="92">
        <f t="shared" si="14"/>
        <v>1545.73</v>
      </c>
    </row>
    <row r="166" spans="1:28" ht="15.75" thickBot="1" x14ac:dyDescent="0.3">
      <c r="A166" s="141" t="s">
        <v>467</v>
      </c>
      <c r="B166" s="4" t="s">
        <v>334</v>
      </c>
      <c r="C166" s="4" t="s">
        <v>335</v>
      </c>
      <c r="D166" s="4" t="s">
        <v>497</v>
      </c>
      <c r="E166" s="4" t="s">
        <v>498</v>
      </c>
      <c r="F166" s="4" t="s">
        <v>112</v>
      </c>
      <c r="G166" s="4" t="s">
        <v>113</v>
      </c>
      <c r="H166" s="4" t="s">
        <v>499</v>
      </c>
      <c r="I166" s="8">
        <v>1796.26</v>
      </c>
      <c r="J166" s="8">
        <v>1561.96</v>
      </c>
      <c r="K166" s="8">
        <v>1831.24</v>
      </c>
      <c r="L166" s="8">
        <v>1916.42</v>
      </c>
      <c r="M166" s="8">
        <v>1703.53</v>
      </c>
      <c r="N166" s="8">
        <v>1873.85</v>
      </c>
      <c r="O166" s="8">
        <v>1192.45</v>
      </c>
      <c r="P166" s="8">
        <v>851.8</v>
      </c>
      <c r="Q166" s="8">
        <v>955.68</v>
      </c>
      <c r="R166" s="8">
        <v>912.24</v>
      </c>
      <c r="S166" s="7"/>
      <c r="T166" s="7"/>
      <c r="U166" s="125">
        <f t="shared" si="10"/>
        <v>14595.43</v>
      </c>
      <c r="W166" s="74" t="str">
        <f t="shared" si="11"/>
        <v>135101671880</v>
      </c>
      <c r="X166" s="94">
        <f>VLOOKUP(W166,Factors!$F$4:$H$6200,3,FALSE)</f>
        <v>0.11529999999999996</v>
      </c>
      <c r="Y166" s="74" t="str">
        <f>VLOOKUP(W166,Factors!$F$4:$H$6200,2,FALSE)</f>
        <v>Customers-All</v>
      </c>
      <c r="Z166" s="92">
        <f t="shared" si="12"/>
        <v>1682.8530789999995</v>
      </c>
      <c r="AA166" s="92">
        <f t="shared" si="13"/>
        <v>12912.576921</v>
      </c>
      <c r="AB166" s="92">
        <f t="shared" si="14"/>
        <v>14595.43</v>
      </c>
    </row>
    <row r="167" spans="1:28" ht="15.75" thickBot="1" x14ac:dyDescent="0.3">
      <c r="A167" s="141" t="s">
        <v>467</v>
      </c>
      <c r="B167" s="4" t="s">
        <v>349</v>
      </c>
      <c r="C167" s="4" t="s">
        <v>350</v>
      </c>
      <c r="D167" s="4" t="s">
        <v>500</v>
      </c>
      <c r="E167" s="4" t="s">
        <v>501</v>
      </c>
      <c r="F167" s="4" t="s">
        <v>120</v>
      </c>
      <c r="G167" s="4" t="s">
        <v>121</v>
      </c>
      <c r="H167" s="4" t="s">
        <v>440</v>
      </c>
      <c r="I167" s="8">
        <v>5128.4799999999996</v>
      </c>
      <c r="J167" s="8">
        <v>5128.4799999999996</v>
      </c>
      <c r="K167" s="8">
        <v>4126.8</v>
      </c>
      <c r="L167" s="8">
        <v>6052.64</v>
      </c>
      <c r="M167" s="8">
        <v>5502.4</v>
      </c>
      <c r="N167" s="8">
        <v>6052.64</v>
      </c>
      <c r="O167" s="8">
        <v>6052.64</v>
      </c>
      <c r="P167" s="8">
        <v>4952.16</v>
      </c>
      <c r="Q167" s="8">
        <v>5891.76</v>
      </c>
      <c r="R167" s="8">
        <v>4769.5200000000004</v>
      </c>
      <c r="S167" s="8">
        <v>3647.28</v>
      </c>
      <c r="T167" s="8">
        <v>4488.96</v>
      </c>
      <c r="U167" s="125">
        <f t="shared" si="10"/>
        <v>61793.759999999987</v>
      </c>
      <c r="W167" s="74" t="str">
        <f t="shared" si="11"/>
        <v>141091505880</v>
      </c>
      <c r="X167" s="94">
        <f>VLOOKUP(W167,Factors!$F$4:$H$6200,3,FALSE)</f>
        <v>1</v>
      </c>
      <c r="Y167" s="74" t="str">
        <f>VLOOKUP(W167,Factors!$F$4:$H$6200,2,FALSE)</f>
        <v>direct-wa</v>
      </c>
      <c r="Z167" s="92">
        <f t="shared" si="12"/>
        <v>61793.759999999987</v>
      </c>
      <c r="AA167" s="92">
        <f t="shared" si="13"/>
        <v>0</v>
      </c>
      <c r="AB167" s="92">
        <f t="shared" si="14"/>
        <v>61793.759999999987</v>
      </c>
    </row>
    <row r="168" spans="1:28" ht="15.75" thickBot="1" x14ac:dyDescent="0.3">
      <c r="A168" s="141" t="s">
        <v>467</v>
      </c>
      <c r="B168" s="4" t="s">
        <v>349</v>
      </c>
      <c r="C168" s="4" t="s">
        <v>350</v>
      </c>
      <c r="D168" s="4" t="s">
        <v>500</v>
      </c>
      <c r="E168" s="4" t="s">
        <v>501</v>
      </c>
      <c r="F168" s="4" t="s">
        <v>112</v>
      </c>
      <c r="G168" s="4" t="s">
        <v>113</v>
      </c>
      <c r="H168" s="4" t="s">
        <v>440</v>
      </c>
      <c r="I168" s="10">
        <v>847.32</v>
      </c>
      <c r="J168" s="10">
        <v>773.64</v>
      </c>
      <c r="K168" s="10">
        <v>826.26</v>
      </c>
      <c r="L168" s="10">
        <v>863.82</v>
      </c>
      <c r="M168" s="10">
        <v>751.2</v>
      </c>
      <c r="N168" s="10">
        <v>826.3</v>
      </c>
      <c r="O168" s="10">
        <v>826.3</v>
      </c>
      <c r="P168" s="10">
        <v>788.82</v>
      </c>
      <c r="Q168" s="10">
        <v>842.6</v>
      </c>
      <c r="R168" s="10">
        <v>880.9</v>
      </c>
      <c r="S168" s="10">
        <v>804.3</v>
      </c>
      <c r="T168" s="10">
        <v>842.6</v>
      </c>
      <c r="U168" s="125">
        <f t="shared" si="10"/>
        <v>9874.0600000000013</v>
      </c>
      <c r="W168" s="74" t="str">
        <f t="shared" si="11"/>
        <v>141091505880</v>
      </c>
      <c r="X168" s="94">
        <f>VLOOKUP(W168,Factors!$F$4:$H$6200,3,FALSE)</f>
        <v>1</v>
      </c>
      <c r="Y168" s="74" t="str">
        <f>VLOOKUP(W168,Factors!$F$4:$H$6200,2,FALSE)</f>
        <v>direct-wa</v>
      </c>
      <c r="Z168" s="92">
        <f t="shared" si="12"/>
        <v>9874.0600000000013</v>
      </c>
      <c r="AA168" s="92">
        <f t="shared" si="13"/>
        <v>0</v>
      </c>
      <c r="AB168" s="92">
        <f t="shared" si="14"/>
        <v>9874.0600000000013</v>
      </c>
    </row>
    <row r="169" spans="1:28" ht="15.75" thickBot="1" x14ac:dyDescent="0.3">
      <c r="A169" s="141" t="s">
        <v>467</v>
      </c>
      <c r="B169" s="4" t="s">
        <v>194</v>
      </c>
      <c r="C169" s="4" t="s">
        <v>195</v>
      </c>
      <c r="D169" s="4" t="s">
        <v>500</v>
      </c>
      <c r="E169" s="4" t="s">
        <v>501</v>
      </c>
      <c r="F169" s="4" t="s">
        <v>120</v>
      </c>
      <c r="G169" s="4" t="s">
        <v>121</v>
      </c>
      <c r="H169" s="4" t="s">
        <v>440</v>
      </c>
      <c r="I169" s="10">
        <v>28241.62</v>
      </c>
      <c r="J169" s="10">
        <v>21155.599999999999</v>
      </c>
      <c r="K169" s="10">
        <v>22772.84</v>
      </c>
      <c r="L169" s="10">
        <v>26642.18</v>
      </c>
      <c r="M169" s="10">
        <v>25129.02</v>
      </c>
      <c r="N169" s="10">
        <v>25799.15</v>
      </c>
      <c r="O169" s="10">
        <v>21141.68</v>
      </c>
      <c r="P169" s="10">
        <v>23359.360000000001</v>
      </c>
      <c r="Q169" s="10">
        <v>28591.95</v>
      </c>
      <c r="R169" s="10">
        <v>19780.59</v>
      </c>
      <c r="S169" s="10">
        <v>23192.35</v>
      </c>
      <c r="T169" s="10">
        <v>25258.32</v>
      </c>
      <c r="U169" s="125">
        <f t="shared" si="10"/>
        <v>291064.66000000003</v>
      </c>
      <c r="W169" s="74" t="str">
        <f t="shared" si="11"/>
        <v>155061505880</v>
      </c>
      <c r="X169" s="94">
        <f>VLOOKUP(W169,Factors!$F$4:$H$6200,3,FALSE)</f>
        <v>0</v>
      </c>
      <c r="Y169" s="74" t="str">
        <f>VLOOKUP(W169,Factors!$F$4:$H$6200,2,FALSE)</f>
        <v>Direct-OR</v>
      </c>
      <c r="Z169" s="92">
        <f t="shared" si="12"/>
        <v>0</v>
      </c>
      <c r="AA169" s="92">
        <f t="shared" si="13"/>
        <v>291064.66000000003</v>
      </c>
      <c r="AB169" s="92">
        <f t="shared" si="14"/>
        <v>291064.66000000003</v>
      </c>
    </row>
    <row r="170" spans="1:28" ht="15.75" thickBot="1" x14ac:dyDescent="0.3">
      <c r="A170" s="141" t="s">
        <v>467</v>
      </c>
      <c r="B170" s="4" t="s">
        <v>194</v>
      </c>
      <c r="C170" s="4" t="s">
        <v>195</v>
      </c>
      <c r="D170" s="4" t="s">
        <v>500</v>
      </c>
      <c r="E170" s="4" t="s">
        <v>501</v>
      </c>
      <c r="F170" s="4" t="s">
        <v>122</v>
      </c>
      <c r="G170" s="4" t="s">
        <v>123</v>
      </c>
      <c r="H170" s="4" t="s">
        <v>440</v>
      </c>
      <c r="I170" s="8">
        <v>207.57</v>
      </c>
      <c r="J170" s="8">
        <v>225.73</v>
      </c>
      <c r="K170" s="8">
        <v>436.7</v>
      </c>
      <c r="L170" s="8">
        <v>303.26</v>
      </c>
      <c r="M170" s="8">
        <v>150.06</v>
      </c>
      <c r="N170" s="8">
        <v>259.64999999999998</v>
      </c>
      <c r="O170" s="8">
        <v>218.03</v>
      </c>
      <c r="P170" s="8">
        <v>799.68</v>
      </c>
      <c r="Q170" s="8">
        <v>388.98</v>
      </c>
      <c r="R170" s="8">
        <v>622.97</v>
      </c>
      <c r="S170" s="8">
        <v>823.07</v>
      </c>
      <c r="T170" s="8">
        <v>157.82</v>
      </c>
      <c r="U170" s="125">
        <f t="shared" si="10"/>
        <v>4593.5199999999995</v>
      </c>
      <c r="W170" s="74" t="str">
        <f t="shared" si="11"/>
        <v>155061505880</v>
      </c>
      <c r="X170" s="94">
        <f>VLOOKUP(W170,Factors!$F$4:$H$6200,3,FALSE)</f>
        <v>0</v>
      </c>
      <c r="Y170" s="74" t="str">
        <f>VLOOKUP(W170,Factors!$F$4:$H$6200,2,FALSE)</f>
        <v>Direct-OR</v>
      </c>
      <c r="Z170" s="92">
        <f t="shared" si="12"/>
        <v>0</v>
      </c>
      <c r="AA170" s="92">
        <f t="shared" si="13"/>
        <v>4593.5199999999995</v>
      </c>
      <c r="AB170" s="92">
        <f t="shared" si="14"/>
        <v>4593.5199999999995</v>
      </c>
    </row>
    <row r="171" spans="1:28" ht="15.75" thickBot="1" x14ac:dyDescent="0.3">
      <c r="A171" s="141" t="s">
        <v>467</v>
      </c>
      <c r="B171" s="4" t="s">
        <v>194</v>
      </c>
      <c r="C171" s="4" t="s">
        <v>195</v>
      </c>
      <c r="D171" s="4" t="s">
        <v>500</v>
      </c>
      <c r="E171" s="4" t="s">
        <v>501</v>
      </c>
      <c r="F171" s="4" t="s">
        <v>112</v>
      </c>
      <c r="G171" s="4" t="s">
        <v>113</v>
      </c>
      <c r="H171" s="4" t="s">
        <v>440</v>
      </c>
      <c r="I171" s="10">
        <v>4188.78</v>
      </c>
      <c r="J171" s="10">
        <v>3824.53</v>
      </c>
      <c r="K171" s="10">
        <v>4081.16</v>
      </c>
      <c r="L171" s="10">
        <v>4196.09</v>
      </c>
      <c r="M171" s="10">
        <v>3780.86</v>
      </c>
      <c r="N171" s="10">
        <v>4045.92</v>
      </c>
      <c r="O171" s="10">
        <v>4116.3500000000004</v>
      </c>
      <c r="P171" s="10">
        <v>3896</v>
      </c>
      <c r="Q171" s="10">
        <v>4161.8900000000003</v>
      </c>
      <c r="R171" s="10">
        <v>3585.01</v>
      </c>
      <c r="S171" s="10">
        <v>3551.43</v>
      </c>
      <c r="T171" s="10">
        <v>4200.18</v>
      </c>
      <c r="U171" s="125">
        <f t="shared" si="10"/>
        <v>47628.2</v>
      </c>
      <c r="W171" s="74" t="str">
        <f t="shared" si="11"/>
        <v>155061505880</v>
      </c>
      <c r="X171" s="94">
        <f>VLOOKUP(W171,Factors!$F$4:$H$6200,3,FALSE)</f>
        <v>0</v>
      </c>
      <c r="Y171" s="74" t="str">
        <f>VLOOKUP(W171,Factors!$F$4:$H$6200,2,FALSE)</f>
        <v>Direct-OR</v>
      </c>
      <c r="Z171" s="92">
        <f t="shared" si="12"/>
        <v>0</v>
      </c>
      <c r="AA171" s="92">
        <f t="shared" si="13"/>
        <v>47628.2</v>
      </c>
      <c r="AB171" s="92">
        <f t="shared" si="14"/>
        <v>47628.2</v>
      </c>
    </row>
    <row r="172" spans="1:28" ht="15.75" thickBot="1" x14ac:dyDescent="0.3">
      <c r="A172" s="141" t="s">
        <v>467</v>
      </c>
      <c r="B172" s="4" t="s">
        <v>368</v>
      </c>
      <c r="C172" s="4" t="s">
        <v>369</v>
      </c>
      <c r="D172" s="4" t="s">
        <v>500</v>
      </c>
      <c r="E172" s="4" t="s">
        <v>501</v>
      </c>
      <c r="F172" s="4" t="s">
        <v>108</v>
      </c>
      <c r="G172" s="4" t="s">
        <v>109</v>
      </c>
      <c r="H172" s="4" t="s">
        <v>440</v>
      </c>
      <c r="I172" s="8">
        <v>7500</v>
      </c>
      <c r="J172" s="8">
        <v>6750</v>
      </c>
      <c r="K172" s="8">
        <v>6562.5</v>
      </c>
      <c r="L172" s="8">
        <v>6477.27</v>
      </c>
      <c r="M172" s="8">
        <v>5953.13</v>
      </c>
      <c r="N172" s="8">
        <v>7762.5</v>
      </c>
      <c r="O172" s="8">
        <v>7762.5</v>
      </c>
      <c r="P172" s="8">
        <v>6633.41</v>
      </c>
      <c r="Q172" s="8">
        <v>7299.4</v>
      </c>
      <c r="R172" s="8">
        <v>5072.09</v>
      </c>
      <c r="S172" s="8">
        <v>7056.82</v>
      </c>
      <c r="T172" s="8">
        <v>6880.4</v>
      </c>
      <c r="U172" s="125">
        <f t="shared" si="10"/>
        <v>81710.01999999999</v>
      </c>
      <c r="W172" s="74" t="str">
        <f t="shared" si="11"/>
        <v>162001505880</v>
      </c>
      <c r="X172" s="94">
        <f>VLOOKUP(W172,Factors!$F$4:$H$6200,3,FALSE)</f>
        <v>0.10960000000000003</v>
      </c>
      <c r="Y172" s="74" t="str">
        <f>VLOOKUP(W172,Factors!$F$4:$H$6200,2,FALSE)</f>
        <v>3-factor</v>
      </c>
      <c r="Z172" s="92">
        <f t="shared" si="12"/>
        <v>8955.418192000001</v>
      </c>
      <c r="AA172" s="92">
        <f t="shared" si="13"/>
        <v>72754.601807999992</v>
      </c>
      <c r="AB172" s="92">
        <f t="shared" si="14"/>
        <v>81710.01999999999</v>
      </c>
    </row>
    <row r="173" spans="1:28" ht="15.75" thickBot="1" x14ac:dyDescent="0.3">
      <c r="A173" s="141" t="s">
        <v>467</v>
      </c>
      <c r="B173" s="4" t="s">
        <v>368</v>
      </c>
      <c r="C173" s="4" t="s">
        <v>369</v>
      </c>
      <c r="D173" s="4" t="s">
        <v>500</v>
      </c>
      <c r="E173" s="4" t="s">
        <v>501</v>
      </c>
      <c r="F173" s="4" t="s">
        <v>118</v>
      </c>
      <c r="G173" s="4" t="s">
        <v>119</v>
      </c>
      <c r="H173" s="4" t="s">
        <v>440</v>
      </c>
      <c r="I173" s="10">
        <v>107.28</v>
      </c>
      <c r="J173" s="14">
        <v>0</v>
      </c>
      <c r="K173" s="10">
        <v>513.76</v>
      </c>
      <c r="L173" s="11"/>
      <c r="M173" s="11"/>
      <c r="N173" s="11"/>
      <c r="O173" s="11"/>
      <c r="P173" s="11"/>
      <c r="Q173" s="11"/>
      <c r="R173" s="11"/>
      <c r="S173" s="11"/>
      <c r="T173" s="11"/>
      <c r="U173" s="125">
        <f t="shared" si="10"/>
        <v>621.04</v>
      </c>
      <c r="W173" s="74" t="str">
        <f t="shared" si="11"/>
        <v>162001505880</v>
      </c>
      <c r="X173" s="94">
        <f>VLOOKUP(W173,Factors!$F$4:$H$6200,3,FALSE)</f>
        <v>0.10960000000000003</v>
      </c>
      <c r="Y173" s="74" t="str">
        <f>VLOOKUP(W173,Factors!$F$4:$H$6200,2,FALSE)</f>
        <v>3-factor</v>
      </c>
      <c r="Z173" s="92">
        <f t="shared" si="12"/>
        <v>68.065984000000014</v>
      </c>
      <c r="AA173" s="92">
        <f t="shared" si="13"/>
        <v>552.97401599999989</v>
      </c>
      <c r="AB173" s="92">
        <f t="shared" si="14"/>
        <v>621.04</v>
      </c>
    </row>
    <row r="174" spans="1:28" ht="15.75" thickBot="1" x14ac:dyDescent="0.3">
      <c r="A174" s="141" t="s">
        <v>467</v>
      </c>
      <c r="B174" s="4" t="s">
        <v>368</v>
      </c>
      <c r="C174" s="4" t="s">
        <v>369</v>
      </c>
      <c r="D174" s="4" t="s">
        <v>500</v>
      </c>
      <c r="E174" s="4" t="s">
        <v>501</v>
      </c>
      <c r="F174" s="4" t="s">
        <v>120</v>
      </c>
      <c r="G174" s="4" t="s">
        <v>121</v>
      </c>
      <c r="H174" s="4" t="s">
        <v>440</v>
      </c>
      <c r="I174" s="8">
        <v>45428.66</v>
      </c>
      <c r="J174" s="8">
        <v>35240.39</v>
      </c>
      <c r="K174" s="8">
        <v>35282.959999999999</v>
      </c>
      <c r="L174" s="8">
        <v>48138.79</v>
      </c>
      <c r="M174" s="8">
        <v>42397.07</v>
      </c>
      <c r="N174" s="8">
        <v>50089.75</v>
      </c>
      <c r="O174" s="8">
        <v>48311.46</v>
      </c>
      <c r="P174" s="8">
        <v>43435.06</v>
      </c>
      <c r="Q174" s="8">
        <v>48116.32</v>
      </c>
      <c r="R174" s="8">
        <v>45155.9</v>
      </c>
      <c r="S174" s="8">
        <v>44787.94</v>
      </c>
      <c r="T174" s="8">
        <v>42351.3</v>
      </c>
      <c r="U174" s="125">
        <f t="shared" si="10"/>
        <v>528735.60000000009</v>
      </c>
      <c r="W174" s="74" t="str">
        <f t="shared" si="11"/>
        <v>162001505880</v>
      </c>
      <c r="X174" s="94">
        <f>VLOOKUP(W174,Factors!$F$4:$H$6200,3,FALSE)</f>
        <v>0.10960000000000003</v>
      </c>
      <c r="Y174" s="74" t="str">
        <f>VLOOKUP(W174,Factors!$F$4:$H$6200,2,FALSE)</f>
        <v>3-factor</v>
      </c>
      <c r="Z174" s="92">
        <f t="shared" si="12"/>
        <v>57949.421760000027</v>
      </c>
      <c r="AA174" s="92">
        <f t="shared" si="13"/>
        <v>470786.17824000004</v>
      </c>
      <c r="AB174" s="92">
        <f t="shared" si="14"/>
        <v>528735.60000000009</v>
      </c>
    </row>
    <row r="175" spans="1:28" ht="15.75" thickBot="1" x14ac:dyDescent="0.3">
      <c r="A175" s="141" t="s">
        <v>467</v>
      </c>
      <c r="B175" s="4" t="s">
        <v>368</v>
      </c>
      <c r="C175" s="4" t="s">
        <v>369</v>
      </c>
      <c r="D175" s="4" t="s">
        <v>500</v>
      </c>
      <c r="E175" s="4" t="s">
        <v>501</v>
      </c>
      <c r="F175" s="4" t="s">
        <v>122</v>
      </c>
      <c r="G175" s="4" t="s">
        <v>123</v>
      </c>
      <c r="H175" s="4" t="s">
        <v>440</v>
      </c>
      <c r="I175" s="10">
        <v>1105.1400000000001</v>
      </c>
      <c r="J175" s="10">
        <v>1692.53</v>
      </c>
      <c r="K175" s="10">
        <v>3958.32</v>
      </c>
      <c r="L175" s="10">
        <v>1085.99</v>
      </c>
      <c r="M175" s="10">
        <v>997.12</v>
      </c>
      <c r="N175" s="10">
        <v>1488.62</v>
      </c>
      <c r="O175" s="10">
        <v>1517.62</v>
      </c>
      <c r="P175" s="10">
        <v>1856.68</v>
      </c>
      <c r="Q175" s="10">
        <v>1969.63</v>
      </c>
      <c r="R175" s="10">
        <v>1866.03</v>
      </c>
      <c r="S175" s="10">
        <v>1489.9</v>
      </c>
      <c r="T175" s="10">
        <v>2966.86</v>
      </c>
      <c r="U175" s="125">
        <f t="shared" si="10"/>
        <v>21994.440000000002</v>
      </c>
      <c r="W175" s="74" t="str">
        <f t="shared" si="11"/>
        <v>162001505880</v>
      </c>
      <c r="X175" s="94">
        <f>VLOOKUP(W175,Factors!$F$4:$H$6200,3,FALSE)</f>
        <v>0.10960000000000003</v>
      </c>
      <c r="Y175" s="74" t="str">
        <f>VLOOKUP(W175,Factors!$F$4:$H$6200,2,FALSE)</f>
        <v>3-factor</v>
      </c>
      <c r="Z175" s="92">
        <f t="shared" si="12"/>
        <v>2410.5906240000008</v>
      </c>
      <c r="AA175" s="92">
        <f t="shared" si="13"/>
        <v>19583.849376000002</v>
      </c>
      <c r="AB175" s="92">
        <f t="shared" si="14"/>
        <v>21994.440000000002</v>
      </c>
    </row>
    <row r="176" spans="1:28" ht="15.75" thickBot="1" x14ac:dyDescent="0.3">
      <c r="A176" s="141" t="s">
        <v>467</v>
      </c>
      <c r="B176" s="4" t="s">
        <v>368</v>
      </c>
      <c r="C176" s="4" t="s">
        <v>369</v>
      </c>
      <c r="D176" s="4" t="s">
        <v>500</v>
      </c>
      <c r="E176" s="4" t="s">
        <v>501</v>
      </c>
      <c r="F176" s="4" t="s">
        <v>112</v>
      </c>
      <c r="G176" s="4" t="s">
        <v>113</v>
      </c>
      <c r="H176" s="4" t="s">
        <v>440</v>
      </c>
      <c r="I176" s="8">
        <v>7924.81</v>
      </c>
      <c r="J176" s="8">
        <v>6937.42</v>
      </c>
      <c r="K176" s="8">
        <v>7485.99</v>
      </c>
      <c r="L176" s="8">
        <v>8460.8700000000008</v>
      </c>
      <c r="M176" s="8">
        <v>7504.27</v>
      </c>
      <c r="N176" s="8">
        <v>8405.56</v>
      </c>
      <c r="O176" s="8">
        <v>8239.26</v>
      </c>
      <c r="P176" s="8">
        <v>7917.87</v>
      </c>
      <c r="Q176" s="8">
        <v>8380.74</v>
      </c>
      <c r="R176" s="8">
        <v>8739.2199999999993</v>
      </c>
      <c r="S176" s="8">
        <v>8086.55</v>
      </c>
      <c r="T176" s="8">
        <v>8412.64</v>
      </c>
      <c r="U176" s="125">
        <f t="shared" si="10"/>
        <v>96495.200000000012</v>
      </c>
      <c r="W176" s="74" t="str">
        <f t="shared" si="11"/>
        <v>162001505880</v>
      </c>
      <c r="X176" s="94">
        <f>VLOOKUP(W176,Factors!$F$4:$H$6200,3,FALSE)</f>
        <v>0.10960000000000003</v>
      </c>
      <c r="Y176" s="74" t="str">
        <f>VLOOKUP(W176,Factors!$F$4:$H$6200,2,FALSE)</f>
        <v>3-factor</v>
      </c>
      <c r="Z176" s="92">
        <f t="shared" si="12"/>
        <v>10575.873920000004</v>
      </c>
      <c r="AA176" s="92">
        <f t="shared" si="13"/>
        <v>85919.326080000013</v>
      </c>
      <c r="AB176" s="92">
        <f t="shared" si="14"/>
        <v>96495.200000000012</v>
      </c>
    </row>
    <row r="177" spans="1:28" ht="15.75" thickBot="1" x14ac:dyDescent="0.3">
      <c r="A177" s="141" t="s">
        <v>514</v>
      </c>
      <c r="B177" s="4" t="s">
        <v>36</v>
      </c>
      <c r="C177" s="4" t="s">
        <v>37</v>
      </c>
      <c r="D177" s="4" t="s">
        <v>519</v>
      </c>
      <c r="E177" s="4" t="s">
        <v>520</v>
      </c>
      <c r="F177" s="4" t="s">
        <v>108</v>
      </c>
      <c r="G177" s="4" t="s">
        <v>109</v>
      </c>
      <c r="H177" s="4" t="s">
        <v>213</v>
      </c>
      <c r="I177" s="10">
        <v>10600.42</v>
      </c>
      <c r="J177" s="10">
        <v>10020.01</v>
      </c>
      <c r="K177" s="10">
        <v>8257.2199999999993</v>
      </c>
      <c r="L177" s="10">
        <v>8096.97</v>
      </c>
      <c r="M177" s="10">
        <v>11133.34</v>
      </c>
      <c r="N177" s="10">
        <v>11478.5</v>
      </c>
      <c r="O177" s="10">
        <v>11478.5</v>
      </c>
      <c r="P177" s="10">
        <v>10904.58</v>
      </c>
      <c r="Q177" s="10">
        <v>11478.5</v>
      </c>
      <c r="R177" s="10">
        <v>10956.75</v>
      </c>
      <c r="S177" s="10">
        <v>10956.75</v>
      </c>
      <c r="T177" s="10">
        <v>9913.25</v>
      </c>
      <c r="U177" s="125">
        <f t="shared" si="10"/>
        <v>125274.79000000001</v>
      </c>
      <c r="W177" s="74" t="str">
        <f t="shared" si="11"/>
        <v>116001630885</v>
      </c>
      <c r="X177" s="94">
        <f>VLOOKUP(W177,Factors!$F$4:$H$6200,3,FALSE)</f>
        <v>0.10809999999999997</v>
      </c>
      <c r="Y177" s="74" t="str">
        <f>VLOOKUP(W177,Factors!$F$4:$H$6200,2,FALSE)</f>
        <v>Firm Sales Volumes</v>
      </c>
      <c r="Z177" s="92">
        <f t="shared" si="12"/>
        <v>13542.204798999997</v>
      </c>
      <c r="AA177" s="92">
        <f t="shared" si="13"/>
        <v>111732.58520100001</v>
      </c>
      <c r="AB177" s="92">
        <f t="shared" si="14"/>
        <v>125274.79000000001</v>
      </c>
    </row>
    <row r="178" spans="1:28" ht="15.75" thickBot="1" x14ac:dyDescent="0.3">
      <c r="A178" s="141" t="s">
        <v>514</v>
      </c>
      <c r="B178" s="4" t="s">
        <v>36</v>
      </c>
      <c r="C178" s="4" t="s">
        <v>37</v>
      </c>
      <c r="D178" s="4" t="s">
        <v>519</v>
      </c>
      <c r="E178" s="4" t="s">
        <v>520</v>
      </c>
      <c r="F178" s="4" t="s">
        <v>112</v>
      </c>
      <c r="G178" s="4" t="s">
        <v>113</v>
      </c>
      <c r="H178" s="4" t="s">
        <v>213</v>
      </c>
      <c r="I178" s="8">
        <v>1446.96</v>
      </c>
      <c r="J178" s="8">
        <v>1519.7</v>
      </c>
      <c r="K178" s="8">
        <v>1519.71</v>
      </c>
      <c r="L178" s="8">
        <v>1519.72</v>
      </c>
      <c r="M178" s="8">
        <v>1519.7</v>
      </c>
      <c r="N178" s="8">
        <v>1566.82</v>
      </c>
      <c r="O178" s="8">
        <v>1566.82</v>
      </c>
      <c r="P178" s="8">
        <v>1566.82</v>
      </c>
      <c r="Q178" s="8">
        <v>1566.82</v>
      </c>
      <c r="R178" s="8">
        <v>1566.82</v>
      </c>
      <c r="S178" s="8">
        <v>1566.82</v>
      </c>
      <c r="T178" s="8">
        <v>1566.82</v>
      </c>
      <c r="U178" s="125">
        <f t="shared" si="10"/>
        <v>18493.53</v>
      </c>
      <c r="W178" s="74" t="str">
        <f t="shared" si="11"/>
        <v>116001630885</v>
      </c>
      <c r="X178" s="94">
        <f>VLOOKUP(W178,Factors!$F$4:$H$6200,3,FALSE)</f>
        <v>0.10809999999999997</v>
      </c>
      <c r="Y178" s="74" t="str">
        <f>VLOOKUP(W178,Factors!$F$4:$H$6200,2,FALSE)</f>
        <v>Firm Sales Volumes</v>
      </c>
      <c r="Z178" s="92">
        <f t="shared" si="12"/>
        <v>1999.1505929999994</v>
      </c>
      <c r="AA178" s="92">
        <f t="shared" si="13"/>
        <v>16494.379407</v>
      </c>
      <c r="AB178" s="92">
        <f t="shared" si="14"/>
        <v>18493.53</v>
      </c>
    </row>
    <row r="179" spans="1:28" ht="15.75" thickBot="1" x14ac:dyDescent="0.3">
      <c r="A179" s="141" t="s">
        <v>514</v>
      </c>
      <c r="B179" s="4" t="s">
        <v>36</v>
      </c>
      <c r="C179" s="4" t="s">
        <v>37</v>
      </c>
      <c r="D179" s="4" t="s">
        <v>525</v>
      </c>
      <c r="E179" s="4" t="s">
        <v>520</v>
      </c>
      <c r="F179" s="4" t="s">
        <v>108</v>
      </c>
      <c r="G179" s="4" t="s">
        <v>109</v>
      </c>
      <c r="H179" s="4" t="s">
        <v>526</v>
      </c>
      <c r="I179" s="10">
        <v>9396</v>
      </c>
      <c r="J179" s="10">
        <v>7431.38</v>
      </c>
      <c r="K179" s="10">
        <v>939.6</v>
      </c>
      <c r="L179" s="10">
        <v>8798.07</v>
      </c>
      <c r="M179" s="10">
        <v>11275.2</v>
      </c>
      <c r="N179" s="10">
        <v>11669.86</v>
      </c>
      <c r="O179" s="10">
        <v>11669.86</v>
      </c>
      <c r="P179" s="10">
        <v>11086.37</v>
      </c>
      <c r="Q179" s="10">
        <v>11139.41</v>
      </c>
      <c r="R179" s="10">
        <v>11139.41</v>
      </c>
      <c r="S179" s="10">
        <v>11669.86</v>
      </c>
      <c r="T179" s="10">
        <v>11139.41</v>
      </c>
      <c r="U179" s="125">
        <f t="shared" si="10"/>
        <v>117354.43000000001</v>
      </c>
      <c r="W179" s="74" t="str">
        <f t="shared" si="11"/>
        <v>116001633885</v>
      </c>
      <c r="X179" s="94">
        <f>VLOOKUP(W179,Factors!$F$4:$H$6200,3,FALSE)</f>
        <v>0.10809999999999997</v>
      </c>
      <c r="Y179" s="74" t="str">
        <f>VLOOKUP(W179,Factors!$F$4:$H$6200,2,FALSE)</f>
        <v>Firm Sales Volumes</v>
      </c>
      <c r="Z179" s="92">
        <f t="shared" si="12"/>
        <v>12686.013882999998</v>
      </c>
      <c r="AA179" s="92">
        <f t="shared" si="13"/>
        <v>104668.41611700002</v>
      </c>
      <c r="AB179" s="92">
        <f t="shared" si="14"/>
        <v>117354.43000000001</v>
      </c>
    </row>
    <row r="180" spans="1:28" ht="15.75" thickBot="1" x14ac:dyDescent="0.3">
      <c r="A180" s="141" t="s">
        <v>514</v>
      </c>
      <c r="B180" s="4" t="s">
        <v>36</v>
      </c>
      <c r="C180" s="4" t="s">
        <v>37</v>
      </c>
      <c r="D180" s="4" t="s">
        <v>525</v>
      </c>
      <c r="E180" s="4" t="s">
        <v>520</v>
      </c>
      <c r="F180" s="4" t="s">
        <v>112</v>
      </c>
      <c r="G180" s="4" t="s">
        <v>113</v>
      </c>
      <c r="H180" s="4" t="s">
        <v>526</v>
      </c>
      <c r="I180" s="8">
        <v>1539.07</v>
      </c>
      <c r="J180" s="8">
        <v>1539.07</v>
      </c>
      <c r="K180" s="8">
        <v>1539.06</v>
      </c>
      <c r="L180" s="8">
        <v>1539.07</v>
      </c>
      <c r="M180" s="8">
        <v>1539.06</v>
      </c>
      <c r="N180" s="8">
        <v>1592.94</v>
      </c>
      <c r="O180" s="8">
        <v>1592.94</v>
      </c>
      <c r="P180" s="8">
        <v>1592.94</v>
      </c>
      <c r="Q180" s="8">
        <v>1592.94</v>
      </c>
      <c r="R180" s="8">
        <v>1592.94</v>
      </c>
      <c r="S180" s="8">
        <v>1592.94</v>
      </c>
      <c r="T180" s="8">
        <v>1592.94</v>
      </c>
      <c r="U180" s="125">
        <f t="shared" si="10"/>
        <v>18845.91</v>
      </c>
      <c r="W180" s="74" t="str">
        <f t="shared" si="11"/>
        <v>116001633885</v>
      </c>
      <c r="X180" s="94">
        <f>VLOOKUP(W180,Factors!$F$4:$H$6200,3,FALSE)</f>
        <v>0.10809999999999997</v>
      </c>
      <c r="Y180" s="74" t="str">
        <f>VLOOKUP(W180,Factors!$F$4:$H$6200,2,FALSE)</f>
        <v>Firm Sales Volumes</v>
      </c>
      <c r="Z180" s="92">
        <f t="shared" si="12"/>
        <v>2037.2428709999995</v>
      </c>
      <c r="AA180" s="92">
        <f t="shared" si="13"/>
        <v>16808.667129000001</v>
      </c>
      <c r="AB180" s="92">
        <f t="shared" si="14"/>
        <v>18845.91</v>
      </c>
    </row>
    <row r="181" spans="1:28" ht="15.75" thickBot="1" x14ac:dyDescent="0.3">
      <c r="A181" s="141" t="s">
        <v>514</v>
      </c>
      <c r="B181" s="4" t="s">
        <v>495</v>
      </c>
      <c r="C181" s="4" t="s">
        <v>496</v>
      </c>
      <c r="D181" s="4" t="s">
        <v>519</v>
      </c>
      <c r="E181" s="4" t="s">
        <v>520</v>
      </c>
      <c r="F181" s="4" t="s">
        <v>108</v>
      </c>
      <c r="G181" s="4" t="s">
        <v>109</v>
      </c>
      <c r="H181" s="4" t="s">
        <v>213</v>
      </c>
      <c r="I181" s="10">
        <v>8581.84</v>
      </c>
      <c r="J181" s="10">
        <v>6475.39</v>
      </c>
      <c r="K181" s="10">
        <v>7866.69</v>
      </c>
      <c r="L181" s="10">
        <v>7476.61</v>
      </c>
      <c r="M181" s="10">
        <v>8581.83</v>
      </c>
      <c r="N181" s="10">
        <v>8839.34</v>
      </c>
      <c r="O181" s="10">
        <v>8839.34</v>
      </c>
      <c r="P181" s="10">
        <v>8397.3700000000008</v>
      </c>
      <c r="Q181" s="10">
        <v>8839.34</v>
      </c>
      <c r="R181" s="10">
        <v>8035.76</v>
      </c>
      <c r="S181" s="10">
        <v>7232.2</v>
      </c>
      <c r="T181" s="10">
        <v>7633.97</v>
      </c>
      <c r="U181" s="125">
        <f t="shared" si="10"/>
        <v>96799.679999999993</v>
      </c>
      <c r="W181" s="74" t="str">
        <f t="shared" si="11"/>
        <v>123591630885</v>
      </c>
      <c r="X181" s="94">
        <f>VLOOKUP(W181,Factors!$F$4:$H$6200,3,FALSE)</f>
        <v>1</v>
      </c>
      <c r="Y181" s="74" t="str">
        <f>VLOOKUP(W181,Factors!$F$4:$H$6200,2,FALSE)</f>
        <v>Direct-WA</v>
      </c>
      <c r="Z181" s="92">
        <f t="shared" si="12"/>
        <v>96799.679999999993</v>
      </c>
      <c r="AA181" s="92">
        <f t="shared" si="13"/>
        <v>0</v>
      </c>
      <c r="AB181" s="92">
        <f t="shared" si="14"/>
        <v>96799.679999999993</v>
      </c>
    </row>
    <row r="182" spans="1:28" ht="15.75" thickBot="1" x14ac:dyDescent="0.3">
      <c r="A182" s="141" t="s">
        <v>514</v>
      </c>
      <c r="B182" s="4" t="s">
        <v>495</v>
      </c>
      <c r="C182" s="4" t="s">
        <v>496</v>
      </c>
      <c r="D182" s="4" t="s">
        <v>519</v>
      </c>
      <c r="E182" s="4" t="s">
        <v>520</v>
      </c>
      <c r="F182" s="4" t="s">
        <v>120</v>
      </c>
      <c r="G182" s="4" t="s">
        <v>121</v>
      </c>
      <c r="H182" s="4" t="s">
        <v>213</v>
      </c>
      <c r="I182" s="8">
        <v>8335.52</v>
      </c>
      <c r="J182" s="8">
        <v>5878.56</v>
      </c>
      <c r="K182" s="8">
        <v>5118.1899999999996</v>
      </c>
      <c r="L182" s="8">
        <v>7884.32</v>
      </c>
      <c r="M182" s="8">
        <v>10998.91</v>
      </c>
      <c r="N182" s="8">
        <v>13015.12</v>
      </c>
      <c r="O182" s="8">
        <v>13295.92</v>
      </c>
      <c r="P182" s="8">
        <v>12011.68</v>
      </c>
      <c r="Q182" s="8">
        <v>12279.61</v>
      </c>
      <c r="R182" s="8">
        <v>12949.26</v>
      </c>
      <c r="S182" s="8">
        <v>11861.96</v>
      </c>
      <c r="T182" s="8">
        <v>13752.64</v>
      </c>
      <c r="U182" s="125">
        <f t="shared" si="10"/>
        <v>127381.68999999999</v>
      </c>
      <c r="W182" s="74" t="str">
        <f t="shared" si="11"/>
        <v>123591630885</v>
      </c>
      <c r="X182" s="94">
        <f>VLOOKUP(W182,Factors!$F$4:$H$6200,3,FALSE)</f>
        <v>1</v>
      </c>
      <c r="Y182" s="74" t="str">
        <f>VLOOKUP(W182,Factors!$F$4:$H$6200,2,FALSE)</f>
        <v>Direct-WA</v>
      </c>
      <c r="Z182" s="92">
        <f t="shared" si="12"/>
        <v>127381.68999999999</v>
      </c>
      <c r="AA182" s="92">
        <f t="shared" si="13"/>
        <v>0</v>
      </c>
      <c r="AB182" s="92">
        <f t="shared" si="14"/>
        <v>127381.68999999999</v>
      </c>
    </row>
    <row r="183" spans="1:28" ht="15.75" thickBot="1" x14ac:dyDescent="0.3">
      <c r="A183" s="141" t="s">
        <v>514</v>
      </c>
      <c r="B183" s="4" t="s">
        <v>495</v>
      </c>
      <c r="C183" s="4" t="s">
        <v>496</v>
      </c>
      <c r="D183" s="4" t="s">
        <v>519</v>
      </c>
      <c r="E183" s="4" t="s">
        <v>520</v>
      </c>
      <c r="F183" s="4" t="s">
        <v>122</v>
      </c>
      <c r="G183" s="4" t="s">
        <v>123</v>
      </c>
      <c r="H183" s="4" t="s">
        <v>213</v>
      </c>
      <c r="I183" s="10">
        <v>245.7</v>
      </c>
      <c r="J183" s="10">
        <v>251.39</v>
      </c>
      <c r="K183" s="10">
        <v>278.38</v>
      </c>
      <c r="L183" s="10">
        <v>1122.3699999999999</v>
      </c>
      <c r="M183" s="10">
        <v>439.37</v>
      </c>
      <c r="N183" s="10">
        <v>374.12</v>
      </c>
      <c r="O183" s="10">
        <v>28.08</v>
      </c>
      <c r="P183" s="11"/>
      <c r="Q183" s="10">
        <v>431.41</v>
      </c>
      <c r="R183" s="10">
        <v>472.52</v>
      </c>
      <c r="S183" s="10">
        <v>891.73</v>
      </c>
      <c r="T183" s="10">
        <v>149.19</v>
      </c>
      <c r="U183" s="125">
        <f t="shared" si="10"/>
        <v>4684.2599999999993</v>
      </c>
      <c r="W183" s="74" t="str">
        <f t="shared" si="11"/>
        <v>123591630885</v>
      </c>
      <c r="X183" s="94">
        <f>VLOOKUP(W183,Factors!$F$4:$H$6200,3,FALSE)</f>
        <v>1</v>
      </c>
      <c r="Y183" s="74" t="str">
        <f>VLOOKUP(W183,Factors!$F$4:$H$6200,2,FALSE)</f>
        <v>Direct-WA</v>
      </c>
      <c r="Z183" s="92">
        <f t="shared" si="12"/>
        <v>4684.2599999999993</v>
      </c>
      <c r="AA183" s="92">
        <f t="shared" si="13"/>
        <v>0</v>
      </c>
      <c r="AB183" s="92">
        <f t="shared" si="14"/>
        <v>4684.2599999999993</v>
      </c>
    </row>
    <row r="184" spans="1:28" ht="15.75" thickBot="1" x14ac:dyDescent="0.3">
      <c r="A184" s="141" t="s">
        <v>514</v>
      </c>
      <c r="B184" s="4" t="s">
        <v>495</v>
      </c>
      <c r="C184" s="4" t="s">
        <v>496</v>
      </c>
      <c r="D184" s="4" t="s">
        <v>519</v>
      </c>
      <c r="E184" s="4" t="s">
        <v>520</v>
      </c>
      <c r="F184" s="4" t="s">
        <v>112</v>
      </c>
      <c r="G184" s="4" t="s">
        <v>113</v>
      </c>
      <c r="H184" s="4" t="s">
        <v>213</v>
      </c>
      <c r="I184" s="8">
        <v>3094.95</v>
      </c>
      <c r="J184" s="8">
        <v>2971.57</v>
      </c>
      <c r="K184" s="8">
        <v>2156.08</v>
      </c>
      <c r="L184" s="8">
        <v>2288.46</v>
      </c>
      <c r="M184" s="8">
        <v>2900.44</v>
      </c>
      <c r="N184" s="8">
        <v>3023.91</v>
      </c>
      <c r="O184" s="8">
        <v>3103.2</v>
      </c>
      <c r="P184" s="8">
        <v>2979.17</v>
      </c>
      <c r="Q184" s="8">
        <v>3099.4</v>
      </c>
      <c r="R184" s="8">
        <v>3188.05</v>
      </c>
      <c r="S184" s="8">
        <v>3047.73</v>
      </c>
      <c r="T184" s="8">
        <v>3182.47</v>
      </c>
      <c r="U184" s="125">
        <f t="shared" si="10"/>
        <v>35035.430000000008</v>
      </c>
      <c r="W184" s="74" t="str">
        <f t="shared" si="11"/>
        <v>123591630885</v>
      </c>
      <c r="X184" s="94">
        <f>VLOOKUP(W184,Factors!$F$4:$H$6200,3,FALSE)</f>
        <v>1</v>
      </c>
      <c r="Y184" s="74" t="str">
        <f>VLOOKUP(W184,Factors!$F$4:$H$6200,2,FALSE)</f>
        <v>Direct-WA</v>
      </c>
      <c r="Z184" s="92">
        <f t="shared" si="12"/>
        <v>35035.430000000008</v>
      </c>
      <c r="AA184" s="92">
        <f t="shared" si="13"/>
        <v>0</v>
      </c>
      <c r="AB184" s="92">
        <f t="shared" si="14"/>
        <v>35035.430000000008</v>
      </c>
    </row>
    <row r="185" spans="1:28" ht="15.75" thickBot="1" x14ac:dyDescent="0.3">
      <c r="A185" s="141" t="s">
        <v>514</v>
      </c>
      <c r="B185" s="4" t="s">
        <v>267</v>
      </c>
      <c r="C185" s="4" t="s">
        <v>268</v>
      </c>
      <c r="D185" s="4" t="s">
        <v>519</v>
      </c>
      <c r="E185" s="4" t="s">
        <v>520</v>
      </c>
      <c r="F185" s="4" t="s">
        <v>108</v>
      </c>
      <c r="G185" s="4" t="s">
        <v>109</v>
      </c>
      <c r="H185" s="4" t="s">
        <v>213</v>
      </c>
      <c r="I185" s="10">
        <v>36773.31</v>
      </c>
      <c r="J185" s="10">
        <v>31689.07</v>
      </c>
      <c r="K185" s="10">
        <v>27883.05</v>
      </c>
      <c r="L185" s="10">
        <v>36183.99</v>
      </c>
      <c r="M185" s="10">
        <v>40185.57</v>
      </c>
      <c r="N185" s="10">
        <v>39453.03</v>
      </c>
      <c r="O185" s="10">
        <v>39967.49</v>
      </c>
      <c r="P185" s="10">
        <v>39513.629999999997</v>
      </c>
      <c r="Q185" s="10">
        <v>35567.1</v>
      </c>
      <c r="R185" s="10">
        <v>37933.57</v>
      </c>
      <c r="S185" s="10">
        <v>38005.49</v>
      </c>
      <c r="T185" s="10">
        <v>33511.03</v>
      </c>
      <c r="U185" s="125">
        <f t="shared" si="10"/>
        <v>436666.32999999996</v>
      </c>
      <c r="W185" s="74" t="str">
        <f t="shared" si="11"/>
        <v>141001630885</v>
      </c>
      <c r="X185" s="94">
        <f>VLOOKUP(W185,Factors!$F$4:$H$6200,3,FALSE)</f>
        <v>1.2220987243040216E-2</v>
      </c>
      <c r="Y185" s="74" t="str">
        <f>VLOOKUP(W185,Factors!$F$4:$H$6200,2,FALSE)</f>
        <v>Transmission</v>
      </c>
      <c r="Z185" s="92">
        <f t="shared" si="12"/>
        <v>5336.4936483951888</v>
      </c>
      <c r="AA185" s="92">
        <f t="shared" si="13"/>
        <v>431329.83635160478</v>
      </c>
      <c r="AB185" s="92">
        <f t="shared" si="14"/>
        <v>436666.32999999996</v>
      </c>
    </row>
    <row r="186" spans="1:28" ht="15.75" thickBot="1" x14ac:dyDescent="0.3">
      <c r="A186" s="141" t="s">
        <v>514</v>
      </c>
      <c r="B186" s="4" t="s">
        <v>267</v>
      </c>
      <c r="C186" s="4" t="s">
        <v>268</v>
      </c>
      <c r="D186" s="4" t="s">
        <v>519</v>
      </c>
      <c r="E186" s="4" t="s">
        <v>520</v>
      </c>
      <c r="F186" s="4" t="s">
        <v>112</v>
      </c>
      <c r="G186" s="4" t="s">
        <v>113</v>
      </c>
      <c r="H186" s="4" t="s">
        <v>213</v>
      </c>
      <c r="I186" s="8">
        <v>5468.35</v>
      </c>
      <c r="J186" s="8">
        <v>5468.35</v>
      </c>
      <c r="K186" s="8">
        <v>5468.32</v>
      </c>
      <c r="L186" s="8">
        <v>5626.24</v>
      </c>
      <c r="M186" s="8">
        <v>5626.24</v>
      </c>
      <c r="N186" s="8">
        <v>5907.95</v>
      </c>
      <c r="O186" s="8">
        <v>5980.04</v>
      </c>
      <c r="P186" s="8">
        <v>5980.06</v>
      </c>
      <c r="Q186" s="8">
        <v>5980.08</v>
      </c>
      <c r="R186" s="8">
        <v>5980.02</v>
      </c>
      <c r="S186" s="8">
        <v>5980.05</v>
      </c>
      <c r="T186" s="8">
        <v>5980.03</v>
      </c>
      <c r="U186" s="125">
        <f t="shared" si="10"/>
        <v>69445.73</v>
      </c>
      <c r="W186" s="74" t="str">
        <f t="shared" si="11"/>
        <v>141001630885</v>
      </c>
      <c r="X186" s="94">
        <f>VLOOKUP(W186,Factors!$F$4:$H$6200,3,FALSE)</f>
        <v>1.2220987243040216E-2</v>
      </c>
      <c r="Y186" s="74" t="str">
        <f>VLOOKUP(W186,Factors!$F$4:$H$6200,2,FALSE)</f>
        <v>Transmission</v>
      </c>
      <c r="Z186" s="92">
        <f t="shared" si="12"/>
        <v>848.69538041361511</v>
      </c>
      <c r="AA186" s="92">
        <f t="shared" si="13"/>
        <v>68597.034619586382</v>
      </c>
      <c r="AB186" s="92">
        <f t="shared" si="14"/>
        <v>69445.73</v>
      </c>
    </row>
    <row r="187" spans="1:28" ht="15.75" thickBot="1" x14ac:dyDescent="0.3">
      <c r="A187" s="141" t="s">
        <v>514</v>
      </c>
      <c r="B187" s="4" t="s">
        <v>349</v>
      </c>
      <c r="C187" s="4" t="s">
        <v>350</v>
      </c>
      <c r="D187" s="4" t="s">
        <v>519</v>
      </c>
      <c r="E187" s="4" t="s">
        <v>520</v>
      </c>
      <c r="F187" s="4" t="s">
        <v>108</v>
      </c>
      <c r="G187" s="4" t="s">
        <v>109</v>
      </c>
      <c r="H187" s="4" t="s">
        <v>213</v>
      </c>
      <c r="I187" s="8">
        <v>6560.26</v>
      </c>
      <c r="J187" s="8">
        <v>7098</v>
      </c>
      <c r="K187" s="8">
        <v>8675.33</v>
      </c>
      <c r="L187" s="8">
        <v>9318.43</v>
      </c>
      <c r="M187" s="8">
        <v>9762.16</v>
      </c>
      <c r="N187" s="8">
        <v>10055.08</v>
      </c>
      <c r="O187" s="8">
        <v>7312.78</v>
      </c>
      <c r="P187" s="8">
        <v>7267.08</v>
      </c>
      <c r="Q187" s="8">
        <v>10055.08</v>
      </c>
      <c r="R187" s="8">
        <v>7084.26</v>
      </c>
      <c r="S187" s="8">
        <v>5530.3</v>
      </c>
      <c r="T187" s="8">
        <v>18029.87</v>
      </c>
      <c r="U187" s="125">
        <f t="shared" si="10"/>
        <v>106748.62999999999</v>
      </c>
      <c r="W187" s="74" t="str">
        <f t="shared" si="11"/>
        <v>141091630885</v>
      </c>
      <c r="X187" s="94">
        <f>VLOOKUP(W187,Factors!$F$4:$H$6200,3,FALSE)</f>
        <v>1</v>
      </c>
      <c r="Y187" s="74" t="str">
        <f>VLOOKUP(W187,Factors!$F$4:$H$6200,2,FALSE)</f>
        <v>Direct-WA</v>
      </c>
      <c r="Z187" s="92">
        <f t="shared" si="12"/>
        <v>106748.62999999999</v>
      </c>
      <c r="AA187" s="92">
        <f t="shared" si="13"/>
        <v>0</v>
      </c>
      <c r="AB187" s="92">
        <f t="shared" si="14"/>
        <v>106748.62999999999</v>
      </c>
    </row>
    <row r="188" spans="1:28" ht="15.75" thickBot="1" x14ac:dyDescent="0.3">
      <c r="A188" s="141" t="s">
        <v>514</v>
      </c>
      <c r="B188" s="4" t="s">
        <v>349</v>
      </c>
      <c r="C188" s="4" t="s">
        <v>350</v>
      </c>
      <c r="D188" s="4" t="s">
        <v>519</v>
      </c>
      <c r="E188" s="4" t="s">
        <v>520</v>
      </c>
      <c r="F188" s="4" t="s">
        <v>112</v>
      </c>
      <c r="G188" s="4" t="s">
        <v>113</v>
      </c>
      <c r="H188" s="4" t="s">
        <v>213</v>
      </c>
      <c r="I188" s="10">
        <v>1291.8499999999999</v>
      </c>
      <c r="J188" s="10">
        <v>1291.83</v>
      </c>
      <c r="K188" s="10">
        <v>1291.8399999999999</v>
      </c>
      <c r="L188" s="10">
        <v>1332.54</v>
      </c>
      <c r="M188" s="10">
        <v>1332.54</v>
      </c>
      <c r="N188" s="10">
        <v>1372.52</v>
      </c>
      <c r="O188" s="10">
        <v>1372.54</v>
      </c>
      <c r="P188" s="10">
        <v>1372.53</v>
      </c>
      <c r="Q188" s="10">
        <v>1372.52</v>
      </c>
      <c r="R188" s="10">
        <v>1372.53</v>
      </c>
      <c r="S188" s="10">
        <v>1372.59</v>
      </c>
      <c r="T188" s="10">
        <v>2578.34</v>
      </c>
      <c r="U188" s="125">
        <f t="shared" si="10"/>
        <v>17354.170000000002</v>
      </c>
      <c r="W188" s="74" t="str">
        <f t="shared" si="11"/>
        <v>141091630885</v>
      </c>
      <c r="X188" s="94">
        <f>VLOOKUP(W188,Factors!$F$4:$H$6200,3,FALSE)</f>
        <v>1</v>
      </c>
      <c r="Y188" s="74" t="str">
        <f>VLOOKUP(W188,Factors!$F$4:$H$6200,2,FALSE)</f>
        <v>Direct-WA</v>
      </c>
      <c r="Z188" s="92">
        <f t="shared" si="12"/>
        <v>17354.170000000002</v>
      </c>
      <c r="AA188" s="92">
        <f t="shared" si="13"/>
        <v>0</v>
      </c>
      <c r="AB188" s="92">
        <f t="shared" si="14"/>
        <v>17354.170000000002</v>
      </c>
    </row>
    <row r="189" spans="1:28" ht="15.75" thickBot="1" x14ac:dyDescent="0.3">
      <c r="A189" s="141" t="s">
        <v>514</v>
      </c>
      <c r="B189" s="4" t="s">
        <v>190</v>
      </c>
      <c r="C189" s="4" t="s">
        <v>191</v>
      </c>
      <c r="D189" s="4" t="s">
        <v>523</v>
      </c>
      <c r="E189" s="4" t="s">
        <v>524</v>
      </c>
      <c r="F189" s="4" t="s">
        <v>108</v>
      </c>
      <c r="G189" s="4" t="s">
        <v>109</v>
      </c>
      <c r="H189" s="4" t="s">
        <v>440</v>
      </c>
      <c r="I189" s="8">
        <v>9212.4599999999991</v>
      </c>
      <c r="J189" s="8">
        <v>7706.35</v>
      </c>
      <c r="K189" s="8">
        <v>6727.77</v>
      </c>
      <c r="L189" s="8">
        <v>9632.9500000000007</v>
      </c>
      <c r="M189" s="8">
        <v>10091.66</v>
      </c>
      <c r="N189" s="8">
        <v>3118.33</v>
      </c>
      <c r="O189" s="7"/>
      <c r="P189" s="7"/>
      <c r="Q189" s="7"/>
      <c r="R189" s="7"/>
      <c r="S189" s="7"/>
      <c r="T189" s="7"/>
      <c r="U189" s="125">
        <f t="shared" si="10"/>
        <v>46489.520000000004</v>
      </c>
      <c r="W189" s="74" t="str">
        <f t="shared" si="11"/>
        <v>151001505885</v>
      </c>
      <c r="X189" s="94">
        <f>VLOOKUP(W189,Factors!$F$4:$H$6200,3,FALSE)</f>
        <v>0</v>
      </c>
      <c r="Y189" s="74" t="str">
        <f>VLOOKUP(W189,Factors!$F$4:$H$6200,2,FALSE)</f>
        <v>Direct-OR</v>
      </c>
      <c r="Z189" s="92">
        <f t="shared" si="12"/>
        <v>0</v>
      </c>
      <c r="AA189" s="92">
        <f t="shared" si="13"/>
        <v>46489.520000000004</v>
      </c>
      <c r="AB189" s="92">
        <f t="shared" si="14"/>
        <v>46489.520000000004</v>
      </c>
    </row>
    <row r="190" spans="1:28" ht="15.75" thickBot="1" x14ac:dyDescent="0.3">
      <c r="A190" s="141" t="s">
        <v>514</v>
      </c>
      <c r="B190" s="4" t="s">
        <v>190</v>
      </c>
      <c r="C190" s="4" t="s">
        <v>191</v>
      </c>
      <c r="D190" s="4" t="s">
        <v>523</v>
      </c>
      <c r="E190" s="4" t="s">
        <v>524</v>
      </c>
      <c r="F190" s="4" t="s">
        <v>112</v>
      </c>
      <c r="G190" s="4" t="s">
        <v>113</v>
      </c>
      <c r="H190" s="4" t="s">
        <v>440</v>
      </c>
      <c r="I190" s="10">
        <v>1377.52</v>
      </c>
      <c r="J190" s="10">
        <v>1377.51</v>
      </c>
      <c r="K190" s="10">
        <v>1377.54</v>
      </c>
      <c r="L190" s="10">
        <v>1377.52</v>
      </c>
      <c r="M190" s="10">
        <v>1377.52</v>
      </c>
      <c r="N190" s="10">
        <v>638.47</v>
      </c>
      <c r="O190" s="11"/>
      <c r="P190" s="11"/>
      <c r="Q190" s="11"/>
      <c r="R190" s="11"/>
      <c r="S190" s="11"/>
      <c r="T190" s="11"/>
      <c r="U190" s="125">
        <f t="shared" si="10"/>
        <v>7526.0800000000008</v>
      </c>
      <c r="W190" s="74" t="str">
        <f t="shared" si="11"/>
        <v>151001505885</v>
      </c>
      <c r="X190" s="94">
        <f>VLOOKUP(W190,Factors!$F$4:$H$6200,3,FALSE)</f>
        <v>0</v>
      </c>
      <c r="Y190" s="74" t="str">
        <f>VLOOKUP(W190,Factors!$F$4:$H$6200,2,FALSE)</f>
        <v>Direct-OR</v>
      </c>
      <c r="Z190" s="92">
        <f t="shared" si="12"/>
        <v>0</v>
      </c>
      <c r="AA190" s="92">
        <f t="shared" si="13"/>
        <v>7526.0800000000008</v>
      </c>
      <c r="AB190" s="92">
        <f t="shared" si="14"/>
        <v>7526.0800000000008</v>
      </c>
    </row>
    <row r="191" spans="1:28" ht="15.75" thickBot="1" x14ac:dyDescent="0.3">
      <c r="A191" s="141" t="s">
        <v>514</v>
      </c>
      <c r="B191" s="4" t="s">
        <v>190</v>
      </c>
      <c r="C191" s="4" t="s">
        <v>191</v>
      </c>
      <c r="D191" s="4" t="s">
        <v>519</v>
      </c>
      <c r="E191" s="4" t="s">
        <v>520</v>
      </c>
      <c r="F191" s="4" t="s">
        <v>108</v>
      </c>
      <c r="G191" s="4" t="s">
        <v>109</v>
      </c>
      <c r="H191" s="4" t="s">
        <v>213</v>
      </c>
      <c r="I191" s="8">
        <v>210156.66</v>
      </c>
      <c r="J191" s="8">
        <v>190851.26</v>
      </c>
      <c r="K191" s="8">
        <v>160554.65</v>
      </c>
      <c r="L191" s="8">
        <v>197941.51</v>
      </c>
      <c r="M191" s="8">
        <v>208671.71</v>
      </c>
      <c r="N191" s="8">
        <v>216305.02</v>
      </c>
      <c r="O191" s="8">
        <v>238390.85</v>
      </c>
      <c r="P191" s="8">
        <v>212623.57</v>
      </c>
      <c r="Q191" s="8">
        <v>226499.19</v>
      </c>
      <c r="R191" s="8">
        <v>211124.1</v>
      </c>
      <c r="S191" s="8">
        <v>216393.91</v>
      </c>
      <c r="T191" s="8">
        <v>226011.64</v>
      </c>
      <c r="U191" s="125">
        <f t="shared" si="10"/>
        <v>2515524.0700000003</v>
      </c>
      <c r="W191" s="74" t="str">
        <f t="shared" si="11"/>
        <v>151001630885</v>
      </c>
      <c r="X191" s="94">
        <f>VLOOKUP(W191,Factors!$F$4:$H$6200,3,FALSE)</f>
        <v>0</v>
      </c>
      <c r="Y191" s="74" t="str">
        <f>VLOOKUP(W191,Factors!$F$4:$H$6200,2,FALSE)</f>
        <v>Direct-OR</v>
      </c>
      <c r="Z191" s="92">
        <f t="shared" si="12"/>
        <v>0</v>
      </c>
      <c r="AA191" s="92">
        <f t="shared" si="13"/>
        <v>2515524.0700000003</v>
      </c>
      <c r="AB191" s="92">
        <f t="shared" si="14"/>
        <v>2515524.0700000003</v>
      </c>
    </row>
    <row r="192" spans="1:28" ht="15.75" thickBot="1" x14ac:dyDescent="0.3">
      <c r="A192" s="141" t="s">
        <v>514</v>
      </c>
      <c r="B192" s="4" t="s">
        <v>190</v>
      </c>
      <c r="C192" s="4" t="s">
        <v>191</v>
      </c>
      <c r="D192" s="4" t="s">
        <v>519</v>
      </c>
      <c r="E192" s="4" t="s">
        <v>520</v>
      </c>
      <c r="F192" s="4" t="s">
        <v>118</v>
      </c>
      <c r="G192" s="4" t="s">
        <v>119</v>
      </c>
      <c r="H192" s="4" t="s">
        <v>213</v>
      </c>
      <c r="I192" s="14">
        <v>0</v>
      </c>
      <c r="J192" s="11"/>
      <c r="K192" s="10">
        <v>775.2</v>
      </c>
      <c r="L192" s="10">
        <v>-775.2</v>
      </c>
      <c r="M192" s="11"/>
      <c r="N192" s="11"/>
      <c r="O192" s="11"/>
      <c r="P192" s="11"/>
      <c r="Q192" s="11"/>
      <c r="R192" s="11"/>
      <c r="S192" s="11"/>
      <c r="T192" s="11"/>
      <c r="U192" s="125">
        <f t="shared" si="10"/>
        <v>0</v>
      </c>
      <c r="W192" s="74" t="str">
        <f t="shared" si="11"/>
        <v>151001630885</v>
      </c>
      <c r="X192" s="94">
        <f>VLOOKUP(W192,Factors!$F$4:$H$6200,3,FALSE)</f>
        <v>0</v>
      </c>
      <c r="Y192" s="74" t="str">
        <f>VLOOKUP(W192,Factors!$F$4:$H$6200,2,FALSE)</f>
        <v>Direct-OR</v>
      </c>
      <c r="Z192" s="92">
        <f t="shared" si="12"/>
        <v>0</v>
      </c>
      <c r="AA192" s="92">
        <f t="shared" si="13"/>
        <v>0</v>
      </c>
      <c r="AB192" s="92">
        <f t="shared" si="14"/>
        <v>0</v>
      </c>
    </row>
    <row r="193" spans="1:28" ht="15.75" thickBot="1" x14ac:dyDescent="0.3">
      <c r="A193" s="141" t="s">
        <v>514</v>
      </c>
      <c r="B193" s="4" t="s">
        <v>190</v>
      </c>
      <c r="C193" s="4" t="s">
        <v>191</v>
      </c>
      <c r="D193" s="4" t="s">
        <v>519</v>
      </c>
      <c r="E193" s="4" t="s">
        <v>520</v>
      </c>
      <c r="F193" s="4" t="s">
        <v>120</v>
      </c>
      <c r="G193" s="4" t="s">
        <v>121</v>
      </c>
      <c r="H193" s="4" t="s">
        <v>213</v>
      </c>
      <c r="I193" s="8">
        <v>169136.47</v>
      </c>
      <c r="J193" s="8">
        <v>146086.51999999999</v>
      </c>
      <c r="K193" s="8">
        <v>157470.42000000001</v>
      </c>
      <c r="L193" s="8">
        <v>178965.91</v>
      </c>
      <c r="M193" s="8">
        <v>174543.24</v>
      </c>
      <c r="N193" s="8">
        <v>190165.23</v>
      </c>
      <c r="O193" s="8">
        <v>199199.96</v>
      </c>
      <c r="P193" s="8">
        <v>168347.43</v>
      </c>
      <c r="Q193" s="8">
        <v>175628.66</v>
      </c>
      <c r="R193" s="8">
        <v>174008.3</v>
      </c>
      <c r="S193" s="8">
        <v>147160.15</v>
      </c>
      <c r="T193" s="8">
        <v>155940.56</v>
      </c>
      <c r="U193" s="125">
        <f t="shared" si="10"/>
        <v>2036652.8499999999</v>
      </c>
      <c r="W193" s="74" t="str">
        <f t="shared" si="11"/>
        <v>151001630885</v>
      </c>
      <c r="X193" s="94">
        <f>VLOOKUP(W193,Factors!$F$4:$H$6200,3,FALSE)</f>
        <v>0</v>
      </c>
      <c r="Y193" s="74" t="str">
        <f>VLOOKUP(W193,Factors!$F$4:$H$6200,2,FALSE)</f>
        <v>Direct-OR</v>
      </c>
      <c r="Z193" s="92">
        <f t="shared" si="12"/>
        <v>0</v>
      </c>
      <c r="AA193" s="92">
        <f t="shared" si="13"/>
        <v>2036652.8499999999</v>
      </c>
      <c r="AB193" s="92">
        <f t="shared" si="14"/>
        <v>2036652.8499999999</v>
      </c>
    </row>
    <row r="194" spans="1:28" ht="15.75" thickBot="1" x14ac:dyDescent="0.3">
      <c r="A194" s="141" t="s">
        <v>514</v>
      </c>
      <c r="B194" s="4" t="s">
        <v>190</v>
      </c>
      <c r="C194" s="4" t="s">
        <v>191</v>
      </c>
      <c r="D194" s="4" t="s">
        <v>519</v>
      </c>
      <c r="E194" s="4" t="s">
        <v>520</v>
      </c>
      <c r="F194" s="4" t="s">
        <v>122</v>
      </c>
      <c r="G194" s="4" t="s">
        <v>123</v>
      </c>
      <c r="H194" s="4" t="s">
        <v>213</v>
      </c>
      <c r="I194" s="10">
        <v>16907.330000000002</v>
      </c>
      <c r="J194" s="10">
        <v>12667.99</v>
      </c>
      <c r="K194" s="10">
        <v>14899.53</v>
      </c>
      <c r="L194" s="10">
        <v>14712.74</v>
      </c>
      <c r="M194" s="10">
        <v>10409.19</v>
      </c>
      <c r="N194" s="10">
        <v>9729.9</v>
      </c>
      <c r="O194" s="10">
        <v>6525</v>
      </c>
      <c r="P194" s="10">
        <v>5699.34</v>
      </c>
      <c r="Q194" s="10">
        <v>5398.44</v>
      </c>
      <c r="R194" s="10">
        <v>6464.87</v>
      </c>
      <c r="S194" s="10">
        <v>6023.2</v>
      </c>
      <c r="T194" s="10">
        <v>5971.56</v>
      </c>
      <c r="U194" s="125">
        <f t="shared" si="10"/>
        <v>115409.08999999998</v>
      </c>
      <c r="W194" s="74" t="str">
        <f t="shared" si="11"/>
        <v>151001630885</v>
      </c>
      <c r="X194" s="94">
        <f>VLOOKUP(W194,Factors!$F$4:$H$6200,3,FALSE)</f>
        <v>0</v>
      </c>
      <c r="Y194" s="74" t="str">
        <f>VLOOKUP(W194,Factors!$F$4:$H$6200,2,FALSE)</f>
        <v>Direct-OR</v>
      </c>
      <c r="Z194" s="92">
        <f t="shared" si="12"/>
        <v>0</v>
      </c>
      <c r="AA194" s="92">
        <f t="shared" si="13"/>
        <v>115409.08999999998</v>
      </c>
      <c r="AB194" s="92">
        <f t="shared" si="14"/>
        <v>115409.08999999998</v>
      </c>
    </row>
    <row r="195" spans="1:28" ht="15.75" thickBot="1" x14ac:dyDescent="0.3">
      <c r="A195" s="141" t="s">
        <v>514</v>
      </c>
      <c r="B195" s="4" t="s">
        <v>190</v>
      </c>
      <c r="C195" s="4" t="s">
        <v>191</v>
      </c>
      <c r="D195" s="4" t="s">
        <v>519</v>
      </c>
      <c r="E195" s="4" t="s">
        <v>520</v>
      </c>
      <c r="F195" s="4" t="s">
        <v>110</v>
      </c>
      <c r="G195" s="4" t="s">
        <v>111</v>
      </c>
      <c r="H195" s="4" t="s">
        <v>213</v>
      </c>
      <c r="I195" s="8">
        <v>3124.99</v>
      </c>
      <c r="J195" s="8">
        <v>3124.99</v>
      </c>
      <c r="K195" s="8">
        <v>3124.99</v>
      </c>
      <c r="L195" s="8">
        <v>3124.99</v>
      </c>
      <c r="M195" s="8">
        <v>3124.99</v>
      </c>
      <c r="N195" s="8">
        <v>3124.99</v>
      </c>
      <c r="O195" s="8">
        <v>3124.99</v>
      </c>
      <c r="P195" s="8">
        <v>2291.66</v>
      </c>
      <c r="Q195" s="8">
        <v>1458.33</v>
      </c>
      <c r="R195" s="8">
        <v>1458.33</v>
      </c>
      <c r="S195" s="8">
        <v>1458.33</v>
      </c>
      <c r="T195" s="7"/>
      <c r="U195" s="125">
        <f t="shared" si="10"/>
        <v>28541.58</v>
      </c>
      <c r="W195" s="74" t="str">
        <f t="shared" si="11"/>
        <v>151001630885</v>
      </c>
      <c r="X195" s="94">
        <f>VLOOKUP(W195,Factors!$F$4:$H$6200,3,FALSE)</f>
        <v>0</v>
      </c>
      <c r="Y195" s="74" t="str">
        <f>VLOOKUP(W195,Factors!$F$4:$H$6200,2,FALSE)</f>
        <v>Direct-OR</v>
      </c>
      <c r="Z195" s="92">
        <f t="shared" si="12"/>
        <v>0</v>
      </c>
      <c r="AA195" s="92">
        <f t="shared" si="13"/>
        <v>28541.58</v>
      </c>
      <c r="AB195" s="92">
        <f t="shared" si="14"/>
        <v>28541.58</v>
      </c>
    </row>
    <row r="196" spans="1:28" ht="15.75" thickBot="1" x14ac:dyDescent="0.3">
      <c r="A196" s="141" t="s">
        <v>514</v>
      </c>
      <c r="B196" s="4" t="s">
        <v>190</v>
      </c>
      <c r="C196" s="4" t="s">
        <v>191</v>
      </c>
      <c r="D196" s="4" t="s">
        <v>519</v>
      </c>
      <c r="E196" s="4" t="s">
        <v>520</v>
      </c>
      <c r="F196" s="4" t="s">
        <v>112</v>
      </c>
      <c r="G196" s="4" t="s">
        <v>113</v>
      </c>
      <c r="H196" s="4" t="s">
        <v>213</v>
      </c>
      <c r="I196" s="10">
        <v>57034.28</v>
      </c>
      <c r="J196" s="10">
        <v>54995.519999999997</v>
      </c>
      <c r="K196" s="10">
        <v>56581.47</v>
      </c>
      <c r="L196" s="10">
        <v>58175</v>
      </c>
      <c r="M196" s="10">
        <v>55932.89</v>
      </c>
      <c r="N196" s="10">
        <v>59422.28</v>
      </c>
      <c r="O196" s="10">
        <v>61396.53</v>
      </c>
      <c r="P196" s="10">
        <v>58340.57</v>
      </c>
      <c r="Q196" s="10">
        <v>59246.06</v>
      </c>
      <c r="R196" s="10">
        <v>61736.37</v>
      </c>
      <c r="S196" s="10">
        <v>59166.31</v>
      </c>
      <c r="T196" s="10">
        <v>62034.87</v>
      </c>
      <c r="U196" s="125">
        <f t="shared" si="10"/>
        <v>704062.15</v>
      </c>
      <c r="W196" s="74" t="str">
        <f t="shared" si="11"/>
        <v>151001630885</v>
      </c>
      <c r="X196" s="94">
        <f>VLOOKUP(W196,Factors!$F$4:$H$6200,3,FALSE)</f>
        <v>0</v>
      </c>
      <c r="Y196" s="74" t="str">
        <f>VLOOKUP(W196,Factors!$F$4:$H$6200,2,FALSE)</f>
        <v>Direct-OR</v>
      </c>
      <c r="Z196" s="92">
        <f t="shared" si="12"/>
        <v>0</v>
      </c>
      <c r="AA196" s="92">
        <f t="shared" si="13"/>
        <v>704062.15</v>
      </c>
      <c r="AB196" s="92">
        <f t="shared" si="14"/>
        <v>704062.15</v>
      </c>
    </row>
    <row r="197" spans="1:28" ht="15.75" thickBot="1" x14ac:dyDescent="0.3">
      <c r="A197" s="141" t="s">
        <v>514</v>
      </c>
      <c r="B197" s="4" t="s">
        <v>190</v>
      </c>
      <c r="C197" s="4" t="s">
        <v>191</v>
      </c>
      <c r="D197" s="4" t="s">
        <v>525</v>
      </c>
      <c r="E197" s="4" t="s">
        <v>520</v>
      </c>
      <c r="F197" s="4" t="s">
        <v>108</v>
      </c>
      <c r="G197" s="4" t="s">
        <v>109</v>
      </c>
      <c r="H197" s="4" t="s">
        <v>526</v>
      </c>
      <c r="I197" s="10">
        <v>8713.34</v>
      </c>
      <c r="J197" s="10">
        <v>7842.01</v>
      </c>
      <c r="K197" s="10">
        <v>5808.89</v>
      </c>
      <c r="L197" s="10">
        <v>7525.16</v>
      </c>
      <c r="M197" s="10">
        <v>8713.34</v>
      </c>
      <c r="N197" s="10">
        <v>7515.28</v>
      </c>
      <c r="O197" s="10">
        <v>9018.34</v>
      </c>
      <c r="P197" s="10">
        <v>8567.42</v>
      </c>
      <c r="Q197" s="10">
        <v>8608.42</v>
      </c>
      <c r="R197" s="10">
        <v>7788.57</v>
      </c>
      <c r="S197" s="10">
        <v>8198.49</v>
      </c>
      <c r="T197" s="10">
        <v>8608.42</v>
      </c>
      <c r="U197" s="125">
        <f t="shared" si="10"/>
        <v>96907.68</v>
      </c>
      <c r="W197" s="74" t="str">
        <f t="shared" si="11"/>
        <v>151001633885</v>
      </c>
      <c r="X197" s="94">
        <f>VLOOKUP(W197,Factors!$F$4:$H$6200,3,FALSE)</f>
        <v>0</v>
      </c>
      <c r="Y197" s="74" t="str">
        <f>VLOOKUP(W197,Factors!$F$4:$H$6200,2,FALSE)</f>
        <v>Direct-OR</v>
      </c>
      <c r="Z197" s="92">
        <f t="shared" si="12"/>
        <v>0</v>
      </c>
      <c r="AA197" s="92">
        <f t="shared" si="13"/>
        <v>96907.68</v>
      </c>
      <c r="AB197" s="92">
        <f t="shared" si="14"/>
        <v>96907.68</v>
      </c>
    </row>
    <row r="198" spans="1:28" ht="15.75" thickBot="1" x14ac:dyDescent="0.3">
      <c r="A198" s="141" t="s">
        <v>514</v>
      </c>
      <c r="B198" s="4" t="s">
        <v>190</v>
      </c>
      <c r="C198" s="4" t="s">
        <v>191</v>
      </c>
      <c r="D198" s="4" t="s">
        <v>525</v>
      </c>
      <c r="E198" s="4" t="s">
        <v>520</v>
      </c>
      <c r="F198" s="4" t="s">
        <v>112</v>
      </c>
      <c r="G198" s="4" t="s">
        <v>113</v>
      </c>
      <c r="H198" s="4" t="s">
        <v>526</v>
      </c>
      <c r="I198" s="8">
        <v>1189.3800000000001</v>
      </c>
      <c r="J198" s="8">
        <v>1189.3800000000001</v>
      </c>
      <c r="K198" s="8">
        <v>1189.3900000000001</v>
      </c>
      <c r="L198" s="8">
        <v>1189.3699999999999</v>
      </c>
      <c r="M198" s="8">
        <v>1189.3800000000001</v>
      </c>
      <c r="N198" s="8">
        <v>1230.99</v>
      </c>
      <c r="O198" s="8">
        <v>1231</v>
      </c>
      <c r="P198" s="8">
        <v>1231</v>
      </c>
      <c r="Q198" s="8">
        <v>1231</v>
      </c>
      <c r="R198" s="8">
        <v>1230.99</v>
      </c>
      <c r="S198" s="8">
        <v>1230.99</v>
      </c>
      <c r="T198" s="8">
        <v>1231</v>
      </c>
      <c r="U198" s="125">
        <f t="shared" si="10"/>
        <v>14563.869999999999</v>
      </c>
      <c r="W198" s="74" t="str">
        <f t="shared" si="11"/>
        <v>151001633885</v>
      </c>
      <c r="X198" s="94">
        <f>VLOOKUP(W198,Factors!$F$4:$H$6200,3,FALSE)</f>
        <v>0</v>
      </c>
      <c r="Y198" s="74" t="str">
        <f>VLOOKUP(W198,Factors!$F$4:$H$6200,2,FALSE)</f>
        <v>Direct-OR</v>
      </c>
      <c r="Z198" s="92">
        <f t="shared" si="12"/>
        <v>0</v>
      </c>
      <c r="AA198" s="92">
        <f t="shared" si="13"/>
        <v>14563.869999999999</v>
      </c>
      <c r="AB198" s="92">
        <f t="shared" si="14"/>
        <v>14563.869999999999</v>
      </c>
    </row>
    <row r="199" spans="1:28" ht="15.75" thickBot="1" x14ac:dyDescent="0.3">
      <c r="A199" s="141" t="s">
        <v>514</v>
      </c>
      <c r="B199" s="4" t="s">
        <v>318</v>
      </c>
      <c r="C199" s="4" t="s">
        <v>319</v>
      </c>
      <c r="D199" s="4" t="s">
        <v>523</v>
      </c>
      <c r="E199" s="4" t="s">
        <v>524</v>
      </c>
      <c r="F199" s="4" t="s">
        <v>108</v>
      </c>
      <c r="G199" s="4" t="s">
        <v>109</v>
      </c>
      <c r="H199" s="4" t="s">
        <v>440</v>
      </c>
      <c r="I199" s="10">
        <v>25706.01</v>
      </c>
      <c r="J199" s="10">
        <v>23335.63</v>
      </c>
      <c r="K199" s="10">
        <v>17363.79</v>
      </c>
      <c r="L199" s="10">
        <v>21421.99</v>
      </c>
      <c r="M199" s="10">
        <v>25735.84</v>
      </c>
      <c r="N199" s="10">
        <v>26160.880000000001</v>
      </c>
      <c r="O199" s="10">
        <v>27805.34</v>
      </c>
      <c r="P199" s="10">
        <v>24009.18</v>
      </c>
      <c r="Q199" s="10">
        <v>26797.040000000001</v>
      </c>
      <c r="R199" s="10">
        <v>21458.93</v>
      </c>
      <c r="S199" s="10">
        <v>21202.240000000002</v>
      </c>
      <c r="T199" s="10">
        <v>29953.14</v>
      </c>
      <c r="U199" s="125">
        <f t="shared" si="10"/>
        <v>290950.00999999995</v>
      </c>
      <c r="W199" s="74" t="str">
        <f t="shared" si="11"/>
        <v>154001505885</v>
      </c>
      <c r="X199" s="94">
        <f>VLOOKUP(W199,Factors!$F$4:$H$6200,3,FALSE)</f>
        <v>0.10960000000000003</v>
      </c>
      <c r="Y199" s="74" t="str">
        <f>VLOOKUP(W199,Factors!$F$4:$H$6200,2,FALSE)</f>
        <v>3-factor</v>
      </c>
      <c r="Z199" s="92">
        <f t="shared" si="12"/>
        <v>31888.121096000003</v>
      </c>
      <c r="AA199" s="92">
        <f t="shared" si="13"/>
        <v>259061.88890399993</v>
      </c>
      <c r="AB199" s="92">
        <f t="shared" si="14"/>
        <v>290950.00999999995</v>
      </c>
    </row>
    <row r="200" spans="1:28" ht="15.75" thickBot="1" x14ac:dyDescent="0.3">
      <c r="A200" s="141" t="s">
        <v>514</v>
      </c>
      <c r="B200" s="4" t="s">
        <v>318</v>
      </c>
      <c r="C200" s="4" t="s">
        <v>319</v>
      </c>
      <c r="D200" s="4" t="s">
        <v>523</v>
      </c>
      <c r="E200" s="4" t="s">
        <v>524</v>
      </c>
      <c r="F200" s="4" t="s">
        <v>535</v>
      </c>
      <c r="G200" s="4" t="s">
        <v>536</v>
      </c>
      <c r="H200" s="4" t="s">
        <v>440</v>
      </c>
      <c r="I200" s="8">
        <v>7968.92</v>
      </c>
      <c r="J200" s="8">
        <v>6972.81</v>
      </c>
      <c r="K200" s="8">
        <v>7138.82</v>
      </c>
      <c r="L200" s="8">
        <v>7289.75</v>
      </c>
      <c r="M200" s="8">
        <v>7968.92</v>
      </c>
      <c r="N200" s="8">
        <v>7968.92</v>
      </c>
      <c r="O200" s="8">
        <v>7968.92</v>
      </c>
      <c r="P200" s="8">
        <v>7470.86</v>
      </c>
      <c r="Q200" s="8">
        <v>6836.97</v>
      </c>
      <c r="R200" s="8">
        <v>7516.14</v>
      </c>
      <c r="S200" s="8">
        <v>7968.92</v>
      </c>
      <c r="T200" s="7"/>
      <c r="U200" s="125">
        <f t="shared" ref="U200:U263" si="15">SUM(I200:T200)</f>
        <v>83069.95</v>
      </c>
      <c r="W200" s="74" t="str">
        <f t="shared" ref="W200:W263" si="16">CONCATENATE(B200,RIGHT(D200,4),A200)</f>
        <v>154001505885</v>
      </c>
      <c r="X200" s="94">
        <f>VLOOKUP(W200,Factors!$F$4:$H$6200,3,FALSE)</f>
        <v>0.10960000000000003</v>
      </c>
      <c r="Y200" s="74" t="str">
        <f>VLOOKUP(W200,Factors!$F$4:$H$6200,2,FALSE)</f>
        <v>3-factor</v>
      </c>
      <c r="Z200" s="92">
        <f t="shared" ref="Z200:Z263" si="17">U200*X200</f>
        <v>9104.4665200000018</v>
      </c>
      <c r="AA200" s="92">
        <f t="shared" ref="AA200:AA263" si="18">U200-Z200</f>
        <v>73965.483479999995</v>
      </c>
      <c r="AB200" s="92">
        <f t="shared" ref="AB200:AB263" si="19">Z200+AA200</f>
        <v>83069.95</v>
      </c>
    </row>
    <row r="201" spans="1:28" ht="15.75" thickBot="1" x14ac:dyDescent="0.3">
      <c r="A201" s="141" t="s">
        <v>514</v>
      </c>
      <c r="B201" s="4" t="s">
        <v>318</v>
      </c>
      <c r="C201" s="4" t="s">
        <v>319</v>
      </c>
      <c r="D201" s="4" t="s">
        <v>523</v>
      </c>
      <c r="E201" s="4" t="s">
        <v>524</v>
      </c>
      <c r="F201" s="4" t="s">
        <v>112</v>
      </c>
      <c r="G201" s="4" t="s">
        <v>113</v>
      </c>
      <c r="H201" s="4" t="s">
        <v>440</v>
      </c>
      <c r="I201" s="10">
        <v>4677.4799999999996</v>
      </c>
      <c r="J201" s="10">
        <v>4677.4799999999996</v>
      </c>
      <c r="K201" s="10">
        <v>4677.42</v>
      </c>
      <c r="L201" s="10">
        <v>4677.47</v>
      </c>
      <c r="M201" s="10">
        <v>4677.4799999999996</v>
      </c>
      <c r="N201" s="10">
        <v>4841.18</v>
      </c>
      <c r="O201" s="10">
        <v>4841.18</v>
      </c>
      <c r="P201" s="10">
        <v>4841.17</v>
      </c>
      <c r="Q201" s="10">
        <v>4841.1899999999996</v>
      </c>
      <c r="R201" s="10">
        <v>4841.1499999999996</v>
      </c>
      <c r="S201" s="10">
        <v>4841.1899999999996</v>
      </c>
      <c r="T201" s="10">
        <v>5113.1099999999997</v>
      </c>
      <c r="U201" s="125">
        <f t="shared" si="15"/>
        <v>57547.500000000007</v>
      </c>
      <c r="W201" s="74" t="str">
        <f t="shared" si="16"/>
        <v>154001505885</v>
      </c>
      <c r="X201" s="94">
        <f>VLOOKUP(W201,Factors!$F$4:$H$6200,3,FALSE)</f>
        <v>0.10960000000000003</v>
      </c>
      <c r="Y201" s="74" t="str">
        <f>VLOOKUP(W201,Factors!$F$4:$H$6200,2,FALSE)</f>
        <v>3-factor</v>
      </c>
      <c r="Z201" s="92">
        <f t="shared" si="17"/>
        <v>6307.2060000000029</v>
      </c>
      <c r="AA201" s="92">
        <f t="shared" si="18"/>
        <v>51240.294000000002</v>
      </c>
      <c r="AB201" s="92">
        <f t="shared" si="19"/>
        <v>57547.500000000007</v>
      </c>
    </row>
    <row r="202" spans="1:28" ht="15.75" thickBot="1" x14ac:dyDescent="0.3">
      <c r="A202" s="141" t="s">
        <v>514</v>
      </c>
      <c r="B202" s="4" t="s">
        <v>214</v>
      </c>
      <c r="C202" s="4" t="s">
        <v>215</v>
      </c>
      <c r="D202" s="4" t="s">
        <v>523</v>
      </c>
      <c r="E202" s="4" t="s">
        <v>524</v>
      </c>
      <c r="F202" s="4" t="s">
        <v>108</v>
      </c>
      <c r="G202" s="4" t="s">
        <v>109</v>
      </c>
      <c r="H202" s="4" t="s">
        <v>440</v>
      </c>
      <c r="I202" s="8">
        <v>11341.82</v>
      </c>
      <c r="J202" s="8">
        <v>11101.39</v>
      </c>
      <c r="K202" s="8">
        <v>12648.48</v>
      </c>
      <c r="L202" s="8">
        <v>9512.49</v>
      </c>
      <c r="M202" s="8">
        <v>13798.34</v>
      </c>
      <c r="N202" s="8">
        <v>14215</v>
      </c>
      <c r="O202" s="8">
        <v>14215</v>
      </c>
      <c r="P202" s="8">
        <v>12793.5</v>
      </c>
      <c r="Q202" s="8">
        <v>14215</v>
      </c>
      <c r="R202" s="8">
        <v>12922.73</v>
      </c>
      <c r="S202" s="8">
        <v>7107.5</v>
      </c>
      <c r="T202" s="8">
        <v>7753.64</v>
      </c>
      <c r="U202" s="125">
        <f t="shared" si="15"/>
        <v>141624.89000000001</v>
      </c>
      <c r="W202" s="74" t="str">
        <f t="shared" si="16"/>
        <v>155011505885</v>
      </c>
      <c r="X202" s="94">
        <f>VLOOKUP(W202,Factors!$F$4:$H$6200,3,FALSE)</f>
        <v>0.10960000000000003</v>
      </c>
      <c r="Y202" s="74" t="str">
        <f>VLOOKUP(W202,Factors!$F$4:$H$6200,2,FALSE)</f>
        <v>3-factor</v>
      </c>
      <c r="Z202" s="92">
        <f t="shared" si="17"/>
        <v>15522.087944000006</v>
      </c>
      <c r="AA202" s="92">
        <f t="shared" si="18"/>
        <v>126102.80205600001</v>
      </c>
      <c r="AB202" s="92">
        <f t="shared" si="19"/>
        <v>141624.89000000001</v>
      </c>
    </row>
    <row r="203" spans="1:28" ht="15.75" thickBot="1" x14ac:dyDescent="0.3">
      <c r="A203" s="141" t="s">
        <v>514</v>
      </c>
      <c r="B203" s="4" t="s">
        <v>214</v>
      </c>
      <c r="C203" s="4" t="s">
        <v>215</v>
      </c>
      <c r="D203" s="4" t="s">
        <v>523</v>
      </c>
      <c r="E203" s="4" t="s">
        <v>524</v>
      </c>
      <c r="F203" s="4" t="s">
        <v>110</v>
      </c>
      <c r="G203" s="4" t="s">
        <v>111</v>
      </c>
      <c r="H203" s="4" t="s">
        <v>440</v>
      </c>
      <c r="I203" s="11"/>
      <c r="J203" s="11"/>
      <c r="K203" s="11"/>
      <c r="L203" s="10">
        <v>18000</v>
      </c>
      <c r="M203" s="10">
        <v>8000</v>
      </c>
      <c r="N203" s="10">
        <v>8000</v>
      </c>
      <c r="O203" s="10">
        <v>-13333.33</v>
      </c>
      <c r="P203" s="10">
        <v>2666.67</v>
      </c>
      <c r="Q203" s="10">
        <v>2666.67</v>
      </c>
      <c r="R203" s="10">
        <v>2666.67</v>
      </c>
      <c r="S203" s="10">
        <v>2666.67</v>
      </c>
      <c r="T203" s="10">
        <v>2666.67</v>
      </c>
      <c r="U203" s="125">
        <f t="shared" si="15"/>
        <v>34000.01999999999</v>
      </c>
      <c r="W203" s="74" t="str">
        <f t="shared" si="16"/>
        <v>155011505885</v>
      </c>
      <c r="X203" s="94">
        <f>VLOOKUP(W203,Factors!$F$4:$H$6200,3,FALSE)</f>
        <v>0.10960000000000003</v>
      </c>
      <c r="Y203" s="74" t="str">
        <f>VLOOKUP(W203,Factors!$F$4:$H$6200,2,FALSE)</f>
        <v>3-factor</v>
      </c>
      <c r="Z203" s="92">
        <f t="shared" si="17"/>
        <v>3726.402192</v>
      </c>
      <c r="AA203" s="92">
        <f t="shared" si="18"/>
        <v>30273.617807999988</v>
      </c>
      <c r="AB203" s="92">
        <f t="shared" si="19"/>
        <v>34000.01999999999</v>
      </c>
    </row>
    <row r="204" spans="1:28" ht="15.75" thickBot="1" x14ac:dyDescent="0.3">
      <c r="A204" s="141" t="s">
        <v>514</v>
      </c>
      <c r="B204" s="4" t="s">
        <v>214</v>
      </c>
      <c r="C204" s="4" t="s">
        <v>215</v>
      </c>
      <c r="D204" s="4" t="s">
        <v>523</v>
      </c>
      <c r="E204" s="4" t="s">
        <v>524</v>
      </c>
      <c r="F204" s="4" t="s">
        <v>112</v>
      </c>
      <c r="G204" s="4" t="s">
        <v>113</v>
      </c>
      <c r="H204" s="4" t="s">
        <v>440</v>
      </c>
      <c r="I204" s="8">
        <v>1883.47</v>
      </c>
      <c r="J204" s="8">
        <v>1883.48</v>
      </c>
      <c r="K204" s="8">
        <v>1883.48</v>
      </c>
      <c r="L204" s="8">
        <v>1883.47</v>
      </c>
      <c r="M204" s="8">
        <v>1883.48</v>
      </c>
      <c r="N204" s="8">
        <v>1940.34</v>
      </c>
      <c r="O204" s="8">
        <v>1940.34</v>
      </c>
      <c r="P204" s="8">
        <v>1940.35</v>
      </c>
      <c r="Q204" s="8">
        <v>1940.34</v>
      </c>
      <c r="R204" s="8">
        <v>1940.35</v>
      </c>
      <c r="S204" s="8">
        <v>1940.37</v>
      </c>
      <c r="T204" s="8">
        <v>1940.37</v>
      </c>
      <c r="U204" s="125">
        <f t="shared" si="15"/>
        <v>22999.839999999997</v>
      </c>
      <c r="W204" s="74" t="str">
        <f t="shared" si="16"/>
        <v>155011505885</v>
      </c>
      <c r="X204" s="94">
        <f>VLOOKUP(W204,Factors!$F$4:$H$6200,3,FALSE)</f>
        <v>0.10960000000000003</v>
      </c>
      <c r="Y204" s="74" t="str">
        <f>VLOOKUP(W204,Factors!$F$4:$H$6200,2,FALSE)</f>
        <v>3-factor</v>
      </c>
      <c r="Z204" s="92">
        <f t="shared" si="17"/>
        <v>2520.7824640000003</v>
      </c>
      <c r="AA204" s="92">
        <f t="shared" si="18"/>
        <v>20479.057535999997</v>
      </c>
      <c r="AB204" s="92">
        <f t="shared" si="19"/>
        <v>22999.839999999997</v>
      </c>
    </row>
    <row r="205" spans="1:28" ht="15.75" thickBot="1" x14ac:dyDescent="0.3">
      <c r="A205" s="141" t="s">
        <v>514</v>
      </c>
      <c r="B205" s="4" t="s">
        <v>281</v>
      </c>
      <c r="C205" s="4" t="s">
        <v>282</v>
      </c>
      <c r="D205" s="4" t="s">
        <v>527</v>
      </c>
      <c r="E205" s="4" t="s">
        <v>528</v>
      </c>
      <c r="F205" s="4" t="s">
        <v>108</v>
      </c>
      <c r="G205" s="4" t="s">
        <v>109</v>
      </c>
      <c r="H205" s="4" t="s">
        <v>282</v>
      </c>
      <c r="I205" s="10">
        <v>87720.17</v>
      </c>
      <c r="J205" s="10">
        <v>66083.47</v>
      </c>
      <c r="K205" s="10">
        <v>70642.490000000005</v>
      </c>
      <c r="L205" s="10">
        <v>74882.009999999995</v>
      </c>
      <c r="M205" s="10">
        <v>71099.929999999993</v>
      </c>
      <c r="N205" s="10">
        <v>81895.11</v>
      </c>
      <c r="O205" s="10">
        <v>84968.87</v>
      </c>
      <c r="P205" s="10">
        <v>79941.34</v>
      </c>
      <c r="Q205" s="10">
        <v>84821.46</v>
      </c>
      <c r="R205" s="10">
        <v>78207.78</v>
      </c>
      <c r="S205" s="10">
        <v>81733.36</v>
      </c>
      <c r="T205" s="10">
        <v>68333.539999999994</v>
      </c>
      <c r="U205" s="125">
        <f t="shared" si="15"/>
        <v>930329.53</v>
      </c>
      <c r="W205" s="74" t="str">
        <f t="shared" si="16"/>
        <v>155051514885</v>
      </c>
      <c r="X205" s="94">
        <f>VLOOKUP(W205,Factors!$F$4:$H$6200,3,FALSE)</f>
        <v>0</v>
      </c>
      <c r="Y205" s="74" t="str">
        <f>VLOOKUP(W205,Factors!$F$4:$H$6200,2,FALSE)</f>
        <v>Direct-OR</v>
      </c>
      <c r="Z205" s="92">
        <f t="shared" si="17"/>
        <v>0</v>
      </c>
      <c r="AA205" s="92">
        <f t="shared" si="18"/>
        <v>930329.53</v>
      </c>
      <c r="AB205" s="92">
        <f t="shared" si="19"/>
        <v>930329.53</v>
      </c>
    </row>
    <row r="206" spans="1:28" ht="15.75" thickBot="1" x14ac:dyDescent="0.3">
      <c r="A206" s="141" t="s">
        <v>514</v>
      </c>
      <c r="B206" s="4" t="s">
        <v>281</v>
      </c>
      <c r="C206" s="4" t="s">
        <v>282</v>
      </c>
      <c r="D206" s="4" t="s">
        <v>527</v>
      </c>
      <c r="E206" s="4" t="s">
        <v>528</v>
      </c>
      <c r="F206" s="4" t="s">
        <v>110</v>
      </c>
      <c r="G206" s="4" t="s">
        <v>111</v>
      </c>
      <c r="H206" s="4" t="s">
        <v>282</v>
      </c>
      <c r="I206" s="7"/>
      <c r="J206" s="7"/>
      <c r="K206" s="7"/>
      <c r="L206" s="7"/>
      <c r="M206" s="7"/>
      <c r="N206" s="7"/>
      <c r="O206" s="8">
        <v>1250</v>
      </c>
      <c r="P206" s="8">
        <v>1250</v>
      </c>
      <c r="Q206" s="8">
        <v>1250</v>
      </c>
      <c r="R206" s="8">
        <v>1250</v>
      </c>
      <c r="S206" s="8">
        <v>1553.2</v>
      </c>
      <c r="T206" s="8">
        <v>1250</v>
      </c>
      <c r="U206" s="125">
        <f t="shared" si="15"/>
        <v>7803.2</v>
      </c>
      <c r="W206" s="74" t="str">
        <f t="shared" si="16"/>
        <v>155051514885</v>
      </c>
      <c r="X206" s="94">
        <f>VLOOKUP(W206,Factors!$F$4:$H$6200,3,FALSE)</f>
        <v>0</v>
      </c>
      <c r="Y206" s="74" t="str">
        <f>VLOOKUP(W206,Factors!$F$4:$H$6200,2,FALSE)</f>
        <v>Direct-OR</v>
      </c>
      <c r="Z206" s="92">
        <f t="shared" si="17"/>
        <v>0</v>
      </c>
      <c r="AA206" s="92">
        <f t="shared" si="18"/>
        <v>7803.2</v>
      </c>
      <c r="AB206" s="92">
        <f t="shared" si="19"/>
        <v>7803.2</v>
      </c>
    </row>
    <row r="207" spans="1:28" ht="15.75" thickBot="1" x14ac:dyDescent="0.3">
      <c r="A207" s="141" t="s">
        <v>514</v>
      </c>
      <c r="B207" s="4" t="s">
        <v>281</v>
      </c>
      <c r="C207" s="4" t="s">
        <v>282</v>
      </c>
      <c r="D207" s="4" t="s">
        <v>527</v>
      </c>
      <c r="E207" s="4" t="s">
        <v>528</v>
      </c>
      <c r="F207" s="4" t="s">
        <v>112</v>
      </c>
      <c r="G207" s="4" t="s">
        <v>113</v>
      </c>
      <c r="H207" s="4" t="s">
        <v>282</v>
      </c>
      <c r="I207" s="10">
        <v>12764.68</v>
      </c>
      <c r="J207" s="10">
        <v>11625.51</v>
      </c>
      <c r="K207" s="10">
        <v>11625.51</v>
      </c>
      <c r="L207" s="10">
        <v>11649.15</v>
      </c>
      <c r="M207" s="10">
        <v>10654.68</v>
      </c>
      <c r="N207" s="10">
        <v>11588.4</v>
      </c>
      <c r="O207" s="10">
        <v>12185.56</v>
      </c>
      <c r="P207" s="10">
        <v>12010.08</v>
      </c>
      <c r="Q207" s="10">
        <v>12159.02</v>
      </c>
      <c r="R207" s="10">
        <v>12293.41</v>
      </c>
      <c r="S207" s="10">
        <v>12140.06</v>
      </c>
      <c r="T207" s="10">
        <v>12169.91</v>
      </c>
      <c r="U207" s="125">
        <f t="shared" si="15"/>
        <v>142865.97</v>
      </c>
      <c r="W207" s="74" t="str">
        <f t="shared" si="16"/>
        <v>155051514885</v>
      </c>
      <c r="X207" s="94">
        <f>VLOOKUP(W207,Factors!$F$4:$H$6200,3,FALSE)</f>
        <v>0</v>
      </c>
      <c r="Y207" s="74" t="str">
        <f>VLOOKUP(W207,Factors!$F$4:$H$6200,2,FALSE)</f>
        <v>Direct-OR</v>
      </c>
      <c r="Z207" s="92">
        <f t="shared" si="17"/>
        <v>0</v>
      </c>
      <c r="AA207" s="92">
        <f t="shared" si="18"/>
        <v>142865.97</v>
      </c>
      <c r="AB207" s="92">
        <f t="shared" si="19"/>
        <v>142865.97</v>
      </c>
    </row>
    <row r="208" spans="1:28" ht="15.75" thickBot="1" x14ac:dyDescent="0.3">
      <c r="A208" s="141" t="s">
        <v>514</v>
      </c>
      <c r="B208" s="4" t="s">
        <v>281</v>
      </c>
      <c r="C208" s="4" t="s">
        <v>282</v>
      </c>
      <c r="D208" s="4" t="s">
        <v>519</v>
      </c>
      <c r="E208" s="4" t="s">
        <v>520</v>
      </c>
      <c r="F208" s="4" t="s">
        <v>108</v>
      </c>
      <c r="G208" s="4" t="s">
        <v>109</v>
      </c>
      <c r="H208" s="4" t="s">
        <v>213</v>
      </c>
      <c r="I208" s="10">
        <v>9746.94</v>
      </c>
      <c r="J208" s="10">
        <v>9116.25</v>
      </c>
      <c r="K208" s="10">
        <v>8937.5</v>
      </c>
      <c r="L208" s="10">
        <v>10237.5</v>
      </c>
      <c r="M208" s="10">
        <v>10725</v>
      </c>
      <c r="N208" s="10">
        <v>10637.9</v>
      </c>
      <c r="O208" s="10">
        <v>10637.9</v>
      </c>
      <c r="P208" s="10">
        <v>10545.4</v>
      </c>
      <c r="Q208" s="10">
        <v>10595.86</v>
      </c>
      <c r="R208" s="10">
        <v>5718.4</v>
      </c>
      <c r="S208" s="10">
        <v>11100.42</v>
      </c>
      <c r="T208" s="10">
        <v>10091.290000000001</v>
      </c>
      <c r="U208" s="125">
        <f t="shared" si="15"/>
        <v>118090.35999999999</v>
      </c>
      <c r="W208" s="74" t="str">
        <f t="shared" si="16"/>
        <v>155051630885</v>
      </c>
      <c r="X208" s="94">
        <f>VLOOKUP(W208,Factors!$F$4:$H$6200,3,FALSE)</f>
        <v>0</v>
      </c>
      <c r="Y208" s="74" t="str">
        <f>VLOOKUP(W208,Factors!$F$4:$H$6200,2,FALSE)</f>
        <v>Direct-OR</v>
      </c>
      <c r="Z208" s="92">
        <f t="shared" si="17"/>
        <v>0</v>
      </c>
      <c r="AA208" s="92">
        <f t="shared" si="18"/>
        <v>118090.35999999999</v>
      </c>
      <c r="AB208" s="92">
        <f t="shared" si="19"/>
        <v>118090.35999999999</v>
      </c>
    </row>
    <row r="209" spans="1:28" ht="15.75" thickBot="1" x14ac:dyDescent="0.3">
      <c r="A209" s="141" t="s">
        <v>514</v>
      </c>
      <c r="B209" s="4" t="s">
        <v>281</v>
      </c>
      <c r="C209" s="4" t="s">
        <v>282</v>
      </c>
      <c r="D209" s="4" t="s">
        <v>519</v>
      </c>
      <c r="E209" s="4" t="s">
        <v>520</v>
      </c>
      <c r="F209" s="4" t="s">
        <v>112</v>
      </c>
      <c r="G209" s="4" t="s">
        <v>113</v>
      </c>
      <c r="H209" s="4" t="s">
        <v>213</v>
      </c>
      <c r="I209" s="8">
        <v>1393.82</v>
      </c>
      <c r="J209" s="8">
        <v>1463.97</v>
      </c>
      <c r="K209" s="8">
        <v>1463.97</v>
      </c>
      <c r="L209" s="8">
        <v>1463.96</v>
      </c>
      <c r="M209" s="8">
        <v>1463.96</v>
      </c>
      <c r="N209" s="8">
        <v>1515.2</v>
      </c>
      <c r="O209" s="8">
        <v>1515.19</v>
      </c>
      <c r="P209" s="8">
        <v>1515.2</v>
      </c>
      <c r="Q209" s="8">
        <v>1515.2</v>
      </c>
      <c r="R209" s="8">
        <v>1515.17</v>
      </c>
      <c r="S209" s="8">
        <v>1515.2</v>
      </c>
      <c r="T209" s="8">
        <v>1515.19</v>
      </c>
      <c r="U209" s="125">
        <f t="shared" si="15"/>
        <v>17856.030000000002</v>
      </c>
      <c r="W209" s="74" t="str">
        <f t="shared" si="16"/>
        <v>155051630885</v>
      </c>
      <c r="X209" s="94">
        <f>VLOOKUP(W209,Factors!$F$4:$H$6200,3,FALSE)</f>
        <v>0</v>
      </c>
      <c r="Y209" s="74" t="str">
        <f>VLOOKUP(W209,Factors!$F$4:$H$6200,2,FALSE)</f>
        <v>Direct-OR</v>
      </c>
      <c r="Z209" s="92">
        <f t="shared" si="17"/>
        <v>0</v>
      </c>
      <c r="AA209" s="92">
        <f t="shared" si="18"/>
        <v>17856.030000000002</v>
      </c>
      <c r="AB209" s="92">
        <f t="shared" si="19"/>
        <v>17856.030000000002</v>
      </c>
    </row>
    <row r="210" spans="1:28" ht="15.75" thickBot="1" x14ac:dyDescent="0.3">
      <c r="A210" s="141" t="s">
        <v>514</v>
      </c>
      <c r="B210" s="4" t="s">
        <v>194</v>
      </c>
      <c r="C210" s="4" t="s">
        <v>195</v>
      </c>
      <c r="D210" s="4" t="s">
        <v>519</v>
      </c>
      <c r="E210" s="4" t="s">
        <v>520</v>
      </c>
      <c r="F210" s="4" t="s">
        <v>108</v>
      </c>
      <c r="G210" s="4" t="s">
        <v>109</v>
      </c>
      <c r="H210" s="4" t="s">
        <v>213</v>
      </c>
      <c r="I210" s="10">
        <v>84897.279999999999</v>
      </c>
      <c r="J210" s="10">
        <v>78881.259999999995</v>
      </c>
      <c r="K210" s="10">
        <v>84755.61</v>
      </c>
      <c r="L210" s="10">
        <v>87682.29</v>
      </c>
      <c r="M210" s="10">
        <v>92664.72</v>
      </c>
      <c r="N210" s="10">
        <v>93935.83</v>
      </c>
      <c r="O210" s="10">
        <v>106137.60000000001</v>
      </c>
      <c r="P210" s="10">
        <v>95068.55</v>
      </c>
      <c r="Q210" s="10">
        <v>100673.05</v>
      </c>
      <c r="R210" s="10">
        <v>79958.289999999994</v>
      </c>
      <c r="S210" s="10">
        <v>83433.77</v>
      </c>
      <c r="T210" s="10">
        <v>82908.94</v>
      </c>
      <c r="U210" s="125">
        <f t="shared" si="15"/>
        <v>1070997.1900000002</v>
      </c>
      <c r="W210" s="74" t="str">
        <f t="shared" si="16"/>
        <v>155061630885</v>
      </c>
      <c r="X210" s="94">
        <f>VLOOKUP(W210,Factors!$F$4:$H$6200,3,FALSE)</f>
        <v>0</v>
      </c>
      <c r="Y210" s="74" t="str">
        <f>VLOOKUP(W210,Factors!$F$4:$H$6200,2,FALSE)</f>
        <v>Direct-OR</v>
      </c>
      <c r="Z210" s="92">
        <f t="shared" si="17"/>
        <v>0</v>
      </c>
      <c r="AA210" s="92">
        <f t="shared" si="18"/>
        <v>1070997.1900000002</v>
      </c>
      <c r="AB210" s="92">
        <f t="shared" si="19"/>
        <v>1070997.1900000002</v>
      </c>
    </row>
    <row r="211" spans="1:28" ht="15.75" thickBot="1" x14ac:dyDescent="0.3">
      <c r="A211" s="141" t="s">
        <v>514</v>
      </c>
      <c r="B211" s="4" t="s">
        <v>194</v>
      </c>
      <c r="C211" s="4" t="s">
        <v>195</v>
      </c>
      <c r="D211" s="4" t="s">
        <v>519</v>
      </c>
      <c r="E211" s="4" t="s">
        <v>520</v>
      </c>
      <c r="F211" s="4" t="s">
        <v>110</v>
      </c>
      <c r="G211" s="4" t="s">
        <v>111</v>
      </c>
      <c r="H211" s="4" t="s">
        <v>213</v>
      </c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8">
        <v>1600.04</v>
      </c>
      <c r="T211" s="7"/>
      <c r="U211" s="125">
        <f t="shared" si="15"/>
        <v>1600.04</v>
      </c>
      <c r="W211" s="74" t="str">
        <f t="shared" si="16"/>
        <v>155061630885</v>
      </c>
      <c r="X211" s="94">
        <f>VLOOKUP(W211,Factors!$F$4:$H$6200,3,FALSE)</f>
        <v>0</v>
      </c>
      <c r="Y211" s="74" t="str">
        <f>VLOOKUP(W211,Factors!$F$4:$H$6200,2,FALSE)</f>
        <v>Direct-OR</v>
      </c>
      <c r="Z211" s="92">
        <f t="shared" si="17"/>
        <v>0</v>
      </c>
      <c r="AA211" s="92">
        <f t="shared" si="18"/>
        <v>1600.04</v>
      </c>
      <c r="AB211" s="92">
        <f t="shared" si="19"/>
        <v>1600.04</v>
      </c>
    </row>
    <row r="212" spans="1:28" ht="15.75" thickBot="1" x14ac:dyDescent="0.3">
      <c r="A212" s="141" t="s">
        <v>514</v>
      </c>
      <c r="B212" s="4" t="s">
        <v>194</v>
      </c>
      <c r="C212" s="4" t="s">
        <v>195</v>
      </c>
      <c r="D212" s="4" t="s">
        <v>519</v>
      </c>
      <c r="E212" s="4" t="s">
        <v>520</v>
      </c>
      <c r="F212" s="4" t="s">
        <v>112</v>
      </c>
      <c r="G212" s="4" t="s">
        <v>113</v>
      </c>
      <c r="H212" s="4" t="s">
        <v>213</v>
      </c>
      <c r="I212" s="10">
        <v>12224.67</v>
      </c>
      <c r="J212" s="10">
        <v>13561.24</v>
      </c>
      <c r="K212" s="10">
        <v>13561.29</v>
      </c>
      <c r="L212" s="10">
        <v>14056.08</v>
      </c>
      <c r="M212" s="10">
        <v>14056.08</v>
      </c>
      <c r="N212" s="10">
        <v>14563.1</v>
      </c>
      <c r="O212" s="10">
        <v>14563.03</v>
      </c>
      <c r="P212" s="10">
        <v>14563.06</v>
      </c>
      <c r="Q212" s="10">
        <v>14563.1</v>
      </c>
      <c r="R212" s="10">
        <v>14139.48</v>
      </c>
      <c r="S212" s="10">
        <v>13229.59</v>
      </c>
      <c r="T212" s="10">
        <v>14256.84</v>
      </c>
      <c r="U212" s="125">
        <f t="shared" si="15"/>
        <v>167337.56</v>
      </c>
      <c r="W212" s="74" t="str">
        <f t="shared" si="16"/>
        <v>155061630885</v>
      </c>
      <c r="X212" s="94">
        <f>VLOOKUP(W212,Factors!$F$4:$H$6200,3,FALSE)</f>
        <v>0</v>
      </c>
      <c r="Y212" s="74" t="str">
        <f>VLOOKUP(W212,Factors!$F$4:$H$6200,2,FALSE)</f>
        <v>Direct-OR</v>
      </c>
      <c r="Z212" s="92">
        <f t="shared" si="17"/>
        <v>0</v>
      </c>
      <c r="AA212" s="92">
        <f t="shared" si="18"/>
        <v>167337.56</v>
      </c>
      <c r="AB212" s="92">
        <f t="shared" si="19"/>
        <v>167337.56</v>
      </c>
    </row>
    <row r="213" spans="1:28" ht="15.75" thickBot="1" x14ac:dyDescent="0.3">
      <c r="A213" s="141" t="s">
        <v>514</v>
      </c>
      <c r="B213" s="4" t="s">
        <v>298</v>
      </c>
      <c r="C213" s="4" t="s">
        <v>299</v>
      </c>
      <c r="D213" s="4" t="s">
        <v>519</v>
      </c>
      <c r="E213" s="4" t="s">
        <v>520</v>
      </c>
      <c r="F213" s="4" t="s">
        <v>108</v>
      </c>
      <c r="G213" s="4" t="s">
        <v>109</v>
      </c>
      <c r="H213" s="4" t="s">
        <v>213</v>
      </c>
      <c r="I213" s="10">
        <v>38813.79</v>
      </c>
      <c r="J213" s="10">
        <v>30843.93</v>
      </c>
      <c r="K213" s="10">
        <v>34021.96</v>
      </c>
      <c r="L213" s="10">
        <v>42948.55</v>
      </c>
      <c r="M213" s="10">
        <v>41590.31</v>
      </c>
      <c r="N213" s="10">
        <v>45509.33</v>
      </c>
      <c r="O213" s="10">
        <v>48156.52</v>
      </c>
      <c r="P213" s="10">
        <v>42716.69</v>
      </c>
      <c r="Q213" s="10">
        <v>35540.230000000003</v>
      </c>
      <c r="R213" s="10">
        <v>35583.129999999997</v>
      </c>
      <c r="S213" s="10">
        <v>37493.1</v>
      </c>
      <c r="T213" s="10">
        <v>40321.1</v>
      </c>
      <c r="U213" s="125">
        <f t="shared" si="15"/>
        <v>473538.63999999996</v>
      </c>
      <c r="W213" s="74" t="str">
        <f t="shared" si="16"/>
        <v>155071630885</v>
      </c>
      <c r="X213" s="94">
        <f>VLOOKUP(W213,Factors!$F$4:$H$6200,3,FALSE)</f>
        <v>6.25E-2</v>
      </c>
      <c r="Y213" s="74" t="str">
        <f>VLOOKUP(W213,Factors!$F$4:$H$6200,2,FALSE)</f>
        <v>Perimeter</v>
      </c>
      <c r="Z213" s="92">
        <f t="shared" si="17"/>
        <v>29596.164999999997</v>
      </c>
      <c r="AA213" s="92">
        <f t="shared" si="18"/>
        <v>443942.47499999998</v>
      </c>
      <c r="AB213" s="92">
        <f t="shared" si="19"/>
        <v>473538.63999999996</v>
      </c>
    </row>
    <row r="214" spans="1:28" ht="15.75" thickBot="1" x14ac:dyDescent="0.3">
      <c r="A214" s="141" t="s">
        <v>514</v>
      </c>
      <c r="B214" s="4" t="s">
        <v>298</v>
      </c>
      <c r="C214" s="4" t="s">
        <v>299</v>
      </c>
      <c r="D214" s="4" t="s">
        <v>519</v>
      </c>
      <c r="E214" s="4" t="s">
        <v>520</v>
      </c>
      <c r="F214" s="4" t="s">
        <v>110</v>
      </c>
      <c r="G214" s="4" t="s">
        <v>111</v>
      </c>
      <c r="H214" s="4" t="s">
        <v>213</v>
      </c>
      <c r="I214" s="8">
        <v>250</v>
      </c>
      <c r="J214" s="8">
        <v>250</v>
      </c>
      <c r="K214" s="8">
        <v>250</v>
      </c>
      <c r="L214" s="8">
        <v>250</v>
      </c>
      <c r="M214" s="8">
        <v>250</v>
      </c>
      <c r="N214" s="8">
        <v>250</v>
      </c>
      <c r="O214" s="8">
        <v>250</v>
      </c>
      <c r="P214" s="8">
        <v>250</v>
      </c>
      <c r="Q214" s="8">
        <v>250</v>
      </c>
      <c r="R214" s="8">
        <v>250</v>
      </c>
      <c r="S214" s="8">
        <v>553.22</v>
      </c>
      <c r="T214" s="7"/>
      <c r="U214" s="125">
        <f t="shared" si="15"/>
        <v>3053.2200000000003</v>
      </c>
      <c r="W214" s="74" t="str">
        <f t="shared" si="16"/>
        <v>155071630885</v>
      </c>
      <c r="X214" s="94">
        <f>VLOOKUP(W214,Factors!$F$4:$H$6200,3,FALSE)</f>
        <v>6.25E-2</v>
      </c>
      <c r="Y214" s="74" t="str">
        <f>VLOOKUP(W214,Factors!$F$4:$H$6200,2,FALSE)</f>
        <v>Perimeter</v>
      </c>
      <c r="Z214" s="92">
        <f t="shared" si="17"/>
        <v>190.82625000000002</v>
      </c>
      <c r="AA214" s="92">
        <f t="shared" si="18"/>
        <v>2862.3937500000002</v>
      </c>
      <c r="AB214" s="92">
        <f t="shared" si="19"/>
        <v>3053.2200000000003</v>
      </c>
    </row>
    <row r="215" spans="1:28" ht="15.75" thickBot="1" x14ac:dyDescent="0.3">
      <c r="A215" s="141" t="s">
        <v>514</v>
      </c>
      <c r="B215" s="4" t="s">
        <v>298</v>
      </c>
      <c r="C215" s="4" t="s">
        <v>299</v>
      </c>
      <c r="D215" s="4" t="s">
        <v>519</v>
      </c>
      <c r="E215" s="4" t="s">
        <v>520</v>
      </c>
      <c r="F215" s="4" t="s">
        <v>112</v>
      </c>
      <c r="G215" s="4" t="s">
        <v>113</v>
      </c>
      <c r="H215" s="4" t="s">
        <v>213</v>
      </c>
      <c r="I215" s="10">
        <v>6090.11</v>
      </c>
      <c r="J215" s="10">
        <v>6090.11</v>
      </c>
      <c r="K215" s="10">
        <v>6090.05</v>
      </c>
      <c r="L215" s="10">
        <v>6359.55</v>
      </c>
      <c r="M215" s="10">
        <v>6359.55</v>
      </c>
      <c r="N215" s="10">
        <v>6573.28</v>
      </c>
      <c r="O215" s="10">
        <v>6573.36</v>
      </c>
      <c r="P215" s="10">
        <v>6573.35</v>
      </c>
      <c r="Q215" s="10">
        <v>6573.32</v>
      </c>
      <c r="R215" s="10">
        <v>6573.34</v>
      </c>
      <c r="S215" s="10">
        <v>6573.34</v>
      </c>
      <c r="T215" s="10">
        <v>6573.29</v>
      </c>
      <c r="U215" s="125">
        <f t="shared" si="15"/>
        <v>77002.649999999994</v>
      </c>
      <c r="W215" s="74" t="str">
        <f t="shared" si="16"/>
        <v>155071630885</v>
      </c>
      <c r="X215" s="94">
        <f>VLOOKUP(W215,Factors!$F$4:$H$6200,3,FALSE)</f>
        <v>6.25E-2</v>
      </c>
      <c r="Y215" s="74" t="str">
        <f>VLOOKUP(W215,Factors!$F$4:$H$6200,2,FALSE)</f>
        <v>Perimeter</v>
      </c>
      <c r="Z215" s="92">
        <f t="shared" si="17"/>
        <v>4812.6656249999996</v>
      </c>
      <c r="AA215" s="92">
        <f t="shared" si="18"/>
        <v>72189.984375</v>
      </c>
      <c r="AB215" s="92">
        <f t="shared" si="19"/>
        <v>77002.649999999994</v>
      </c>
    </row>
    <row r="216" spans="1:28" ht="15.75" thickBot="1" x14ac:dyDescent="0.3">
      <c r="A216" s="141" t="s">
        <v>514</v>
      </c>
      <c r="B216" s="4" t="s">
        <v>362</v>
      </c>
      <c r="C216" s="4" t="s">
        <v>363</v>
      </c>
      <c r="D216" s="4" t="s">
        <v>519</v>
      </c>
      <c r="E216" s="4" t="s">
        <v>520</v>
      </c>
      <c r="F216" s="4" t="s">
        <v>108</v>
      </c>
      <c r="G216" s="4" t="s">
        <v>109</v>
      </c>
      <c r="H216" s="4" t="s">
        <v>213</v>
      </c>
      <c r="I216" s="11"/>
      <c r="J216" s="11"/>
      <c r="K216" s="11"/>
      <c r="L216" s="11"/>
      <c r="M216" s="11"/>
      <c r="N216" s="10">
        <v>1767.36</v>
      </c>
      <c r="O216" s="10">
        <v>1285.3499999999999</v>
      </c>
      <c r="P216" s="10">
        <v>1333.55</v>
      </c>
      <c r="Q216" s="10">
        <v>1767.36</v>
      </c>
      <c r="R216" s="10">
        <v>1687.02</v>
      </c>
      <c r="S216" s="10">
        <v>1526.35</v>
      </c>
      <c r="T216" s="10">
        <v>1285.3499999999999</v>
      </c>
      <c r="U216" s="125">
        <f t="shared" si="15"/>
        <v>10652.34</v>
      </c>
      <c r="W216" s="74" t="str">
        <f t="shared" si="16"/>
        <v>155091630885</v>
      </c>
      <c r="X216" s="94">
        <f>VLOOKUP(W216,Factors!$F$4:$H$6200,3,FALSE)</f>
        <v>0.10960000000000003</v>
      </c>
      <c r="Y216" s="74" t="str">
        <f>VLOOKUP(W216,Factors!$F$4:$H$6200,2,FALSE)</f>
        <v>3-factor</v>
      </c>
      <c r="Z216" s="92">
        <f t="shared" si="17"/>
        <v>1167.4964640000003</v>
      </c>
      <c r="AA216" s="92">
        <f t="shared" si="18"/>
        <v>9484.8435360000003</v>
      </c>
      <c r="AB216" s="92">
        <f t="shared" si="19"/>
        <v>10652.34</v>
      </c>
    </row>
    <row r="217" spans="1:28" ht="15.75" thickBot="1" x14ac:dyDescent="0.3">
      <c r="A217" s="141" t="s">
        <v>514</v>
      </c>
      <c r="B217" s="4" t="s">
        <v>362</v>
      </c>
      <c r="C217" s="4" t="s">
        <v>363</v>
      </c>
      <c r="D217" s="4" t="s">
        <v>519</v>
      </c>
      <c r="E217" s="4" t="s">
        <v>520</v>
      </c>
      <c r="F217" s="4" t="s">
        <v>112</v>
      </c>
      <c r="G217" s="4" t="s">
        <v>113</v>
      </c>
      <c r="H217" s="4" t="s">
        <v>213</v>
      </c>
      <c r="I217" s="7"/>
      <c r="J217" s="7"/>
      <c r="K217" s="7"/>
      <c r="L217" s="7"/>
      <c r="M217" s="7"/>
      <c r="N217" s="8">
        <v>241.24</v>
      </c>
      <c r="O217" s="8">
        <v>241.25</v>
      </c>
      <c r="P217" s="8">
        <v>241.25</v>
      </c>
      <c r="Q217" s="8">
        <v>241.24</v>
      </c>
      <c r="R217" s="8">
        <v>241.25</v>
      </c>
      <c r="S217" s="8">
        <v>241.25</v>
      </c>
      <c r="T217" s="8">
        <v>241.25</v>
      </c>
      <c r="U217" s="125">
        <f t="shared" si="15"/>
        <v>1688.73</v>
      </c>
      <c r="W217" s="74" t="str">
        <f t="shared" si="16"/>
        <v>155091630885</v>
      </c>
      <c r="X217" s="94">
        <f>VLOOKUP(W217,Factors!$F$4:$H$6200,3,FALSE)</f>
        <v>0.10960000000000003</v>
      </c>
      <c r="Y217" s="74" t="str">
        <f>VLOOKUP(W217,Factors!$F$4:$H$6200,2,FALSE)</f>
        <v>3-factor</v>
      </c>
      <c r="Z217" s="92">
        <f t="shared" si="17"/>
        <v>185.08480800000007</v>
      </c>
      <c r="AA217" s="92">
        <f t="shared" si="18"/>
        <v>1503.645192</v>
      </c>
      <c r="AB217" s="92">
        <f t="shared" si="19"/>
        <v>1688.73</v>
      </c>
    </row>
    <row r="218" spans="1:28" ht="15.75" thickBot="1" x14ac:dyDescent="0.3">
      <c r="A218" s="141" t="s">
        <v>514</v>
      </c>
      <c r="B218" s="4" t="s">
        <v>463</v>
      </c>
      <c r="C218" s="4" t="s">
        <v>464</v>
      </c>
      <c r="D218" s="4" t="s">
        <v>515</v>
      </c>
      <c r="E218" s="4" t="s">
        <v>516</v>
      </c>
      <c r="F218" s="4" t="s">
        <v>108</v>
      </c>
      <c r="G218" s="4" t="s">
        <v>109</v>
      </c>
      <c r="H218" s="4" t="s">
        <v>517</v>
      </c>
      <c r="I218" s="10">
        <v>156932.79999999999</v>
      </c>
      <c r="J218" s="10">
        <v>143980.81</v>
      </c>
      <c r="K218" s="10">
        <v>147886.24</v>
      </c>
      <c r="L218" s="10">
        <v>165810.92000000001</v>
      </c>
      <c r="M218" s="10">
        <v>175320.32000000001</v>
      </c>
      <c r="N218" s="10">
        <v>179003.03</v>
      </c>
      <c r="O218" s="10">
        <v>188040.02</v>
      </c>
      <c r="P218" s="10">
        <v>166367.72</v>
      </c>
      <c r="Q218" s="10">
        <v>168549.99</v>
      </c>
      <c r="R218" s="10">
        <v>143172.66</v>
      </c>
      <c r="S218" s="10">
        <v>159750.78</v>
      </c>
      <c r="T218" s="10">
        <v>144822.93</v>
      </c>
      <c r="U218" s="125">
        <f t="shared" si="15"/>
        <v>1939638.22</v>
      </c>
      <c r="W218" s="74" t="str">
        <f t="shared" si="16"/>
        <v>155101195885</v>
      </c>
      <c r="X218" s="94">
        <f>VLOOKUP(W218,Factors!$F$4:$H$6200,3,FALSE)</f>
        <v>0.10960000000000003</v>
      </c>
      <c r="Y218" s="74" t="str">
        <f>VLOOKUP(W218,Factors!$F$4:$H$6200,2,FALSE)</f>
        <v>3-factor</v>
      </c>
      <c r="Z218" s="92">
        <f t="shared" si="17"/>
        <v>212584.34891200004</v>
      </c>
      <c r="AA218" s="92">
        <f t="shared" si="18"/>
        <v>1727053.871088</v>
      </c>
      <c r="AB218" s="92">
        <f t="shared" si="19"/>
        <v>1939638.22</v>
      </c>
    </row>
    <row r="219" spans="1:28" ht="15.75" thickBot="1" x14ac:dyDescent="0.3">
      <c r="A219" s="141" t="s">
        <v>514</v>
      </c>
      <c r="B219" s="4" t="s">
        <v>463</v>
      </c>
      <c r="C219" s="4" t="s">
        <v>464</v>
      </c>
      <c r="D219" s="4" t="s">
        <v>515</v>
      </c>
      <c r="E219" s="4" t="s">
        <v>516</v>
      </c>
      <c r="F219" s="4" t="s">
        <v>112</v>
      </c>
      <c r="G219" s="4" t="s">
        <v>113</v>
      </c>
      <c r="H219" s="4" t="s">
        <v>517</v>
      </c>
      <c r="I219" s="8">
        <v>25258.44</v>
      </c>
      <c r="J219" s="8">
        <v>24790.54</v>
      </c>
      <c r="K219" s="8">
        <v>25558.44</v>
      </c>
      <c r="L219" s="8">
        <v>25964.71</v>
      </c>
      <c r="M219" s="8">
        <v>25964.76</v>
      </c>
      <c r="N219" s="8">
        <v>26769.45</v>
      </c>
      <c r="O219" s="8">
        <v>26562.61</v>
      </c>
      <c r="P219" s="8">
        <v>24869.78</v>
      </c>
      <c r="Q219" s="8">
        <v>24584.04</v>
      </c>
      <c r="R219" s="8">
        <v>24583.97</v>
      </c>
      <c r="S219" s="8">
        <v>25095.919999999998</v>
      </c>
      <c r="T219" s="8">
        <v>25607.759999999998</v>
      </c>
      <c r="U219" s="125">
        <f t="shared" si="15"/>
        <v>305610.42000000004</v>
      </c>
      <c r="W219" s="74" t="str">
        <f t="shared" si="16"/>
        <v>155101195885</v>
      </c>
      <c r="X219" s="94">
        <f>VLOOKUP(W219,Factors!$F$4:$H$6200,3,FALSE)</f>
        <v>0.10960000000000003</v>
      </c>
      <c r="Y219" s="74" t="str">
        <f>VLOOKUP(W219,Factors!$F$4:$H$6200,2,FALSE)</f>
        <v>3-factor</v>
      </c>
      <c r="Z219" s="92">
        <f t="shared" si="17"/>
        <v>33494.902032000013</v>
      </c>
      <c r="AA219" s="92">
        <f t="shared" si="18"/>
        <v>272115.51796800003</v>
      </c>
      <c r="AB219" s="92">
        <f t="shared" si="19"/>
        <v>305610.42000000004</v>
      </c>
    </row>
    <row r="220" spans="1:28" ht="15.75" thickBot="1" x14ac:dyDescent="0.3">
      <c r="A220" s="141" t="s">
        <v>514</v>
      </c>
      <c r="B220" s="4" t="s">
        <v>463</v>
      </c>
      <c r="C220" s="4" t="s">
        <v>464</v>
      </c>
      <c r="D220" s="4" t="s">
        <v>523</v>
      </c>
      <c r="E220" s="4" t="s">
        <v>524</v>
      </c>
      <c r="F220" s="4" t="s">
        <v>108</v>
      </c>
      <c r="G220" s="4" t="s">
        <v>109</v>
      </c>
      <c r="H220" s="4" t="s">
        <v>440</v>
      </c>
      <c r="I220" s="10">
        <v>13290.98</v>
      </c>
      <c r="J220" s="10">
        <v>12530.05</v>
      </c>
      <c r="K220" s="10">
        <v>10588.1</v>
      </c>
      <c r="L220" s="10">
        <v>13041.42</v>
      </c>
      <c r="M220" s="10">
        <v>14642.76</v>
      </c>
      <c r="N220" s="10">
        <v>14863.85</v>
      </c>
      <c r="O220" s="10">
        <v>14532.56</v>
      </c>
      <c r="P220" s="10">
        <v>13133.19</v>
      </c>
      <c r="Q220" s="10">
        <v>14761.58</v>
      </c>
      <c r="R220" s="10">
        <v>11300.75</v>
      </c>
      <c r="S220" s="10">
        <v>11128.44</v>
      </c>
      <c r="T220" s="10">
        <v>14149.98</v>
      </c>
      <c r="U220" s="125">
        <f t="shared" si="15"/>
        <v>157963.66</v>
      </c>
      <c r="W220" s="74" t="str">
        <f t="shared" si="16"/>
        <v>155101505885</v>
      </c>
      <c r="X220" s="94">
        <f>VLOOKUP(W220,Factors!$F$4:$H$6200,3,FALSE)</f>
        <v>0.10960000000000003</v>
      </c>
      <c r="Y220" s="74" t="str">
        <f>VLOOKUP(W220,Factors!$F$4:$H$6200,2,FALSE)</f>
        <v>3-factor</v>
      </c>
      <c r="Z220" s="92">
        <f t="shared" si="17"/>
        <v>17312.817136000005</v>
      </c>
      <c r="AA220" s="92">
        <f t="shared" si="18"/>
        <v>140650.84286400001</v>
      </c>
      <c r="AB220" s="92">
        <f t="shared" si="19"/>
        <v>157963.66</v>
      </c>
    </row>
    <row r="221" spans="1:28" ht="15.75" thickBot="1" x14ac:dyDescent="0.3">
      <c r="A221" s="141" t="s">
        <v>514</v>
      </c>
      <c r="B221" s="4" t="s">
        <v>463</v>
      </c>
      <c r="C221" s="4" t="s">
        <v>464</v>
      </c>
      <c r="D221" s="4" t="s">
        <v>523</v>
      </c>
      <c r="E221" s="4" t="s">
        <v>524</v>
      </c>
      <c r="F221" s="4" t="s">
        <v>120</v>
      </c>
      <c r="G221" s="4" t="s">
        <v>121</v>
      </c>
      <c r="H221" s="4" t="s">
        <v>440</v>
      </c>
      <c r="I221" s="8">
        <v>5115.2</v>
      </c>
      <c r="J221" s="8">
        <v>3030.2</v>
      </c>
      <c r="K221" s="8">
        <v>4287.92</v>
      </c>
      <c r="L221" s="8">
        <v>4964.96</v>
      </c>
      <c r="M221" s="8">
        <v>4428.9799999999996</v>
      </c>
      <c r="N221" s="8">
        <v>4626.4399999999996</v>
      </c>
      <c r="O221" s="8">
        <v>4894.4399999999996</v>
      </c>
      <c r="P221" s="8">
        <v>4414.8599999999997</v>
      </c>
      <c r="Q221" s="8">
        <v>4488.12</v>
      </c>
      <c r="R221" s="8">
        <v>4977.21</v>
      </c>
      <c r="S221" s="8">
        <v>4603.21</v>
      </c>
      <c r="T221" s="8">
        <v>3912.72</v>
      </c>
      <c r="U221" s="125">
        <f t="shared" si="15"/>
        <v>53744.259999999995</v>
      </c>
      <c r="W221" s="74" t="str">
        <f t="shared" si="16"/>
        <v>155101505885</v>
      </c>
      <c r="X221" s="94">
        <f>VLOOKUP(W221,Factors!$F$4:$H$6200,3,FALSE)</f>
        <v>0.10960000000000003</v>
      </c>
      <c r="Y221" s="74" t="str">
        <f>VLOOKUP(W221,Factors!$F$4:$H$6200,2,FALSE)</f>
        <v>3-factor</v>
      </c>
      <c r="Z221" s="92">
        <f t="shared" si="17"/>
        <v>5890.3708960000013</v>
      </c>
      <c r="AA221" s="92">
        <f t="shared" si="18"/>
        <v>47853.889103999994</v>
      </c>
      <c r="AB221" s="92">
        <f t="shared" si="19"/>
        <v>53744.259999999995</v>
      </c>
    </row>
    <row r="222" spans="1:28" ht="15.75" thickBot="1" x14ac:dyDescent="0.3">
      <c r="A222" s="141" t="s">
        <v>514</v>
      </c>
      <c r="B222" s="4" t="s">
        <v>463</v>
      </c>
      <c r="C222" s="4" t="s">
        <v>464</v>
      </c>
      <c r="D222" s="4" t="s">
        <v>523</v>
      </c>
      <c r="E222" s="4" t="s">
        <v>524</v>
      </c>
      <c r="F222" s="4" t="s">
        <v>122</v>
      </c>
      <c r="G222" s="4" t="s">
        <v>123</v>
      </c>
      <c r="H222" s="4" t="s">
        <v>440</v>
      </c>
      <c r="I222" s="10">
        <v>83.4</v>
      </c>
      <c r="J222" s="14">
        <v>0</v>
      </c>
      <c r="K222" s="11"/>
      <c r="L222" s="11"/>
      <c r="M222" s="11"/>
      <c r="N222" s="11"/>
      <c r="O222" s="11"/>
      <c r="P222" s="11"/>
      <c r="Q222" s="11"/>
      <c r="R222" s="10">
        <v>43.16</v>
      </c>
      <c r="S222" s="11"/>
      <c r="T222" s="11"/>
      <c r="U222" s="125">
        <f t="shared" si="15"/>
        <v>126.56</v>
      </c>
      <c r="W222" s="74" t="str">
        <f t="shared" si="16"/>
        <v>155101505885</v>
      </c>
      <c r="X222" s="94">
        <f>VLOOKUP(W222,Factors!$F$4:$H$6200,3,FALSE)</f>
        <v>0.10960000000000003</v>
      </c>
      <c r="Y222" s="74" t="str">
        <f>VLOOKUP(W222,Factors!$F$4:$H$6200,2,FALSE)</f>
        <v>3-factor</v>
      </c>
      <c r="Z222" s="92">
        <f t="shared" si="17"/>
        <v>13.870976000000004</v>
      </c>
      <c r="AA222" s="92">
        <f t="shared" si="18"/>
        <v>112.689024</v>
      </c>
      <c r="AB222" s="92">
        <f t="shared" si="19"/>
        <v>126.56</v>
      </c>
    </row>
    <row r="223" spans="1:28" ht="15.75" thickBot="1" x14ac:dyDescent="0.3">
      <c r="A223" s="141" t="s">
        <v>514</v>
      </c>
      <c r="B223" s="4" t="s">
        <v>463</v>
      </c>
      <c r="C223" s="4" t="s">
        <v>464</v>
      </c>
      <c r="D223" s="4" t="s">
        <v>523</v>
      </c>
      <c r="E223" s="4" t="s">
        <v>524</v>
      </c>
      <c r="F223" s="4" t="s">
        <v>112</v>
      </c>
      <c r="G223" s="4" t="s">
        <v>113</v>
      </c>
      <c r="H223" s="4" t="s">
        <v>440</v>
      </c>
      <c r="I223" s="8">
        <v>2697.02</v>
      </c>
      <c r="J223" s="8">
        <v>2636.3</v>
      </c>
      <c r="K223" s="8">
        <v>2676.38</v>
      </c>
      <c r="L223" s="8">
        <v>2707.17</v>
      </c>
      <c r="M223" s="8">
        <v>2614.75</v>
      </c>
      <c r="N223" s="8">
        <v>2744.8</v>
      </c>
      <c r="O223" s="8">
        <v>2744.82</v>
      </c>
      <c r="P223" s="8">
        <v>2713.92</v>
      </c>
      <c r="Q223" s="8">
        <v>2758.4</v>
      </c>
      <c r="R223" s="8">
        <v>2789.83</v>
      </c>
      <c r="S223" s="8">
        <v>2726.97</v>
      </c>
      <c r="T223" s="8">
        <v>2758.42</v>
      </c>
      <c r="U223" s="125">
        <f t="shared" si="15"/>
        <v>32568.78</v>
      </c>
      <c r="W223" s="74" t="str">
        <f t="shared" si="16"/>
        <v>155101505885</v>
      </c>
      <c r="X223" s="94">
        <f>VLOOKUP(W223,Factors!$F$4:$H$6200,3,FALSE)</f>
        <v>0.10960000000000003</v>
      </c>
      <c r="Y223" s="74" t="str">
        <f>VLOOKUP(W223,Factors!$F$4:$H$6200,2,FALSE)</f>
        <v>3-factor</v>
      </c>
      <c r="Z223" s="92">
        <f t="shared" si="17"/>
        <v>3569.5382880000006</v>
      </c>
      <c r="AA223" s="92">
        <f t="shared" si="18"/>
        <v>28999.241711999999</v>
      </c>
      <c r="AB223" s="92">
        <f t="shared" si="19"/>
        <v>32568.78</v>
      </c>
    </row>
    <row r="224" spans="1:28" ht="15.75" thickBot="1" x14ac:dyDescent="0.3">
      <c r="A224" s="141" t="s">
        <v>514</v>
      </c>
      <c r="B224" s="4" t="s">
        <v>196</v>
      </c>
      <c r="C224" s="4" t="s">
        <v>197</v>
      </c>
      <c r="D224" s="4" t="s">
        <v>519</v>
      </c>
      <c r="E224" s="4" t="s">
        <v>520</v>
      </c>
      <c r="F224" s="4" t="s">
        <v>108</v>
      </c>
      <c r="G224" s="4" t="s">
        <v>109</v>
      </c>
      <c r="H224" s="4" t="s">
        <v>213</v>
      </c>
      <c r="I224" s="8">
        <v>927.38</v>
      </c>
      <c r="J224" s="8">
        <v>1498.95</v>
      </c>
      <c r="K224" s="8">
        <v>1526.71</v>
      </c>
      <c r="L224" s="8">
        <v>1637.49</v>
      </c>
      <c r="M224" s="8">
        <v>1629.69</v>
      </c>
      <c r="N224" s="7"/>
      <c r="O224" s="7"/>
      <c r="P224" s="7"/>
      <c r="Q224" s="7"/>
      <c r="R224" s="7"/>
      <c r="S224" s="7"/>
      <c r="T224" s="7"/>
      <c r="U224" s="125">
        <f t="shared" si="15"/>
        <v>7220.2199999999993</v>
      </c>
      <c r="W224" s="74" t="str">
        <f t="shared" si="16"/>
        <v>155201630885</v>
      </c>
      <c r="X224" s="94">
        <f>VLOOKUP(W224,Factors!$F$4:$H$6200,3,FALSE)</f>
        <v>0.10960000000000003</v>
      </c>
      <c r="Y224" s="74" t="str">
        <f>VLOOKUP(W224,Factors!$F$4:$H$6200,2,FALSE)</f>
        <v>3-factor</v>
      </c>
      <c r="Z224" s="92">
        <f t="shared" si="17"/>
        <v>791.33611200000018</v>
      </c>
      <c r="AA224" s="92">
        <f t="shared" si="18"/>
        <v>6428.8838879999994</v>
      </c>
      <c r="AB224" s="92">
        <f t="shared" si="19"/>
        <v>7220.2199999999993</v>
      </c>
    </row>
    <row r="225" spans="1:28" ht="15.75" thickBot="1" x14ac:dyDescent="0.3">
      <c r="A225" s="141" t="s">
        <v>514</v>
      </c>
      <c r="B225" s="4" t="s">
        <v>196</v>
      </c>
      <c r="C225" s="4" t="s">
        <v>197</v>
      </c>
      <c r="D225" s="4" t="s">
        <v>519</v>
      </c>
      <c r="E225" s="4" t="s">
        <v>520</v>
      </c>
      <c r="F225" s="4" t="s">
        <v>112</v>
      </c>
      <c r="G225" s="4" t="s">
        <v>113</v>
      </c>
      <c r="H225" s="4" t="s">
        <v>213</v>
      </c>
      <c r="I225" s="10">
        <v>227.34</v>
      </c>
      <c r="J225" s="10">
        <v>227.34</v>
      </c>
      <c r="K225" s="10">
        <v>227.34</v>
      </c>
      <c r="L225" s="10">
        <v>234.16</v>
      </c>
      <c r="M225" s="10">
        <v>234.16</v>
      </c>
      <c r="N225" s="11"/>
      <c r="O225" s="11"/>
      <c r="P225" s="11"/>
      <c r="Q225" s="11"/>
      <c r="R225" s="11"/>
      <c r="S225" s="11"/>
      <c r="T225" s="11"/>
      <c r="U225" s="125">
        <f t="shared" si="15"/>
        <v>1150.3399999999999</v>
      </c>
      <c r="W225" s="74" t="str">
        <f t="shared" si="16"/>
        <v>155201630885</v>
      </c>
      <c r="X225" s="94">
        <f>VLOOKUP(W225,Factors!$F$4:$H$6200,3,FALSE)</f>
        <v>0.10960000000000003</v>
      </c>
      <c r="Y225" s="74" t="str">
        <f>VLOOKUP(W225,Factors!$F$4:$H$6200,2,FALSE)</f>
        <v>3-factor</v>
      </c>
      <c r="Z225" s="92">
        <f t="shared" si="17"/>
        <v>126.07726400000003</v>
      </c>
      <c r="AA225" s="92">
        <f t="shared" si="18"/>
        <v>1024.2627359999999</v>
      </c>
      <c r="AB225" s="92">
        <f t="shared" si="19"/>
        <v>1150.3399999999999</v>
      </c>
    </row>
    <row r="226" spans="1:28" ht="15.75" thickBot="1" x14ac:dyDescent="0.3">
      <c r="A226" s="141" t="s">
        <v>514</v>
      </c>
      <c r="B226" s="4" t="s">
        <v>543</v>
      </c>
      <c r="C226" s="4" t="s">
        <v>544</v>
      </c>
      <c r="D226" s="4" t="s">
        <v>519</v>
      </c>
      <c r="E226" s="4" t="s">
        <v>520</v>
      </c>
      <c r="F226" s="4" t="s">
        <v>108</v>
      </c>
      <c r="G226" s="4" t="s">
        <v>109</v>
      </c>
      <c r="H226" s="4" t="s">
        <v>213</v>
      </c>
      <c r="I226" s="10">
        <v>15301.39</v>
      </c>
      <c r="J226" s="10">
        <v>12791.46</v>
      </c>
      <c r="K226" s="10">
        <v>12915.21</v>
      </c>
      <c r="L226" s="10">
        <v>15711.34</v>
      </c>
      <c r="M226" s="10">
        <v>16034.86</v>
      </c>
      <c r="N226" s="10">
        <v>17081.66</v>
      </c>
      <c r="O226" s="10">
        <v>15888.8</v>
      </c>
      <c r="P226" s="10">
        <v>15829.96</v>
      </c>
      <c r="Q226" s="10">
        <v>15547.59</v>
      </c>
      <c r="R226" s="10">
        <v>14090.98</v>
      </c>
      <c r="S226" s="10">
        <v>14638.7</v>
      </c>
      <c r="T226" s="10">
        <v>13180.66</v>
      </c>
      <c r="U226" s="125">
        <f t="shared" si="15"/>
        <v>179012.61000000002</v>
      </c>
      <c r="W226" s="74" t="str">
        <f t="shared" si="16"/>
        <v>410401630885</v>
      </c>
      <c r="X226" s="94">
        <f>VLOOKUP(W226,Factors!$F$4:$H$6200,3,FALSE)</f>
        <v>0.10960000000000003</v>
      </c>
      <c r="Y226" s="74" t="str">
        <f>VLOOKUP(W226,Factors!$F$4:$H$6200,2,FALSE)</f>
        <v>3-factor</v>
      </c>
      <c r="Z226" s="92">
        <f t="shared" si="17"/>
        <v>19619.782056000007</v>
      </c>
      <c r="AA226" s="92">
        <f t="shared" si="18"/>
        <v>159392.82794400002</v>
      </c>
      <c r="AB226" s="92">
        <f t="shared" si="19"/>
        <v>179012.61000000002</v>
      </c>
    </row>
    <row r="227" spans="1:28" ht="15.75" thickBot="1" x14ac:dyDescent="0.3">
      <c r="A227" s="141" t="s">
        <v>514</v>
      </c>
      <c r="B227" s="4" t="s">
        <v>543</v>
      </c>
      <c r="C227" s="4" t="s">
        <v>544</v>
      </c>
      <c r="D227" s="4" t="s">
        <v>519</v>
      </c>
      <c r="E227" s="4" t="s">
        <v>520</v>
      </c>
      <c r="F227" s="4" t="s">
        <v>112</v>
      </c>
      <c r="G227" s="4" t="s">
        <v>113</v>
      </c>
      <c r="H227" s="4" t="s">
        <v>213</v>
      </c>
      <c r="I227" s="8">
        <v>2246.73</v>
      </c>
      <c r="J227" s="8">
        <v>2246.73</v>
      </c>
      <c r="K227" s="8">
        <v>2246.7399999999998</v>
      </c>
      <c r="L227" s="8">
        <v>2246.7399999999998</v>
      </c>
      <c r="M227" s="8">
        <v>2246.7399999999998</v>
      </c>
      <c r="N227" s="8">
        <v>2331.66</v>
      </c>
      <c r="O227" s="8">
        <v>2331.67</v>
      </c>
      <c r="P227" s="8">
        <v>2331.66</v>
      </c>
      <c r="Q227" s="8">
        <v>2331.66</v>
      </c>
      <c r="R227" s="8">
        <v>2331.67</v>
      </c>
      <c r="S227" s="8">
        <v>2331.67</v>
      </c>
      <c r="T227" s="8">
        <v>2331.69</v>
      </c>
      <c r="U227" s="125">
        <f t="shared" si="15"/>
        <v>27555.359999999997</v>
      </c>
      <c r="W227" s="74" t="str">
        <f t="shared" si="16"/>
        <v>410401630885</v>
      </c>
      <c r="X227" s="94">
        <f>VLOOKUP(W227,Factors!$F$4:$H$6200,3,FALSE)</f>
        <v>0.10960000000000003</v>
      </c>
      <c r="Y227" s="74" t="str">
        <f>VLOOKUP(W227,Factors!$F$4:$H$6200,2,FALSE)</f>
        <v>3-factor</v>
      </c>
      <c r="Z227" s="92">
        <f t="shared" si="17"/>
        <v>3020.0674560000007</v>
      </c>
      <c r="AA227" s="92">
        <f t="shared" si="18"/>
        <v>24535.292543999996</v>
      </c>
      <c r="AB227" s="92">
        <f t="shared" si="19"/>
        <v>27555.359999999997</v>
      </c>
    </row>
    <row r="228" spans="1:28" ht="15.75" thickBot="1" x14ac:dyDescent="0.3">
      <c r="A228" s="141" t="s">
        <v>547</v>
      </c>
      <c r="B228" s="4" t="s">
        <v>190</v>
      </c>
      <c r="C228" s="4" t="s">
        <v>191</v>
      </c>
      <c r="D228" s="4" t="s">
        <v>548</v>
      </c>
      <c r="E228" s="4" t="s">
        <v>549</v>
      </c>
      <c r="F228" s="4" t="s">
        <v>118</v>
      </c>
      <c r="G228" s="4" t="s">
        <v>119</v>
      </c>
      <c r="H228" s="4" t="s">
        <v>550</v>
      </c>
      <c r="I228" s="10">
        <v>42.6</v>
      </c>
      <c r="J228" s="11"/>
      <c r="K228" s="11"/>
      <c r="L228" s="11"/>
      <c r="M228" s="10">
        <v>619.08000000000004</v>
      </c>
      <c r="N228" s="10">
        <v>176.88</v>
      </c>
      <c r="O228" s="11"/>
      <c r="P228" s="10">
        <v>44.22</v>
      </c>
      <c r="Q228" s="11"/>
      <c r="R228" s="11"/>
      <c r="S228" s="11"/>
      <c r="T228" s="11"/>
      <c r="U228" s="125">
        <f t="shared" si="15"/>
        <v>882.78000000000009</v>
      </c>
      <c r="W228" s="74" t="str">
        <f t="shared" si="16"/>
        <v>151001025887</v>
      </c>
      <c r="X228" s="94">
        <f>VLOOKUP(W228,Factors!$F$4:$H$6200,3,FALSE)</f>
        <v>0</v>
      </c>
      <c r="Y228" s="74" t="str">
        <f>VLOOKUP(W228,Factors!$F$4:$H$6200,2,FALSE)</f>
        <v>Direct-OR</v>
      </c>
      <c r="Z228" s="92">
        <f t="shared" si="17"/>
        <v>0</v>
      </c>
      <c r="AA228" s="92">
        <f t="shared" si="18"/>
        <v>882.78000000000009</v>
      </c>
      <c r="AB228" s="92">
        <f t="shared" si="19"/>
        <v>882.78000000000009</v>
      </c>
    </row>
    <row r="229" spans="1:28" ht="15.75" thickBot="1" x14ac:dyDescent="0.3">
      <c r="A229" s="141" t="s">
        <v>547</v>
      </c>
      <c r="B229" s="4" t="s">
        <v>190</v>
      </c>
      <c r="C229" s="4" t="s">
        <v>191</v>
      </c>
      <c r="D229" s="4" t="s">
        <v>548</v>
      </c>
      <c r="E229" s="4" t="s">
        <v>549</v>
      </c>
      <c r="F229" s="4" t="s">
        <v>120</v>
      </c>
      <c r="G229" s="4" t="s">
        <v>121</v>
      </c>
      <c r="H229" s="4" t="s">
        <v>550</v>
      </c>
      <c r="I229" s="8">
        <v>48925.599999999999</v>
      </c>
      <c r="J229" s="8">
        <v>39804.800000000003</v>
      </c>
      <c r="K229" s="8">
        <v>44431.360000000001</v>
      </c>
      <c r="L229" s="8">
        <v>57237.279999999999</v>
      </c>
      <c r="M229" s="8">
        <v>50126.96</v>
      </c>
      <c r="N229" s="8">
        <v>57236.959999999999</v>
      </c>
      <c r="O229" s="8">
        <v>54053.120000000003</v>
      </c>
      <c r="P229" s="8">
        <v>43864.959999999999</v>
      </c>
      <c r="Q229" s="8">
        <v>46867.92</v>
      </c>
      <c r="R229" s="8">
        <v>55130.239999999998</v>
      </c>
      <c r="S229" s="8">
        <v>49126.1</v>
      </c>
      <c r="T229" s="8">
        <v>44107.58</v>
      </c>
      <c r="U229" s="125">
        <f t="shared" si="15"/>
        <v>590912.88</v>
      </c>
      <c r="W229" s="74" t="str">
        <f t="shared" si="16"/>
        <v>151001025887</v>
      </c>
      <c r="X229" s="94">
        <f>VLOOKUP(W229,Factors!$F$4:$H$6200,3,FALSE)</f>
        <v>0</v>
      </c>
      <c r="Y229" s="74" t="str">
        <f>VLOOKUP(W229,Factors!$F$4:$H$6200,2,FALSE)</f>
        <v>Direct-OR</v>
      </c>
      <c r="Z229" s="92">
        <f t="shared" si="17"/>
        <v>0</v>
      </c>
      <c r="AA229" s="92">
        <f t="shared" si="18"/>
        <v>590912.88</v>
      </c>
      <c r="AB229" s="92">
        <f t="shared" si="19"/>
        <v>590912.88</v>
      </c>
    </row>
    <row r="230" spans="1:28" ht="15.75" thickBot="1" x14ac:dyDescent="0.3">
      <c r="A230" s="141" t="s">
        <v>547</v>
      </c>
      <c r="B230" s="4" t="s">
        <v>190</v>
      </c>
      <c r="C230" s="4" t="s">
        <v>191</v>
      </c>
      <c r="D230" s="4" t="s">
        <v>548</v>
      </c>
      <c r="E230" s="4" t="s">
        <v>549</v>
      </c>
      <c r="F230" s="4" t="s">
        <v>122</v>
      </c>
      <c r="G230" s="4" t="s">
        <v>123</v>
      </c>
      <c r="H230" s="4" t="s">
        <v>550</v>
      </c>
      <c r="I230" s="10">
        <v>830.7</v>
      </c>
      <c r="J230" s="10">
        <v>63.9</v>
      </c>
      <c r="K230" s="10">
        <v>218.87</v>
      </c>
      <c r="L230" s="10">
        <v>33.17</v>
      </c>
      <c r="M230" s="10">
        <v>1699.31</v>
      </c>
      <c r="N230" s="10">
        <v>119.39</v>
      </c>
      <c r="O230" s="10">
        <v>547.21</v>
      </c>
      <c r="P230" s="10">
        <v>1038.6199999999999</v>
      </c>
      <c r="Q230" s="10">
        <v>497.26</v>
      </c>
      <c r="R230" s="10">
        <v>439.74</v>
      </c>
      <c r="S230" s="10">
        <v>405.91</v>
      </c>
      <c r="T230" s="10">
        <v>338.27</v>
      </c>
      <c r="U230" s="125">
        <f t="shared" si="15"/>
        <v>6232.35</v>
      </c>
      <c r="W230" s="74" t="str">
        <f t="shared" si="16"/>
        <v>151001025887</v>
      </c>
      <c r="X230" s="94">
        <f>VLOOKUP(W230,Factors!$F$4:$H$6200,3,FALSE)</f>
        <v>0</v>
      </c>
      <c r="Y230" s="74" t="str">
        <f>VLOOKUP(W230,Factors!$F$4:$H$6200,2,FALSE)</f>
        <v>Direct-OR</v>
      </c>
      <c r="Z230" s="92">
        <f t="shared" si="17"/>
        <v>0</v>
      </c>
      <c r="AA230" s="92">
        <f t="shared" si="18"/>
        <v>6232.35</v>
      </c>
      <c r="AB230" s="92">
        <f t="shared" si="19"/>
        <v>6232.35</v>
      </c>
    </row>
    <row r="231" spans="1:28" ht="15.75" thickBot="1" x14ac:dyDescent="0.3">
      <c r="A231" s="141" t="s">
        <v>547</v>
      </c>
      <c r="B231" s="4" t="s">
        <v>190</v>
      </c>
      <c r="C231" s="4" t="s">
        <v>191</v>
      </c>
      <c r="D231" s="4" t="s">
        <v>548</v>
      </c>
      <c r="E231" s="4" t="s">
        <v>549</v>
      </c>
      <c r="F231" s="4" t="s">
        <v>112</v>
      </c>
      <c r="G231" s="4" t="s">
        <v>113</v>
      </c>
      <c r="H231" s="4" t="s">
        <v>550</v>
      </c>
      <c r="I231" s="8">
        <v>7463.65</v>
      </c>
      <c r="J231" s="8">
        <v>6884.9</v>
      </c>
      <c r="K231" s="8">
        <v>8392.5499999999993</v>
      </c>
      <c r="L231" s="8">
        <v>8774.0300000000007</v>
      </c>
      <c r="M231" s="8">
        <v>7629.59</v>
      </c>
      <c r="N231" s="8">
        <v>8392.5300000000007</v>
      </c>
      <c r="O231" s="8">
        <v>7957.95</v>
      </c>
      <c r="P231" s="8">
        <v>6996.97</v>
      </c>
      <c r="Q231" s="8">
        <v>7476.04</v>
      </c>
      <c r="R231" s="8">
        <v>8948.59</v>
      </c>
      <c r="S231" s="8">
        <v>8572.27</v>
      </c>
      <c r="T231" s="8">
        <v>8407.27</v>
      </c>
      <c r="U231" s="125">
        <f t="shared" si="15"/>
        <v>95896.34</v>
      </c>
      <c r="W231" s="74" t="str">
        <f t="shared" si="16"/>
        <v>151001025887</v>
      </c>
      <c r="X231" s="94">
        <f>VLOOKUP(W231,Factors!$F$4:$H$6200,3,FALSE)</f>
        <v>0</v>
      </c>
      <c r="Y231" s="74" t="str">
        <f>VLOOKUP(W231,Factors!$F$4:$H$6200,2,FALSE)</f>
        <v>Direct-OR</v>
      </c>
      <c r="Z231" s="92">
        <f t="shared" si="17"/>
        <v>0</v>
      </c>
      <c r="AA231" s="92">
        <f t="shared" si="18"/>
        <v>95896.34</v>
      </c>
      <c r="AB231" s="92">
        <f t="shared" si="19"/>
        <v>95896.34</v>
      </c>
    </row>
    <row r="232" spans="1:28" ht="15.75" thickBot="1" x14ac:dyDescent="0.3">
      <c r="A232" s="141" t="s">
        <v>580</v>
      </c>
      <c r="B232" s="4" t="s">
        <v>89</v>
      </c>
      <c r="C232" s="4" t="s">
        <v>90</v>
      </c>
      <c r="D232" s="4" t="s">
        <v>581</v>
      </c>
      <c r="E232" s="4" t="s">
        <v>582</v>
      </c>
      <c r="F232" s="4" t="s">
        <v>118</v>
      </c>
      <c r="G232" s="4" t="s">
        <v>119</v>
      </c>
      <c r="H232" s="4" t="s">
        <v>374</v>
      </c>
      <c r="I232" s="8">
        <v>255.6</v>
      </c>
      <c r="J232" s="13">
        <v>0</v>
      </c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125">
        <f t="shared" si="15"/>
        <v>255.6</v>
      </c>
      <c r="W232" s="74" t="str">
        <f t="shared" si="16"/>
        <v>111001125889</v>
      </c>
      <c r="X232" s="94">
        <f>VLOOKUP(W232,Factors!$F$4:$H$6200,3,FALSE)</f>
        <v>8.5600000000000009E-2</v>
      </c>
      <c r="Y232" s="74" t="str">
        <f>VLOOKUP(W232,Factors!$F$4:$H$6200,2,FALSE)</f>
        <v>Sendout Volumes</v>
      </c>
      <c r="Z232" s="92">
        <f t="shared" si="17"/>
        <v>21.879360000000002</v>
      </c>
      <c r="AA232" s="92">
        <f t="shared" si="18"/>
        <v>233.72064</v>
      </c>
      <c r="AB232" s="92">
        <f t="shared" si="19"/>
        <v>255.6</v>
      </c>
    </row>
    <row r="233" spans="1:28" ht="15.75" thickBot="1" x14ac:dyDescent="0.3">
      <c r="A233" s="141" t="s">
        <v>580</v>
      </c>
      <c r="B233" s="4" t="s">
        <v>89</v>
      </c>
      <c r="C233" s="4" t="s">
        <v>90</v>
      </c>
      <c r="D233" s="4" t="s">
        <v>581</v>
      </c>
      <c r="E233" s="4" t="s">
        <v>582</v>
      </c>
      <c r="F233" s="4" t="s">
        <v>120</v>
      </c>
      <c r="G233" s="4" t="s">
        <v>121</v>
      </c>
      <c r="H233" s="4" t="s">
        <v>374</v>
      </c>
      <c r="I233" s="10">
        <v>5793.6</v>
      </c>
      <c r="J233" s="10">
        <v>4771.2</v>
      </c>
      <c r="K233" s="10">
        <v>6013.92</v>
      </c>
      <c r="L233" s="10">
        <v>7782.72</v>
      </c>
      <c r="M233" s="10">
        <v>5306.4</v>
      </c>
      <c r="N233" s="10">
        <v>9551.52</v>
      </c>
      <c r="O233" s="10">
        <v>6367.68</v>
      </c>
      <c r="P233" s="10">
        <v>353.76</v>
      </c>
      <c r="Q233" s="10">
        <v>3947.36</v>
      </c>
      <c r="R233" s="10">
        <v>6761.12</v>
      </c>
      <c r="S233" s="10">
        <v>3885.44</v>
      </c>
      <c r="T233" s="10">
        <v>896.64</v>
      </c>
      <c r="U233" s="125">
        <f t="shared" si="15"/>
        <v>61431.360000000008</v>
      </c>
      <c r="W233" s="74" t="str">
        <f t="shared" si="16"/>
        <v>111001125889</v>
      </c>
      <c r="X233" s="94">
        <f>VLOOKUP(W233,Factors!$F$4:$H$6200,3,FALSE)</f>
        <v>8.5600000000000009E-2</v>
      </c>
      <c r="Y233" s="74" t="str">
        <f>VLOOKUP(W233,Factors!$F$4:$H$6200,2,FALSE)</f>
        <v>Sendout Volumes</v>
      </c>
      <c r="Z233" s="92">
        <f t="shared" si="17"/>
        <v>5258.5244160000011</v>
      </c>
      <c r="AA233" s="92">
        <f t="shared" si="18"/>
        <v>56172.835584000008</v>
      </c>
      <c r="AB233" s="92">
        <f t="shared" si="19"/>
        <v>61431.360000000008</v>
      </c>
    </row>
    <row r="234" spans="1:28" ht="15.75" thickBot="1" x14ac:dyDescent="0.3">
      <c r="A234" s="141" t="s">
        <v>580</v>
      </c>
      <c r="B234" s="4" t="s">
        <v>89</v>
      </c>
      <c r="C234" s="4" t="s">
        <v>90</v>
      </c>
      <c r="D234" s="4" t="s">
        <v>581</v>
      </c>
      <c r="E234" s="4" t="s">
        <v>582</v>
      </c>
      <c r="F234" s="4" t="s">
        <v>122</v>
      </c>
      <c r="G234" s="4" t="s">
        <v>123</v>
      </c>
      <c r="H234" s="4" t="s">
        <v>374</v>
      </c>
      <c r="I234" s="8">
        <v>1501.65</v>
      </c>
      <c r="J234" s="8">
        <v>877.65</v>
      </c>
      <c r="K234" s="13">
        <v>0</v>
      </c>
      <c r="L234" s="7"/>
      <c r="M234" s="7"/>
      <c r="N234" s="7"/>
      <c r="O234" s="8">
        <v>246.41</v>
      </c>
      <c r="P234" s="8">
        <v>16.579999999999998</v>
      </c>
      <c r="Q234" s="7"/>
      <c r="R234" s="8">
        <v>952.68</v>
      </c>
      <c r="S234" s="8">
        <v>770.55</v>
      </c>
      <c r="T234" s="8">
        <v>196.14</v>
      </c>
      <c r="U234" s="125">
        <f t="shared" si="15"/>
        <v>4561.66</v>
      </c>
      <c r="W234" s="74" t="str">
        <f t="shared" si="16"/>
        <v>111001125889</v>
      </c>
      <c r="X234" s="94">
        <f>VLOOKUP(W234,Factors!$F$4:$H$6200,3,FALSE)</f>
        <v>8.5600000000000009E-2</v>
      </c>
      <c r="Y234" s="74" t="str">
        <f>VLOOKUP(W234,Factors!$F$4:$H$6200,2,FALSE)</f>
        <v>Sendout Volumes</v>
      </c>
      <c r="Z234" s="92">
        <f t="shared" si="17"/>
        <v>390.47809600000005</v>
      </c>
      <c r="AA234" s="92">
        <f t="shared" si="18"/>
        <v>4171.181904</v>
      </c>
      <c r="AB234" s="92">
        <f t="shared" si="19"/>
        <v>4561.66</v>
      </c>
    </row>
    <row r="235" spans="1:28" ht="15.75" thickBot="1" x14ac:dyDescent="0.3">
      <c r="A235" s="141" t="s">
        <v>580</v>
      </c>
      <c r="B235" s="4" t="s">
        <v>89</v>
      </c>
      <c r="C235" s="4" t="s">
        <v>90</v>
      </c>
      <c r="D235" s="4" t="s">
        <v>581</v>
      </c>
      <c r="E235" s="4" t="s">
        <v>582</v>
      </c>
      <c r="F235" s="4" t="s">
        <v>124</v>
      </c>
      <c r="G235" s="4" t="s">
        <v>125</v>
      </c>
      <c r="H235" s="4" t="s">
        <v>374</v>
      </c>
      <c r="I235" s="11"/>
      <c r="J235" s="11"/>
      <c r="K235" s="11"/>
      <c r="L235" s="11"/>
      <c r="M235" s="11"/>
      <c r="N235" s="11"/>
      <c r="O235" s="11"/>
      <c r="P235" s="10">
        <v>113</v>
      </c>
      <c r="Q235" s="11"/>
      <c r="R235" s="11"/>
      <c r="S235" s="11"/>
      <c r="T235" s="11"/>
      <c r="U235" s="125">
        <f t="shared" si="15"/>
        <v>113</v>
      </c>
      <c r="W235" s="74" t="str">
        <f t="shared" si="16"/>
        <v>111001125889</v>
      </c>
      <c r="X235" s="94">
        <f>VLOOKUP(W235,Factors!$F$4:$H$6200,3,FALSE)</f>
        <v>8.5600000000000009E-2</v>
      </c>
      <c r="Y235" s="74" t="str">
        <f>VLOOKUP(W235,Factors!$F$4:$H$6200,2,FALSE)</f>
        <v>Sendout Volumes</v>
      </c>
      <c r="Z235" s="92">
        <f t="shared" si="17"/>
        <v>9.6728000000000005</v>
      </c>
      <c r="AA235" s="92">
        <f t="shared" si="18"/>
        <v>103.3272</v>
      </c>
      <c r="AB235" s="92">
        <f t="shared" si="19"/>
        <v>113</v>
      </c>
    </row>
    <row r="236" spans="1:28" ht="15.75" thickBot="1" x14ac:dyDescent="0.3">
      <c r="A236" s="141" t="s">
        <v>580</v>
      </c>
      <c r="B236" s="4" t="s">
        <v>89</v>
      </c>
      <c r="C236" s="4" t="s">
        <v>90</v>
      </c>
      <c r="D236" s="4" t="s">
        <v>581</v>
      </c>
      <c r="E236" s="4" t="s">
        <v>582</v>
      </c>
      <c r="F236" s="4" t="s">
        <v>112</v>
      </c>
      <c r="G236" s="4" t="s">
        <v>113</v>
      </c>
      <c r="H236" s="4" t="s">
        <v>374</v>
      </c>
      <c r="I236" s="8">
        <v>1069.94</v>
      </c>
      <c r="J236" s="8">
        <v>976.9</v>
      </c>
      <c r="K236" s="8">
        <v>1062.3699999999999</v>
      </c>
      <c r="L236" s="8">
        <v>1110.67</v>
      </c>
      <c r="M236" s="8">
        <v>965.8</v>
      </c>
      <c r="N236" s="8">
        <v>1062.3800000000001</v>
      </c>
      <c r="O236" s="8">
        <v>1062.3499999999999</v>
      </c>
      <c r="P236" s="8">
        <v>1029.51</v>
      </c>
      <c r="Q236" s="8">
        <v>1573.1</v>
      </c>
      <c r="R236" s="8">
        <v>1094.5999999999999</v>
      </c>
      <c r="S236" s="8">
        <v>897.6</v>
      </c>
      <c r="T236" s="8">
        <v>856.8</v>
      </c>
      <c r="U236" s="125">
        <f t="shared" si="15"/>
        <v>12762.02</v>
      </c>
      <c r="W236" s="74" t="str">
        <f t="shared" si="16"/>
        <v>111001125889</v>
      </c>
      <c r="X236" s="94">
        <f>VLOOKUP(W236,Factors!$F$4:$H$6200,3,FALSE)</f>
        <v>8.5600000000000009E-2</v>
      </c>
      <c r="Y236" s="74" t="str">
        <f>VLOOKUP(W236,Factors!$F$4:$H$6200,2,FALSE)</f>
        <v>Sendout Volumes</v>
      </c>
      <c r="Z236" s="92">
        <f t="shared" si="17"/>
        <v>1092.4289120000001</v>
      </c>
      <c r="AA236" s="92">
        <f t="shared" si="18"/>
        <v>11669.591088000001</v>
      </c>
      <c r="AB236" s="92">
        <f t="shared" si="19"/>
        <v>12762.02</v>
      </c>
    </row>
    <row r="237" spans="1:28" ht="15.75" thickBot="1" x14ac:dyDescent="0.3">
      <c r="A237" s="141" t="s">
        <v>629</v>
      </c>
      <c r="B237" s="4" t="s">
        <v>89</v>
      </c>
      <c r="C237" s="4" t="s">
        <v>90</v>
      </c>
      <c r="D237" s="4" t="s">
        <v>630</v>
      </c>
      <c r="E237" s="4" t="s">
        <v>631</v>
      </c>
      <c r="F237" s="4" t="s">
        <v>118</v>
      </c>
      <c r="G237" s="4" t="s">
        <v>119</v>
      </c>
      <c r="H237" s="4" t="s">
        <v>632</v>
      </c>
      <c r="I237" s="7"/>
      <c r="J237" s="8">
        <v>383.4</v>
      </c>
      <c r="K237" s="7"/>
      <c r="L237" s="7"/>
      <c r="M237" s="7"/>
      <c r="N237" s="7"/>
      <c r="O237" s="7"/>
      <c r="P237" s="8">
        <v>309.54000000000002</v>
      </c>
      <c r="Q237" s="7"/>
      <c r="R237" s="7"/>
      <c r="S237" s="8">
        <v>180.4</v>
      </c>
      <c r="T237" s="7"/>
      <c r="U237" s="125">
        <f t="shared" si="15"/>
        <v>873.34</v>
      </c>
      <c r="W237" s="74" t="str">
        <f t="shared" si="16"/>
        <v>111001165893</v>
      </c>
      <c r="X237" s="94">
        <f>VLOOKUP(W237,Factors!$F$4:$H$6200,3,FALSE)</f>
        <v>8.5600000000000009E-2</v>
      </c>
      <c r="Y237" s="74" t="str">
        <f>VLOOKUP(W237,Factors!$F$4:$H$6200,2,FALSE)</f>
        <v>Sendout Volumes</v>
      </c>
      <c r="Z237" s="92">
        <f t="shared" si="17"/>
        <v>74.757904000000011</v>
      </c>
      <c r="AA237" s="92">
        <f t="shared" si="18"/>
        <v>798.58209599999998</v>
      </c>
      <c r="AB237" s="92">
        <f t="shared" si="19"/>
        <v>873.34</v>
      </c>
    </row>
    <row r="238" spans="1:28" ht="15.75" thickBot="1" x14ac:dyDescent="0.3">
      <c r="A238" s="141" t="s">
        <v>629</v>
      </c>
      <c r="B238" s="4" t="s">
        <v>89</v>
      </c>
      <c r="C238" s="4" t="s">
        <v>90</v>
      </c>
      <c r="D238" s="4" t="s">
        <v>630</v>
      </c>
      <c r="E238" s="4" t="s">
        <v>631</v>
      </c>
      <c r="F238" s="4" t="s">
        <v>120</v>
      </c>
      <c r="G238" s="4" t="s">
        <v>121</v>
      </c>
      <c r="H238" s="4" t="s">
        <v>632</v>
      </c>
      <c r="I238" s="10">
        <v>15591.6</v>
      </c>
      <c r="J238" s="10">
        <v>11928</v>
      </c>
      <c r="K238" s="10">
        <v>12381.6</v>
      </c>
      <c r="L238" s="10">
        <v>14504.16</v>
      </c>
      <c r="M238" s="10">
        <v>13089.12</v>
      </c>
      <c r="N238" s="10">
        <v>14504.16</v>
      </c>
      <c r="O238" s="10">
        <v>14857.92</v>
      </c>
      <c r="P238" s="10">
        <v>13089.12</v>
      </c>
      <c r="Q238" s="10">
        <v>14071.2</v>
      </c>
      <c r="R238" s="10">
        <v>13710.4</v>
      </c>
      <c r="S238" s="10">
        <v>12267.2</v>
      </c>
      <c r="T238" s="10">
        <v>13349.6</v>
      </c>
      <c r="U238" s="125">
        <f t="shared" si="15"/>
        <v>163344.08000000002</v>
      </c>
      <c r="W238" s="74" t="str">
        <f t="shared" si="16"/>
        <v>111001165893</v>
      </c>
      <c r="X238" s="94">
        <f>VLOOKUP(W238,Factors!$F$4:$H$6200,3,FALSE)</f>
        <v>8.5600000000000009E-2</v>
      </c>
      <c r="Y238" s="74" t="str">
        <f>VLOOKUP(W238,Factors!$F$4:$H$6200,2,FALSE)</f>
        <v>Sendout Volumes</v>
      </c>
      <c r="Z238" s="92">
        <f t="shared" si="17"/>
        <v>13982.253248000003</v>
      </c>
      <c r="AA238" s="92">
        <f t="shared" si="18"/>
        <v>149361.82675200002</v>
      </c>
      <c r="AB238" s="92">
        <f t="shared" si="19"/>
        <v>163344.08000000002</v>
      </c>
    </row>
    <row r="239" spans="1:28" ht="15.75" thickBot="1" x14ac:dyDescent="0.3">
      <c r="A239" s="141" t="s">
        <v>629</v>
      </c>
      <c r="B239" s="4" t="s">
        <v>89</v>
      </c>
      <c r="C239" s="4" t="s">
        <v>90</v>
      </c>
      <c r="D239" s="4" t="s">
        <v>630</v>
      </c>
      <c r="E239" s="4" t="s">
        <v>631</v>
      </c>
      <c r="F239" s="4" t="s">
        <v>122</v>
      </c>
      <c r="G239" s="4" t="s">
        <v>123</v>
      </c>
      <c r="H239" s="4" t="s">
        <v>632</v>
      </c>
      <c r="I239" s="8">
        <v>1442.31</v>
      </c>
      <c r="J239" s="8">
        <v>73.400000000000006</v>
      </c>
      <c r="K239" s="8">
        <v>414.56</v>
      </c>
      <c r="L239" s="8">
        <v>66.33</v>
      </c>
      <c r="M239" s="8">
        <v>66.33</v>
      </c>
      <c r="N239" s="8">
        <v>348.25</v>
      </c>
      <c r="O239" s="8">
        <v>497.52</v>
      </c>
      <c r="P239" s="13">
        <v>0</v>
      </c>
      <c r="Q239" s="8">
        <v>67.650000000000006</v>
      </c>
      <c r="R239" s="8">
        <v>161.56</v>
      </c>
      <c r="S239" s="8">
        <v>84.57</v>
      </c>
      <c r="T239" s="8">
        <v>152.22999999999999</v>
      </c>
      <c r="U239" s="125">
        <f t="shared" si="15"/>
        <v>3374.71</v>
      </c>
      <c r="W239" s="74" t="str">
        <f t="shared" si="16"/>
        <v>111001165893</v>
      </c>
      <c r="X239" s="94">
        <f>VLOOKUP(W239,Factors!$F$4:$H$6200,3,FALSE)</f>
        <v>8.5600000000000009E-2</v>
      </c>
      <c r="Y239" s="74" t="str">
        <f>VLOOKUP(W239,Factors!$F$4:$H$6200,2,FALSE)</f>
        <v>Sendout Volumes</v>
      </c>
      <c r="Z239" s="92">
        <f t="shared" si="17"/>
        <v>288.87517600000001</v>
      </c>
      <c r="AA239" s="92">
        <f t="shared" si="18"/>
        <v>3085.834824</v>
      </c>
      <c r="AB239" s="92">
        <f t="shared" si="19"/>
        <v>3374.71</v>
      </c>
    </row>
    <row r="240" spans="1:28" ht="15.75" thickBot="1" x14ac:dyDescent="0.3">
      <c r="A240" s="141" t="s">
        <v>629</v>
      </c>
      <c r="B240" s="4" t="s">
        <v>89</v>
      </c>
      <c r="C240" s="4" t="s">
        <v>90</v>
      </c>
      <c r="D240" s="4" t="s">
        <v>630</v>
      </c>
      <c r="E240" s="4" t="s">
        <v>631</v>
      </c>
      <c r="F240" s="4" t="s">
        <v>124</v>
      </c>
      <c r="G240" s="4" t="s">
        <v>125</v>
      </c>
      <c r="H240" s="4" t="s">
        <v>632</v>
      </c>
      <c r="I240" s="11"/>
      <c r="J240" s="11"/>
      <c r="K240" s="11"/>
      <c r="L240" s="10">
        <v>113</v>
      </c>
      <c r="M240" s="11"/>
      <c r="N240" s="11"/>
      <c r="O240" s="11"/>
      <c r="P240" s="11"/>
      <c r="Q240" s="11"/>
      <c r="R240" s="11"/>
      <c r="S240" s="11"/>
      <c r="T240" s="10">
        <v>174.42</v>
      </c>
      <c r="U240" s="125">
        <f t="shared" si="15"/>
        <v>287.41999999999996</v>
      </c>
      <c r="W240" s="74" t="str">
        <f t="shared" si="16"/>
        <v>111001165893</v>
      </c>
      <c r="X240" s="94">
        <f>VLOOKUP(W240,Factors!$F$4:$H$6200,3,FALSE)</f>
        <v>8.5600000000000009E-2</v>
      </c>
      <c r="Y240" s="74" t="str">
        <f>VLOOKUP(W240,Factors!$F$4:$H$6200,2,FALSE)</f>
        <v>Sendout Volumes</v>
      </c>
      <c r="Z240" s="92">
        <f t="shared" si="17"/>
        <v>24.603151999999998</v>
      </c>
      <c r="AA240" s="92">
        <f t="shared" si="18"/>
        <v>262.81684799999994</v>
      </c>
      <c r="AB240" s="92">
        <f t="shared" si="19"/>
        <v>287.41999999999996</v>
      </c>
    </row>
    <row r="241" spans="1:28" ht="15.75" thickBot="1" x14ac:dyDescent="0.3">
      <c r="A241" s="141" t="s">
        <v>629</v>
      </c>
      <c r="B241" s="4" t="s">
        <v>89</v>
      </c>
      <c r="C241" s="4" t="s">
        <v>90</v>
      </c>
      <c r="D241" s="4" t="s">
        <v>630</v>
      </c>
      <c r="E241" s="4" t="s">
        <v>631</v>
      </c>
      <c r="F241" s="4" t="s">
        <v>112</v>
      </c>
      <c r="G241" s="4" t="s">
        <v>113</v>
      </c>
      <c r="H241" s="4" t="s">
        <v>632</v>
      </c>
      <c r="I241" s="8">
        <v>2139.6799999999998</v>
      </c>
      <c r="J241" s="8">
        <v>1953.57</v>
      </c>
      <c r="K241" s="8">
        <v>2124.7399999999998</v>
      </c>
      <c r="L241" s="8">
        <v>2188.54</v>
      </c>
      <c r="M241" s="8">
        <v>1931.5</v>
      </c>
      <c r="N241" s="8">
        <v>2173.06</v>
      </c>
      <c r="O241" s="8">
        <v>2124.83</v>
      </c>
      <c r="P241" s="8">
        <v>2028.4</v>
      </c>
      <c r="Q241" s="8">
        <v>2167.13</v>
      </c>
      <c r="R241" s="8">
        <v>2265.5300000000002</v>
      </c>
      <c r="S241" s="8">
        <v>2068.6</v>
      </c>
      <c r="T241" s="8">
        <v>2190.7800000000002</v>
      </c>
      <c r="U241" s="125">
        <f t="shared" si="15"/>
        <v>25356.359999999997</v>
      </c>
      <c r="W241" s="74" t="str">
        <f t="shared" si="16"/>
        <v>111001165893</v>
      </c>
      <c r="X241" s="94">
        <f>VLOOKUP(W241,Factors!$F$4:$H$6200,3,FALSE)</f>
        <v>8.5600000000000009E-2</v>
      </c>
      <c r="Y241" s="74" t="str">
        <f>VLOOKUP(W241,Factors!$F$4:$H$6200,2,FALSE)</f>
        <v>Sendout Volumes</v>
      </c>
      <c r="Z241" s="92">
        <f t="shared" si="17"/>
        <v>2170.5044159999998</v>
      </c>
      <c r="AA241" s="92">
        <f t="shared" si="18"/>
        <v>23185.855583999997</v>
      </c>
      <c r="AB241" s="92">
        <f t="shared" si="19"/>
        <v>25356.359999999997</v>
      </c>
    </row>
    <row r="242" spans="1:28" ht="15.75" thickBot="1" x14ac:dyDescent="0.3">
      <c r="A242" s="141" t="s">
        <v>629</v>
      </c>
      <c r="B242" s="4" t="s">
        <v>89</v>
      </c>
      <c r="C242" s="4" t="s">
        <v>90</v>
      </c>
      <c r="D242" s="4" t="s">
        <v>643</v>
      </c>
      <c r="E242" s="4" t="s">
        <v>644</v>
      </c>
      <c r="F242" s="4" t="s">
        <v>118</v>
      </c>
      <c r="G242" s="4" t="s">
        <v>119</v>
      </c>
      <c r="H242" s="4" t="s">
        <v>645</v>
      </c>
      <c r="I242" s="10">
        <v>1384.5</v>
      </c>
      <c r="J242" s="10">
        <v>766.8</v>
      </c>
      <c r="K242" s="10">
        <v>862.29</v>
      </c>
      <c r="L242" s="10">
        <v>707.52</v>
      </c>
      <c r="M242" s="10">
        <v>198.99</v>
      </c>
      <c r="N242" s="10">
        <v>198.99</v>
      </c>
      <c r="O242" s="10">
        <v>1149.72</v>
      </c>
      <c r="P242" s="10">
        <v>176.88</v>
      </c>
      <c r="Q242" s="10">
        <v>451</v>
      </c>
      <c r="R242" s="11"/>
      <c r="S242" s="10">
        <v>180.4</v>
      </c>
      <c r="T242" s="10">
        <v>1059.8499999999999</v>
      </c>
      <c r="U242" s="125">
        <f t="shared" si="15"/>
        <v>7136.9400000000005</v>
      </c>
      <c r="W242" s="74" t="str">
        <f t="shared" si="16"/>
        <v>111001345893</v>
      </c>
      <c r="X242" s="94">
        <f>VLOOKUP(W242,Factors!$F$4:$H$6200,3,FALSE)</f>
        <v>8.5600000000000009E-2</v>
      </c>
      <c r="Y242" s="74" t="str">
        <f>VLOOKUP(W242,Factors!$F$4:$H$6200,2,FALSE)</f>
        <v>Sendout Volumes</v>
      </c>
      <c r="Z242" s="92">
        <f t="shared" si="17"/>
        <v>610.92206400000009</v>
      </c>
      <c r="AA242" s="92">
        <f t="shared" si="18"/>
        <v>6526.0179360000002</v>
      </c>
      <c r="AB242" s="92">
        <f t="shared" si="19"/>
        <v>7136.9400000000005</v>
      </c>
    </row>
    <row r="243" spans="1:28" ht="15.75" thickBot="1" x14ac:dyDescent="0.3">
      <c r="A243" s="141" t="s">
        <v>629</v>
      </c>
      <c r="B243" s="4" t="s">
        <v>89</v>
      </c>
      <c r="C243" s="4" t="s">
        <v>90</v>
      </c>
      <c r="D243" s="4" t="s">
        <v>643</v>
      </c>
      <c r="E243" s="4" t="s">
        <v>644</v>
      </c>
      <c r="F243" s="4" t="s">
        <v>120</v>
      </c>
      <c r="G243" s="4" t="s">
        <v>121</v>
      </c>
      <c r="H243" s="4" t="s">
        <v>645</v>
      </c>
      <c r="I243" s="8">
        <v>20405.400000000001</v>
      </c>
      <c r="J243" s="8">
        <v>14313.6</v>
      </c>
      <c r="K243" s="8">
        <v>17688.02</v>
      </c>
      <c r="L243" s="8">
        <v>19058.82</v>
      </c>
      <c r="M243" s="8">
        <v>20075.88</v>
      </c>
      <c r="N243" s="8">
        <v>20805.509999999998</v>
      </c>
      <c r="O243" s="8">
        <v>22994.41</v>
      </c>
      <c r="P243" s="8">
        <v>19103.04</v>
      </c>
      <c r="Q243" s="8">
        <v>21151.91</v>
      </c>
      <c r="R243" s="8">
        <v>20204.8</v>
      </c>
      <c r="S243" s="8">
        <v>19438.099999999999</v>
      </c>
      <c r="T243" s="8">
        <v>21287.200000000001</v>
      </c>
      <c r="U243" s="125">
        <f t="shared" si="15"/>
        <v>236526.69</v>
      </c>
      <c r="W243" s="74" t="str">
        <f t="shared" si="16"/>
        <v>111001345893</v>
      </c>
      <c r="X243" s="94">
        <f>VLOOKUP(W243,Factors!$F$4:$H$6200,3,FALSE)</f>
        <v>8.5600000000000009E-2</v>
      </c>
      <c r="Y243" s="74" t="str">
        <f>VLOOKUP(W243,Factors!$F$4:$H$6200,2,FALSE)</f>
        <v>Sendout Volumes</v>
      </c>
      <c r="Z243" s="92">
        <f t="shared" si="17"/>
        <v>20246.684664000004</v>
      </c>
      <c r="AA243" s="92">
        <f t="shared" si="18"/>
        <v>216280.005336</v>
      </c>
      <c r="AB243" s="92">
        <f t="shared" si="19"/>
        <v>236526.69</v>
      </c>
    </row>
    <row r="244" spans="1:28" ht="15.75" thickBot="1" x14ac:dyDescent="0.3">
      <c r="A244" s="141" t="s">
        <v>629</v>
      </c>
      <c r="B244" s="4" t="s">
        <v>89</v>
      </c>
      <c r="C244" s="4" t="s">
        <v>90</v>
      </c>
      <c r="D244" s="4" t="s">
        <v>643</v>
      </c>
      <c r="E244" s="4" t="s">
        <v>644</v>
      </c>
      <c r="F244" s="4" t="s">
        <v>122</v>
      </c>
      <c r="G244" s="4" t="s">
        <v>123</v>
      </c>
      <c r="H244" s="4" t="s">
        <v>645</v>
      </c>
      <c r="I244" s="10">
        <v>6273.51</v>
      </c>
      <c r="J244" s="10">
        <v>3961.81</v>
      </c>
      <c r="K244" s="10">
        <v>7058.44</v>
      </c>
      <c r="L244" s="10">
        <v>6072.59</v>
      </c>
      <c r="M244" s="10">
        <v>6073.7</v>
      </c>
      <c r="N244" s="10">
        <v>6666.2</v>
      </c>
      <c r="O244" s="10">
        <v>7611.47</v>
      </c>
      <c r="P244" s="10">
        <v>5721.08</v>
      </c>
      <c r="Q244" s="10">
        <v>6173.19</v>
      </c>
      <c r="R244" s="10">
        <v>4211.29</v>
      </c>
      <c r="S244" s="10">
        <v>5922.05</v>
      </c>
      <c r="T244" s="10">
        <v>6071.7</v>
      </c>
      <c r="U244" s="125">
        <f t="shared" si="15"/>
        <v>71817.03</v>
      </c>
      <c r="W244" s="74" t="str">
        <f t="shared" si="16"/>
        <v>111001345893</v>
      </c>
      <c r="X244" s="94">
        <f>VLOOKUP(W244,Factors!$F$4:$H$6200,3,FALSE)</f>
        <v>8.5600000000000009E-2</v>
      </c>
      <c r="Y244" s="74" t="str">
        <f>VLOOKUP(W244,Factors!$F$4:$H$6200,2,FALSE)</f>
        <v>Sendout Volumes</v>
      </c>
      <c r="Z244" s="92">
        <f t="shared" si="17"/>
        <v>6147.5377680000001</v>
      </c>
      <c r="AA244" s="92">
        <f t="shared" si="18"/>
        <v>65669.492232000004</v>
      </c>
      <c r="AB244" s="92">
        <f t="shared" si="19"/>
        <v>71817.03</v>
      </c>
    </row>
    <row r="245" spans="1:28" ht="15.75" thickBot="1" x14ac:dyDescent="0.3">
      <c r="A245" s="141" t="s">
        <v>629</v>
      </c>
      <c r="B245" s="4" t="s">
        <v>89</v>
      </c>
      <c r="C245" s="4" t="s">
        <v>90</v>
      </c>
      <c r="D245" s="4" t="s">
        <v>643</v>
      </c>
      <c r="E245" s="4" t="s">
        <v>644</v>
      </c>
      <c r="F245" s="4" t="s">
        <v>124</v>
      </c>
      <c r="G245" s="4" t="s">
        <v>125</v>
      </c>
      <c r="H245" s="4" t="s">
        <v>645</v>
      </c>
      <c r="I245" s="7"/>
      <c r="J245" s="8">
        <v>225.1</v>
      </c>
      <c r="K245" s="8">
        <v>626</v>
      </c>
      <c r="L245" s="8">
        <v>284</v>
      </c>
      <c r="M245" s="7"/>
      <c r="N245" s="7"/>
      <c r="O245" s="7"/>
      <c r="P245" s="8">
        <v>690</v>
      </c>
      <c r="Q245" s="7"/>
      <c r="R245" s="7"/>
      <c r="S245" s="7"/>
      <c r="T245" s="7"/>
      <c r="U245" s="125">
        <f t="shared" si="15"/>
        <v>1825.1</v>
      </c>
      <c r="W245" s="74" t="str">
        <f t="shared" si="16"/>
        <v>111001345893</v>
      </c>
      <c r="X245" s="94">
        <f>VLOOKUP(W245,Factors!$F$4:$H$6200,3,FALSE)</f>
        <v>8.5600000000000009E-2</v>
      </c>
      <c r="Y245" s="74" t="str">
        <f>VLOOKUP(W245,Factors!$F$4:$H$6200,2,FALSE)</f>
        <v>Sendout Volumes</v>
      </c>
      <c r="Z245" s="92">
        <f t="shared" si="17"/>
        <v>156.22856000000002</v>
      </c>
      <c r="AA245" s="92">
        <f t="shared" si="18"/>
        <v>1668.8714399999999</v>
      </c>
      <c r="AB245" s="92">
        <f t="shared" si="19"/>
        <v>1825.1</v>
      </c>
    </row>
    <row r="246" spans="1:28" ht="15.75" thickBot="1" x14ac:dyDescent="0.3">
      <c r="A246" s="141" t="s">
        <v>629</v>
      </c>
      <c r="B246" s="4" t="s">
        <v>89</v>
      </c>
      <c r="C246" s="4" t="s">
        <v>90</v>
      </c>
      <c r="D246" s="4" t="s">
        <v>643</v>
      </c>
      <c r="E246" s="4" t="s">
        <v>644</v>
      </c>
      <c r="F246" s="4" t="s">
        <v>112</v>
      </c>
      <c r="G246" s="4" t="s">
        <v>113</v>
      </c>
      <c r="H246" s="4" t="s">
        <v>645</v>
      </c>
      <c r="I246" s="10">
        <v>3256.24</v>
      </c>
      <c r="J246" s="10">
        <v>2961.41</v>
      </c>
      <c r="K246" s="10">
        <v>3272.51</v>
      </c>
      <c r="L246" s="10">
        <v>3370.73</v>
      </c>
      <c r="M246" s="10">
        <v>2897.34</v>
      </c>
      <c r="N246" s="10">
        <v>3187.14</v>
      </c>
      <c r="O246" s="10">
        <v>3187.13</v>
      </c>
      <c r="P246" s="10">
        <v>3136.34</v>
      </c>
      <c r="Q246" s="10">
        <v>3201.22</v>
      </c>
      <c r="R246" s="10">
        <v>3447.5</v>
      </c>
      <c r="S246" s="10">
        <v>3096.51</v>
      </c>
      <c r="T246" s="10">
        <v>3305.87</v>
      </c>
      <c r="U246" s="125">
        <f t="shared" si="15"/>
        <v>38319.94</v>
      </c>
      <c r="W246" s="74" t="str">
        <f t="shared" si="16"/>
        <v>111001345893</v>
      </c>
      <c r="X246" s="94">
        <f>VLOOKUP(W246,Factors!$F$4:$H$6200,3,FALSE)</f>
        <v>8.5600000000000009E-2</v>
      </c>
      <c r="Y246" s="74" t="str">
        <f>VLOOKUP(W246,Factors!$F$4:$H$6200,2,FALSE)</f>
        <v>Sendout Volumes</v>
      </c>
      <c r="Z246" s="92">
        <f t="shared" si="17"/>
        <v>3280.1868640000007</v>
      </c>
      <c r="AA246" s="92">
        <f t="shared" si="18"/>
        <v>35039.753135999999</v>
      </c>
      <c r="AB246" s="92">
        <f t="shared" si="19"/>
        <v>38319.94</v>
      </c>
    </row>
    <row r="247" spans="1:28" ht="15.75" thickBot="1" x14ac:dyDescent="0.3">
      <c r="A247" s="141" t="s">
        <v>629</v>
      </c>
      <c r="B247" s="4" t="s">
        <v>493</v>
      </c>
      <c r="C247" s="4" t="s">
        <v>494</v>
      </c>
      <c r="D247" s="4" t="s">
        <v>666</v>
      </c>
      <c r="E247" s="4" t="s">
        <v>667</v>
      </c>
      <c r="F247" s="4" t="s">
        <v>108</v>
      </c>
      <c r="G247" s="4" t="s">
        <v>109</v>
      </c>
      <c r="H247" s="4" t="s">
        <v>668</v>
      </c>
      <c r="I247" s="8">
        <v>17775.03</v>
      </c>
      <c r="J247" s="8">
        <v>16251.89</v>
      </c>
      <c r="K247" s="8">
        <v>15833.7</v>
      </c>
      <c r="L247" s="8">
        <v>18124.38</v>
      </c>
      <c r="M247" s="8">
        <v>16312.56</v>
      </c>
      <c r="N247" s="8">
        <v>18679.259999999998</v>
      </c>
      <c r="O247" s="8">
        <v>20871.28</v>
      </c>
      <c r="P247" s="8">
        <v>19329.52</v>
      </c>
      <c r="Q247" s="8">
        <v>20420.77</v>
      </c>
      <c r="R247" s="8">
        <v>17028.82</v>
      </c>
      <c r="S247" s="8">
        <v>11510.66</v>
      </c>
      <c r="T247" s="8">
        <v>15438.9</v>
      </c>
      <c r="U247" s="125">
        <f t="shared" si="15"/>
        <v>207576.77</v>
      </c>
      <c r="W247" s="74" t="str">
        <f t="shared" si="16"/>
        <v>120111340893</v>
      </c>
      <c r="X247" s="94">
        <f>VLOOKUP(W247,Factors!$F$4:$H$6200,3,FALSE)</f>
        <v>0.11639999999999995</v>
      </c>
      <c r="Y247" s="74" t="str">
        <f>VLOOKUP(W247,Factors!$F$4:$H$6200,2,FALSE)</f>
        <v>Customers-Res</v>
      </c>
      <c r="Z247" s="92">
        <f t="shared" si="17"/>
        <v>24161.936027999989</v>
      </c>
      <c r="AA247" s="92">
        <f t="shared" si="18"/>
        <v>183414.83397199999</v>
      </c>
      <c r="AB247" s="92">
        <f t="shared" si="19"/>
        <v>207576.77</v>
      </c>
    </row>
    <row r="248" spans="1:28" ht="15.75" thickBot="1" x14ac:dyDescent="0.3">
      <c r="A248" s="141" t="s">
        <v>629</v>
      </c>
      <c r="B248" s="4" t="s">
        <v>493</v>
      </c>
      <c r="C248" s="4" t="s">
        <v>494</v>
      </c>
      <c r="D248" s="4" t="s">
        <v>666</v>
      </c>
      <c r="E248" s="4" t="s">
        <v>667</v>
      </c>
      <c r="F248" s="4" t="s">
        <v>112</v>
      </c>
      <c r="G248" s="4" t="s">
        <v>113</v>
      </c>
      <c r="H248" s="4" t="s">
        <v>668</v>
      </c>
      <c r="I248" s="10">
        <v>2765.95</v>
      </c>
      <c r="J248" s="10">
        <v>2765.93</v>
      </c>
      <c r="K248" s="10">
        <v>2765.94</v>
      </c>
      <c r="L248" s="10">
        <v>2765.93</v>
      </c>
      <c r="M248" s="10">
        <v>2765.92</v>
      </c>
      <c r="N248" s="10">
        <v>2848.93</v>
      </c>
      <c r="O248" s="10">
        <v>2848.94</v>
      </c>
      <c r="P248" s="10">
        <v>2848.94</v>
      </c>
      <c r="Q248" s="10">
        <v>2848.94</v>
      </c>
      <c r="R248" s="10">
        <v>2848.92</v>
      </c>
      <c r="S248" s="10">
        <v>2848.92</v>
      </c>
      <c r="T248" s="10">
        <v>2848.91</v>
      </c>
      <c r="U248" s="125">
        <f t="shared" si="15"/>
        <v>33772.17</v>
      </c>
      <c r="W248" s="74" t="str">
        <f t="shared" si="16"/>
        <v>120111340893</v>
      </c>
      <c r="X248" s="94">
        <f>VLOOKUP(W248,Factors!$F$4:$H$6200,3,FALSE)</f>
        <v>0.11639999999999995</v>
      </c>
      <c r="Y248" s="74" t="str">
        <f>VLOOKUP(W248,Factors!$F$4:$H$6200,2,FALSE)</f>
        <v>Customers-Res</v>
      </c>
      <c r="Z248" s="92">
        <f t="shared" si="17"/>
        <v>3931.080587999998</v>
      </c>
      <c r="AA248" s="92">
        <f t="shared" si="18"/>
        <v>29841.089412000001</v>
      </c>
      <c r="AB248" s="92">
        <f t="shared" si="19"/>
        <v>33772.17</v>
      </c>
    </row>
    <row r="249" spans="1:28" ht="15.75" thickBot="1" x14ac:dyDescent="0.3">
      <c r="A249" s="141" t="s">
        <v>629</v>
      </c>
      <c r="B249" s="4" t="s">
        <v>493</v>
      </c>
      <c r="C249" s="4" t="s">
        <v>494</v>
      </c>
      <c r="D249" s="4" t="s">
        <v>674</v>
      </c>
      <c r="E249" s="4" t="s">
        <v>662</v>
      </c>
      <c r="F249" s="4" t="s">
        <v>108</v>
      </c>
      <c r="G249" s="4" t="s">
        <v>109</v>
      </c>
      <c r="H249" s="4" t="s">
        <v>675</v>
      </c>
      <c r="I249" s="10">
        <v>6749.14</v>
      </c>
      <c r="J249" s="10">
        <v>4735.45</v>
      </c>
      <c r="K249" s="10">
        <v>4306.6099999999997</v>
      </c>
      <c r="L249" s="10">
        <v>6898.29</v>
      </c>
      <c r="M249" s="10">
        <v>5891.45</v>
      </c>
      <c r="N249" s="10">
        <v>6721.29</v>
      </c>
      <c r="O249" s="10">
        <v>6797.99</v>
      </c>
      <c r="P249" s="10">
        <v>5875.93</v>
      </c>
      <c r="Q249" s="10">
        <v>6058.64</v>
      </c>
      <c r="R249" s="10">
        <v>6308.39</v>
      </c>
      <c r="S249" s="10">
        <v>3379.66</v>
      </c>
      <c r="T249" s="10">
        <v>7999.36</v>
      </c>
      <c r="U249" s="125">
        <f t="shared" si="15"/>
        <v>71722.2</v>
      </c>
      <c r="W249" s="74" t="str">
        <f t="shared" si="16"/>
        <v>120111530893</v>
      </c>
      <c r="X249" s="94">
        <f>VLOOKUP(W249,Factors!$F$4:$H$6200,3,FALSE)</f>
        <v>0.1048</v>
      </c>
      <c r="Y249" s="74" t="str">
        <f>VLOOKUP(W249,Factors!$F$4:$H$6200,2,FALSE)</f>
        <v>Customers-Comm</v>
      </c>
      <c r="Z249" s="92">
        <f t="shared" si="17"/>
        <v>7516.4865600000003</v>
      </c>
      <c r="AA249" s="92">
        <f t="shared" si="18"/>
        <v>64205.71344</v>
      </c>
      <c r="AB249" s="92">
        <f t="shared" si="19"/>
        <v>71722.2</v>
      </c>
    </row>
    <row r="250" spans="1:28" ht="15.75" thickBot="1" x14ac:dyDescent="0.3">
      <c r="A250" s="141" t="s">
        <v>629</v>
      </c>
      <c r="B250" s="4" t="s">
        <v>493</v>
      </c>
      <c r="C250" s="4" t="s">
        <v>494</v>
      </c>
      <c r="D250" s="4" t="s">
        <v>674</v>
      </c>
      <c r="E250" s="4" t="s">
        <v>662</v>
      </c>
      <c r="F250" s="4" t="s">
        <v>529</v>
      </c>
      <c r="G250" s="4" t="s">
        <v>530</v>
      </c>
      <c r="H250" s="4" t="s">
        <v>675</v>
      </c>
      <c r="I250" s="8">
        <v>391.53</v>
      </c>
      <c r="J250" s="8">
        <v>-0.01</v>
      </c>
      <c r="K250" s="8">
        <v>1454.21</v>
      </c>
      <c r="L250" s="8">
        <v>111.87</v>
      </c>
      <c r="M250" s="8">
        <v>1803.82</v>
      </c>
      <c r="N250" s="8">
        <v>1080.19</v>
      </c>
      <c r="O250" s="8">
        <v>2592.42</v>
      </c>
      <c r="P250" s="8">
        <v>2707.57</v>
      </c>
      <c r="Q250" s="8">
        <v>1613.07</v>
      </c>
      <c r="R250" s="8">
        <v>1195.4100000000001</v>
      </c>
      <c r="S250" s="8">
        <v>619.28</v>
      </c>
      <c r="T250" s="8">
        <v>158.43</v>
      </c>
      <c r="U250" s="125">
        <f t="shared" si="15"/>
        <v>13727.79</v>
      </c>
      <c r="W250" s="74" t="str">
        <f t="shared" si="16"/>
        <v>120111530893</v>
      </c>
      <c r="X250" s="94">
        <f>VLOOKUP(W250,Factors!$F$4:$H$6200,3,FALSE)</f>
        <v>0.1048</v>
      </c>
      <c r="Y250" s="74" t="str">
        <f>VLOOKUP(W250,Factors!$F$4:$H$6200,2,FALSE)</f>
        <v>Customers-Comm</v>
      </c>
      <c r="Z250" s="92">
        <f t="shared" si="17"/>
        <v>1438.6723920000002</v>
      </c>
      <c r="AA250" s="92">
        <f t="shared" si="18"/>
        <v>12289.117608</v>
      </c>
      <c r="AB250" s="92">
        <f t="shared" si="19"/>
        <v>13727.79</v>
      </c>
    </row>
    <row r="251" spans="1:28" ht="15.75" thickBot="1" x14ac:dyDescent="0.3">
      <c r="A251" s="141" t="s">
        <v>629</v>
      </c>
      <c r="B251" s="4" t="s">
        <v>493</v>
      </c>
      <c r="C251" s="4" t="s">
        <v>494</v>
      </c>
      <c r="D251" s="4" t="s">
        <v>674</v>
      </c>
      <c r="E251" s="4" t="s">
        <v>662</v>
      </c>
      <c r="F251" s="4" t="s">
        <v>118</v>
      </c>
      <c r="G251" s="4" t="s">
        <v>119</v>
      </c>
      <c r="H251" s="4" t="s">
        <v>675</v>
      </c>
      <c r="I251" s="11"/>
      <c r="J251" s="11"/>
      <c r="K251" s="11"/>
      <c r="L251" s="11"/>
      <c r="M251" s="10">
        <v>129.19999999999999</v>
      </c>
      <c r="N251" s="14">
        <v>0</v>
      </c>
      <c r="O251" s="11"/>
      <c r="P251" s="11"/>
      <c r="Q251" s="11"/>
      <c r="R251" s="11"/>
      <c r="S251" s="11"/>
      <c r="T251" s="11"/>
      <c r="U251" s="125">
        <f t="shared" si="15"/>
        <v>129.19999999999999</v>
      </c>
      <c r="W251" s="74" t="str">
        <f t="shared" si="16"/>
        <v>120111530893</v>
      </c>
      <c r="X251" s="94">
        <f>VLOOKUP(W251,Factors!$F$4:$H$6200,3,FALSE)</f>
        <v>0.1048</v>
      </c>
      <c r="Y251" s="74" t="str">
        <f>VLOOKUP(W251,Factors!$F$4:$H$6200,2,FALSE)</f>
        <v>Customers-Comm</v>
      </c>
      <c r="Z251" s="92">
        <f t="shared" si="17"/>
        <v>13.54016</v>
      </c>
      <c r="AA251" s="92">
        <f t="shared" si="18"/>
        <v>115.65983999999999</v>
      </c>
      <c r="AB251" s="92">
        <f t="shared" si="19"/>
        <v>129.19999999999999</v>
      </c>
    </row>
    <row r="252" spans="1:28" ht="15.75" thickBot="1" x14ac:dyDescent="0.3">
      <c r="A252" s="141" t="s">
        <v>629</v>
      </c>
      <c r="B252" s="4" t="s">
        <v>493</v>
      </c>
      <c r="C252" s="4" t="s">
        <v>494</v>
      </c>
      <c r="D252" s="4" t="s">
        <v>674</v>
      </c>
      <c r="E252" s="4" t="s">
        <v>662</v>
      </c>
      <c r="F252" s="4" t="s">
        <v>120</v>
      </c>
      <c r="G252" s="4" t="s">
        <v>121</v>
      </c>
      <c r="H252" s="4" t="s">
        <v>675</v>
      </c>
      <c r="I252" s="8">
        <v>24730.71</v>
      </c>
      <c r="J252" s="8">
        <v>21804.74</v>
      </c>
      <c r="K252" s="8">
        <v>22427.31</v>
      </c>
      <c r="L252" s="8">
        <v>26024.25</v>
      </c>
      <c r="M252" s="8">
        <v>23803.9</v>
      </c>
      <c r="N252" s="8">
        <v>38442.28</v>
      </c>
      <c r="O252" s="8">
        <v>36033.550000000003</v>
      </c>
      <c r="P252" s="8">
        <v>33649.51</v>
      </c>
      <c r="Q252" s="8">
        <v>34856.65</v>
      </c>
      <c r="R252" s="8">
        <v>31124.19</v>
      </c>
      <c r="S252" s="8">
        <v>35194.18</v>
      </c>
      <c r="T252" s="8">
        <v>28556.26</v>
      </c>
      <c r="U252" s="125">
        <f t="shared" si="15"/>
        <v>356647.52999999997</v>
      </c>
      <c r="W252" s="74" t="str">
        <f t="shared" si="16"/>
        <v>120111530893</v>
      </c>
      <c r="X252" s="94">
        <f>VLOOKUP(W252,Factors!$F$4:$H$6200,3,FALSE)</f>
        <v>0.1048</v>
      </c>
      <c r="Y252" s="74" t="str">
        <f>VLOOKUP(W252,Factors!$F$4:$H$6200,2,FALSE)</f>
        <v>Customers-Comm</v>
      </c>
      <c r="Z252" s="92">
        <f t="shared" si="17"/>
        <v>37376.661143999998</v>
      </c>
      <c r="AA252" s="92">
        <f t="shared" si="18"/>
        <v>319270.86885599996</v>
      </c>
      <c r="AB252" s="92">
        <f t="shared" si="19"/>
        <v>356647.52999999997</v>
      </c>
    </row>
    <row r="253" spans="1:28" ht="15.75" thickBot="1" x14ac:dyDescent="0.3">
      <c r="A253" s="141" t="s">
        <v>629</v>
      </c>
      <c r="B253" s="4" t="s">
        <v>493</v>
      </c>
      <c r="C253" s="4" t="s">
        <v>494</v>
      </c>
      <c r="D253" s="4" t="s">
        <v>674</v>
      </c>
      <c r="E253" s="4" t="s">
        <v>662</v>
      </c>
      <c r="F253" s="4" t="s">
        <v>122</v>
      </c>
      <c r="G253" s="4" t="s">
        <v>123</v>
      </c>
      <c r="H253" s="4" t="s">
        <v>675</v>
      </c>
      <c r="I253" s="10">
        <v>1011.24</v>
      </c>
      <c r="J253" s="10">
        <v>875.71</v>
      </c>
      <c r="K253" s="10">
        <v>2190.41</v>
      </c>
      <c r="L253" s="10">
        <v>1790.37</v>
      </c>
      <c r="M253" s="10">
        <v>4044.01</v>
      </c>
      <c r="N253" s="10">
        <v>4727.83</v>
      </c>
      <c r="O253" s="10">
        <v>2612.2199999999998</v>
      </c>
      <c r="P253" s="10">
        <v>2106.9899999999998</v>
      </c>
      <c r="Q253" s="10">
        <v>2093.73</v>
      </c>
      <c r="R253" s="10">
        <v>1564.45</v>
      </c>
      <c r="S253" s="10">
        <v>2147.06</v>
      </c>
      <c r="T253" s="10">
        <v>1370.24</v>
      </c>
      <c r="U253" s="125">
        <f t="shared" si="15"/>
        <v>26534.260000000002</v>
      </c>
      <c r="W253" s="74" t="str">
        <f t="shared" si="16"/>
        <v>120111530893</v>
      </c>
      <c r="X253" s="94">
        <f>VLOOKUP(W253,Factors!$F$4:$H$6200,3,FALSE)</f>
        <v>0.1048</v>
      </c>
      <c r="Y253" s="74" t="str">
        <f>VLOOKUP(W253,Factors!$F$4:$H$6200,2,FALSE)</f>
        <v>Customers-Comm</v>
      </c>
      <c r="Z253" s="92">
        <f t="shared" si="17"/>
        <v>2780.7904480000002</v>
      </c>
      <c r="AA253" s="92">
        <f t="shared" si="18"/>
        <v>23753.469552000002</v>
      </c>
      <c r="AB253" s="92">
        <f t="shared" si="19"/>
        <v>26534.260000000002</v>
      </c>
    </row>
    <row r="254" spans="1:28" ht="15.75" thickBot="1" x14ac:dyDescent="0.3">
      <c r="A254" s="141" t="s">
        <v>629</v>
      </c>
      <c r="B254" s="4" t="s">
        <v>493</v>
      </c>
      <c r="C254" s="4" t="s">
        <v>494</v>
      </c>
      <c r="D254" s="4" t="s">
        <v>674</v>
      </c>
      <c r="E254" s="4" t="s">
        <v>662</v>
      </c>
      <c r="F254" s="4" t="s">
        <v>112</v>
      </c>
      <c r="G254" s="4" t="s">
        <v>113</v>
      </c>
      <c r="H254" s="4" t="s">
        <v>675</v>
      </c>
      <c r="I254" s="8">
        <v>4859.3599999999997</v>
      </c>
      <c r="J254" s="8">
        <v>4365.7299999999996</v>
      </c>
      <c r="K254" s="8">
        <v>4542.88</v>
      </c>
      <c r="L254" s="8">
        <v>5049.2299999999996</v>
      </c>
      <c r="M254" s="8">
        <v>4216.5600000000004</v>
      </c>
      <c r="N254" s="8">
        <v>6455.58</v>
      </c>
      <c r="O254" s="8">
        <v>6389.96</v>
      </c>
      <c r="P254" s="8">
        <v>6002.32</v>
      </c>
      <c r="Q254" s="8">
        <v>5983.21</v>
      </c>
      <c r="R254" s="8">
        <v>6108.56</v>
      </c>
      <c r="S254" s="8">
        <v>5975.27</v>
      </c>
      <c r="T254" s="8">
        <v>6524.78</v>
      </c>
      <c r="U254" s="125">
        <f t="shared" si="15"/>
        <v>66473.440000000002</v>
      </c>
      <c r="W254" s="74" t="str">
        <f t="shared" si="16"/>
        <v>120111530893</v>
      </c>
      <c r="X254" s="94">
        <f>VLOOKUP(W254,Factors!$F$4:$H$6200,3,FALSE)</f>
        <v>0.1048</v>
      </c>
      <c r="Y254" s="74" t="str">
        <f>VLOOKUP(W254,Factors!$F$4:$H$6200,2,FALSE)</f>
        <v>Customers-Comm</v>
      </c>
      <c r="Z254" s="92">
        <f t="shared" si="17"/>
        <v>6966.4165120000007</v>
      </c>
      <c r="AA254" s="92">
        <f t="shared" si="18"/>
        <v>59507.023487999999</v>
      </c>
      <c r="AB254" s="92">
        <f t="shared" si="19"/>
        <v>66473.440000000002</v>
      </c>
    </row>
    <row r="255" spans="1:28" ht="15.75" thickBot="1" x14ac:dyDescent="0.3">
      <c r="A255" s="141" t="s">
        <v>629</v>
      </c>
      <c r="B255" s="4" t="s">
        <v>267</v>
      </c>
      <c r="C255" s="4" t="s">
        <v>268</v>
      </c>
      <c r="D255" s="4" t="s">
        <v>640</v>
      </c>
      <c r="E255" s="4" t="s">
        <v>641</v>
      </c>
      <c r="F255" s="4" t="s">
        <v>118</v>
      </c>
      <c r="G255" s="4" t="s">
        <v>119</v>
      </c>
      <c r="H255" s="4" t="s">
        <v>642</v>
      </c>
      <c r="I255" s="11"/>
      <c r="J255" s="11"/>
      <c r="K255" s="11"/>
      <c r="L255" s="11"/>
      <c r="M255" s="10">
        <v>390</v>
      </c>
      <c r="N255" s="11"/>
      <c r="O255" s="11"/>
      <c r="P255" s="11"/>
      <c r="Q255" s="11"/>
      <c r="R255" s="11"/>
      <c r="S255" s="11"/>
      <c r="T255" s="11"/>
      <c r="U255" s="125">
        <f t="shared" si="15"/>
        <v>390</v>
      </c>
      <c r="W255" s="74" t="str">
        <f t="shared" si="16"/>
        <v>141001335893</v>
      </c>
      <c r="X255" s="94">
        <f>VLOOKUP(W255,Factors!$F$4:$H$6200,3,FALSE)</f>
        <v>1.2220987243040216E-2</v>
      </c>
      <c r="Y255" s="74" t="str">
        <f>VLOOKUP(W255,Factors!$F$4:$H$6200,2,FALSE)</f>
        <v>Transmission</v>
      </c>
      <c r="Z255" s="92">
        <f t="shared" si="17"/>
        <v>4.7661850247856838</v>
      </c>
      <c r="AA255" s="92">
        <f t="shared" si="18"/>
        <v>385.23381497521433</v>
      </c>
      <c r="AB255" s="92">
        <f t="shared" si="19"/>
        <v>390</v>
      </c>
    </row>
    <row r="256" spans="1:28" ht="15.75" thickBot="1" x14ac:dyDescent="0.3">
      <c r="A256" s="141" t="s">
        <v>629</v>
      </c>
      <c r="B256" s="4" t="s">
        <v>267</v>
      </c>
      <c r="C256" s="4" t="s">
        <v>268</v>
      </c>
      <c r="D256" s="4" t="s">
        <v>640</v>
      </c>
      <c r="E256" s="4" t="s">
        <v>641</v>
      </c>
      <c r="F256" s="4" t="s">
        <v>120</v>
      </c>
      <c r="G256" s="4" t="s">
        <v>121</v>
      </c>
      <c r="H256" s="4" t="s">
        <v>642</v>
      </c>
      <c r="I256" s="8">
        <v>6975.44</v>
      </c>
      <c r="J256" s="8">
        <v>5762.32</v>
      </c>
      <c r="K256" s="8">
        <v>6240</v>
      </c>
      <c r="L256" s="8">
        <v>6864</v>
      </c>
      <c r="M256" s="8">
        <v>5928</v>
      </c>
      <c r="N256" s="8">
        <v>6864</v>
      </c>
      <c r="O256" s="8">
        <v>6864</v>
      </c>
      <c r="P256" s="8">
        <v>6240</v>
      </c>
      <c r="Q256" s="8">
        <v>5410.08</v>
      </c>
      <c r="R256" s="8">
        <v>5091.84</v>
      </c>
      <c r="S256" s="8">
        <v>3818.88</v>
      </c>
      <c r="T256" s="8">
        <v>636.48</v>
      </c>
      <c r="U256" s="125">
        <f t="shared" si="15"/>
        <v>66695.039999999994</v>
      </c>
      <c r="W256" s="74" t="str">
        <f t="shared" si="16"/>
        <v>141001335893</v>
      </c>
      <c r="X256" s="94">
        <f>VLOOKUP(W256,Factors!$F$4:$H$6200,3,FALSE)</f>
        <v>1.2220987243040216E-2</v>
      </c>
      <c r="Y256" s="74" t="str">
        <f>VLOOKUP(W256,Factors!$F$4:$H$6200,2,FALSE)</f>
        <v>Transmission</v>
      </c>
      <c r="Z256" s="92">
        <f t="shared" si="17"/>
        <v>815.07923301405685</v>
      </c>
      <c r="AA256" s="92">
        <f t="shared" si="18"/>
        <v>65879.96076698594</v>
      </c>
      <c r="AB256" s="92">
        <f t="shared" si="19"/>
        <v>66695.039999999994</v>
      </c>
    </row>
    <row r="257" spans="1:28" ht="15.75" thickBot="1" x14ac:dyDescent="0.3">
      <c r="A257" s="141" t="s">
        <v>629</v>
      </c>
      <c r="B257" s="4" t="s">
        <v>267</v>
      </c>
      <c r="C257" s="4" t="s">
        <v>268</v>
      </c>
      <c r="D257" s="4" t="s">
        <v>640</v>
      </c>
      <c r="E257" s="4" t="s">
        <v>641</v>
      </c>
      <c r="F257" s="4" t="s">
        <v>122</v>
      </c>
      <c r="G257" s="4" t="s">
        <v>123</v>
      </c>
      <c r="H257" s="4" t="s">
        <v>642</v>
      </c>
      <c r="I257" s="10">
        <v>2296.6</v>
      </c>
      <c r="J257" s="10">
        <v>2103.9899999999998</v>
      </c>
      <c r="K257" s="10">
        <v>2226.5</v>
      </c>
      <c r="L257" s="10">
        <v>2687.5</v>
      </c>
      <c r="M257" s="10">
        <v>2905.75</v>
      </c>
      <c r="N257" s="10">
        <v>1608.75</v>
      </c>
      <c r="O257" s="10">
        <v>2106</v>
      </c>
      <c r="P257" s="10">
        <v>2369.25</v>
      </c>
      <c r="Q257" s="10">
        <v>2251.8000000000002</v>
      </c>
      <c r="R257" s="10">
        <v>2028.79</v>
      </c>
      <c r="S257" s="10">
        <v>1521.59</v>
      </c>
      <c r="T257" s="10">
        <v>268.52</v>
      </c>
      <c r="U257" s="125">
        <f t="shared" si="15"/>
        <v>24375.040000000001</v>
      </c>
      <c r="W257" s="74" t="str">
        <f t="shared" si="16"/>
        <v>141001335893</v>
      </c>
      <c r="X257" s="94">
        <f>VLOOKUP(W257,Factors!$F$4:$H$6200,3,FALSE)</f>
        <v>1.2220987243040216E-2</v>
      </c>
      <c r="Y257" s="74" t="str">
        <f>VLOOKUP(W257,Factors!$F$4:$H$6200,2,FALSE)</f>
        <v>Transmission</v>
      </c>
      <c r="Z257" s="92">
        <f t="shared" si="17"/>
        <v>297.88705288859501</v>
      </c>
      <c r="AA257" s="92">
        <f t="shared" si="18"/>
        <v>24077.152947111405</v>
      </c>
      <c r="AB257" s="92">
        <f t="shared" si="19"/>
        <v>24375.040000000001</v>
      </c>
    </row>
    <row r="258" spans="1:28" ht="15.75" thickBot="1" x14ac:dyDescent="0.3">
      <c r="A258" s="141" t="s">
        <v>629</v>
      </c>
      <c r="B258" s="4" t="s">
        <v>267</v>
      </c>
      <c r="C258" s="4" t="s">
        <v>268</v>
      </c>
      <c r="D258" s="4" t="s">
        <v>640</v>
      </c>
      <c r="E258" s="4" t="s">
        <v>641</v>
      </c>
      <c r="F258" s="4" t="s">
        <v>112</v>
      </c>
      <c r="G258" s="4" t="s">
        <v>113</v>
      </c>
      <c r="H258" s="4" t="s">
        <v>642</v>
      </c>
      <c r="I258" s="8">
        <v>952.17</v>
      </c>
      <c r="J258" s="8">
        <v>869.4</v>
      </c>
      <c r="K258" s="8">
        <v>936.93</v>
      </c>
      <c r="L258" s="8">
        <v>979.51</v>
      </c>
      <c r="M258" s="8">
        <v>851.77</v>
      </c>
      <c r="N258" s="8">
        <v>936.94</v>
      </c>
      <c r="O258" s="8">
        <v>936.94</v>
      </c>
      <c r="P258" s="8">
        <v>894.36</v>
      </c>
      <c r="Q258" s="8">
        <v>955.68</v>
      </c>
      <c r="R258" s="8">
        <v>999.12</v>
      </c>
      <c r="S258" s="8">
        <v>912.24</v>
      </c>
      <c r="T258" s="8">
        <v>955.68</v>
      </c>
      <c r="U258" s="125">
        <f t="shared" si="15"/>
        <v>11180.740000000002</v>
      </c>
      <c r="W258" s="74" t="str">
        <f t="shared" si="16"/>
        <v>141001335893</v>
      </c>
      <c r="X258" s="94">
        <f>VLOOKUP(W258,Factors!$F$4:$H$6200,3,FALSE)</f>
        <v>1.2220987243040216E-2</v>
      </c>
      <c r="Y258" s="74" t="str">
        <f>VLOOKUP(W258,Factors!$F$4:$H$6200,2,FALSE)</f>
        <v>Transmission</v>
      </c>
      <c r="Z258" s="92">
        <f t="shared" si="17"/>
        <v>136.63968090774947</v>
      </c>
      <c r="AA258" s="92">
        <f t="shared" si="18"/>
        <v>11044.100319092253</v>
      </c>
      <c r="AB258" s="92">
        <f t="shared" si="19"/>
        <v>11180.740000000002</v>
      </c>
    </row>
    <row r="259" spans="1:28" ht="15.75" thickBot="1" x14ac:dyDescent="0.3">
      <c r="A259" s="141" t="s">
        <v>629</v>
      </c>
      <c r="B259" s="4" t="s">
        <v>267</v>
      </c>
      <c r="C259" s="4" t="s">
        <v>268</v>
      </c>
      <c r="D259" s="4" t="s">
        <v>643</v>
      </c>
      <c r="E259" s="4" t="s">
        <v>644</v>
      </c>
      <c r="F259" s="4" t="s">
        <v>118</v>
      </c>
      <c r="G259" s="4" t="s">
        <v>119</v>
      </c>
      <c r="H259" s="4" t="s">
        <v>645</v>
      </c>
      <c r="I259" s="13">
        <v>0</v>
      </c>
      <c r="J259" s="8">
        <v>871.93</v>
      </c>
      <c r="K259" s="8">
        <v>2308.8000000000002</v>
      </c>
      <c r="L259" s="7"/>
      <c r="M259" s="7"/>
      <c r="N259" s="8">
        <v>166.35</v>
      </c>
      <c r="O259" s="13">
        <v>0</v>
      </c>
      <c r="P259" s="8">
        <v>1872</v>
      </c>
      <c r="Q259" s="7"/>
      <c r="R259" s="8">
        <v>86.58</v>
      </c>
      <c r="S259" s="8">
        <v>43.29</v>
      </c>
      <c r="T259" s="8">
        <v>954.72</v>
      </c>
      <c r="U259" s="125">
        <f t="shared" si="15"/>
        <v>6303.67</v>
      </c>
      <c r="W259" s="74" t="str">
        <f t="shared" si="16"/>
        <v>141001345893</v>
      </c>
      <c r="X259" s="94">
        <f>VLOOKUP(W259,Factors!$F$4:$H$6200,3,FALSE)</f>
        <v>1.2220987243040216E-2</v>
      </c>
      <c r="Y259" s="74" t="str">
        <f>VLOOKUP(W259,Factors!$F$4:$H$6200,2,FALSE)</f>
        <v>Transmission</v>
      </c>
      <c r="Z259" s="92">
        <f t="shared" si="17"/>
        <v>77.037070654335309</v>
      </c>
      <c r="AA259" s="92">
        <f t="shared" si="18"/>
        <v>6226.6329293456647</v>
      </c>
      <c r="AB259" s="92">
        <f t="shared" si="19"/>
        <v>6303.67</v>
      </c>
    </row>
    <row r="260" spans="1:28" ht="15.75" thickBot="1" x14ac:dyDescent="0.3">
      <c r="A260" s="141" t="s">
        <v>629</v>
      </c>
      <c r="B260" s="4" t="s">
        <v>267</v>
      </c>
      <c r="C260" s="4" t="s">
        <v>268</v>
      </c>
      <c r="D260" s="4" t="s">
        <v>643</v>
      </c>
      <c r="E260" s="4" t="s">
        <v>644</v>
      </c>
      <c r="F260" s="4" t="s">
        <v>120</v>
      </c>
      <c r="G260" s="4" t="s">
        <v>121</v>
      </c>
      <c r="H260" s="4" t="s">
        <v>645</v>
      </c>
      <c r="I260" s="10">
        <v>33439.279999999999</v>
      </c>
      <c r="J260" s="10">
        <v>21275.52</v>
      </c>
      <c r="K260" s="10">
        <v>27625.82</v>
      </c>
      <c r="L260" s="10">
        <v>33321.85</v>
      </c>
      <c r="M260" s="10">
        <v>30219.65</v>
      </c>
      <c r="N260" s="10">
        <v>32583.26</v>
      </c>
      <c r="O260" s="10">
        <v>33287.65</v>
      </c>
      <c r="P260" s="10">
        <v>28679.29</v>
      </c>
      <c r="Q260" s="10">
        <v>29951.59</v>
      </c>
      <c r="R260" s="10">
        <v>29830.91</v>
      </c>
      <c r="S260" s="10">
        <v>28501.82</v>
      </c>
      <c r="T260" s="10">
        <v>21560.76</v>
      </c>
      <c r="U260" s="125">
        <f t="shared" si="15"/>
        <v>350277.4</v>
      </c>
      <c r="W260" s="74" t="str">
        <f t="shared" si="16"/>
        <v>141001345893</v>
      </c>
      <c r="X260" s="94">
        <f>VLOOKUP(W260,Factors!$F$4:$H$6200,3,FALSE)</f>
        <v>1.2220987243040216E-2</v>
      </c>
      <c r="Y260" s="74" t="str">
        <f>VLOOKUP(W260,Factors!$F$4:$H$6200,2,FALSE)</f>
        <v>Transmission</v>
      </c>
      <c r="Z260" s="92">
        <f t="shared" si="17"/>
        <v>4280.7356369252948</v>
      </c>
      <c r="AA260" s="92">
        <f t="shared" si="18"/>
        <v>345996.66436307476</v>
      </c>
      <c r="AB260" s="92">
        <f t="shared" si="19"/>
        <v>350277.4</v>
      </c>
    </row>
    <row r="261" spans="1:28" ht="15.75" thickBot="1" x14ac:dyDescent="0.3">
      <c r="A261" s="141" t="s">
        <v>629</v>
      </c>
      <c r="B261" s="4" t="s">
        <v>267</v>
      </c>
      <c r="C261" s="4" t="s">
        <v>268</v>
      </c>
      <c r="D261" s="4" t="s">
        <v>643</v>
      </c>
      <c r="E261" s="4" t="s">
        <v>644</v>
      </c>
      <c r="F261" s="4" t="s">
        <v>122</v>
      </c>
      <c r="G261" s="4" t="s">
        <v>123</v>
      </c>
      <c r="H261" s="4" t="s">
        <v>645</v>
      </c>
      <c r="I261" s="8">
        <v>2424.87</v>
      </c>
      <c r="J261" s="8">
        <v>2010.58</v>
      </c>
      <c r="K261" s="8">
        <v>4252.79</v>
      </c>
      <c r="L261" s="8">
        <v>3285.1</v>
      </c>
      <c r="M261" s="8">
        <v>2059.1999999999998</v>
      </c>
      <c r="N261" s="8">
        <v>4992.38</v>
      </c>
      <c r="O261" s="8">
        <v>4801.84</v>
      </c>
      <c r="P261" s="8">
        <v>4170.2299999999996</v>
      </c>
      <c r="Q261" s="8">
        <v>3144.64</v>
      </c>
      <c r="R261" s="8">
        <v>2185.0100000000002</v>
      </c>
      <c r="S261" s="8">
        <v>3326.67</v>
      </c>
      <c r="T261" s="8">
        <v>6623.44</v>
      </c>
      <c r="U261" s="125">
        <f t="shared" si="15"/>
        <v>43276.75</v>
      </c>
      <c r="W261" s="74" t="str">
        <f t="shared" si="16"/>
        <v>141001345893</v>
      </c>
      <c r="X261" s="94">
        <f>VLOOKUP(W261,Factors!$F$4:$H$6200,3,FALSE)</f>
        <v>1.2220987243040216E-2</v>
      </c>
      <c r="Y261" s="74" t="str">
        <f>VLOOKUP(W261,Factors!$F$4:$H$6200,2,FALSE)</f>
        <v>Transmission</v>
      </c>
      <c r="Z261" s="92">
        <f t="shared" si="17"/>
        <v>528.88460967024059</v>
      </c>
      <c r="AA261" s="92">
        <f t="shared" si="18"/>
        <v>42747.86539032976</v>
      </c>
      <c r="AB261" s="92">
        <f t="shared" si="19"/>
        <v>43276.75</v>
      </c>
    </row>
    <row r="262" spans="1:28" ht="15.75" thickBot="1" x14ac:dyDescent="0.3">
      <c r="A262" s="141" t="s">
        <v>629</v>
      </c>
      <c r="B262" s="4" t="s">
        <v>267</v>
      </c>
      <c r="C262" s="4" t="s">
        <v>268</v>
      </c>
      <c r="D262" s="4" t="s">
        <v>643</v>
      </c>
      <c r="E262" s="4" t="s">
        <v>644</v>
      </c>
      <c r="F262" s="4" t="s">
        <v>112</v>
      </c>
      <c r="G262" s="4" t="s">
        <v>113</v>
      </c>
      <c r="H262" s="4" t="s">
        <v>645</v>
      </c>
      <c r="I262" s="10">
        <v>4650.57</v>
      </c>
      <c r="J262" s="10">
        <v>4380.74</v>
      </c>
      <c r="K262" s="10">
        <v>4730.09</v>
      </c>
      <c r="L262" s="10">
        <v>4945.18</v>
      </c>
      <c r="M262" s="10">
        <v>4430.57</v>
      </c>
      <c r="N262" s="10">
        <v>4730.1400000000003</v>
      </c>
      <c r="O262" s="10">
        <v>4730.1099999999997</v>
      </c>
      <c r="P262" s="10">
        <v>4515.07</v>
      </c>
      <c r="Q262" s="10">
        <v>4785.7700000000004</v>
      </c>
      <c r="R262" s="10">
        <v>5122.1099999999997</v>
      </c>
      <c r="S262" s="10">
        <v>4594.38</v>
      </c>
      <c r="T262" s="10">
        <v>3822.69</v>
      </c>
      <c r="U262" s="125">
        <f t="shared" si="15"/>
        <v>55437.420000000006</v>
      </c>
      <c r="W262" s="74" t="str">
        <f t="shared" si="16"/>
        <v>141001345893</v>
      </c>
      <c r="X262" s="94">
        <f>VLOOKUP(W262,Factors!$F$4:$H$6200,3,FALSE)</f>
        <v>1.2220987243040216E-2</v>
      </c>
      <c r="Y262" s="74" t="str">
        <f>VLOOKUP(W262,Factors!$F$4:$H$6200,2,FALSE)</f>
        <v>Transmission</v>
      </c>
      <c r="Z262" s="92">
        <f t="shared" si="17"/>
        <v>677.50000260706258</v>
      </c>
      <c r="AA262" s="92">
        <f t="shared" si="18"/>
        <v>54759.919997392943</v>
      </c>
      <c r="AB262" s="92">
        <f t="shared" si="19"/>
        <v>55437.420000000006</v>
      </c>
    </row>
    <row r="263" spans="1:28" ht="15.75" thickBot="1" x14ac:dyDescent="0.3">
      <c r="A263" s="141" t="s">
        <v>692</v>
      </c>
      <c r="B263" s="4" t="s">
        <v>447</v>
      </c>
      <c r="C263" s="4" t="s">
        <v>448</v>
      </c>
      <c r="D263" s="4" t="s">
        <v>693</v>
      </c>
      <c r="E263" s="4" t="s">
        <v>694</v>
      </c>
      <c r="F263" s="4" t="s">
        <v>108</v>
      </c>
      <c r="G263" s="4" t="s">
        <v>109</v>
      </c>
      <c r="H263" s="4" t="s">
        <v>213</v>
      </c>
      <c r="I263" s="10">
        <v>101655.72</v>
      </c>
      <c r="J263" s="10">
        <v>87601.67</v>
      </c>
      <c r="K263" s="10">
        <v>88067.02</v>
      </c>
      <c r="L263" s="10">
        <v>90149.48</v>
      </c>
      <c r="M263" s="10">
        <v>92363.42</v>
      </c>
      <c r="N263" s="10">
        <v>101430.91</v>
      </c>
      <c r="O263" s="10">
        <v>105318.64</v>
      </c>
      <c r="P263" s="10">
        <v>103642.32</v>
      </c>
      <c r="Q263" s="10">
        <v>97413.119999999995</v>
      </c>
      <c r="R263" s="10">
        <v>84211.55</v>
      </c>
      <c r="S263" s="10">
        <v>90401.36</v>
      </c>
      <c r="T263" s="10">
        <v>82265.94</v>
      </c>
      <c r="U263" s="125">
        <f t="shared" si="15"/>
        <v>1124521.1499999999</v>
      </c>
      <c r="W263" s="74" t="str">
        <f t="shared" si="16"/>
        <v>134001630901</v>
      </c>
      <c r="X263" s="94">
        <f>VLOOKUP(W263,Factors!$F$4:$H$6200,3,FALSE)</f>
        <v>0.11529999999999996</v>
      </c>
      <c r="Y263" s="74" t="str">
        <f>VLOOKUP(W263,Factors!$F$4:$H$6200,2,FALSE)</f>
        <v>Customers-All</v>
      </c>
      <c r="Z263" s="92">
        <f t="shared" si="17"/>
        <v>129657.28859499995</v>
      </c>
      <c r="AA263" s="92">
        <f t="shared" si="18"/>
        <v>994863.86140499997</v>
      </c>
      <c r="AB263" s="92">
        <f t="shared" si="19"/>
        <v>1124521.1499999999</v>
      </c>
    </row>
    <row r="264" spans="1:28" ht="15.75" thickBot="1" x14ac:dyDescent="0.3">
      <c r="A264" s="141" t="s">
        <v>692</v>
      </c>
      <c r="B264" s="4" t="s">
        <v>447</v>
      </c>
      <c r="C264" s="4" t="s">
        <v>448</v>
      </c>
      <c r="D264" s="4" t="s">
        <v>693</v>
      </c>
      <c r="E264" s="4" t="s">
        <v>694</v>
      </c>
      <c r="F264" s="4" t="s">
        <v>110</v>
      </c>
      <c r="G264" s="4" t="s">
        <v>111</v>
      </c>
      <c r="H264" s="4" t="s">
        <v>213</v>
      </c>
      <c r="I264" s="7"/>
      <c r="J264" s="7"/>
      <c r="K264" s="7"/>
      <c r="L264" s="7"/>
      <c r="M264" s="7"/>
      <c r="N264" s="7"/>
      <c r="O264" s="7"/>
      <c r="P264" s="7"/>
      <c r="Q264" s="7"/>
      <c r="R264" s="8">
        <v>303.2</v>
      </c>
      <c r="S264" s="7"/>
      <c r="T264" s="7"/>
      <c r="U264" s="125">
        <f t="shared" ref="U264:U327" si="20">SUM(I264:T264)</f>
        <v>303.2</v>
      </c>
      <c r="W264" s="74" t="str">
        <f t="shared" ref="W264:W327" si="21">CONCATENATE(B264,RIGHT(D264,4),A264)</f>
        <v>134001630901</v>
      </c>
      <c r="X264" s="94">
        <f>VLOOKUP(W264,Factors!$F$4:$H$6200,3,FALSE)</f>
        <v>0.11529999999999996</v>
      </c>
      <c r="Y264" s="74" t="str">
        <f>VLOOKUP(W264,Factors!$F$4:$H$6200,2,FALSE)</f>
        <v>Customers-All</v>
      </c>
      <c r="Z264" s="92">
        <f t="shared" ref="Z264:Z327" si="22">U264*X264</f>
        <v>34.958959999999983</v>
      </c>
      <c r="AA264" s="92">
        <f t="shared" ref="AA264:AA327" si="23">U264-Z264</f>
        <v>268.24104</v>
      </c>
      <c r="AB264" s="92">
        <f t="shared" ref="AB264:AB327" si="24">Z264+AA264</f>
        <v>303.2</v>
      </c>
    </row>
    <row r="265" spans="1:28" ht="15.75" thickBot="1" x14ac:dyDescent="0.3">
      <c r="A265" s="141" t="s">
        <v>692</v>
      </c>
      <c r="B265" s="4" t="s">
        <v>447</v>
      </c>
      <c r="C265" s="4" t="s">
        <v>448</v>
      </c>
      <c r="D265" s="4" t="s">
        <v>693</v>
      </c>
      <c r="E265" s="4" t="s">
        <v>694</v>
      </c>
      <c r="F265" s="4" t="s">
        <v>112</v>
      </c>
      <c r="G265" s="4" t="s">
        <v>113</v>
      </c>
      <c r="H265" s="4" t="s">
        <v>213</v>
      </c>
      <c r="I265" s="10">
        <v>14942.86</v>
      </c>
      <c r="J265" s="10">
        <v>14968.2</v>
      </c>
      <c r="K265" s="10">
        <v>14665.67</v>
      </c>
      <c r="L265" s="10">
        <v>14890.51</v>
      </c>
      <c r="M265" s="10">
        <v>14907.53</v>
      </c>
      <c r="N265" s="10">
        <v>15454.78</v>
      </c>
      <c r="O265" s="10">
        <v>15454.69</v>
      </c>
      <c r="P265" s="10">
        <v>15598.97</v>
      </c>
      <c r="Q265" s="10">
        <v>15477.79</v>
      </c>
      <c r="R265" s="10">
        <v>15275.03</v>
      </c>
      <c r="S265" s="10">
        <v>14859.78</v>
      </c>
      <c r="T265" s="10">
        <v>14589.12</v>
      </c>
      <c r="U265" s="125">
        <f t="shared" si="20"/>
        <v>181084.93</v>
      </c>
      <c r="W265" s="74" t="str">
        <f t="shared" si="21"/>
        <v>134001630901</v>
      </c>
      <c r="X265" s="94">
        <f>VLOOKUP(W265,Factors!$F$4:$H$6200,3,FALSE)</f>
        <v>0.11529999999999996</v>
      </c>
      <c r="Y265" s="74" t="str">
        <f>VLOOKUP(W265,Factors!$F$4:$H$6200,2,FALSE)</f>
        <v>Customers-All</v>
      </c>
      <c r="Z265" s="92">
        <f t="shared" si="22"/>
        <v>20879.092428999993</v>
      </c>
      <c r="AA265" s="92">
        <f t="shared" si="23"/>
        <v>160205.83757100001</v>
      </c>
      <c r="AB265" s="92">
        <f t="shared" si="24"/>
        <v>181084.93</v>
      </c>
    </row>
    <row r="266" spans="1:28" ht="15.75" thickBot="1" x14ac:dyDescent="0.3">
      <c r="A266" s="141" t="s">
        <v>695</v>
      </c>
      <c r="B266" s="4" t="s">
        <v>334</v>
      </c>
      <c r="C266" s="4" t="s">
        <v>335</v>
      </c>
      <c r="D266" s="4" t="s">
        <v>696</v>
      </c>
      <c r="E266" s="4" t="s">
        <v>697</v>
      </c>
      <c r="F266" s="4" t="s">
        <v>120</v>
      </c>
      <c r="G266" s="4" t="s">
        <v>121</v>
      </c>
      <c r="H266" s="4" t="s">
        <v>698</v>
      </c>
      <c r="I266" s="8">
        <v>10710.01</v>
      </c>
      <c r="J266" s="8">
        <v>8092.02</v>
      </c>
      <c r="K266" s="8">
        <v>7185.22</v>
      </c>
      <c r="L266" s="8">
        <v>10309.91</v>
      </c>
      <c r="M266" s="8">
        <v>9374.02</v>
      </c>
      <c r="N266" s="8">
        <v>9177.7800000000007</v>
      </c>
      <c r="O266" s="8">
        <v>10385.370000000001</v>
      </c>
      <c r="P266" s="8">
        <v>8694.7199999999993</v>
      </c>
      <c r="Q266" s="8">
        <v>9606.49</v>
      </c>
      <c r="R266" s="8">
        <v>8867.52</v>
      </c>
      <c r="S266" s="8">
        <v>6650.65</v>
      </c>
      <c r="T266" s="8">
        <v>9852.82</v>
      </c>
      <c r="U266" s="125">
        <f t="shared" si="20"/>
        <v>108906.53</v>
      </c>
      <c r="W266" s="74" t="str">
        <f t="shared" si="21"/>
        <v>135101355902</v>
      </c>
      <c r="X266" s="94">
        <f>VLOOKUP(W266,Factors!$F$4:$H$6200,3,FALSE)</f>
        <v>0.11529999999999996</v>
      </c>
      <c r="Y266" s="74" t="str">
        <f>VLOOKUP(W266,Factors!$F$4:$H$6200,2,FALSE)</f>
        <v>Customers-All</v>
      </c>
      <c r="Z266" s="92">
        <f t="shared" si="22"/>
        <v>12556.922908999995</v>
      </c>
      <c r="AA266" s="92">
        <f t="shared" si="23"/>
        <v>96349.607090999998</v>
      </c>
      <c r="AB266" s="92">
        <f t="shared" si="24"/>
        <v>108906.53</v>
      </c>
    </row>
    <row r="267" spans="1:28" ht="15.75" thickBot="1" x14ac:dyDescent="0.3">
      <c r="A267" s="141" t="s">
        <v>695</v>
      </c>
      <c r="B267" s="4" t="s">
        <v>334</v>
      </c>
      <c r="C267" s="4" t="s">
        <v>335</v>
      </c>
      <c r="D267" s="4" t="s">
        <v>696</v>
      </c>
      <c r="E267" s="4" t="s">
        <v>697</v>
      </c>
      <c r="F267" s="4" t="s">
        <v>122</v>
      </c>
      <c r="G267" s="4" t="s">
        <v>123</v>
      </c>
      <c r="H267" s="4" t="s">
        <v>698</v>
      </c>
      <c r="I267" s="14">
        <v>0</v>
      </c>
      <c r="J267" s="10">
        <v>22.31</v>
      </c>
      <c r="K267" s="14">
        <v>0</v>
      </c>
      <c r="L267" s="10">
        <v>135.85</v>
      </c>
      <c r="M267" s="10">
        <v>124.54</v>
      </c>
      <c r="N267" s="10">
        <v>124.53</v>
      </c>
      <c r="O267" s="10">
        <v>79.25</v>
      </c>
      <c r="P267" s="14">
        <v>0</v>
      </c>
      <c r="Q267" s="11"/>
      <c r="R267" s="10">
        <v>34.64</v>
      </c>
      <c r="S267" s="14">
        <v>0</v>
      </c>
      <c r="T267" s="10">
        <v>23.09</v>
      </c>
      <c r="U267" s="125">
        <f t="shared" si="20"/>
        <v>544.21</v>
      </c>
      <c r="W267" s="74" t="str">
        <f t="shared" si="21"/>
        <v>135101355902</v>
      </c>
      <c r="X267" s="94">
        <f>VLOOKUP(W267,Factors!$F$4:$H$6200,3,FALSE)</f>
        <v>0.11529999999999996</v>
      </c>
      <c r="Y267" s="74" t="str">
        <f>VLOOKUP(W267,Factors!$F$4:$H$6200,2,FALSE)</f>
        <v>Customers-All</v>
      </c>
      <c r="Z267" s="92">
        <f t="shared" si="22"/>
        <v>62.74741299999998</v>
      </c>
      <c r="AA267" s="92">
        <f t="shared" si="23"/>
        <v>481.46258700000004</v>
      </c>
      <c r="AB267" s="92">
        <f t="shared" si="24"/>
        <v>544.21</v>
      </c>
    </row>
    <row r="268" spans="1:28" ht="15.75" thickBot="1" x14ac:dyDescent="0.3">
      <c r="A268" s="141" t="s">
        <v>695</v>
      </c>
      <c r="B268" s="4" t="s">
        <v>334</v>
      </c>
      <c r="C268" s="4" t="s">
        <v>335</v>
      </c>
      <c r="D268" s="4" t="s">
        <v>696</v>
      </c>
      <c r="E268" s="4" t="s">
        <v>697</v>
      </c>
      <c r="F268" s="4" t="s">
        <v>112</v>
      </c>
      <c r="G268" s="4" t="s">
        <v>113</v>
      </c>
      <c r="H268" s="4" t="s">
        <v>698</v>
      </c>
      <c r="I268" s="8">
        <v>1494.53</v>
      </c>
      <c r="J268" s="8">
        <v>1364.53</v>
      </c>
      <c r="K268" s="8">
        <v>1450.65</v>
      </c>
      <c r="L268" s="8">
        <v>1516.62</v>
      </c>
      <c r="M268" s="8">
        <v>1318.78</v>
      </c>
      <c r="N268" s="8">
        <v>1450.64</v>
      </c>
      <c r="O268" s="8">
        <v>1450.67</v>
      </c>
      <c r="P268" s="8">
        <v>1384.74</v>
      </c>
      <c r="Q268" s="8">
        <v>1479.31</v>
      </c>
      <c r="R268" s="8">
        <v>1546.52</v>
      </c>
      <c r="S268" s="8">
        <v>1412.04</v>
      </c>
      <c r="T268" s="8">
        <v>1479.31</v>
      </c>
      <c r="U268" s="125">
        <f t="shared" si="20"/>
        <v>17348.34</v>
      </c>
      <c r="W268" s="74" t="str">
        <f t="shared" si="21"/>
        <v>135101355902</v>
      </c>
      <c r="X268" s="94">
        <f>VLOOKUP(W268,Factors!$F$4:$H$6200,3,FALSE)</f>
        <v>0.11529999999999996</v>
      </c>
      <c r="Y268" s="74" t="str">
        <f>VLOOKUP(W268,Factors!$F$4:$H$6200,2,FALSE)</f>
        <v>Customers-All</v>
      </c>
      <c r="Z268" s="92">
        <f t="shared" si="22"/>
        <v>2000.2636019999993</v>
      </c>
      <c r="AA268" s="92">
        <f t="shared" si="23"/>
        <v>15348.076398000001</v>
      </c>
      <c r="AB268" s="92">
        <f t="shared" si="24"/>
        <v>17348.34</v>
      </c>
    </row>
    <row r="269" spans="1:28" ht="15.75" thickBot="1" x14ac:dyDescent="0.3">
      <c r="A269" s="141" t="s">
        <v>701</v>
      </c>
      <c r="B269" s="4" t="s">
        <v>491</v>
      </c>
      <c r="C269" s="4" t="s">
        <v>492</v>
      </c>
      <c r="D269" s="4" t="s">
        <v>707</v>
      </c>
      <c r="E269" s="4" t="s">
        <v>708</v>
      </c>
      <c r="F269" s="4" t="s">
        <v>118</v>
      </c>
      <c r="G269" s="4" t="s">
        <v>119</v>
      </c>
      <c r="H269" s="4" t="s">
        <v>709</v>
      </c>
      <c r="I269" s="11"/>
      <c r="J269" s="11"/>
      <c r="K269" s="11"/>
      <c r="L269" s="11"/>
      <c r="M269" s="11"/>
      <c r="N269" s="11"/>
      <c r="O269" s="11"/>
      <c r="P269" s="10">
        <v>309.51</v>
      </c>
      <c r="Q269" s="11"/>
      <c r="R269" s="11"/>
      <c r="S269" s="11"/>
      <c r="T269" s="11"/>
      <c r="U269" s="125">
        <f t="shared" si="20"/>
        <v>309.51</v>
      </c>
      <c r="W269" s="74" t="str">
        <f t="shared" si="21"/>
        <v>113481010903</v>
      </c>
      <c r="X269" s="94">
        <f>VLOOKUP(W269,Factors!$F$4:$H$6200,3,FALSE)</f>
        <v>8.5400000000000031E-2</v>
      </c>
      <c r="Y269" s="74" t="str">
        <f>VLOOKUP(W269,Factors!$F$4:$H$6200,2,FALSE)</f>
        <v>Customers-Ind</v>
      </c>
      <c r="Z269" s="92">
        <f t="shared" si="22"/>
        <v>26.432154000000008</v>
      </c>
      <c r="AA269" s="92">
        <f t="shared" si="23"/>
        <v>283.07784599999997</v>
      </c>
      <c r="AB269" s="92">
        <f t="shared" si="24"/>
        <v>309.51</v>
      </c>
    </row>
    <row r="270" spans="1:28" ht="15.75" thickBot="1" x14ac:dyDescent="0.3">
      <c r="A270" s="141" t="s">
        <v>701</v>
      </c>
      <c r="B270" s="4" t="s">
        <v>491</v>
      </c>
      <c r="C270" s="4" t="s">
        <v>492</v>
      </c>
      <c r="D270" s="4" t="s">
        <v>707</v>
      </c>
      <c r="E270" s="4" t="s">
        <v>708</v>
      </c>
      <c r="F270" s="4" t="s">
        <v>120</v>
      </c>
      <c r="G270" s="4" t="s">
        <v>121</v>
      </c>
      <c r="H270" s="4" t="s">
        <v>709</v>
      </c>
      <c r="I270" s="8">
        <v>14912.37</v>
      </c>
      <c r="J270" s="8">
        <v>13655.09</v>
      </c>
      <c r="K270" s="8">
        <v>14134.3</v>
      </c>
      <c r="L270" s="8">
        <v>16232.09</v>
      </c>
      <c r="M270" s="8">
        <v>15286.38</v>
      </c>
      <c r="N270" s="8">
        <v>16369.64</v>
      </c>
      <c r="O270" s="8">
        <v>18157.939999999999</v>
      </c>
      <c r="P270" s="8">
        <v>15871.01</v>
      </c>
      <c r="Q270" s="8">
        <v>16272.48</v>
      </c>
      <c r="R270" s="8">
        <v>16254.95</v>
      </c>
      <c r="S270" s="8">
        <v>16553.04</v>
      </c>
      <c r="T270" s="8">
        <v>15369.43</v>
      </c>
      <c r="U270" s="125">
        <f t="shared" si="20"/>
        <v>189068.72</v>
      </c>
      <c r="W270" s="74" t="str">
        <f t="shared" si="21"/>
        <v>113481010903</v>
      </c>
      <c r="X270" s="94">
        <f>VLOOKUP(W270,Factors!$F$4:$H$6200,3,FALSE)</f>
        <v>8.5400000000000031E-2</v>
      </c>
      <c r="Y270" s="74" t="str">
        <f>VLOOKUP(W270,Factors!$F$4:$H$6200,2,FALSE)</f>
        <v>Customers-Ind</v>
      </c>
      <c r="Z270" s="92">
        <f t="shared" si="22"/>
        <v>16146.468688000006</v>
      </c>
      <c r="AA270" s="92">
        <f t="shared" si="23"/>
        <v>172922.25131200001</v>
      </c>
      <c r="AB270" s="92">
        <f t="shared" si="24"/>
        <v>189068.72</v>
      </c>
    </row>
    <row r="271" spans="1:28" ht="15.75" thickBot="1" x14ac:dyDescent="0.3">
      <c r="A271" s="141" t="s">
        <v>701</v>
      </c>
      <c r="B271" s="4" t="s">
        <v>491</v>
      </c>
      <c r="C271" s="4" t="s">
        <v>492</v>
      </c>
      <c r="D271" s="4" t="s">
        <v>707</v>
      </c>
      <c r="E271" s="4" t="s">
        <v>708</v>
      </c>
      <c r="F271" s="4" t="s">
        <v>122</v>
      </c>
      <c r="G271" s="4" t="s">
        <v>123</v>
      </c>
      <c r="H271" s="4" t="s">
        <v>709</v>
      </c>
      <c r="I271" s="10">
        <v>83.56</v>
      </c>
      <c r="J271" s="10">
        <v>35.81</v>
      </c>
      <c r="K271" s="10">
        <v>533.4</v>
      </c>
      <c r="L271" s="10">
        <v>193.45</v>
      </c>
      <c r="M271" s="10">
        <v>51.59</v>
      </c>
      <c r="N271" s="10">
        <v>335.32</v>
      </c>
      <c r="O271" s="10">
        <v>451.38</v>
      </c>
      <c r="P271" s="10">
        <v>180.55</v>
      </c>
      <c r="Q271" s="10">
        <v>210.43</v>
      </c>
      <c r="R271" s="10">
        <v>69.959999999999994</v>
      </c>
      <c r="S271" s="10">
        <v>78.91</v>
      </c>
      <c r="T271" s="10">
        <v>276.16000000000003</v>
      </c>
      <c r="U271" s="125">
        <f t="shared" si="20"/>
        <v>2500.52</v>
      </c>
      <c r="W271" s="74" t="str">
        <f t="shared" si="21"/>
        <v>113481010903</v>
      </c>
      <c r="X271" s="94">
        <f>VLOOKUP(W271,Factors!$F$4:$H$6200,3,FALSE)</f>
        <v>8.5400000000000031E-2</v>
      </c>
      <c r="Y271" s="74" t="str">
        <f>VLOOKUP(W271,Factors!$F$4:$H$6200,2,FALSE)</f>
        <v>Customers-Ind</v>
      </c>
      <c r="Z271" s="92">
        <f t="shared" si="22"/>
        <v>213.54440800000009</v>
      </c>
      <c r="AA271" s="92">
        <f t="shared" si="23"/>
        <v>2286.9755919999998</v>
      </c>
      <c r="AB271" s="92">
        <f t="shared" si="24"/>
        <v>2500.52</v>
      </c>
    </row>
    <row r="272" spans="1:28" ht="15.75" thickBot="1" x14ac:dyDescent="0.3">
      <c r="A272" s="141" t="s">
        <v>701</v>
      </c>
      <c r="B272" s="4" t="s">
        <v>491</v>
      </c>
      <c r="C272" s="4" t="s">
        <v>492</v>
      </c>
      <c r="D272" s="4" t="s">
        <v>707</v>
      </c>
      <c r="E272" s="4" t="s">
        <v>708</v>
      </c>
      <c r="F272" s="4" t="s">
        <v>112</v>
      </c>
      <c r="G272" s="4" t="s">
        <v>113</v>
      </c>
      <c r="H272" s="4" t="s">
        <v>709</v>
      </c>
      <c r="I272" s="8">
        <v>2398.44</v>
      </c>
      <c r="J272" s="8">
        <v>2189.87</v>
      </c>
      <c r="K272" s="8">
        <v>2478.33</v>
      </c>
      <c r="L272" s="8">
        <v>2590.9699999999998</v>
      </c>
      <c r="M272" s="8">
        <v>2253.02</v>
      </c>
      <c r="N272" s="8">
        <v>2478.3200000000002</v>
      </c>
      <c r="O272" s="8">
        <v>2478.36</v>
      </c>
      <c r="P272" s="8">
        <v>2365.73</v>
      </c>
      <c r="Q272" s="8">
        <v>2527.79</v>
      </c>
      <c r="R272" s="8">
        <v>2642.69</v>
      </c>
      <c r="S272" s="8">
        <v>2336.29</v>
      </c>
      <c r="T272" s="8">
        <v>2604.4</v>
      </c>
      <c r="U272" s="125">
        <f t="shared" si="20"/>
        <v>29344.21</v>
      </c>
      <c r="W272" s="74" t="str">
        <f t="shared" si="21"/>
        <v>113481010903</v>
      </c>
      <c r="X272" s="94">
        <f>VLOOKUP(W272,Factors!$F$4:$H$6200,3,FALSE)</f>
        <v>8.5400000000000031E-2</v>
      </c>
      <c r="Y272" s="74" t="str">
        <f>VLOOKUP(W272,Factors!$F$4:$H$6200,2,FALSE)</f>
        <v>Customers-Ind</v>
      </c>
      <c r="Z272" s="92">
        <f t="shared" si="22"/>
        <v>2505.995534000001</v>
      </c>
      <c r="AA272" s="92">
        <f t="shared" si="23"/>
        <v>26838.214465999998</v>
      </c>
      <c r="AB272" s="92">
        <f t="shared" si="24"/>
        <v>29344.21</v>
      </c>
    </row>
    <row r="273" spans="1:28" ht="15.75" thickBot="1" x14ac:dyDescent="0.3">
      <c r="A273" s="141" t="s">
        <v>701</v>
      </c>
      <c r="B273" s="4" t="s">
        <v>447</v>
      </c>
      <c r="C273" s="4" t="s">
        <v>448</v>
      </c>
      <c r="D273" s="4" t="s">
        <v>702</v>
      </c>
      <c r="E273" s="4" t="s">
        <v>703</v>
      </c>
      <c r="F273" s="4" t="s">
        <v>118</v>
      </c>
      <c r="G273" s="4" t="s">
        <v>119</v>
      </c>
      <c r="H273" s="4" t="s">
        <v>704</v>
      </c>
      <c r="I273" s="11"/>
      <c r="J273" s="10">
        <v>10027.790000000001</v>
      </c>
      <c r="K273" s="10">
        <v>9307.83</v>
      </c>
      <c r="L273" s="10">
        <v>6940.75</v>
      </c>
      <c r="M273" s="10">
        <v>2583.35</v>
      </c>
      <c r="N273" s="10">
        <v>2266.89</v>
      </c>
      <c r="O273" s="10">
        <v>3177.01</v>
      </c>
      <c r="P273" s="10">
        <v>7777.28</v>
      </c>
      <c r="Q273" s="10">
        <v>1784.34</v>
      </c>
      <c r="R273" s="10">
        <v>13303.14</v>
      </c>
      <c r="S273" s="10">
        <v>841.5</v>
      </c>
      <c r="T273" s="10">
        <v>9682.68</v>
      </c>
      <c r="U273" s="125">
        <f t="shared" si="20"/>
        <v>67692.56</v>
      </c>
      <c r="W273" s="74" t="str">
        <f t="shared" si="21"/>
        <v>134004280903</v>
      </c>
      <c r="X273" s="94">
        <f>VLOOKUP(W273,Factors!$F$4:$H$6200,3,FALSE)</f>
        <v>0.11529999999999996</v>
      </c>
      <c r="Y273" s="74" t="str">
        <f>VLOOKUP(W273,Factors!$F$4:$H$6200,2,FALSE)</f>
        <v>Customers-All</v>
      </c>
      <c r="Z273" s="92">
        <f t="shared" si="22"/>
        <v>7804.9521679999971</v>
      </c>
      <c r="AA273" s="92">
        <f t="shared" si="23"/>
        <v>59887.607832000002</v>
      </c>
      <c r="AB273" s="92">
        <f t="shared" si="24"/>
        <v>67692.56</v>
      </c>
    </row>
    <row r="274" spans="1:28" ht="15.75" thickBot="1" x14ac:dyDescent="0.3">
      <c r="A274" s="141" t="s">
        <v>701</v>
      </c>
      <c r="B274" s="4" t="s">
        <v>447</v>
      </c>
      <c r="C274" s="4" t="s">
        <v>448</v>
      </c>
      <c r="D274" s="4" t="s">
        <v>702</v>
      </c>
      <c r="E274" s="4" t="s">
        <v>703</v>
      </c>
      <c r="F274" s="4" t="s">
        <v>120</v>
      </c>
      <c r="G274" s="4" t="s">
        <v>121</v>
      </c>
      <c r="H274" s="4" t="s">
        <v>704</v>
      </c>
      <c r="I274" s="8">
        <v>414884.16</v>
      </c>
      <c r="J274" s="8">
        <v>333646.73</v>
      </c>
      <c r="K274" s="8">
        <v>340219.42</v>
      </c>
      <c r="L274" s="8">
        <v>382430.22</v>
      </c>
      <c r="M274" s="8">
        <v>360775.11</v>
      </c>
      <c r="N274" s="8">
        <v>390928.85</v>
      </c>
      <c r="O274" s="8">
        <v>409150.75</v>
      </c>
      <c r="P274" s="8">
        <v>366381.33</v>
      </c>
      <c r="Q274" s="8">
        <v>393613.48</v>
      </c>
      <c r="R274" s="8">
        <v>382417.26</v>
      </c>
      <c r="S274" s="8">
        <v>372983.66</v>
      </c>
      <c r="T274" s="8">
        <v>361695.53</v>
      </c>
      <c r="U274" s="125">
        <f t="shared" si="20"/>
        <v>4509126.5</v>
      </c>
      <c r="W274" s="74" t="str">
        <f t="shared" si="21"/>
        <v>134004280903</v>
      </c>
      <c r="X274" s="94">
        <f>VLOOKUP(W274,Factors!$F$4:$H$6200,3,FALSE)</f>
        <v>0.11529999999999996</v>
      </c>
      <c r="Y274" s="74" t="str">
        <f>VLOOKUP(W274,Factors!$F$4:$H$6200,2,FALSE)</f>
        <v>Customers-All</v>
      </c>
      <c r="Z274" s="92">
        <f t="shared" si="22"/>
        <v>519902.28544999979</v>
      </c>
      <c r="AA274" s="92">
        <f t="shared" si="23"/>
        <v>3989224.2145500001</v>
      </c>
      <c r="AB274" s="92">
        <f t="shared" si="24"/>
        <v>4509126.5</v>
      </c>
    </row>
    <row r="275" spans="1:28" ht="15.75" thickBot="1" x14ac:dyDescent="0.3">
      <c r="A275" s="141" t="s">
        <v>701</v>
      </c>
      <c r="B275" s="4" t="s">
        <v>447</v>
      </c>
      <c r="C275" s="4" t="s">
        <v>448</v>
      </c>
      <c r="D275" s="4" t="s">
        <v>702</v>
      </c>
      <c r="E275" s="4" t="s">
        <v>703</v>
      </c>
      <c r="F275" s="4" t="s">
        <v>122</v>
      </c>
      <c r="G275" s="4" t="s">
        <v>123</v>
      </c>
      <c r="H275" s="4" t="s">
        <v>704</v>
      </c>
      <c r="I275" s="10">
        <v>17592.990000000002</v>
      </c>
      <c r="J275" s="10">
        <v>22961.43</v>
      </c>
      <c r="K275" s="10">
        <v>25154.06</v>
      </c>
      <c r="L275" s="10">
        <v>20943.900000000001</v>
      </c>
      <c r="M275" s="10">
        <v>25290.92</v>
      </c>
      <c r="N275" s="10">
        <v>26929.95</v>
      </c>
      <c r="O275" s="10">
        <v>17898.39</v>
      </c>
      <c r="P275" s="10">
        <v>24129.71</v>
      </c>
      <c r="Q275" s="10">
        <v>22070.04</v>
      </c>
      <c r="R275" s="10">
        <v>19106.009999999998</v>
      </c>
      <c r="S275" s="10">
        <v>19741.87</v>
      </c>
      <c r="T275" s="10">
        <v>24887.85</v>
      </c>
      <c r="U275" s="125">
        <f t="shared" si="20"/>
        <v>266707.12</v>
      </c>
      <c r="W275" s="74" t="str">
        <f t="shared" si="21"/>
        <v>134004280903</v>
      </c>
      <c r="X275" s="94">
        <f>VLOOKUP(W275,Factors!$F$4:$H$6200,3,FALSE)</f>
        <v>0.11529999999999996</v>
      </c>
      <c r="Y275" s="74" t="str">
        <f>VLOOKUP(W275,Factors!$F$4:$H$6200,2,FALSE)</f>
        <v>Customers-All</v>
      </c>
      <c r="Z275" s="92">
        <f t="shared" si="22"/>
        <v>30751.330935999988</v>
      </c>
      <c r="AA275" s="92">
        <f t="shared" si="23"/>
        <v>235955.78906400001</v>
      </c>
      <c r="AB275" s="92">
        <f t="shared" si="24"/>
        <v>266707.12</v>
      </c>
    </row>
    <row r="276" spans="1:28" ht="15.75" thickBot="1" x14ac:dyDescent="0.3">
      <c r="A276" s="141" t="s">
        <v>701</v>
      </c>
      <c r="B276" s="4" t="s">
        <v>447</v>
      </c>
      <c r="C276" s="4" t="s">
        <v>448</v>
      </c>
      <c r="D276" s="4" t="s">
        <v>702</v>
      </c>
      <c r="E276" s="4" t="s">
        <v>703</v>
      </c>
      <c r="F276" s="4" t="s">
        <v>126</v>
      </c>
      <c r="G276" s="4" t="s">
        <v>127</v>
      </c>
      <c r="H276" s="4" t="s">
        <v>704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8">
        <v>2122.46</v>
      </c>
      <c r="T276" s="7"/>
      <c r="U276" s="125">
        <f t="shared" si="20"/>
        <v>2122.46</v>
      </c>
      <c r="W276" s="74" t="str">
        <f t="shared" si="21"/>
        <v>134004280903</v>
      </c>
      <c r="X276" s="94">
        <f>VLOOKUP(W276,Factors!$F$4:$H$6200,3,FALSE)</f>
        <v>0.11529999999999996</v>
      </c>
      <c r="Y276" s="74" t="str">
        <f>VLOOKUP(W276,Factors!$F$4:$H$6200,2,FALSE)</f>
        <v>Customers-All</v>
      </c>
      <c r="Z276" s="92">
        <f t="shared" si="22"/>
        <v>244.71963799999992</v>
      </c>
      <c r="AA276" s="92">
        <f t="shared" si="23"/>
        <v>1877.740362</v>
      </c>
      <c r="AB276" s="92">
        <f t="shared" si="24"/>
        <v>2122.46</v>
      </c>
    </row>
    <row r="277" spans="1:28" ht="15.75" thickBot="1" x14ac:dyDescent="0.3">
      <c r="A277" s="141" t="s">
        <v>701</v>
      </c>
      <c r="B277" s="4" t="s">
        <v>447</v>
      </c>
      <c r="C277" s="4" t="s">
        <v>448</v>
      </c>
      <c r="D277" s="4" t="s">
        <v>702</v>
      </c>
      <c r="E277" s="4" t="s">
        <v>703</v>
      </c>
      <c r="F277" s="4" t="s">
        <v>112</v>
      </c>
      <c r="G277" s="4" t="s">
        <v>113</v>
      </c>
      <c r="H277" s="4" t="s">
        <v>704</v>
      </c>
      <c r="I277" s="10">
        <v>62714.64</v>
      </c>
      <c r="J277" s="10">
        <v>56340.08</v>
      </c>
      <c r="K277" s="10">
        <v>58601.8</v>
      </c>
      <c r="L277" s="10">
        <v>62787.66</v>
      </c>
      <c r="M277" s="10">
        <v>56401.15</v>
      </c>
      <c r="N277" s="10">
        <v>59633.85</v>
      </c>
      <c r="O277" s="10">
        <v>59199.93</v>
      </c>
      <c r="P277" s="10">
        <v>56946.03</v>
      </c>
      <c r="Q277" s="10">
        <v>59930.55</v>
      </c>
      <c r="R277" s="10">
        <v>61061.15</v>
      </c>
      <c r="S277" s="10">
        <v>55893.56</v>
      </c>
      <c r="T277" s="10">
        <v>58574.25</v>
      </c>
      <c r="U277" s="125">
        <f t="shared" si="20"/>
        <v>708084.65000000014</v>
      </c>
      <c r="W277" s="74" t="str">
        <f t="shared" si="21"/>
        <v>134004280903</v>
      </c>
      <c r="X277" s="94">
        <f>VLOOKUP(W277,Factors!$F$4:$H$6200,3,FALSE)</f>
        <v>0.11529999999999996</v>
      </c>
      <c r="Y277" s="74" t="str">
        <f>VLOOKUP(W277,Factors!$F$4:$H$6200,2,FALSE)</f>
        <v>Customers-All</v>
      </c>
      <c r="Z277" s="92">
        <f t="shared" si="22"/>
        <v>81642.160144999987</v>
      </c>
      <c r="AA277" s="92">
        <f t="shared" si="23"/>
        <v>626442.48985500017</v>
      </c>
      <c r="AB277" s="92">
        <f t="shared" si="24"/>
        <v>708084.65000000014</v>
      </c>
    </row>
    <row r="278" spans="1:28" ht="15.75" thickBot="1" x14ac:dyDescent="0.3">
      <c r="A278" s="141" t="s">
        <v>701</v>
      </c>
      <c r="B278" s="4" t="s">
        <v>717</v>
      </c>
      <c r="C278" s="4" t="s">
        <v>718</v>
      </c>
      <c r="D278" s="4" t="s">
        <v>710</v>
      </c>
      <c r="E278" s="4" t="s">
        <v>708</v>
      </c>
      <c r="F278" s="4" t="s">
        <v>108</v>
      </c>
      <c r="G278" s="4" t="s">
        <v>109</v>
      </c>
      <c r="H278" s="4" t="s">
        <v>711</v>
      </c>
      <c r="I278" s="8">
        <v>24338.58</v>
      </c>
      <c r="J278" s="8">
        <v>21363.7</v>
      </c>
      <c r="K278" s="8">
        <v>17394.060000000001</v>
      </c>
      <c r="L278" s="8">
        <v>23779.360000000001</v>
      </c>
      <c r="M278" s="8">
        <v>25268.27</v>
      </c>
      <c r="N278" s="8">
        <v>26689.67</v>
      </c>
      <c r="O278" s="8">
        <v>27003.16</v>
      </c>
      <c r="P278" s="8">
        <v>25272.66</v>
      </c>
      <c r="Q278" s="8">
        <v>25504.01</v>
      </c>
      <c r="R278" s="8">
        <v>21382.52</v>
      </c>
      <c r="S278" s="8">
        <v>21814.46</v>
      </c>
      <c r="T278" s="8">
        <v>21865.14</v>
      </c>
      <c r="U278" s="125">
        <f t="shared" si="20"/>
        <v>281675.59000000003</v>
      </c>
      <c r="W278" s="74" t="str">
        <f t="shared" si="21"/>
        <v>136001015903</v>
      </c>
      <c r="X278" s="94">
        <f>VLOOKUP(W278,Factors!$F$4:$H$6200,3,FALSE)</f>
        <v>0.11529999999999996</v>
      </c>
      <c r="Y278" s="74" t="str">
        <f>VLOOKUP(W278,Factors!$F$4:$H$6200,2,FALSE)</f>
        <v>customers-all</v>
      </c>
      <c r="Z278" s="92">
        <f t="shared" si="22"/>
        <v>32477.195526999993</v>
      </c>
      <c r="AA278" s="92">
        <f t="shared" si="23"/>
        <v>249198.39447300002</v>
      </c>
      <c r="AB278" s="92">
        <f t="shared" si="24"/>
        <v>281675.59000000003</v>
      </c>
    </row>
    <row r="279" spans="1:28" ht="15.75" thickBot="1" x14ac:dyDescent="0.3">
      <c r="A279" s="141" t="s">
        <v>701</v>
      </c>
      <c r="B279" s="4" t="s">
        <v>717</v>
      </c>
      <c r="C279" s="4" t="s">
        <v>718</v>
      </c>
      <c r="D279" s="4" t="s">
        <v>710</v>
      </c>
      <c r="E279" s="4" t="s">
        <v>708</v>
      </c>
      <c r="F279" s="4" t="s">
        <v>120</v>
      </c>
      <c r="G279" s="4" t="s">
        <v>121</v>
      </c>
      <c r="H279" s="4" t="s">
        <v>711</v>
      </c>
      <c r="I279" s="10">
        <v>38806.629999999997</v>
      </c>
      <c r="J279" s="10">
        <v>30084.78</v>
      </c>
      <c r="K279" s="10">
        <v>32893.22</v>
      </c>
      <c r="L279" s="10">
        <v>30651.17</v>
      </c>
      <c r="M279" s="10">
        <v>32283.35</v>
      </c>
      <c r="N279" s="10">
        <v>39660.699999999997</v>
      </c>
      <c r="O279" s="10">
        <v>41271.49</v>
      </c>
      <c r="P279" s="10">
        <v>36754.85</v>
      </c>
      <c r="Q279" s="10">
        <v>39222.92</v>
      </c>
      <c r="R279" s="10">
        <v>38538.050000000003</v>
      </c>
      <c r="S279" s="10">
        <v>35277.19</v>
      </c>
      <c r="T279" s="10">
        <v>38913.269999999997</v>
      </c>
      <c r="U279" s="125">
        <f t="shared" si="20"/>
        <v>434357.61999999994</v>
      </c>
      <c r="W279" s="74" t="str">
        <f t="shared" si="21"/>
        <v>136001015903</v>
      </c>
      <c r="X279" s="94">
        <f>VLOOKUP(W279,Factors!$F$4:$H$6200,3,FALSE)</f>
        <v>0.11529999999999996</v>
      </c>
      <c r="Y279" s="74" t="str">
        <f>VLOOKUP(W279,Factors!$F$4:$H$6200,2,FALSE)</f>
        <v>customers-all</v>
      </c>
      <c r="Z279" s="92">
        <f t="shared" si="22"/>
        <v>50081.433585999977</v>
      </c>
      <c r="AA279" s="92">
        <f t="shared" si="23"/>
        <v>384276.18641399994</v>
      </c>
      <c r="AB279" s="92">
        <f t="shared" si="24"/>
        <v>434357.61999999994</v>
      </c>
    </row>
    <row r="280" spans="1:28" ht="15.75" thickBot="1" x14ac:dyDescent="0.3">
      <c r="A280" s="141" t="s">
        <v>701</v>
      </c>
      <c r="B280" s="4" t="s">
        <v>717</v>
      </c>
      <c r="C280" s="4" t="s">
        <v>718</v>
      </c>
      <c r="D280" s="4" t="s">
        <v>710</v>
      </c>
      <c r="E280" s="4" t="s">
        <v>708</v>
      </c>
      <c r="F280" s="4" t="s">
        <v>122</v>
      </c>
      <c r="G280" s="4" t="s">
        <v>123</v>
      </c>
      <c r="H280" s="4" t="s">
        <v>711</v>
      </c>
      <c r="I280" s="13">
        <v>0</v>
      </c>
      <c r="J280" s="8">
        <v>870.27</v>
      </c>
      <c r="K280" s="8">
        <v>4172.1499999999996</v>
      </c>
      <c r="L280" s="8">
        <v>4031.32</v>
      </c>
      <c r="M280" s="8">
        <v>4113.66</v>
      </c>
      <c r="N280" s="8">
        <v>2719.18</v>
      </c>
      <c r="O280" s="8">
        <v>1224.8499999999999</v>
      </c>
      <c r="P280" s="8">
        <v>210.13</v>
      </c>
      <c r="Q280" s="8">
        <v>189.87</v>
      </c>
      <c r="R280" s="8">
        <v>503.85</v>
      </c>
      <c r="S280" s="8">
        <v>847.44</v>
      </c>
      <c r="T280" s="8">
        <v>73.58</v>
      </c>
      <c r="U280" s="125">
        <f t="shared" si="20"/>
        <v>18956.3</v>
      </c>
      <c r="W280" s="74" t="str">
        <f t="shared" si="21"/>
        <v>136001015903</v>
      </c>
      <c r="X280" s="94">
        <f>VLOOKUP(W280,Factors!$F$4:$H$6200,3,FALSE)</f>
        <v>0.11529999999999996</v>
      </c>
      <c r="Y280" s="74" t="str">
        <f>VLOOKUP(W280,Factors!$F$4:$H$6200,2,FALSE)</f>
        <v>customers-all</v>
      </c>
      <c r="Z280" s="92">
        <f t="shared" si="22"/>
        <v>2185.6613899999993</v>
      </c>
      <c r="AA280" s="92">
        <f t="shared" si="23"/>
        <v>16770.638610000002</v>
      </c>
      <c r="AB280" s="92">
        <f t="shared" si="24"/>
        <v>18956.300000000003</v>
      </c>
    </row>
    <row r="281" spans="1:28" ht="15.75" thickBot="1" x14ac:dyDescent="0.3">
      <c r="A281" s="141" t="s">
        <v>701</v>
      </c>
      <c r="B281" s="4" t="s">
        <v>717</v>
      </c>
      <c r="C281" s="4" t="s">
        <v>718</v>
      </c>
      <c r="D281" s="4" t="s">
        <v>710</v>
      </c>
      <c r="E281" s="4" t="s">
        <v>708</v>
      </c>
      <c r="F281" s="4" t="s">
        <v>110</v>
      </c>
      <c r="G281" s="4" t="s">
        <v>111</v>
      </c>
      <c r="H281" s="4" t="s">
        <v>711</v>
      </c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0">
        <v>803.22</v>
      </c>
      <c r="T281" s="11"/>
      <c r="U281" s="125">
        <f t="shared" si="20"/>
        <v>803.22</v>
      </c>
      <c r="W281" s="74" t="str">
        <f t="shared" si="21"/>
        <v>136001015903</v>
      </c>
      <c r="X281" s="94">
        <f>VLOOKUP(W281,Factors!$F$4:$H$6200,3,FALSE)</f>
        <v>0.11529999999999996</v>
      </c>
      <c r="Y281" s="74" t="str">
        <f>VLOOKUP(W281,Factors!$F$4:$H$6200,2,FALSE)</f>
        <v>customers-all</v>
      </c>
      <c r="Z281" s="92">
        <f t="shared" si="22"/>
        <v>92.611265999999972</v>
      </c>
      <c r="AA281" s="92">
        <f t="shared" si="23"/>
        <v>710.60873400000003</v>
      </c>
      <c r="AB281" s="92">
        <f t="shared" si="24"/>
        <v>803.22</v>
      </c>
    </row>
    <row r="282" spans="1:28" ht="15.75" thickBot="1" x14ac:dyDescent="0.3">
      <c r="A282" s="141" t="s">
        <v>701</v>
      </c>
      <c r="B282" s="4" t="s">
        <v>717</v>
      </c>
      <c r="C282" s="4" t="s">
        <v>718</v>
      </c>
      <c r="D282" s="4" t="s">
        <v>710</v>
      </c>
      <c r="E282" s="4" t="s">
        <v>708</v>
      </c>
      <c r="F282" s="4" t="s">
        <v>112</v>
      </c>
      <c r="G282" s="4" t="s">
        <v>113</v>
      </c>
      <c r="H282" s="4" t="s">
        <v>711</v>
      </c>
      <c r="I282" s="8">
        <v>9298.82</v>
      </c>
      <c r="J282" s="8">
        <v>8820.14</v>
      </c>
      <c r="K282" s="8">
        <v>9449.9599999999991</v>
      </c>
      <c r="L282" s="8">
        <v>9047.07</v>
      </c>
      <c r="M282" s="8">
        <v>8566.42</v>
      </c>
      <c r="N282" s="8">
        <v>9483.23</v>
      </c>
      <c r="O282" s="8">
        <v>9485.61</v>
      </c>
      <c r="P282" s="8">
        <v>9257.84</v>
      </c>
      <c r="Q282" s="8">
        <v>9648.69</v>
      </c>
      <c r="R282" s="8">
        <v>9864.1299999999992</v>
      </c>
      <c r="S282" s="8">
        <v>9261.61</v>
      </c>
      <c r="T282" s="8">
        <v>9713.7199999999993</v>
      </c>
      <c r="U282" s="125">
        <f t="shared" si="20"/>
        <v>111897.24</v>
      </c>
      <c r="W282" s="74" t="str">
        <f t="shared" si="21"/>
        <v>136001015903</v>
      </c>
      <c r="X282" s="94">
        <f>VLOOKUP(W282,Factors!$F$4:$H$6200,3,FALSE)</f>
        <v>0.11529999999999996</v>
      </c>
      <c r="Y282" s="74" t="str">
        <f>VLOOKUP(W282,Factors!$F$4:$H$6200,2,FALSE)</f>
        <v>customers-all</v>
      </c>
      <c r="Z282" s="92">
        <f t="shared" si="22"/>
        <v>12901.751771999996</v>
      </c>
      <c r="AA282" s="92">
        <f t="shared" si="23"/>
        <v>98995.488228000002</v>
      </c>
      <c r="AB282" s="92">
        <f t="shared" si="24"/>
        <v>111897.23999999999</v>
      </c>
    </row>
    <row r="283" spans="1:28" ht="15.75" thickBot="1" x14ac:dyDescent="0.3">
      <c r="A283" s="141" t="s">
        <v>701</v>
      </c>
      <c r="B283" s="4" t="s">
        <v>717</v>
      </c>
      <c r="C283" s="4" t="s">
        <v>718</v>
      </c>
      <c r="D283" s="4" t="s">
        <v>719</v>
      </c>
      <c r="E283" s="4" t="s">
        <v>720</v>
      </c>
      <c r="F283" s="4" t="s">
        <v>118</v>
      </c>
      <c r="G283" s="4" t="s">
        <v>119</v>
      </c>
      <c r="H283" s="4" t="s">
        <v>440</v>
      </c>
      <c r="I283" s="11"/>
      <c r="J283" s="10">
        <v>889.6</v>
      </c>
      <c r="K283" s="14">
        <v>0</v>
      </c>
      <c r="L283" s="11"/>
      <c r="M283" s="11"/>
      <c r="N283" s="11"/>
      <c r="O283" s="11"/>
      <c r="P283" s="11"/>
      <c r="Q283" s="11"/>
      <c r="R283" s="11"/>
      <c r="S283" s="11"/>
      <c r="T283" s="11"/>
      <c r="U283" s="125">
        <f t="shared" si="20"/>
        <v>889.6</v>
      </c>
      <c r="W283" s="74" t="str">
        <f t="shared" si="21"/>
        <v>136001505903</v>
      </c>
      <c r="X283" s="94">
        <f>VLOOKUP(W283,Factors!$F$4:$H$6200,3,FALSE)</f>
        <v>0.11529999999999996</v>
      </c>
      <c r="Y283" s="74" t="str">
        <f>VLOOKUP(W283,Factors!$F$4:$H$6200,2,FALSE)</f>
        <v>Customers-all</v>
      </c>
      <c r="Z283" s="92">
        <f t="shared" si="22"/>
        <v>102.57087999999996</v>
      </c>
      <c r="AA283" s="92">
        <f t="shared" si="23"/>
        <v>787.02912000000003</v>
      </c>
      <c r="AB283" s="92">
        <f t="shared" si="24"/>
        <v>889.6</v>
      </c>
    </row>
    <row r="284" spans="1:28" ht="15.75" thickBot="1" x14ac:dyDescent="0.3">
      <c r="A284" s="141" t="s">
        <v>701</v>
      </c>
      <c r="B284" s="4" t="s">
        <v>717</v>
      </c>
      <c r="C284" s="4" t="s">
        <v>718</v>
      </c>
      <c r="D284" s="4" t="s">
        <v>719</v>
      </c>
      <c r="E284" s="4" t="s">
        <v>720</v>
      </c>
      <c r="F284" s="4" t="s">
        <v>120</v>
      </c>
      <c r="G284" s="4" t="s">
        <v>121</v>
      </c>
      <c r="H284" s="4" t="s">
        <v>440</v>
      </c>
      <c r="I284" s="8">
        <v>12899.2</v>
      </c>
      <c r="J284" s="8">
        <v>10800.3</v>
      </c>
      <c r="K284" s="8">
        <v>11970.34</v>
      </c>
      <c r="L284" s="8">
        <v>15578.04</v>
      </c>
      <c r="M284" s="8">
        <v>12423.19</v>
      </c>
      <c r="N284" s="8">
        <v>14974.24</v>
      </c>
      <c r="O284" s="8">
        <v>16634.7</v>
      </c>
      <c r="P284" s="8">
        <v>13766.64</v>
      </c>
      <c r="Q284" s="8">
        <v>14840.78</v>
      </c>
      <c r="R284" s="8">
        <v>13747.74</v>
      </c>
      <c r="S284" s="8">
        <v>14040.24</v>
      </c>
      <c r="T284" s="8">
        <v>11823.36</v>
      </c>
      <c r="U284" s="125">
        <f t="shared" si="20"/>
        <v>163498.76999999996</v>
      </c>
      <c r="W284" s="74" t="str">
        <f t="shared" si="21"/>
        <v>136001505903</v>
      </c>
      <c r="X284" s="94">
        <f>VLOOKUP(W284,Factors!$F$4:$H$6200,3,FALSE)</f>
        <v>0.11529999999999996</v>
      </c>
      <c r="Y284" s="74" t="str">
        <f>VLOOKUP(W284,Factors!$F$4:$H$6200,2,FALSE)</f>
        <v>Customers-all</v>
      </c>
      <c r="Z284" s="92">
        <f t="shared" si="22"/>
        <v>18851.408180999988</v>
      </c>
      <c r="AA284" s="92">
        <f t="shared" si="23"/>
        <v>144647.36181899998</v>
      </c>
      <c r="AB284" s="92">
        <f t="shared" si="24"/>
        <v>163498.76999999996</v>
      </c>
    </row>
    <row r="285" spans="1:28" ht="15.75" thickBot="1" x14ac:dyDescent="0.3">
      <c r="A285" s="141" t="s">
        <v>701</v>
      </c>
      <c r="B285" s="4" t="s">
        <v>717</v>
      </c>
      <c r="C285" s="4" t="s">
        <v>718</v>
      </c>
      <c r="D285" s="4" t="s">
        <v>719</v>
      </c>
      <c r="E285" s="4" t="s">
        <v>720</v>
      </c>
      <c r="F285" s="4" t="s">
        <v>122</v>
      </c>
      <c r="G285" s="4" t="s">
        <v>123</v>
      </c>
      <c r="H285" s="4" t="s">
        <v>440</v>
      </c>
      <c r="I285" s="10">
        <v>20.85</v>
      </c>
      <c r="J285" s="14">
        <v>0</v>
      </c>
      <c r="K285" s="10">
        <v>475.49</v>
      </c>
      <c r="L285" s="10">
        <v>283.02999999999997</v>
      </c>
      <c r="M285" s="10">
        <v>203.78</v>
      </c>
      <c r="N285" s="10">
        <v>905.7</v>
      </c>
      <c r="O285" s="10">
        <v>45.29</v>
      </c>
      <c r="P285" s="11"/>
      <c r="Q285" s="11"/>
      <c r="R285" s="11"/>
      <c r="S285" s="11"/>
      <c r="T285" s="11"/>
      <c r="U285" s="125">
        <f t="shared" si="20"/>
        <v>1934.1399999999999</v>
      </c>
      <c r="W285" s="74" t="str">
        <f t="shared" si="21"/>
        <v>136001505903</v>
      </c>
      <c r="X285" s="94">
        <f>VLOOKUP(W285,Factors!$F$4:$H$6200,3,FALSE)</f>
        <v>0.11529999999999996</v>
      </c>
      <c r="Y285" s="74" t="str">
        <f>VLOOKUP(W285,Factors!$F$4:$H$6200,2,FALSE)</f>
        <v>Customers-all</v>
      </c>
      <c r="Z285" s="92">
        <f t="shared" si="22"/>
        <v>223.0063419999999</v>
      </c>
      <c r="AA285" s="92">
        <f t="shared" si="23"/>
        <v>1711.133658</v>
      </c>
      <c r="AB285" s="92">
        <f t="shared" si="24"/>
        <v>1934.1399999999999</v>
      </c>
    </row>
    <row r="286" spans="1:28" ht="15.75" thickBot="1" x14ac:dyDescent="0.3">
      <c r="A286" s="141" t="s">
        <v>701</v>
      </c>
      <c r="B286" s="4" t="s">
        <v>717</v>
      </c>
      <c r="C286" s="4" t="s">
        <v>718</v>
      </c>
      <c r="D286" s="4" t="s">
        <v>719</v>
      </c>
      <c r="E286" s="4" t="s">
        <v>720</v>
      </c>
      <c r="F286" s="4" t="s">
        <v>112</v>
      </c>
      <c r="G286" s="4" t="s">
        <v>113</v>
      </c>
      <c r="H286" s="4" t="s">
        <v>440</v>
      </c>
      <c r="I286" s="8">
        <v>2125.1999999999998</v>
      </c>
      <c r="J286" s="8">
        <v>1912.68</v>
      </c>
      <c r="K286" s="8">
        <v>2110.0700000000002</v>
      </c>
      <c r="L286" s="8">
        <v>2340.86</v>
      </c>
      <c r="M286" s="8">
        <v>1978.19</v>
      </c>
      <c r="N286" s="8">
        <v>2044.14</v>
      </c>
      <c r="O286" s="8">
        <v>2307.88</v>
      </c>
      <c r="P286" s="8">
        <v>2077.11</v>
      </c>
      <c r="Q286" s="8">
        <v>2218.9299999999998</v>
      </c>
      <c r="R286" s="8">
        <v>2313.48</v>
      </c>
      <c r="S286" s="8">
        <v>2124.36</v>
      </c>
      <c r="T286" s="8">
        <v>1949.96</v>
      </c>
      <c r="U286" s="125">
        <f t="shared" si="20"/>
        <v>25502.86</v>
      </c>
      <c r="W286" s="74" t="str">
        <f t="shared" si="21"/>
        <v>136001505903</v>
      </c>
      <c r="X286" s="94">
        <f>VLOOKUP(W286,Factors!$F$4:$H$6200,3,FALSE)</f>
        <v>0.11529999999999996</v>
      </c>
      <c r="Y286" s="74" t="str">
        <f>VLOOKUP(W286,Factors!$F$4:$H$6200,2,FALSE)</f>
        <v>Customers-all</v>
      </c>
      <c r="Z286" s="92">
        <f t="shared" si="22"/>
        <v>2940.479757999999</v>
      </c>
      <c r="AA286" s="92">
        <f t="shared" si="23"/>
        <v>22562.380242000003</v>
      </c>
      <c r="AB286" s="92">
        <f t="shared" si="24"/>
        <v>25502.86</v>
      </c>
    </row>
    <row r="287" spans="1:28" ht="15.75" thickBot="1" x14ac:dyDescent="0.3">
      <c r="A287" s="141" t="s">
        <v>701</v>
      </c>
      <c r="B287" s="4" t="s">
        <v>717</v>
      </c>
      <c r="C287" s="4" t="s">
        <v>718</v>
      </c>
      <c r="D287" s="4" t="s">
        <v>702</v>
      </c>
      <c r="E287" s="4" t="s">
        <v>703</v>
      </c>
      <c r="F287" s="4" t="s">
        <v>120</v>
      </c>
      <c r="G287" s="4" t="s">
        <v>121</v>
      </c>
      <c r="H287" s="4" t="s">
        <v>704</v>
      </c>
      <c r="I287" s="10">
        <v>6115.38</v>
      </c>
      <c r="J287" s="10">
        <v>4048.8</v>
      </c>
      <c r="K287" s="10">
        <v>4401.92</v>
      </c>
      <c r="L287" s="10">
        <v>6052.64</v>
      </c>
      <c r="M287" s="10">
        <v>4126.8</v>
      </c>
      <c r="N287" s="10">
        <v>5811.91</v>
      </c>
      <c r="O287" s="10">
        <v>5846.3</v>
      </c>
      <c r="P287" s="10">
        <v>5502.4</v>
      </c>
      <c r="Q287" s="10">
        <v>5961.9</v>
      </c>
      <c r="R287" s="10">
        <v>5891.76</v>
      </c>
      <c r="S287" s="10">
        <v>5304.34</v>
      </c>
      <c r="T287" s="10">
        <v>5891.76</v>
      </c>
      <c r="U287" s="125">
        <f t="shared" si="20"/>
        <v>64955.910000000011</v>
      </c>
      <c r="W287" s="74" t="str">
        <f t="shared" si="21"/>
        <v>136004280903</v>
      </c>
      <c r="X287" s="94">
        <f>VLOOKUP(W287,Factors!$F$4:$H$6200,3,FALSE)</f>
        <v>0.11529999999999996</v>
      </c>
      <c r="Y287" s="74" t="str">
        <f>VLOOKUP(W287,Factors!$F$4:$H$6200,2,FALSE)</f>
        <v>Customers-All</v>
      </c>
      <c r="Z287" s="92">
        <f t="shared" si="22"/>
        <v>7489.4164229999988</v>
      </c>
      <c r="AA287" s="92">
        <f t="shared" si="23"/>
        <v>57466.493577000016</v>
      </c>
      <c r="AB287" s="92">
        <f t="shared" si="24"/>
        <v>64955.910000000018</v>
      </c>
    </row>
    <row r="288" spans="1:28" ht="15.75" thickBot="1" x14ac:dyDescent="0.3">
      <c r="A288" s="141" t="s">
        <v>701</v>
      </c>
      <c r="B288" s="4" t="s">
        <v>717</v>
      </c>
      <c r="C288" s="4" t="s">
        <v>718</v>
      </c>
      <c r="D288" s="4" t="s">
        <v>702</v>
      </c>
      <c r="E288" s="4" t="s">
        <v>703</v>
      </c>
      <c r="F288" s="4" t="s">
        <v>122</v>
      </c>
      <c r="G288" s="4" t="s">
        <v>123</v>
      </c>
      <c r="H288" s="4" t="s">
        <v>704</v>
      </c>
      <c r="I288" s="8">
        <v>50.61</v>
      </c>
      <c r="J288" s="7"/>
      <c r="K288" s="8">
        <v>103.18</v>
      </c>
      <c r="L288" s="8">
        <v>12.9</v>
      </c>
      <c r="M288" s="8">
        <v>38.69</v>
      </c>
      <c r="N288" s="7"/>
      <c r="O288" s="7"/>
      <c r="P288" s="7"/>
      <c r="Q288" s="7"/>
      <c r="R288" s="7"/>
      <c r="S288" s="7"/>
      <c r="T288" s="7"/>
      <c r="U288" s="125">
        <f t="shared" si="20"/>
        <v>205.38000000000002</v>
      </c>
      <c r="W288" s="74" t="str">
        <f t="shared" si="21"/>
        <v>136004280903</v>
      </c>
      <c r="X288" s="94">
        <f>VLOOKUP(W288,Factors!$F$4:$H$6200,3,FALSE)</f>
        <v>0.11529999999999996</v>
      </c>
      <c r="Y288" s="74" t="str">
        <f>VLOOKUP(W288,Factors!$F$4:$H$6200,2,FALSE)</f>
        <v>Customers-All</v>
      </c>
      <c r="Z288" s="92">
        <f t="shared" si="22"/>
        <v>23.680313999999996</v>
      </c>
      <c r="AA288" s="92">
        <f t="shared" si="23"/>
        <v>181.69968600000004</v>
      </c>
      <c r="AB288" s="92">
        <f t="shared" si="24"/>
        <v>205.38000000000005</v>
      </c>
    </row>
    <row r="289" spans="1:28" ht="15.75" thickBot="1" x14ac:dyDescent="0.3">
      <c r="A289" s="141" t="s">
        <v>701</v>
      </c>
      <c r="B289" s="4" t="s">
        <v>717</v>
      </c>
      <c r="C289" s="4" t="s">
        <v>718</v>
      </c>
      <c r="D289" s="4" t="s">
        <v>702</v>
      </c>
      <c r="E289" s="4" t="s">
        <v>703</v>
      </c>
      <c r="F289" s="4" t="s">
        <v>112</v>
      </c>
      <c r="G289" s="4" t="s">
        <v>113</v>
      </c>
      <c r="H289" s="4" t="s">
        <v>704</v>
      </c>
      <c r="I289" s="10">
        <v>847.33</v>
      </c>
      <c r="J289" s="10">
        <v>773.64</v>
      </c>
      <c r="K289" s="10">
        <v>826.11</v>
      </c>
      <c r="L289" s="10">
        <v>863.65</v>
      </c>
      <c r="M289" s="10">
        <v>751</v>
      </c>
      <c r="N289" s="10">
        <v>826.11</v>
      </c>
      <c r="O289" s="10">
        <v>826.11</v>
      </c>
      <c r="P289" s="10">
        <v>788.55</v>
      </c>
      <c r="Q289" s="10">
        <v>842.59</v>
      </c>
      <c r="R289" s="10">
        <v>880.9</v>
      </c>
      <c r="S289" s="10">
        <v>804.3</v>
      </c>
      <c r="T289" s="10">
        <v>842.6</v>
      </c>
      <c r="U289" s="125">
        <f t="shared" si="20"/>
        <v>9872.89</v>
      </c>
      <c r="W289" s="74" t="str">
        <f t="shared" si="21"/>
        <v>136004280903</v>
      </c>
      <c r="X289" s="94">
        <f>VLOOKUP(W289,Factors!$F$4:$H$6200,3,FALSE)</f>
        <v>0.11529999999999996</v>
      </c>
      <c r="Y289" s="74" t="str">
        <f>VLOOKUP(W289,Factors!$F$4:$H$6200,2,FALSE)</f>
        <v>Customers-All</v>
      </c>
      <c r="Z289" s="92">
        <f t="shared" si="22"/>
        <v>1138.3442169999996</v>
      </c>
      <c r="AA289" s="92">
        <f t="shared" si="23"/>
        <v>8734.5457829999996</v>
      </c>
      <c r="AB289" s="92">
        <f t="shared" si="24"/>
        <v>9872.89</v>
      </c>
    </row>
    <row r="290" spans="1:28" ht="15.75" thickBot="1" x14ac:dyDescent="0.3">
      <c r="A290" s="141" t="s">
        <v>701</v>
      </c>
      <c r="B290" s="4" t="s">
        <v>731</v>
      </c>
      <c r="C290" s="4" t="s">
        <v>732</v>
      </c>
      <c r="D290" s="4" t="s">
        <v>702</v>
      </c>
      <c r="E290" s="4" t="s">
        <v>703</v>
      </c>
      <c r="F290" s="4" t="s">
        <v>108</v>
      </c>
      <c r="G290" s="4" t="s">
        <v>109</v>
      </c>
      <c r="H290" s="4" t="s">
        <v>704</v>
      </c>
      <c r="I290" s="8">
        <v>5810.83</v>
      </c>
      <c r="J290" s="8">
        <v>5752.73</v>
      </c>
      <c r="K290" s="8">
        <v>4687.3999999999996</v>
      </c>
      <c r="L290" s="8">
        <v>6101.38</v>
      </c>
      <c r="M290" s="8">
        <v>6391.92</v>
      </c>
      <c r="N290" s="8">
        <v>6647.66</v>
      </c>
      <c r="O290" s="8">
        <v>6345.49</v>
      </c>
      <c r="P290" s="8">
        <v>6315.28</v>
      </c>
      <c r="Q290" s="8">
        <v>6647.66</v>
      </c>
      <c r="R290" s="8">
        <v>6043.33</v>
      </c>
      <c r="S290" s="8">
        <v>4195.07</v>
      </c>
      <c r="T290" s="8">
        <v>6156.64</v>
      </c>
      <c r="U290" s="125">
        <f t="shared" si="20"/>
        <v>71095.39</v>
      </c>
      <c r="W290" s="74" t="str">
        <f t="shared" si="21"/>
        <v>420304280903</v>
      </c>
      <c r="X290" s="94">
        <f>VLOOKUP(W290,Factors!$F$4:$H$6200,3,FALSE)</f>
        <v>0.10960000000000003</v>
      </c>
      <c r="Y290" s="74" t="str">
        <f>VLOOKUP(W290,Factors!$F$4:$H$6200,2,FALSE)</f>
        <v>3-factor</v>
      </c>
      <c r="Z290" s="92">
        <f t="shared" si="22"/>
        <v>7792.0547440000018</v>
      </c>
      <c r="AA290" s="92">
        <f t="shared" si="23"/>
        <v>63303.335255999998</v>
      </c>
      <c r="AB290" s="92">
        <f t="shared" si="24"/>
        <v>71095.39</v>
      </c>
    </row>
    <row r="291" spans="1:28" ht="15.75" thickBot="1" x14ac:dyDescent="0.3">
      <c r="A291" s="141" t="s">
        <v>701</v>
      </c>
      <c r="B291" s="4" t="s">
        <v>731</v>
      </c>
      <c r="C291" s="4" t="s">
        <v>732</v>
      </c>
      <c r="D291" s="4" t="s">
        <v>702</v>
      </c>
      <c r="E291" s="4" t="s">
        <v>703</v>
      </c>
      <c r="F291" s="4" t="s">
        <v>112</v>
      </c>
      <c r="G291" s="4" t="s">
        <v>113</v>
      </c>
      <c r="H291" s="4" t="s">
        <v>704</v>
      </c>
      <c r="I291" s="10">
        <v>872.5</v>
      </c>
      <c r="J291" s="10">
        <v>872.5</v>
      </c>
      <c r="K291" s="10">
        <v>872.49</v>
      </c>
      <c r="L291" s="10">
        <v>872.5</v>
      </c>
      <c r="M291" s="10">
        <v>872.5</v>
      </c>
      <c r="N291" s="10">
        <v>907.4</v>
      </c>
      <c r="O291" s="10">
        <v>907.4</v>
      </c>
      <c r="P291" s="10">
        <v>907.4</v>
      </c>
      <c r="Q291" s="10">
        <v>907.4</v>
      </c>
      <c r="R291" s="10">
        <v>907.41</v>
      </c>
      <c r="S291" s="10">
        <v>907.42</v>
      </c>
      <c r="T291" s="10">
        <v>907.41</v>
      </c>
      <c r="U291" s="125">
        <f t="shared" si="20"/>
        <v>10714.329999999998</v>
      </c>
      <c r="W291" s="74" t="str">
        <f t="shared" si="21"/>
        <v>420304280903</v>
      </c>
      <c r="X291" s="94">
        <f>VLOOKUP(W291,Factors!$F$4:$H$6200,3,FALSE)</f>
        <v>0.10960000000000003</v>
      </c>
      <c r="Y291" s="74" t="str">
        <f>VLOOKUP(W291,Factors!$F$4:$H$6200,2,FALSE)</f>
        <v>3-factor</v>
      </c>
      <c r="Z291" s="92">
        <f t="shared" si="22"/>
        <v>1174.2905680000001</v>
      </c>
      <c r="AA291" s="92">
        <f t="shared" si="23"/>
        <v>9540.0394319999978</v>
      </c>
      <c r="AB291" s="92">
        <f t="shared" si="24"/>
        <v>10714.329999999998</v>
      </c>
    </row>
    <row r="292" spans="1:28" ht="15.75" thickBot="1" x14ac:dyDescent="0.3">
      <c r="A292" s="141" t="s">
        <v>763</v>
      </c>
      <c r="B292" s="4" t="s">
        <v>764</v>
      </c>
      <c r="C292" s="4" t="s">
        <v>765</v>
      </c>
      <c r="D292" s="4" t="s">
        <v>766</v>
      </c>
      <c r="E292" s="4" t="s">
        <v>767</v>
      </c>
      <c r="F292" s="4" t="s">
        <v>108</v>
      </c>
      <c r="G292" s="4" t="s">
        <v>109</v>
      </c>
      <c r="H292" s="4" t="s">
        <v>768</v>
      </c>
      <c r="I292" s="10">
        <v>49556.06</v>
      </c>
      <c r="J292" s="10">
        <v>39792.31</v>
      </c>
      <c r="K292" s="10">
        <v>42240.74</v>
      </c>
      <c r="L292" s="10">
        <v>22469.39</v>
      </c>
      <c r="M292" s="10">
        <v>41767.440000000002</v>
      </c>
      <c r="N292" s="10">
        <v>43804.32</v>
      </c>
      <c r="O292" s="10">
        <v>44508.12</v>
      </c>
      <c r="P292" s="10">
        <v>42463.75</v>
      </c>
      <c r="Q292" s="10">
        <v>40498.43</v>
      </c>
      <c r="R292" s="10">
        <v>35154.199999999997</v>
      </c>
      <c r="S292" s="10">
        <v>37483.14</v>
      </c>
      <c r="T292" s="10">
        <v>34176.620000000003</v>
      </c>
      <c r="U292" s="125">
        <f t="shared" si="20"/>
        <v>473914.52</v>
      </c>
      <c r="W292" s="74" t="str">
        <f t="shared" si="21"/>
        <v>113254660908</v>
      </c>
      <c r="X292" s="94">
        <f>VLOOKUP(W292,Factors!$F$4:$H$6200,3,FALSE)</f>
        <v>8.5400000000000031E-2</v>
      </c>
      <c r="Y292" s="74" t="str">
        <f>VLOOKUP(W292,Factors!$F$4:$H$6200,2,FALSE)</f>
        <v>Customers-Ind</v>
      </c>
      <c r="Z292" s="92">
        <f t="shared" si="22"/>
        <v>40472.300008000013</v>
      </c>
      <c r="AA292" s="92">
        <f t="shared" si="23"/>
        <v>433442.21999200003</v>
      </c>
      <c r="AB292" s="92">
        <f t="shared" si="24"/>
        <v>473914.52</v>
      </c>
    </row>
    <row r="293" spans="1:28" ht="15.75" thickBot="1" x14ac:dyDescent="0.3">
      <c r="A293" s="141" t="s">
        <v>763</v>
      </c>
      <c r="B293" s="4" t="s">
        <v>764</v>
      </c>
      <c r="C293" s="4" t="s">
        <v>765</v>
      </c>
      <c r="D293" s="4" t="s">
        <v>766</v>
      </c>
      <c r="E293" s="4" t="s">
        <v>767</v>
      </c>
      <c r="F293" s="4" t="s">
        <v>112</v>
      </c>
      <c r="G293" s="4" t="s">
        <v>113</v>
      </c>
      <c r="H293" s="4" t="s">
        <v>768</v>
      </c>
      <c r="I293" s="8">
        <v>7362.99</v>
      </c>
      <c r="J293" s="8">
        <v>7416.65</v>
      </c>
      <c r="K293" s="8">
        <v>7436.76</v>
      </c>
      <c r="L293" s="8">
        <v>3310.72</v>
      </c>
      <c r="M293" s="8">
        <v>5923.9</v>
      </c>
      <c r="N293" s="8">
        <v>6130.26</v>
      </c>
      <c r="O293" s="8">
        <v>6130.26</v>
      </c>
      <c r="P293" s="8">
        <v>6130.27</v>
      </c>
      <c r="Q293" s="8">
        <v>6130.27</v>
      </c>
      <c r="R293" s="8">
        <v>6130.28</v>
      </c>
      <c r="S293" s="8">
        <v>6145.36</v>
      </c>
      <c r="T293" s="8">
        <v>6160.45</v>
      </c>
      <c r="U293" s="125">
        <f t="shared" si="20"/>
        <v>74408.170000000013</v>
      </c>
      <c r="W293" s="74" t="str">
        <f t="shared" si="21"/>
        <v>113254660908</v>
      </c>
      <c r="X293" s="94">
        <f>VLOOKUP(W293,Factors!$F$4:$H$6200,3,FALSE)</f>
        <v>8.5400000000000031E-2</v>
      </c>
      <c r="Y293" s="74" t="str">
        <f>VLOOKUP(W293,Factors!$F$4:$H$6200,2,FALSE)</f>
        <v>Customers-Ind</v>
      </c>
      <c r="Z293" s="92">
        <f t="shared" si="22"/>
        <v>6354.4577180000033</v>
      </c>
      <c r="AA293" s="92">
        <f t="shared" si="23"/>
        <v>68053.712282000008</v>
      </c>
      <c r="AB293" s="92">
        <f t="shared" si="24"/>
        <v>74408.170000000013</v>
      </c>
    </row>
    <row r="294" spans="1:28" ht="15.75" thickBot="1" x14ac:dyDescent="0.3">
      <c r="A294" s="141" t="s">
        <v>763</v>
      </c>
      <c r="B294" s="4" t="s">
        <v>314</v>
      </c>
      <c r="C294" s="4" t="s">
        <v>315</v>
      </c>
      <c r="D294" s="4" t="s">
        <v>779</v>
      </c>
      <c r="E294" s="4" t="s">
        <v>780</v>
      </c>
      <c r="F294" s="4" t="s">
        <v>108</v>
      </c>
      <c r="G294" s="4" t="s">
        <v>109</v>
      </c>
      <c r="H294" s="4" t="s">
        <v>781</v>
      </c>
      <c r="I294" s="10">
        <v>26633.13</v>
      </c>
      <c r="J294" s="10">
        <v>25289.85</v>
      </c>
      <c r="K294" s="10">
        <v>21842</v>
      </c>
      <c r="L294" s="10">
        <v>29264.79</v>
      </c>
      <c r="M294" s="10">
        <v>29295.54</v>
      </c>
      <c r="N294" s="10">
        <v>32788.379999999997</v>
      </c>
      <c r="O294" s="10">
        <v>31665.16</v>
      </c>
      <c r="P294" s="10">
        <v>22863.72</v>
      </c>
      <c r="Q294" s="10">
        <v>25317.87</v>
      </c>
      <c r="R294" s="10">
        <v>22837.64</v>
      </c>
      <c r="S294" s="10">
        <v>20448.57</v>
      </c>
      <c r="T294" s="10">
        <v>18915.259999999998</v>
      </c>
      <c r="U294" s="125">
        <f t="shared" si="20"/>
        <v>307161.91000000003</v>
      </c>
      <c r="W294" s="74" t="str">
        <f t="shared" si="21"/>
        <v>113305015908</v>
      </c>
      <c r="X294" s="94">
        <f>VLOOKUP(W294,Factors!$F$4:$H$6200,3,FALSE)</f>
        <v>0.11529999999999996</v>
      </c>
      <c r="Y294" s="74" t="str">
        <f>VLOOKUP(W294,Factors!$F$4:$H$6200,2,FALSE)</f>
        <v>Customers-All</v>
      </c>
      <c r="Z294" s="92">
        <f t="shared" si="22"/>
        <v>35415.768222999992</v>
      </c>
      <c r="AA294" s="92">
        <f t="shared" si="23"/>
        <v>271746.14177700004</v>
      </c>
      <c r="AB294" s="92">
        <f t="shared" si="24"/>
        <v>307161.91000000003</v>
      </c>
    </row>
    <row r="295" spans="1:28" ht="15.75" thickBot="1" x14ac:dyDescent="0.3">
      <c r="A295" s="141" t="s">
        <v>763</v>
      </c>
      <c r="B295" s="4" t="s">
        <v>314</v>
      </c>
      <c r="C295" s="4" t="s">
        <v>315</v>
      </c>
      <c r="D295" s="4" t="s">
        <v>779</v>
      </c>
      <c r="E295" s="4" t="s">
        <v>780</v>
      </c>
      <c r="F295" s="4" t="s">
        <v>110</v>
      </c>
      <c r="G295" s="4" t="s">
        <v>111</v>
      </c>
      <c r="H295" s="4" t="s">
        <v>781</v>
      </c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8">
        <v>242.56</v>
      </c>
      <c r="T295" s="7"/>
      <c r="U295" s="125">
        <f t="shared" si="20"/>
        <v>242.56</v>
      </c>
      <c r="W295" s="74" t="str">
        <f t="shared" si="21"/>
        <v>113305015908</v>
      </c>
      <c r="X295" s="94">
        <f>VLOOKUP(W295,Factors!$F$4:$H$6200,3,FALSE)</f>
        <v>0.11529999999999996</v>
      </c>
      <c r="Y295" s="74" t="str">
        <f>VLOOKUP(W295,Factors!$F$4:$H$6200,2,FALSE)</f>
        <v>Customers-All</v>
      </c>
      <c r="Z295" s="92">
        <f t="shared" si="22"/>
        <v>27.96716799999999</v>
      </c>
      <c r="AA295" s="92">
        <f t="shared" si="23"/>
        <v>214.59283200000002</v>
      </c>
      <c r="AB295" s="92">
        <f t="shared" si="24"/>
        <v>242.56</v>
      </c>
    </row>
    <row r="296" spans="1:28" ht="15.75" thickBot="1" x14ac:dyDescent="0.3">
      <c r="A296" s="141" t="s">
        <v>763</v>
      </c>
      <c r="B296" s="4" t="s">
        <v>314</v>
      </c>
      <c r="C296" s="4" t="s">
        <v>315</v>
      </c>
      <c r="D296" s="4" t="s">
        <v>779</v>
      </c>
      <c r="E296" s="4" t="s">
        <v>780</v>
      </c>
      <c r="F296" s="4" t="s">
        <v>112</v>
      </c>
      <c r="G296" s="4" t="s">
        <v>113</v>
      </c>
      <c r="H296" s="4" t="s">
        <v>781</v>
      </c>
      <c r="I296" s="10">
        <v>4133.21</v>
      </c>
      <c r="J296" s="10">
        <v>4150.08</v>
      </c>
      <c r="K296" s="10">
        <v>4150.12</v>
      </c>
      <c r="L296" s="10">
        <v>4150.0600000000004</v>
      </c>
      <c r="M296" s="10">
        <v>4150.08</v>
      </c>
      <c r="N296" s="10">
        <v>4260.26</v>
      </c>
      <c r="O296" s="10">
        <v>4342.91</v>
      </c>
      <c r="P296" s="10">
        <v>3501.24</v>
      </c>
      <c r="Q296" s="10">
        <v>3501.24</v>
      </c>
      <c r="R296" s="10">
        <v>3501.26</v>
      </c>
      <c r="S296" s="10">
        <v>3501.2</v>
      </c>
      <c r="T296" s="10">
        <v>2885.41</v>
      </c>
      <c r="U296" s="125">
        <f t="shared" si="20"/>
        <v>46227.070000000007</v>
      </c>
      <c r="W296" s="74" t="str">
        <f t="shared" si="21"/>
        <v>113305015908</v>
      </c>
      <c r="X296" s="94">
        <f>VLOOKUP(W296,Factors!$F$4:$H$6200,3,FALSE)</f>
        <v>0.11529999999999996</v>
      </c>
      <c r="Y296" s="74" t="str">
        <f>VLOOKUP(W296,Factors!$F$4:$H$6200,2,FALSE)</f>
        <v>Customers-All</v>
      </c>
      <c r="Z296" s="92">
        <f t="shared" si="22"/>
        <v>5329.9811709999985</v>
      </c>
      <c r="AA296" s="92">
        <f t="shared" si="23"/>
        <v>40897.088829000008</v>
      </c>
      <c r="AB296" s="92">
        <f t="shared" si="24"/>
        <v>46227.070000000007</v>
      </c>
    </row>
    <row r="297" spans="1:28" ht="15.75" thickBot="1" x14ac:dyDescent="0.3">
      <c r="A297" s="141" t="s">
        <v>763</v>
      </c>
      <c r="B297" s="4" t="s">
        <v>314</v>
      </c>
      <c r="C297" s="4" t="s">
        <v>315</v>
      </c>
      <c r="D297" s="4" t="s">
        <v>782</v>
      </c>
      <c r="E297" s="4" t="s">
        <v>783</v>
      </c>
      <c r="F297" s="4" t="s">
        <v>108</v>
      </c>
      <c r="G297" s="4" t="s">
        <v>109</v>
      </c>
      <c r="H297" s="4" t="s">
        <v>784</v>
      </c>
      <c r="I297" s="8">
        <v>14138.5</v>
      </c>
      <c r="J297" s="8">
        <v>11848.44</v>
      </c>
      <c r="K297" s="8">
        <v>11855.29</v>
      </c>
      <c r="L297" s="8">
        <v>13778.3</v>
      </c>
      <c r="M297" s="8">
        <v>14696.44</v>
      </c>
      <c r="N297" s="8">
        <v>15760.12</v>
      </c>
      <c r="O297" s="8">
        <v>16048.74</v>
      </c>
      <c r="P297" s="8">
        <v>15073.13</v>
      </c>
      <c r="Q297" s="8">
        <v>14589.77</v>
      </c>
      <c r="R297" s="8">
        <v>12299.49</v>
      </c>
      <c r="S297" s="8">
        <v>14375.58</v>
      </c>
      <c r="T297" s="8">
        <v>13860.27</v>
      </c>
      <c r="U297" s="125">
        <f t="shared" si="20"/>
        <v>168324.06999999998</v>
      </c>
      <c r="W297" s="74" t="str">
        <f t="shared" si="21"/>
        <v>113305020908</v>
      </c>
      <c r="X297" s="94">
        <f>VLOOKUP(W297,Factors!$F$4:$H$6200,3,FALSE)</f>
        <v>0.11529999999999996</v>
      </c>
      <c r="Y297" s="74" t="str">
        <f>VLOOKUP(W297,Factors!$F$4:$H$6200,2,FALSE)</f>
        <v>Customers-All</v>
      </c>
      <c r="Z297" s="92">
        <f t="shared" si="22"/>
        <v>19407.765270999989</v>
      </c>
      <c r="AA297" s="92">
        <f t="shared" si="23"/>
        <v>148916.304729</v>
      </c>
      <c r="AB297" s="92">
        <f t="shared" si="24"/>
        <v>168324.06999999998</v>
      </c>
    </row>
    <row r="298" spans="1:28" ht="15.75" thickBot="1" x14ac:dyDescent="0.3">
      <c r="A298" s="141" t="s">
        <v>763</v>
      </c>
      <c r="B298" s="4" t="s">
        <v>314</v>
      </c>
      <c r="C298" s="4" t="s">
        <v>315</v>
      </c>
      <c r="D298" s="4" t="s">
        <v>782</v>
      </c>
      <c r="E298" s="4" t="s">
        <v>783</v>
      </c>
      <c r="F298" s="4" t="s">
        <v>112</v>
      </c>
      <c r="G298" s="4" t="s">
        <v>113</v>
      </c>
      <c r="H298" s="4" t="s">
        <v>784</v>
      </c>
      <c r="I298" s="10">
        <v>2120.3000000000002</v>
      </c>
      <c r="J298" s="10">
        <v>2120.31</v>
      </c>
      <c r="K298" s="10">
        <v>2120.29</v>
      </c>
      <c r="L298" s="10">
        <v>2120.29</v>
      </c>
      <c r="M298" s="10">
        <v>2120.31</v>
      </c>
      <c r="N298" s="10">
        <v>2190.65</v>
      </c>
      <c r="O298" s="10">
        <v>2190.64</v>
      </c>
      <c r="P298" s="10">
        <v>2190.64</v>
      </c>
      <c r="Q298" s="10">
        <v>2190.65</v>
      </c>
      <c r="R298" s="10">
        <v>2190.66</v>
      </c>
      <c r="S298" s="10">
        <v>2190.64</v>
      </c>
      <c r="T298" s="10">
        <v>2190.65</v>
      </c>
      <c r="U298" s="125">
        <f t="shared" si="20"/>
        <v>25936.030000000002</v>
      </c>
      <c r="W298" s="74" t="str">
        <f t="shared" si="21"/>
        <v>113305020908</v>
      </c>
      <c r="X298" s="94">
        <f>VLOOKUP(W298,Factors!$F$4:$H$6200,3,FALSE)</f>
        <v>0.11529999999999996</v>
      </c>
      <c r="Y298" s="74" t="str">
        <f>VLOOKUP(W298,Factors!$F$4:$H$6200,2,FALSE)</f>
        <v>Customers-All</v>
      </c>
      <c r="Z298" s="92">
        <f t="shared" si="22"/>
        <v>2990.424258999999</v>
      </c>
      <c r="AA298" s="92">
        <f t="shared" si="23"/>
        <v>22945.605741000003</v>
      </c>
      <c r="AB298" s="92">
        <f t="shared" si="24"/>
        <v>25936.030000000002</v>
      </c>
    </row>
    <row r="299" spans="1:28" ht="15.75" thickBot="1" x14ac:dyDescent="0.3">
      <c r="A299" s="141" t="s">
        <v>763</v>
      </c>
      <c r="B299" s="4" t="s">
        <v>491</v>
      </c>
      <c r="C299" s="4" t="s">
        <v>492</v>
      </c>
      <c r="D299" s="4" t="s">
        <v>775</v>
      </c>
      <c r="E299" s="4" t="s">
        <v>776</v>
      </c>
      <c r="F299" s="4" t="s">
        <v>120</v>
      </c>
      <c r="G299" s="4" t="s">
        <v>121</v>
      </c>
      <c r="H299" s="4" t="s">
        <v>440</v>
      </c>
      <c r="I299" s="8">
        <v>3848</v>
      </c>
      <c r="J299" s="8">
        <v>3655.6</v>
      </c>
      <c r="K299" s="8">
        <v>3905.6</v>
      </c>
      <c r="L299" s="8">
        <v>4296.16</v>
      </c>
      <c r="M299" s="8">
        <v>3515.04</v>
      </c>
      <c r="N299" s="8">
        <v>3649.3</v>
      </c>
      <c r="O299" s="8">
        <v>4296.16</v>
      </c>
      <c r="P299" s="8">
        <v>3905.6</v>
      </c>
      <c r="Q299" s="8">
        <v>4281.08</v>
      </c>
      <c r="R299" s="8">
        <v>3185.92</v>
      </c>
      <c r="S299" s="8">
        <v>3982.4</v>
      </c>
      <c r="T299" s="8">
        <v>4380.6400000000003</v>
      </c>
      <c r="U299" s="125">
        <f t="shared" si="20"/>
        <v>46901.5</v>
      </c>
      <c r="W299" s="74" t="str">
        <f t="shared" si="21"/>
        <v>113481505908</v>
      </c>
      <c r="X299" s="94">
        <f>VLOOKUP(W299,Factors!$F$4:$H$6200,3,FALSE)</f>
        <v>8.5400000000000031E-2</v>
      </c>
      <c r="Y299" s="74" t="str">
        <f>VLOOKUP(W299,Factors!$F$4:$H$6200,2,FALSE)</f>
        <v>Customers-Ind</v>
      </c>
      <c r="Z299" s="92">
        <f t="shared" si="22"/>
        <v>4005.3881000000015</v>
      </c>
      <c r="AA299" s="92">
        <f t="shared" si="23"/>
        <v>42896.111899999996</v>
      </c>
      <c r="AB299" s="92">
        <f t="shared" si="24"/>
        <v>46901.5</v>
      </c>
    </row>
    <row r="300" spans="1:28" ht="15.75" thickBot="1" x14ac:dyDescent="0.3">
      <c r="A300" s="141" t="s">
        <v>763</v>
      </c>
      <c r="B300" s="4" t="s">
        <v>491</v>
      </c>
      <c r="C300" s="4" t="s">
        <v>492</v>
      </c>
      <c r="D300" s="4" t="s">
        <v>775</v>
      </c>
      <c r="E300" s="4" t="s">
        <v>776</v>
      </c>
      <c r="F300" s="4" t="s">
        <v>122</v>
      </c>
      <c r="G300" s="4" t="s">
        <v>123</v>
      </c>
      <c r="H300" s="4" t="s">
        <v>440</v>
      </c>
      <c r="I300" s="10">
        <v>81.17</v>
      </c>
      <c r="J300" s="10">
        <v>36.08</v>
      </c>
      <c r="K300" s="10">
        <v>45.75</v>
      </c>
      <c r="L300" s="10">
        <v>366.15</v>
      </c>
      <c r="M300" s="10">
        <v>247.16</v>
      </c>
      <c r="N300" s="10">
        <v>219.69</v>
      </c>
      <c r="O300" s="10">
        <v>36.61</v>
      </c>
      <c r="P300" s="11"/>
      <c r="Q300" s="11"/>
      <c r="R300" s="11"/>
      <c r="S300" s="10">
        <v>326.68</v>
      </c>
      <c r="T300" s="10">
        <v>-270.68</v>
      </c>
      <c r="U300" s="125">
        <f t="shared" si="20"/>
        <v>1088.6099999999999</v>
      </c>
      <c r="W300" s="74" t="str">
        <f t="shared" si="21"/>
        <v>113481505908</v>
      </c>
      <c r="X300" s="94">
        <f>VLOOKUP(W300,Factors!$F$4:$H$6200,3,FALSE)</f>
        <v>8.5400000000000031E-2</v>
      </c>
      <c r="Y300" s="74" t="str">
        <f>VLOOKUP(W300,Factors!$F$4:$H$6200,2,FALSE)</f>
        <v>Customers-Ind</v>
      </c>
      <c r="Z300" s="92">
        <f t="shared" si="22"/>
        <v>92.967294000000024</v>
      </c>
      <c r="AA300" s="92">
        <f t="shared" si="23"/>
        <v>995.64270599999986</v>
      </c>
      <c r="AB300" s="92">
        <f t="shared" si="24"/>
        <v>1088.6099999999999</v>
      </c>
    </row>
    <row r="301" spans="1:28" ht="15.75" thickBot="1" x14ac:dyDescent="0.3">
      <c r="A301" s="141" t="s">
        <v>763</v>
      </c>
      <c r="B301" s="4" t="s">
        <v>491</v>
      </c>
      <c r="C301" s="4" t="s">
        <v>492</v>
      </c>
      <c r="D301" s="4" t="s">
        <v>775</v>
      </c>
      <c r="E301" s="4" t="s">
        <v>776</v>
      </c>
      <c r="F301" s="4" t="s">
        <v>112</v>
      </c>
      <c r="G301" s="4" t="s">
        <v>113</v>
      </c>
      <c r="H301" s="4" t="s">
        <v>440</v>
      </c>
      <c r="I301" s="8">
        <v>603.98</v>
      </c>
      <c r="J301" s="8">
        <v>551.46</v>
      </c>
      <c r="K301" s="8">
        <v>586.53</v>
      </c>
      <c r="L301" s="8">
        <v>613.17999999999995</v>
      </c>
      <c r="M301" s="8">
        <v>533.20000000000005</v>
      </c>
      <c r="N301" s="8">
        <v>586.52</v>
      </c>
      <c r="O301" s="8">
        <v>586.52</v>
      </c>
      <c r="P301" s="8">
        <v>559.86</v>
      </c>
      <c r="Q301" s="8">
        <v>597.96</v>
      </c>
      <c r="R301" s="8">
        <v>625.14</v>
      </c>
      <c r="S301" s="8">
        <v>543.6</v>
      </c>
      <c r="T301" s="8">
        <v>625.14</v>
      </c>
      <c r="U301" s="125">
        <f t="shared" si="20"/>
        <v>7013.0900000000011</v>
      </c>
      <c r="W301" s="74" t="str">
        <f t="shared" si="21"/>
        <v>113481505908</v>
      </c>
      <c r="X301" s="94">
        <f>VLOOKUP(W301,Factors!$F$4:$H$6200,3,FALSE)</f>
        <v>8.5400000000000031E-2</v>
      </c>
      <c r="Y301" s="74" t="str">
        <f>VLOOKUP(W301,Factors!$F$4:$H$6200,2,FALSE)</f>
        <v>Customers-Ind</v>
      </c>
      <c r="Z301" s="92">
        <f t="shared" si="22"/>
        <v>598.91788600000029</v>
      </c>
      <c r="AA301" s="92">
        <f t="shared" si="23"/>
        <v>6414.1721140000009</v>
      </c>
      <c r="AB301" s="92">
        <f t="shared" si="24"/>
        <v>7013.0900000000011</v>
      </c>
    </row>
    <row r="302" spans="1:28" ht="15.75" thickBot="1" x14ac:dyDescent="0.3">
      <c r="A302" s="141" t="s">
        <v>763</v>
      </c>
      <c r="B302" s="4" t="s">
        <v>759</v>
      </c>
      <c r="C302" s="4" t="s">
        <v>760</v>
      </c>
      <c r="D302" s="4" t="s">
        <v>779</v>
      </c>
      <c r="E302" s="4" t="s">
        <v>780</v>
      </c>
      <c r="F302" s="4" t="s">
        <v>108</v>
      </c>
      <c r="G302" s="4" t="s">
        <v>109</v>
      </c>
      <c r="H302" s="4" t="s">
        <v>781</v>
      </c>
      <c r="I302" s="10">
        <v>13379.04</v>
      </c>
      <c r="J302" s="10">
        <v>13069.87</v>
      </c>
      <c r="K302" s="10">
        <v>11278.35</v>
      </c>
      <c r="L302" s="10">
        <v>13552.81</v>
      </c>
      <c r="M302" s="10">
        <v>13979.33</v>
      </c>
      <c r="N302" s="10">
        <v>14677.62</v>
      </c>
      <c r="O302" s="10">
        <v>15299.78</v>
      </c>
      <c r="P302" s="10">
        <v>12194.46</v>
      </c>
      <c r="Q302" s="10">
        <v>13826.16</v>
      </c>
      <c r="R302" s="10">
        <v>10933.07</v>
      </c>
      <c r="S302" s="10">
        <v>9564.9</v>
      </c>
      <c r="T302" s="10">
        <v>11544.57</v>
      </c>
      <c r="U302" s="125">
        <f t="shared" si="20"/>
        <v>153299.96000000002</v>
      </c>
      <c r="W302" s="74" t="str">
        <f t="shared" si="21"/>
        <v>114105015908</v>
      </c>
      <c r="X302" s="94">
        <f>VLOOKUP(W302,Factors!$F$4:$H$6200,3,FALSE)</f>
        <v>0.11639999999999995</v>
      </c>
      <c r="Y302" s="74" t="str">
        <f>VLOOKUP(W302,Factors!$F$4:$H$6200,2,FALSE)</f>
        <v>Customers-Res</v>
      </c>
      <c r="Z302" s="92">
        <f t="shared" si="22"/>
        <v>17844.115343999994</v>
      </c>
      <c r="AA302" s="92">
        <f t="shared" si="23"/>
        <v>135455.84465600003</v>
      </c>
      <c r="AB302" s="92">
        <f t="shared" si="24"/>
        <v>153299.96000000002</v>
      </c>
    </row>
    <row r="303" spans="1:28" ht="15.75" thickBot="1" x14ac:dyDescent="0.3">
      <c r="A303" s="141" t="s">
        <v>763</v>
      </c>
      <c r="B303" s="4" t="s">
        <v>759</v>
      </c>
      <c r="C303" s="4" t="s">
        <v>760</v>
      </c>
      <c r="D303" s="4" t="s">
        <v>779</v>
      </c>
      <c r="E303" s="4" t="s">
        <v>780</v>
      </c>
      <c r="F303" s="4" t="s">
        <v>110</v>
      </c>
      <c r="G303" s="4" t="s">
        <v>111</v>
      </c>
      <c r="H303" s="4" t="s">
        <v>781</v>
      </c>
      <c r="I303" s="8">
        <v>2500</v>
      </c>
      <c r="J303" s="8">
        <v>2500</v>
      </c>
      <c r="K303" s="8">
        <v>2500</v>
      </c>
      <c r="L303" s="7"/>
      <c r="M303" s="7"/>
      <c r="N303" s="7"/>
      <c r="O303" s="7"/>
      <c r="P303" s="7"/>
      <c r="Q303" s="7"/>
      <c r="R303" s="7"/>
      <c r="S303" s="7"/>
      <c r="T303" s="7"/>
      <c r="U303" s="125">
        <f t="shared" si="20"/>
        <v>7500</v>
      </c>
      <c r="W303" s="74" t="str">
        <f t="shared" si="21"/>
        <v>114105015908</v>
      </c>
      <c r="X303" s="94">
        <f>VLOOKUP(W303,Factors!$F$4:$H$6200,3,FALSE)</f>
        <v>0.11639999999999995</v>
      </c>
      <c r="Y303" s="74" t="str">
        <f>VLOOKUP(W303,Factors!$F$4:$H$6200,2,FALSE)</f>
        <v>Customers-Res</v>
      </c>
      <c r="Z303" s="92">
        <f t="shared" si="22"/>
        <v>872.99999999999966</v>
      </c>
      <c r="AA303" s="92">
        <f t="shared" si="23"/>
        <v>6627</v>
      </c>
      <c r="AB303" s="92">
        <f t="shared" si="24"/>
        <v>7500</v>
      </c>
    </row>
    <row r="304" spans="1:28" ht="15.75" thickBot="1" x14ac:dyDescent="0.3">
      <c r="A304" s="141" t="s">
        <v>763</v>
      </c>
      <c r="B304" s="4" t="s">
        <v>759</v>
      </c>
      <c r="C304" s="4" t="s">
        <v>760</v>
      </c>
      <c r="D304" s="4" t="s">
        <v>779</v>
      </c>
      <c r="E304" s="4" t="s">
        <v>780</v>
      </c>
      <c r="F304" s="4" t="s">
        <v>112</v>
      </c>
      <c r="G304" s="4" t="s">
        <v>113</v>
      </c>
      <c r="H304" s="4" t="s">
        <v>781</v>
      </c>
      <c r="I304" s="10">
        <v>2014.67</v>
      </c>
      <c r="J304" s="10">
        <v>2014.66</v>
      </c>
      <c r="K304" s="10">
        <v>2014.65</v>
      </c>
      <c r="L304" s="10">
        <v>2014.67</v>
      </c>
      <c r="M304" s="10">
        <v>2014.64</v>
      </c>
      <c r="N304" s="10">
        <v>2088.42</v>
      </c>
      <c r="O304" s="10">
        <v>2088.42</v>
      </c>
      <c r="P304" s="10">
        <v>2088.4499999999998</v>
      </c>
      <c r="Q304" s="10">
        <v>2088.44</v>
      </c>
      <c r="R304" s="10">
        <v>2088.4499999999998</v>
      </c>
      <c r="S304" s="10">
        <v>2088.4699999999998</v>
      </c>
      <c r="T304" s="10">
        <v>2088.46</v>
      </c>
      <c r="U304" s="125">
        <f t="shared" si="20"/>
        <v>24692.399999999998</v>
      </c>
      <c r="W304" s="74" t="str">
        <f t="shared" si="21"/>
        <v>114105015908</v>
      </c>
      <c r="X304" s="94">
        <f>VLOOKUP(W304,Factors!$F$4:$H$6200,3,FALSE)</f>
        <v>0.11639999999999995</v>
      </c>
      <c r="Y304" s="74" t="str">
        <f>VLOOKUP(W304,Factors!$F$4:$H$6200,2,FALSE)</f>
        <v>Customers-Res</v>
      </c>
      <c r="Z304" s="92">
        <f t="shared" si="22"/>
        <v>2874.1953599999983</v>
      </c>
      <c r="AA304" s="92">
        <f t="shared" si="23"/>
        <v>21818.20464</v>
      </c>
      <c r="AB304" s="92">
        <f t="shared" si="24"/>
        <v>24692.399999999998</v>
      </c>
    </row>
    <row r="305" spans="1:28" ht="15.75" thickBot="1" x14ac:dyDescent="0.3">
      <c r="A305" s="141" t="s">
        <v>763</v>
      </c>
      <c r="B305" s="4" t="s">
        <v>759</v>
      </c>
      <c r="C305" s="4" t="s">
        <v>760</v>
      </c>
      <c r="D305" s="4" t="s">
        <v>782</v>
      </c>
      <c r="E305" s="4" t="s">
        <v>783</v>
      </c>
      <c r="F305" s="4" t="s">
        <v>108</v>
      </c>
      <c r="G305" s="4" t="s">
        <v>109</v>
      </c>
      <c r="H305" s="4" t="s">
        <v>784</v>
      </c>
      <c r="I305" s="8">
        <v>20481.23</v>
      </c>
      <c r="J305" s="8">
        <v>19739.75</v>
      </c>
      <c r="K305" s="8">
        <v>17454.169999999998</v>
      </c>
      <c r="L305" s="8">
        <v>20290.07</v>
      </c>
      <c r="M305" s="8">
        <v>18487.66</v>
      </c>
      <c r="N305" s="8">
        <v>14677.59</v>
      </c>
      <c r="O305" s="8">
        <v>15299.74</v>
      </c>
      <c r="P305" s="8">
        <v>12194.42</v>
      </c>
      <c r="Q305" s="8">
        <v>13826.14</v>
      </c>
      <c r="R305" s="8">
        <v>10933.05</v>
      </c>
      <c r="S305" s="8">
        <v>9564.86</v>
      </c>
      <c r="T305" s="8">
        <v>11544.54</v>
      </c>
      <c r="U305" s="125">
        <f t="shared" si="20"/>
        <v>184493.22</v>
      </c>
      <c r="W305" s="74" t="str">
        <f t="shared" si="21"/>
        <v>114105020908</v>
      </c>
      <c r="X305" s="94">
        <f>VLOOKUP(W305,Factors!$F$4:$H$6200,3,FALSE)</f>
        <v>0.11639999999999995</v>
      </c>
      <c r="Y305" s="74" t="str">
        <f>VLOOKUP(W305,Factors!$F$4:$H$6200,2,FALSE)</f>
        <v>Customers-Res</v>
      </c>
      <c r="Z305" s="92">
        <f t="shared" si="22"/>
        <v>21475.010807999992</v>
      </c>
      <c r="AA305" s="92">
        <f t="shared" si="23"/>
        <v>163018.20919200001</v>
      </c>
      <c r="AB305" s="92">
        <f t="shared" si="24"/>
        <v>184493.22</v>
      </c>
    </row>
    <row r="306" spans="1:28" ht="15.75" thickBot="1" x14ac:dyDescent="0.3">
      <c r="A306" s="141" t="s">
        <v>763</v>
      </c>
      <c r="B306" s="4" t="s">
        <v>759</v>
      </c>
      <c r="C306" s="4" t="s">
        <v>760</v>
      </c>
      <c r="D306" s="4" t="s">
        <v>782</v>
      </c>
      <c r="E306" s="4" t="s">
        <v>783</v>
      </c>
      <c r="F306" s="4" t="s">
        <v>112</v>
      </c>
      <c r="G306" s="4" t="s">
        <v>113</v>
      </c>
      <c r="H306" s="4" t="s">
        <v>784</v>
      </c>
      <c r="I306" s="10">
        <v>3026.21</v>
      </c>
      <c r="J306" s="10">
        <v>3026.22</v>
      </c>
      <c r="K306" s="10">
        <v>3026.24</v>
      </c>
      <c r="L306" s="10">
        <v>3026.21</v>
      </c>
      <c r="M306" s="10">
        <v>2722.76</v>
      </c>
      <c r="N306" s="10">
        <v>2088.41</v>
      </c>
      <c r="O306" s="10">
        <v>2088.4</v>
      </c>
      <c r="P306" s="10">
        <v>2088.41</v>
      </c>
      <c r="Q306" s="10">
        <v>2088.38</v>
      </c>
      <c r="R306" s="10">
        <v>2088.4</v>
      </c>
      <c r="S306" s="10">
        <v>2088.41</v>
      </c>
      <c r="T306" s="10">
        <v>2088.38</v>
      </c>
      <c r="U306" s="125">
        <f t="shared" si="20"/>
        <v>29446.430000000008</v>
      </c>
      <c r="W306" s="74" t="str">
        <f t="shared" si="21"/>
        <v>114105020908</v>
      </c>
      <c r="X306" s="94">
        <f>VLOOKUP(W306,Factors!$F$4:$H$6200,3,FALSE)</f>
        <v>0.11639999999999995</v>
      </c>
      <c r="Y306" s="74" t="str">
        <f>VLOOKUP(W306,Factors!$F$4:$H$6200,2,FALSE)</f>
        <v>Customers-Res</v>
      </c>
      <c r="Z306" s="92">
        <f t="shared" si="22"/>
        <v>3427.5644519999992</v>
      </c>
      <c r="AA306" s="92">
        <f t="shared" si="23"/>
        <v>26018.865548000009</v>
      </c>
      <c r="AB306" s="92">
        <f t="shared" si="24"/>
        <v>29446.430000000008</v>
      </c>
    </row>
    <row r="307" spans="1:28" ht="15.75" thickBot="1" x14ac:dyDescent="0.3">
      <c r="A307" s="141" t="s">
        <v>763</v>
      </c>
      <c r="B307" s="4" t="s">
        <v>787</v>
      </c>
      <c r="C307" s="4" t="s">
        <v>788</v>
      </c>
      <c r="D307" s="4" t="s">
        <v>779</v>
      </c>
      <c r="E307" s="4" t="s">
        <v>780</v>
      </c>
      <c r="F307" s="4" t="s">
        <v>108</v>
      </c>
      <c r="G307" s="4" t="s">
        <v>109</v>
      </c>
      <c r="H307" s="4" t="s">
        <v>781</v>
      </c>
      <c r="I307" s="8">
        <v>10709.15</v>
      </c>
      <c r="J307" s="8">
        <v>10703.71</v>
      </c>
      <c r="K307" s="8">
        <v>9194.01</v>
      </c>
      <c r="L307" s="8">
        <v>11870.93</v>
      </c>
      <c r="M307" s="8">
        <v>12181.12</v>
      </c>
      <c r="N307" s="8">
        <v>12125.4</v>
      </c>
      <c r="O307" s="8">
        <v>13182.25</v>
      </c>
      <c r="P307" s="8">
        <v>11135.58</v>
      </c>
      <c r="Q307" s="8">
        <v>12017.13</v>
      </c>
      <c r="R307" s="8">
        <v>10269.11</v>
      </c>
      <c r="S307" s="8">
        <v>11980.89</v>
      </c>
      <c r="T307" s="8">
        <v>11794.64</v>
      </c>
      <c r="U307" s="125">
        <f t="shared" si="20"/>
        <v>137163.92000000001</v>
      </c>
      <c r="W307" s="74" t="str">
        <f t="shared" si="21"/>
        <v>114205015908</v>
      </c>
      <c r="X307" s="94">
        <f>VLOOKUP(W307,Factors!$F$4:$H$6200,3,FALSE)</f>
        <v>0.11529999999999996</v>
      </c>
      <c r="Y307" s="74" t="str">
        <f>VLOOKUP(W307,Factors!$F$4:$H$6200,2,FALSE)</f>
        <v>Customers-All</v>
      </c>
      <c r="Z307" s="92">
        <f t="shared" si="22"/>
        <v>15814.999975999996</v>
      </c>
      <c r="AA307" s="92">
        <f t="shared" si="23"/>
        <v>121348.92002400002</v>
      </c>
      <c r="AB307" s="92">
        <f t="shared" si="24"/>
        <v>137163.92000000001</v>
      </c>
    </row>
    <row r="308" spans="1:28" ht="15.75" thickBot="1" x14ac:dyDescent="0.3">
      <c r="A308" s="141" t="s">
        <v>763</v>
      </c>
      <c r="B308" s="4" t="s">
        <v>787</v>
      </c>
      <c r="C308" s="4" t="s">
        <v>788</v>
      </c>
      <c r="D308" s="4" t="s">
        <v>779</v>
      </c>
      <c r="E308" s="4" t="s">
        <v>780</v>
      </c>
      <c r="F308" s="4" t="s">
        <v>112</v>
      </c>
      <c r="G308" s="4" t="s">
        <v>113</v>
      </c>
      <c r="H308" s="4" t="s">
        <v>781</v>
      </c>
      <c r="I308" s="10">
        <v>1758.72</v>
      </c>
      <c r="J308" s="10">
        <v>1758.68</v>
      </c>
      <c r="K308" s="10">
        <v>1758.7</v>
      </c>
      <c r="L308" s="10">
        <v>1758.67</v>
      </c>
      <c r="M308" s="10">
        <v>1758.66</v>
      </c>
      <c r="N308" s="10">
        <v>1817.69</v>
      </c>
      <c r="O308" s="10">
        <v>1817.68</v>
      </c>
      <c r="P308" s="10">
        <v>1817.68</v>
      </c>
      <c r="Q308" s="10">
        <v>1817.7</v>
      </c>
      <c r="R308" s="10">
        <v>1817.71</v>
      </c>
      <c r="S308" s="10">
        <v>1817.71</v>
      </c>
      <c r="T308" s="10">
        <v>1817.71</v>
      </c>
      <c r="U308" s="125">
        <f t="shared" si="20"/>
        <v>21517.31</v>
      </c>
      <c r="W308" s="74" t="str">
        <f t="shared" si="21"/>
        <v>114205015908</v>
      </c>
      <c r="X308" s="94">
        <f>VLOOKUP(W308,Factors!$F$4:$H$6200,3,FALSE)</f>
        <v>0.11529999999999996</v>
      </c>
      <c r="Y308" s="74" t="str">
        <f>VLOOKUP(W308,Factors!$F$4:$H$6200,2,FALSE)</f>
        <v>Customers-All</v>
      </c>
      <c r="Z308" s="92">
        <f t="shared" si="22"/>
        <v>2480.9458429999991</v>
      </c>
      <c r="AA308" s="92">
        <f t="shared" si="23"/>
        <v>19036.364157000004</v>
      </c>
      <c r="AB308" s="92">
        <f t="shared" si="24"/>
        <v>21517.31</v>
      </c>
    </row>
    <row r="309" spans="1:28" ht="15.75" thickBot="1" x14ac:dyDescent="0.3">
      <c r="A309" s="141" t="s">
        <v>763</v>
      </c>
      <c r="B309" s="4" t="s">
        <v>787</v>
      </c>
      <c r="C309" s="4" t="s">
        <v>788</v>
      </c>
      <c r="D309" s="4" t="s">
        <v>782</v>
      </c>
      <c r="E309" s="4" t="s">
        <v>783</v>
      </c>
      <c r="F309" s="4" t="s">
        <v>108</v>
      </c>
      <c r="G309" s="4" t="s">
        <v>109</v>
      </c>
      <c r="H309" s="4" t="s">
        <v>784</v>
      </c>
      <c r="I309" s="8">
        <v>37535.89</v>
      </c>
      <c r="J309" s="8">
        <v>36670.06</v>
      </c>
      <c r="K309" s="8">
        <v>33608.76</v>
      </c>
      <c r="L309" s="8">
        <v>39373.49</v>
      </c>
      <c r="M309" s="8">
        <v>35372.97</v>
      </c>
      <c r="N309" s="8">
        <v>35866.21</v>
      </c>
      <c r="O309" s="8">
        <v>37440.33</v>
      </c>
      <c r="P309" s="8">
        <v>33766.43</v>
      </c>
      <c r="Q309" s="8">
        <v>35432.42</v>
      </c>
      <c r="R309" s="8">
        <v>31539.11</v>
      </c>
      <c r="S309" s="8">
        <v>33371.69</v>
      </c>
      <c r="T309" s="8">
        <v>31068.18</v>
      </c>
      <c r="U309" s="125">
        <f t="shared" si="20"/>
        <v>421045.53999999992</v>
      </c>
      <c r="W309" s="74" t="str">
        <f t="shared" si="21"/>
        <v>114205020908</v>
      </c>
      <c r="X309" s="94">
        <f>VLOOKUP(W309,Factors!$F$4:$H$6200,3,FALSE)</f>
        <v>0.11529999999999996</v>
      </c>
      <c r="Y309" s="74" t="str">
        <f>VLOOKUP(W309,Factors!$F$4:$H$6200,2,FALSE)</f>
        <v>Customers-All</v>
      </c>
      <c r="Z309" s="92">
        <f t="shared" si="22"/>
        <v>48546.55076199997</v>
      </c>
      <c r="AA309" s="92">
        <f t="shared" si="23"/>
        <v>372498.98923799995</v>
      </c>
      <c r="AB309" s="92">
        <f t="shared" si="24"/>
        <v>421045.53999999992</v>
      </c>
    </row>
    <row r="310" spans="1:28" ht="15.75" thickBot="1" x14ac:dyDescent="0.3">
      <c r="A310" s="141" t="s">
        <v>763</v>
      </c>
      <c r="B310" s="4" t="s">
        <v>787</v>
      </c>
      <c r="C310" s="4" t="s">
        <v>788</v>
      </c>
      <c r="D310" s="4" t="s">
        <v>782</v>
      </c>
      <c r="E310" s="4" t="s">
        <v>783</v>
      </c>
      <c r="F310" s="4" t="s">
        <v>112</v>
      </c>
      <c r="G310" s="4" t="s">
        <v>113</v>
      </c>
      <c r="H310" s="4" t="s">
        <v>784</v>
      </c>
      <c r="I310" s="10">
        <v>5824.65</v>
      </c>
      <c r="J310" s="10">
        <v>5824.61</v>
      </c>
      <c r="K310" s="10">
        <v>5824.64</v>
      </c>
      <c r="L310" s="10">
        <v>5659.6</v>
      </c>
      <c r="M310" s="10">
        <v>5032.59</v>
      </c>
      <c r="N310" s="10">
        <v>5201.7299999999996</v>
      </c>
      <c r="O310" s="10">
        <v>5201.75</v>
      </c>
      <c r="P310" s="10">
        <v>5201.7299999999996</v>
      </c>
      <c r="Q310" s="10">
        <v>5201.7299999999996</v>
      </c>
      <c r="R310" s="10">
        <v>5201.72</v>
      </c>
      <c r="S310" s="10">
        <v>5201.71</v>
      </c>
      <c r="T310" s="10">
        <v>5201.75</v>
      </c>
      <c r="U310" s="125">
        <f t="shared" si="20"/>
        <v>64578.21</v>
      </c>
      <c r="W310" s="74" t="str">
        <f t="shared" si="21"/>
        <v>114205020908</v>
      </c>
      <c r="X310" s="94">
        <f>VLOOKUP(W310,Factors!$F$4:$H$6200,3,FALSE)</f>
        <v>0.11529999999999996</v>
      </c>
      <c r="Y310" s="74" t="str">
        <f>VLOOKUP(W310,Factors!$F$4:$H$6200,2,FALSE)</f>
        <v>Customers-All</v>
      </c>
      <c r="Z310" s="92">
        <f t="shared" si="22"/>
        <v>7445.8676129999976</v>
      </c>
      <c r="AA310" s="92">
        <f t="shared" si="23"/>
        <v>57132.342387000004</v>
      </c>
      <c r="AB310" s="92">
        <f t="shared" si="24"/>
        <v>64578.21</v>
      </c>
    </row>
    <row r="311" spans="1:28" ht="15.75" thickBot="1" x14ac:dyDescent="0.3">
      <c r="A311" s="141" t="s">
        <v>763</v>
      </c>
      <c r="B311" s="4" t="s">
        <v>794</v>
      </c>
      <c r="C311" s="4" t="s">
        <v>795</v>
      </c>
      <c r="D311" s="4" t="s">
        <v>775</v>
      </c>
      <c r="E311" s="4" t="s">
        <v>776</v>
      </c>
      <c r="F311" s="4" t="s">
        <v>120</v>
      </c>
      <c r="G311" s="4" t="s">
        <v>121</v>
      </c>
      <c r="H311" s="4" t="s">
        <v>440</v>
      </c>
      <c r="I311" s="10">
        <v>45056.39</v>
      </c>
      <c r="J311" s="10">
        <v>35929.1</v>
      </c>
      <c r="K311" s="10">
        <v>38084.68</v>
      </c>
      <c r="L311" s="10">
        <v>44167.98</v>
      </c>
      <c r="M311" s="10">
        <v>39737.57</v>
      </c>
      <c r="N311" s="10">
        <v>42250.9</v>
      </c>
      <c r="O311" s="10">
        <v>46540.89</v>
      </c>
      <c r="P311" s="10">
        <v>40262.879999999997</v>
      </c>
      <c r="Q311" s="10">
        <v>45676.99</v>
      </c>
      <c r="R311" s="10">
        <v>43744.9</v>
      </c>
      <c r="S311" s="10">
        <v>40943.03</v>
      </c>
      <c r="T311" s="10">
        <v>40465.440000000002</v>
      </c>
      <c r="U311" s="125">
        <f t="shared" si="20"/>
        <v>502860.75000000006</v>
      </c>
      <c r="W311" s="74" t="str">
        <f t="shared" si="21"/>
        <v>114301505908</v>
      </c>
      <c r="X311" s="94">
        <f>VLOOKUP(W311,Factors!$F$4:$H$6200,3,FALSE)</f>
        <v>0.11529999999999996</v>
      </c>
      <c r="Y311" s="74" t="str">
        <f>VLOOKUP(W311,Factors!$F$4:$H$6200,2,FALSE)</f>
        <v>Customers-All</v>
      </c>
      <c r="Z311" s="92">
        <f t="shared" si="22"/>
        <v>57979.844474999984</v>
      </c>
      <c r="AA311" s="92">
        <f t="shared" si="23"/>
        <v>444880.90552500007</v>
      </c>
      <c r="AB311" s="92">
        <f t="shared" si="24"/>
        <v>502860.75000000006</v>
      </c>
    </row>
    <row r="312" spans="1:28" ht="15.75" thickBot="1" x14ac:dyDescent="0.3">
      <c r="A312" s="141" t="s">
        <v>763</v>
      </c>
      <c r="B312" s="4" t="s">
        <v>794</v>
      </c>
      <c r="C312" s="4" t="s">
        <v>795</v>
      </c>
      <c r="D312" s="4" t="s">
        <v>775</v>
      </c>
      <c r="E312" s="4" t="s">
        <v>776</v>
      </c>
      <c r="F312" s="4" t="s">
        <v>122</v>
      </c>
      <c r="G312" s="4" t="s">
        <v>123</v>
      </c>
      <c r="H312" s="4" t="s">
        <v>440</v>
      </c>
      <c r="I312" s="8">
        <v>1963.55</v>
      </c>
      <c r="J312" s="8">
        <v>1851.99</v>
      </c>
      <c r="K312" s="8">
        <v>1098.1400000000001</v>
      </c>
      <c r="L312" s="8">
        <v>1471.7</v>
      </c>
      <c r="M312" s="8">
        <v>701.93</v>
      </c>
      <c r="N312" s="8">
        <v>350.99</v>
      </c>
      <c r="O312" s="8">
        <v>1483.05</v>
      </c>
      <c r="P312" s="8">
        <v>3068.18</v>
      </c>
      <c r="Q312" s="8">
        <v>2482.5</v>
      </c>
      <c r="R312" s="8">
        <v>3671.83</v>
      </c>
      <c r="S312" s="8">
        <v>2921.36</v>
      </c>
      <c r="T312" s="8">
        <v>2205.4</v>
      </c>
      <c r="U312" s="125">
        <f t="shared" si="20"/>
        <v>23270.620000000003</v>
      </c>
      <c r="W312" s="74" t="str">
        <f t="shared" si="21"/>
        <v>114301505908</v>
      </c>
      <c r="X312" s="94">
        <f>VLOOKUP(W312,Factors!$F$4:$H$6200,3,FALSE)</f>
        <v>0.11529999999999996</v>
      </c>
      <c r="Y312" s="74" t="str">
        <f>VLOOKUP(W312,Factors!$F$4:$H$6200,2,FALSE)</f>
        <v>Customers-All</v>
      </c>
      <c r="Z312" s="92">
        <f t="shared" si="22"/>
        <v>2683.1024859999993</v>
      </c>
      <c r="AA312" s="92">
        <f t="shared" si="23"/>
        <v>20587.517514000003</v>
      </c>
      <c r="AB312" s="92">
        <f t="shared" si="24"/>
        <v>23270.620000000003</v>
      </c>
    </row>
    <row r="313" spans="1:28" ht="15.75" thickBot="1" x14ac:dyDescent="0.3">
      <c r="A313" s="141" t="s">
        <v>763</v>
      </c>
      <c r="B313" s="4" t="s">
        <v>794</v>
      </c>
      <c r="C313" s="4" t="s">
        <v>795</v>
      </c>
      <c r="D313" s="4" t="s">
        <v>775</v>
      </c>
      <c r="E313" s="4" t="s">
        <v>776</v>
      </c>
      <c r="F313" s="4" t="s">
        <v>112</v>
      </c>
      <c r="G313" s="4" t="s">
        <v>113</v>
      </c>
      <c r="H313" s="4" t="s">
        <v>440</v>
      </c>
      <c r="I313" s="10">
        <v>6725.38</v>
      </c>
      <c r="J313" s="10">
        <v>6121.12</v>
      </c>
      <c r="K313" s="10">
        <v>6297.14</v>
      </c>
      <c r="L313" s="10">
        <v>7055.58</v>
      </c>
      <c r="M313" s="10">
        <v>5930.45</v>
      </c>
      <c r="N313" s="10">
        <v>6301.35</v>
      </c>
      <c r="O313" s="10">
        <v>6684.58</v>
      </c>
      <c r="P313" s="10">
        <v>6231.32</v>
      </c>
      <c r="Q313" s="10">
        <v>6520.59</v>
      </c>
      <c r="R313" s="10">
        <v>7092.34</v>
      </c>
      <c r="S313" s="10">
        <v>6251.73</v>
      </c>
      <c r="T313" s="10">
        <v>6756.15</v>
      </c>
      <c r="U313" s="125">
        <f t="shared" si="20"/>
        <v>77967.73</v>
      </c>
      <c r="W313" s="74" t="str">
        <f t="shared" si="21"/>
        <v>114301505908</v>
      </c>
      <c r="X313" s="94">
        <f>VLOOKUP(W313,Factors!$F$4:$H$6200,3,FALSE)</f>
        <v>0.11529999999999996</v>
      </c>
      <c r="Y313" s="74" t="str">
        <f>VLOOKUP(W313,Factors!$F$4:$H$6200,2,FALSE)</f>
        <v>Customers-All</v>
      </c>
      <c r="Z313" s="92">
        <f t="shared" si="22"/>
        <v>8989.6792689999966</v>
      </c>
      <c r="AA313" s="92">
        <f t="shared" si="23"/>
        <v>68978.050730999996</v>
      </c>
      <c r="AB313" s="92">
        <f t="shared" si="24"/>
        <v>77967.73</v>
      </c>
    </row>
    <row r="314" spans="1:28" ht="15.75" thickBot="1" x14ac:dyDescent="0.3">
      <c r="A314" s="141" t="s">
        <v>763</v>
      </c>
      <c r="B314" s="4" t="s">
        <v>796</v>
      </c>
      <c r="C314" s="4" t="s">
        <v>797</v>
      </c>
      <c r="D314" s="4" t="s">
        <v>779</v>
      </c>
      <c r="E314" s="4" t="s">
        <v>780</v>
      </c>
      <c r="F314" s="4" t="s">
        <v>108</v>
      </c>
      <c r="G314" s="4" t="s">
        <v>109</v>
      </c>
      <c r="H314" s="4" t="s">
        <v>781</v>
      </c>
      <c r="I314" s="10">
        <v>23936.44</v>
      </c>
      <c r="J314" s="10">
        <v>23042.06</v>
      </c>
      <c r="K314" s="10">
        <v>20609.95</v>
      </c>
      <c r="L314" s="10">
        <v>22502.05</v>
      </c>
      <c r="M314" s="10">
        <v>23534.6</v>
      </c>
      <c r="N314" s="10">
        <v>23291.66</v>
      </c>
      <c r="O314" s="10">
        <v>26243.1</v>
      </c>
      <c r="P314" s="10">
        <v>24125.62</v>
      </c>
      <c r="Q314" s="10">
        <v>24539.82</v>
      </c>
      <c r="R314" s="10">
        <v>22543.25</v>
      </c>
      <c r="S314" s="10">
        <v>21868.1</v>
      </c>
      <c r="T314" s="10">
        <v>20923.400000000001</v>
      </c>
      <c r="U314" s="125">
        <f t="shared" si="20"/>
        <v>277160.05000000005</v>
      </c>
      <c r="W314" s="74" t="str">
        <f t="shared" si="21"/>
        <v>115155015908</v>
      </c>
      <c r="X314" s="94">
        <f>VLOOKUP(W314,Factors!$F$4:$H$6200,3,FALSE)</f>
        <v>0.11529999999999996</v>
      </c>
      <c r="Y314" s="74" t="str">
        <f>VLOOKUP(W314,Factors!$F$4:$H$6200,2,FALSE)</f>
        <v>Customers-All</v>
      </c>
      <c r="Z314" s="92">
        <f t="shared" si="22"/>
        <v>31956.553764999993</v>
      </c>
      <c r="AA314" s="92">
        <f t="shared" si="23"/>
        <v>245203.49623500006</v>
      </c>
      <c r="AB314" s="92">
        <f t="shared" si="24"/>
        <v>277160.05000000005</v>
      </c>
    </row>
    <row r="315" spans="1:28" ht="15.75" thickBot="1" x14ac:dyDescent="0.3">
      <c r="A315" s="141" t="s">
        <v>763</v>
      </c>
      <c r="B315" s="4" t="s">
        <v>796</v>
      </c>
      <c r="C315" s="4" t="s">
        <v>797</v>
      </c>
      <c r="D315" s="4" t="s">
        <v>779</v>
      </c>
      <c r="E315" s="4" t="s">
        <v>780</v>
      </c>
      <c r="F315" s="4" t="s">
        <v>112</v>
      </c>
      <c r="G315" s="4" t="s">
        <v>113</v>
      </c>
      <c r="H315" s="4" t="s">
        <v>781</v>
      </c>
      <c r="I315" s="8">
        <v>3519.03</v>
      </c>
      <c r="J315" s="8">
        <v>3535.36</v>
      </c>
      <c r="K315" s="8">
        <v>3535.39</v>
      </c>
      <c r="L315" s="8">
        <v>3535.34</v>
      </c>
      <c r="M315" s="8">
        <v>3535.37</v>
      </c>
      <c r="N315" s="8">
        <v>3655.63</v>
      </c>
      <c r="O315" s="8">
        <v>3672.24</v>
      </c>
      <c r="P315" s="8">
        <v>3672.24</v>
      </c>
      <c r="Q315" s="8">
        <v>3552.96</v>
      </c>
      <c r="R315" s="8">
        <v>3552.97</v>
      </c>
      <c r="S315" s="8">
        <v>3552.95</v>
      </c>
      <c r="T315" s="8">
        <v>3552.98</v>
      </c>
      <c r="U315" s="125">
        <f t="shared" si="20"/>
        <v>42872.46</v>
      </c>
      <c r="W315" s="74" t="str">
        <f t="shared" si="21"/>
        <v>115155015908</v>
      </c>
      <c r="X315" s="94">
        <f>VLOOKUP(W315,Factors!$F$4:$H$6200,3,FALSE)</f>
        <v>0.11529999999999996</v>
      </c>
      <c r="Y315" s="74" t="str">
        <f>VLOOKUP(W315,Factors!$F$4:$H$6200,2,FALSE)</f>
        <v>Customers-All</v>
      </c>
      <c r="Z315" s="92">
        <f t="shared" si="22"/>
        <v>4943.1946379999981</v>
      </c>
      <c r="AA315" s="92">
        <f t="shared" si="23"/>
        <v>37929.265361999998</v>
      </c>
      <c r="AB315" s="92">
        <f t="shared" si="24"/>
        <v>42872.46</v>
      </c>
    </row>
    <row r="316" spans="1:28" ht="15.75" thickBot="1" x14ac:dyDescent="0.3">
      <c r="A316" s="141" t="s">
        <v>763</v>
      </c>
      <c r="B316" s="4" t="s">
        <v>796</v>
      </c>
      <c r="C316" s="4" t="s">
        <v>797</v>
      </c>
      <c r="D316" s="4" t="s">
        <v>782</v>
      </c>
      <c r="E316" s="4" t="s">
        <v>783</v>
      </c>
      <c r="F316" s="4" t="s">
        <v>108</v>
      </c>
      <c r="G316" s="4" t="s">
        <v>109</v>
      </c>
      <c r="H316" s="4" t="s">
        <v>784</v>
      </c>
      <c r="I316" s="10">
        <v>15370.45</v>
      </c>
      <c r="J316" s="10">
        <v>12398.99</v>
      </c>
      <c r="K316" s="10">
        <v>13292.75</v>
      </c>
      <c r="L316" s="10">
        <v>14989.1</v>
      </c>
      <c r="M316" s="10">
        <v>15157.68</v>
      </c>
      <c r="N316" s="10">
        <v>16272.84</v>
      </c>
      <c r="O316" s="10">
        <v>17242.84</v>
      </c>
      <c r="P316" s="10">
        <v>16765.990000000002</v>
      </c>
      <c r="Q316" s="10">
        <v>19952.830000000002</v>
      </c>
      <c r="R316" s="10">
        <v>20209.64</v>
      </c>
      <c r="S316" s="10">
        <v>13031.71</v>
      </c>
      <c r="T316" s="10">
        <v>10186.01</v>
      </c>
      <c r="U316" s="125">
        <f t="shared" si="20"/>
        <v>184870.83</v>
      </c>
      <c r="W316" s="74" t="str">
        <f t="shared" si="21"/>
        <v>115155020908</v>
      </c>
      <c r="X316" s="94">
        <f>VLOOKUP(W316,Factors!$F$4:$H$6200,3,FALSE)</f>
        <v>0.11529999999999996</v>
      </c>
      <c r="Y316" s="74" t="str">
        <f>VLOOKUP(W316,Factors!$F$4:$H$6200,2,FALSE)</f>
        <v>Customers-All</v>
      </c>
      <c r="Z316" s="92">
        <f t="shared" si="22"/>
        <v>21315.606698999989</v>
      </c>
      <c r="AA316" s="92">
        <f t="shared" si="23"/>
        <v>163555.22330099999</v>
      </c>
      <c r="AB316" s="92">
        <f t="shared" si="24"/>
        <v>184870.83</v>
      </c>
    </row>
    <row r="317" spans="1:28" ht="15.75" thickBot="1" x14ac:dyDescent="0.3">
      <c r="A317" s="141" t="s">
        <v>763</v>
      </c>
      <c r="B317" s="4" t="s">
        <v>796</v>
      </c>
      <c r="C317" s="4" t="s">
        <v>797</v>
      </c>
      <c r="D317" s="4" t="s">
        <v>782</v>
      </c>
      <c r="E317" s="4" t="s">
        <v>783</v>
      </c>
      <c r="F317" s="4" t="s">
        <v>110</v>
      </c>
      <c r="G317" s="4" t="s">
        <v>111</v>
      </c>
      <c r="H317" s="4" t="s">
        <v>784</v>
      </c>
      <c r="I317" s="7"/>
      <c r="J317" s="7"/>
      <c r="K317" s="7"/>
      <c r="L317" s="7"/>
      <c r="M317" s="7"/>
      <c r="N317" s="8">
        <v>3212.85</v>
      </c>
      <c r="O317" s="7"/>
      <c r="P317" s="7"/>
      <c r="Q317" s="7"/>
      <c r="R317" s="7"/>
      <c r="S317" s="8">
        <v>242.58</v>
      </c>
      <c r="T317" s="7"/>
      <c r="U317" s="125">
        <f t="shared" si="20"/>
        <v>3455.43</v>
      </c>
      <c r="W317" s="74" t="str">
        <f t="shared" si="21"/>
        <v>115155020908</v>
      </c>
      <c r="X317" s="94">
        <f>VLOOKUP(W317,Factors!$F$4:$H$6200,3,FALSE)</f>
        <v>0.11529999999999996</v>
      </c>
      <c r="Y317" s="74" t="str">
        <f>VLOOKUP(W317,Factors!$F$4:$H$6200,2,FALSE)</f>
        <v>Customers-All</v>
      </c>
      <c r="Z317" s="92">
        <f t="shared" si="22"/>
        <v>398.41107899999986</v>
      </c>
      <c r="AA317" s="92">
        <f t="shared" si="23"/>
        <v>3057.0189209999999</v>
      </c>
      <c r="AB317" s="92">
        <f t="shared" si="24"/>
        <v>3455.43</v>
      </c>
    </row>
    <row r="318" spans="1:28" ht="15.75" thickBot="1" x14ac:dyDescent="0.3">
      <c r="A318" s="141" t="s">
        <v>763</v>
      </c>
      <c r="B318" s="4" t="s">
        <v>796</v>
      </c>
      <c r="C318" s="4" t="s">
        <v>797</v>
      </c>
      <c r="D318" s="4" t="s">
        <v>782</v>
      </c>
      <c r="E318" s="4" t="s">
        <v>783</v>
      </c>
      <c r="F318" s="4" t="s">
        <v>112</v>
      </c>
      <c r="G318" s="4" t="s">
        <v>113</v>
      </c>
      <c r="H318" s="4" t="s">
        <v>784</v>
      </c>
      <c r="I318" s="10">
        <v>2267.4499999999998</v>
      </c>
      <c r="J318" s="10">
        <v>2267.44</v>
      </c>
      <c r="K318" s="10">
        <v>2267.4699999999998</v>
      </c>
      <c r="L318" s="10">
        <v>2267.46</v>
      </c>
      <c r="M318" s="10">
        <v>2267.4699999999998</v>
      </c>
      <c r="N318" s="10">
        <v>2353.63</v>
      </c>
      <c r="O318" s="10">
        <v>2353.66</v>
      </c>
      <c r="P318" s="10">
        <v>2572.06</v>
      </c>
      <c r="Q318" s="10">
        <v>2857.32</v>
      </c>
      <c r="R318" s="10">
        <v>2910.8</v>
      </c>
      <c r="S318" s="10">
        <v>2268.96</v>
      </c>
      <c r="T318" s="10">
        <v>2268.9899999999998</v>
      </c>
      <c r="U318" s="125">
        <f t="shared" si="20"/>
        <v>28922.71</v>
      </c>
      <c r="W318" s="74" t="str">
        <f t="shared" si="21"/>
        <v>115155020908</v>
      </c>
      <c r="X318" s="94">
        <f>VLOOKUP(W318,Factors!$F$4:$H$6200,3,FALSE)</f>
        <v>0.11529999999999996</v>
      </c>
      <c r="Y318" s="74" t="str">
        <f>VLOOKUP(W318,Factors!$F$4:$H$6200,2,FALSE)</f>
        <v>Customers-All</v>
      </c>
      <c r="Z318" s="92">
        <f t="shared" si="22"/>
        <v>3334.7884629999985</v>
      </c>
      <c r="AA318" s="92">
        <f t="shared" si="23"/>
        <v>25587.921537000002</v>
      </c>
      <c r="AB318" s="92">
        <f t="shared" si="24"/>
        <v>28922.71</v>
      </c>
    </row>
    <row r="319" spans="1:28" ht="15.75" thickBot="1" x14ac:dyDescent="0.3">
      <c r="A319" s="141" t="s">
        <v>763</v>
      </c>
      <c r="B319" s="4" t="s">
        <v>821</v>
      </c>
      <c r="C319" s="4" t="s">
        <v>822</v>
      </c>
      <c r="D319" s="4" t="s">
        <v>775</v>
      </c>
      <c r="E319" s="4" t="s">
        <v>776</v>
      </c>
      <c r="F319" s="4" t="s">
        <v>108</v>
      </c>
      <c r="G319" s="4" t="s">
        <v>109</v>
      </c>
      <c r="H319" s="4" t="s">
        <v>440</v>
      </c>
      <c r="I319" s="8">
        <v>1253.48</v>
      </c>
      <c r="J319" s="8">
        <v>1345.84</v>
      </c>
      <c r="K319" s="8">
        <v>1253.48</v>
      </c>
      <c r="L319" s="8">
        <v>1229.48</v>
      </c>
      <c r="M319" s="8">
        <v>1504.17</v>
      </c>
      <c r="N319" s="8">
        <v>1635.58</v>
      </c>
      <c r="O319" s="8">
        <v>1248.3699999999999</v>
      </c>
      <c r="P319" s="8">
        <v>1553.8</v>
      </c>
      <c r="Q319" s="8">
        <v>1635.58</v>
      </c>
      <c r="R319" s="8">
        <v>1288.6400000000001</v>
      </c>
      <c r="S319" s="8">
        <v>817.79</v>
      </c>
      <c r="T319" s="8">
        <v>743.45</v>
      </c>
      <c r="U319" s="125">
        <f t="shared" si="20"/>
        <v>15509.659999999996</v>
      </c>
      <c r="W319" s="74" t="str">
        <f t="shared" si="21"/>
        <v>115401505908</v>
      </c>
      <c r="X319" s="94">
        <f>VLOOKUP(W319,Factors!$F$4:$H$6200,3,FALSE)</f>
        <v>0.11529999999999996</v>
      </c>
      <c r="Y319" s="74" t="str">
        <f>VLOOKUP(W319,Factors!$F$4:$H$6200,2,FALSE)</f>
        <v>Customers-All</v>
      </c>
      <c r="Z319" s="92">
        <f t="shared" si="22"/>
        <v>1788.2637979999988</v>
      </c>
      <c r="AA319" s="92">
        <f t="shared" si="23"/>
        <v>13721.396201999998</v>
      </c>
      <c r="AB319" s="92">
        <f t="shared" si="24"/>
        <v>15509.659999999996</v>
      </c>
    </row>
    <row r="320" spans="1:28" ht="15.75" thickBot="1" x14ac:dyDescent="0.3">
      <c r="A320" s="141" t="s">
        <v>763</v>
      </c>
      <c r="B320" s="4" t="s">
        <v>821</v>
      </c>
      <c r="C320" s="4" t="s">
        <v>822</v>
      </c>
      <c r="D320" s="4" t="s">
        <v>775</v>
      </c>
      <c r="E320" s="4" t="s">
        <v>776</v>
      </c>
      <c r="F320" s="4" t="s">
        <v>112</v>
      </c>
      <c r="G320" s="4" t="s">
        <v>113</v>
      </c>
      <c r="H320" s="4" t="s">
        <v>440</v>
      </c>
      <c r="I320" s="10">
        <v>216.13</v>
      </c>
      <c r="J320" s="10">
        <v>216.12</v>
      </c>
      <c r="K320" s="10">
        <v>216.13</v>
      </c>
      <c r="L320" s="10">
        <v>216.14</v>
      </c>
      <c r="M320" s="10">
        <v>216.13</v>
      </c>
      <c r="N320" s="10">
        <v>223.26</v>
      </c>
      <c r="O320" s="10">
        <v>223.25</v>
      </c>
      <c r="P320" s="10">
        <v>223.26</v>
      </c>
      <c r="Q320" s="10">
        <v>223.26</v>
      </c>
      <c r="R320" s="10">
        <v>223.26</v>
      </c>
      <c r="S320" s="10">
        <v>111.63</v>
      </c>
      <c r="T320" s="10">
        <v>142.07</v>
      </c>
      <c r="U320" s="125">
        <f t="shared" si="20"/>
        <v>2450.6400000000003</v>
      </c>
      <c r="W320" s="74" t="str">
        <f t="shared" si="21"/>
        <v>115401505908</v>
      </c>
      <c r="X320" s="94">
        <f>VLOOKUP(W320,Factors!$F$4:$H$6200,3,FALSE)</f>
        <v>0.11529999999999996</v>
      </c>
      <c r="Y320" s="74" t="str">
        <f>VLOOKUP(W320,Factors!$F$4:$H$6200,2,FALSE)</f>
        <v>Customers-All</v>
      </c>
      <c r="Z320" s="92">
        <f t="shared" si="22"/>
        <v>282.55879199999993</v>
      </c>
      <c r="AA320" s="92">
        <f t="shared" si="23"/>
        <v>2168.0812080000005</v>
      </c>
      <c r="AB320" s="92">
        <f t="shared" si="24"/>
        <v>2450.6400000000003</v>
      </c>
    </row>
    <row r="321" spans="1:28" ht="15.75" thickBot="1" x14ac:dyDescent="0.3">
      <c r="A321" s="141" t="s">
        <v>763</v>
      </c>
      <c r="B321" s="4" t="s">
        <v>821</v>
      </c>
      <c r="C321" s="4" t="s">
        <v>822</v>
      </c>
      <c r="D321" s="4" t="s">
        <v>823</v>
      </c>
      <c r="E321" s="4" t="s">
        <v>824</v>
      </c>
      <c r="F321" s="4" t="s">
        <v>108</v>
      </c>
      <c r="G321" s="4" t="s">
        <v>109</v>
      </c>
      <c r="H321" s="4" t="s">
        <v>825</v>
      </c>
      <c r="I321" s="11"/>
      <c r="J321" s="11"/>
      <c r="K321" s="10">
        <v>21427.74</v>
      </c>
      <c r="L321" s="11"/>
      <c r="M321" s="11"/>
      <c r="N321" s="11"/>
      <c r="O321" s="11"/>
      <c r="P321" s="11"/>
      <c r="Q321" s="11"/>
      <c r="R321" s="11"/>
      <c r="S321" s="11"/>
      <c r="T321" s="11"/>
      <c r="U321" s="125">
        <f t="shared" si="20"/>
        <v>21427.74</v>
      </c>
      <c r="W321" s="74" t="str">
        <f t="shared" si="21"/>
        <v>115404855908</v>
      </c>
      <c r="X321" s="94">
        <f>VLOOKUP(W321,Factors!$F$4:$H$6200,3,FALSE)</f>
        <v>0.11529999999999996</v>
      </c>
      <c r="Y321" s="74" t="str">
        <f>VLOOKUP(W321,Factors!$F$4:$H$6200,2,FALSE)</f>
        <v>Customers-All</v>
      </c>
      <c r="Z321" s="92">
        <f t="shared" si="22"/>
        <v>2470.6184219999991</v>
      </c>
      <c r="AA321" s="92">
        <f t="shared" si="23"/>
        <v>18957.121578000002</v>
      </c>
      <c r="AB321" s="92">
        <f t="shared" si="24"/>
        <v>21427.74</v>
      </c>
    </row>
    <row r="322" spans="1:28" ht="15.75" thickBot="1" x14ac:dyDescent="0.3">
      <c r="A322" s="141" t="s">
        <v>763</v>
      </c>
      <c r="B322" s="4" t="s">
        <v>821</v>
      </c>
      <c r="C322" s="4" t="s">
        <v>822</v>
      </c>
      <c r="D322" s="4" t="s">
        <v>823</v>
      </c>
      <c r="E322" s="4" t="s">
        <v>824</v>
      </c>
      <c r="F322" s="4" t="s">
        <v>112</v>
      </c>
      <c r="G322" s="4" t="s">
        <v>113</v>
      </c>
      <c r="H322" s="4" t="s">
        <v>825</v>
      </c>
      <c r="I322" s="7"/>
      <c r="J322" s="7"/>
      <c r="K322" s="8">
        <v>3458</v>
      </c>
      <c r="L322" s="7"/>
      <c r="M322" s="7"/>
      <c r="N322" s="7"/>
      <c r="O322" s="7"/>
      <c r="P322" s="7"/>
      <c r="Q322" s="7"/>
      <c r="R322" s="7"/>
      <c r="S322" s="7"/>
      <c r="T322" s="7"/>
      <c r="U322" s="125">
        <f t="shared" si="20"/>
        <v>3458</v>
      </c>
      <c r="W322" s="74" t="str">
        <f t="shared" si="21"/>
        <v>115404855908</v>
      </c>
      <c r="X322" s="94">
        <f>VLOOKUP(W322,Factors!$F$4:$H$6200,3,FALSE)</f>
        <v>0.11529999999999996</v>
      </c>
      <c r="Y322" s="74" t="str">
        <f>VLOOKUP(W322,Factors!$F$4:$H$6200,2,FALSE)</f>
        <v>Customers-All</v>
      </c>
      <c r="Z322" s="92">
        <f t="shared" si="22"/>
        <v>398.70739999999984</v>
      </c>
      <c r="AA322" s="92">
        <f t="shared" si="23"/>
        <v>3059.2926000000002</v>
      </c>
      <c r="AB322" s="92">
        <f t="shared" si="24"/>
        <v>3458</v>
      </c>
    </row>
    <row r="323" spans="1:28" ht="15.75" thickBot="1" x14ac:dyDescent="0.3">
      <c r="A323" s="141" t="s">
        <v>763</v>
      </c>
      <c r="B323" s="4" t="s">
        <v>844</v>
      </c>
      <c r="C323" s="4" t="s">
        <v>845</v>
      </c>
      <c r="D323" s="4" t="s">
        <v>779</v>
      </c>
      <c r="E323" s="4" t="s">
        <v>780</v>
      </c>
      <c r="F323" s="4" t="s">
        <v>108</v>
      </c>
      <c r="G323" s="4" t="s">
        <v>109</v>
      </c>
      <c r="H323" s="4" t="s">
        <v>781</v>
      </c>
      <c r="I323" s="8">
        <v>12727.27</v>
      </c>
      <c r="J323" s="8">
        <v>11900</v>
      </c>
      <c r="K323" s="8">
        <v>9916.67</v>
      </c>
      <c r="L323" s="8">
        <v>11507.58</v>
      </c>
      <c r="M323" s="8">
        <v>10500</v>
      </c>
      <c r="N323" s="8">
        <v>13110.28</v>
      </c>
      <c r="O323" s="8">
        <v>14433.34</v>
      </c>
      <c r="P323" s="8">
        <v>12990.01</v>
      </c>
      <c r="Q323" s="8">
        <v>13777.28</v>
      </c>
      <c r="R323" s="8">
        <v>12519.83</v>
      </c>
      <c r="S323" s="8">
        <v>14433.34</v>
      </c>
      <c r="T323" s="8">
        <v>13777.28</v>
      </c>
      <c r="U323" s="125">
        <f t="shared" si="20"/>
        <v>151592.88</v>
      </c>
      <c r="W323" s="74" t="str">
        <f t="shared" si="21"/>
        <v>154915015908</v>
      </c>
      <c r="X323" s="94">
        <f>VLOOKUP(W323,Factors!$F$4:$H$6200,3,FALSE)</f>
        <v>0.11529999999999996</v>
      </c>
      <c r="Y323" s="74" t="str">
        <f>VLOOKUP(W323,Factors!$F$4:$H$6200,2,FALSE)</f>
        <v>Customers-All</v>
      </c>
      <c r="Z323" s="92">
        <f t="shared" si="22"/>
        <v>17478.659063999996</v>
      </c>
      <c r="AA323" s="92">
        <f t="shared" si="23"/>
        <v>134114.220936</v>
      </c>
      <c r="AB323" s="92">
        <f t="shared" si="24"/>
        <v>151592.88</v>
      </c>
    </row>
    <row r="324" spans="1:28" ht="15.75" thickBot="1" x14ac:dyDescent="0.3">
      <c r="A324" s="141" t="s">
        <v>763</v>
      </c>
      <c r="B324" s="4" t="s">
        <v>844</v>
      </c>
      <c r="C324" s="4" t="s">
        <v>845</v>
      </c>
      <c r="D324" s="4" t="s">
        <v>779</v>
      </c>
      <c r="E324" s="4" t="s">
        <v>780</v>
      </c>
      <c r="F324" s="4" t="s">
        <v>110</v>
      </c>
      <c r="G324" s="4" t="s">
        <v>111</v>
      </c>
      <c r="H324" s="4" t="s">
        <v>781</v>
      </c>
      <c r="I324" s="10">
        <v>3176.47</v>
      </c>
      <c r="J324" s="10">
        <v>3176.47</v>
      </c>
      <c r="K324" s="10">
        <v>3176.47</v>
      </c>
      <c r="L324" s="10">
        <v>1176.47</v>
      </c>
      <c r="M324" s="10">
        <v>1176.47</v>
      </c>
      <c r="N324" s="10">
        <v>1176.47</v>
      </c>
      <c r="O324" s="10">
        <v>1176.47</v>
      </c>
      <c r="P324" s="10">
        <v>1176.47</v>
      </c>
      <c r="Q324" s="10">
        <v>1176.47</v>
      </c>
      <c r="R324" s="10">
        <v>1176.47</v>
      </c>
      <c r="S324" s="10">
        <v>1176.47</v>
      </c>
      <c r="T324" s="10">
        <v>1176.47</v>
      </c>
      <c r="U324" s="125">
        <f t="shared" si="20"/>
        <v>20117.64</v>
      </c>
      <c r="W324" s="74" t="str">
        <f t="shared" si="21"/>
        <v>154915015908</v>
      </c>
      <c r="X324" s="94">
        <f>VLOOKUP(W324,Factors!$F$4:$H$6200,3,FALSE)</f>
        <v>0.11529999999999996</v>
      </c>
      <c r="Y324" s="74" t="str">
        <f>VLOOKUP(W324,Factors!$F$4:$H$6200,2,FALSE)</f>
        <v>Customers-All</v>
      </c>
      <c r="Z324" s="92">
        <f t="shared" si="22"/>
        <v>2319.5638919999992</v>
      </c>
      <c r="AA324" s="92">
        <f t="shared" si="23"/>
        <v>17798.076108000001</v>
      </c>
      <c r="AB324" s="92">
        <f t="shared" si="24"/>
        <v>20117.64</v>
      </c>
    </row>
    <row r="325" spans="1:28" ht="15.75" thickBot="1" x14ac:dyDescent="0.3">
      <c r="A325" s="141" t="s">
        <v>763</v>
      </c>
      <c r="B325" s="4" t="s">
        <v>844</v>
      </c>
      <c r="C325" s="4" t="s">
        <v>845</v>
      </c>
      <c r="D325" s="4" t="s">
        <v>779</v>
      </c>
      <c r="E325" s="4" t="s">
        <v>780</v>
      </c>
      <c r="F325" s="4" t="s">
        <v>112</v>
      </c>
      <c r="G325" s="4" t="s">
        <v>113</v>
      </c>
      <c r="H325" s="4" t="s">
        <v>781</v>
      </c>
      <c r="I325" s="8">
        <v>1910.99</v>
      </c>
      <c r="J325" s="8">
        <v>1911</v>
      </c>
      <c r="K325" s="8">
        <v>1911.03</v>
      </c>
      <c r="L325" s="8">
        <v>1911</v>
      </c>
      <c r="M325" s="8">
        <v>1911</v>
      </c>
      <c r="N325" s="8">
        <v>1970.16</v>
      </c>
      <c r="O325" s="8">
        <v>1970.16</v>
      </c>
      <c r="P325" s="8">
        <v>1970.16</v>
      </c>
      <c r="Q325" s="8">
        <v>1970.16</v>
      </c>
      <c r="R325" s="8">
        <v>1970.15</v>
      </c>
      <c r="S325" s="8">
        <v>1970.16</v>
      </c>
      <c r="T325" s="8">
        <v>1970.16</v>
      </c>
      <c r="U325" s="125">
        <f t="shared" si="20"/>
        <v>23346.13</v>
      </c>
      <c r="W325" s="74" t="str">
        <f t="shared" si="21"/>
        <v>154915015908</v>
      </c>
      <c r="X325" s="94">
        <f>VLOOKUP(W325,Factors!$F$4:$H$6200,3,FALSE)</f>
        <v>0.11529999999999996</v>
      </c>
      <c r="Y325" s="74" t="str">
        <f>VLOOKUP(W325,Factors!$F$4:$H$6200,2,FALSE)</f>
        <v>Customers-All</v>
      </c>
      <c r="Z325" s="92">
        <f t="shared" si="22"/>
        <v>2691.8087889999993</v>
      </c>
      <c r="AA325" s="92">
        <f t="shared" si="23"/>
        <v>20654.321211000002</v>
      </c>
      <c r="AB325" s="92">
        <f t="shared" si="24"/>
        <v>23346.13</v>
      </c>
    </row>
    <row r="326" spans="1:28" ht="15.75" thickBot="1" x14ac:dyDescent="0.3">
      <c r="A326" s="141" t="s">
        <v>856</v>
      </c>
      <c r="B326" s="4" t="s">
        <v>241</v>
      </c>
      <c r="C326" s="4" t="s">
        <v>242</v>
      </c>
      <c r="D326" s="4" t="s">
        <v>864</v>
      </c>
      <c r="E326" s="4" t="s">
        <v>865</v>
      </c>
      <c r="F326" s="4" t="s">
        <v>108</v>
      </c>
      <c r="G326" s="4" t="s">
        <v>109</v>
      </c>
      <c r="H326" s="4" t="s">
        <v>866</v>
      </c>
      <c r="I326" s="8">
        <v>31067.63</v>
      </c>
      <c r="J326" s="8">
        <v>30921.97</v>
      </c>
      <c r="K326" s="8">
        <v>27007.02</v>
      </c>
      <c r="L326" s="8">
        <v>31438.25</v>
      </c>
      <c r="M326" s="8">
        <v>34367.230000000003</v>
      </c>
      <c r="N326" s="8">
        <v>36288.54</v>
      </c>
      <c r="O326" s="8">
        <v>36694.019999999997</v>
      </c>
      <c r="P326" s="8">
        <v>33284.519999999997</v>
      </c>
      <c r="Q326" s="8">
        <v>31858.05</v>
      </c>
      <c r="R326" s="8">
        <v>30805.56</v>
      </c>
      <c r="S326" s="8">
        <v>29192.9</v>
      </c>
      <c r="T326" s="8">
        <v>33472.06</v>
      </c>
      <c r="U326" s="125">
        <f t="shared" si="20"/>
        <v>386397.75</v>
      </c>
      <c r="W326" s="74" t="str">
        <f t="shared" si="21"/>
        <v>115500000909</v>
      </c>
      <c r="X326" s="94">
        <f>VLOOKUP(W326,Factors!$F$4:$H$6200,3,FALSE)</f>
        <v>0.11529999999999996</v>
      </c>
      <c r="Y326" s="74" t="str">
        <f>VLOOKUP(W326,Factors!$F$4:$H$6200,2,FALSE)</f>
        <v>Customers-All</v>
      </c>
      <c r="Z326" s="92">
        <f t="shared" si="22"/>
        <v>44551.660574999987</v>
      </c>
      <c r="AA326" s="92">
        <f t="shared" si="23"/>
        <v>341846.08942500001</v>
      </c>
      <c r="AB326" s="92">
        <f t="shared" si="24"/>
        <v>386397.75</v>
      </c>
    </row>
    <row r="327" spans="1:28" ht="15.75" thickBot="1" x14ac:dyDescent="0.3">
      <c r="A327" s="141" t="s">
        <v>856</v>
      </c>
      <c r="B327" s="4" t="s">
        <v>241</v>
      </c>
      <c r="C327" s="4" t="s">
        <v>242</v>
      </c>
      <c r="D327" s="4" t="s">
        <v>864</v>
      </c>
      <c r="E327" s="4" t="s">
        <v>865</v>
      </c>
      <c r="F327" s="4" t="s">
        <v>110</v>
      </c>
      <c r="G327" s="4" t="s">
        <v>111</v>
      </c>
      <c r="H327" s="4" t="s">
        <v>866</v>
      </c>
      <c r="I327" s="11"/>
      <c r="J327" s="10">
        <v>375</v>
      </c>
      <c r="K327" s="11"/>
      <c r="L327" s="11"/>
      <c r="M327" s="11"/>
      <c r="N327" s="11"/>
      <c r="O327" s="11"/>
      <c r="P327" s="11"/>
      <c r="Q327" s="11"/>
      <c r="R327" s="11"/>
      <c r="S327" s="10">
        <v>303.22000000000003</v>
      </c>
      <c r="T327" s="11"/>
      <c r="U327" s="125">
        <f t="shared" si="20"/>
        <v>678.22</v>
      </c>
      <c r="W327" s="74" t="str">
        <f t="shared" si="21"/>
        <v>115500000909</v>
      </c>
      <c r="X327" s="94">
        <f>VLOOKUP(W327,Factors!$F$4:$H$6200,3,FALSE)</f>
        <v>0.11529999999999996</v>
      </c>
      <c r="Y327" s="74" t="str">
        <f>VLOOKUP(W327,Factors!$F$4:$H$6200,2,FALSE)</f>
        <v>Customers-All</v>
      </c>
      <c r="Z327" s="92">
        <f t="shared" si="22"/>
        <v>78.198765999999978</v>
      </c>
      <c r="AA327" s="92">
        <f t="shared" si="23"/>
        <v>600.02123400000005</v>
      </c>
      <c r="AB327" s="92">
        <f t="shared" si="24"/>
        <v>678.22</v>
      </c>
    </row>
    <row r="328" spans="1:28" ht="15.75" thickBot="1" x14ac:dyDescent="0.3">
      <c r="A328" s="141" t="s">
        <v>856</v>
      </c>
      <c r="B328" s="4" t="s">
        <v>241</v>
      </c>
      <c r="C328" s="4" t="s">
        <v>242</v>
      </c>
      <c r="D328" s="4" t="s">
        <v>864</v>
      </c>
      <c r="E328" s="4" t="s">
        <v>865</v>
      </c>
      <c r="F328" s="4" t="s">
        <v>112</v>
      </c>
      <c r="G328" s="4" t="s">
        <v>113</v>
      </c>
      <c r="H328" s="4" t="s">
        <v>866</v>
      </c>
      <c r="I328" s="8">
        <v>4821.79</v>
      </c>
      <c r="J328" s="8">
        <v>4821.82</v>
      </c>
      <c r="K328" s="8">
        <v>4821.8100000000004</v>
      </c>
      <c r="L328" s="8">
        <v>4821.79</v>
      </c>
      <c r="M328" s="8">
        <v>4821.8</v>
      </c>
      <c r="N328" s="8">
        <v>5008.72</v>
      </c>
      <c r="O328" s="8">
        <v>5008.72</v>
      </c>
      <c r="P328" s="8">
        <v>5008.72</v>
      </c>
      <c r="Q328" s="8">
        <v>5008.75</v>
      </c>
      <c r="R328" s="8">
        <v>5008.7700000000004</v>
      </c>
      <c r="S328" s="8">
        <v>5008.7700000000004</v>
      </c>
      <c r="T328" s="8">
        <v>5008.72</v>
      </c>
      <c r="U328" s="125">
        <f t="shared" ref="U328:U391" si="25">SUM(I328:T328)</f>
        <v>59170.180000000008</v>
      </c>
      <c r="W328" s="74" t="str">
        <f t="shared" ref="W328:W391" si="26">CONCATENATE(B328,RIGHT(D328,4),A328)</f>
        <v>115500000909</v>
      </c>
      <c r="X328" s="94">
        <f>VLOOKUP(W328,Factors!$F$4:$H$6200,3,FALSE)</f>
        <v>0.11529999999999996</v>
      </c>
      <c r="Y328" s="74" t="str">
        <f>VLOOKUP(W328,Factors!$F$4:$H$6200,2,FALSE)</f>
        <v>Customers-All</v>
      </c>
      <c r="Z328" s="92">
        <f t="shared" ref="Z328:Z391" si="27">U328*X328</f>
        <v>6822.3217539999987</v>
      </c>
      <c r="AA328" s="92">
        <f t="shared" ref="AA328:AA391" si="28">U328-Z328</f>
        <v>52347.858246000011</v>
      </c>
      <c r="AB328" s="92">
        <f t="shared" ref="AB328:AB391" si="29">Z328+AA328</f>
        <v>59170.180000000008</v>
      </c>
    </row>
    <row r="329" spans="1:28" ht="15.75" thickBot="1" x14ac:dyDescent="0.3">
      <c r="A329" s="141" t="s">
        <v>856</v>
      </c>
      <c r="B329" s="4" t="s">
        <v>241</v>
      </c>
      <c r="C329" s="4" t="s">
        <v>242</v>
      </c>
      <c r="D329" s="4" t="s">
        <v>877</v>
      </c>
      <c r="E329" s="4" t="s">
        <v>878</v>
      </c>
      <c r="F329" s="4" t="s">
        <v>108</v>
      </c>
      <c r="G329" s="4" t="s">
        <v>109</v>
      </c>
      <c r="H329" s="4" t="s">
        <v>879</v>
      </c>
      <c r="I329" s="8">
        <v>11289.54</v>
      </c>
      <c r="J329" s="8">
        <v>8825.6200000000008</v>
      </c>
      <c r="K329" s="8">
        <v>9137.7900000000009</v>
      </c>
      <c r="L329" s="8">
        <v>10753.41</v>
      </c>
      <c r="M329" s="8">
        <v>11057.92</v>
      </c>
      <c r="N329" s="8">
        <v>11980.5</v>
      </c>
      <c r="O329" s="8">
        <v>10276.25</v>
      </c>
      <c r="P329" s="8">
        <v>11381.48</v>
      </c>
      <c r="Q329" s="8">
        <v>11788.54</v>
      </c>
      <c r="R329" s="8">
        <v>10362.799999999999</v>
      </c>
      <c r="S329" s="8">
        <v>9740.75</v>
      </c>
      <c r="T329" s="8">
        <v>11083.33</v>
      </c>
      <c r="U329" s="125">
        <f t="shared" si="25"/>
        <v>127677.93</v>
      </c>
      <c r="W329" s="74" t="str">
        <f t="shared" si="26"/>
        <v>115508000909</v>
      </c>
      <c r="X329" s="94">
        <f>VLOOKUP(W329,Factors!$F$4:$H$6200,3,FALSE)</f>
        <v>0.11529999999999996</v>
      </c>
      <c r="Y329" s="74" t="str">
        <f>VLOOKUP(W329,Factors!$F$4:$H$6200,2,FALSE)</f>
        <v>Customers-All</v>
      </c>
      <c r="Z329" s="92">
        <f t="shared" si="27"/>
        <v>14721.265328999994</v>
      </c>
      <c r="AA329" s="92">
        <f t="shared" si="28"/>
        <v>112956.66467100001</v>
      </c>
      <c r="AB329" s="92">
        <f t="shared" si="29"/>
        <v>127677.93</v>
      </c>
    </row>
    <row r="330" spans="1:28" ht="15.75" thickBot="1" x14ac:dyDescent="0.3">
      <c r="A330" s="141" t="s">
        <v>856</v>
      </c>
      <c r="B330" s="4" t="s">
        <v>241</v>
      </c>
      <c r="C330" s="4" t="s">
        <v>242</v>
      </c>
      <c r="D330" s="4" t="s">
        <v>877</v>
      </c>
      <c r="E330" s="4" t="s">
        <v>878</v>
      </c>
      <c r="F330" s="4" t="s">
        <v>110</v>
      </c>
      <c r="G330" s="4" t="s">
        <v>111</v>
      </c>
      <c r="H330" s="4" t="s">
        <v>879</v>
      </c>
      <c r="I330" s="11"/>
      <c r="J330" s="10">
        <v>375</v>
      </c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25">
        <f t="shared" si="25"/>
        <v>375</v>
      </c>
      <c r="W330" s="74" t="str">
        <f t="shared" si="26"/>
        <v>115508000909</v>
      </c>
      <c r="X330" s="94">
        <f>VLOOKUP(W330,Factors!$F$4:$H$6200,3,FALSE)</f>
        <v>0.11529999999999996</v>
      </c>
      <c r="Y330" s="74" t="str">
        <f>VLOOKUP(W330,Factors!$F$4:$H$6200,2,FALSE)</f>
        <v>Customers-All</v>
      </c>
      <c r="Z330" s="92">
        <f t="shared" si="27"/>
        <v>43.237499999999983</v>
      </c>
      <c r="AA330" s="92">
        <f t="shared" si="28"/>
        <v>331.76250000000005</v>
      </c>
      <c r="AB330" s="92">
        <f t="shared" si="29"/>
        <v>375</v>
      </c>
    </row>
    <row r="331" spans="1:28" ht="15.75" thickBot="1" x14ac:dyDescent="0.3">
      <c r="A331" s="141" t="s">
        <v>856</v>
      </c>
      <c r="B331" s="4" t="s">
        <v>241</v>
      </c>
      <c r="C331" s="4" t="s">
        <v>242</v>
      </c>
      <c r="D331" s="4" t="s">
        <v>877</v>
      </c>
      <c r="E331" s="4" t="s">
        <v>878</v>
      </c>
      <c r="F331" s="4" t="s">
        <v>112</v>
      </c>
      <c r="G331" s="4" t="s">
        <v>113</v>
      </c>
      <c r="H331" s="4" t="s">
        <v>879</v>
      </c>
      <c r="I331" s="8">
        <v>1588.84</v>
      </c>
      <c r="J331" s="8">
        <v>1588.83</v>
      </c>
      <c r="K331" s="8">
        <v>1588.84</v>
      </c>
      <c r="L331" s="8">
        <v>1588.84</v>
      </c>
      <c r="M331" s="8">
        <v>1588.83</v>
      </c>
      <c r="N331" s="8">
        <v>1635.32</v>
      </c>
      <c r="O331" s="8">
        <v>1635.32</v>
      </c>
      <c r="P331" s="8">
        <v>1635.32</v>
      </c>
      <c r="Q331" s="8">
        <v>1635.32</v>
      </c>
      <c r="R331" s="8">
        <v>1635.32</v>
      </c>
      <c r="S331" s="8">
        <v>1635.33</v>
      </c>
      <c r="T331" s="8">
        <v>1635.32</v>
      </c>
      <c r="U331" s="125">
        <f t="shared" si="25"/>
        <v>19391.43</v>
      </c>
      <c r="W331" s="74" t="str">
        <f t="shared" si="26"/>
        <v>115508000909</v>
      </c>
      <c r="X331" s="94">
        <f>VLOOKUP(W331,Factors!$F$4:$H$6200,3,FALSE)</f>
        <v>0.11529999999999996</v>
      </c>
      <c r="Y331" s="74" t="str">
        <f>VLOOKUP(W331,Factors!$F$4:$H$6200,2,FALSE)</f>
        <v>Customers-All</v>
      </c>
      <c r="Z331" s="92">
        <f t="shared" si="27"/>
        <v>2235.8318789999994</v>
      </c>
      <c r="AA331" s="92">
        <f t="shared" si="28"/>
        <v>17155.598121000003</v>
      </c>
      <c r="AB331" s="92">
        <f t="shared" si="29"/>
        <v>19391.43</v>
      </c>
    </row>
    <row r="332" spans="1:28" ht="15.75" thickBot="1" x14ac:dyDescent="0.3">
      <c r="A332" s="141" t="s">
        <v>883</v>
      </c>
      <c r="B332" s="4" t="s">
        <v>759</v>
      </c>
      <c r="C332" s="4" t="s">
        <v>760</v>
      </c>
      <c r="D332" s="4" t="s">
        <v>884</v>
      </c>
      <c r="E332" s="4" t="s">
        <v>885</v>
      </c>
      <c r="F332" s="4" t="s">
        <v>108</v>
      </c>
      <c r="G332" s="4" t="s">
        <v>109</v>
      </c>
      <c r="H332" s="4" t="s">
        <v>440</v>
      </c>
      <c r="I332" s="11"/>
      <c r="J332" s="10">
        <v>14894.28</v>
      </c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25">
        <f t="shared" si="25"/>
        <v>14894.28</v>
      </c>
      <c r="W332" s="74" t="str">
        <f t="shared" si="26"/>
        <v>114101505910</v>
      </c>
      <c r="X332" s="94">
        <f>VLOOKUP(W332,Factors!$F$4:$H$6200,3,FALSE)</f>
        <v>0.11639999999999995</v>
      </c>
      <c r="Y332" s="74" t="str">
        <f>VLOOKUP(W332,Factors!$F$4:$H$6200,2,FALSE)</f>
        <v>Customers-Res</v>
      </c>
      <c r="Z332" s="92">
        <f t="shared" si="27"/>
        <v>1733.6941919999992</v>
      </c>
      <c r="AA332" s="92">
        <f t="shared" si="28"/>
        <v>13160.585808000002</v>
      </c>
      <c r="AB332" s="92">
        <f t="shared" si="29"/>
        <v>14894.28</v>
      </c>
    </row>
    <row r="333" spans="1:28" ht="15.75" thickBot="1" x14ac:dyDescent="0.3">
      <c r="A333" s="141" t="s">
        <v>883</v>
      </c>
      <c r="B333" s="4" t="s">
        <v>759</v>
      </c>
      <c r="C333" s="4" t="s">
        <v>760</v>
      </c>
      <c r="D333" s="4" t="s">
        <v>884</v>
      </c>
      <c r="E333" s="4" t="s">
        <v>885</v>
      </c>
      <c r="F333" s="4" t="s">
        <v>120</v>
      </c>
      <c r="G333" s="4" t="s">
        <v>121</v>
      </c>
      <c r="H333" s="4" t="s">
        <v>440</v>
      </c>
      <c r="I333" s="8">
        <v>8730.15</v>
      </c>
      <c r="J333" s="8">
        <v>7136.84</v>
      </c>
      <c r="K333" s="8">
        <v>7225.36</v>
      </c>
      <c r="L333" s="8">
        <v>8427.5499999999993</v>
      </c>
      <c r="M333" s="8">
        <v>7371.82</v>
      </c>
      <c r="N333" s="8">
        <v>8592.32</v>
      </c>
      <c r="O333" s="8">
        <v>8494.68</v>
      </c>
      <c r="P333" s="8">
        <v>7640.33</v>
      </c>
      <c r="Q333" s="8">
        <v>8132.81</v>
      </c>
      <c r="R333" s="8">
        <v>8611.94</v>
      </c>
      <c r="S333" s="8">
        <v>7902.58</v>
      </c>
      <c r="T333" s="8">
        <v>7603.91</v>
      </c>
      <c r="U333" s="125">
        <f t="shared" si="25"/>
        <v>95870.290000000008</v>
      </c>
      <c r="W333" s="74" t="str">
        <f t="shared" si="26"/>
        <v>114101505910</v>
      </c>
      <c r="X333" s="94">
        <f>VLOOKUP(W333,Factors!$F$4:$H$6200,3,FALSE)</f>
        <v>0.11639999999999995</v>
      </c>
      <c r="Y333" s="74" t="str">
        <f>VLOOKUP(W333,Factors!$F$4:$H$6200,2,FALSE)</f>
        <v>Customers-Res</v>
      </c>
      <c r="Z333" s="92">
        <f t="shared" si="27"/>
        <v>11159.301755999995</v>
      </c>
      <c r="AA333" s="92">
        <f t="shared" si="28"/>
        <v>84710.988244000007</v>
      </c>
      <c r="AB333" s="92">
        <f t="shared" si="29"/>
        <v>95870.290000000008</v>
      </c>
    </row>
    <row r="334" spans="1:28" ht="15.75" thickBot="1" x14ac:dyDescent="0.3">
      <c r="A334" s="141" t="s">
        <v>883</v>
      </c>
      <c r="B334" s="4" t="s">
        <v>759</v>
      </c>
      <c r="C334" s="4" t="s">
        <v>760</v>
      </c>
      <c r="D334" s="4" t="s">
        <v>884</v>
      </c>
      <c r="E334" s="4" t="s">
        <v>885</v>
      </c>
      <c r="F334" s="4" t="s">
        <v>122</v>
      </c>
      <c r="G334" s="4" t="s">
        <v>123</v>
      </c>
      <c r="H334" s="4" t="s">
        <v>440</v>
      </c>
      <c r="I334" s="10">
        <v>36.08</v>
      </c>
      <c r="J334" s="11"/>
      <c r="K334" s="10">
        <v>375.31</v>
      </c>
      <c r="L334" s="10">
        <v>265.45999999999998</v>
      </c>
      <c r="M334" s="10">
        <v>265.48</v>
      </c>
      <c r="N334" s="10">
        <v>704.86</v>
      </c>
      <c r="O334" s="10">
        <v>146.47</v>
      </c>
      <c r="P334" s="10">
        <v>274.63</v>
      </c>
      <c r="Q334" s="10">
        <v>270.69</v>
      </c>
      <c r="R334" s="10">
        <v>214.68</v>
      </c>
      <c r="S334" s="10">
        <v>140.01</v>
      </c>
      <c r="T334" s="10">
        <v>121.35</v>
      </c>
      <c r="U334" s="125">
        <f t="shared" si="25"/>
        <v>2815.02</v>
      </c>
      <c r="W334" s="74" t="str">
        <f t="shared" si="26"/>
        <v>114101505910</v>
      </c>
      <c r="X334" s="94">
        <f>VLOOKUP(W334,Factors!$F$4:$H$6200,3,FALSE)</f>
        <v>0.11639999999999995</v>
      </c>
      <c r="Y334" s="74" t="str">
        <f>VLOOKUP(W334,Factors!$F$4:$H$6200,2,FALSE)</f>
        <v>Customers-Res</v>
      </c>
      <c r="Z334" s="92">
        <f t="shared" si="27"/>
        <v>327.66832799999986</v>
      </c>
      <c r="AA334" s="92">
        <f t="shared" si="28"/>
        <v>2487.3516720000002</v>
      </c>
      <c r="AB334" s="92">
        <f t="shared" si="29"/>
        <v>2815.02</v>
      </c>
    </row>
    <row r="335" spans="1:28" ht="15.75" thickBot="1" x14ac:dyDescent="0.3">
      <c r="A335" s="141" t="s">
        <v>883</v>
      </c>
      <c r="B335" s="4" t="s">
        <v>759</v>
      </c>
      <c r="C335" s="4" t="s">
        <v>760</v>
      </c>
      <c r="D335" s="4" t="s">
        <v>884</v>
      </c>
      <c r="E335" s="4" t="s">
        <v>885</v>
      </c>
      <c r="F335" s="4" t="s">
        <v>112</v>
      </c>
      <c r="G335" s="4" t="s">
        <v>113</v>
      </c>
      <c r="H335" s="4" t="s">
        <v>440</v>
      </c>
      <c r="I335" s="8">
        <v>1207.98</v>
      </c>
      <c r="J335" s="8">
        <v>1102.94</v>
      </c>
      <c r="K335" s="8">
        <v>1119.74</v>
      </c>
      <c r="L335" s="8">
        <v>1279.6600000000001</v>
      </c>
      <c r="M335" s="8">
        <v>1066.3900000000001</v>
      </c>
      <c r="N335" s="8">
        <v>1173.04</v>
      </c>
      <c r="O335" s="8">
        <v>1173.04</v>
      </c>
      <c r="P335" s="8">
        <v>1119.71</v>
      </c>
      <c r="Q335" s="8">
        <v>1195.92</v>
      </c>
      <c r="R335" s="8">
        <v>1250.25</v>
      </c>
      <c r="S335" s="8">
        <v>1141.56</v>
      </c>
      <c r="T335" s="8">
        <v>1195.9000000000001</v>
      </c>
      <c r="U335" s="125">
        <f t="shared" si="25"/>
        <v>14026.13</v>
      </c>
      <c r="W335" s="74" t="str">
        <f t="shared" si="26"/>
        <v>114101505910</v>
      </c>
      <c r="X335" s="94">
        <f>VLOOKUP(W335,Factors!$F$4:$H$6200,3,FALSE)</f>
        <v>0.11639999999999995</v>
      </c>
      <c r="Y335" s="74" t="str">
        <f>VLOOKUP(W335,Factors!$F$4:$H$6200,2,FALSE)</f>
        <v>Customers-Res</v>
      </c>
      <c r="Z335" s="92">
        <f t="shared" si="27"/>
        <v>1632.6415319999992</v>
      </c>
      <c r="AA335" s="92">
        <f t="shared" si="28"/>
        <v>12393.488468</v>
      </c>
      <c r="AB335" s="92">
        <f t="shared" si="29"/>
        <v>14026.13</v>
      </c>
    </row>
    <row r="336" spans="1:28" ht="15.75" thickBot="1" x14ac:dyDescent="0.3">
      <c r="A336" s="141" t="s">
        <v>886</v>
      </c>
      <c r="B336" s="4" t="s">
        <v>821</v>
      </c>
      <c r="C336" s="4" t="s">
        <v>822</v>
      </c>
      <c r="D336" s="4" t="s">
        <v>887</v>
      </c>
      <c r="E336" s="4" t="s">
        <v>888</v>
      </c>
      <c r="F336" s="4" t="s">
        <v>108</v>
      </c>
      <c r="G336" s="4" t="s">
        <v>109</v>
      </c>
      <c r="H336" s="4" t="s">
        <v>825</v>
      </c>
      <c r="I336" s="10">
        <v>5013.88</v>
      </c>
      <c r="J336" s="10">
        <v>5383.32</v>
      </c>
      <c r="K336" s="10">
        <v>-16413.86</v>
      </c>
      <c r="L336" s="10">
        <v>4917.93</v>
      </c>
      <c r="M336" s="10">
        <v>6016.66</v>
      </c>
      <c r="N336" s="10">
        <v>6542.34</v>
      </c>
      <c r="O336" s="10">
        <v>4993.49</v>
      </c>
      <c r="P336" s="10">
        <v>6215.22</v>
      </c>
      <c r="Q336" s="10">
        <v>6542.34</v>
      </c>
      <c r="R336" s="10">
        <v>5154.57</v>
      </c>
      <c r="S336" s="10">
        <v>3271.17</v>
      </c>
      <c r="T336" s="10">
        <v>2973.79</v>
      </c>
      <c r="U336" s="125">
        <f t="shared" si="25"/>
        <v>40610.85</v>
      </c>
      <c r="W336" s="74" t="str">
        <f t="shared" si="26"/>
        <v>115404855911</v>
      </c>
      <c r="X336" s="94">
        <f>VLOOKUP(W336,Factors!$F$4:$H$6200,3,FALSE)</f>
        <v>0.11529999999999996</v>
      </c>
      <c r="Y336" s="74" t="str">
        <f>VLOOKUP(W336,Factors!$F$4:$H$6200,2,FALSE)</f>
        <v>Customers-All</v>
      </c>
      <c r="Z336" s="92">
        <f t="shared" si="27"/>
        <v>4682.4310049999985</v>
      </c>
      <c r="AA336" s="92">
        <f t="shared" si="28"/>
        <v>35928.418995</v>
      </c>
      <c r="AB336" s="92">
        <f t="shared" si="29"/>
        <v>40610.85</v>
      </c>
    </row>
    <row r="337" spans="1:28" ht="15.75" thickBot="1" x14ac:dyDescent="0.3">
      <c r="A337" s="141" t="s">
        <v>886</v>
      </c>
      <c r="B337" s="4" t="s">
        <v>821</v>
      </c>
      <c r="C337" s="4" t="s">
        <v>822</v>
      </c>
      <c r="D337" s="4" t="s">
        <v>887</v>
      </c>
      <c r="E337" s="4" t="s">
        <v>888</v>
      </c>
      <c r="F337" s="4" t="s">
        <v>112</v>
      </c>
      <c r="G337" s="4" t="s">
        <v>113</v>
      </c>
      <c r="H337" s="4" t="s">
        <v>825</v>
      </c>
      <c r="I337" s="8">
        <v>864.51</v>
      </c>
      <c r="J337" s="8">
        <v>864.5</v>
      </c>
      <c r="K337" s="8">
        <v>-2593.5</v>
      </c>
      <c r="L337" s="8">
        <v>864.48</v>
      </c>
      <c r="M337" s="8">
        <v>864.49</v>
      </c>
      <c r="N337" s="8">
        <v>893.02</v>
      </c>
      <c r="O337" s="8">
        <v>893.03</v>
      </c>
      <c r="P337" s="8">
        <v>893.02</v>
      </c>
      <c r="Q337" s="8">
        <v>893.02</v>
      </c>
      <c r="R337" s="8">
        <v>893.01</v>
      </c>
      <c r="S337" s="8">
        <v>446.51</v>
      </c>
      <c r="T337" s="8">
        <v>568.29</v>
      </c>
      <c r="U337" s="125">
        <f t="shared" si="25"/>
        <v>6344.38</v>
      </c>
      <c r="W337" s="74" t="str">
        <f t="shared" si="26"/>
        <v>115404855911</v>
      </c>
      <c r="X337" s="94">
        <f>VLOOKUP(W337,Factors!$F$4:$H$6200,3,FALSE)</f>
        <v>0.11529999999999996</v>
      </c>
      <c r="Y337" s="74" t="str">
        <f>VLOOKUP(W337,Factors!$F$4:$H$6200,2,FALSE)</f>
        <v>Customers-All</v>
      </c>
      <c r="Z337" s="92">
        <f t="shared" si="27"/>
        <v>731.5070139999998</v>
      </c>
      <c r="AA337" s="92">
        <f t="shared" si="28"/>
        <v>5612.8729860000003</v>
      </c>
      <c r="AB337" s="92">
        <f t="shared" si="29"/>
        <v>6344.38</v>
      </c>
    </row>
    <row r="338" spans="1:28" ht="15.75" thickBot="1" x14ac:dyDescent="0.3">
      <c r="A338" s="141" t="s">
        <v>886</v>
      </c>
      <c r="B338" s="4" t="s">
        <v>889</v>
      </c>
      <c r="C338" s="4" t="s">
        <v>890</v>
      </c>
      <c r="D338" s="4" t="s">
        <v>887</v>
      </c>
      <c r="E338" s="4" t="s">
        <v>888</v>
      </c>
      <c r="F338" s="4" t="s">
        <v>108</v>
      </c>
      <c r="G338" s="4" t="s">
        <v>109</v>
      </c>
      <c r="H338" s="4" t="s">
        <v>825</v>
      </c>
      <c r="I338" s="10">
        <v>1793.24</v>
      </c>
      <c r="J338" s="10">
        <v>1542.04</v>
      </c>
      <c r="K338" s="10">
        <v>958.34</v>
      </c>
      <c r="L338" s="10">
        <v>1749.68</v>
      </c>
      <c r="M338" s="10">
        <v>1916.66</v>
      </c>
      <c r="N338" s="10">
        <v>1880.92</v>
      </c>
      <c r="O338" s="10">
        <v>1844.92</v>
      </c>
      <c r="P338" s="10">
        <v>1781.93</v>
      </c>
      <c r="Q338" s="10">
        <v>1349.95</v>
      </c>
      <c r="R338" s="10">
        <v>1724.92</v>
      </c>
      <c r="S338" s="10">
        <v>1439.94</v>
      </c>
      <c r="T338" s="10">
        <v>1709.93</v>
      </c>
      <c r="U338" s="125">
        <f t="shared" si="25"/>
        <v>19692.47</v>
      </c>
      <c r="W338" s="74" t="str">
        <f t="shared" si="26"/>
        <v>520204855911</v>
      </c>
      <c r="X338" s="94">
        <f>VLOOKUP(W338,Factors!$F$4:$H$6200,3,FALSE)</f>
        <v>0.11529999999999996</v>
      </c>
      <c r="Y338" s="74" t="str">
        <f>VLOOKUP(W338,Factors!$F$4:$H$6200,2,FALSE)</f>
        <v>customers-all</v>
      </c>
      <c r="Z338" s="92">
        <f t="shared" si="27"/>
        <v>2270.5417909999992</v>
      </c>
      <c r="AA338" s="92">
        <f t="shared" si="28"/>
        <v>17421.928209000002</v>
      </c>
      <c r="AB338" s="92">
        <f t="shared" si="29"/>
        <v>19692.47</v>
      </c>
    </row>
    <row r="339" spans="1:28" ht="15.75" thickBot="1" x14ac:dyDescent="0.3">
      <c r="A339" s="141" t="s">
        <v>886</v>
      </c>
      <c r="B339" s="4" t="s">
        <v>889</v>
      </c>
      <c r="C339" s="4" t="s">
        <v>890</v>
      </c>
      <c r="D339" s="4" t="s">
        <v>887</v>
      </c>
      <c r="E339" s="4" t="s">
        <v>888</v>
      </c>
      <c r="F339" s="4" t="s">
        <v>110</v>
      </c>
      <c r="G339" s="4" t="s">
        <v>111</v>
      </c>
      <c r="H339" s="4" t="s">
        <v>825</v>
      </c>
      <c r="I339" s="8">
        <v>63.27</v>
      </c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125">
        <f t="shared" si="25"/>
        <v>63.27</v>
      </c>
      <c r="W339" s="74" t="str">
        <f t="shared" si="26"/>
        <v>520204855911</v>
      </c>
      <c r="X339" s="94">
        <f>VLOOKUP(W339,Factors!$F$4:$H$6200,3,FALSE)</f>
        <v>0.11529999999999996</v>
      </c>
      <c r="Y339" s="74" t="str">
        <f>VLOOKUP(W339,Factors!$F$4:$H$6200,2,FALSE)</f>
        <v>customers-all</v>
      </c>
      <c r="Z339" s="92">
        <f t="shared" si="27"/>
        <v>7.295030999999998</v>
      </c>
      <c r="AA339" s="92">
        <f t="shared" si="28"/>
        <v>55.974969000000002</v>
      </c>
      <c r="AB339" s="92">
        <f t="shared" si="29"/>
        <v>63.269999999999996</v>
      </c>
    </row>
    <row r="340" spans="1:28" ht="15.75" thickBot="1" x14ac:dyDescent="0.3">
      <c r="A340" s="141" t="s">
        <v>886</v>
      </c>
      <c r="B340" s="4" t="s">
        <v>889</v>
      </c>
      <c r="C340" s="4" t="s">
        <v>890</v>
      </c>
      <c r="D340" s="4" t="s">
        <v>887</v>
      </c>
      <c r="E340" s="4" t="s">
        <v>888</v>
      </c>
      <c r="F340" s="4" t="s">
        <v>112</v>
      </c>
      <c r="G340" s="4" t="s">
        <v>113</v>
      </c>
      <c r="H340" s="4" t="s">
        <v>825</v>
      </c>
      <c r="I340" s="10">
        <v>261.63</v>
      </c>
      <c r="J340" s="10">
        <v>261.62</v>
      </c>
      <c r="K340" s="10">
        <v>261.64</v>
      </c>
      <c r="L340" s="10">
        <v>261.62</v>
      </c>
      <c r="M340" s="10">
        <v>261.62</v>
      </c>
      <c r="N340" s="10">
        <v>270.26</v>
      </c>
      <c r="O340" s="10">
        <v>270.26</v>
      </c>
      <c r="P340" s="10">
        <v>270.25</v>
      </c>
      <c r="Q340" s="10">
        <v>270.26</v>
      </c>
      <c r="R340" s="10">
        <v>270.26</v>
      </c>
      <c r="S340" s="10">
        <v>270.25</v>
      </c>
      <c r="T340" s="10">
        <v>270.26</v>
      </c>
      <c r="U340" s="125">
        <f t="shared" si="25"/>
        <v>3199.9300000000003</v>
      </c>
      <c r="W340" s="74" t="str">
        <f t="shared" si="26"/>
        <v>520204855911</v>
      </c>
      <c r="X340" s="94">
        <f>VLOOKUP(W340,Factors!$F$4:$H$6200,3,FALSE)</f>
        <v>0.11529999999999996</v>
      </c>
      <c r="Y340" s="74" t="str">
        <f>VLOOKUP(W340,Factors!$F$4:$H$6200,2,FALSE)</f>
        <v>customers-all</v>
      </c>
      <c r="Z340" s="92">
        <f t="shared" si="27"/>
        <v>368.95192899999989</v>
      </c>
      <c r="AA340" s="92">
        <f t="shared" si="28"/>
        <v>2830.9780710000005</v>
      </c>
      <c r="AB340" s="92">
        <f t="shared" si="29"/>
        <v>3199.9300000000003</v>
      </c>
    </row>
    <row r="341" spans="1:28" ht="15.75" thickBot="1" x14ac:dyDescent="0.3">
      <c r="A341" s="141" t="s">
        <v>891</v>
      </c>
      <c r="B341" s="4" t="s">
        <v>314</v>
      </c>
      <c r="C341" s="4" t="s">
        <v>315</v>
      </c>
      <c r="D341" s="4" t="s">
        <v>892</v>
      </c>
      <c r="E341" s="4" t="s">
        <v>893</v>
      </c>
      <c r="F341" s="4" t="s">
        <v>108</v>
      </c>
      <c r="G341" s="4" t="s">
        <v>109</v>
      </c>
      <c r="H341" s="4" t="s">
        <v>781</v>
      </c>
      <c r="I341" s="8">
        <v>6658.26</v>
      </c>
      <c r="J341" s="8">
        <v>6322.46</v>
      </c>
      <c r="K341" s="8">
        <v>5460.49</v>
      </c>
      <c r="L341" s="8">
        <v>7316.19</v>
      </c>
      <c r="M341" s="8">
        <v>7323.86</v>
      </c>
      <c r="N341" s="8">
        <v>8197.07</v>
      </c>
      <c r="O341" s="8">
        <v>7916.31</v>
      </c>
      <c r="P341" s="8">
        <v>5715.94</v>
      </c>
      <c r="Q341" s="8">
        <v>6329.47</v>
      </c>
      <c r="R341" s="8">
        <v>5709.41</v>
      </c>
      <c r="S341" s="8">
        <v>5112.16</v>
      </c>
      <c r="T341" s="8">
        <v>4728.82</v>
      </c>
      <c r="U341" s="125">
        <f t="shared" si="25"/>
        <v>76790.44</v>
      </c>
      <c r="W341" s="74" t="str">
        <f t="shared" si="26"/>
        <v>113305015912</v>
      </c>
      <c r="X341" s="94">
        <f>VLOOKUP(W341,Factors!$F$4:$H$6200,3,FALSE)</f>
        <v>0.11529999999999996</v>
      </c>
      <c r="Y341" s="74" t="str">
        <f>VLOOKUP(W341,Factors!$F$4:$H$6200,2,FALSE)</f>
        <v>Customers-All</v>
      </c>
      <c r="Z341" s="92">
        <f t="shared" si="27"/>
        <v>8853.9377319999967</v>
      </c>
      <c r="AA341" s="92">
        <f t="shared" si="28"/>
        <v>67936.502268000011</v>
      </c>
      <c r="AB341" s="92">
        <f t="shared" si="29"/>
        <v>76790.44</v>
      </c>
    </row>
    <row r="342" spans="1:28" ht="15.75" thickBot="1" x14ac:dyDescent="0.3">
      <c r="A342" s="141" t="s">
        <v>891</v>
      </c>
      <c r="B342" s="4" t="s">
        <v>314</v>
      </c>
      <c r="C342" s="4" t="s">
        <v>315</v>
      </c>
      <c r="D342" s="4" t="s">
        <v>892</v>
      </c>
      <c r="E342" s="4" t="s">
        <v>893</v>
      </c>
      <c r="F342" s="4" t="s">
        <v>110</v>
      </c>
      <c r="G342" s="4" t="s">
        <v>111</v>
      </c>
      <c r="H342" s="4" t="s">
        <v>781</v>
      </c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0">
        <v>60.64</v>
      </c>
      <c r="T342" s="11"/>
      <c r="U342" s="125">
        <f t="shared" si="25"/>
        <v>60.64</v>
      </c>
      <c r="W342" s="74" t="str">
        <f t="shared" si="26"/>
        <v>113305015912</v>
      </c>
      <c r="X342" s="94">
        <f>VLOOKUP(W342,Factors!$F$4:$H$6200,3,FALSE)</f>
        <v>0.11529999999999996</v>
      </c>
      <c r="Y342" s="74" t="str">
        <f>VLOOKUP(W342,Factors!$F$4:$H$6200,2,FALSE)</f>
        <v>Customers-All</v>
      </c>
      <c r="Z342" s="92">
        <f t="shared" si="27"/>
        <v>6.9917919999999976</v>
      </c>
      <c r="AA342" s="92">
        <f t="shared" si="28"/>
        <v>53.648208000000004</v>
      </c>
      <c r="AB342" s="92">
        <f t="shared" si="29"/>
        <v>60.64</v>
      </c>
    </row>
    <row r="343" spans="1:28" ht="15.75" thickBot="1" x14ac:dyDescent="0.3">
      <c r="A343" s="141" t="s">
        <v>891</v>
      </c>
      <c r="B343" s="4" t="s">
        <v>314</v>
      </c>
      <c r="C343" s="4" t="s">
        <v>315</v>
      </c>
      <c r="D343" s="4" t="s">
        <v>892</v>
      </c>
      <c r="E343" s="4" t="s">
        <v>893</v>
      </c>
      <c r="F343" s="4" t="s">
        <v>112</v>
      </c>
      <c r="G343" s="4" t="s">
        <v>113</v>
      </c>
      <c r="H343" s="4" t="s">
        <v>781</v>
      </c>
      <c r="I343" s="8">
        <v>1033.31</v>
      </c>
      <c r="J343" s="8">
        <v>1037.53</v>
      </c>
      <c r="K343" s="8">
        <v>1037.53</v>
      </c>
      <c r="L343" s="8">
        <v>1037.53</v>
      </c>
      <c r="M343" s="8">
        <v>1037.51</v>
      </c>
      <c r="N343" s="8">
        <v>1065.0999999999999</v>
      </c>
      <c r="O343" s="8">
        <v>1085.73</v>
      </c>
      <c r="P343" s="8">
        <v>875.32</v>
      </c>
      <c r="Q343" s="8">
        <v>875.32</v>
      </c>
      <c r="R343" s="8">
        <v>875.31</v>
      </c>
      <c r="S343" s="8">
        <v>875.31</v>
      </c>
      <c r="T343" s="8">
        <v>721.34</v>
      </c>
      <c r="U343" s="125">
        <f t="shared" si="25"/>
        <v>11556.839999999998</v>
      </c>
      <c r="W343" s="74" t="str">
        <f t="shared" si="26"/>
        <v>113305015912</v>
      </c>
      <c r="X343" s="94">
        <f>VLOOKUP(W343,Factors!$F$4:$H$6200,3,FALSE)</f>
        <v>0.11529999999999996</v>
      </c>
      <c r="Y343" s="74" t="str">
        <f>VLOOKUP(W343,Factors!$F$4:$H$6200,2,FALSE)</f>
        <v>Customers-All</v>
      </c>
      <c r="Z343" s="92">
        <f t="shared" si="27"/>
        <v>1332.5036519999994</v>
      </c>
      <c r="AA343" s="92">
        <f t="shared" si="28"/>
        <v>10224.336347999999</v>
      </c>
      <c r="AB343" s="92">
        <f t="shared" si="29"/>
        <v>11556.839999999998</v>
      </c>
    </row>
    <row r="344" spans="1:28" ht="15.75" thickBot="1" x14ac:dyDescent="0.3">
      <c r="A344" s="141" t="s">
        <v>891</v>
      </c>
      <c r="B344" s="4" t="s">
        <v>314</v>
      </c>
      <c r="C344" s="4" t="s">
        <v>315</v>
      </c>
      <c r="D344" s="4" t="s">
        <v>901</v>
      </c>
      <c r="E344" s="4" t="s">
        <v>902</v>
      </c>
      <c r="F344" s="4" t="s">
        <v>108</v>
      </c>
      <c r="G344" s="4" t="s">
        <v>109</v>
      </c>
      <c r="H344" s="4" t="s">
        <v>784</v>
      </c>
      <c r="I344" s="8">
        <v>11563.12</v>
      </c>
      <c r="J344" s="8">
        <v>10485.25</v>
      </c>
      <c r="K344" s="8">
        <v>10332.61</v>
      </c>
      <c r="L344" s="8">
        <v>11117.87</v>
      </c>
      <c r="M344" s="8">
        <v>11683.12</v>
      </c>
      <c r="N344" s="8">
        <v>12678.3</v>
      </c>
      <c r="O344" s="8">
        <v>12402.45</v>
      </c>
      <c r="P344" s="8">
        <v>11259.55</v>
      </c>
      <c r="Q344" s="8">
        <v>11948.03</v>
      </c>
      <c r="R344" s="8">
        <v>11288.03</v>
      </c>
      <c r="S344" s="8">
        <v>11167.79</v>
      </c>
      <c r="T344" s="8">
        <v>11404.58</v>
      </c>
      <c r="U344" s="125">
        <f t="shared" si="25"/>
        <v>137330.69999999998</v>
      </c>
      <c r="W344" s="74" t="str">
        <f t="shared" si="26"/>
        <v>113305020912</v>
      </c>
      <c r="X344" s="94">
        <f>VLOOKUP(W344,Factors!$F$4:$H$6200,3,FALSE)</f>
        <v>0.11529999999999996</v>
      </c>
      <c r="Y344" s="74" t="str">
        <f>VLOOKUP(W344,Factors!$F$4:$H$6200,2,FALSE)</f>
        <v>Customers-All</v>
      </c>
      <c r="Z344" s="92">
        <f t="shared" si="27"/>
        <v>15834.229709999992</v>
      </c>
      <c r="AA344" s="92">
        <f t="shared" si="28"/>
        <v>121496.47029</v>
      </c>
      <c r="AB344" s="92">
        <f t="shared" si="29"/>
        <v>137330.69999999998</v>
      </c>
    </row>
    <row r="345" spans="1:28" ht="15.75" thickBot="1" x14ac:dyDescent="0.3">
      <c r="A345" s="141" t="s">
        <v>891</v>
      </c>
      <c r="B345" s="4" t="s">
        <v>314</v>
      </c>
      <c r="C345" s="4" t="s">
        <v>315</v>
      </c>
      <c r="D345" s="4" t="s">
        <v>901</v>
      </c>
      <c r="E345" s="4" t="s">
        <v>902</v>
      </c>
      <c r="F345" s="4" t="s">
        <v>112</v>
      </c>
      <c r="G345" s="4" t="s">
        <v>113</v>
      </c>
      <c r="H345" s="4" t="s">
        <v>784</v>
      </c>
      <c r="I345" s="10">
        <v>1686.85</v>
      </c>
      <c r="J345" s="10">
        <v>1686.86</v>
      </c>
      <c r="K345" s="10">
        <v>1686.85</v>
      </c>
      <c r="L345" s="10">
        <v>1686.88</v>
      </c>
      <c r="M345" s="10">
        <v>1686.85</v>
      </c>
      <c r="N345" s="10">
        <v>1743.71</v>
      </c>
      <c r="O345" s="10">
        <v>1743.72</v>
      </c>
      <c r="P345" s="10">
        <v>1743.71</v>
      </c>
      <c r="Q345" s="10">
        <v>1743.73</v>
      </c>
      <c r="R345" s="10">
        <v>1743.71</v>
      </c>
      <c r="S345" s="10">
        <v>1743.71</v>
      </c>
      <c r="T345" s="10">
        <v>1743.71</v>
      </c>
      <c r="U345" s="125">
        <f t="shared" si="25"/>
        <v>20640.289999999997</v>
      </c>
      <c r="W345" s="74" t="str">
        <f t="shared" si="26"/>
        <v>113305020912</v>
      </c>
      <c r="X345" s="94">
        <f>VLOOKUP(W345,Factors!$F$4:$H$6200,3,FALSE)</f>
        <v>0.11529999999999996</v>
      </c>
      <c r="Y345" s="74" t="str">
        <f>VLOOKUP(W345,Factors!$F$4:$H$6200,2,FALSE)</f>
        <v>Customers-All</v>
      </c>
      <c r="Z345" s="92">
        <f t="shared" si="27"/>
        <v>2379.8254369999986</v>
      </c>
      <c r="AA345" s="92">
        <f t="shared" si="28"/>
        <v>18260.464562999998</v>
      </c>
      <c r="AB345" s="92">
        <f t="shared" si="29"/>
        <v>20640.289999999997</v>
      </c>
    </row>
    <row r="346" spans="1:28" ht="15.75" thickBot="1" x14ac:dyDescent="0.3">
      <c r="A346" s="141" t="s">
        <v>891</v>
      </c>
      <c r="B346" s="4" t="s">
        <v>796</v>
      </c>
      <c r="C346" s="4" t="s">
        <v>797</v>
      </c>
      <c r="D346" s="4" t="s">
        <v>892</v>
      </c>
      <c r="E346" s="4" t="s">
        <v>893</v>
      </c>
      <c r="F346" s="4" t="s">
        <v>108</v>
      </c>
      <c r="G346" s="4" t="s">
        <v>109</v>
      </c>
      <c r="H346" s="4" t="s">
        <v>781</v>
      </c>
      <c r="I346" s="10">
        <v>12768.73</v>
      </c>
      <c r="J346" s="10">
        <v>11311.57</v>
      </c>
      <c r="K346" s="10">
        <v>9963.41</v>
      </c>
      <c r="L346" s="10">
        <v>13935.57</v>
      </c>
      <c r="M346" s="10">
        <v>18891.41</v>
      </c>
      <c r="N346" s="10">
        <v>18032.07</v>
      </c>
      <c r="O346" s="10">
        <v>20362.93</v>
      </c>
      <c r="P346" s="10">
        <v>18304.060000000001</v>
      </c>
      <c r="Q346" s="10">
        <v>12290.71</v>
      </c>
      <c r="R346" s="10">
        <v>10718.97</v>
      </c>
      <c r="S346" s="10">
        <v>10783.37</v>
      </c>
      <c r="T346" s="10">
        <v>10826.99</v>
      </c>
      <c r="U346" s="125">
        <f t="shared" si="25"/>
        <v>168189.78999999998</v>
      </c>
      <c r="W346" s="74" t="str">
        <f t="shared" si="26"/>
        <v>115155015912</v>
      </c>
      <c r="X346" s="94">
        <f>VLOOKUP(W346,Factors!$F$4:$H$6200,3,FALSE)</f>
        <v>0.11529999999999996</v>
      </c>
      <c r="Y346" s="74" t="str">
        <f>VLOOKUP(W346,Factors!$F$4:$H$6200,2,FALSE)</f>
        <v>Customers-All</v>
      </c>
      <c r="Z346" s="92">
        <f t="shared" si="27"/>
        <v>19392.282786999989</v>
      </c>
      <c r="AA346" s="92">
        <f t="shared" si="28"/>
        <v>148797.50721299998</v>
      </c>
      <c r="AB346" s="92">
        <f t="shared" si="29"/>
        <v>168189.78999999998</v>
      </c>
    </row>
    <row r="347" spans="1:28" ht="15.75" thickBot="1" x14ac:dyDescent="0.3">
      <c r="A347" s="141" t="s">
        <v>891</v>
      </c>
      <c r="B347" s="4" t="s">
        <v>796</v>
      </c>
      <c r="C347" s="4" t="s">
        <v>797</v>
      </c>
      <c r="D347" s="4" t="s">
        <v>892</v>
      </c>
      <c r="E347" s="4" t="s">
        <v>893</v>
      </c>
      <c r="F347" s="4" t="s">
        <v>112</v>
      </c>
      <c r="G347" s="4" t="s">
        <v>113</v>
      </c>
      <c r="H347" s="4" t="s">
        <v>781</v>
      </c>
      <c r="I347" s="8">
        <v>1890.06</v>
      </c>
      <c r="J347" s="8">
        <v>1894.14</v>
      </c>
      <c r="K347" s="8">
        <v>1894.12</v>
      </c>
      <c r="L347" s="8">
        <v>2064.09</v>
      </c>
      <c r="M347" s="8">
        <v>2709.92</v>
      </c>
      <c r="N347" s="8">
        <v>2797.91</v>
      </c>
      <c r="O347" s="8">
        <v>2802.08</v>
      </c>
      <c r="P347" s="8">
        <v>2802.08</v>
      </c>
      <c r="Q347" s="8">
        <v>1728.51</v>
      </c>
      <c r="R347" s="8">
        <v>1728.5</v>
      </c>
      <c r="S347" s="8">
        <v>1728.49</v>
      </c>
      <c r="T347" s="8">
        <v>1728.5</v>
      </c>
      <c r="U347" s="125">
        <f t="shared" si="25"/>
        <v>25768.400000000001</v>
      </c>
      <c r="W347" s="74" t="str">
        <f t="shared" si="26"/>
        <v>115155015912</v>
      </c>
      <c r="X347" s="94">
        <f>VLOOKUP(W347,Factors!$F$4:$H$6200,3,FALSE)</f>
        <v>0.11529999999999996</v>
      </c>
      <c r="Y347" s="74" t="str">
        <f>VLOOKUP(W347,Factors!$F$4:$H$6200,2,FALSE)</f>
        <v>Customers-All</v>
      </c>
      <c r="Z347" s="92">
        <f t="shared" si="27"/>
        <v>2971.0965199999991</v>
      </c>
      <c r="AA347" s="92">
        <f t="shared" si="28"/>
        <v>22797.303480000002</v>
      </c>
      <c r="AB347" s="92">
        <f t="shared" si="29"/>
        <v>25768.400000000001</v>
      </c>
    </row>
    <row r="348" spans="1:28" ht="15.75" thickBot="1" x14ac:dyDescent="0.3">
      <c r="A348" s="141" t="s">
        <v>891</v>
      </c>
      <c r="B348" s="4" t="s">
        <v>796</v>
      </c>
      <c r="C348" s="4" t="s">
        <v>797</v>
      </c>
      <c r="D348" s="4" t="s">
        <v>901</v>
      </c>
      <c r="E348" s="4" t="s">
        <v>902</v>
      </c>
      <c r="F348" s="4" t="s">
        <v>108</v>
      </c>
      <c r="G348" s="4" t="s">
        <v>109</v>
      </c>
      <c r="H348" s="4" t="s">
        <v>784</v>
      </c>
      <c r="I348" s="8">
        <v>4444.53</v>
      </c>
      <c r="J348" s="8">
        <v>3540.46</v>
      </c>
      <c r="K348" s="8">
        <v>3795.29</v>
      </c>
      <c r="L348" s="8">
        <v>4421.18</v>
      </c>
      <c r="M348" s="8">
        <v>4428.49</v>
      </c>
      <c r="N348" s="8">
        <v>4720.8900000000003</v>
      </c>
      <c r="O348" s="8">
        <v>5029.24</v>
      </c>
      <c r="P348" s="8">
        <v>4874.13</v>
      </c>
      <c r="Q348" s="8">
        <v>5625.1</v>
      </c>
      <c r="R348" s="8">
        <v>5708.36</v>
      </c>
      <c r="S348" s="8">
        <v>3777.24</v>
      </c>
      <c r="T348" s="8">
        <v>2971.1</v>
      </c>
      <c r="U348" s="125">
        <f t="shared" si="25"/>
        <v>53336.009999999987</v>
      </c>
      <c r="W348" s="74" t="str">
        <f t="shared" si="26"/>
        <v>115155020912</v>
      </c>
      <c r="X348" s="94">
        <f>VLOOKUP(W348,Factors!$F$4:$H$6200,3,FALSE)</f>
        <v>0.11529999999999996</v>
      </c>
      <c r="Y348" s="74" t="str">
        <f>VLOOKUP(W348,Factors!$F$4:$H$6200,2,FALSE)</f>
        <v>Customers-All</v>
      </c>
      <c r="Z348" s="92">
        <f t="shared" si="27"/>
        <v>6149.6419529999966</v>
      </c>
      <c r="AA348" s="92">
        <f t="shared" si="28"/>
        <v>47186.368046999989</v>
      </c>
      <c r="AB348" s="92">
        <f t="shared" si="29"/>
        <v>53336.009999999987</v>
      </c>
    </row>
    <row r="349" spans="1:28" ht="15.75" thickBot="1" x14ac:dyDescent="0.3">
      <c r="A349" s="141" t="s">
        <v>891</v>
      </c>
      <c r="B349" s="4" t="s">
        <v>796</v>
      </c>
      <c r="C349" s="4" t="s">
        <v>797</v>
      </c>
      <c r="D349" s="4" t="s">
        <v>901</v>
      </c>
      <c r="E349" s="4" t="s">
        <v>902</v>
      </c>
      <c r="F349" s="4" t="s">
        <v>110</v>
      </c>
      <c r="G349" s="4" t="s">
        <v>111</v>
      </c>
      <c r="H349" s="4" t="s">
        <v>784</v>
      </c>
      <c r="I349" s="11"/>
      <c r="J349" s="11"/>
      <c r="K349" s="11"/>
      <c r="L349" s="11"/>
      <c r="M349" s="11"/>
      <c r="N349" s="10">
        <v>803.21</v>
      </c>
      <c r="O349" s="11"/>
      <c r="P349" s="11"/>
      <c r="Q349" s="11"/>
      <c r="R349" s="11"/>
      <c r="S349" s="10">
        <v>60.64</v>
      </c>
      <c r="T349" s="11"/>
      <c r="U349" s="125">
        <f t="shared" si="25"/>
        <v>863.85</v>
      </c>
      <c r="W349" s="74" t="str">
        <f t="shared" si="26"/>
        <v>115155020912</v>
      </c>
      <c r="X349" s="94">
        <f>VLOOKUP(W349,Factors!$F$4:$H$6200,3,FALSE)</f>
        <v>0.11529999999999996</v>
      </c>
      <c r="Y349" s="74" t="str">
        <f>VLOOKUP(W349,Factors!$F$4:$H$6200,2,FALSE)</f>
        <v>Customers-All</v>
      </c>
      <c r="Z349" s="92">
        <f t="shared" si="27"/>
        <v>99.60190499999996</v>
      </c>
      <c r="AA349" s="92">
        <f t="shared" si="28"/>
        <v>764.24809500000003</v>
      </c>
      <c r="AB349" s="92">
        <f t="shared" si="29"/>
        <v>863.85</v>
      </c>
    </row>
    <row r="350" spans="1:28" ht="15.75" thickBot="1" x14ac:dyDescent="0.3">
      <c r="A350" s="141" t="s">
        <v>891</v>
      </c>
      <c r="B350" s="4" t="s">
        <v>796</v>
      </c>
      <c r="C350" s="4" t="s">
        <v>797</v>
      </c>
      <c r="D350" s="4" t="s">
        <v>901</v>
      </c>
      <c r="E350" s="4" t="s">
        <v>902</v>
      </c>
      <c r="F350" s="4" t="s">
        <v>112</v>
      </c>
      <c r="G350" s="4" t="s">
        <v>113</v>
      </c>
      <c r="H350" s="4" t="s">
        <v>784</v>
      </c>
      <c r="I350" s="8">
        <v>661.19</v>
      </c>
      <c r="J350" s="8">
        <v>661.19</v>
      </c>
      <c r="K350" s="8">
        <v>661.17</v>
      </c>
      <c r="L350" s="8">
        <v>661.2</v>
      </c>
      <c r="M350" s="8">
        <v>661.18</v>
      </c>
      <c r="N350" s="8">
        <v>686.51</v>
      </c>
      <c r="O350" s="8">
        <v>686.48</v>
      </c>
      <c r="P350" s="8">
        <v>741.09</v>
      </c>
      <c r="Q350" s="8">
        <v>812.4</v>
      </c>
      <c r="R350" s="8">
        <v>825.78</v>
      </c>
      <c r="S350" s="8">
        <v>665.33</v>
      </c>
      <c r="T350" s="8">
        <v>665.33</v>
      </c>
      <c r="U350" s="125">
        <f t="shared" si="25"/>
        <v>8388.85</v>
      </c>
      <c r="W350" s="74" t="str">
        <f t="shared" si="26"/>
        <v>115155020912</v>
      </c>
      <c r="X350" s="94">
        <f>VLOOKUP(W350,Factors!$F$4:$H$6200,3,FALSE)</f>
        <v>0.11529999999999996</v>
      </c>
      <c r="Y350" s="74" t="str">
        <f>VLOOKUP(W350,Factors!$F$4:$H$6200,2,FALSE)</f>
        <v>Customers-All</v>
      </c>
      <c r="Z350" s="92">
        <f t="shared" si="27"/>
        <v>967.2344049999997</v>
      </c>
      <c r="AA350" s="92">
        <f t="shared" si="28"/>
        <v>7421.6155950000011</v>
      </c>
      <c r="AB350" s="92">
        <f t="shared" si="29"/>
        <v>8388.85</v>
      </c>
    </row>
    <row r="351" spans="1:28" ht="15.75" thickBot="1" x14ac:dyDescent="0.3">
      <c r="A351" s="141" t="s">
        <v>891</v>
      </c>
      <c r="B351" s="4" t="s">
        <v>821</v>
      </c>
      <c r="C351" s="4" t="s">
        <v>822</v>
      </c>
      <c r="D351" s="4" t="s">
        <v>910</v>
      </c>
      <c r="E351" s="4" t="s">
        <v>911</v>
      </c>
      <c r="F351" s="4" t="s">
        <v>108</v>
      </c>
      <c r="G351" s="4" t="s">
        <v>109</v>
      </c>
      <c r="H351" s="4" t="s">
        <v>476</v>
      </c>
      <c r="I351" s="10">
        <v>1817.71</v>
      </c>
      <c r="J351" s="10">
        <v>1514.26</v>
      </c>
      <c r="K351" s="10">
        <v>1288.92</v>
      </c>
      <c r="L351" s="10">
        <v>1637.44</v>
      </c>
      <c r="M351" s="10">
        <v>1883.81</v>
      </c>
      <c r="N351" s="10">
        <v>2052.38</v>
      </c>
      <c r="O351" s="10">
        <v>2052.38</v>
      </c>
      <c r="P351" s="10">
        <v>1949.76</v>
      </c>
      <c r="Q351" s="10">
        <v>2052.38</v>
      </c>
      <c r="R351" s="10">
        <v>1531.51</v>
      </c>
      <c r="S351" s="10">
        <v>1959.09</v>
      </c>
      <c r="T351" s="10">
        <v>1772.51</v>
      </c>
      <c r="U351" s="125">
        <f t="shared" si="25"/>
        <v>21512.149999999998</v>
      </c>
      <c r="W351" s="74" t="str">
        <f t="shared" si="26"/>
        <v>115401315912</v>
      </c>
      <c r="X351" s="94">
        <f>VLOOKUP(W351,Factors!$F$4:$H$6200,3,FALSE)</f>
        <v>0.11529999999999996</v>
      </c>
      <c r="Y351" s="74" t="str">
        <f>VLOOKUP(W351,Factors!$F$4:$H$6200,2,FALSE)</f>
        <v>Customers-All</v>
      </c>
      <c r="Z351" s="92">
        <f t="shared" si="27"/>
        <v>2480.3508949999987</v>
      </c>
      <c r="AA351" s="92">
        <f t="shared" si="28"/>
        <v>19031.799104999998</v>
      </c>
      <c r="AB351" s="92">
        <f t="shared" si="29"/>
        <v>21512.149999999998</v>
      </c>
    </row>
    <row r="352" spans="1:28" ht="15.75" thickBot="1" x14ac:dyDescent="0.3">
      <c r="A352" s="141" t="s">
        <v>891</v>
      </c>
      <c r="B352" s="4" t="s">
        <v>821</v>
      </c>
      <c r="C352" s="4" t="s">
        <v>822</v>
      </c>
      <c r="D352" s="4" t="s">
        <v>910</v>
      </c>
      <c r="E352" s="4" t="s">
        <v>911</v>
      </c>
      <c r="F352" s="4" t="s">
        <v>112</v>
      </c>
      <c r="G352" s="4" t="s">
        <v>113</v>
      </c>
      <c r="H352" s="4" t="s">
        <v>476</v>
      </c>
      <c r="I352" s="8">
        <v>270.67</v>
      </c>
      <c r="J352" s="8">
        <v>270.68</v>
      </c>
      <c r="K352" s="8">
        <v>270.68</v>
      </c>
      <c r="L352" s="8">
        <v>270.67</v>
      </c>
      <c r="M352" s="8">
        <v>270.67</v>
      </c>
      <c r="N352" s="8">
        <v>280.14</v>
      </c>
      <c r="O352" s="8">
        <v>280.14</v>
      </c>
      <c r="P352" s="8">
        <v>280.14999999999998</v>
      </c>
      <c r="Q352" s="8">
        <v>280.14</v>
      </c>
      <c r="R352" s="8">
        <v>280.14</v>
      </c>
      <c r="S352" s="8">
        <v>280.14</v>
      </c>
      <c r="T352" s="8">
        <v>280.14</v>
      </c>
      <c r="U352" s="125">
        <f t="shared" si="25"/>
        <v>3314.3599999999997</v>
      </c>
      <c r="W352" s="74" t="str">
        <f t="shared" si="26"/>
        <v>115401315912</v>
      </c>
      <c r="X352" s="94">
        <f>VLOOKUP(W352,Factors!$F$4:$H$6200,3,FALSE)</f>
        <v>0.11529999999999996</v>
      </c>
      <c r="Y352" s="74" t="str">
        <f>VLOOKUP(W352,Factors!$F$4:$H$6200,2,FALSE)</f>
        <v>Customers-All</v>
      </c>
      <c r="Z352" s="92">
        <f t="shared" si="27"/>
        <v>382.14570799999984</v>
      </c>
      <c r="AA352" s="92">
        <f t="shared" si="28"/>
        <v>2932.2142919999997</v>
      </c>
      <c r="AB352" s="92">
        <f t="shared" si="29"/>
        <v>3314.3599999999997</v>
      </c>
    </row>
    <row r="353" spans="1:28" ht="15.75" thickBot="1" x14ac:dyDescent="0.3">
      <c r="A353" s="141" t="s">
        <v>891</v>
      </c>
      <c r="B353" s="4" t="s">
        <v>821</v>
      </c>
      <c r="C353" s="4" t="s">
        <v>822</v>
      </c>
      <c r="D353" s="4" t="s">
        <v>912</v>
      </c>
      <c r="E353" s="4" t="s">
        <v>913</v>
      </c>
      <c r="F353" s="4" t="s">
        <v>108</v>
      </c>
      <c r="G353" s="4" t="s">
        <v>109</v>
      </c>
      <c r="H353" s="4" t="s">
        <v>914</v>
      </c>
      <c r="I353" s="10">
        <v>5587.63</v>
      </c>
      <c r="J353" s="10">
        <v>4350.1899999999996</v>
      </c>
      <c r="K353" s="10">
        <v>-15396.62</v>
      </c>
      <c r="L353" s="10">
        <v>5779.16</v>
      </c>
      <c r="M353" s="10">
        <v>5416.04</v>
      </c>
      <c r="N353" s="10">
        <v>6300.25</v>
      </c>
      <c r="O353" s="10">
        <v>6601.52</v>
      </c>
      <c r="P353" s="10">
        <v>6098.61</v>
      </c>
      <c r="Q353" s="10">
        <v>5572.55</v>
      </c>
      <c r="R353" s="10">
        <v>5191.45</v>
      </c>
      <c r="S353" s="10">
        <v>5026.87</v>
      </c>
      <c r="T353" s="10">
        <v>5415.42</v>
      </c>
      <c r="U353" s="125">
        <f t="shared" si="25"/>
        <v>45943.07</v>
      </c>
      <c r="W353" s="74" t="str">
        <f t="shared" si="26"/>
        <v>115404765912</v>
      </c>
      <c r="X353" s="94">
        <f>VLOOKUP(W353,Factors!$F$4:$H$6200,3,FALSE)</f>
        <v>0.11529999999999996</v>
      </c>
      <c r="Y353" s="74" t="str">
        <f>VLOOKUP(W353,Factors!$F$4:$H$6200,2,FALSE)</f>
        <v>Customers-All</v>
      </c>
      <c r="Z353" s="92">
        <f t="shared" si="27"/>
        <v>5297.2359709999982</v>
      </c>
      <c r="AA353" s="92">
        <f t="shared" si="28"/>
        <v>40645.834029000005</v>
      </c>
      <c r="AB353" s="92">
        <f t="shared" si="29"/>
        <v>45943.070000000007</v>
      </c>
    </row>
    <row r="354" spans="1:28" ht="15.75" thickBot="1" x14ac:dyDescent="0.3">
      <c r="A354" s="141" t="s">
        <v>891</v>
      </c>
      <c r="B354" s="4" t="s">
        <v>821</v>
      </c>
      <c r="C354" s="4" t="s">
        <v>822</v>
      </c>
      <c r="D354" s="4" t="s">
        <v>912</v>
      </c>
      <c r="E354" s="4" t="s">
        <v>913</v>
      </c>
      <c r="F354" s="4" t="s">
        <v>110</v>
      </c>
      <c r="G354" s="4" t="s">
        <v>111</v>
      </c>
      <c r="H354" s="4" t="s">
        <v>914</v>
      </c>
      <c r="I354" s="8">
        <v>158.16999999999999</v>
      </c>
      <c r="J354" s="7"/>
      <c r="K354" s="8">
        <v>-158.16999999999999</v>
      </c>
      <c r="L354" s="7"/>
      <c r="M354" s="7"/>
      <c r="N354" s="7"/>
      <c r="O354" s="7"/>
      <c r="P354" s="7"/>
      <c r="Q354" s="7"/>
      <c r="R354" s="7"/>
      <c r="S354" s="7"/>
      <c r="T354" s="7"/>
      <c r="U354" s="125">
        <f t="shared" si="25"/>
        <v>0</v>
      </c>
      <c r="W354" s="74" t="str">
        <f t="shared" si="26"/>
        <v>115404765912</v>
      </c>
      <c r="X354" s="94">
        <f>VLOOKUP(W354,Factors!$F$4:$H$6200,3,FALSE)</f>
        <v>0.11529999999999996</v>
      </c>
      <c r="Y354" s="74" t="str">
        <f>VLOOKUP(W354,Factors!$F$4:$H$6200,2,FALSE)</f>
        <v>Customers-All</v>
      </c>
      <c r="Z354" s="92">
        <f t="shared" si="27"/>
        <v>0</v>
      </c>
      <c r="AA354" s="92">
        <f t="shared" si="28"/>
        <v>0</v>
      </c>
      <c r="AB354" s="92">
        <f t="shared" si="29"/>
        <v>0</v>
      </c>
    </row>
    <row r="355" spans="1:28" ht="15.75" thickBot="1" x14ac:dyDescent="0.3">
      <c r="A355" s="141" t="s">
        <v>891</v>
      </c>
      <c r="B355" s="4" t="s">
        <v>821</v>
      </c>
      <c r="C355" s="4" t="s">
        <v>822</v>
      </c>
      <c r="D355" s="4" t="s">
        <v>912</v>
      </c>
      <c r="E355" s="4" t="s">
        <v>913</v>
      </c>
      <c r="F355" s="4" t="s">
        <v>112</v>
      </c>
      <c r="G355" s="4" t="s">
        <v>113</v>
      </c>
      <c r="H355" s="4" t="s">
        <v>914</v>
      </c>
      <c r="I355" s="10">
        <v>869.76</v>
      </c>
      <c r="J355" s="10">
        <v>869.76</v>
      </c>
      <c r="K355" s="10">
        <v>-2609.27</v>
      </c>
      <c r="L355" s="10">
        <v>869.76</v>
      </c>
      <c r="M355" s="10">
        <v>869.77</v>
      </c>
      <c r="N355" s="10">
        <v>901.12</v>
      </c>
      <c r="O355" s="10">
        <v>901.12</v>
      </c>
      <c r="P355" s="10">
        <v>901.12</v>
      </c>
      <c r="Q355" s="10">
        <v>901.13</v>
      </c>
      <c r="R355" s="10">
        <v>901.12</v>
      </c>
      <c r="S355" s="10">
        <v>901.12</v>
      </c>
      <c r="T355" s="10">
        <v>901.11</v>
      </c>
      <c r="U355" s="125">
        <f t="shared" si="25"/>
        <v>7177.619999999999</v>
      </c>
      <c r="W355" s="74" t="str">
        <f t="shared" si="26"/>
        <v>115404765912</v>
      </c>
      <c r="X355" s="94">
        <f>VLOOKUP(W355,Factors!$F$4:$H$6200,3,FALSE)</f>
        <v>0.11529999999999996</v>
      </c>
      <c r="Y355" s="74" t="str">
        <f>VLOOKUP(W355,Factors!$F$4:$H$6200,2,FALSE)</f>
        <v>Customers-All</v>
      </c>
      <c r="Z355" s="92">
        <f t="shared" si="27"/>
        <v>827.57958599999961</v>
      </c>
      <c r="AA355" s="92">
        <f t="shared" si="28"/>
        <v>6350.0404139999991</v>
      </c>
      <c r="AB355" s="92">
        <f t="shared" si="29"/>
        <v>7177.619999999999</v>
      </c>
    </row>
    <row r="356" spans="1:28" ht="15.75" thickBot="1" x14ac:dyDescent="0.3">
      <c r="A356" s="141" t="s">
        <v>891</v>
      </c>
      <c r="B356" s="4" t="s">
        <v>821</v>
      </c>
      <c r="C356" s="4" t="s">
        <v>822</v>
      </c>
      <c r="D356" s="4" t="s">
        <v>898</v>
      </c>
      <c r="E356" s="4" t="s">
        <v>899</v>
      </c>
      <c r="F356" s="4" t="s">
        <v>108</v>
      </c>
      <c r="G356" s="4" t="s">
        <v>109</v>
      </c>
      <c r="H356" s="4" t="s">
        <v>900</v>
      </c>
      <c r="I356" s="10">
        <v>1817.72</v>
      </c>
      <c r="J356" s="10">
        <v>1514.26</v>
      </c>
      <c r="K356" s="10">
        <v>1288.93</v>
      </c>
      <c r="L356" s="10">
        <v>1637.45</v>
      </c>
      <c r="M356" s="10">
        <v>1883.81</v>
      </c>
      <c r="N356" s="10">
        <v>2052.38</v>
      </c>
      <c r="O356" s="10">
        <v>2052.38</v>
      </c>
      <c r="P356" s="10">
        <v>1949.76</v>
      </c>
      <c r="Q356" s="10">
        <v>2052.38</v>
      </c>
      <c r="R356" s="10">
        <v>1531.51</v>
      </c>
      <c r="S356" s="10">
        <v>1959.09</v>
      </c>
      <c r="T356" s="10">
        <v>1772.51</v>
      </c>
      <c r="U356" s="125">
        <f t="shared" si="25"/>
        <v>21512.179999999997</v>
      </c>
      <c r="W356" s="74" t="str">
        <f t="shared" si="26"/>
        <v>115404940912</v>
      </c>
      <c r="X356" s="94">
        <f>VLOOKUP(W356,Factors!$F$4:$H$6200,3,FALSE)</f>
        <v>0.11529999999999996</v>
      </c>
      <c r="Y356" s="74" t="str">
        <f>VLOOKUP(W356,Factors!$F$4:$H$6200,2,FALSE)</f>
        <v>Customers-All</v>
      </c>
      <c r="Z356" s="92">
        <f t="shared" si="27"/>
        <v>2480.3543539999987</v>
      </c>
      <c r="AA356" s="92">
        <f t="shared" si="28"/>
        <v>19031.825645999998</v>
      </c>
      <c r="AB356" s="92">
        <f t="shared" si="29"/>
        <v>21512.179999999997</v>
      </c>
    </row>
    <row r="357" spans="1:28" ht="15.75" thickBot="1" x14ac:dyDescent="0.3">
      <c r="A357" s="141" t="s">
        <v>891</v>
      </c>
      <c r="B357" s="4" t="s">
        <v>821</v>
      </c>
      <c r="C357" s="4" t="s">
        <v>822</v>
      </c>
      <c r="D357" s="4" t="s">
        <v>898</v>
      </c>
      <c r="E357" s="4" t="s">
        <v>899</v>
      </c>
      <c r="F357" s="4" t="s">
        <v>112</v>
      </c>
      <c r="G357" s="4" t="s">
        <v>113</v>
      </c>
      <c r="H357" s="4" t="s">
        <v>900</v>
      </c>
      <c r="I357" s="8">
        <v>270.68</v>
      </c>
      <c r="J357" s="8">
        <v>270.66000000000003</v>
      </c>
      <c r="K357" s="8">
        <v>270.67</v>
      </c>
      <c r="L357" s="8">
        <v>270.67</v>
      </c>
      <c r="M357" s="8">
        <v>270.69</v>
      </c>
      <c r="N357" s="8">
        <v>280.16000000000003</v>
      </c>
      <c r="O357" s="8">
        <v>280.16000000000003</v>
      </c>
      <c r="P357" s="8">
        <v>280.14</v>
      </c>
      <c r="Q357" s="8">
        <v>280.16000000000003</v>
      </c>
      <c r="R357" s="8">
        <v>280.14999999999998</v>
      </c>
      <c r="S357" s="8">
        <v>280.16000000000003</v>
      </c>
      <c r="T357" s="8">
        <v>280.14999999999998</v>
      </c>
      <c r="U357" s="125">
        <f t="shared" si="25"/>
        <v>3314.4500000000003</v>
      </c>
      <c r="W357" s="74" t="str">
        <f t="shared" si="26"/>
        <v>115404940912</v>
      </c>
      <c r="X357" s="94">
        <f>VLOOKUP(W357,Factors!$F$4:$H$6200,3,FALSE)</f>
        <v>0.11529999999999996</v>
      </c>
      <c r="Y357" s="74" t="str">
        <f>VLOOKUP(W357,Factors!$F$4:$H$6200,2,FALSE)</f>
        <v>Customers-All</v>
      </c>
      <c r="Z357" s="92">
        <f t="shared" si="27"/>
        <v>382.1560849999999</v>
      </c>
      <c r="AA357" s="92">
        <f t="shared" si="28"/>
        <v>2932.2939150000002</v>
      </c>
      <c r="AB357" s="92">
        <f t="shared" si="29"/>
        <v>3314.4500000000003</v>
      </c>
    </row>
    <row r="358" spans="1:28" ht="15.75" thickBot="1" x14ac:dyDescent="0.3">
      <c r="A358" s="141" t="s">
        <v>936</v>
      </c>
      <c r="B358" s="4" t="s">
        <v>241</v>
      </c>
      <c r="C358" s="4" t="s">
        <v>242</v>
      </c>
      <c r="D358" s="4" t="s">
        <v>937</v>
      </c>
      <c r="E358" s="4" t="s">
        <v>938</v>
      </c>
      <c r="F358" s="4" t="s">
        <v>108</v>
      </c>
      <c r="G358" s="4" t="s">
        <v>109</v>
      </c>
      <c r="H358" s="4" t="s">
        <v>866</v>
      </c>
      <c r="I358" s="8">
        <v>3342.13</v>
      </c>
      <c r="J358" s="8">
        <v>3111.92</v>
      </c>
      <c r="K358" s="8">
        <v>3355.99</v>
      </c>
      <c r="L358" s="8">
        <v>3189.59</v>
      </c>
      <c r="M358" s="8">
        <v>3294.97</v>
      </c>
      <c r="N358" s="8">
        <v>3770.92</v>
      </c>
      <c r="O358" s="8">
        <v>3770.92</v>
      </c>
      <c r="P358" s="8">
        <v>2828.19</v>
      </c>
      <c r="Q358" s="8">
        <v>3428.11</v>
      </c>
      <c r="R358" s="8">
        <v>3442.4</v>
      </c>
      <c r="S358" s="8">
        <v>3770.92</v>
      </c>
      <c r="T358" s="8">
        <v>2571.1</v>
      </c>
      <c r="U358" s="125">
        <f t="shared" si="25"/>
        <v>39877.159999999996</v>
      </c>
      <c r="W358" s="74" t="str">
        <f t="shared" si="26"/>
        <v>115500000913</v>
      </c>
      <c r="X358" s="94">
        <f>VLOOKUP(W358,Factors!$F$4:$H$6200,3,FALSE)</f>
        <v>0.11529999999999996</v>
      </c>
      <c r="Y358" s="74" t="str">
        <f>VLOOKUP(W358,Factors!$F$4:$H$6200,2,FALSE)</f>
        <v>Customers-All</v>
      </c>
      <c r="Z358" s="92">
        <f t="shared" si="27"/>
        <v>4597.8365479999975</v>
      </c>
      <c r="AA358" s="92">
        <f t="shared" si="28"/>
        <v>35279.323451999997</v>
      </c>
      <c r="AB358" s="92">
        <f t="shared" si="29"/>
        <v>39877.159999999996</v>
      </c>
    </row>
    <row r="359" spans="1:28" ht="15.75" thickBot="1" x14ac:dyDescent="0.3">
      <c r="A359" s="141" t="s">
        <v>936</v>
      </c>
      <c r="B359" s="4" t="s">
        <v>241</v>
      </c>
      <c r="C359" s="4" t="s">
        <v>242</v>
      </c>
      <c r="D359" s="4" t="s">
        <v>937</v>
      </c>
      <c r="E359" s="4" t="s">
        <v>938</v>
      </c>
      <c r="F359" s="4" t="s">
        <v>112</v>
      </c>
      <c r="G359" s="4" t="s">
        <v>113</v>
      </c>
      <c r="H359" s="4" t="s">
        <v>866</v>
      </c>
      <c r="I359" s="10">
        <v>499.75</v>
      </c>
      <c r="J359" s="10">
        <v>499.74</v>
      </c>
      <c r="K359" s="10">
        <v>499.75</v>
      </c>
      <c r="L359" s="10">
        <v>499.75</v>
      </c>
      <c r="M359" s="10">
        <v>499.74</v>
      </c>
      <c r="N359" s="10">
        <v>514.74</v>
      </c>
      <c r="O359" s="10">
        <v>514.74</v>
      </c>
      <c r="P359" s="10">
        <v>514.74</v>
      </c>
      <c r="Q359" s="10">
        <v>514.73</v>
      </c>
      <c r="R359" s="10">
        <v>514.74</v>
      </c>
      <c r="S359" s="10">
        <v>514.74</v>
      </c>
      <c r="T359" s="10">
        <v>514.73</v>
      </c>
      <c r="U359" s="125">
        <f t="shared" si="25"/>
        <v>6101.8899999999994</v>
      </c>
      <c r="W359" s="74" t="str">
        <f t="shared" si="26"/>
        <v>115500000913</v>
      </c>
      <c r="X359" s="94">
        <f>VLOOKUP(W359,Factors!$F$4:$H$6200,3,FALSE)</f>
        <v>0.11529999999999996</v>
      </c>
      <c r="Y359" s="74" t="str">
        <f>VLOOKUP(W359,Factors!$F$4:$H$6200,2,FALSE)</f>
        <v>Customers-All</v>
      </c>
      <c r="Z359" s="92">
        <f t="shared" si="27"/>
        <v>703.54791699999964</v>
      </c>
      <c r="AA359" s="92">
        <f t="shared" si="28"/>
        <v>5398.3420829999995</v>
      </c>
      <c r="AB359" s="92">
        <f t="shared" si="29"/>
        <v>6101.8899999999994</v>
      </c>
    </row>
    <row r="360" spans="1:28" ht="15.75" thickBot="1" x14ac:dyDescent="0.3">
      <c r="A360" s="141" t="s">
        <v>943</v>
      </c>
      <c r="B360" s="4" t="s">
        <v>785</v>
      </c>
      <c r="C360" s="4" t="s">
        <v>786</v>
      </c>
      <c r="D360" s="4" t="s">
        <v>944</v>
      </c>
      <c r="E360" s="4" t="s">
        <v>945</v>
      </c>
      <c r="F360" s="4" t="s">
        <v>108</v>
      </c>
      <c r="G360" s="4" t="s">
        <v>109</v>
      </c>
      <c r="H360" s="4" t="s">
        <v>440</v>
      </c>
      <c r="I360" s="8">
        <v>37309.81</v>
      </c>
      <c r="J360" s="8">
        <v>33162.51</v>
      </c>
      <c r="K360" s="8">
        <v>31618.25</v>
      </c>
      <c r="L360" s="8">
        <v>34478.050000000003</v>
      </c>
      <c r="M360" s="8">
        <v>37709.71</v>
      </c>
      <c r="N360" s="8">
        <v>39610.04</v>
      </c>
      <c r="O360" s="8">
        <v>39871.24</v>
      </c>
      <c r="P360" s="8">
        <v>35774.400000000001</v>
      </c>
      <c r="Q360" s="8">
        <v>38283.97</v>
      </c>
      <c r="R360" s="8">
        <v>34222.870000000003</v>
      </c>
      <c r="S360" s="8">
        <v>37564.22</v>
      </c>
      <c r="T360" s="8">
        <v>35118.81</v>
      </c>
      <c r="U360" s="125">
        <f t="shared" si="25"/>
        <v>434723.87999999995</v>
      </c>
      <c r="W360" s="74" t="str">
        <f t="shared" si="26"/>
        <v>113701505921</v>
      </c>
      <c r="X360" s="94">
        <f>VLOOKUP(W360,Factors!$F$4:$H$6200,3,FALSE)</f>
        <v>0.10960000000000003</v>
      </c>
      <c r="Y360" s="74" t="str">
        <f>VLOOKUP(W360,Factors!$F$4:$H$6200,2,FALSE)</f>
        <v>3-factor</v>
      </c>
      <c r="Z360" s="92">
        <f t="shared" si="27"/>
        <v>47645.737248000005</v>
      </c>
      <c r="AA360" s="92">
        <f t="shared" si="28"/>
        <v>387078.14275199996</v>
      </c>
      <c r="AB360" s="92">
        <f t="shared" si="29"/>
        <v>434723.87999999995</v>
      </c>
    </row>
    <row r="361" spans="1:28" ht="15.75" thickBot="1" x14ac:dyDescent="0.3">
      <c r="A361" s="141" t="s">
        <v>943</v>
      </c>
      <c r="B361" s="4" t="s">
        <v>785</v>
      </c>
      <c r="C361" s="4" t="s">
        <v>786</v>
      </c>
      <c r="D361" s="4" t="s">
        <v>944</v>
      </c>
      <c r="E361" s="4" t="s">
        <v>945</v>
      </c>
      <c r="F361" s="4" t="s">
        <v>110</v>
      </c>
      <c r="G361" s="4" t="s">
        <v>111</v>
      </c>
      <c r="H361" s="4" t="s">
        <v>440</v>
      </c>
      <c r="I361" s="10">
        <v>208.33</v>
      </c>
      <c r="J361" s="10">
        <v>208.33</v>
      </c>
      <c r="K361" s="10">
        <v>208.33</v>
      </c>
      <c r="L361" s="10">
        <v>208.33</v>
      </c>
      <c r="M361" s="10">
        <v>208.33</v>
      </c>
      <c r="N361" s="10">
        <v>208.33</v>
      </c>
      <c r="O361" s="10">
        <v>208.33</v>
      </c>
      <c r="P361" s="10">
        <v>208.33</v>
      </c>
      <c r="Q361" s="10">
        <v>208.33</v>
      </c>
      <c r="R361" s="11"/>
      <c r="S361" s="11"/>
      <c r="T361" s="11"/>
      <c r="U361" s="125">
        <f t="shared" si="25"/>
        <v>1874.9699999999998</v>
      </c>
      <c r="W361" s="74" t="str">
        <f t="shared" si="26"/>
        <v>113701505921</v>
      </c>
      <c r="X361" s="94">
        <f>VLOOKUP(W361,Factors!$F$4:$H$6200,3,FALSE)</f>
        <v>0.10960000000000003</v>
      </c>
      <c r="Y361" s="74" t="str">
        <f>VLOOKUP(W361,Factors!$F$4:$H$6200,2,FALSE)</f>
        <v>3-factor</v>
      </c>
      <c r="Z361" s="92">
        <f t="shared" si="27"/>
        <v>205.49671200000003</v>
      </c>
      <c r="AA361" s="92">
        <f t="shared" si="28"/>
        <v>1669.4732879999997</v>
      </c>
      <c r="AB361" s="92">
        <f t="shared" si="29"/>
        <v>1874.9699999999998</v>
      </c>
    </row>
    <row r="362" spans="1:28" ht="15.75" thickBot="1" x14ac:dyDescent="0.3">
      <c r="A362" s="141" t="s">
        <v>943</v>
      </c>
      <c r="B362" s="4" t="s">
        <v>785</v>
      </c>
      <c r="C362" s="4" t="s">
        <v>786</v>
      </c>
      <c r="D362" s="4" t="s">
        <v>944</v>
      </c>
      <c r="E362" s="4" t="s">
        <v>945</v>
      </c>
      <c r="F362" s="4" t="s">
        <v>112</v>
      </c>
      <c r="G362" s="4" t="s">
        <v>113</v>
      </c>
      <c r="H362" s="4" t="s">
        <v>440</v>
      </c>
      <c r="I362" s="8">
        <v>5319</v>
      </c>
      <c r="J362" s="8">
        <v>5318.99</v>
      </c>
      <c r="K362" s="8">
        <v>5319.01</v>
      </c>
      <c r="L362" s="8">
        <v>5318.99</v>
      </c>
      <c r="M362" s="8">
        <v>5318.98</v>
      </c>
      <c r="N362" s="8">
        <v>5497.28</v>
      </c>
      <c r="O362" s="8">
        <v>5497.28</v>
      </c>
      <c r="P362" s="8">
        <v>5497.29</v>
      </c>
      <c r="Q362" s="8">
        <v>5497.28</v>
      </c>
      <c r="R362" s="8">
        <v>5497.28</v>
      </c>
      <c r="S362" s="8">
        <v>5497.25</v>
      </c>
      <c r="T362" s="8">
        <v>5497.26</v>
      </c>
      <c r="U362" s="125">
        <f t="shared" si="25"/>
        <v>65075.89</v>
      </c>
      <c r="W362" s="74" t="str">
        <f t="shared" si="26"/>
        <v>113701505921</v>
      </c>
      <c r="X362" s="94">
        <f>VLOOKUP(W362,Factors!$F$4:$H$6200,3,FALSE)</f>
        <v>0.10960000000000003</v>
      </c>
      <c r="Y362" s="74" t="str">
        <f>VLOOKUP(W362,Factors!$F$4:$H$6200,2,FALSE)</f>
        <v>3-factor</v>
      </c>
      <c r="Z362" s="92">
        <f t="shared" si="27"/>
        <v>7132.3175440000023</v>
      </c>
      <c r="AA362" s="92">
        <f t="shared" si="28"/>
        <v>57943.572455999994</v>
      </c>
      <c r="AB362" s="92">
        <f t="shared" si="29"/>
        <v>65075.89</v>
      </c>
    </row>
    <row r="363" spans="1:28" ht="15.75" thickBot="1" x14ac:dyDescent="0.3">
      <c r="A363" s="141" t="s">
        <v>943</v>
      </c>
      <c r="B363" s="4" t="s">
        <v>798</v>
      </c>
      <c r="C363" s="4" t="s">
        <v>799</v>
      </c>
      <c r="D363" s="4" t="s">
        <v>944</v>
      </c>
      <c r="E363" s="4" t="s">
        <v>945</v>
      </c>
      <c r="F363" s="4" t="s">
        <v>108</v>
      </c>
      <c r="G363" s="4" t="s">
        <v>109</v>
      </c>
      <c r="H363" s="4" t="s">
        <v>440</v>
      </c>
      <c r="I363" s="8">
        <v>7345.57</v>
      </c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125">
        <f t="shared" si="25"/>
        <v>7345.57</v>
      </c>
      <c r="W363" s="74" t="str">
        <f t="shared" si="26"/>
        <v>115281505921</v>
      </c>
      <c r="X363" s="94">
        <f>VLOOKUP(W363,Factors!$F$4:$H$6200,3,FALSE)</f>
        <v>1</v>
      </c>
      <c r="Y363" s="74" t="str">
        <f>VLOOKUP(W363,Factors!$F$4:$H$6200,2,FALSE)</f>
        <v>direct-wa</v>
      </c>
      <c r="Z363" s="92">
        <f t="shared" si="27"/>
        <v>7345.57</v>
      </c>
      <c r="AA363" s="92">
        <f t="shared" si="28"/>
        <v>0</v>
      </c>
      <c r="AB363" s="92">
        <f t="shared" si="29"/>
        <v>7345.57</v>
      </c>
    </row>
    <row r="364" spans="1:28" ht="15.75" thickBot="1" x14ac:dyDescent="0.3">
      <c r="A364" s="141" t="s">
        <v>943</v>
      </c>
      <c r="B364" s="4" t="s">
        <v>798</v>
      </c>
      <c r="C364" s="4" t="s">
        <v>799</v>
      </c>
      <c r="D364" s="4" t="s">
        <v>944</v>
      </c>
      <c r="E364" s="4" t="s">
        <v>945</v>
      </c>
      <c r="F364" s="4" t="s">
        <v>112</v>
      </c>
      <c r="G364" s="4" t="s">
        <v>113</v>
      </c>
      <c r="H364" s="4" t="s">
        <v>440</v>
      </c>
      <c r="I364" s="10">
        <v>1020.1</v>
      </c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25">
        <f t="shared" si="25"/>
        <v>1020.1</v>
      </c>
      <c r="W364" s="74" t="str">
        <f t="shared" si="26"/>
        <v>115281505921</v>
      </c>
      <c r="X364" s="94">
        <f>VLOOKUP(W364,Factors!$F$4:$H$6200,3,FALSE)</f>
        <v>1</v>
      </c>
      <c r="Y364" s="74" t="str">
        <f>VLOOKUP(W364,Factors!$F$4:$H$6200,2,FALSE)</f>
        <v>direct-wa</v>
      </c>
      <c r="Z364" s="92">
        <f t="shared" si="27"/>
        <v>1020.1</v>
      </c>
      <c r="AA364" s="92">
        <f t="shared" si="28"/>
        <v>0</v>
      </c>
      <c r="AB364" s="92">
        <f t="shared" si="29"/>
        <v>1020.1</v>
      </c>
    </row>
    <row r="365" spans="1:28" ht="15.75" thickBot="1" x14ac:dyDescent="0.3">
      <c r="A365" s="141" t="s">
        <v>943</v>
      </c>
      <c r="B365" s="4" t="s">
        <v>821</v>
      </c>
      <c r="C365" s="4" t="s">
        <v>822</v>
      </c>
      <c r="D365" s="4" t="s">
        <v>944</v>
      </c>
      <c r="E365" s="4" t="s">
        <v>945</v>
      </c>
      <c r="F365" s="4" t="s">
        <v>108</v>
      </c>
      <c r="G365" s="4" t="s">
        <v>109</v>
      </c>
      <c r="H365" s="4" t="s">
        <v>440</v>
      </c>
      <c r="I365" s="10">
        <v>5587.59</v>
      </c>
      <c r="J365" s="10">
        <v>4350.17</v>
      </c>
      <c r="K365" s="10">
        <v>23732.1</v>
      </c>
      <c r="L365" s="10">
        <v>5779.13</v>
      </c>
      <c r="M365" s="10">
        <v>5416.02</v>
      </c>
      <c r="N365" s="10">
        <v>6300.23</v>
      </c>
      <c r="O365" s="10">
        <v>6601.5</v>
      </c>
      <c r="P365" s="10">
        <v>6098.6</v>
      </c>
      <c r="Q365" s="10">
        <v>5572.52</v>
      </c>
      <c r="R365" s="10">
        <v>5191.43</v>
      </c>
      <c r="S365" s="10">
        <v>5026.8500000000004</v>
      </c>
      <c r="T365" s="10">
        <v>5415.4</v>
      </c>
      <c r="U365" s="125">
        <f t="shared" si="25"/>
        <v>85071.539999999979</v>
      </c>
      <c r="W365" s="74" t="str">
        <f t="shared" si="26"/>
        <v>115401505921</v>
      </c>
      <c r="X365" s="94">
        <f>VLOOKUP(W365,Factors!$F$4:$H$6200,3,FALSE)</f>
        <v>0.11529999999999996</v>
      </c>
      <c r="Y365" s="74" t="str">
        <f>VLOOKUP(W365,Factors!$F$4:$H$6200,2,FALSE)</f>
        <v>Customers-All</v>
      </c>
      <c r="Z365" s="92">
        <f t="shared" si="27"/>
        <v>9808.7485619999934</v>
      </c>
      <c r="AA365" s="92">
        <f t="shared" si="28"/>
        <v>75262.791437999986</v>
      </c>
      <c r="AB365" s="92">
        <f t="shared" si="29"/>
        <v>85071.539999999979</v>
      </c>
    </row>
    <row r="366" spans="1:28" ht="15.75" thickBot="1" x14ac:dyDescent="0.3">
      <c r="A366" s="141" t="s">
        <v>943</v>
      </c>
      <c r="B366" s="4" t="s">
        <v>821</v>
      </c>
      <c r="C366" s="4" t="s">
        <v>822</v>
      </c>
      <c r="D366" s="4" t="s">
        <v>944</v>
      </c>
      <c r="E366" s="4" t="s">
        <v>945</v>
      </c>
      <c r="F366" s="4" t="s">
        <v>110</v>
      </c>
      <c r="G366" s="4" t="s">
        <v>111</v>
      </c>
      <c r="H366" s="4" t="s">
        <v>440</v>
      </c>
      <c r="I366" s="8">
        <v>158.16</v>
      </c>
      <c r="J366" s="7"/>
      <c r="K366" s="8">
        <v>158.16999999999999</v>
      </c>
      <c r="L366" s="7"/>
      <c r="M366" s="7"/>
      <c r="N366" s="7"/>
      <c r="O366" s="7"/>
      <c r="P366" s="7"/>
      <c r="Q366" s="7"/>
      <c r="R366" s="7"/>
      <c r="S366" s="7"/>
      <c r="T366" s="7"/>
      <c r="U366" s="125">
        <f t="shared" si="25"/>
        <v>316.33</v>
      </c>
      <c r="W366" s="74" t="str">
        <f t="shared" si="26"/>
        <v>115401505921</v>
      </c>
      <c r="X366" s="94">
        <f>VLOOKUP(W366,Factors!$F$4:$H$6200,3,FALSE)</f>
        <v>0.11529999999999996</v>
      </c>
      <c r="Y366" s="74" t="str">
        <f>VLOOKUP(W366,Factors!$F$4:$H$6200,2,FALSE)</f>
        <v>Customers-All</v>
      </c>
      <c r="Z366" s="92">
        <f t="shared" si="27"/>
        <v>36.472848999999982</v>
      </c>
      <c r="AA366" s="92">
        <f t="shared" si="28"/>
        <v>279.85715099999999</v>
      </c>
      <c r="AB366" s="92">
        <f t="shared" si="29"/>
        <v>316.33</v>
      </c>
    </row>
    <row r="367" spans="1:28" ht="15.75" thickBot="1" x14ac:dyDescent="0.3">
      <c r="A367" s="141" t="s">
        <v>943</v>
      </c>
      <c r="B367" s="4" t="s">
        <v>821</v>
      </c>
      <c r="C367" s="4" t="s">
        <v>822</v>
      </c>
      <c r="D367" s="4" t="s">
        <v>944</v>
      </c>
      <c r="E367" s="4" t="s">
        <v>945</v>
      </c>
      <c r="F367" s="4" t="s">
        <v>112</v>
      </c>
      <c r="G367" s="4" t="s">
        <v>113</v>
      </c>
      <c r="H367" s="4" t="s">
        <v>440</v>
      </c>
      <c r="I367" s="10">
        <v>869.74</v>
      </c>
      <c r="J367" s="10">
        <v>869.74</v>
      </c>
      <c r="K367" s="10">
        <v>4348.79</v>
      </c>
      <c r="L367" s="10">
        <v>869.73</v>
      </c>
      <c r="M367" s="10">
        <v>869.75</v>
      </c>
      <c r="N367" s="10">
        <v>901.1</v>
      </c>
      <c r="O367" s="10">
        <v>901.1</v>
      </c>
      <c r="P367" s="10">
        <v>901.09</v>
      </c>
      <c r="Q367" s="10">
        <v>901.07</v>
      </c>
      <c r="R367" s="10">
        <v>901.07</v>
      </c>
      <c r="S367" s="10">
        <v>901.08</v>
      </c>
      <c r="T367" s="10">
        <v>901.08</v>
      </c>
      <c r="U367" s="125">
        <f t="shared" si="25"/>
        <v>14135.34</v>
      </c>
      <c r="W367" s="74" t="str">
        <f t="shared" si="26"/>
        <v>115401505921</v>
      </c>
      <c r="X367" s="94">
        <f>VLOOKUP(W367,Factors!$F$4:$H$6200,3,FALSE)</f>
        <v>0.11529999999999996</v>
      </c>
      <c r="Y367" s="74" t="str">
        <f>VLOOKUP(W367,Factors!$F$4:$H$6200,2,FALSE)</f>
        <v>Customers-All</v>
      </c>
      <c r="Z367" s="92">
        <f t="shared" si="27"/>
        <v>1629.8047019999995</v>
      </c>
      <c r="AA367" s="92">
        <f t="shared" si="28"/>
        <v>12505.535298000001</v>
      </c>
      <c r="AB367" s="92">
        <f t="shared" si="29"/>
        <v>14135.34</v>
      </c>
    </row>
    <row r="368" spans="1:28" ht="15.75" thickBot="1" x14ac:dyDescent="0.3">
      <c r="A368" s="141" t="s">
        <v>943</v>
      </c>
      <c r="B368" s="4" t="s">
        <v>837</v>
      </c>
      <c r="C368" s="4" t="s">
        <v>838</v>
      </c>
      <c r="D368" s="4" t="s">
        <v>944</v>
      </c>
      <c r="E368" s="4" t="s">
        <v>945</v>
      </c>
      <c r="F368" s="4" t="s">
        <v>108</v>
      </c>
      <c r="G368" s="4" t="s">
        <v>109</v>
      </c>
      <c r="H368" s="4" t="s">
        <v>440</v>
      </c>
      <c r="I368" s="8">
        <v>8402</v>
      </c>
      <c r="J368" s="8">
        <v>6034.16</v>
      </c>
      <c r="K368" s="8">
        <v>7001.67</v>
      </c>
      <c r="L368" s="8">
        <v>7319.92</v>
      </c>
      <c r="M368" s="8">
        <v>8402</v>
      </c>
      <c r="N368" s="8">
        <v>8325.77</v>
      </c>
      <c r="O368" s="8">
        <v>7897.96</v>
      </c>
      <c r="P368" s="8">
        <v>7463.57</v>
      </c>
      <c r="Q368" s="8">
        <v>8687.76</v>
      </c>
      <c r="R368" s="8">
        <v>6713.27</v>
      </c>
      <c r="S368" s="8">
        <v>8687.76</v>
      </c>
      <c r="T368" s="8">
        <v>7897.96</v>
      </c>
      <c r="U368" s="125">
        <f t="shared" si="25"/>
        <v>92833.8</v>
      </c>
      <c r="W368" s="74" t="str">
        <f t="shared" si="26"/>
        <v>115951505921</v>
      </c>
      <c r="X368" s="94">
        <f>VLOOKUP(W368,Factors!$F$4:$H$6200,3,FALSE)</f>
        <v>0.11639999999999995</v>
      </c>
      <c r="Y368" s="74" t="str">
        <f>VLOOKUP(W368,Factors!$F$4:$H$6200,2,FALSE)</f>
        <v>Customers-Res</v>
      </c>
      <c r="Z368" s="92">
        <f t="shared" si="27"/>
        <v>10805.854319999995</v>
      </c>
      <c r="AA368" s="92">
        <f t="shared" si="28"/>
        <v>82027.945680000004</v>
      </c>
      <c r="AB368" s="92">
        <f t="shared" si="29"/>
        <v>92833.8</v>
      </c>
    </row>
    <row r="369" spans="1:28" ht="15.75" thickBot="1" x14ac:dyDescent="0.3">
      <c r="A369" s="141" t="s">
        <v>943</v>
      </c>
      <c r="B369" s="4" t="s">
        <v>837</v>
      </c>
      <c r="C369" s="4" t="s">
        <v>838</v>
      </c>
      <c r="D369" s="4" t="s">
        <v>944</v>
      </c>
      <c r="E369" s="4" t="s">
        <v>945</v>
      </c>
      <c r="F369" s="4" t="s">
        <v>112</v>
      </c>
      <c r="G369" s="4" t="s">
        <v>113</v>
      </c>
      <c r="H369" s="4" t="s">
        <v>440</v>
      </c>
      <c r="I369" s="10">
        <v>1146.8800000000001</v>
      </c>
      <c r="J369" s="10">
        <v>1146.8800000000001</v>
      </c>
      <c r="K369" s="10">
        <v>1146.8800000000001</v>
      </c>
      <c r="L369" s="10">
        <v>1146.8900000000001</v>
      </c>
      <c r="M369" s="10">
        <v>1146.8800000000001</v>
      </c>
      <c r="N369" s="10">
        <v>1185.8800000000001</v>
      </c>
      <c r="O369" s="10">
        <v>1185.8699999999999</v>
      </c>
      <c r="P369" s="10">
        <v>1185.8699999999999</v>
      </c>
      <c r="Q369" s="10">
        <v>1185.8800000000001</v>
      </c>
      <c r="R369" s="10">
        <v>1185.8599999999999</v>
      </c>
      <c r="S369" s="10">
        <v>1185.8800000000001</v>
      </c>
      <c r="T369" s="10">
        <v>1185.8699999999999</v>
      </c>
      <c r="U369" s="125">
        <f t="shared" si="25"/>
        <v>14035.52</v>
      </c>
      <c r="W369" s="74" t="str">
        <f t="shared" si="26"/>
        <v>115951505921</v>
      </c>
      <c r="X369" s="94">
        <f>VLOOKUP(W369,Factors!$F$4:$H$6200,3,FALSE)</f>
        <v>0.11639999999999995</v>
      </c>
      <c r="Y369" s="74" t="str">
        <f>VLOOKUP(W369,Factors!$F$4:$H$6200,2,FALSE)</f>
        <v>Customers-Res</v>
      </c>
      <c r="Z369" s="92">
        <f t="shared" si="27"/>
        <v>1633.7345279999993</v>
      </c>
      <c r="AA369" s="92">
        <f t="shared" si="28"/>
        <v>12401.785472000001</v>
      </c>
      <c r="AB369" s="92">
        <f t="shared" si="29"/>
        <v>14035.52</v>
      </c>
    </row>
    <row r="370" spans="1:28" ht="15.75" thickBot="1" x14ac:dyDescent="0.3">
      <c r="A370" s="141" t="s">
        <v>943</v>
      </c>
      <c r="B370" s="4" t="s">
        <v>188</v>
      </c>
      <c r="C370" s="4" t="s">
        <v>189</v>
      </c>
      <c r="D370" s="4" t="s">
        <v>944</v>
      </c>
      <c r="E370" s="4" t="s">
        <v>945</v>
      </c>
      <c r="F370" s="4" t="s">
        <v>108</v>
      </c>
      <c r="G370" s="4" t="s">
        <v>109</v>
      </c>
      <c r="H370" s="4" t="s">
        <v>440</v>
      </c>
      <c r="I370" s="8">
        <v>64818.05</v>
      </c>
      <c r="J370" s="8">
        <v>62691.3</v>
      </c>
      <c r="K370" s="8">
        <v>61638.400000000001</v>
      </c>
      <c r="L370" s="8">
        <v>66287.460000000006</v>
      </c>
      <c r="M370" s="8">
        <v>72748.12</v>
      </c>
      <c r="N370" s="8">
        <v>71058.990000000005</v>
      </c>
      <c r="O370" s="8">
        <v>74772.710000000006</v>
      </c>
      <c r="P370" s="8">
        <v>68383.53</v>
      </c>
      <c r="Q370" s="8">
        <v>73682.63</v>
      </c>
      <c r="R370" s="8">
        <v>62048.23</v>
      </c>
      <c r="S370" s="8">
        <v>60109.59</v>
      </c>
      <c r="T370" s="8">
        <v>59855.79</v>
      </c>
      <c r="U370" s="125">
        <f t="shared" si="25"/>
        <v>798094.8</v>
      </c>
      <c r="W370" s="74" t="str">
        <f t="shared" si="26"/>
        <v>131001505921</v>
      </c>
      <c r="X370" s="94">
        <f>VLOOKUP(W370,Factors!$F$4:$H$6200,3,FALSE)</f>
        <v>0.10960000000000003</v>
      </c>
      <c r="Y370" s="74" t="str">
        <f>VLOOKUP(W370,Factors!$F$4:$H$6200,2,FALSE)</f>
        <v>3-factor</v>
      </c>
      <c r="Z370" s="92">
        <f t="shared" si="27"/>
        <v>87471.190080000029</v>
      </c>
      <c r="AA370" s="92">
        <f t="shared" si="28"/>
        <v>710623.60991999996</v>
      </c>
      <c r="AB370" s="92">
        <f t="shared" si="29"/>
        <v>798094.8</v>
      </c>
    </row>
    <row r="371" spans="1:28" ht="15.75" thickBot="1" x14ac:dyDescent="0.3">
      <c r="A371" s="141" t="s">
        <v>943</v>
      </c>
      <c r="B371" s="4" t="s">
        <v>188</v>
      </c>
      <c r="C371" s="4" t="s">
        <v>189</v>
      </c>
      <c r="D371" s="4" t="s">
        <v>944</v>
      </c>
      <c r="E371" s="4" t="s">
        <v>945</v>
      </c>
      <c r="F371" s="4" t="s">
        <v>118</v>
      </c>
      <c r="G371" s="4" t="s">
        <v>119</v>
      </c>
      <c r="H371" s="4" t="s">
        <v>440</v>
      </c>
      <c r="I371" s="10">
        <v>802.08</v>
      </c>
      <c r="J371" s="10">
        <v>1806.4</v>
      </c>
      <c r="K371" s="10">
        <v>657.37</v>
      </c>
      <c r="L371" s="10">
        <v>399.32</v>
      </c>
      <c r="M371" s="10">
        <v>928.59</v>
      </c>
      <c r="N371" s="10">
        <v>2779.19</v>
      </c>
      <c r="O371" s="10">
        <v>2166.14</v>
      </c>
      <c r="P371" s="10">
        <v>1954.24</v>
      </c>
      <c r="Q371" s="10">
        <v>480.3</v>
      </c>
      <c r="R371" s="10">
        <v>480.3</v>
      </c>
      <c r="S371" s="10">
        <v>1071.99</v>
      </c>
      <c r="T371" s="10">
        <v>2545.59</v>
      </c>
      <c r="U371" s="125">
        <f t="shared" si="25"/>
        <v>16071.509999999998</v>
      </c>
      <c r="W371" s="74" t="str">
        <f t="shared" si="26"/>
        <v>131001505921</v>
      </c>
      <c r="X371" s="94">
        <f>VLOOKUP(W371,Factors!$F$4:$H$6200,3,FALSE)</f>
        <v>0.10960000000000003</v>
      </c>
      <c r="Y371" s="74" t="str">
        <f>VLOOKUP(W371,Factors!$F$4:$H$6200,2,FALSE)</f>
        <v>3-factor</v>
      </c>
      <c r="Z371" s="92">
        <f t="shared" si="27"/>
        <v>1761.4374960000002</v>
      </c>
      <c r="AA371" s="92">
        <f t="shared" si="28"/>
        <v>14310.072503999998</v>
      </c>
      <c r="AB371" s="92">
        <f t="shared" si="29"/>
        <v>16071.509999999998</v>
      </c>
    </row>
    <row r="372" spans="1:28" ht="15.75" thickBot="1" x14ac:dyDescent="0.3">
      <c r="A372" s="141" t="s">
        <v>943</v>
      </c>
      <c r="B372" s="4" t="s">
        <v>188</v>
      </c>
      <c r="C372" s="4" t="s">
        <v>189</v>
      </c>
      <c r="D372" s="4" t="s">
        <v>944</v>
      </c>
      <c r="E372" s="4" t="s">
        <v>945</v>
      </c>
      <c r="F372" s="4" t="s">
        <v>120</v>
      </c>
      <c r="G372" s="4" t="s">
        <v>121</v>
      </c>
      <c r="H372" s="4" t="s">
        <v>440</v>
      </c>
      <c r="I372" s="8">
        <v>59587.34</v>
      </c>
      <c r="J372" s="8">
        <v>51896.24</v>
      </c>
      <c r="K372" s="8">
        <v>55153.85</v>
      </c>
      <c r="L372" s="8">
        <v>61055.19</v>
      </c>
      <c r="M372" s="8">
        <v>56630.48</v>
      </c>
      <c r="N372" s="8">
        <v>62322.46</v>
      </c>
      <c r="O372" s="8">
        <v>64590.080000000002</v>
      </c>
      <c r="P372" s="8">
        <v>55888.9</v>
      </c>
      <c r="Q372" s="8">
        <v>61377.599999999999</v>
      </c>
      <c r="R372" s="8">
        <v>56831.1</v>
      </c>
      <c r="S372" s="8">
        <v>52364.22</v>
      </c>
      <c r="T372" s="8">
        <v>60884.24</v>
      </c>
      <c r="U372" s="125">
        <f t="shared" si="25"/>
        <v>698581.7</v>
      </c>
      <c r="W372" s="74" t="str">
        <f t="shared" si="26"/>
        <v>131001505921</v>
      </c>
      <c r="X372" s="94">
        <f>VLOOKUP(W372,Factors!$F$4:$H$6200,3,FALSE)</f>
        <v>0.10960000000000003</v>
      </c>
      <c r="Y372" s="74" t="str">
        <f>VLOOKUP(W372,Factors!$F$4:$H$6200,2,FALSE)</f>
        <v>3-factor</v>
      </c>
      <c r="Z372" s="92">
        <f t="shared" si="27"/>
        <v>76564.55432000001</v>
      </c>
      <c r="AA372" s="92">
        <f t="shared" si="28"/>
        <v>622017.14567999996</v>
      </c>
      <c r="AB372" s="92">
        <f t="shared" si="29"/>
        <v>698581.7</v>
      </c>
    </row>
    <row r="373" spans="1:28" ht="15.75" thickBot="1" x14ac:dyDescent="0.3">
      <c r="A373" s="141" t="s">
        <v>943</v>
      </c>
      <c r="B373" s="4" t="s">
        <v>188</v>
      </c>
      <c r="C373" s="4" t="s">
        <v>189</v>
      </c>
      <c r="D373" s="4" t="s">
        <v>944</v>
      </c>
      <c r="E373" s="4" t="s">
        <v>945</v>
      </c>
      <c r="F373" s="4" t="s">
        <v>122</v>
      </c>
      <c r="G373" s="4" t="s">
        <v>123</v>
      </c>
      <c r="H373" s="4" t="s">
        <v>440</v>
      </c>
      <c r="I373" s="10">
        <v>12122.44</v>
      </c>
      <c r="J373" s="10">
        <v>12131.75</v>
      </c>
      <c r="K373" s="10">
        <v>8261.81</v>
      </c>
      <c r="L373" s="10">
        <v>7239.13</v>
      </c>
      <c r="M373" s="10">
        <v>11883.85</v>
      </c>
      <c r="N373" s="10">
        <v>8890.76</v>
      </c>
      <c r="O373" s="10">
        <v>7320.49</v>
      </c>
      <c r="P373" s="10">
        <v>4476.47</v>
      </c>
      <c r="Q373" s="10">
        <v>3420.32</v>
      </c>
      <c r="R373" s="10">
        <v>1152.73</v>
      </c>
      <c r="S373" s="10">
        <v>2821.03</v>
      </c>
      <c r="T373" s="10">
        <v>5390.23</v>
      </c>
      <c r="U373" s="125">
        <f t="shared" si="25"/>
        <v>85111.01</v>
      </c>
      <c r="W373" s="74" t="str">
        <f t="shared" si="26"/>
        <v>131001505921</v>
      </c>
      <c r="X373" s="94">
        <f>VLOOKUP(W373,Factors!$F$4:$H$6200,3,FALSE)</f>
        <v>0.10960000000000003</v>
      </c>
      <c r="Y373" s="74" t="str">
        <f>VLOOKUP(W373,Factors!$F$4:$H$6200,2,FALSE)</f>
        <v>3-factor</v>
      </c>
      <c r="Z373" s="92">
        <f t="shared" si="27"/>
        <v>9328.166696000002</v>
      </c>
      <c r="AA373" s="92">
        <f t="shared" si="28"/>
        <v>75782.843303999995</v>
      </c>
      <c r="AB373" s="92">
        <f t="shared" si="29"/>
        <v>85111.01</v>
      </c>
    </row>
    <row r="374" spans="1:28" ht="15.75" thickBot="1" x14ac:dyDescent="0.3">
      <c r="A374" s="141" t="s">
        <v>943</v>
      </c>
      <c r="B374" s="4" t="s">
        <v>188</v>
      </c>
      <c r="C374" s="4" t="s">
        <v>189</v>
      </c>
      <c r="D374" s="4" t="s">
        <v>944</v>
      </c>
      <c r="E374" s="4" t="s">
        <v>945</v>
      </c>
      <c r="F374" s="4" t="s">
        <v>110</v>
      </c>
      <c r="G374" s="4" t="s">
        <v>111</v>
      </c>
      <c r="H374" s="4" t="s">
        <v>440</v>
      </c>
      <c r="I374" s="8">
        <v>1083.68</v>
      </c>
      <c r="J374" s="8">
        <v>1083.68</v>
      </c>
      <c r="K374" s="8">
        <v>1083.68</v>
      </c>
      <c r="L374" s="8">
        <v>1083.68</v>
      </c>
      <c r="M374" s="8">
        <v>1083.68</v>
      </c>
      <c r="N374" s="8">
        <v>833.33</v>
      </c>
      <c r="O374" s="8">
        <v>1636.55</v>
      </c>
      <c r="P374" s="8">
        <v>833.33</v>
      </c>
      <c r="Q374" s="8">
        <v>833.33</v>
      </c>
      <c r="R374" s="8">
        <v>833.33</v>
      </c>
      <c r="S374" s="8">
        <v>833.33</v>
      </c>
      <c r="T374" s="7"/>
      <c r="U374" s="125">
        <f t="shared" si="25"/>
        <v>11221.6</v>
      </c>
      <c r="W374" s="74" t="str">
        <f t="shared" si="26"/>
        <v>131001505921</v>
      </c>
      <c r="X374" s="94">
        <f>VLOOKUP(W374,Factors!$F$4:$H$6200,3,FALSE)</f>
        <v>0.10960000000000003</v>
      </c>
      <c r="Y374" s="74" t="str">
        <f>VLOOKUP(W374,Factors!$F$4:$H$6200,2,FALSE)</f>
        <v>3-factor</v>
      </c>
      <c r="Z374" s="92">
        <f t="shared" si="27"/>
        <v>1229.8873600000004</v>
      </c>
      <c r="AA374" s="92">
        <f t="shared" si="28"/>
        <v>9991.7126399999997</v>
      </c>
      <c r="AB374" s="92">
        <f t="shared" si="29"/>
        <v>11221.6</v>
      </c>
    </row>
    <row r="375" spans="1:28" ht="15.75" thickBot="1" x14ac:dyDescent="0.3">
      <c r="A375" s="141" t="s">
        <v>943</v>
      </c>
      <c r="B375" s="4" t="s">
        <v>188</v>
      </c>
      <c r="C375" s="4" t="s">
        <v>189</v>
      </c>
      <c r="D375" s="4" t="s">
        <v>944</v>
      </c>
      <c r="E375" s="4" t="s">
        <v>945</v>
      </c>
      <c r="F375" s="4" t="s">
        <v>112</v>
      </c>
      <c r="G375" s="4" t="s">
        <v>113</v>
      </c>
      <c r="H375" s="4" t="s">
        <v>440</v>
      </c>
      <c r="I375" s="10">
        <v>18530.169999999998</v>
      </c>
      <c r="J375" s="10">
        <v>18478.05</v>
      </c>
      <c r="K375" s="10">
        <v>18907.48</v>
      </c>
      <c r="L375" s="10">
        <v>19335.75</v>
      </c>
      <c r="M375" s="10">
        <v>18163.509999999998</v>
      </c>
      <c r="N375" s="10">
        <v>19297.07</v>
      </c>
      <c r="O375" s="10">
        <v>19500.53</v>
      </c>
      <c r="P375" s="10">
        <v>18760.560000000001</v>
      </c>
      <c r="Q375" s="10">
        <v>19460.79</v>
      </c>
      <c r="R375" s="10">
        <v>20006.689999999999</v>
      </c>
      <c r="S375" s="10">
        <v>19069.57</v>
      </c>
      <c r="T375" s="10">
        <v>19704.05</v>
      </c>
      <c r="U375" s="125">
        <f t="shared" si="25"/>
        <v>229214.22</v>
      </c>
      <c r="W375" s="74" t="str">
        <f t="shared" si="26"/>
        <v>131001505921</v>
      </c>
      <c r="X375" s="94">
        <f>VLOOKUP(W375,Factors!$F$4:$H$6200,3,FALSE)</f>
        <v>0.10960000000000003</v>
      </c>
      <c r="Y375" s="74" t="str">
        <f>VLOOKUP(W375,Factors!$F$4:$H$6200,2,FALSE)</f>
        <v>3-factor</v>
      </c>
      <c r="Z375" s="92">
        <f t="shared" si="27"/>
        <v>25121.878512000007</v>
      </c>
      <c r="AA375" s="92">
        <f t="shared" si="28"/>
        <v>204092.34148800001</v>
      </c>
      <c r="AB375" s="92">
        <f t="shared" si="29"/>
        <v>229214.22</v>
      </c>
    </row>
    <row r="376" spans="1:28" ht="15.75" thickBot="1" x14ac:dyDescent="0.3">
      <c r="A376" s="141" t="s">
        <v>943</v>
      </c>
      <c r="B376" s="4" t="s">
        <v>188</v>
      </c>
      <c r="C376" s="4" t="s">
        <v>189</v>
      </c>
      <c r="D376" s="4" t="s">
        <v>959</v>
      </c>
      <c r="E376" s="4" t="s">
        <v>960</v>
      </c>
      <c r="F376" s="4" t="s">
        <v>108</v>
      </c>
      <c r="G376" s="4" t="s">
        <v>109</v>
      </c>
      <c r="H376" s="4" t="s">
        <v>961</v>
      </c>
      <c r="I376" s="8">
        <v>107114.99</v>
      </c>
      <c r="J376" s="8">
        <v>90603.92</v>
      </c>
      <c r="K376" s="8">
        <v>98339.19</v>
      </c>
      <c r="L376" s="8">
        <v>122287.49</v>
      </c>
      <c r="M376" s="8">
        <v>137372.56</v>
      </c>
      <c r="N376" s="8">
        <v>140478.82999999999</v>
      </c>
      <c r="O376" s="8">
        <v>147034.1</v>
      </c>
      <c r="P376" s="8">
        <v>139221.24</v>
      </c>
      <c r="Q376" s="8">
        <v>144694.97</v>
      </c>
      <c r="R376" s="8">
        <v>117839.81</v>
      </c>
      <c r="S376" s="8">
        <v>134775.47</v>
      </c>
      <c r="T376" s="8">
        <v>113578.03</v>
      </c>
      <c r="U376" s="125">
        <f t="shared" si="25"/>
        <v>1493340.5999999999</v>
      </c>
      <c r="W376" s="74" t="str">
        <f t="shared" si="26"/>
        <v>131004720921</v>
      </c>
      <c r="X376" s="94">
        <f>VLOOKUP(W376,Factors!$F$4:$H$6200,3,FALSE)</f>
        <v>0.10960000000000003</v>
      </c>
      <c r="Y376" s="74" t="str">
        <f>VLOOKUP(W376,Factors!$F$4:$H$6200,2,FALSE)</f>
        <v>3-factor</v>
      </c>
      <c r="Z376" s="92">
        <f t="shared" si="27"/>
        <v>163670.12976000004</v>
      </c>
      <c r="AA376" s="92">
        <f t="shared" si="28"/>
        <v>1329670.4702399997</v>
      </c>
      <c r="AB376" s="92">
        <f t="shared" si="29"/>
        <v>1493340.5999999996</v>
      </c>
    </row>
    <row r="377" spans="1:28" ht="15.75" thickBot="1" x14ac:dyDescent="0.3">
      <c r="A377" s="141" t="s">
        <v>943</v>
      </c>
      <c r="B377" s="4" t="s">
        <v>188</v>
      </c>
      <c r="C377" s="4" t="s">
        <v>189</v>
      </c>
      <c r="D377" s="4" t="s">
        <v>959</v>
      </c>
      <c r="E377" s="4" t="s">
        <v>960</v>
      </c>
      <c r="F377" s="4" t="s">
        <v>110</v>
      </c>
      <c r="G377" s="4" t="s">
        <v>111</v>
      </c>
      <c r="H377" s="4" t="s">
        <v>961</v>
      </c>
      <c r="I377" s="11"/>
      <c r="J377" s="10">
        <v>416.67</v>
      </c>
      <c r="K377" s="10">
        <v>416.67</v>
      </c>
      <c r="L377" s="10">
        <v>416.67</v>
      </c>
      <c r="M377" s="10">
        <v>416.67</v>
      </c>
      <c r="N377" s="10">
        <v>416.67</v>
      </c>
      <c r="O377" s="10">
        <v>3468.86</v>
      </c>
      <c r="P377" s="10">
        <v>958.68</v>
      </c>
      <c r="Q377" s="10">
        <v>416.67</v>
      </c>
      <c r="R377" s="10">
        <v>416.67</v>
      </c>
      <c r="S377" s="10">
        <v>416.67</v>
      </c>
      <c r="T377" s="10">
        <v>1250</v>
      </c>
      <c r="U377" s="125">
        <f t="shared" si="25"/>
        <v>9010.9000000000015</v>
      </c>
      <c r="W377" s="74" t="str">
        <f t="shared" si="26"/>
        <v>131004720921</v>
      </c>
      <c r="X377" s="94">
        <f>VLOOKUP(W377,Factors!$F$4:$H$6200,3,FALSE)</f>
        <v>0.10960000000000003</v>
      </c>
      <c r="Y377" s="74" t="str">
        <f>VLOOKUP(W377,Factors!$F$4:$H$6200,2,FALSE)</f>
        <v>3-factor</v>
      </c>
      <c r="Z377" s="92">
        <f t="shared" si="27"/>
        <v>987.59464000000048</v>
      </c>
      <c r="AA377" s="92">
        <f t="shared" si="28"/>
        <v>8023.3053600000012</v>
      </c>
      <c r="AB377" s="92">
        <f t="shared" si="29"/>
        <v>9010.9000000000015</v>
      </c>
    </row>
    <row r="378" spans="1:28" ht="15.75" thickBot="1" x14ac:dyDescent="0.3">
      <c r="A378" s="141" t="s">
        <v>943</v>
      </c>
      <c r="B378" s="4" t="s">
        <v>188</v>
      </c>
      <c r="C378" s="4" t="s">
        <v>189</v>
      </c>
      <c r="D378" s="4" t="s">
        <v>959</v>
      </c>
      <c r="E378" s="4" t="s">
        <v>960</v>
      </c>
      <c r="F378" s="4" t="s">
        <v>112</v>
      </c>
      <c r="G378" s="4" t="s">
        <v>113</v>
      </c>
      <c r="H378" s="4" t="s">
        <v>961</v>
      </c>
      <c r="I378" s="8">
        <v>14855.45</v>
      </c>
      <c r="J378" s="8">
        <v>14983.45</v>
      </c>
      <c r="K378" s="8">
        <v>16251.05</v>
      </c>
      <c r="L378" s="8">
        <v>18598.580000000002</v>
      </c>
      <c r="M378" s="8">
        <v>19110.419999999998</v>
      </c>
      <c r="N378" s="8">
        <v>20070.21</v>
      </c>
      <c r="O378" s="8">
        <v>20070.2</v>
      </c>
      <c r="P378" s="8">
        <v>20070.21</v>
      </c>
      <c r="Q378" s="8">
        <v>20070.21</v>
      </c>
      <c r="R378" s="8">
        <v>20070.25</v>
      </c>
      <c r="S378" s="8">
        <v>20070.18</v>
      </c>
      <c r="T378" s="8">
        <v>20070.25</v>
      </c>
      <c r="U378" s="125">
        <f t="shared" si="25"/>
        <v>224290.46</v>
      </c>
      <c r="W378" s="74" t="str">
        <f t="shared" si="26"/>
        <v>131004720921</v>
      </c>
      <c r="X378" s="94">
        <f>VLOOKUP(W378,Factors!$F$4:$H$6200,3,FALSE)</f>
        <v>0.10960000000000003</v>
      </c>
      <c r="Y378" s="74" t="str">
        <f>VLOOKUP(W378,Factors!$F$4:$H$6200,2,FALSE)</f>
        <v>3-factor</v>
      </c>
      <c r="Z378" s="92">
        <f t="shared" si="27"/>
        <v>24582.234416000007</v>
      </c>
      <c r="AA378" s="92">
        <f t="shared" si="28"/>
        <v>199708.225584</v>
      </c>
      <c r="AB378" s="92">
        <f t="shared" si="29"/>
        <v>224290.46000000002</v>
      </c>
    </row>
    <row r="379" spans="1:28" ht="15.75" thickBot="1" x14ac:dyDescent="0.3">
      <c r="A379" s="141" t="s">
        <v>943</v>
      </c>
      <c r="B379" s="4" t="s">
        <v>188</v>
      </c>
      <c r="C379" s="4" t="s">
        <v>189</v>
      </c>
      <c r="D379" s="4" t="s">
        <v>962</v>
      </c>
      <c r="E379" s="4" t="s">
        <v>963</v>
      </c>
      <c r="F379" s="4" t="s">
        <v>108</v>
      </c>
      <c r="G379" s="4" t="s">
        <v>109</v>
      </c>
      <c r="H379" s="4" t="s">
        <v>964</v>
      </c>
      <c r="I379" s="10">
        <v>10460.709999999999</v>
      </c>
      <c r="J379" s="10">
        <v>9862.9599999999991</v>
      </c>
      <c r="K379" s="10">
        <v>9132.3700000000008</v>
      </c>
      <c r="L379" s="10">
        <v>9962.58</v>
      </c>
      <c r="M379" s="10">
        <v>10502.22</v>
      </c>
      <c r="N379" s="10">
        <v>11309.58</v>
      </c>
      <c r="O379" s="10">
        <v>11309.58</v>
      </c>
      <c r="P379" s="10">
        <v>10744.1</v>
      </c>
      <c r="Q379" s="10">
        <v>8417.93</v>
      </c>
      <c r="R379" s="10">
        <v>10324.280000000001</v>
      </c>
      <c r="S379" s="10">
        <v>8739.2199999999993</v>
      </c>
      <c r="T379" s="10">
        <v>10024.4</v>
      </c>
      <c r="U379" s="125">
        <f t="shared" si="25"/>
        <v>120789.93</v>
      </c>
      <c r="W379" s="74" t="str">
        <f t="shared" si="26"/>
        <v>131004735921</v>
      </c>
      <c r="X379" s="94">
        <f>VLOOKUP(W379,Factors!$F$4:$H$6200,3,FALSE)</f>
        <v>0.10960000000000003</v>
      </c>
      <c r="Y379" s="74" t="str">
        <f>VLOOKUP(W379,Factors!$F$4:$H$6200,2,FALSE)</f>
        <v>3-factor</v>
      </c>
      <c r="Z379" s="92">
        <f t="shared" si="27"/>
        <v>13238.576328000003</v>
      </c>
      <c r="AA379" s="92">
        <f t="shared" si="28"/>
        <v>107551.353672</v>
      </c>
      <c r="AB379" s="92">
        <f t="shared" si="29"/>
        <v>120789.93</v>
      </c>
    </row>
    <row r="380" spans="1:28" ht="15.75" thickBot="1" x14ac:dyDescent="0.3">
      <c r="A380" s="141" t="s">
        <v>943</v>
      </c>
      <c r="B380" s="4" t="s">
        <v>188</v>
      </c>
      <c r="C380" s="4" t="s">
        <v>189</v>
      </c>
      <c r="D380" s="4" t="s">
        <v>962</v>
      </c>
      <c r="E380" s="4" t="s">
        <v>963</v>
      </c>
      <c r="F380" s="4" t="s">
        <v>112</v>
      </c>
      <c r="G380" s="4" t="s">
        <v>113</v>
      </c>
      <c r="H380" s="4" t="s">
        <v>964</v>
      </c>
      <c r="I380" s="8">
        <v>1495.88</v>
      </c>
      <c r="J380" s="8">
        <v>1495.88</v>
      </c>
      <c r="K380" s="8">
        <v>1495.89</v>
      </c>
      <c r="L380" s="8">
        <v>1495.87</v>
      </c>
      <c r="M380" s="8">
        <v>1495.88</v>
      </c>
      <c r="N380" s="8">
        <v>1543.76</v>
      </c>
      <c r="O380" s="8">
        <v>1543.76</v>
      </c>
      <c r="P380" s="8">
        <v>1543.76</v>
      </c>
      <c r="Q380" s="8">
        <v>1543.76</v>
      </c>
      <c r="R380" s="8">
        <v>1543.76</v>
      </c>
      <c r="S380" s="8">
        <v>1543.76</v>
      </c>
      <c r="T380" s="8">
        <v>1543.76</v>
      </c>
      <c r="U380" s="125">
        <f t="shared" si="25"/>
        <v>18285.719999999998</v>
      </c>
      <c r="W380" s="74" t="str">
        <f t="shared" si="26"/>
        <v>131004735921</v>
      </c>
      <c r="X380" s="94">
        <f>VLOOKUP(W380,Factors!$F$4:$H$6200,3,FALSE)</f>
        <v>0.10960000000000003</v>
      </c>
      <c r="Y380" s="74" t="str">
        <f>VLOOKUP(W380,Factors!$F$4:$H$6200,2,FALSE)</f>
        <v>3-factor</v>
      </c>
      <c r="Z380" s="92">
        <f t="shared" si="27"/>
        <v>2004.1149120000002</v>
      </c>
      <c r="AA380" s="92">
        <f t="shared" si="28"/>
        <v>16281.605087999997</v>
      </c>
      <c r="AB380" s="92">
        <f t="shared" si="29"/>
        <v>18285.719999999998</v>
      </c>
    </row>
    <row r="381" spans="1:28" ht="15.75" thickBot="1" x14ac:dyDescent="0.3">
      <c r="A381" s="141" t="s">
        <v>943</v>
      </c>
      <c r="B381" s="4" t="s">
        <v>461</v>
      </c>
      <c r="C381" s="4" t="s">
        <v>462</v>
      </c>
      <c r="D381" s="4" t="s">
        <v>944</v>
      </c>
      <c r="E381" s="4" t="s">
        <v>945</v>
      </c>
      <c r="F381" s="4" t="s">
        <v>108</v>
      </c>
      <c r="G381" s="4" t="s">
        <v>109</v>
      </c>
      <c r="H381" s="4" t="s">
        <v>440</v>
      </c>
      <c r="I381" s="10">
        <v>83656.05</v>
      </c>
      <c r="J381" s="10">
        <v>70135.240000000005</v>
      </c>
      <c r="K381" s="10">
        <v>70853.58</v>
      </c>
      <c r="L381" s="10">
        <v>76238.710000000006</v>
      </c>
      <c r="M381" s="10">
        <v>76906.820000000007</v>
      </c>
      <c r="N381" s="10">
        <v>84189.6</v>
      </c>
      <c r="O381" s="10">
        <v>83971.56</v>
      </c>
      <c r="P381" s="10">
        <v>76412.7</v>
      </c>
      <c r="Q381" s="10">
        <v>76363.95</v>
      </c>
      <c r="R381" s="10">
        <v>72564.38</v>
      </c>
      <c r="S381" s="10">
        <v>76089.009999999995</v>
      </c>
      <c r="T381" s="10">
        <v>66832.740000000005</v>
      </c>
      <c r="U381" s="125">
        <f t="shared" si="25"/>
        <v>914214.34</v>
      </c>
      <c r="W381" s="74" t="str">
        <f t="shared" si="26"/>
        <v>135251505921</v>
      </c>
      <c r="X381" s="94">
        <f>VLOOKUP(W381,Factors!$F$4:$H$6200,3,FALSE)</f>
        <v>0.11529999999999996</v>
      </c>
      <c r="Y381" s="74" t="str">
        <f>VLOOKUP(W381,Factors!$F$4:$H$6200,2,FALSE)</f>
        <v>customers-all</v>
      </c>
      <c r="Z381" s="92">
        <f t="shared" si="27"/>
        <v>105408.91340199996</v>
      </c>
      <c r="AA381" s="92">
        <f t="shared" si="28"/>
        <v>808805.42659799999</v>
      </c>
      <c r="AB381" s="92">
        <f t="shared" si="29"/>
        <v>914214.34</v>
      </c>
    </row>
    <row r="382" spans="1:28" ht="15.75" thickBot="1" x14ac:dyDescent="0.3">
      <c r="A382" s="141" t="s">
        <v>943</v>
      </c>
      <c r="B382" s="4" t="s">
        <v>461</v>
      </c>
      <c r="C382" s="4" t="s">
        <v>462</v>
      </c>
      <c r="D382" s="4" t="s">
        <v>944</v>
      </c>
      <c r="E382" s="4" t="s">
        <v>945</v>
      </c>
      <c r="F382" s="4" t="s">
        <v>112</v>
      </c>
      <c r="G382" s="4" t="s">
        <v>113</v>
      </c>
      <c r="H382" s="4" t="s">
        <v>440</v>
      </c>
      <c r="I382" s="8">
        <v>11999.89</v>
      </c>
      <c r="J382" s="8">
        <v>12075.58</v>
      </c>
      <c r="K382" s="8">
        <v>12170.8</v>
      </c>
      <c r="L382" s="8">
        <v>12170.67</v>
      </c>
      <c r="M382" s="8">
        <v>12170.79</v>
      </c>
      <c r="N382" s="8">
        <v>12299.83</v>
      </c>
      <c r="O382" s="8">
        <v>11554.48</v>
      </c>
      <c r="P382" s="8">
        <v>11554.5</v>
      </c>
      <c r="Q382" s="8">
        <v>11554.46</v>
      </c>
      <c r="R382" s="8">
        <v>11554.49</v>
      </c>
      <c r="S382" s="8">
        <v>11554.48</v>
      </c>
      <c r="T382" s="8">
        <v>11554.45</v>
      </c>
      <c r="U382" s="125">
        <f t="shared" si="25"/>
        <v>142214.42000000001</v>
      </c>
      <c r="W382" s="74" t="str">
        <f t="shared" si="26"/>
        <v>135251505921</v>
      </c>
      <c r="X382" s="94">
        <f>VLOOKUP(W382,Factors!$F$4:$H$6200,3,FALSE)</f>
        <v>0.11529999999999996</v>
      </c>
      <c r="Y382" s="74" t="str">
        <f>VLOOKUP(W382,Factors!$F$4:$H$6200,2,FALSE)</f>
        <v>customers-all</v>
      </c>
      <c r="Z382" s="92">
        <f t="shared" si="27"/>
        <v>16397.322625999994</v>
      </c>
      <c r="AA382" s="92">
        <f t="shared" si="28"/>
        <v>125817.09737400002</v>
      </c>
      <c r="AB382" s="92">
        <f t="shared" si="29"/>
        <v>142214.42000000001</v>
      </c>
    </row>
    <row r="383" spans="1:28" ht="15.75" thickBot="1" x14ac:dyDescent="0.3">
      <c r="A383" s="141" t="s">
        <v>943</v>
      </c>
      <c r="B383" s="4" t="s">
        <v>987</v>
      </c>
      <c r="C383" s="4" t="s">
        <v>988</v>
      </c>
      <c r="D383" s="4" t="s">
        <v>944</v>
      </c>
      <c r="E383" s="4" t="s">
        <v>945</v>
      </c>
      <c r="F383" s="4" t="s">
        <v>108</v>
      </c>
      <c r="G383" s="4" t="s">
        <v>109</v>
      </c>
      <c r="H383" s="4" t="s">
        <v>440</v>
      </c>
      <c r="I383" s="8">
        <v>13199</v>
      </c>
      <c r="J383" s="8">
        <v>8279.3700000000008</v>
      </c>
      <c r="K383" s="8">
        <v>7149.46</v>
      </c>
      <c r="L383" s="8">
        <v>12599.05</v>
      </c>
      <c r="M383" s="8">
        <v>12539.05</v>
      </c>
      <c r="N383" s="8">
        <v>13661</v>
      </c>
      <c r="O383" s="8">
        <v>13661</v>
      </c>
      <c r="P383" s="8">
        <v>12977.95</v>
      </c>
      <c r="Q383" s="8">
        <v>13661</v>
      </c>
      <c r="R383" s="8">
        <v>13040.05</v>
      </c>
      <c r="S383" s="8">
        <v>5743.83</v>
      </c>
      <c r="T383" s="8">
        <v>11798.14</v>
      </c>
      <c r="U383" s="125">
        <f t="shared" si="25"/>
        <v>138308.90000000002</v>
      </c>
      <c r="W383" s="74" t="str">
        <f t="shared" si="26"/>
        <v>154921505921</v>
      </c>
      <c r="X383" s="94">
        <f>VLOOKUP(W383,Factors!$F$4:$H$6200,3,FALSE)</f>
        <v>0.10960000000000003</v>
      </c>
      <c r="Y383" s="74" t="str">
        <f>VLOOKUP(W383,Factors!$F$4:$H$6200,2,FALSE)</f>
        <v>3-factor</v>
      </c>
      <c r="Z383" s="92">
        <f t="shared" si="27"/>
        <v>15158.655440000006</v>
      </c>
      <c r="AA383" s="92">
        <f t="shared" si="28"/>
        <v>123150.24456000002</v>
      </c>
      <c r="AB383" s="92">
        <f t="shared" si="29"/>
        <v>138308.90000000002</v>
      </c>
    </row>
    <row r="384" spans="1:28" ht="15.75" thickBot="1" x14ac:dyDescent="0.3">
      <c r="A384" s="141" t="s">
        <v>943</v>
      </c>
      <c r="B384" s="4" t="s">
        <v>987</v>
      </c>
      <c r="C384" s="4" t="s">
        <v>988</v>
      </c>
      <c r="D384" s="4" t="s">
        <v>944</v>
      </c>
      <c r="E384" s="4" t="s">
        <v>945</v>
      </c>
      <c r="F384" s="4" t="s">
        <v>112</v>
      </c>
      <c r="G384" s="4" t="s">
        <v>113</v>
      </c>
      <c r="H384" s="4" t="s">
        <v>440</v>
      </c>
      <c r="I384" s="10">
        <v>1801.66</v>
      </c>
      <c r="J384" s="10">
        <v>1801.64</v>
      </c>
      <c r="K384" s="10">
        <v>1801.67</v>
      </c>
      <c r="L384" s="10">
        <v>1801.66</v>
      </c>
      <c r="M384" s="10">
        <v>1801.66</v>
      </c>
      <c r="N384" s="10">
        <v>1864.72</v>
      </c>
      <c r="O384" s="10">
        <v>1864.72</v>
      </c>
      <c r="P384" s="10">
        <v>1864.72</v>
      </c>
      <c r="Q384" s="10">
        <v>1864.72</v>
      </c>
      <c r="R384" s="10">
        <v>1864.72</v>
      </c>
      <c r="S384" s="10">
        <v>1864.73</v>
      </c>
      <c r="T384" s="10">
        <v>1864.72</v>
      </c>
      <c r="U384" s="125">
        <f t="shared" si="25"/>
        <v>22061.34</v>
      </c>
      <c r="W384" s="74" t="str">
        <f t="shared" si="26"/>
        <v>154921505921</v>
      </c>
      <c r="X384" s="94">
        <f>VLOOKUP(W384,Factors!$F$4:$H$6200,3,FALSE)</f>
        <v>0.10960000000000003</v>
      </c>
      <c r="Y384" s="74" t="str">
        <f>VLOOKUP(W384,Factors!$F$4:$H$6200,2,FALSE)</f>
        <v>3-factor</v>
      </c>
      <c r="Z384" s="92">
        <f t="shared" si="27"/>
        <v>2417.9228640000006</v>
      </c>
      <c r="AA384" s="92">
        <f t="shared" si="28"/>
        <v>19643.417136</v>
      </c>
      <c r="AB384" s="92">
        <f t="shared" si="29"/>
        <v>22061.34</v>
      </c>
    </row>
    <row r="385" spans="1:28" ht="15.75" thickBot="1" x14ac:dyDescent="0.3">
      <c r="A385" s="141" t="s">
        <v>943</v>
      </c>
      <c r="B385" s="4" t="s">
        <v>846</v>
      </c>
      <c r="C385" s="4" t="s">
        <v>847</v>
      </c>
      <c r="D385" s="4" t="s">
        <v>944</v>
      </c>
      <c r="E385" s="4" t="s">
        <v>945</v>
      </c>
      <c r="F385" s="4" t="s">
        <v>108</v>
      </c>
      <c r="G385" s="4" t="s">
        <v>109</v>
      </c>
      <c r="H385" s="4" t="s">
        <v>440</v>
      </c>
      <c r="I385" s="10">
        <v>39418.730000000003</v>
      </c>
      <c r="J385" s="10">
        <v>39230.410000000003</v>
      </c>
      <c r="K385" s="10">
        <v>37673.75</v>
      </c>
      <c r="L385" s="10">
        <v>48162.43</v>
      </c>
      <c r="M385" s="10">
        <v>52267.39</v>
      </c>
      <c r="N385" s="10">
        <v>53656.73</v>
      </c>
      <c r="O385" s="10">
        <v>54234.5</v>
      </c>
      <c r="P385" s="10">
        <v>51914.74</v>
      </c>
      <c r="Q385" s="10">
        <v>54378.17</v>
      </c>
      <c r="R385" s="10">
        <v>46658.77</v>
      </c>
      <c r="S385" s="10">
        <v>48155.25</v>
      </c>
      <c r="T385" s="10">
        <v>46395.63</v>
      </c>
      <c r="U385" s="125">
        <f t="shared" si="25"/>
        <v>572146.5</v>
      </c>
      <c r="W385" s="74" t="str">
        <f t="shared" si="26"/>
        <v>155081505921</v>
      </c>
      <c r="X385" s="94">
        <f>VLOOKUP(W385,Factors!$F$4:$H$6200,3,FALSE)</f>
        <v>0.10960000000000003</v>
      </c>
      <c r="Y385" s="74" t="str">
        <f>VLOOKUP(W385,Factors!$F$4:$H$6200,2,FALSE)</f>
        <v>3-factor</v>
      </c>
      <c r="Z385" s="92">
        <f t="shared" si="27"/>
        <v>62707.25640000002</v>
      </c>
      <c r="AA385" s="92">
        <f t="shared" si="28"/>
        <v>509439.24359999999</v>
      </c>
      <c r="AB385" s="92">
        <f t="shared" si="29"/>
        <v>572146.5</v>
      </c>
    </row>
    <row r="386" spans="1:28" ht="15.75" thickBot="1" x14ac:dyDescent="0.3">
      <c r="A386" s="141" t="s">
        <v>943</v>
      </c>
      <c r="B386" s="4" t="s">
        <v>846</v>
      </c>
      <c r="C386" s="4" t="s">
        <v>847</v>
      </c>
      <c r="D386" s="4" t="s">
        <v>944</v>
      </c>
      <c r="E386" s="4" t="s">
        <v>945</v>
      </c>
      <c r="F386" s="4" t="s">
        <v>110</v>
      </c>
      <c r="G386" s="4" t="s">
        <v>111</v>
      </c>
      <c r="H386" s="4" t="s">
        <v>440</v>
      </c>
      <c r="I386" s="7"/>
      <c r="J386" s="7"/>
      <c r="K386" s="7"/>
      <c r="L386" s="7"/>
      <c r="M386" s="7"/>
      <c r="N386" s="8">
        <v>10000</v>
      </c>
      <c r="O386" s="8">
        <v>-6666.67</v>
      </c>
      <c r="P386" s="8">
        <v>833.33</v>
      </c>
      <c r="Q386" s="8">
        <v>833.33</v>
      </c>
      <c r="R386" s="8">
        <v>833.33</v>
      </c>
      <c r="S386" s="8">
        <v>833.33</v>
      </c>
      <c r="T386" s="8">
        <v>833.33</v>
      </c>
      <c r="U386" s="125">
        <f t="shared" si="25"/>
        <v>7499.98</v>
      </c>
      <c r="W386" s="74" t="str">
        <f t="shared" si="26"/>
        <v>155081505921</v>
      </c>
      <c r="X386" s="94">
        <f>VLOOKUP(W386,Factors!$F$4:$H$6200,3,FALSE)</f>
        <v>0.10960000000000003</v>
      </c>
      <c r="Y386" s="74" t="str">
        <f>VLOOKUP(W386,Factors!$F$4:$H$6200,2,FALSE)</f>
        <v>3-factor</v>
      </c>
      <c r="Z386" s="92">
        <f t="shared" si="27"/>
        <v>821.99780800000019</v>
      </c>
      <c r="AA386" s="92">
        <f t="shared" si="28"/>
        <v>6677.9821919999995</v>
      </c>
      <c r="AB386" s="92">
        <f t="shared" si="29"/>
        <v>7499.98</v>
      </c>
    </row>
    <row r="387" spans="1:28" ht="15.75" thickBot="1" x14ac:dyDescent="0.3">
      <c r="A387" s="141" t="s">
        <v>943</v>
      </c>
      <c r="B387" s="4" t="s">
        <v>846</v>
      </c>
      <c r="C387" s="4" t="s">
        <v>847</v>
      </c>
      <c r="D387" s="4" t="s">
        <v>944</v>
      </c>
      <c r="E387" s="4" t="s">
        <v>945</v>
      </c>
      <c r="F387" s="4" t="s">
        <v>112</v>
      </c>
      <c r="G387" s="4" t="s">
        <v>113</v>
      </c>
      <c r="H387" s="4" t="s">
        <v>440</v>
      </c>
      <c r="I387" s="10">
        <v>5513.9</v>
      </c>
      <c r="J387" s="10">
        <v>6348.06</v>
      </c>
      <c r="K387" s="10">
        <v>6447.6</v>
      </c>
      <c r="L387" s="10">
        <v>7542.44</v>
      </c>
      <c r="M387" s="10">
        <v>7542.45</v>
      </c>
      <c r="N387" s="10">
        <v>7758.35</v>
      </c>
      <c r="O387" s="10">
        <v>7758.31</v>
      </c>
      <c r="P387" s="10">
        <v>7758.31</v>
      </c>
      <c r="Q387" s="10">
        <v>7758.31</v>
      </c>
      <c r="R387" s="10">
        <v>7758.31</v>
      </c>
      <c r="S387" s="10">
        <v>7758.31</v>
      </c>
      <c r="T387" s="10">
        <v>7758.31</v>
      </c>
      <c r="U387" s="125">
        <f t="shared" si="25"/>
        <v>87702.659999999989</v>
      </c>
      <c r="W387" s="74" t="str">
        <f t="shared" si="26"/>
        <v>155081505921</v>
      </c>
      <c r="X387" s="94">
        <f>VLOOKUP(W387,Factors!$F$4:$H$6200,3,FALSE)</f>
        <v>0.10960000000000003</v>
      </c>
      <c r="Y387" s="74" t="str">
        <f>VLOOKUP(W387,Factors!$F$4:$H$6200,2,FALSE)</f>
        <v>3-factor</v>
      </c>
      <c r="Z387" s="92">
        <f t="shared" si="27"/>
        <v>9612.2115360000007</v>
      </c>
      <c r="AA387" s="92">
        <f t="shared" si="28"/>
        <v>78090.448463999986</v>
      </c>
      <c r="AB387" s="92">
        <f t="shared" si="29"/>
        <v>87702.659999999989</v>
      </c>
    </row>
    <row r="388" spans="1:28" ht="15.75" thickBot="1" x14ac:dyDescent="0.3">
      <c r="A388" s="141" t="s">
        <v>943</v>
      </c>
      <c r="B388" s="4" t="s">
        <v>725</v>
      </c>
      <c r="C388" s="4" t="s">
        <v>726</v>
      </c>
      <c r="D388" s="4" t="s">
        <v>944</v>
      </c>
      <c r="E388" s="4" t="s">
        <v>945</v>
      </c>
      <c r="F388" s="4" t="s">
        <v>108</v>
      </c>
      <c r="G388" s="4" t="s">
        <v>109</v>
      </c>
      <c r="H388" s="4" t="s">
        <v>440</v>
      </c>
      <c r="I388" s="8">
        <v>45067.62</v>
      </c>
      <c r="J388" s="8">
        <v>50342.27</v>
      </c>
      <c r="K388" s="8">
        <v>49321.7</v>
      </c>
      <c r="L388" s="8">
        <v>53053.48</v>
      </c>
      <c r="M388" s="8">
        <v>53122.79</v>
      </c>
      <c r="N388" s="8">
        <v>50899.66</v>
      </c>
      <c r="O388" s="8">
        <v>51144.01</v>
      </c>
      <c r="P388" s="8">
        <v>48663.11</v>
      </c>
      <c r="Q388" s="8">
        <v>51358.12</v>
      </c>
      <c r="R388" s="8">
        <v>43921.23</v>
      </c>
      <c r="S388" s="8">
        <v>44545.99</v>
      </c>
      <c r="T388" s="8">
        <v>43807.43</v>
      </c>
      <c r="U388" s="125">
        <f t="shared" si="25"/>
        <v>585247.41</v>
      </c>
      <c r="W388" s="74" t="str">
        <f t="shared" si="26"/>
        <v>163001505921</v>
      </c>
      <c r="X388" s="94">
        <f>VLOOKUP(W388,Factors!$F$4:$H$6200,3,FALSE)</f>
        <v>0.10960000000000003</v>
      </c>
      <c r="Y388" s="74" t="str">
        <f>VLOOKUP(W388,Factors!$F$4:$H$6200,2,FALSE)</f>
        <v>3-factor</v>
      </c>
      <c r="Z388" s="92">
        <f t="shared" si="27"/>
        <v>64143.116136000019</v>
      </c>
      <c r="AA388" s="92">
        <f t="shared" si="28"/>
        <v>521104.29386400001</v>
      </c>
      <c r="AB388" s="92">
        <f t="shared" si="29"/>
        <v>585247.41</v>
      </c>
    </row>
    <row r="389" spans="1:28" ht="15.75" thickBot="1" x14ac:dyDescent="0.3">
      <c r="A389" s="141" t="s">
        <v>943</v>
      </c>
      <c r="B389" s="4" t="s">
        <v>725</v>
      </c>
      <c r="C389" s="4" t="s">
        <v>726</v>
      </c>
      <c r="D389" s="4" t="s">
        <v>944</v>
      </c>
      <c r="E389" s="4" t="s">
        <v>945</v>
      </c>
      <c r="F389" s="4" t="s">
        <v>535</v>
      </c>
      <c r="G389" s="4" t="s">
        <v>536</v>
      </c>
      <c r="H389" s="4" t="s">
        <v>440</v>
      </c>
      <c r="I389" s="11"/>
      <c r="J389" s="11"/>
      <c r="K389" s="10">
        <v>-10454.64</v>
      </c>
      <c r="L389" s="11"/>
      <c r="M389" s="11"/>
      <c r="N389" s="11"/>
      <c r="O389" s="11"/>
      <c r="P389" s="11"/>
      <c r="Q389" s="11"/>
      <c r="R389" s="11"/>
      <c r="S389" s="11"/>
      <c r="T389" s="11"/>
      <c r="U389" s="125">
        <f t="shared" si="25"/>
        <v>-10454.64</v>
      </c>
      <c r="W389" s="74" t="str">
        <f t="shared" si="26"/>
        <v>163001505921</v>
      </c>
      <c r="X389" s="94">
        <f>VLOOKUP(W389,Factors!$F$4:$H$6200,3,FALSE)</f>
        <v>0.10960000000000003</v>
      </c>
      <c r="Y389" s="74" t="str">
        <f>VLOOKUP(W389,Factors!$F$4:$H$6200,2,FALSE)</f>
        <v>3-factor</v>
      </c>
      <c r="Z389" s="92">
        <f t="shared" si="27"/>
        <v>-1145.8285440000002</v>
      </c>
      <c r="AA389" s="92">
        <f t="shared" si="28"/>
        <v>-9308.8114559999995</v>
      </c>
      <c r="AB389" s="92">
        <f t="shared" si="29"/>
        <v>-10454.64</v>
      </c>
    </row>
    <row r="390" spans="1:28" ht="15.75" thickBot="1" x14ac:dyDescent="0.3">
      <c r="A390" s="141" t="s">
        <v>943</v>
      </c>
      <c r="B390" s="4" t="s">
        <v>725</v>
      </c>
      <c r="C390" s="4" t="s">
        <v>726</v>
      </c>
      <c r="D390" s="4" t="s">
        <v>944</v>
      </c>
      <c r="E390" s="4" t="s">
        <v>945</v>
      </c>
      <c r="F390" s="4" t="s">
        <v>112</v>
      </c>
      <c r="G390" s="4" t="s">
        <v>113</v>
      </c>
      <c r="H390" s="4" t="s">
        <v>440</v>
      </c>
      <c r="I390" s="8">
        <v>7109.05</v>
      </c>
      <c r="J390" s="8">
        <v>8188.16</v>
      </c>
      <c r="K390" s="8">
        <v>9208.7900000000009</v>
      </c>
      <c r="L390" s="8">
        <v>8104.95</v>
      </c>
      <c r="M390" s="8">
        <v>7553.3</v>
      </c>
      <c r="N390" s="8">
        <v>7147.68</v>
      </c>
      <c r="O390" s="8">
        <v>7147.7</v>
      </c>
      <c r="P390" s="8">
        <v>7147.68</v>
      </c>
      <c r="Q390" s="8">
        <v>7147.7</v>
      </c>
      <c r="R390" s="8">
        <v>7147.71</v>
      </c>
      <c r="S390" s="8">
        <v>7147.67</v>
      </c>
      <c r="T390" s="8">
        <v>7147.65</v>
      </c>
      <c r="U390" s="125">
        <f t="shared" si="25"/>
        <v>90198.04</v>
      </c>
      <c r="W390" s="74" t="str">
        <f t="shared" si="26"/>
        <v>163001505921</v>
      </c>
      <c r="X390" s="94">
        <f>VLOOKUP(W390,Factors!$F$4:$H$6200,3,FALSE)</f>
        <v>0.10960000000000003</v>
      </c>
      <c r="Y390" s="74" t="str">
        <f>VLOOKUP(W390,Factors!$F$4:$H$6200,2,FALSE)</f>
        <v>3-factor</v>
      </c>
      <c r="Z390" s="92">
        <f t="shared" si="27"/>
        <v>9885.7051840000022</v>
      </c>
      <c r="AA390" s="92">
        <f t="shared" si="28"/>
        <v>80312.334815999988</v>
      </c>
      <c r="AB390" s="92">
        <f t="shared" si="29"/>
        <v>90198.04</v>
      </c>
    </row>
    <row r="391" spans="1:28" ht="15.75" thickBot="1" x14ac:dyDescent="0.3">
      <c r="A391" s="141" t="s">
        <v>943</v>
      </c>
      <c r="B391" s="4" t="s">
        <v>1022</v>
      </c>
      <c r="C391" s="4" t="s">
        <v>1023</v>
      </c>
      <c r="D391" s="4" t="s">
        <v>944</v>
      </c>
      <c r="E391" s="4" t="s">
        <v>945</v>
      </c>
      <c r="F391" s="4" t="s">
        <v>108</v>
      </c>
      <c r="G391" s="4" t="s">
        <v>109</v>
      </c>
      <c r="H391" s="4" t="s">
        <v>440</v>
      </c>
      <c r="I391" s="8">
        <v>8680.26</v>
      </c>
      <c r="J391" s="8">
        <v>5839.44</v>
      </c>
      <c r="K391" s="8">
        <v>7956.9</v>
      </c>
      <c r="L391" s="8">
        <v>7562.34</v>
      </c>
      <c r="M391" s="8">
        <v>8680.26</v>
      </c>
      <c r="N391" s="8">
        <v>8988.42</v>
      </c>
      <c r="O391" s="8">
        <v>8988.42</v>
      </c>
      <c r="P391" s="8">
        <v>8539</v>
      </c>
      <c r="Q391" s="8">
        <v>8988.42</v>
      </c>
      <c r="R391" s="8">
        <v>7796.77</v>
      </c>
      <c r="S391" s="8">
        <v>5532.66</v>
      </c>
      <c r="T391" s="8">
        <v>8579.85</v>
      </c>
      <c r="U391" s="125">
        <f t="shared" si="25"/>
        <v>96132.74</v>
      </c>
      <c r="W391" s="74" t="str">
        <f t="shared" si="26"/>
        <v>164001505921</v>
      </c>
      <c r="X391" s="94">
        <f>VLOOKUP(W391,Factors!$F$4:$H$6200,3,FALSE)</f>
        <v>0.10960000000000003</v>
      </c>
      <c r="Y391" s="74" t="str">
        <f>VLOOKUP(W391,Factors!$F$4:$H$6200,2,FALSE)</f>
        <v>3-factor</v>
      </c>
      <c r="Z391" s="92">
        <f t="shared" si="27"/>
        <v>10536.148304000004</v>
      </c>
      <c r="AA391" s="92">
        <f t="shared" si="28"/>
        <v>85596.591696000003</v>
      </c>
      <c r="AB391" s="92">
        <f t="shared" si="29"/>
        <v>96132.74</v>
      </c>
    </row>
    <row r="392" spans="1:28" ht="15.75" thickBot="1" x14ac:dyDescent="0.3">
      <c r="A392" s="141" t="s">
        <v>943</v>
      </c>
      <c r="B392" s="4" t="s">
        <v>1022</v>
      </c>
      <c r="C392" s="4" t="s">
        <v>1023</v>
      </c>
      <c r="D392" s="4" t="s">
        <v>944</v>
      </c>
      <c r="E392" s="4" t="s">
        <v>945</v>
      </c>
      <c r="F392" s="4" t="s">
        <v>118</v>
      </c>
      <c r="G392" s="4" t="s">
        <v>119</v>
      </c>
      <c r="H392" s="4" t="s">
        <v>440</v>
      </c>
      <c r="I392" s="11"/>
      <c r="J392" s="11"/>
      <c r="K392" s="11"/>
      <c r="L392" s="11"/>
      <c r="M392" s="11"/>
      <c r="N392" s="11"/>
      <c r="O392" s="11"/>
      <c r="P392" s="10">
        <v>241.52</v>
      </c>
      <c r="Q392" s="11"/>
      <c r="R392" s="11"/>
      <c r="S392" s="11"/>
      <c r="T392" s="11"/>
      <c r="U392" s="125">
        <f t="shared" ref="U392:U455" si="30">SUM(I392:T392)</f>
        <v>241.52</v>
      </c>
      <c r="W392" s="74" t="str">
        <f t="shared" ref="W392:W455" si="31">CONCATENATE(B392,RIGHT(D392,4),A392)</f>
        <v>164001505921</v>
      </c>
      <c r="X392" s="94">
        <f>VLOOKUP(W392,Factors!$F$4:$H$6200,3,FALSE)</f>
        <v>0.10960000000000003</v>
      </c>
      <c r="Y392" s="74" t="str">
        <f>VLOOKUP(W392,Factors!$F$4:$H$6200,2,FALSE)</f>
        <v>3-factor</v>
      </c>
      <c r="Z392" s="92">
        <f t="shared" ref="Z392:Z455" si="32">U392*X392</f>
        <v>26.470592000000007</v>
      </c>
      <c r="AA392" s="92">
        <f t="shared" ref="AA392:AA455" si="33">U392-Z392</f>
        <v>215.049408</v>
      </c>
      <c r="AB392" s="92">
        <f t="shared" ref="AB392:AB455" si="34">Z392+AA392</f>
        <v>241.52</v>
      </c>
    </row>
    <row r="393" spans="1:28" ht="15.75" thickBot="1" x14ac:dyDescent="0.3">
      <c r="A393" s="141" t="s">
        <v>943</v>
      </c>
      <c r="B393" s="4" t="s">
        <v>1022</v>
      </c>
      <c r="C393" s="4" t="s">
        <v>1023</v>
      </c>
      <c r="D393" s="4" t="s">
        <v>944</v>
      </c>
      <c r="E393" s="4" t="s">
        <v>945</v>
      </c>
      <c r="F393" s="4" t="s">
        <v>120</v>
      </c>
      <c r="G393" s="4" t="s">
        <v>121</v>
      </c>
      <c r="H393" s="4" t="s">
        <v>440</v>
      </c>
      <c r="I393" s="8">
        <v>10918.25</v>
      </c>
      <c r="J393" s="8">
        <v>7348.25</v>
      </c>
      <c r="K393" s="8">
        <v>8875.86</v>
      </c>
      <c r="L393" s="8">
        <v>10626.88</v>
      </c>
      <c r="M393" s="8">
        <v>8211.68</v>
      </c>
      <c r="N393" s="8">
        <v>10309.89</v>
      </c>
      <c r="O393" s="8">
        <v>10596.69</v>
      </c>
      <c r="P393" s="8">
        <v>8936.24</v>
      </c>
      <c r="Q393" s="8">
        <v>8313.2999999999993</v>
      </c>
      <c r="R393" s="8">
        <v>10591.76</v>
      </c>
      <c r="S393" s="8">
        <v>7635.92</v>
      </c>
      <c r="T393" s="8">
        <v>10068.33</v>
      </c>
      <c r="U393" s="125">
        <f t="shared" si="30"/>
        <v>112433.05</v>
      </c>
      <c r="W393" s="74" t="str">
        <f t="shared" si="31"/>
        <v>164001505921</v>
      </c>
      <c r="X393" s="94">
        <f>VLOOKUP(W393,Factors!$F$4:$H$6200,3,FALSE)</f>
        <v>0.10960000000000003</v>
      </c>
      <c r="Y393" s="74" t="str">
        <f>VLOOKUP(W393,Factors!$F$4:$H$6200,2,FALSE)</f>
        <v>3-factor</v>
      </c>
      <c r="Z393" s="92">
        <f t="shared" si="32"/>
        <v>12322.662280000004</v>
      </c>
      <c r="AA393" s="92">
        <f t="shared" si="33"/>
        <v>100110.38772</v>
      </c>
      <c r="AB393" s="92">
        <f t="shared" si="34"/>
        <v>112433.05</v>
      </c>
    </row>
    <row r="394" spans="1:28" ht="15.75" thickBot="1" x14ac:dyDescent="0.3">
      <c r="A394" s="141" t="s">
        <v>943</v>
      </c>
      <c r="B394" s="4" t="s">
        <v>1022</v>
      </c>
      <c r="C394" s="4" t="s">
        <v>1023</v>
      </c>
      <c r="D394" s="4" t="s">
        <v>944</v>
      </c>
      <c r="E394" s="4" t="s">
        <v>945</v>
      </c>
      <c r="F394" s="4" t="s">
        <v>122</v>
      </c>
      <c r="G394" s="4" t="s">
        <v>123</v>
      </c>
      <c r="H394" s="4" t="s">
        <v>440</v>
      </c>
      <c r="I394" s="10">
        <v>296.88</v>
      </c>
      <c r="J394" s="10">
        <v>120.75</v>
      </c>
      <c r="K394" s="10">
        <v>280</v>
      </c>
      <c r="L394" s="10">
        <v>251.77</v>
      </c>
      <c r="M394" s="10">
        <v>497</v>
      </c>
      <c r="N394" s="10">
        <v>353.22</v>
      </c>
      <c r="O394" s="10">
        <v>650.95000000000005</v>
      </c>
      <c r="P394" s="10">
        <v>1085.4100000000001</v>
      </c>
      <c r="Q394" s="10">
        <v>470.62</v>
      </c>
      <c r="R394" s="10">
        <v>228</v>
      </c>
      <c r="S394" s="10">
        <v>228</v>
      </c>
      <c r="T394" s="10">
        <v>978.2</v>
      </c>
      <c r="U394" s="125">
        <f t="shared" si="30"/>
        <v>5440.8</v>
      </c>
      <c r="W394" s="74" t="str">
        <f t="shared" si="31"/>
        <v>164001505921</v>
      </c>
      <c r="X394" s="94">
        <f>VLOOKUP(W394,Factors!$F$4:$H$6200,3,FALSE)</f>
        <v>0.10960000000000003</v>
      </c>
      <c r="Y394" s="74" t="str">
        <f>VLOOKUP(W394,Factors!$F$4:$H$6200,2,FALSE)</f>
        <v>3-factor</v>
      </c>
      <c r="Z394" s="92">
        <f t="shared" si="32"/>
        <v>596.31168000000014</v>
      </c>
      <c r="AA394" s="92">
        <f t="shared" si="33"/>
        <v>4844.4883200000004</v>
      </c>
      <c r="AB394" s="92">
        <f t="shared" si="34"/>
        <v>5440.8</v>
      </c>
    </row>
    <row r="395" spans="1:28" ht="15.75" thickBot="1" x14ac:dyDescent="0.3">
      <c r="A395" s="141" t="s">
        <v>943</v>
      </c>
      <c r="B395" s="4" t="s">
        <v>1022</v>
      </c>
      <c r="C395" s="4" t="s">
        <v>1023</v>
      </c>
      <c r="D395" s="4" t="s">
        <v>944</v>
      </c>
      <c r="E395" s="4" t="s">
        <v>945</v>
      </c>
      <c r="F395" s="4" t="s">
        <v>112</v>
      </c>
      <c r="G395" s="4" t="s">
        <v>113</v>
      </c>
      <c r="H395" s="4" t="s">
        <v>440</v>
      </c>
      <c r="I395" s="8">
        <v>2679.4</v>
      </c>
      <c r="J395" s="8">
        <v>2554.9</v>
      </c>
      <c r="K395" s="8">
        <v>2639.89</v>
      </c>
      <c r="L395" s="8">
        <v>2704.22</v>
      </c>
      <c r="M395" s="8">
        <v>2511.86</v>
      </c>
      <c r="N395" s="8">
        <v>2677.6</v>
      </c>
      <c r="O395" s="8">
        <v>2677.6</v>
      </c>
      <c r="P395" s="8">
        <v>2613.3000000000002</v>
      </c>
      <c r="Q395" s="8">
        <v>2714.4</v>
      </c>
      <c r="R395" s="8">
        <v>2775.08</v>
      </c>
      <c r="S395" s="8">
        <v>2640.6</v>
      </c>
      <c r="T395" s="8">
        <v>2707.85</v>
      </c>
      <c r="U395" s="125">
        <f t="shared" si="30"/>
        <v>31896.699999999997</v>
      </c>
      <c r="W395" s="74" t="str">
        <f t="shared" si="31"/>
        <v>164001505921</v>
      </c>
      <c r="X395" s="94">
        <f>VLOOKUP(W395,Factors!$F$4:$H$6200,3,FALSE)</f>
        <v>0.10960000000000003</v>
      </c>
      <c r="Y395" s="74" t="str">
        <f>VLOOKUP(W395,Factors!$F$4:$H$6200,2,FALSE)</f>
        <v>3-factor</v>
      </c>
      <c r="Z395" s="92">
        <f t="shared" si="32"/>
        <v>3495.8783200000007</v>
      </c>
      <c r="AA395" s="92">
        <f t="shared" si="33"/>
        <v>28400.821679999997</v>
      </c>
      <c r="AB395" s="92">
        <f t="shared" si="34"/>
        <v>31896.699999999997</v>
      </c>
    </row>
    <row r="396" spans="1:28" ht="15.75" thickBot="1" x14ac:dyDescent="0.3">
      <c r="A396" s="141" t="s">
        <v>943</v>
      </c>
      <c r="B396" s="4" t="s">
        <v>1022</v>
      </c>
      <c r="C396" s="4" t="s">
        <v>1023</v>
      </c>
      <c r="D396" s="4" t="s">
        <v>1029</v>
      </c>
      <c r="E396" s="4" t="s">
        <v>1030</v>
      </c>
      <c r="F396" s="4" t="s">
        <v>118</v>
      </c>
      <c r="G396" s="4" t="s">
        <v>119</v>
      </c>
      <c r="H396" s="4" t="s">
        <v>1031</v>
      </c>
      <c r="I396" s="11"/>
      <c r="J396" s="10">
        <v>386.75</v>
      </c>
      <c r="K396" s="14">
        <v>0</v>
      </c>
      <c r="L396" s="11"/>
      <c r="M396" s="11"/>
      <c r="N396" s="11"/>
      <c r="O396" s="11"/>
      <c r="P396" s="11"/>
      <c r="Q396" s="11"/>
      <c r="R396" s="11"/>
      <c r="S396" s="11"/>
      <c r="T396" s="11"/>
      <c r="U396" s="125">
        <f t="shared" si="30"/>
        <v>386.75</v>
      </c>
      <c r="W396" s="74" t="str">
        <f t="shared" si="31"/>
        <v>164004930921</v>
      </c>
      <c r="X396" s="94">
        <f>VLOOKUP(W396,Factors!$F$4:$H$6200,3,FALSE)</f>
        <v>0.10960000000000003</v>
      </c>
      <c r="Y396" s="74" t="str">
        <f>VLOOKUP(W396,Factors!$F$4:$H$6200,2,FALSE)</f>
        <v>3-factor</v>
      </c>
      <c r="Z396" s="92">
        <f t="shared" si="32"/>
        <v>42.387800000000013</v>
      </c>
      <c r="AA396" s="92">
        <f t="shared" si="33"/>
        <v>344.36219999999997</v>
      </c>
      <c r="AB396" s="92">
        <f t="shared" si="34"/>
        <v>386.75</v>
      </c>
    </row>
    <row r="397" spans="1:28" ht="15.75" thickBot="1" x14ac:dyDescent="0.3">
      <c r="A397" s="141" t="s">
        <v>943</v>
      </c>
      <c r="B397" s="4" t="s">
        <v>1022</v>
      </c>
      <c r="C397" s="4" t="s">
        <v>1023</v>
      </c>
      <c r="D397" s="4" t="s">
        <v>1029</v>
      </c>
      <c r="E397" s="4" t="s">
        <v>1030</v>
      </c>
      <c r="F397" s="4" t="s">
        <v>120</v>
      </c>
      <c r="G397" s="4" t="s">
        <v>121</v>
      </c>
      <c r="H397" s="4" t="s">
        <v>1031</v>
      </c>
      <c r="I397" s="8">
        <v>26579.5</v>
      </c>
      <c r="J397" s="8">
        <v>23753.439999999999</v>
      </c>
      <c r="K397" s="8">
        <v>26363.7</v>
      </c>
      <c r="L397" s="8">
        <v>26438.42</v>
      </c>
      <c r="M397" s="8">
        <v>25496.02</v>
      </c>
      <c r="N397" s="8">
        <v>28472.09</v>
      </c>
      <c r="O397" s="8">
        <v>30121.54</v>
      </c>
      <c r="P397" s="8">
        <v>22911.119999999999</v>
      </c>
      <c r="Q397" s="8">
        <v>20805.23</v>
      </c>
      <c r="R397" s="8">
        <v>18015.759999999998</v>
      </c>
      <c r="S397" s="8">
        <v>15815.04</v>
      </c>
      <c r="T397" s="8">
        <v>15452.81</v>
      </c>
      <c r="U397" s="125">
        <f t="shared" si="30"/>
        <v>280224.67000000004</v>
      </c>
      <c r="W397" s="74" t="str">
        <f t="shared" si="31"/>
        <v>164004930921</v>
      </c>
      <c r="X397" s="94">
        <f>VLOOKUP(W397,Factors!$F$4:$H$6200,3,FALSE)</f>
        <v>0.10960000000000003</v>
      </c>
      <c r="Y397" s="74" t="str">
        <f>VLOOKUP(W397,Factors!$F$4:$H$6200,2,FALSE)</f>
        <v>3-factor</v>
      </c>
      <c r="Z397" s="92">
        <f t="shared" si="32"/>
        <v>30712.623832000012</v>
      </c>
      <c r="AA397" s="92">
        <f t="shared" si="33"/>
        <v>249512.04616800003</v>
      </c>
      <c r="AB397" s="92">
        <f t="shared" si="34"/>
        <v>280224.67000000004</v>
      </c>
    </row>
    <row r="398" spans="1:28" ht="15.75" thickBot="1" x14ac:dyDescent="0.3">
      <c r="A398" s="141" t="s">
        <v>943</v>
      </c>
      <c r="B398" s="4" t="s">
        <v>1022</v>
      </c>
      <c r="C398" s="4" t="s">
        <v>1023</v>
      </c>
      <c r="D398" s="4" t="s">
        <v>1029</v>
      </c>
      <c r="E398" s="4" t="s">
        <v>1030</v>
      </c>
      <c r="F398" s="4" t="s">
        <v>122</v>
      </c>
      <c r="G398" s="4" t="s">
        <v>123</v>
      </c>
      <c r="H398" s="4" t="s">
        <v>1031</v>
      </c>
      <c r="I398" s="10">
        <v>452.52</v>
      </c>
      <c r="J398" s="10">
        <v>699.03</v>
      </c>
      <c r="K398" s="10">
        <v>971.52</v>
      </c>
      <c r="L398" s="10">
        <v>1195.55</v>
      </c>
      <c r="M398" s="10">
        <v>1412.35</v>
      </c>
      <c r="N398" s="10">
        <v>1281.8</v>
      </c>
      <c r="O398" s="10">
        <v>428.74</v>
      </c>
      <c r="P398" s="10">
        <v>691.96</v>
      </c>
      <c r="Q398" s="10">
        <v>336.33</v>
      </c>
      <c r="R398" s="10">
        <v>247.24</v>
      </c>
      <c r="S398" s="10">
        <v>113.79</v>
      </c>
      <c r="T398" s="10">
        <v>132.63999999999999</v>
      </c>
      <c r="U398" s="125">
        <f t="shared" si="30"/>
        <v>7963.4699999999993</v>
      </c>
      <c r="W398" s="74" t="str">
        <f t="shared" si="31"/>
        <v>164004930921</v>
      </c>
      <c r="X398" s="94">
        <f>VLOOKUP(W398,Factors!$F$4:$H$6200,3,FALSE)</f>
        <v>0.10960000000000003</v>
      </c>
      <c r="Y398" s="74" t="str">
        <f>VLOOKUP(W398,Factors!$F$4:$H$6200,2,FALSE)</f>
        <v>3-factor</v>
      </c>
      <c r="Z398" s="92">
        <f t="shared" si="32"/>
        <v>872.79631200000017</v>
      </c>
      <c r="AA398" s="92">
        <f t="shared" si="33"/>
        <v>7090.6736879999989</v>
      </c>
      <c r="AB398" s="92">
        <f t="shared" si="34"/>
        <v>7963.4699999999993</v>
      </c>
    </row>
    <row r="399" spans="1:28" ht="15.75" thickBot="1" x14ac:dyDescent="0.3">
      <c r="A399" s="141" t="s">
        <v>943</v>
      </c>
      <c r="B399" s="4" t="s">
        <v>1022</v>
      </c>
      <c r="C399" s="4" t="s">
        <v>1023</v>
      </c>
      <c r="D399" s="4" t="s">
        <v>1029</v>
      </c>
      <c r="E399" s="4" t="s">
        <v>1030</v>
      </c>
      <c r="F399" s="4" t="s">
        <v>231</v>
      </c>
      <c r="G399" s="4" t="s">
        <v>232</v>
      </c>
      <c r="H399" s="4" t="s">
        <v>1031</v>
      </c>
      <c r="I399" s="8">
        <v>1607.98</v>
      </c>
      <c r="J399" s="8">
        <v>1709.58</v>
      </c>
      <c r="K399" s="8">
        <v>1712.31</v>
      </c>
      <c r="L399" s="8">
        <v>1940.93</v>
      </c>
      <c r="M399" s="8">
        <v>1752.66</v>
      </c>
      <c r="N399" s="8">
        <v>1963.35</v>
      </c>
      <c r="O399" s="8">
        <v>1892.51</v>
      </c>
      <c r="P399" s="8">
        <v>1833.35</v>
      </c>
      <c r="Q399" s="8">
        <v>1864.56</v>
      </c>
      <c r="R399" s="8">
        <v>1919.4</v>
      </c>
      <c r="S399" s="8">
        <v>2097.63</v>
      </c>
      <c r="T399" s="8">
        <v>1434.98</v>
      </c>
      <c r="U399" s="125">
        <f t="shared" si="30"/>
        <v>21729.24</v>
      </c>
      <c r="W399" s="74" t="str">
        <f t="shared" si="31"/>
        <v>164004930921</v>
      </c>
      <c r="X399" s="94">
        <f>VLOOKUP(W399,Factors!$F$4:$H$6200,3,FALSE)</f>
        <v>0.10960000000000003</v>
      </c>
      <c r="Y399" s="74" t="str">
        <f>VLOOKUP(W399,Factors!$F$4:$H$6200,2,FALSE)</f>
        <v>3-factor</v>
      </c>
      <c r="Z399" s="92">
        <f t="shared" si="32"/>
        <v>2381.5247040000008</v>
      </c>
      <c r="AA399" s="92">
        <f t="shared" si="33"/>
        <v>19347.715296000002</v>
      </c>
      <c r="AB399" s="92">
        <f t="shared" si="34"/>
        <v>21729.24</v>
      </c>
    </row>
    <row r="400" spans="1:28" ht="15.75" thickBot="1" x14ac:dyDescent="0.3">
      <c r="A400" s="141" t="s">
        <v>943</v>
      </c>
      <c r="B400" s="4" t="s">
        <v>1022</v>
      </c>
      <c r="C400" s="4" t="s">
        <v>1023</v>
      </c>
      <c r="D400" s="4" t="s">
        <v>1029</v>
      </c>
      <c r="E400" s="4" t="s">
        <v>1030</v>
      </c>
      <c r="F400" s="4" t="s">
        <v>112</v>
      </c>
      <c r="G400" s="4" t="s">
        <v>113</v>
      </c>
      <c r="H400" s="4" t="s">
        <v>1031</v>
      </c>
      <c r="I400" s="10">
        <v>4283.21</v>
      </c>
      <c r="J400" s="10">
        <v>3979.32</v>
      </c>
      <c r="K400" s="10">
        <v>4304.0600000000004</v>
      </c>
      <c r="L400" s="10">
        <v>4515.08</v>
      </c>
      <c r="M400" s="10">
        <v>3959.77</v>
      </c>
      <c r="N400" s="10">
        <v>4459.6400000000003</v>
      </c>
      <c r="O400" s="10">
        <v>4427.76</v>
      </c>
      <c r="P400" s="10">
        <v>3588.77</v>
      </c>
      <c r="Q400" s="10">
        <v>3488.02</v>
      </c>
      <c r="R400" s="10">
        <v>3437.17</v>
      </c>
      <c r="S400" s="10">
        <v>2681.8</v>
      </c>
      <c r="T400" s="10">
        <v>2706.49</v>
      </c>
      <c r="U400" s="125">
        <f t="shared" si="30"/>
        <v>45831.089999999989</v>
      </c>
      <c r="W400" s="74" t="str">
        <f t="shared" si="31"/>
        <v>164004930921</v>
      </c>
      <c r="X400" s="94">
        <f>VLOOKUP(W400,Factors!$F$4:$H$6200,3,FALSE)</f>
        <v>0.10960000000000003</v>
      </c>
      <c r="Y400" s="74" t="str">
        <f>VLOOKUP(W400,Factors!$F$4:$H$6200,2,FALSE)</f>
        <v>3-factor</v>
      </c>
      <c r="Z400" s="92">
        <f t="shared" si="32"/>
        <v>5023.0874640000002</v>
      </c>
      <c r="AA400" s="92">
        <f t="shared" si="33"/>
        <v>40808.002535999985</v>
      </c>
      <c r="AB400" s="92">
        <f t="shared" si="34"/>
        <v>45831.089999999982</v>
      </c>
    </row>
    <row r="401" spans="1:28" ht="15.75" thickBot="1" x14ac:dyDescent="0.3">
      <c r="A401" s="141" t="s">
        <v>943</v>
      </c>
      <c r="B401" s="4" t="s">
        <v>1032</v>
      </c>
      <c r="C401" s="4" t="s">
        <v>1033</v>
      </c>
      <c r="D401" s="4" t="s">
        <v>944</v>
      </c>
      <c r="E401" s="4" t="s">
        <v>945</v>
      </c>
      <c r="F401" s="4" t="s">
        <v>108</v>
      </c>
      <c r="G401" s="4" t="s">
        <v>109</v>
      </c>
      <c r="H401" s="4" t="s">
        <v>440</v>
      </c>
      <c r="I401" s="10">
        <v>5360.05</v>
      </c>
      <c r="J401" s="10">
        <v>8238.9699999999993</v>
      </c>
      <c r="K401" s="10">
        <v>13491.85</v>
      </c>
      <c r="L401" s="10">
        <v>13601.89</v>
      </c>
      <c r="M401" s="10">
        <v>14062.36</v>
      </c>
      <c r="N401" s="10">
        <v>15368.01</v>
      </c>
      <c r="O401" s="10">
        <v>14895.24</v>
      </c>
      <c r="P401" s="10">
        <v>13878.78</v>
      </c>
      <c r="Q401" s="10">
        <v>14255.71</v>
      </c>
      <c r="R401" s="10">
        <v>12169</v>
      </c>
      <c r="S401" s="10">
        <v>11924.77</v>
      </c>
      <c r="T401" s="10">
        <v>13036.04</v>
      </c>
      <c r="U401" s="125">
        <f t="shared" si="30"/>
        <v>150282.67000000001</v>
      </c>
      <c r="W401" s="74" t="str">
        <f t="shared" si="31"/>
        <v>311001505921</v>
      </c>
      <c r="X401" s="94">
        <f>VLOOKUP(W401,Factors!$F$4:$H$6200,3,FALSE)</f>
        <v>0.10960000000000003</v>
      </c>
      <c r="Y401" s="74" t="str">
        <f>VLOOKUP(W401,Factors!$F$4:$H$6200,2,FALSE)</f>
        <v>3-factor</v>
      </c>
      <c r="Z401" s="92">
        <f t="shared" si="32"/>
        <v>16470.980632000006</v>
      </c>
      <c r="AA401" s="92">
        <f t="shared" si="33"/>
        <v>133811.68936800002</v>
      </c>
      <c r="AB401" s="92">
        <f t="shared" si="34"/>
        <v>150282.67000000004</v>
      </c>
    </row>
    <row r="402" spans="1:28" ht="15.75" thickBot="1" x14ac:dyDescent="0.3">
      <c r="A402" s="141" t="s">
        <v>943</v>
      </c>
      <c r="B402" s="4" t="s">
        <v>1032</v>
      </c>
      <c r="C402" s="4" t="s">
        <v>1033</v>
      </c>
      <c r="D402" s="4" t="s">
        <v>944</v>
      </c>
      <c r="E402" s="4" t="s">
        <v>945</v>
      </c>
      <c r="F402" s="4" t="s">
        <v>110</v>
      </c>
      <c r="G402" s="4" t="s">
        <v>111</v>
      </c>
      <c r="H402" s="4" t="s">
        <v>440</v>
      </c>
      <c r="I402" s="7"/>
      <c r="J402" s="7"/>
      <c r="K402" s="8">
        <v>833.33</v>
      </c>
      <c r="L402" s="8">
        <v>833.33</v>
      </c>
      <c r="M402" s="8">
        <v>833.33</v>
      </c>
      <c r="N402" s="8">
        <v>833.33</v>
      </c>
      <c r="O402" s="8">
        <v>833.33</v>
      </c>
      <c r="P402" s="8">
        <v>833.33</v>
      </c>
      <c r="Q402" s="8">
        <v>833.33</v>
      </c>
      <c r="R402" s="8">
        <v>833.33</v>
      </c>
      <c r="S402" s="8">
        <v>833.33</v>
      </c>
      <c r="T402" s="8">
        <v>833.33</v>
      </c>
      <c r="U402" s="125">
        <f t="shared" si="30"/>
        <v>8333.3000000000011</v>
      </c>
      <c r="W402" s="74" t="str">
        <f t="shared" si="31"/>
        <v>311001505921</v>
      </c>
      <c r="X402" s="94">
        <f>VLOOKUP(W402,Factors!$F$4:$H$6200,3,FALSE)</f>
        <v>0.10960000000000003</v>
      </c>
      <c r="Y402" s="74" t="str">
        <f>VLOOKUP(W402,Factors!$F$4:$H$6200,2,FALSE)</f>
        <v>3-factor</v>
      </c>
      <c r="Z402" s="92">
        <f t="shared" si="32"/>
        <v>913.32968000000039</v>
      </c>
      <c r="AA402" s="92">
        <f t="shared" si="33"/>
        <v>7419.9703200000004</v>
      </c>
      <c r="AB402" s="92">
        <f t="shared" si="34"/>
        <v>8333.3000000000011</v>
      </c>
    </row>
    <row r="403" spans="1:28" ht="15.75" thickBot="1" x14ac:dyDescent="0.3">
      <c r="A403" s="141" t="s">
        <v>943</v>
      </c>
      <c r="B403" s="4" t="s">
        <v>1032</v>
      </c>
      <c r="C403" s="4" t="s">
        <v>1033</v>
      </c>
      <c r="D403" s="4" t="s">
        <v>944</v>
      </c>
      <c r="E403" s="4" t="s">
        <v>945</v>
      </c>
      <c r="F403" s="4" t="s">
        <v>535</v>
      </c>
      <c r="G403" s="4" t="s">
        <v>536</v>
      </c>
      <c r="H403" s="4" t="s">
        <v>440</v>
      </c>
      <c r="I403" s="11"/>
      <c r="J403" s="10">
        <v>2310.61</v>
      </c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25">
        <f t="shared" si="30"/>
        <v>2310.61</v>
      </c>
      <c r="W403" s="74" t="str">
        <f t="shared" si="31"/>
        <v>311001505921</v>
      </c>
      <c r="X403" s="94">
        <f>VLOOKUP(W403,Factors!$F$4:$H$6200,3,FALSE)</f>
        <v>0.10960000000000003</v>
      </c>
      <c r="Y403" s="74" t="str">
        <f>VLOOKUP(W403,Factors!$F$4:$H$6200,2,FALSE)</f>
        <v>3-factor</v>
      </c>
      <c r="Z403" s="92">
        <f t="shared" si="32"/>
        <v>253.24285600000007</v>
      </c>
      <c r="AA403" s="92">
        <f t="shared" si="33"/>
        <v>2057.3671439999998</v>
      </c>
      <c r="AB403" s="92">
        <f t="shared" si="34"/>
        <v>2310.6099999999997</v>
      </c>
    </row>
    <row r="404" spans="1:28" ht="15.75" thickBot="1" x14ac:dyDescent="0.3">
      <c r="A404" s="141" t="s">
        <v>943</v>
      </c>
      <c r="B404" s="4" t="s">
        <v>1032</v>
      </c>
      <c r="C404" s="4" t="s">
        <v>1033</v>
      </c>
      <c r="D404" s="4" t="s">
        <v>944</v>
      </c>
      <c r="E404" s="4" t="s">
        <v>945</v>
      </c>
      <c r="F404" s="4" t="s">
        <v>112</v>
      </c>
      <c r="G404" s="4" t="s">
        <v>113</v>
      </c>
      <c r="H404" s="4" t="s">
        <v>440</v>
      </c>
      <c r="I404" s="8">
        <v>731.61</v>
      </c>
      <c r="J404" s="8">
        <v>1673.68</v>
      </c>
      <c r="K404" s="8">
        <v>2020.54</v>
      </c>
      <c r="L404" s="8">
        <v>2182.63</v>
      </c>
      <c r="M404" s="8">
        <v>2024.46</v>
      </c>
      <c r="N404" s="8">
        <v>2093.77</v>
      </c>
      <c r="O404" s="8">
        <v>2097.7199999999998</v>
      </c>
      <c r="P404" s="8">
        <v>2065.4499999999998</v>
      </c>
      <c r="Q404" s="8">
        <v>2097.75</v>
      </c>
      <c r="R404" s="8">
        <v>2134.0100000000002</v>
      </c>
      <c r="S404" s="8">
        <v>2065.44</v>
      </c>
      <c r="T404" s="8">
        <v>2097.6999999999998</v>
      </c>
      <c r="U404" s="125">
        <f t="shared" si="30"/>
        <v>23284.760000000002</v>
      </c>
      <c r="W404" s="74" t="str">
        <f t="shared" si="31"/>
        <v>311001505921</v>
      </c>
      <c r="X404" s="94">
        <f>VLOOKUP(W404,Factors!$F$4:$H$6200,3,FALSE)</f>
        <v>0.10960000000000003</v>
      </c>
      <c r="Y404" s="74" t="str">
        <f>VLOOKUP(W404,Factors!$F$4:$H$6200,2,FALSE)</f>
        <v>3-factor</v>
      </c>
      <c r="Z404" s="92">
        <f t="shared" si="32"/>
        <v>2552.009696000001</v>
      </c>
      <c r="AA404" s="92">
        <f t="shared" si="33"/>
        <v>20732.750304000001</v>
      </c>
      <c r="AB404" s="92">
        <f t="shared" si="34"/>
        <v>23284.760000000002</v>
      </c>
    </row>
    <row r="405" spans="1:28" ht="15.75" thickBot="1" x14ac:dyDescent="0.3">
      <c r="A405" s="141" t="s">
        <v>943</v>
      </c>
      <c r="B405" s="4" t="s">
        <v>1072</v>
      </c>
      <c r="C405" s="4" t="s">
        <v>1073</v>
      </c>
      <c r="D405" s="4" t="s">
        <v>944</v>
      </c>
      <c r="E405" s="4" t="s">
        <v>945</v>
      </c>
      <c r="F405" s="4" t="s">
        <v>108</v>
      </c>
      <c r="G405" s="4" t="s">
        <v>109</v>
      </c>
      <c r="H405" s="4" t="s">
        <v>440</v>
      </c>
      <c r="I405" s="10">
        <v>14497.47</v>
      </c>
      <c r="J405" s="10">
        <v>10590.4</v>
      </c>
      <c r="K405" s="10">
        <v>12704.18</v>
      </c>
      <c r="L405" s="10">
        <v>12663.01</v>
      </c>
      <c r="M405" s="10">
        <v>15146.43</v>
      </c>
      <c r="N405" s="10">
        <v>17311.419999999998</v>
      </c>
      <c r="O405" s="10">
        <v>17311.419999999998</v>
      </c>
      <c r="P405" s="10">
        <v>16445.849999999999</v>
      </c>
      <c r="Q405" s="10">
        <v>12602.26</v>
      </c>
      <c r="R405" s="10">
        <v>12165.64</v>
      </c>
      <c r="S405" s="10">
        <v>-723.53</v>
      </c>
      <c r="T405" s="11"/>
      <c r="U405" s="125">
        <f t="shared" si="30"/>
        <v>140714.54999999999</v>
      </c>
      <c r="W405" s="74" t="str">
        <f t="shared" si="31"/>
        <v>410101505921</v>
      </c>
      <c r="X405" s="94">
        <f>VLOOKUP(W405,Factors!$F$4:$H$6200,3,FALSE)</f>
        <v>0.11529999999999996</v>
      </c>
      <c r="Y405" s="74" t="str">
        <f>VLOOKUP(W405,Factors!$F$4:$H$6200,2,FALSE)</f>
        <v>Customers-all</v>
      </c>
      <c r="Z405" s="92">
        <f t="shared" si="32"/>
        <v>16224.387614999992</v>
      </c>
      <c r="AA405" s="92">
        <f t="shared" si="33"/>
        <v>124490.162385</v>
      </c>
      <c r="AB405" s="92">
        <f t="shared" si="34"/>
        <v>140714.54999999999</v>
      </c>
    </row>
    <row r="406" spans="1:28" ht="15.75" thickBot="1" x14ac:dyDescent="0.3">
      <c r="A406" s="141" t="s">
        <v>943</v>
      </c>
      <c r="B406" s="4" t="s">
        <v>1072</v>
      </c>
      <c r="C406" s="4" t="s">
        <v>1073</v>
      </c>
      <c r="D406" s="4" t="s">
        <v>944</v>
      </c>
      <c r="E406" s="4" t="s">
        <v>945</v>
      </c>
      <c r="F406" s="4" t="s">
        <v>112</v>
      </c>
      <c r="G406" s="4" t="s">
        <v>113</v>
      </c>
      <c r="H406" s="4" t="s">
        <v>440</v>
      </c>
      <c r="I406" s="8">
        <v>2286.63</v>
      </c>
      <c r="J406" s="8">
        <v>2286.63</v>
      </c>
      <c r="K406" s="8">
        <v>2286.63</v>
      </c>
      <c r="L406" s="8">
        <v>2286.61</v>
      </c>
      <c r="M406" s="8">
        <v>2286.62</v>
      </c>
      <c r="N406" s="8">
        <v>2363</v>
      </c>
      <c r="O406" s="8">
        <v>2363</v>
      </c>
      <c r="P406" s="8">
        <v>2363</v>
      </c>
      <c r="Q406" s="8">
        <v>2363.0100000000002</v>
      </c>
      <c r="R406" s="8">
        <v>2019.47</v>
      </c>
      <c r="S406" s="7"/>
      <c r="T406" s="7"/>
      <c r="U406" s="125">
        <f t="shared" si="30"/>
        <v>22904.6</v>
      </c>
      <c r="W406" s="74" t="str">
        <f t="shared" si="31"/>
        <v>410101505921</v>
      </c>
      <c r="X406" s="94">
        <f>VLOOKUP(W406,Factors!$F$4:$H$6200,3,FALSE)</f>
        <v>0.11529999999999996</v>
      </c>
      <c r="Y406" s="74" t="str">
        <f>VLOOKUP(W406,Factors!$F$4:$H$6200,2,FALSE)</f>
        <v>Customers-all</v>
      </c>
      <c r="Z406" s="92">
        <f t="shared" si="32"/>
        <v>2640.9003799999987</v>
      </c>
      <c r="AA406" s="92">
        <f t="shared" si="33"/>
        <v>20263.699619999999</v>
      </c>
      <c r="AB406" s="92">
        <f t="shared" si="34"/>
        <v>22904.6</v>
      </c>
    </row>
    <row r="407" spans="1:28" ht="15.75" thickBot="1" x14ac:dyDescent="0.3">
      <c r="A407" s="141" t="s">
        <v>943</v>
      </c>
      <c r="B407" s="4" t="s">
        <v>1072</v>
      </c>
      <c r="C407" s="4" t="s">
        <v>1073</v>
      </c>
      <c r="D407" s="4" t="s">
        <v>1074</v>
      </c>
      <c r="E407" s="4" t="s">
        <v>1075</v>
      </c>
      <c r="F407" s="4" t="s">
        <v>108</v>
      </c>
      <c r="G407" s="4" t="s">
        <v>109</v>
      </c>
      <c r="H407" s="4" t="s">
        <v>1076</v>
      </c>
      <c r="I407" s="8">
        <v>55218.34</v>
      </c>
      <c r="J407" s="8">
        <v>48812.76</v>
      </c>
      <c r="K407" s="8">
        <v>49783.91</v>
      </c>
      <c r="L407" s="8">
        <v>55276.1</v>
      </c>
      <c r="M407" s="8">
        <v>69751.16</v>
      </c>
      <c r="N407" s="8">
        <v>78782.600000000006</v>
      </c>
      <c r="O407" s="8">
        <v>82224.100000000006</v>
      </c>
      <c r="P407" s="8">
        <v>82433.279999999999</v>
      </c>
      <c r="Q407" s="8">
        <v>82224.160000000003</v>
      </c>
      <c r="R407" s="8">
        <v>80476.45</v>
      </c>
      <c r="S407" s="8">
        <v>87920.03</v>
      </c>
      <c r="T407" s="8">
        <v>83151.97</v>
      </c>
      <c r="U407" s="125">
        <f t="shared" si="30"/>
        <v>856054.86</v>
      </c>
      <c r="W407" s="74" t="str">
        <f t="shared" si="31"/>
        <v>410104760921</v>
      </c>
      <c r="X407" s="94">
        <f>VLOOKUP(W407,Factors!$F$4:$H$6200,3,FALSE)</f>
        <v>0.11529999999999996</v>
      </c>
      <c r="Y407" s="74" t="str">
        <f>VLOOKUP(W407,Factors!$F$4:$H$6200,2,FALSE)</f>
        <v>customers-all</v>
      </c>
      <c r="Z407" s="92">
        <f t="shared" si="32"/>
        <v>98703.125357999961</v>
      </c>
      <c r="AA407" s="92">
        <f t="shared" si="33"/>
        <v>757351.73464200005</v>
      </c>
      <c r="AB407" s="92">
        <f t="shared" si="34"/>
        <v>856054.86</v>
      </c>
    </row>
    <row r="408" spans="1:28" ht="15.75" thickBot="1" x14ac:dyDescent="0.3">
      <c r="A408" s="141" t="s">
        <v>943</v>
      </c>
      <c r="B408" s="4" t="s">
        <v>1072</v>
      </c>
      <c r="C408" s="4" t="s">
        <v>1073</v>
      </c>
      <c r="D408" s="4" t="s">
        <v>1074</v>
      </c>
      <c r="E408" s="4" t="s">
        <v>1075</v>
      </c>
      <c r="F408" s="4" t="s">
        <v>110</v>
      </c>
      <c r="G408" s="4" t="s">
        <v>111</v>
      </c>
      <c r="H408" s="4" t="s">
        <v>1076</v>
      </c>
      <c r="I408" s="10">
        <v>416.67</v>
      </c>
      <c r="J408" s="10">
        <v>416.67</v>
      </c>
      <c r="K408" s="10">
        <v>416.67</v>
      </c>
      <c r="L408" s="10">
        <v>416.67</v>
      </c>
      <c r="M408" s="10">
        <v>416.67</v>
      </c>
      <c r="N408" s="10">
        <v>2083.33</v>
      </c>
      <c r="O408" s="10">
        <v>1250</v>
      </c>
      <c r="P408" s="10">
        <v>1250</v>
      </c>
      <c r="Q408" s="10">
        <v>1250</v>
      </c>
      <c r="R408" s="10">
        <v>1250</v>
      </c>
      <c r="S408" s="10">
        <v>1250</v>
      </c>
      <c r="T408" s="10">
        <v>833.33</v>
      </c>
      <c r="U408" s="125">
        <f t="shared" si="30"/>
        <v>11250.01</v>
      </c>
      <c r="W408" s="74" t="str">
        <f t="shared" si="31"/>
        <v>410104760921</v>
      </c>
      <c r="X408" s="94">
        <f>VLOOKUP(W408,Factors!$F$4:$H$6200,3,FALSE)</f>
        <v>0.11529999999999996</v>
      </c>
      <c r="Y408" s="74" t="str">
        <f>VLOOKUP(W408,Factors!$F$4:$H$6200,2,FALSE)</f>
        <v>customers-all</v>
      </c>
      <c r="Z408" s="92">
        <f t="shared" si="32"/>
        <v>1297.1261529999995</v>
      </c>
      <c r="AA408" s="92">
        <f t="shared" si="33"/>
        <v>9952.883847000001</v>
      </c>
      <c r="AB408" s="92">
        <f t="shared" si="34"/>
        <v>11250.01</v>
      </c>
    </row>
    <row r="409" spans="1:28" ht="15.75" thickBot="1" x14ac:dyDescent="0.3">
      <c r="A409" s="141" t="s">
        <v>943</v>
      </c>
      <c r="B409" s="4" t="s">
        <v>1072</v>
      </c>
      <c r="C409" s="4" t="s">
        <v>1073</v>
      </c>
      <c r="D409" s="4" t="s">
        <v>1074</v>
      </c>
      <c r="E409" s="4" t="s">
        <v>1075</v>
      </c>
      <c r="F409" s="4" t="s">
        <v>112</v>
      </c>
      <c r="G409" s="4" t="s">
        <v>113</v>
      </c>
      <c r="H409" s="4" t="s">
        <v>1076</v>
      </c>
      <c r="I409" s="8">
        <v>9409.39</v>
      </c>
      <c r="J409" s="8">
        <v>8060.38</v>
      </c>
      <c r="K409" s="8">
        <v>8060.34</v>
      </c>
      <c r="L409" s="8">
        <v>8723.93</v>
      </c>
      <c r="M409" s="8">
        <v>9652.8799999999992</v>
      </c>
      <c r="N409" s="8">
        <v>11256.38</v>
      </c>
      <c r="O409" s="8">
        <v>11293.92</v>
      </c>
      <c r="P409" s="8">
        <v>12190.42</v>
      </c>
      <c r="Q409" s="8">
        <v>11669.85</v>
      </c>
      <c r="R409" s="8">
        <v>12683.26</v>
      </c>
      <c r="S409" s="8">
        <v>13262.32</v>
      </c>
      <c r="T409" s="8">
        <v>13262.36</v>
      </c>
      <c r="U409" s="125">
        <f t="shared" si="30"/>
        <v>129525.43000000001</v>
      </c>
      <c r="W409" s="74" t="str">
        <f t="shared" si="31"/>
        <v>410104760921</v>
      </c>
      <c r="X409" s="94">
        <f>VLOOKUP(W409,Factors!$F$4:$H$6200,3,FALSE)</f>
        <v>0.11529999999999996</v>
      </c>
      <c r="Y409" s="74" t="str">
        <f>VLOOKUP(W409,Factors!$F$4:$H$6200,2,FALSE)</f>
        <v>customers-all</v>
      </c>
      <c r="Z409" s="92">
        <f t="shared" si="32"/>
        <v>14934.282078999995</v>
      </c>
      <c r="AA409" s="92">
        <f t="shared" si="33"/>
        <v>114591.14792100001</v>
      </c>
      <c r="AB409" s="92">
        <f t="shared" si="34"/>
        <v>129525.43000000001</v>
      </c>
    </row>
    <row r="410" spans="1:28" ht="15.75" thickBot="1" x14ac:dyDescent="0.3">
      <c r="A410" s="141" t="s">
        <v>943</v>
      </c>
      <c r="B410" s="4" t="s">
        <v>1077</v>
      </c>
      <c r="C410" s="4" t="s">
        <v>1078</v>
      </c>
      <c r="D410" s="4" t="s">
        <v>944</v>
      </c>
      <c r="E410" s="4" t="s">
        <v>945</v>
      </c>
      <c r="F410" s="4" t="s">
        <v>108</v>
      </c>
      <c r="G410" s="4" t="s">
        <v>109</v>
      </c>
      <c r="H410" s="4" t="s">
        <v>440</v>
      </c>
      <c r="I410" s="10">
        <v>17433.07</v>
      </c>
      <c r="J410" s="10">
        <v>17062.14</v>
      </c>
      <c r="K410" s="10">
        <v>16434.97</v>
      </c>
      <c r="L410" s="10">
        <v>17925.02</v>
      </c>
      <c r="M410" s="10">
        <v>18733.38</v>
      </c>
      <c r="N410" s="10">
        <v>19079.03</v>
      </c>
      <c r="O410" s="10">
        <v>19424.68</v>
      </c>
      <c r="P410" s="10">
        <v>18622.22</v>
      </c>
      <c r="Q410" s="10">
        <v>18848.61</v>
      </c>
      <c r="R410" s="10">
        <v>16621.939999999999</v>
      </c>
      <c r="S410" s="10">
        <v>15015.9</v>
      </c>
      <c r="T410" s="10">
        <v>14757.42</v>
      </c>
      <c r="U410" s="125">
        <f t="shared" si="30"/>
        <v>209958.38</v>
      </c>
      <c r="W410" s="74" t="str">
        <f t="shared" si="31"/>
        <v>410201505921</v>
      </c>
      <c r="X410" s="94">
        <f>VLOOKUP(W410,Factors!$F$4:$H$6200,3,FALSE)</f>
        <v>0.10960000000000003</v>
      </c>
      <c r="Y410" s="74" t="str">
        <f>VLOOKUP(W410,Factors!$F$4:$H$6200,2,FALSE)</f>
        <v>3-factor</v>
      </c>
      <c r="Z410" s="92">
        <f t="shared" si="32"/>
        <v>23011.438448000008</v>
      </c>
      <c r="AA410" s="92">
        <f t="shared" si="33"/>
        <v>186946.941552</v>
      </c>
      <c r="AB410" s="92">
        <f t="shared" si="34"/>
        <v>209958.38</v>
      </c>
    </row>
    <row r="411" spans="1:28" ht="15.75" thickBot="1" x14ac:dyDescent="0.3">
      <c r="A411" s="141" t="s">
        <v>943</v>
      </c>
      <c r="B411" s="4" t="s">
        <v>1077</v>
      </c>
      <c r="C411" s="4" t="s">
        <v>1078</v>
      </c>
      <c r="D411" s="4" t="s">
        <v>944</v>
      </c>
      <c r="E411" s="4" t="s">
        <v>945</v>
      </c>
      <c r="F411" s="4" t="s">
        <v>112</v>
      </c>
      <c r="G411" s="4" t="s">
        <v>113</v>
      </c>
      <c r="H411" s="4" t="s">
        <v>440</v>
      </c>
      <c r="I411" s="8">
        <v>2697.06</v>
      </c>
      <c r="J411" s="8">
        <v>2639.77</v>
      </c>
      <c r="K411" s="8">
        <v>2668.47</v>
      </c>
      <c r="L411" s="8">
        <v>2697.03</v>
      </c>
      <c r="M411" s="8">
        <v>2611.14</v>
      </c>
      <c r="N411" s="8">
        <v>2757.41</v>
      </c>
      <c r="O411" s="8">
        <v>2757.36</v>
      </c>
      <c r="P411" s="8">
        <v>2727.8</v>
      </c>
      <c r="Q411" s="8">
        <v>2757.36</v>
      </c>
      <c r="R411" s="8">
        <v>2786.94</v>
      </c>
      <c r="S411" s="8">
        <v>2727.82</v>
      </c>
      <c r="T411" s="8">
        <v>2780.67</v>
      </c>
      <c r="U411" s="125">
        <f t="shared" si="30"/>
        <v>32608.829999999994</v>
      </c>
      <c r="W411" s="74" t="str">
        <f t="shared" si="31"/>
        <v>410201505921</v>
      </c>
      <c r="X411" s="94">
        <f>VLOOKUP(W411,Factors!$F$4:$H$6200,3,FALSE)</f>
        <v>0.10960000000000003</v>
      </c>
      <c r="Y411" s="74" t="str">
        <f>VLOOKUP(W411,Factors!$F$4:$H$6200,2,FALSE)</f>
        <v>3-factor</v>
      </c>
      <c r="Z411" s="92">
        <f t="shared" si="32"/>
        <v>3573.9277680000005</v>
      </c>
      <c r="AA411" s="92">
        <f t="shared" si="33"/>
        <v>29034.902231999993</v>
      </c>
      <c r="AB411" s="92">
        <f t="shared" si="34"/>
        <v>32608.829999999994</v>
      </c>
    </row>
    <row r="412" spans="1:28" ht="15.75" thickBot="1" x14ac:dyDescent="0.3">
      <c r="A412" s="141" t="s">
        <v>943</v>
      </c>
      <c r="B412" s="4" t="s">
        <v>1077</v>
      </c>
      <c r="C412" s="4" t="s">
        <v>1078</v>
      </c>
      <c r="D412" s="4" t="s">
        <v>989</v>
      </c>
      <c r="E412" s="4" t="s">
        <v>990</v>
      </c>
      <c r="F412" s="4" t="s">
        <v>108</v>
      </c>
      <c r="G412" s="4" t="s">
        <v>109</v>
      </c>
      <c r="H412" s="4" t="s">
        <v>991</v>
      </c>
      <c r="I412" s="10">
        <v>-318.18</v>
      </c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25">
        <f t="shared" si="30"/>
        <v>-318.18</v>
      </c>
      <c r="W412" s="74" t="str">
        <f t="shared" si="31"/>
        <v>410204705921</v>
      </c>
      <c r="X412" s="94">
        <f>VLOOKUP(W412,Factors!$F$4:$H$6200,3,FALSE)</f>
        <v>0.10960000000000003</v>
      </c>
      <c r="Y412" s="74" t="str">
        <f>VLOOKUP(W412,Factors!$F$4:$H$6200,2,FALSE)</f>
        <v>3-factor</v>
      </c>
      <c r="Z412" s="92">
        <f t="shared" si="32"/>
        <v>-34.87252800000001</v>
      </c>
      <c r="AA412" s="92">
        <f t="shared" si="33"/>
        <v>-283.30747200000002</v>
      </c>
      <c r="AB412" s="92">
        <f t="shared" si="34"/>
        <v>-318.18</v>
      </c>
    </row>
    <row r="413" spans="1:28" ht="15.75" thickBot="1" x14ac:dyDescent="0.3">
      <c r="A413" s="141" t="s">
        <v>943</v>
      </c>
      <c r="B413" s="4" t="s">
        <v>1077</v>
      </c>
      <c r="C413" s="4" t="s">
        <v>1078</v>
      </c>
      <c r="D413" s="4" t="s">
        <v>989</v>
      </c>
      <c r="E413" s="4" t="s">
        <v>990</v>
      </c>
      <c r="F413" s="4" t="s">
        <v>110</v>
      </c>
      <c r="G413" s="4" t="s">
        <v>111</v>
      </c>
      <c r="H413" s="4" t="s">
        <v>991</v>
      </c>
      <c r="I413" s="8">
        <v>408.16</v>
      </c>
      <c r="J413" s="8">
        <v>408.16</v>
      </c>
      <c r="K413" s="8">
        <v>387.9</v>
      </c>
      <c r="L413" s="7"/>
      <c r="M413" s="7"/>
      <c r="N413" s="7"/>
      <c r="O413" s="7"/>
      <c r="P413" s="7"/>
      <c r="Q413" s="7"/>
      <c r="R413" s="7"/>
      <c r="S413" s="7"/>
      <c r="T413" s="7"/>
      <c r="U413" s="125">
        <f t="shared" si="30"/>
        <v>1204.22</v>
      </c>
      <c r="W413" s="74" t="str">
        <f t="shared" si="31"/>
        <v>410204705921</v>
      </c>
      <c r="X413" s="94">
        <f>VLOOKUP(W413,Factors!$F$4:$H$6200,3,FALSE)</f>
        <v>0.10960000000000003</v>
      </c>
      <c r="Y413" s="74" t="str">
        <f>VLOOKUP(W413,Factors!$F$4:$H$6200,2,FALSE)</f>
        <v>3-factor</v>
      </c>
      <c r="Z413" s="92">
        <f t="shared" si="32"/>
        <v>131.98251200000004</v>
      </c>
      <c r="AA413" s="92">
        <f t="shared" si="33"/>
        <v>1072.237488</v>
      </c>
      <c r="AB413" s="92">
        <f t="shared" si="34"/>
        <v>1204.22</v>
      </c>
    </row>
    <row r="414" spans="1:28" ht="15.75" thickBot="1" x14ac:dyDescent="0.3">
      <c r="A414" s="141" t="s">
        <v>943</v>
      </c>
      <c r="B414" s="4" t="s">
        <v>1077</v>
      </c>
      <c r="C414" s="4" t="s">
        <v>1078</v>
      </c>
      <c r="D414" s="4" t="s">
        <v>989</v>
      </c>
      <c r="E414" s="4" t="s">
        <v>990</v>
      </c>
      <c r="F414" s="4" t="s">
        <v>112</v>
      </c>
      <c r="G414" s="4" t="s">
        <v>113</v>
      </c>
      <c r="H414" s="4" t="s">
        <v>991</v>
      </c>
      <c r="I414" s="14">
        <v>0</v>
      </c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25">
        <f t="shared" si="30"/>
        <v>0</v>
      </c>
      <c r="W414" s="74" t="str">
        <f t="shared" si="31"/>
        <v>410204705921</v>
      </c>
      <c r="X414" s="94">
        <f>VLOOKUP(W414,Factors!$F$4:$H$6200,3,FALSE)</f>
        <v>0.10960000000000003</v>
      </c>
      <c r="Y414" s="74" t="str">
        <f>VLOOKUP(W414,Factors!$F$4:$H$6200,2,FALSE)</f>
        <v>3-factor</v>
      </c>
      <c r="Z414" s="92">
        <f t="shared" si="32"/>
        <v>0</v>
      </c>
      <c r="AA414" s="92">
        <f t="shared" si="33"/>
        <v>0</v>
      </c>
      <c r="AB414" s="92">
        <f t="shared" si="34"/>
        <v>0</v>
      </c>
    </row>
    <row r="415" spans="1:28" ht="15.75" thickBot="1" x14ac:dyDescent="0.3">
      <c r="A415" s="141" t="s">
        <v>943</v>
      </c>
      <c r="B415" s="4" t="s">
        <v>543</v>
      </c>
      <c r="C415" s="4" t="s">
        <v>544</v>
      </c>
      <c r="D415" s="4" t="s">
        <v>944</v>
      </c>
      <c r="E415" s="4" t="s">
        <v>945</v>
      </c>
      <c r="F415" s="4" t="s">
        <v>108</v>
      </c>
      <c r="G415" s="4" t="s">
        <v>109</v>
      </c>
      <c r="H415" s="4" t="s">
        <v>440</v>
      </c>
      <c r="I415" s="10">
        <v>224942.37</v>
      </c>
      <c r="J415" s="10">
        <v>189663.62</v>
      </c>
      <c r="K415" s="10">
        <v>188111.67</v>
      </c>
      <c r="L415" s="10">
        <v>223738.84</v>
      </c>
      <c r="M415" s="10">
        <v>234778.19</v>
      </c>
      <c r="N415" s="10">
        <v>247129.18</v>
      </c>
      <c r="O415" s="10">
        <v>250752.09</v>
      </c>
      <c r="P415" s="10">
        <v>237333.62</v>
      </c>
      <c r="Q415" s="10">
        <v>248634.02</v>
      </c>
      <c r="R415" s="10">
        <v>242423.91</v>
      </c>
      <c r="S415" s="10">
        <v>264504.93</v>
      </c>
      <c r="T415" s="10">
        <v>261380.89</v>
      </c>
      <c r="U415" s="125">
        <f t="shared" si="30"/>
        <v>2813393.3300000005</v>
      </c>
      <c r="W415" s="74" t="str">
        <f t="shared" si="31"/>
        <v>410401505921</v>
      </c>
      <c r="X415" s="94">
        <f>VLOOKUP(W415,Factors!$F$4:$H$6200,3,FALSE)</f>
        <v>0.10960000000000003</v>
      </c>
      <c r="Y415" s="74" t="str">
        <f>VLOOKUP(W415,Factors!$F$4:$H$6200,2,FALSE)</f>
        <v>3-factor</v>
      </c>
      <c r="Z415" s="92">
        <f t="shared" si="32"/>
        <v>308347.90896800015</v>
      </c>
      <c r="AA415" s="92">
        <f t="shared" si="33"/>
        <v>2505045.4210320003</v>
      </c>
      <c r="AB415" s="92">
        <f t="shared" si="34"/>
        <v>2813393.3300000005</v>
      </c>
    </row>
    <row r="416" spans="1:28" ht="15.75" thickBot="1" x14ac:dyDescent="0.3">
      <c r="A416" s="141" t="s">
        <v>943</v>
      </c>
      <c r="B416" s="4" t="s">
        <v>543</v>
      </c>
      <c r="C416" s="4" t="s">
        <v>544</v>
      </c>
      <c r="D416" s="4" t="s">
        <v>944</v>
      </c>
      <c r="E416" s="4" t="s">
        <v>945</v>
      </c>
      <c r="F416" s="4" t="s">
        <v>110</v>
      </c>
      <c r="G416" s="4" t="s">
        <v>111</v>
      </c>
      <c r="H416" s="4" t="s">
        <v>440</v>
      </c>
      <c r="I416" s="8">
        <v>1041.6600000000001</v>
      </c>
      <c r="J416" s="8">
        <v>1041.6600000000001</v>
      </c>
      <c r="K416" s="8">
        <v>1041.6600000000001</v>
      </c>
      <c r="L416" s="8">
        <v>1041.6600000000001</v>
      </c>
      <c r="M416" s="8">
        <v>1041.6600000000001</v>
      </c>
      <c r="N416" s="8">
        <v>1041.6600000000001</v>
      </c>
      <c r="O416" s="8">
        <v>6385.01</v>
      </c>
      <c r="P416" s="8">
        <v>2208.33</v>
      </c>
      <c r="Q416" s="8">
        <v>2208.33</v>
      </c>
      <c r="R416" s="8">
        <v>5541.66</v>
      </c>
      <c r="S416" s="8">
        <v>7242.94</v>
      </c>
      <c r="T416" s="8">
        <v>4500</v>
      </c>
      <c r="U416" s="125">
        <f t="shared" si="30"/>
        <v>34336.229999999996</v>
      </c>
      <c r="W416" s="74" t="str">
        <f t="shared" si="31"/>
        <v>410401505921</v>
      </c>
      <c r="X416" s="94">
        <f>VLOOKUP(W416,Factors!$F$4:$H$6200,3,FALSE)</f>
        <v>0.10960000000000003</v>
      </c>
      <c r="Y416" s="74" t="str">
        <f>VLOOKUP(W416,Factors!$F$4:$H$6200,2,FALSE)</f>
        <v>3-factor</v>
      </c>
      <c r="Z416" s="92">
        <f t="shared" si="32"/>
        <v>3763.2508080000007</v>
      </c>
      <c r="AA416" s="92">
        <f t="shared" si="33"/>
        <v>30572.979191999995</v>
      </c>
      <c r="AB416" s="92">
        <f t="shared" si="34"/>
        <v>34336.229999999996</v>
      </c>
    </row>
    <row r="417" spans="1:28" ht="15.75" thickBot="1" x14ac:dyDescent="0.3">
      <c r="A417" s="141" t="s">
        <v>943</v>
      </c>
      <c r="B417" s="4" t="s">
        <v>543</v>
      </c>
      <c r="C417" s="4" t="s">
        <v>544</v>
      </c>
      <c r="D417" s="4" t="s">
        <v>944</v>
      </c>
      <c r="E417" s="4" t="s">
        <v>945</v>
      </c>
      <c r="F417" s="4" t="s">
        <v>112</v>
      </c>
      <c r="G417" s="4" t="s">
        <v>113</v>
      </c>
      <c r="H417" s="4" t="s">
        <v>440</v>
      </c>
      <c r="I417" s="10">
        <v>32953.769999999997</v>
      </c>
      <c r="J417" s="10">
        <v>32953.769999999997</v>
      </c>
      <c r="K417" s="10">
        <v>33208.92</v>
      </c>
      <c r="L417" s="10">
        <v>33147.31</v>
      </c>
      <c r="M417" s="10">
        <v>33143.53</v>
      </c>
      <c r="N417" s="10">
        <v>34225.99</v>
      </c>
      <c r="O417" s="10">
        <v>35047.33</v>
      </c>
      <c r="P417" s="10">
        <v>35549.49</v>
      </c>
      <c r="Q417" s="10">
        <v>35580</v>
      </c>
      <c r="R417" s="10">
        <v>38606.33</v>
      </c>
      <c r="S417" s="10">
        <v>41713.339999999997</v>
      </c>
      <c r="T417" s="10">
        <v>41952.15</v>
      </c>
      <c r="U417" s="125">
        <f t="shared" si="30"/>
        <v>428081.93000000005</v>
      </c>
      <c r="W417" s="74" t="str">
        <f t="shared" si="31"/>
        <v>410401505921</v>
      </c>
      <c r="X417" s="94">
        <f>VLOOKUP(W417,Factors!$F$4:$H$6200,3,FALSE)</f>
        <v>0.10960000000000003</v>
      </c>
      <c r="Y417" s="74" t="str">
        <f>VLOOKUP(W417,Factors!$F$4:$H$6200,2,FALSE)</f>
        <v>3-factor</v>
      </c>
      <c r="Z417" s="92">
        <f t="shared" si="32"/>
        <v>46917.779528000021</v>
      </c>
      <c r="AA417" s="92">
        <f t="shared" si="33"/>
        <v>381164.15047200001</v>
      </c>
      <c r="AB417" s="92">
        <f t="shared" si="34"/>
        <v>428081.93000000005</v>
      </c>
    </row>
    <row r="418" spans="1:28" ht="15.75" thickBot="1" x14ac:dyDescent="0.3">
      <c r="A418" s="141" t="s">
        <v>943</v>
      </c>
      <c r="B418" s="4" t="s">
        <v>1091</v>
      </c>
      <c r="C418" s="4" t="s">
        <v>1092</v>
      </c>
      <c r="D418" s="4" t="s">
        <v>944</v>
      </c>
      <c r="E418" s="4" t="s">
        <v>945</v>
      </c>
      <c r="F418" s="4" t="s">
        <v>108</v>
      </c>
      <c r="G418" s="4" t="s">
        <v>109</v>
      </c>
      <c r="H418" s="4" t="s">
        <v>440</v>
      </c>
      <c r="I418" s="8">
        <v>62550</v>
      </c>
      <c r="J418" s="8">
        <v>55822.86</v>
      </c>
      <c r="K418" s="8">
        <v>47776.68</v>
      </c>
      <c r="L418" s="8">
        <v>55634.28</v>
      </c>
      <c r="M418" s="8">
        <v>60363.49</v>
      </c>
      <c r="N418" s="8">
        <v>34514.519999999997</v>
      </c>
      <c r="O418" s="8">
        <v>64775.32</v>
      </c>
      <c r="P418" s="8">
        <v>57941.48</v>
      </c>
      <c r="Q418" s="8">
        <v>63034.39</v>
      </c>
      <c r="R418" s="8">
        <v>55733.21</v>
      </c>
      <c r="S418" s="8">
        <v>58001.38</v>
      </c>
      <c r="T418" s="8">
        <v>53580.38</v>
      </c>
      <c r="U418" s="125">
        <f t="shared" si="30"/>
        <v>669727.99</v>
      </c>
      <c r="W418" s="74" t="str">
        <f t="shared" si="31"/>
        <v>410501505921</v>
      </c>
      <c r="X418" s="94">
        <f>VLOOKUP(W418,Factors!$F$4:$H$6200,3,FALSE)</f>
        <v>0.10960000000000003</v>
      </c>
      <c r="Y418" s="74" t="str">
        <f>VLOOKUP(W418,Factors!$F$4:$H$6200,2,FALSE)</f>
        <v>3-factor</v>
      </c>
      <c r="Z418" s="92">
        <f t="shared" si="32"/>
        <v>73402.187704000025</v>
      </c>
      <c r="AA418" s="92">
        <f t="shared" si="33"/>
        <v>596325.80229599995</v>
      </c>
      <c r="AB418" s="92">
        <f t="shared" si="34"/>
        <v>669727.99</v>
      </c>
    </row>
    <row r="419" spans="1:28" ht="15.75" thickBot="1" x14ac:dyDescent="0.3">
      <c r="A419" s="141" t="s">
        <v>943</v>
      </c>
      <c r="B419" s="4" t="s">
        <v>1091</v>
      </c>
      <c r="C419" s="4" t="s">
        <v>1092</v>
      </c>
      <c r="D419" s="4" t="s">
        <v>944</v>
      </c>
      <c r="E419" s="4" t="s">
        <v>945</v>
      </c>
      <c r="F419" s="4" t="s">
        <v>110</v>
      </c>
      <c r="G419" s="4" t="s">
        <v>111</v>
      </c>
      <c r="H419" s="4" t="s">
        <v>440</v>
      </c>
      <c r="I419" s="10">
        <v>416.67</v>
      </c>
      <c r="J419" s="10">
        <v>416.67</v>
      </c>
      <c r="K419" s="10">
        <v>416.67</v>
      </c>
      <c r="L419" s="10">
        <v>416.67</v>
      </c>
      <c r="M419" s="10">
        <v>416.67</v>
      </c>
      <c r="N419" s="10">
        <v>416.67</v>
      </c>
      <c r="O419" s="10">
        <v>416.67</v>
      </c>
      <c r="P419" s="10">
        <v>8448.7800000000007</v>
      </c>
      <c r="Q419" s="11"/>
      <c r="R419" s="11"/>
      <c r="S419" s="11"/>
      <c r="T419" s="11"/>
      <c r="U419" s="125">
        <f t="shared" si="30"/>
        <v>11365.470000000001</v>
      </c>
      <c r="W419" s="74" t="str">
        <f t="shared" si="31"/>
        <v>410501505921</v>
      </c>
      <c r="X419" s="94">
        <f>VLOOKUP(W419,Factors!$F$4:$H$6200,3,FALSE)</f>
        <v>0.10960000000000003</v>
      </c>
      <c r="Y419" s="74" t="str">
        <f>VLOOKUP(W419,Factors!$F$4:$H$6200,2,FALSE)</f>
        <v>3-factor</v>
      </c>
      <c r="Z419" s="92">
        <f t="shared" si="32"/>
        <v>1245.6555120000005</v>
      </c>
      <c r="AA419" s="92">
        <f t="shared" si="33"/>
        <v>10119.814488</v>
      </c>
      <c r="AB419" s="92">
        <f t="shared" si="34"/>
        <v>11365.470000000001</v>
      </c>
    </row>
    <row r="420" spans="1:28" ht="15.75" thickBot="1" x14ac:dyDescent="0.3">
      <c r="A420" s="141" t="s">
        <v>943</v>
      </c>
      <c r="B420" s="4" t="s">
        <v>1091</v>
      </c>
      <c r="C420" s="4" t="s">
        <v>1092</v>
      </c>
      <c r="D420" s="4" t="s">
        <v>944</v>
      </c>
      <c r="E420" s="4" t="s">
        <v>945</v>
      </c>
      <c r="F420" s="4" t="s">
        <v>112</v>
      </c>
      <c r="G420" s="4" t="s">
        <v>113</v>
      </c>
      <c r="H420" s="4" t="s">
        <v>440</v>
      </c>
      <c r="I420" s="8">
        <v>8653.18</v>
      </c>
      <c r="J420" s="8">
        <v>8753.9699999999993</v>
      </c>
      <c r="K420" s="8">
        <v>8753.9500000000007</v>
      </c>
      <c r="L420" s="8">
        <v>8753.9699999999993</v>
      </c>
      <c r="M420" s="8">
        <v>8753.99</v>
      </c>
      <c r="N420" s="8">
        <v>3962.96</v>
      </c>
      <c r="O420" s="8">
        <v>9054.4</v>
      </c>
      <c r="P420" s="8">
        <v>9054.41</v>
      </c>
      <c r="Q420" s="8">
        <v>9054.4</v>
      </c>
      <c r="R420" s="8">
        <v>9054.42</v>
      </c>
      <c r="S420" s="8">
        <v>9054.44</v>
      </c>
      <c r="T420" s="8">
        <v>9054.41</v>
      </c>
      <c r="U420" s="125">
        <f t="shared" si="30"/>
        <v>101958.5</v>
      </c>
      <c r="W420" s="74" t="str">
        <f t="shared" si="31"/>
        <v>410501505921</v>
      </c>
      <c r="X420" s="94">
        <f>VLOOKUP(W420,Factors!$F$4:$H$6200,3,FALSE)</f>
        <v>0.10960000000000003</v>
      </c>
      <c r="Y420" s="74" t="str">
        <f>VLOOKUP(W420,Factors!$F$4:$H$6200,2,FALSE)</f>
        <v>3-factor</v>
      </c>
      <c r="Z420" s="92">
        <f t="shared" si="32"/>
        <v>11174.651600000003</v>
      </c>
      <c r="AA420" s="92">
        <f t="shared" si="33"/>
        <v>90783.848400000003</v>
      </c>
      <c r="AB420" s="92">
        <f t="shared" si="34"/>
        <v>101958.5</v>
      </c>
    </row>
    <row r="421" spans="1:28" ht="15.75" thickBot="1" x14ac:dyDescent="0.3">
      <c r="A421" s="141" t="s">
        <v>943</v>
      </c>
      <c r="B421" s="4" t="s">
        <v>1091</v>
      </c>
      <c r="C421" s="4" t="s">
        <v>1092</v>
      </c>
      <c r="D421" s="4" t="s">
        <v>1074</v>
      </c>
      <c r="E421" s="4" t="s">
        <v>1075</v>
      </c>
      <c r="F421" s="4" t="s">
        <v>108</v>
      </c>
      <c r="G421" s="4" t="s">
        <v>109</v>
      </c>
      <c r="H421" s="4" t="s">
        <v>1076</v>
      </c>
      <c r="I421" s="10">
        <v>10988.29</v>
      </c>
      <c r="J421" s="10">
        <v>8979.9699999999993</v>
      </c>
      <c r="K421" s="10">
        <v>10909.4</v>
      </c>
      <c r="L421" s="10">
        <v>10864.32</v>
      </c>
      <c r="M421" s="10">
        <v>11306.1</v>
      </c>
      <c r="N421" s="10">
        <v>12258.26</v>
      </c>
      <c r="O421" s="10">
        <v>12258.26</v>
      </c>
      <c r="P421" s="10">
        <v>11645.35</v>
      </c>
      <c r="Q421" s="10">
        <v>11143.87</v>
      </c>
      <c r="R421" s="10">
        <v>10122.35</v>
      </c>
      <c r="S421" s="10">
        <v>11770.72</v>
      </c>
      <c r="T421" s="10">
        <v>9472.2900000000009</v>
      </c>
      <c r="U421" s="125">
        <f t="shared" si="30"/>
        <v>131719.18000000002</v>
      </c>
      <c r="W421" s="74" t="str">
        <f t="shared" si="31"/>
        <v>410504760921</v>
      </c>
      <c r="X421" s="94">
        <f>VLOOKUP(W421,Factors!$F$4:$H$6200,3,FALSE)</f>
        <v>0.10960000000000003</v>
      </c>
      <c r="Y421" s="74" t="str">
        <f>VLOOKUP(W421,Factors!$F$4:$H$6200,2,FALSE)</f>
        <v>3-factor</v>
      </c>
      <c r="Z421" s="92">
        <f t="shared" si="32"/>
        <v>14436.422128000006</v>
      </c>
      <c r="AA421" s="92">
        <f t="shared" si="33"/>
        <v>117282.75787200002</v>
      </c>
      <c r="AB421" s="92">
        <f t="shared" si="34"/>
        <v>131719.18000000002</v>
      </c>
    </row>
    <row r="422" spans="1:28" ht="15.75" thickBot="1" x14ac:dyDescent="0.3">
      <c r="A422" s="141" t="s">
        <v>943</v>
      </c>
      <c r="B422" s="4" t="s">
        <v>1091</v>
      </c>
      <c r="C422" s="4" t="s">
        <v>1092</v>
      </c>
      <c r="D422" s="4" t="s">
        <v>1074</v>
      </c>
      <c r="E422" s="4" t="s">
        <v>1075</v>
      </c>
      <c r="F422" s="4" t="s">
        <v>110</v>
      </c>
      <c r="G422" s="4" t="s">
        <v>111</v>
      </c>
      <c r="H422" s="4" t="s">
        <v>1076</v>
      </c>
      <c r="I422" s="7"/>
      <c r="J422" s="7"/>
      <c r="K422" s="7"/>
      <c r="L422" s="7"/>
      <c r="M422" s="7"/>
      <c r="N422" s="7"/>
      <c r="O422" s="7"/>
      <c r="P422" s="8">
        <v>1606.42</v>
      </c>
      <c r="Q422" s="7"/>
      <c r="R422" s="7"/>
      <c r="S422" s="7"/>
      <c r="T422" s="7"/>
      <c r="U422" s="125">
        <f t="shared" si="30"/>
        <v>1606.42</v>
      </c>
      <c r="W422" s="74" t="str">
        <f t="shared" si="31"/>
        <v>410504760921</v>
      </c>
      <c r="X422" s="94">
        <f>VLOOKUP(W422,Factors!$F$4:$H$6200,3,FALSE)</f>
        <v>0.10960000000000003</v>
      </c>
      <c r="Y422" s="74" t="str">
        <f>VLOOKUP(W422,Factors!$F$4:$H$6200,2,FALSE)</f>
        <v>3-factor</v>
      </c>
      <c r="Z422" s="92">
        <f t="shared" si="32"/>
        <v>176.06363200000007</v>
      </c>
      <c r="AA422" s="92">
        <f t="shared" si="33"/>
        <v>1430.356368</v>
      </c>
      <c r="AB422" s="92">
        <f t="shared" si="34"/>
        <v>1606.42</v>
      </c>
    </row>
    <row r="423" spans="1:28" ht="15.75" thickBot="1" x14ac:dyDescent="0.3">
      <c r="A423" s="141" t="s">
        <v>943</v>
      </c>
      <c r="B423" s="4" t="s">
        <v>1091</v>
      </c>
      <c r="C423" s="4" t="s">
        <v>1092</v>
      </c>
      <c r="D423" s="4" t="s">
        <v>1074</v>
      </c>
      <c r="E423" s="4" t="s">
        <v>1075</v>
      </c>
      <c r="F423" s="4" t="s">
        <v>112</v>
      </c>
      <c r="G423" s="4" t="s">
        <v>113</v>
      </c>
      <c r="H423" s="4" t="s">
        <v>1076</v>
      </c>
      <c r="I423" s="10">
        <v>1624.5</v>
      </c>
      <c r="J423" s="10">
        <v>1624.51</v>
      </c>
      <c r="K423" s="10">
        <v>1624.5</v>
      </c>
      <c r="L423" s="10">
        <v>1624.5</v>
      </c>
      <c r="M423" s="10">
        <v>1624.51</v>
      </c>
      <c r="N423" s="10">
        <v>1673.26</v>
      </c>
      <c r="O423" s="10">
        <v>1673.26</v>
      </c>
      <c r="P423" s="10">
        <v>1673.26</v>
      </c>
      <c r="Q423" s="10">
        <v>1673.27</v>
      </c>
      <c r="R423" s="10">
        <v>1673.27</v>
      </c>
      <c r="S423" s="10">
        <v>1673.26</v>
      </c>
      <c r="T423" s="10">
        <v>1673.28</v>
      </c>
      <c r="U423" s="125">
        <f t="shared" si="30"/>
        <v>19835.379999999997</v>
      </c>
      <c r="W423" s="74" t="str">
        <f t="shared" si="31"/>
        <v>410504760921</v>
      </c>
      <c r="X423" s="94">
        <f>VLOOKUP(W423,Factors!$F$4:$H$6200,3,FALSE)</f>
        <v>0.10960000000000003</v>
      </c>
      <c r="Y423" s="74" t="str">
        <f>VLOOKUP(W423,Factors!$F$4:$H$6200,2,FALSE)</f>
        <v>3-factor</v>
      </c>
      <c r="Z423" s="92">
        <f t="shared" si="32"/>
        <v>2173.9576480000005</v>
      </c>
      <c r="AA423" s="92">
        <f t="shared" si="33"/>
        <v>17661.422351999998</v>
      </c>
      <c r="AB423" s="92">
        <f t="shared" si="34"/>
        <v>19835.379999999997</v>
      </c>
    </row>
    <row r="424" spans="1:28" ht="15.75" thickBot="1" x14ac:dyDescent="0.3">
      <c r="A424" s="141" t="s">
        <v>943</v>
      </c>
      <c r="B424" s="4" t="s">
        <v>1095</v>
      </c>
      <c r="C424" s="4" t="s">
        <v>1096</v>
      </c>
      <c r="D424" s="4" t="s">
        <v>944</v>
      </c>
      <c r="E424" s="4" t="s">
        <v>945</v>
      </c>
      <c r="F424" s="4" t="s">
        <v>108</v>
      </c>
      <c r="G424" s="4" t="s">
        <v>109</v>
      </c>
      <c r="H424" s="4" t="s">
        <v>440</v>
      </c>
      <c r="I424" s="8">
        <v>33196.980000000003</v>
      </c>
      <c r="J424" s="8">
        <v>27580.31</v>
      </c>
      <c r="K424" s="8">
        <v>27836.46</v>
      </c>
      <c r="L424" s="8">
        <v>32557.84</v>
      </c>
      <c r="M424" s="8">
        <v>33491.25</v>
      </c>
      <c r="N424" s="8">
        <v>33132.04</v>
      </c>
      <c r="O424" s="8">
        <v>35960.239999999998</v>
      </c>
      <c r="P424" s="8">
        <v>32741.46</v>
      </c>
      <c r="Q424" s="8">
        <v>35140.65</v>
      </c>
      <c r="R424" s="8">
        <v>31682.32</v>
      </c>
      <c r="S424" s="8">
        <v>29562.46</v>
      </c>
      <c r="T424" s="8">
        <v>30568.51</v>
      </c>
      <c r="U424" s="125">
        <f t="shared" si="30"/>
        <v>383450.52</v>
      </c>
      <c r="W424" s="74" t="str">
        <f t="shared" si="31"/>
        <v>410701505921</v>
      </c>
      <c r="X424" s="94">
        <f>VLOOKUP(W424,Factors!$F$4:$H$6200,3,FALSE)</f>
        <v>0.10960000000000003</v>
      </c>
      <c r="Y424" s="74" t="str">
        <f>VLOOKUP(W424,Factors!$F$4:$H$6200,2,FALSE)</f>
        <v>3-factor</v>
      </c>
      <c r="Z424" s="92">
        <f t="shared" si="32"/>
        <v>42026.176992000015</v>
      </c>
      <c r="AA424" s="92">
        <f t="shared" si="33"/>
        <v>341424.343008</v>
      </c>
      <c r="AB424" s="92">
        <f t="shared" si="34"/>
        <v>383450.52</v>
      </c>
    </row>
    <row r="425" spans="1:28" ht="15.75" thickBot="1" x14ac:dyDescent="0.3">
      <c r="A425" s="141" t="s">
        <v>943</v>
      </c>
      <c r="B425" s="4" t="s">
        <v>1095</v>
      </c>
      <c r="C425" s="4" t="s">
        <v>1096</v>
      </c>
      <c r="D425" s="4" t="s">
        <v>944</v>
      </c>
      <c r="E425" s="4" t="s">
        <v>945</v>
      </c>
      <c r="F425" s="4" t="s">
        <v>110</v>
      </c>
      <c r="G425" s="4" t="s">
        <v>111</v>
      </c>
      <c r="H425" s="4" t="s">
        <v>440</v>
      </c>
      <c r="I425" s="10">
        <v>4124.1499999999996</v>
      </c>
      <c r="J425" s="10">
        <v>4124.1499999999996</v>
      </c>
      <c r="K425" s="10">
        <v>1250</v>
      </c>
      <c r="L425" s="10">
        <v>1250</v>
      </c>
      <c r="M425" s="10">
        <v>1250</v>
      </c>
      <c r="N425" s="10">
        <v>2053.2199999999998</v>
      </c>
      <c r="O425" s="10">
        <v>1250</v>
      </c>
      <c r="P425" s="10">
        <v>1250</v>
      </c>
      <c r="Q425" s="10">
        <v>1250</v>
      </c>
      <c r="R425" s="10">
        <v>1250</v>
      </c>
      <c r="S425" s="10">
        <v>1250</v>
      </c>
      <c r="T425" s="11"/>
      <c r="U425" s="125">
        <f t="shared" si="30"/>
        <v>20301.519999999997</v>
      </c>
      <c r="W425" s="74" t="str">
        <f t="shared" si="31"/>
        <v>410701505921</v>
      </c>
      <c r="X425" s="94">
        <f>VLOOKUP(W425,Factors!$F$4:$H$6200,3,FALSE)</f>
        <v>0.10960000000000003</v>
      </c>
      <c r="Y425" s="74" t="str">
        <f>VLOOKUP(W425,Factors!$F$4:$H$6200,2,FALSE)</f>
        <v>3-factor</v>
      </c>
      <c r="Z425" s="92">
        <f t="shared" si="32"/>
        <v>2225.0465920000001</v>
      </c>
      <c r="AA425" s="92">
        <f t="shared" si="33"/>
        <v>18076.473407999998</v>
      </c>
      <c r="AB425" s="92">
        <f t="shared" si="34"/>
        <v>20301.519999999997</v>
      </c>
    </row>
    <row r="426" spans="1:28" ht="15.75" thickBot="1" x14ac:dyDescent="0.3">
      <c r="A426" s="141" t="s">
        <v>943</v>
      </c>
      <c r="B426" s="4" t="s">
        <v>1095</v>
      </c>
      <c r="C426" s="4" t="s">
        <v>1096</v>
      </c>
      <c r="D426" s="4" t="s">
        <v>944</v>
      </c>
      <c r="E426" s="4" t="s">
        <v>945</v>
      </c>
      <c r="F426" s="4" t="s">
        <v>112</v>
      </c>
      <c r="G426" s="4" t="s">
        <v>113</v>
      </c>
      <c r="H426" s="4" t="s">
        <v>440</v>
      </c>
      <c r="I426" s="8">
        <v>4601.18</v>
      </c>
      <c r="J426" s="8">
        <v>4601.1899999999996</v>
      </c>
      <c r="K426" s="8">
        <v>4666.1099999999997</v>
      </c>
      <c r="L426" s="8">
        <v>4731.1099999999997</v>
      </c>
      <c r="M426" s="8">
        <v>4731.1000000000004</v>
      </c>
      <c r="N426" s="8">
        <v>4908.57</v>
      </c>
      <c r="O426" s="8">
        <v>4908.58</v>
      </c>
      <c r="P426" s="8">
        <v>4908.6000000000004</v>
      </c>
      <c r="Q426" s="8">
        <v>4908.58</v>
      </c>
      <c r="R426" s="8">
        <v>4908.57</v>
      </c>
      <c r="S426" s="8">
        <v>4908.58</v>
      </c>
      <c r="T426" s="8">
        <v>4908.55</v>
      </c>
      <c r="U426" s="125">
        <f t="shared" si="30"/>
        <v>57690.720000000008</v>
      </c>
      <c r="W426" s="74" t="str">
        <f t="shared" si="31"/>
        <v>410701505921</v>
      </c>
      <c r="X426" s="94">
        <f>VLOOKUP(W426,Factors!$F$4:$H$6200,3,FALSE)</f>
        <v>0.10960000000000003</v>
      </c>
      <c r="Y426" s="74" t="str">
        <f>VLOOKUP(W426,Factors!$F$4:$H$6200,2,FALSE)</f>
        <v>3-factor</v>
      </c>
      <c r="Z426" s="92">
        <f t="shared" si="32"/>
        <v>6322.9029120000023</v>
      </c>
      <c r="AA426" s="92">
        <f t="shared" si="33"/>
        <v>51367.817088000003</v>
      </c>
      <c r="AB426" s="92">
        <f t="shared" si="34"/>
        <v>57690.720000000008</v>
      </c>
    </row>
    <row r="427" spans="1:28" ht="15.75" thickBot="1" x14ac:dyDescent="0.3">
      <c r="A427" s="141" t="s">
        <v>943</v>
      </c>
      <c r="B427" s="4" t="s">
        <v>1095</v>
      </c>
      <c r="C427" s="4" t="s">
        <v>1096</v>
      </c>
      <c r="D427" s="4" t="s">
        <v>1088</v>
      </c>
      <c r="E427" s="4" t="s">
        <v>1089</v>
      </c>
      <c r="F427" s="4" t="s">
        <v>108</v>
      </c>
      <c r="G427" s="4" t="s">
        <v>109</v>
      </c>
      <c r="H427" s="4" t="s">
        <v>1090</v>
      </c>
      <c r="I427" s="10">
        <v>27386.63</v>
      </c>
      <c r="J427" s="10">
        <v>25253.02</v>
      </c>
      <c r="K427" s="10">
        <v>18839.02</v>
      </c>
      <c r="L427" s="10">
        <v>17960.240000000002</v>
      </c>
      <c r="M427" s="10">
        <v>18626.11</v>
      </c>
      <c r="N427" s="10">
        <v>19326.78</v>
      </c>
      <c r="O427" s="10">
        <v>18375.27</v>
      </c>
      <c r="P427" s="10">
        <v>16514.310000000001</v>
      </c>
      <c r="Q427" s="10">
        <v>18831.59</v>
      </c>
      <c r="R427" s="10">
        <v>14487.31</v>
      </c>
      <c r="S427" s="10">
        <v>17297.59</v>
      </c>
      <c r="T427" s="10">
        <v>13782.32</v>
      </c>
      <c r="U427" s="125">
        <f t="shared" si="30"/>
        <v>226680.19</v>
      </c>
      <c r="W427" s="74" t="str">
        <f t="shared" si="31"/>
        <v>410704710921</v>
      </c>
      <c r="X427" s="94">
        <f>VLOOKUP(W427,Factors!$F$4:$H$6200,3,FALSE)</f>
        <v>0.10960000000000003</v>
      </c>
      <c r="Y427" s="74" t="str">
        <f>VLOOKUP(W427,Factors!$F$4:$H$6200,2,FALSE)</f>
        <v>3-factor</v>
      </c>
      <c r="Z427" s="92">
        <f t="shared" si="32"/>
        <v>24844.148824000007</v>
      </c>
      <c r="AA427" s="92">
        <f t="shared" si="33"/>
        <v>201836.041176</v>
      </c>
      <c r="AB427" s="92">
        <f t="shared" si="34"/>
        <v>226680.19</v>
      </c>
    </row>
    <row r="428" spans="1:28" ht="15.75" thickBot="1" x14ac:dyDescent="0.3">
      <c r="A428" s="141" t="s">
        <v>943</v>
      </c>
      <c r="B428" s="4" t="s">
        <v>1095</v>
      </c>
      <c r="C428" s="4" t="s">
        <v>1096</v>
      </c>
      <c r="D428" s="4" t="s">
        <v>1088</v>
      </c>
      <c r="E428" s="4" t="s">
        <v>1089</v>
      </c>
      <c r="F428" s="4" t="s">
        <v>110</v>
      </c>
      <c r="G428" s="4" t="s">
        <v>111</v>
      </c>
      <c r="H428" s="4" t="s">
        <v>1090</v>
      </c>
      <c r="I428" s="7"/>
      <c r="J428" s="7"/>
      <c r="K428" s="7"/>
      <c r="L428" s="7"/>
      <c r="M428" s="7"/>
      <c r="N428" s="7"/>
      <c r="O428" s="7"/>
      <c r="P428" s="8">
        <v>803.2</v>
      </c>
      <c r="Q428" s="7"/>
      <c r="R428" s="7"/>
      <c r="S428" s="7"/>
      <c r="T428" s="7"/>
      <c r="U428" s="125">
        <f t="shared" si="30"/>
        <v>803.2</v>
      </c>
      <c r="W428" s="74" t="str">
        <f t="shared" si="31"/>
        <v>410704710921</v>
      </c>
      <c r="X428" s="94">
        <f>VLOOKUP(W428,Factors!$F$4:$H$6200,3,FALSE)</f>
        <v>0.10960000000000003</v>
      </c>
      <c r="Y428" s="74" t="str">
        <f>VLOOKUP(W428,Factors!$F$4:$H$6200,2,FALSE)</f>
        <v>3-factor</v>
      </c>
      <c r="Z428" s="92">
        <f t="shared" si="32"/>
        <v>88.030720000000031</v>
      </c>
      <c r="AA428" s="92">
        <f t="shared" si="33"/>
        <v>715.16928000000007</v>
      </c>
      <c r="AB428" s="92">
        <f t="shared" si="34"/>
        <v>803.2</v>
      </c>
    </row>
    <row r="429" spans="1:28" ht="15.75" thickBot="1" x14ac:dyDescent="0.3">
      <c r="A429" s="141" t="s">
        <v>943</v>
      </c>
      <c r="B429" s="4" t="s">
        <v>1095</v>
      </c>
      <c r="C429" s="4" t="s">
        <v>1096</v>
      </c>
      <c r="D429" s="4" t="s">
        <v>1088</v>
      </c>
      <c r="E429" s="4" t="s">
        <v>1089</v>
      </c>
      <c r="F429" s="4" t="s">
        <v>112</v>
      </c>
      <c r="G429" s="4" t="s">
        <v>113</v>
      </c>
      <c r="H429" s="4" t="s">
        <v>1090</v>
      </c>
      <c r="I429" s="10">
        <v>3907.25</v>
      </c>
      <c r="J429" s="10">
        <v>3907.24</v>
      </c>
      <c r="K429" s="10">
        <v>3263.84</v>
      </c>
      <c r="L429" s="10">
        <v>2620.4299999999998</v>
      </c>
      <c r="M429" s="10">
        <v>2620.42</v>
      </c>
      <c r="N429" s="10">
        <v>2692.92</v>
      </c>
      <c r="O429" s="10">
        <v>2692.92</v>
      </c>
      <c r="P429" s="10">
        <v>2692.92</v>
      </c>
      <c r="Q429" s="10">
        <v>2692.92</v>
      </c>
      <c r="R429" s="10">
        <v>2692.96</v>
      </c>
      <c r="S429" s="10">
        <v>2692.91</v>
      </c>
      <c r="T429" s="10">
        <v>2692.94</v>
      </c>
      <c r="U429" s="125">
        <f t="shared" si="30"/>
        <v>35169.669999999991</v>
      </c>
      <c r="W429" s="74" t="str">
        <f t="shared" si="31"/>
        <v>410704710921</v>
      </c>
      <c r="X429" s="94">
        <f>VLOOKUP(W429,Factors!$F$4:$H$6200,3,FALSE)</f>
        <v>0.10960000000000003</v>
      </c>
      <c r="Y429" s="74" t="str">
        <f>VLOOKUP(W429,Factors!$F$4:$H$6200,2,FALSE)</f>
        <v>3-factor</v>
      </c>
      <c r="Z429" s="92">
        <f t="shared" si="32"/>
        <v>3854.595832</v>
      </c>
      <c r="AA429" s="92">
        <f t="shared" si="33"/>
        <v>31315.074167999992</v>
      </c>
      <c r="AB429" s="92">
        <f t="shared" si="34"/>
        <v>35169.669999999991</v>
      </c>
    </row>
    <row r="430" spans="1:28" ht="15.75" thickBot="1" x14ac:dyDescent="0.3">
      <c r="A430" s="141" t="s">
        <v>943</v>
      </c>
      <c r="B430" s="4" t="s">
        <v>1097</v>
      </c>
      <c r="C430" s="4" t="s">
        <v>1098</v>
      </c>
      <c r="D430" s="4" t="s">
        <v>989</v>
      </c>
      <c r="E430" s="4" t="s">
        <v>990</v>
      </c>
      <c r="F430" s="4" t="s">
        <v>108</v>
      </c>
      <c r="G430" s="4" t="s">
        <v>109</v>
      </c>
      <c r="H430" s="4" t="s">
        <v>991</v>
      </c>
      <c r="I430" s="10">
        <v>63901.06</v>
      </c>
      <c r="J430" s="10">
        <v>57326.58</v>
      </c>
      <c r="K430" s="10">
        <v>53271.1</v>
      </c>
      <c r="L430" s="10">
        <v>54269.22</v>
      </c>
      <c r="M430" s="10">
        <v>60602.01</v>
      </c>
      <c r="N430" s="10">
        <v>67519.83</v>
      </c>
      <c r="O430" s="10">
        <v>65097.7</v>
      </c>
      <c r="P430" s="10">
        <v>58227.97</v>
      </c>
      <c r="Q430" s="10">
        <v>57492.41</v>
      </c>
      <c r="R430" s="10">
        <v>54156.56</v>
      </c>
      <c r="S430" s="10">
        <v>58700.12</v>
      </c>
      <c r="T430" s="10">
        <v>56290.12</v>
      </c>
      <c r="U430" s="125">
        <f t="shared" si="30"/>
        <v>706854.67999999993</v>
      </c>
      <c r="W430" s="74" t="str">
        <f t="shared" si="31"/>
        <v>410804705921</v>
      </c>
      <c r="X430" s="94">
        <f>VLOOKUP(W430,Factors!$F$4:$H$6200,3,FALSE)</f>
        <v>0.10960000000000003</v>
      </c>
      <c r="Y430" s="74" t="str">
        <f>VLOOKUP(W430,Factors!$F$4:$H$6200,2,FALSE)</f>
        <v>3-factor</v>
      </c>
      <c r="Z430" s="92">
        <f t="shared" si="32"/>
        <v>77471.27292800002</v>
      </c>
      <c r="AA430" s="92">
        <f t="shared" si="33"/>
        <v>629383.40707199997</v>
      </c>
      <c r="AB430" s="92">
        <f t="shared" si="34"/>
        <v>706854.67999999993</v>
      </c>
    </row>
    <row r="431" spans="1:28" ht="15.75" thickBot="1" x14ac:dyDescent="0.3">
      <c r="A431" s="141" t="s">
        <v>943</v>
      </c>
      <c r="B431" s="4" t="s">
        <v>1097</v>
      </c>
      <c r="C431" s="4" t="s">
        <v>1098</v>
      </c>
      <c r="D431" s="4" t="s">
        <v>989</v>
      </c>
      <c r="E431" s="4" t="s">
        <v>990</v>
      </c>
      <c r="F431" s="4" t="s">
        <v>110</v>
      </c>
      <c r="G431" s="4" t="s">
        <v>111</v>
      </c>
      <c r="H431" s="4" t="s">
        <v>991</v>
      </c>
      <c r="I431" s="8">
        <v>316.32</v>
      </c>
      <c r="J431" s="7"/>
      <c r="K431" s="7"/>
      <c r="L431" s="7"/>
      <c r="M431" s="8">
        <v>500</v>
      </c>
      <c r="N431" s="7"/>
      <c r="O431" s="7"/>
      <c r="P431" s="7"/>
      <c r="Q431" s="8">
        <v>1606.42</v>
      </c>
      <c r="R431" s="7"/>
      <c r="S431" s="8">
        <v>211.73</v>
      </c>
      <c r="T431" s="7"/>
      <c r="U431" s="125">
        <f t="shared" si="30"/>
        <v>2634.47</v>
      </c>
      <c r="W431" s="74" t="str">
        <f t="shared" si="31"/>
        <v>410804705921</v>
      </c>
      <c r="X431" s="94">
        <f>VLOOKUP(W431,Factors!$F$4:$H$6200,3,FALSE)</f>
        <v>0.10960000000000003</v>
      </c>
      <c r="Y431" s="74" t="str">
        <f>VLOOKUP(W431,Factors!$F$4:$H$6200,2,FALSE)</f>
        <v>3-factor</v>
      </c>
      <c r="Z431" s="92">
        <f t="shared" si="32"/>
        <v>288.73791200000005</v>
      </c>
      <c r="AA431" s="92">
        <f t="shared" si="33"/>
        <v>2345.7320879999997</v>
      </c>
      <c r="AB431" s="92">
        <f t="shared" si="34"/>
        <v>2634.47</v>
      </c>
    </row>
    <row r="432" spans="1:28" ht="15.75" thickBot="1" x14ac:dyDescent="0.3">
      <c r="A432" s="141" t="s">
        <v>943</v>
      </c>
      <c r="B432" s="4" t="s">
        <v>1097</v>
      </c>
      <c r="C432" s="4" t="s">
        <v>1098</v>
      </c>
      <c r="D432" s="4" t="s">
        <v>989</v>
      </c>
      <c r="E432" s="4" t="s">
        <v>990</v>
      </c>
      <c r="F432" s="4" t="s">
        <v>112</v>
      </c>
      <c r="G432" s="4" t="s">
        <v>113</v>
      </c>
      <c r="H432" s="4" t="s">
        <v>991</v>
      </c>
      <c r="I432" s="10">
        <v>9237.69</v>
      </c>
      <c r="J432" s="10">
        <v>9237.7099999999991</v>
      </c>
      <c r="K432" s="10">
        <v>8794.08</v>
      </c>
      <c r="L432" s="10">
        <v>8350.42</v>
      </c>
      <c r="M432" s="10">
        <v>8350.44</v>
      </c>
      <c r="N432" s="10">
        <v>9611.91</v>
      </c>
      <c r="O432" s="10">
        <v>9097.94</v>
      </c>
      <c r="P432" s="10">
        <v>8804.24</v>
      </c>
      <c r="Q432" s="10">
        <v>8804.27</v>
      </c>
      <c r="R432" s="10">
        <v>8804.24</v>
      </c>
      <c r="S432" s="10">
        <v>8804.27</v>
      </c>
      <c r="T432" s="10">
        <v>8804.2800000000007</v>
      </c>
      <c r="U432" s="125">
        <f t="shared" si="30"/>
        <v>106701.49000000002</v>
      </c>
      <c r="W432" s="74" t="str">
        <f t="shared" si="31"/>
        <v>410804705921</v>
      </c>
      <c r="X432" s="94">
        <f>VLOOKUP(W432,Factors!$F$4:$H$6200,3,FALSE)</f>
        <v>0.10960000000000003</v>
      </c>
      <c r="Y432" s="74" t="str">
        <f>VLOOKUP(W432,Factors!$F$4:$H$6200,2,FALSE)</f>
        <v>3-factor</v>
      </c>
      <c r="Z432" s="92">
        <f t="shared" si="32"/>
        <v>11694.483304000005</v>
      </c>
      <c r="AA432" s="92">
        <f t="shared" si="33"/>
        <v>95007.006696000011</v>
      </c>
      <c r="AB432" s="92">
        <f t="shared" si="34"/>
        <v>106701.49000000002</v>
      </c>
    </row>
    <row r="433" spans="1:28" ht="15.75" thickBot="1" x14ac:dyDescent="0.3">
      <c r="A433" s="141" t="s">
        <v>943</v>
      </c>
      <c r="B433" s="4" t="s">
        <v>1099</v>
      </c>
      <c r="C433" s="4" t="s">
        <v>1100</v>
      </c>
      <c r="D433" s="4" t="s">
        <v>944</v>
      </c>
      <c r="E433" s="4" t="s">
        <v>945</v>
      </c>
      <c r="F433" s="4" t="s">
        <v>108</v>
      </c>
      <c r="G433" s="4" t="s">
        <v>109</v>
      </c>
      <c r="H433" s="4" t="s">
        <v>440</v>
      </c>
      <c r="I433" s="10">
        <v>35461.360000000001</v>
      </c>
      <c r="J433" s="10">
        <v>31040.23</v>
      </c>
      <c r="K433" s="10">
        <v>31112.15</v>
      </c>
      <c r="L433" s="10">
        <v>25040.03</v>
      </c>
      <c r="M433" s="10">
        <v>28271.25</v>
      </c>
      <c r="N433" s="10">
        <v>29833.34</v>
      </c>
      <c r="O433" s="10">
        <v>29833.34</v>
      </c>
      <c r="P433" s="10">
        <v>26803.42</v>
      </c>
      <c r="Q433" s="10">
        <v>29833.34</v>
      </c>
      <c r="R433" s="10">
        <v>33534.080000000002</v>
      </c>
      <c r="S433" s="10">
        <v>33561.31</v>
      </c>
      <c r="T433" s="10">
        <v>31609.84</v>
      </c>
      <c r="U433" s="125">
        <f t="shared" si="30"/>
        <v>365933.69000000006</v>
      </c>
      <c r="W433" s="74" t="str">
        <f t="shared" si="31"/>
        <v>420101505921</v>
      </c>
      <c r="X433" s="94">
        <f>VLOOKUP(W433,Factors!$F$4:$H$6200,3,FALSE)</f>
        <v>0.10960000000000003</v>
      </c>
      <c r="Y433" s="74" t="str">
        <f>VLOOKUP(W433,Factors!$F$4:$H$6200,2,FALSE)</f>
        <v>3-factor</v>
      </c>
      <c r="Z433" s="92">
        <f t="shared" si="32"/>
        <v>40106.332424000015</v>
      </c>
      <c r="AA433" s="92">
        <f t="shared" si="33"/>
        <v>325827.35757600004</v>
      </c>
      <c r="AB433" s="92">
        <f t="shared" si="34"/>
        <v>365933.69000000006</v>
      </c>
    </row>
    <row r="434" spans="1:28" ht="15.75" thickBot="1" x14ac:dyDescent="0.3">
      <c r="A434" s="141" t="s">
        <v>943</v>
      </c>
      <c r="B434" s="4" t="s">
        <v>1099</v>
      </c>
      <c r="C434" s="4" t="s">
        <v>1100</v>
      </c>
      <c r="D434" s="4" t="s">
        <v>944</v>
      </c>
      <c r="E434" s="4" t="s">
        <v>945</v>
      </c>
      <c r="F434" s="4" t="s">
        <v>120</v>
      </c>
      <c r="G434" s="4" t="s">
        <v>121</v>
      </c>
      <c r="H434" s="4" t="s">
        <v>440</v>
      </c>
      <c r="I434" s="8">
        <v>5602.14</v>
      </c>
      <c r="J434" s="8">
        <v>4710.8900000000003</v>
      </c>
      <c r="K434" s="8">
        <v>5227.3599999999997</v>
      </c>
      <c r="L434" s="8">
        <v>6052.71</v>
      </c>
      <c r="M434" s="8">
        <v>5468.11</v>
      </c>
      <c r="N434" s="8">
        <v>6052.69</v>
      </c>
      <c r="O434" s="8">
        <v>6052.73</v>
      </c>
      <c r="P434" s="8">
        <v>5209.9799999999996</v>
      </c>
      <c r="Q434" s="8">
        <v>6172.35</v>
      </c>
      <c r="R434" s="8">
        <v>6172.35</v>
      </c>
      <c r="S434" s="8">
        <v>4559.13</v>
      </c>
      <c r="T434" s="8">
        <v>5891.78</v>
      </c>
      <c r="U434" s="125">
        <f t="shared" si="30"/>
        <v>67172.22</v>
      </c>
      <c r="W434" s="74" t="str">
        <f t="shared" si="31"/>
        <v>420101505921</v>
      </c>
      <c r="X434" s="94">
        <f>VLOOKUP(W434,Factors!$F$4:$H$6200,3,FALSE)</f>
        <v>0.10960000000000003</v>
      </c>
      <c r="Y434" s="74" t="str">
        <f>VLOOKUP(W434,Factors!$F$4:$H$6200,2,FALSE)</f>
        <v>3-factor</v>
      </c>
      <c r="Z434" s="92">
        <f t="shared" si="32"/>
        <v>7362.0753120000018</v>
      </c>
      <c r="AA434" s="92">
        <f t="shared" si="33"/>
        <v>59810.144688</v>
      </c>
      <c r="AB434" s="92">
        <f t="shared" si="34"/>
        <v>67172.22</v>
      </c>
    </row>
    <row r="435" spans="1:28" ht="15.75" thickBot="1" x14ac:dyDescent="0.3">
      <c r="A435" s="141" t="s">
        <v>943</v>
      </c>
      <c r="B435" s="4" t="s">
        <v>1099</v>
      </c>
      <c r="C435" s="4" t="s">
        <v>1100</v>
      </c>
      <c r="D435" s="4" t="s">
        <v>944</v>
      </c>
      <c r="E435" s="4" t="s">
        <v>945</v>
      </c>
      <c r="F435" s="4" t="s">
        <v>122</v>
      </c>
      <c r="G435" s="4" t="s">
        <v>123</v>
      </c>
      <c r="H435" s="4" t="s">
        <v>440</v>
      </c>
      <c r="I435" s="10">
        <v>310.33999999999997</v>
      </c>
      <c r="J435" s="10">
        <v>238.73</v>
      </c>
      <c r="K435" s="10">
        <v>386.9</v>
      </c>
      <c r="L435" s="10">
        <v>722.2</v>
      </c>
      <c r="M435" s="10">
        <v>412.7</v>
      </c>
      <c r="N435" s="10">
        <v>1057.52</v>
      </c>
      <c r="O435" s="10">
        <v>1083.32</v>
      </c>
      <c r="P435" s="10">
        <v>1238.08</v>
      </c>
      <c r="Q435" s="10">
        <v>894.33</v>
      </c>
      <c r="R435" s="10">
        <v>1367.76</v>
      </c>
      <c r="S435" s="10">
        <v>736.48</v>
      </c>
      <c r="T435" s="10">
        <v>315.64</v>
      </c>
      <c r="U435" s="125">
        <f t="shared" si="30"/>
        <v>8764</v>
      </c>
      <c r="W435" s="74" t="str">
        <f t="shared" si="31"/>
        <v>420101505921</v>
      </c>
      <c r="X435" s="94">
        <f>VLOOKUP(W435,Factors!$F$4:$H$6200,3,FALSE)</f>
        <v>0.10960000000000003</v>
      </c>
      <c r="Y435" s="74" t="str">
        <f>VLOOKUP(W435,Factors!$F$4:$H$6200,2,FALSE)</f>
        <v>3-factor</v>
      </c>
      <c r="Z435" s="92">
        <f t="shared" si="32"/>
        <v>960.53440000000023</v>
      </c>
      <c r="AA435" s="92">
        <f t="shared" si="33"/>
        <v>7803.4655999999995</v>
      </c>
      <c r="AB435" s="92">
        <f t="shared" si="34"/>
        <v>8764</v>
      </c>
    </row>
    <row r="436" spans="1:28" ht="15.75" thickBot="1" x14ac:dyDescent="0.3">
      <c r="A436" s="141" t="s">
        <v>943</v>
      </c>
      <c r="B436" s="4" t="s">
        <v>1099</v>
      </c>
      <c r="C436" s="4" t="s">
        <v>1100</v>
      </c>
      <c r="D436" s="4" t="s">
        <v>944</v>
      </c>
      <c r="E436" s="4" t="s">
        <v>945</v>
      </c>
      <c r="F436" s="4" t="s">
        <v>112</v>
      </c>
      <c r="G436" s="4" t="s">
        <v>113</v>
      </c>
      <c r="H436" s="4" t="s">
        <v>440</v>
      </c>
      <c r="I436" s="8">
        <v>5672.47</v>
      </c>
      <c r="J436" s="8">
        <v>5602.95</v>
      </c>
      <c r="K436" s="8">
        <v>5699.16</v>
      </c>
      <c r="L436" s="8">
        <v>4781.26</v>
      </c>
      <c r="M436" s="8">
        <v>4668.62</v>
      </c>
      <c r="N436" s="8">
        <v>4898.3999999999996</v>
      </c>
      <c r="O436" s="8">
        <v>4898.46</v>
      </c>
      <c r="P436" s="8">
        <v>4853.66</v>
      </c>
      <c r="Q436" s="8">
        <v>4914.84</v>
      </c>
      <c r="R436" s="8">
        <v>6244.19</v>
      </c>
      <c r="S436" s="8">
        <v>6167.61</v>
      </c>
      <c r="T436" s="8">
        <v>6205.9</v>
      </c>
      <c r="U436" s="125">
        <f t="shared" si="30"/>
        <v>64607.519999999997</v>
      </c>
      <c r="W436" s="74" t="str">
        <f t="shared" si="31"/>
        <v>420101505921</v>
      </c>
      <c r="X436" s="94">
        <f>VLOOKUP(W436,Factors!$F$4:$H$6200,3,FALSE)</f>
        <v>0.10960000000000003</v>
      </c>
      <c r="Y436" s="74" t="str">
        <f>VLOOKUP(W436,Factors!$F$4:$H$6200,2,FALSE)</f>
        <v>3-factor</v>
      </c>
      <c r="Z436" s="92">
        <f t="shared" si="32"/>
        <v>7080.9841920000017</v>
      </c>
      <c r="AA436" s="92">
        <f t="shared" si="33"/>
        <v>57526.535807999993</v>
      </c>
      <c r="AB436" s="92">
        <f t="shared" si="34"/>
        <v>64607.519999999997</v>
      </c>
    </row>
    <row r="437" spans="1:28" ht="15.75" thickBot="1" x14ac:dyDescent="0.3">
      <c r="A437" s="141" t="s">
        <v>943</v>
      </c>
      <c r="B437" s="4" t="s">
        <v>1101</v>
      </c>
      <c r="C437" s="4" t="s">
        <v>1102</v>
      </c>
      <c r="D437" s="4" t="s">
        <v>1103</v>
      </c>
      <c r="E437" s="4" t="s">
        <v>1104</v>
      </c>
      <c r="F437" s="4" t="s">
        <v>108</v>
      </c>
      <c r="G437" s="4" t="s">
        <v>109</v>
      </c>
      <c r="H437" s="4" t="s">
        <v>1102</v>
      </c>
      <c r="I437" s="8">
        <v>16262.58</v>
      </c>
      <c r="J437" s="8">
        <v>5866.59</v>
      </c>
      <c r="K437" s="8">
        <v>1555</v>
      </c>
      <c r="L437" s="8">
        <v>1270.83</v>
      </c>
      <c r="M437" s="8">
        <v>10166.66</v>
      </c>
      <c r="N437" s="8">
        <v>10470.84</v>
      </c>
      <c r="O437" s="8">
        <v>10470.84</v>
      </c>
      <c r="P437" s="8">
        <v>9947.2999999999993</v>
      </c>
      <c r="Q437" s="8">
        <v>10470.84</v>
      </c>
      <c r="R437" s="8">
        <v>9643.56</v>
      </c>
      <c r="S437" s="8">
        <v>18762.11</v>
      </c>
      <c r="T437" s="8">
        <v>16372.72</v>
      </c>
      <c r="U437" s="125">
        <f t="shared" si="30"/>
        <v>121259.87</v>
      </c>
      <c r="W437" s="74" t="str">
        <f t="shared" si="31"/>
        <v>420122553921</v>
      </c>
      <c r="X437" s="94">
        <f>VLOOKUP(W437,Factors!$F$4:$H$6200,3,FALSE)</f>
        <v>0.10960000000000003</v>
      </c>
      <c r="Y437" s="74" t="str">
        <f>VLOOKUP(W437,Factors!$F$4:$H$6200,2,FALSE)</f>
        <v>3-factor</v>
      </c>
      <c r="Z437" s="92">
        <f t="shared" si="32"/>
        <v>13290.081752000004</v>
      </c>
      <c r="AA437" s="92">
        <f t="shared" si="33"/>
        <v>107969.788248</v>
      </c>
      <c r="AB437" s="92">
        <f t="shared" si="34"/>
        <v>121259.87</v>
      </c>
    </row>
    <row r="438" spans="1:28" ht="15.75" thickBot="1" x14ac:dyDescent="0.3">
      <c r="A438" s="141" t="s">
        <v>943</v>
      </c>
      <c r="B438" s="4" t="s">
        <v>1101</v>
      </c>
      <c r="C438" s="4" t="s">
        <v>1102</v>
      </c>
      <c r="D438" s="4" t="s">
        <v>1103</v>
      </c>
      <c r="E438" s="4" t="s">
        <v>1104</v>
      </c>
      <c r="F438" s="4" t="s">
        <v>112</v>
      </c>
      <c r="G438" s="4" t="s">
        <v>113</v>
      </c>
      <c r="H438" s="4" t="s">
        <v>1102</v>
      </c>
      <c r="I438" s="10">
        <v>2449.02</v>
      </c>
      <c r="J438" s="10">
        <v>2449.0500000000002</v>
      </c>
      <c r="K438" s="10">
        <v>1653.07</v>
      </c>
      <c r="L438" s="10">
        <v>1387.73</v>
      </c>
      <c r="M438" s="10">
        <v>1387.76</v>
      </c>
      <c r="N438" s="10">
        <v>1429.26</v>
      </c>
      <c r="O438" s="10">
        <v>1429.26</v>
      </c>
      <c r="P438" s="10">
        <v>1429.26</v>
      </c>
      <c r="Q438" s="10">
        <v>1429.26</v>
      </c>
      <c r="R438" s="10">
        <v>1515.17</v>
      </c>
      <c r="S438" s="10">
        <v>2629.92</v>
      </c>
      <c r="T438" s="10">
        <v>2629.92</v>
      </c>
      <c r="U438" s="125">
        <f t="shared" si="30"/>
        <v>21818.68</v>
      </c>
      <c r="W438" s="74" t="str">
        <f t="shared" si="31"/>
        <v>420122553921</v>
      </c>
      <c r="X438" s="94">
        <f>VLOOKUP(W438,Factors!$F$4:$H$6200,3,FALSE)</f>
        <v>0.10960000000000003</v>
      </c>
      <c r="Y438" s="74" t="str">
        <f>VLOOKUP(W438,Factors!$F$4:$H$6200,2,FALSE)</f>
        <v>3-factor</v>
      </c>
      <c r="Z438" s="92">
        <f t="shared" si="32"/>
        <v>2391.3273280000008</v>
      </c>
      <c r="AA438" s="92">
        <f t="shared" si="33"/>
        <v>19427.352672000001</v>
      </c>
      <c r="AB438" s="92">
        <f t="shared" si="34"/>
        <v>21818.68</v>
      </c>
    </row>
    <row r="439" spans="1:28" ht="15.75" thickBot="1" x14ac:dyDescent="0.3">
      <c r="A439" s="141" t="s">
        <v>943</v>
      </c>
      <c r="B439" s="4" t="s">
        <v>1105</v>
      </c>
      <c r="C439" s="4" t="s">
        <v>1106</v>
      </c>
      <c r="D439" s="4" t="s">
        <v>944</v>
      </c>
      <c r="E439" s="4" t="s">
        <v>945</v>
      </c>
      <c r="F439" s="4" t="s">
        <v>108</v>
      </c>
      <c r="G439" s="4" t="s">
        <v>109</v>
      </c>
      <c r="H439" s="4" t="s">
        <v>440</v>
      </c>
      <c r="I439" s="10">
        <v>39716.68</v>
      </c>
      <c r="J439" s="10">
        <v>29596.94</v>
      </c>
      <c r="K439" s="10">
        <v>33686.639999999999</v>
      </c>
      <c r="L439" s="10">
        <v>33633.589999999997</v>
      </c>
      <c r="M439" s="10">
        <v>41737.519999999997</v>
      </c>
      <c r="N439" s="10">
        <v>49096.55</v>
      </c>
      <c r="O439" s="10">
        <v>46640.28</v>
      </c>
      <c r="P439" s="10">
        <v>37031.24</v>
      </c>
      <c r="Q439" s="10">
        <v>33303.42</v>
      </c>
      <c r="R439" s="10">
        <v>31153.41</v>
      </c>
      <c r="S439" s="10">
        <v>36447.42</v>
      </c>
      <c r="T439" s="10">
        <v>39622.14</v>
      </c>
      <c r="U439" s="125">
        <f t="shared" si="30"/>
        <v>451665.8299999999</v>
      </c>
      <c r="W439" s="74" t="str">
        <f t="shared" si="31"/>
        <v>420141505921</v>
      </c>
      <c r="X439" s="94">
        <f>VLOOKUP(W439,Factors!$F$4:$H$6200,3,FALSE)</f>
        <v>0.10960000000000003</v>
      </c>
      <c r="Y439" s="74" t="str">
        <f>VLOOKUP(W439,Factors!$F$4:$H$6200,2,FALSE)</f>
        <v>3-factor</v>
      </c>
      <c r="Z439" s="92">
        <f t="shared" si="32"/>
        <v>49502.574968000001</v>
      </c>
      <c r="AA439" s="92">
        <f t="shared" si="33"/>
        <v>402163.2550319999</v>
      </c>
      <c r="AB439" s="92">
        <f t="shared" si="34"/>
        <v>451665.8299999999</v>
      </c>
    </row>
    <row r="440" spans="1:28" ht="15.75" thickBot="1" x14ac:dyDescent="0.3">
      <c r="A440" s="141" t="s">
        <v>943</v>
      </c>
      <c r="B440" s="4" t="s">
        <v>1105</v>
      </c>
      <c r="C440" s="4" t="s">
        <v>1106</v>
      </c>
      <c r="D440" s="4" t="s">
        <v>944</v>
      </c>
      <c r="E440" s="4" t="s">
        <v>945</v>
      </c>
      <c r="F440" s="4" t="s">
        <v>110</v>
      </c>
      <c r="G440" s="4" t="s">
        <v>111</v>
      </c>
      <c r="H440" s="4" t="s">
        <v>440</v>
      </c>
      <c r="I440" s="7"/>
      <c r="J440" s="7"/>
      <c r="K440" s="7"/>
      <c r="L440" s="7"/>
      <c r="M440" s="7"/>
      <c r="N440" s="8">
        <v>416.67</v>
      </c>
      <c r="O440" s="8">
        <v>416.67</v>
      </c>
      <c r="P440" s="8">
        <v>416.67</v>
      </c>
      <c r="Q440" s="8">
        <v>416.67</v>
      </c>
      <c r="R440" s="8">
        <v>416.67</v>
      </c>
      <c r="S440" s="8">
        <v>5719.87</v>
      </c>
      <c r="T440" s="8">
        <v>416.67</v>
      </c>
      <c r="U440" s="125">
        <f t="shared" si="30"/>
        <v>8219.89</v>
      </c>
      <c r="W440" s="74" t="str">
        <f t="shared" si="31"/>
        <v>420141505921</v>
      </c>
      <c r="X440" s="94">
        <f>VLOOKUP(W440,Factors!$F$4:$H$6200,3,FALSE)</f>
        <v>0.10960000000000003</v>
      </c>
      <c r="Y440" s="74" t="str">
        <f>VLOOKUP(W440,Factors!$F$4:$H$6200,2,FALSE)</f>
        <v>3-factor</v>
      </c>
      <c r="Z440" s="92">
        <f t="shared" si="32"/>
        <v>900.89994400000023</v>
      </c>
      <c r="AA440" s="92">
        <f t="shared" si="33"/>
        <v>7318.9900559999987</v>
      </c>
      <c r="AB440" s="92">
        <f t="shared" si="34"/>
        <v>8219.89</v>
      </c>
    </row>
    <row r="441" spans="1:28" ht="15.75" thickBot="1" x14ac:dyDescent="0.3">
      <c r="A441" s="141" t="s">
        <v>943</v>
      </c>
      <c r="B441" s="4" t="s">
        <v>1105</v>
      </c>
      <c r="C441" s="4" t="s">
        <v>1106</v>
      </c>
      <c r="D441" s="4" t="s">
        <v>944</v>
      </c>
      <c r="E441" s="4" t="s">
        <v>945</v>
      </c>
      <c r="F441" s="4" t="s">
        <v>112</v>
      </c>
      <c r="G441" s="4" t="s">
        <v>113</v>
      </c>
      <c r="H441" s="4" t="s">
        <v>440</v>
      </c>
      <c r="I441" s="10">
        <v>5421.34</v>
      </c>
      <c r="J441" s="10">
        <v>5421.35</v>
      </c>
      <c r="K441" s="10">
        <v>5421.33</v>
      </c>
      <c r="L441" s="10">
        <v>5421.35</v>
      </c>
      <c r="M441" s="10">
        <v>5697.19</v>
      </c>
      <c r="N441" s="10">
        <v>6699.13</v>
      </c>
      <c r="O441" s="10">
        <v>6527.57</v>
      </c>
      <c r="P441" s="10">
        <v>5391.97</v>
      </c>
      <c r="Q441" s="10">
        <v>4545.93</v>
      </c>
      <c r="R441" s="10">
        <v>4590.96</v>
      </c>
      <c r="S441" s="10">
        <v>5676.17</v>
      </c>
      <c r="T441" s="10">
        <v>6152.75</v>
      </c>
      <c r="U441" s="125">
        <f t="shared" si="30"/>
        <v>66967.040000000008</v>
      </c>
      <c r="W441" s="74" t="str">
        <f t="shared" si="31"/>
        <v>420141505921</v>
      </c>
      <c r="X441" s="94">
        <f>VLOOKUP(W441,Factors!$F$4:$H$6200,3,FALSE)</f>
        <v>0.10960000000000003</v>
      </c>
      <c r="Y441" s="74" t="str">
        <f>VLOOKUP(W441,Factors!$F$4:$H$6200,2,FALSE)</f>
        <v>3-factor</v>
      </c>
      <c r="Z441" s="92">
        <f t="shared" si="32"/>
        <v>7339.5875840000026</v>
      </c>
      <c r="AA441" s="92">
        <f t="shared" si="33"/>
        <v>59627.452416000007</v>
      </c>
      <c r="AB441" s="92">
        <f t="shared" si="34"/>
        <v>66967.040000000008</v>
      </c>
    </row>
    <row r="442" spans="1:28" ht="15.75" thickBot="1" x14ac:dyDescent="0.3">
      <c r="A442" s="141" t="s">
        <v>943</v>
      </c>
      <c r="B442" s="4" t="s">
        <v>1107</v>
      </c>
      <c r="C442" s="4" t="s">
        <v>1108</v>
      </c>
      <c r="D442" s="4" t="s">
        <v>944</v>
      </c>
      <c r="E442" s="4" t="s">
        <v>945</v>
      </c>
      <c r="F442" s="4" t="s">
        <v>108</v>
      </c>
      <c r="G442" s="4" t="s">
        <v>109</v>
      </c>
      <c r="H442" s="4" t="s">
        <v>440</v>
      </c>
      <c r="I442" s="10">
        <v>35632.89</v>
      </c>
      <c r="J442" s="10">
        <v>26337.05</v>
      </c>
      <c r="K442" s="10">
        <v>25621.08</v>
      </c>
      <c r="L442" s="10">
        <v>34782.199999999997</v>
      </c>
      <c r="M442" s="10">
        <v>34445.39</v>
      </c>
      <c r="N442" s="10">
        <v>38951.550000000003</v>
      </c>
      <c r="O442" s="10">
        <v>39141.64</v>
      </c>
      <c r="P442" s="10">
        <v>35874.36</v>
      </c>
      <c r="Q442" s="10">
        <v>37619.199999999997</v>
      </c>
      <c r="R442" s="10">
        <v>35422.36</v>
      </c>
      <c r="S442" s="10">
        <v>33286.959999999999</v>
      </c>
      <c r="T442" s="10">
        <v>34186.17</v>
      </c>
      <c r="U442" s="125">
        <f t="shared" si="30"/>
        <v>411300.85</v>
      </c>
      <c r="W442" s="74" t="str">
        <f t="shared" si="31"/>
        <v>420161505921</v>
      </c>
      <c r="X442" s="94">
        <f>VLOOKUP(W442,Factors!$F$4:$H$6200,3,FALSE)</f>
        <v>0.10960000000000003</v>
      </c>
      <c r="Y442" s="74" t="str">
        <f>VLOOKUP(W442,Factors!$F$4:$H$6200,2,FALSE)</f>
        <v>3-factor</v>
      </c>
      <c r="Z442" s="92">
        <f t="shared" si="32"/>
        <v>45078.573160000007</v>
      </c>
      <c r="AA442" s="92">
        <f t="shared" si="33"/>
        <v>366222.27683999995</v>
      </c>
      <c r="AB442" s="92">
        <f t="shared" si="34"/>
        <v>411300.85</v>
      </c>
    </row>
    <row r="443" spans="1:28" ht="15.75" thickBot="1" x14ac:dyDescent="0.3">
      <c r="A443" s="141" t="s">
        <v>943</v>
      </c>
      <c r="B443" s="4" t="s">
        <v>1107</v>
      </c>
      <c r="C443" s="4" t="s">
        <v>1108</v>
      </c>
      <c r="D443" s="4" t="s">
        <v>944</v>
      </c>
      <c r="E443" s="4" t="s">
        <v>945</v>
      </c>
      <c r="F443" s="4" t="s">
        <v>110</v>
      </c>
      <c r="G443" s="4" t="s">
        <v>111</v>
      </c>
      <c r="H443" s="4" t="s">
        <v>440</v>
      </c>
      <c r="I443" s="8">
        <v>208.33</v>
      </c>
      <c r="J443" s="7"/>
      <c r="K443" s="8">
        <v>-208.33</v>
      </c>
      <c r="L443" s="7"/>
      <c r="M443" s="7"/>
      <c r="N443" s="7"/>
      <c r="O443" s="7"/>
      <c r="P443" s="7"/>
      <c r="Q443" s="7"/>
      <c r="R443" s="7"/>
      <c r="S443" s="7"/>
      <c r="T443" s="7"/>
      <c r="U443" s="125">
        <f t="shared" si="30"/>
        <v>0</v>
      </c>
      <c r="W443" s="74" t="str">
        <f t="shared" si="31"/>
        <v>420161505921</v>
      </c>
      <c r="X443" s="94">
        <f>VLOOKUP(W443,Factors!$F$4:$H$6200,3,FALSE)</f>
        <v>0.10960000000000003</v>
      </c>
      <c r="Y443" s="74" t="str">
        <f>VLOOKUP(W443,Factors!$F$4:$H$6200,2,FALSE)</f>
        <v>3-factor</v>
      </c>
      <c r="Z443" s="92">
        <f t="shared" si="32"/>
        <v>0</v>
      </c>
      <c r="AA443" s="92">
        <f t="shared" si="33"/>
        <v>0</v>
      </c>
      <c r="AB443" s="92">
        <f t="shared" si="34"/>
        <v>0</v>
      </c>
    </row>
    <row r="444" spans="1:28" ht="15.75" thickBot="1" x14ac:dyDescent="0.3">
      <c r="A444" s="141" t="s">
        <v>943</v>
      </c>
      <c r="B444" s="4" t="s">
        <v>1107</v>
      </c>
      <c r="C444" s="4" t="s">
        <v>1108</v>
      </c>
      <c r="D444" s="4" t="s">
        <v>944</v>
      </c>
      <c r="E444" s="4" t="s">
        <v>945</v>
      </c>
      <c r="F444" s="4" t="s">
        <v>112</v>
      </c>
      <c r="G444" s="4" t="s">
        <v>113</v>
      </c>
      <c r="H444" s="4" t="s">
        <v>440</v>
      </c>
      <c r="I444" s="10">
        <v>5099.4399999999996</v>
      </c>
      <c r="J444" s="10">
        <v>4189.43</v>
      </c>
      <c r="K444" s="10">
        <v>4189.45</v>
      </c>
      <c r="L444" s="10">
        <v>5144.9399999999996</v>
      </c>
      <c r="M444" s="10">
        <v>5144.9399999999996</v>
      </c>
      <c r="N444" s="10">
        <v>5342.82</v>
      </c>
      <c r="O444" s="10">
        <v>5342.82</v>
      </c>
      <c r="P444" s="10">
        <v>5342.84</v>
      </c>
      <c r="Q444" s="10">
        <v>5342.81</v>
      </c>
      <c r="R444" s="10">
        <v>5470.8</v>
      </c>
      <c r="S444" s="10">
        <v>5470.83</v>
      </c>
      <c r="T444" s="10">
        <v>5470.8</v>
      </c>
      <c r="U444" s="125">
        <f t="shared" si="30"/>
        <v>61551.92</v>
      </c>
      <c r="W444" s="74" t="str">
        <f t="shared" si="31"/>
        <v>420161505921</v>
      </c>
      <c r="X444" s="94">
        <f>VLOOKUP(W444,Factors!$F$4:$H$6200,3,FALSE)</f>
        <v>0.10960000000000003</v>
      </c>
      <c r="Y444" s="74" t="str">
        <f>VLOOKUP(W444,Factors!$F$4:$H$6200,2,FALSE)</f>
        <v>3-factor</v>
      </c>
      <c r="Z444" s="92">
        <f t="shared" si="32"/>
        <v>6746.0904320000018</v>
      </c>
      <c r="AA444" s="92">
        <f t="shared" si="33"/>
        <v>54805.829567999994</v>
      </c>
      <c r="AB444" s="92">
        <f t="shared" si="34"/>
        <v>61551.92</v>
      </c>
    </row>
    <row r="445" spans="1:28" ht="15.75" thickBot="1" x14ac:dyDescent="0.3">
      <c r="A445" s="141" t="s">
        <v>943</v>
      </c>
      <c r="B445" s="4" t="s">
        <v>729</v>
      </c>
      <c r="C445" s="4" t="s">
        <v>730</v>
      </c>
      <c r="D445" s="4" t="s">
        <v>944</v>
      </c>
      <c r="E445" s="4" t="s">
        <v>945</v>
      </c>
      <c r="F445" s="4" t="s">
        <v>108</v>
      </c>
      <c r="G445" s="4" t="s">
        <v>109</v>
      </c>
      <c r="H445" s="4" t="s">
        <v>440</v>
      </c>
      <c r="I445" s="8">
        <v>6020.94</v>
      </c>
      <c r="J445" s="8">
        <v>6226.27</v>
      </c>
      <c r="K445" s="8">
        <v>5798.97</v>
      </c>
      <c r="L445" s="8">
        <v>6992.06</v>
      </c>
      <c r="M445" s="8">
        <v>7325.02</v>
      </c>
      <c r="N445" s="8">
        <v>7101.27</v>
      </c>
      <c r="O445" s="8">
        <v>7475.02</v>
      </c>
      <c r="P445" s="8">
        <v>6387.75</v>
      </c>
      <c r="Q445" s="8">
        <v>6455.7</v>
      </c>
      <c r="R445" s="8">
        <v>11754.66</v>
      </c>
      <c r="S445" s="8">
        <v>13643.2</v>
      </c>
      <c r="T445" s="8">
        <v>15900.02</v>
      </c>
      <c r="U445" s="125">
        <f t="shared" si="30"/>
        <v>101080.88</v>
      </c>
      <c r="W445" s="74" t="str">
        <f t="shared" si="31"/>
        <v>420181505921</v>
      </c>
      <c r="X445" s="94">
        <f>VLOOKUP(W445,Factors!$F$4:$H$6200,3,FALSE)</f>
        <v>0.10960000000000003</v>
      </c>
      <c r="Y445" s="74" t="str">
        <f>VLOOKUP(W445,Factors!$F$4:$H$6200,2,FALSE)</f>
        <v>3-factor</v>
      </c>
      <c r="Z445" s="92">
        <f t="shared" si="32"/>
        <v>11078.464448000004</v>
      </c>
      <c r="AA445" s="92">
        <f t="shared" si="33"/>
        <v>90002.415552000006</v>
      </c>
      <c r="AB445" s="92">
        <f t="shared" si="34"/>
        <v>101080.88</v>
      </c>
    </row>
    <row r="446" spans="1:28" ht="15.75" thickBot="1" x14ac:dyDescent="0.3">
      <c r="A446" s="141" t="s">
        <v>943</v>
      </c>
      <c r="B446" s="4" t="s">
        <v>729</v>
      </c>
      <c r="C446" s="4" t="s">
        <v>730</v>
      </c>
      <c r="D446" s="4" t="s">
        <v>944</v>
      </c>
      <c r="E446" s="4" t="s">
        <v>945</v>
      </c>
      <c r="F446" s="4" t="s">
        <v>118</v>
      </c>
      <c r="G446" s="4" t="s">
        <v>119</v>
      </c>
      <c r="H446" s="4" t="s">
        <v>440</v>
      </c>
      <c r="I446" s="11"/>
      <c r="J446" s="11"/>
      <c r="K446" s="11"/>
      <c r="L446" s="10">
        <v>101.7</v>
      </c>
      <c r="M446" s="11"/>
      <c r="N446" s="11"/>
      <c r="O446" s="11"/>
      <c r="P446" s="11"/>
      <c r="Q446" s="11"/>
      <c r="R446" s="11"/>
      <c r="S446" s="11"/>
      <c r="T446" s="11"/>
      <c r="U446" s="125">
        <f t="shared" si="30"/>
        <v>101.7</v>
      </c>
      <c r="W446" s="74" t="str">
        <f t="shared" si="31"/>
        <v>420181505921</v>
      </c>
      <c r="X446" s="94">
        <f>VLOOKUP(W446,Factors!$F$4:$H$6200,3,FALSE)</f>
        <v>0.10960000000000003</v>
      </c>
      <c r="Y446" s="74" t="str">
        <f>VLOOKUP(W446,Factors!$F$4:$H$6200,2,FALSE)</f>
        <v>3-factor</v>
      </c>
      <c r="Z446" s="92">
        <f t="shared" si="32"/>
        <v>11.146320000000003</v>
      </c>
      <c r="AA446" s="92">
        <f t="shared" si="33"/>
        <v>90.55368</v>
      </c>
      <c r="AB446" s="92">
        <f t="shared" si="34"/>
        <v>101.7</v>
      </c>
    </row>
    <row r="447" spans="1:28" ht="15.75" thickBot="1" x14ac:dyDescent="0.3">
      <c r="A447" s="141" t="s">
        <v>943</v>
      </c>
      <c r="B447" s="4" t="s">
        <v>729</v>
      </c>
      <c r="C447" s="4" t="s">
        <v>730</v>
      </c>
      <c r="D447" s="4" t="s">
        <v>944</v>
      </c>
      <c r="E447" s="4" t="s">
        <v>945</v>
      </c>
      <c r="F447" s="4" t="s">
        <v>120</v>
      </c>
      <c r="G447" s="4" t="s">
        <v>121</v>
      </c>
      <c r="H447" s="4" t="s">
        <v>440</v>
      </c>
      <c r="I447" s="8">
        <v>16487.759999999998</v>
      </c>
      <c r="J447" s="8">
        <v>12794.64</v>
      </c>
      <c r="K447" s="8">
        <v>18375.72</v>
      </c>
      <c r="L447" s="8">
        <v>22130</v>
      </c>
      <c r="M447" s="8">
        <v>19402.63</v>
      </c>
      <c r="N447" s="8">
        <v>21294.34</v>
      </c>
      <c r="O447" s="8">
        <v>21006.799999999999</v>
      </c>
      <c r="P447" s="8">
        <v>20390.8</v>
      </c>
      <c r="Q447" s="8">
        <v>19999.43</v>
      </c>
      <c r="R447" s="8">
        <v>23918.240000000002</v>
      </c>
      <c r="S447" s="8">
        <v>19645.84</v>
      </c>
      <c r="T447" s="8">
        <v>20813.12</v>
      </c>
      <c r="U447" s="125">
        <f t="shared" si="30"/>
        <v>236259.31999999995</v>
      </c>
      <c r="W447" s="74" t="str">
        <f t="shared" si="31"/>
        <v>420181505921</v>
      </c>
      <c r="X447" s="94">
        <f>VLOOKUP(W447,Factors!$F$4:$H$6200,3,FALSE)</f>
        <v>0.10960000000000003</v>
      </c>
      <c r="Y447" s="74" t="str">
        <f>VLOOKUP(W447,Factors!$F$4:$H$6200,2,FALSE)</f>
        <v>3-factor</v>
      </c>
      <c r="Z447" s="92">
        <f t="shared" si="32"/>
        <v>25894.021472</v>
      </c>
      <c r="AA447" s="92">
        <f t="shared" si="33"/>
        <v>210365.29852799996</v>
      </c>
      <c r="AB447" s="92">
        <f t="shared" si="34"/>
        <v>236259.31999999995</v>
      </c>
    </row>
    <row r="448" spans="1:28" ht="15.75" thickBot="1" x14ac:dyDescent="0.3">
      <c r="A448" s="141" t="s">
        <v>943</v>
      </c>
      <c r="B448" s="4" t="s">
        <v>729</v>
      </c>
      <c r="C448" s="4" t="s">
        <v>730</v>
      </c>
      <c r="D448" s="4" t="s">
        <v>944</v>
      </c>
      <c r="E448" s="4" t="s">
        <v>945</v>
      </c>
      <c r="F448" s="4" t="s">
        <v>122</v>
      </c>
      <c r="G448" s="4" t="s">
        <v>123</v>
      </c>
      <c r="H448" s="4" t="s">
        <v>440</v>
      </c>
      <c r="I448" s="10">
        <v>212.82</v>
      </c>
      <c r="J448" s="10">
        <v>342.89</v>
      </c>
      <c r="K448" s="10">
        <v>1334.29</v>
      </c>
      <c r="L448" s="10">
        <v>1147.18</v>
      </c>
      <c r="M448" s="10">
        <v>768.78</v>
      </c>
      <c r="N448" s="10">
        <v>2984.39</v>
      </c>
      <c r="O448" s="10">
        <v>4081.75</v>
      </c>
      <c r="P448" s="10">
        <v>3661.21</v>
      </c>
      <c r="Q448" s="10">
        <v>2323</v>
      </c>
      <c r="R448" s="10">
        <v>1636.21</v>
      </c>
      <c r="S448" s="10">
        <v>686.4</v>
      </c>
      <c r="T448" s="10">
        <v>812.54</v>
      </c>
      <c r="U448" s="125">
        <f t="shared" si="30"/>
        <v>19991.460000000003</v>
      </c>
      <c r="W448" s="74" t="str">
        <f t="shared" si="31"/>
        <v>420181505921</v>
      </c>
      <c r="X448" s="94">
        <f>VLOOKUP(W448,Factors!$F$4:$H$6200,3,FALSE)</f>
        <v>0.10960000000000003</v>
      </c>
      <c r="Y448" s="74" t="str">
        <f>VLOOKUP(W448,Factors!$F$4:$H$6200,2,FALSE)</f>
        <v>3-factor</v>
      </c>
      <c r="Z448" s="92">
        <f t="shared" si="32"/>
        <v>2191.0640160000007</v>
      </c>
      <c r="AA448" s="92">
        <f t="shared" si="33"/>
        <v>17800.395984000002</v>
      </c>
      <c r="AB448" s="92">
        <f t="shared" si="34"/>
        <v>19991.460000000003</v>
      </c>
    </row>
    <row r="449" spans="1:28" ht="15.75" thickBot="1" x14ac:dyDescent="0.3">
      <c r="A449" s="141" t="s">
        <v>943</v>
      </c>
      <c r="B449" s="4" t="s">
        <v>729</v>
      </c>
      <c r="C449" s="4" t="s">
        <v>730</v>
      </c>
      <c r="D449" s="4" t="s">
        <v>944</v>
      </c>
      <c r="E449" s="4" t="s">
        <v>945</v>
      </c>
      <c r="F449" s="4" t="s">
        <v>126</v>
      </c>
      <c r="G449" s="4" t="s">
        <v>127</v>
      </c>
      <c r="H449" s="4" t="s">
        <v>440</v>
      </c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8">
        <v>303.2</v>
      </c>
      <c r="T449" s="7"/>
      <c r="U449" s="125">
        <f t="shared" si="30"/>
        <v>303.2</v>
      </c>
      <c r="W449" s="74" t="str">
        <f t="shared" si="31"/>
        <v>420181505921</v>
      </c>
      <c r="X449" s="94">
        <f>VLOOKUP(W449,Factors!$F$4:$H$6200,3,FALSE)</f>
        <v>0.10960000000000003</v>
      </c>
      <c r="Y449" s="74" t="str">
        <f>VLOOKUP(W449,Factors!$F$4:$H$6200,2,FALSE)</f>
        <v>3-factor</v>
      </c>
      <c r="Z449" s="92">
        <f t="shared" si="32"/>
        <v>33.230720000000005</v>
      </c>
      <c r="AA449" s="92">
        <f t="shared" si="33"/>
        <v>269.96927999999997</v>
      </c>
      <c r="AB449" s="92">
        <f t="shared" si="34"/>
        <v>303.2</v>
      </c>
    </row>
    <row r="450" spans="1:28" ht="15.75" thickBot="1" x14ac:dyDescent="0.3">
      <c r="A450" s="141" t="s">
        <v>943</v>
      </c>
      <c r="B450" s="4" t="s">
        <v>729</v>
      </c>
      <c r="C450" s="4" t="s">
        <v>730</v>
      </c>
      <c r="D450" s="4" t="s">
        <v>944</v>
      </c>
      <c r="E450" s="4" t="s">
        <v>945</v>
      </c>
      <c r="F450" s="4" t="s">
        <v>112</v>
      </c>
      <c r="G450" s="4" t="s">
        <v>113</v>
      </c>
      <c r="H450" s="4" t="s">
        <v>440</v>
      </c>
      <c r="I450" s="10">
        <v>3359.44</v>
      </c>
      <c r="J450" s="10">
        <v>3182.35</v>
      </c>
      <c r="K450" s="10">
        <v>4043.88</v>
      </c>
      <c r="L450" s="10">
        <v>4277.79</v>
      </c>
      <c r="M450" s="10">
        <v>3850.26</v>
      </c>
      <c r="N450" s="10">
        <v>4027.06</v>
      </c>
      <c r="O450" s="10">
        <v>4191.9399999999996</v>
      </c>
      <c r="P450" s="10">
        <v>4002.2</v>
      </c>
      <c r="Q450" s="10">
        <v>3998.46</v>
      </c>
      <c r="R450" s="10">
        <v>5944</v>
      </c>
      <c r="S450" s="10">
        <v>5443.79</v>
      </c>
      <c r="T450" s="10">
        <v>5644.81</v>
      </c>
      <c r="U450" s="125">
        <f t="shared" si="30"/>
        <v>51965.98</v>
      </c>
      <c r="W450" s="74" t="str">
        <f t="shared" si="31"/>
        <v>420181505921</v>
      </c>
      <c r="X450" s="94">
        <f>VLOOKUP(W450,Factors!$F$4:$H$6200,3,FALSE)</f>
        <v>0.10960000000000003</v>
      </c>
      <c r="Y450" s="74" t="str">
        <f>VLOOKUP(W450,Factors!$F$4:$H$6200,2,FALSE)</f>
        <v>3-factor</v>
      </c>
      <c r="Z450" s="92">
        <f t="shared" si="32"/>
        <v>5695.4714080000022</v>
      </c>
      <c r="AA450" s="92">
        <f t="shared" si="33"/>
        <v>46270.508591999998</v>
      </c>
      <c r="AB450" s="92">
        <f t="shared" si="34"/>
        <v>51965.98</v>
      </c>
    </row>
    <row r="451" spans="1:28" ht="15.75" thickBot="1" x14ac:dyDescent="0.3">
      <c r="A451" s="141" t="s">
        <v>943</v>
      </c>
      <c r="B451" s="4" t="s">
        <v>1109</v>
      </c>
      <c r="C451" s="4" t="s">
        <v>1110</v>
      </c>
      <c r="D451" s="4" t="s">
        <v>944</v>
      </c>
      <c r="E451" s="4" t="s">
        <v>945</v>
      </c>
      <c r="F451" s="4" t="s">
        <v>108</v>
      </c>
      <c r="G451" s="4" t="s">
        <v>109</v>
      </c>
      <c r="H451" s="4" t="s">
        <v>440</v>
      </c>
      <c r="I451" s="8">
        <v>22187.5</v>
      </c>
      <c r="J451" s="8">
        <v>19968.75</v>
      </c>
      <c r="K451" s="8">
        <v>20338.54</v>
      </c>
      <c r="L451" s="8">
        <v>18258.84</v>
      </c>
      <c r="M451" s="8">
        <v>30128.13</v>
      </c>
      <c r="N451" s="8">
        <v>31537.5</v>
      </c>
      <c r="O451" s="8">
        <v>31147.35</v>
      </c>
      <c r="P451" s="8">
        <v>28630.21</v>
      </c>
      <c r="Q451" s="8">
        <v>29453.98</v>
      </c>
      <c r="R451" s="8">
        <v>29323.68</v>
      </c>
      <c r="S451" s="8">
        <v>27893.58</v>
      </c>
      <c r="T451" s="8">
        <v>29775.01</v>
      </c>
      <c r="U451" s="125">
        <f t="shared" si="30"/>
        <v>318643.07</v>
      </c>
      <c r="W451" s="74" t="str">
        <f t="shared" si="31"/>
        <v>420201505921</v>
      </c>
      <c r="X451" s="94">
        <f>VLOOKUP(W451,Factors!$F$4:$H$6200,3,FALSE)</f>
        <v>0.10960000000000003</v>
      </c>
      <c r="Y451" s="74" t="str">
        <f>VLOOKUP(W451,Factors!$F$4:$H$6200,2,FALSE)</f>
        <v>3-factor</v>
      </c>
      <c r="Z451" s="92">
        <f t="shared" si="32"/>
        <v>34923.280472000013</v>
      </c>
      <c r="AA451" s="92">
        <f t="shared" si="33"/>
        <v>283719.78952799999</v>
      </c>
      <c r="AB451" s="92">
        <f t="shared" si="34"/>
        <v>318643.07</v>
      </c>
    </row>
    <row r="452" spans="1:28" ht="15.75" thickBot="1" x14ac:dyDescent="0.3">
      <c r="A452" s="141" t="s">
        <v>943</v>
      </c>
      <c r="B452" s="4" t="s">
        <v>1109</v>
      </c>
      <c r="C452" s="4" t="s">
        <v>1110</v>
      </c>
      <c r="D452" s="4" t="s">
        <v>944</v>
      </c>
      <c r="E452" s="4" t="s">
        <v>945</v>
      </c>
      <c r="F452" s="4" t="s">
        <v>110</v>
      </c>
      <c r="G452" s="4" t="s">
        <v>111</v>
      </c>
      <c r="H452" s="4" t="s">
        <v>440</v>
      </c>
      <c r="I452" s="11"/>
      <c r="J452" s="11"/>
      <c r="K452" s="11"/>
      <c r="L452" s="11"/>
      <c r="M452" s="10">
        <v>416.67</v>
      </c>
      <c r="N452" s="10">
        <v>416.67</v>
      </c>
      <c r="O452" s="10">
        <v>416.67</v>
      </c>
      <c r="P452" s="10">
        <v>416.67</v>
      </c>
      <c r="Q452" s="10">
        <v>416.67</v>
      </c>
      <c r="R452" s="10">
        <v>416.67</v>
      </c>
      <c r="S452" s="10">
        <v>416.67</v>
      </c>
      <c r="T452" s="10">
        <v>416.67</v>
      </c>
      <c r="U452" s="125">
        <f t="shared" si="30"/>
        <v>3333.36</v>
      </c>
      <c r="W452" s="74" t="str">
        <f t="shared" si="31"/>
        <v>420201505921</v>
      </c>
      <c r="X452" s="94">
        <f>VLOOKUP(W452,Factors!$F$4:$H$6200,3,FALSE)</f>
        <v>0.10960000000000003</v>
      </c>
      <c r="Y452" s="74" t="str">
        <f>VLOOKUP(W452,Factors!$F$4:$H$6200,2,FALSE)</f>
        <v>3-factor</v>
      </c>
      <c r="Z452" s="92">
        <f t="shared" si="32"/>
        <v>365.33625600000011</v>
      </c>
      <c r="AA452" s="92">
        <f t="shared" si="33"/>
        <v>2968.0237440000001</v>
      </c>
      <c r="AB452" s="92">
        <f t="shared" si="34"/>
        <v>3333.36</v>
      </c>
    </row>
    <row r="453" spans="1:28" ht="15.75" thickBot="1" x14ac:dyDescent="0.3">
      <c r="A453" s="141" t="s">
        <v>943</v>
      </c>
      <c r="B453" s="4" t="s">
        <v>1109</v>
      </c>
      <c r="C453" s="4" t="s">
        <v>1110</v>
      </c>
      <c r="D453" s="4" t="s">
        <v>944</v>
      </c>
      <c r="E453" s="4" t="s">
        <v>945</v>
      </c>
      <c r="F453" s="4" t="s">
        <v>112</v>
      </c>
      <c r="G453" s="4" t="s">
        <v>113</v>
      </c>
      <c r="H453" s="4" t="s">
        <v>440</v>
      </c>
      <c r="I453" s="8">
        <v>3028.6</v>
      </c>
      <c r="J453" s="8">
        <v>3028.6</v>
      </c>
      <c r="K453" s="8">
        <v>3028.6</v>
      </c>
      <c r="L453" s="8">
        <v>3028.61</v>
      </c>
      <c r="M453" s="8">
        <v>4200.22</v>
      </c>
      <c r="N453" s="8">
        <v>4304.8599999999997</v>
      </c>
      <c r="O453" s="8">
        <v>4304.8599999999997</v>
      </c>
      <c r="P453" s="8">
        <v>4304.8599999999997</v>
      </c>
      <c r="Q453" s="8">
        <v>4304.8500000000004</v>
      </c>
      <c r="R453" s="8">
        <v>4304.87</v>
      </c>
      <c r="S453" s="8">
        <v>4304.8599999999997</v>
      </c>
      <c r="T453" s="8">
        <v>4304.8599999999997</v>
      </c>
      <c r="U453" s="125">
        <f t="shared" si="30"/>
        <v>46448.650000000009</v>
      </c>
      <c r="W453" s="74" t="str">
        <f t="shared" si="31"/>
        <v>420201505921</v>
      </c>
      <c r="X453" s="94">
        <f>VLOOKUP(W453,Factors!$F$4:$H$6200,3,FALSE)</f>
        <v>0.10960000000000003</v>
      </c>
      <c r="Y453" s="74" t="str">
        <f>VLOOKUP(W453,Factors!$F$4:$H$6200,2,FALSE)</f>
        <v>3-factor</v>
      </c>
      <c r="Z453" s="92">
        <f t="shared" si="32"/>
        <v>5090.7720400000026</v>
      </c>
      <c r="AA453" s="92">
        <f t="shared" si="33"/>
        <v>41357.877960000005</v>
      </c>
      <c r="AB453" s="92">
        <f t="shared" si="34"/>
        <v>46448.650000000009</v>
      </c>
    </row>
    <row r="454" spans="1:28" ht="15.75" thickBot="1" x14ac:dyDescent="0.3">
      <c r="A454" s="141" t="s">
        <v>943</v>
      </c>
      <c r="B454" s="4" t="s">
        <v>731</v>
      </c>
      <c r="C454" s="4" t="s">
        <v>732</v>
      </c>
      <c r="D454" s="4" t="s">
        <v>944</v>
      </c>
      <c r="E454" s="4" t="s">
        <v>945</v>
      </c>
      <c r="F454" s="4" t="s">
        <v>108</v>
      </c>
      <c r="G454" s="4" t="s">
        <v>109</v>
      </c>
      <c r="H454" s="4" t="s">
        <v>440</v>
      </c>
      <c r="I454" s="8">
        <v>20913</v>
      </c>
      <c r="J454" s="8">
        <v>18821.7</v>
      </c>
      <c r="K454" s="8">
        <v>18805.82</v>
      </c>
      <c r="L454" s="8">
        <v>19962.41</v>
      </c>
      <c r="M454" s="8">
        <v>17811.07</v>
      </c>
      <c r="N454" s="8">
        <v>21663</v>
      </c>
      <c r="O454" s="8">
        <v>21284.68</v>
      </c>
      <c r="P454" s="8">
        <v>20579.849999999999</v>
      </c>
      <c r="Q454" s="8">
        <v>21663</v>
      </c>
      <c r="R454" s="8">
        <v>16645.400000000001</v>
      </c>
      <c r="S454" s="8">
        <v>16866.32</v>
      </c>
      <c r="T454" s="8">
        <v>18104.46</v>
      </c>
      <c r="U454" s="125">
        <f t="shared" si="30"/>
        <v>233120.71</v>
      </c>
      <c r="W454" s="74" t="str">
        <f t="shared" si="31"/>
        <v>420301505921</v>
      </c>
      <c r="X454" s="94">
        <f>VLOOKUP(W454,Factors!$F$4:$H$6200,3,FALSE)</f>
        <v>0.10960000000000003</v>
      </c>
      <c r="Y454" s="74" t="str">
        <f>VLOOKUP(W454,Factors!$F$4:$H$6200,2,FALSE)</f>
        <v>3-factor</v>
      </c>
      <c r="Z454" s="92">
        <f t="shared" si="32"/>
        <v>25550.029816000006</v>
      </c>
      <c r="AA454" s="92">
        <f t="shared" si="33"/>
        <v>207570.680184</v>
      </c>
      <c r="AB454" s="92">
        <f t="shared" si="34"/>
        <v>233120.71</v>
      </c>
    </row>
    <row r="455" spans="1:28" ht="15.75" thickBot="1" x14ac:dyDescent="0.3">
      <c r="A455" s="141" t="s">
        <v>943</v>
      </c>
      <c r="B455" s="4" t="s">
        <v>731</v>
      </c>
      <c r="C455" s="4" t="s">
        <v>732</v>
      </c>
      <c r="D455" s="4" t="s">
        <v>944</v>
      </c>
      <c r="E455" s="4" t="s">
        <v>945</v>
      </c>
      <c r="F455" s="4" t="s">
        <v>112</v>
      </c>
      <c r="G455" s="4" t="s">
        <v>113</v>
      </c>
      <c r="H455" s="4" t="s">
        <v>440</v>
      </c>
      <c r="I455" s="10">
        <v>2854.64</v>
      </c>
      <c r="J455" s="10">
        <v>2854.64</v>
      </c>
      <c r="K455" s="10">
        <v>2854.64</v>
      </c>
      <c r="L455" s="10">
        <v>2854.64</v>
      </c>
      <c r="M455" s="10">
        <v>2854.65</v>
      </c>
      <c r="N455" s="10">
        <v>2957</v>
      </c>
      <c r="O455" s="10">
        <v>2957</v>
      </c>
      <c r="P455" s="10">
        <v>2957</v>
      </c>
      <c r="Q455" s="10">
        <v>2957</v>
      </c>
      <c r="R455" s="10">
        <v>2957.02</v>
      </c>
      <c r="S455" s="10">
        <v>2957.01</v>
      </c>
      <c r="T455" s="10">
        <v>2956.99</v>
      </c>
      <c r="U455" s="125">
        <f t="shared" si="30"/>
        <v>34972.229999999996</v>
      </c>
      <c r="W455" s="74" t="str">
        <f t="shared" si="31"/>
        <v>420301505921</v>
      </c>
      <c r="X455" s="94">
        <f>VLOOKUP(W455,Factors!$F$4:$H$6200,3,FALSE)</f>
        <v>0.10960000000000003</v>
      </c>
      <c r="Y455" s="74" t="str">
        <f>VLOOKUP(W455,Factors!$F$4:$H$6200,2,FALSE)</f>
        <v>3-factor</v>
      </c>
      <c r="Z455" s="92">
        <f t="shared" si="32"/>
        <v>3832.9564080000005</v>
      </c>
      <c r="AA455" s="92">
        <f t="shared" si="33"/>
        <v>31139.273591999994</v>
      </c>
      <c r="AB455" s="92">
        <f t="shared" si="34"/>
        <v>34972.229999999996</v>
      </c>
    </row>
    <row r="456" spans="1:28" ht="15.75" thickBot="1" x14ac:dyDescent="0.3">
      <c r="A456" s="141" t="s">
        <v>943</v>
      </c>
      <c r="B456" s="4" t="s">
        <v>1111</v>
      </c>
      <c r="C456" s="4" t="s">
        <v>1112</v>
      </c>
      <c r="D456" s="4" t="s">
        <v>944</v>
      </c>
      <c r="E456" s="4" t="s">
        <v>945</v>
      </c>
      <c r="F456" s="4" t="s">
        <v>108</v>
      </c>
      <c r="G456" s="4" t="s">
        <v>109</v>
      </c>
      <c r="H456" s="4" t="s">
        <v>440</v>
      </c>
      <c r="I456" s="8">
        <v>21468.240000000002</v>
      </c>
      <c r="J456" s="8">
        <v>19887.36</v>
      </c>
      <c r="K456" s="8">
        <v>20401.57</v>
      </c>
      <c r="L456" s="8">
        <v>17455.53</v>
      </c>
      <c r="M456" s="8">
        <v>20513.03</v>
      </c>
      <c r="N456" s="8">
        <v>22932.58</v>
      </c>
      <c r="O456" s="8">
        <v>22932.58</v>
      </c>
      <c r="P456" s="8">
        <v>21135.95</v>
      </c>
      <c r="Q456" s="8">
        <v>21890.19</v>
      </c>
      <c r="R456" s="8">
        <v>19279.23</v>
      </c>
      <c r="S456" s="8">
        <v>17441.669999999998</v>
      </c>
      <c r="T456" s="8">
        <v>21594.74</v>
      </c>
      <c r="U456" s="125">
        <f t="shared" ref="U456:U519" si="35">SUM(I456:T456)</f>
        <v>246932.67000000004</v>
      </c>
      <c r="W456" s="74" t="str">
        <f t="shared" ref="W456:W519" si="36">CONCATENATE(B456,RIGHT(D456,4),A456)</f>
        <v>420401505921</v>
      </c>
      <c r="X456" s="94">
        <f>VLOOKUP(W456,Factors!$F$4:$H$6200,3,FALSE)</f>
        <v>0.10960000000000003</v>
      </c>
      <c r="Y456" s="74" t="str">
        <f>VLOOKUP(W456,Factors!$F$4:$H$6200,2,FALSE)</f>
        <v>3-factor</v>
      </c>
      <c r="Z456" s="92">
        <f t="shared" ref="Z456:Z519" si="37">U456*X456</f>
        <v>27063.820632000014</v>
      </c>
      <c r="AA456" s="92">
        <f t="shared" ref="AA456:AA519" si="38">U456-Z456</f>
        <v>219868.84936800002</v>
      </c>
      <c r="AB456" s="92">
        <f t="shared" ref="AB456:AB519" si="39">Z456+AA456</f>
        <v>246932.67000000004</v>
      </c>
    </row>
    <row r="457" spans="1:28" ht="15.75" thickBot="1" x14ac:dyDescent="0.3">
      <c r="A457" s="141" t="s">
        <v>943</v>
      </c>
      <c r="B457" s="4" t="s">
        <v>1111</v>
      </c>
      <c r="C457" s="4" t="s">
        <v>1112</v>
      </c>
      <c r="D457" s="4" t="s">
        <v>944</v>
      </c>
      <c r="E457" s="4" t="s">
        <v>945</v>
      </c>
      <c r="F457" s="4" t="s">
        <v>112</v>
      </c>
      <c r="G457" s="4" t="s">
        <v>113</v>
      </c>
      <c r="H457" s="4" t="s">
        <v>440</v>
      </c>
      <c r="I457" s="10">
        <v>3037.99</v>
      </c>
      <c r="J457" s="10">
        <v>3037.98</v>
      </c>
      <c r="K457" s="10">
        <v>3037.98</v>
      </c>
      <c r="L457" s="10">
        <v>3037.97</v>
      </c>
      <c r="M457" s="10">
        <v>3037.98</v>
      </c>
      <c r="N457" s="10">
        <v>3130.3</v>
      </c>
      <c r="O457" s="10">
        <v>3130.3</v>
      </c>
      <c r="P457" s="10">
        <v>3130.31</v>
      </c>
      <c r="Q457" s="10">
        <v>3130.3</v>
      </c>
      <c r="R457" s="10">
        <v>3130.29</v>
      </c>
      <c r="S457" s="10">
        <v>3130.31</v>
      </c>
      <c r="T457" s="10">
        <v>3130.3</v>
      </c>
      <c r="U457" s="125">
        <f t="shared" si="35"/>
        <v>37102.01</v>
      </c>
      <c r="W457" s="74" t="str">
        <f t="shared" si="36"/>
        <v>420401505921</v>
      </c>
      <c r="X457" s="94">
        <f>VLOOKUP(W457,Factors!$F$4:$H$6200,3,FALSE)</f>
        <v>0.10960000000000003</v>
      </c>
      <c r="Y457" s="74" t="str">
        <f>VLOOKUP(W457,Factors!$F$4:$H$6200,2,FALSE)</f>
        <v>3-factor</v>
      </c>
      <c r="Z457" s="92">
        <f t="shared" si="37"/>
        <v>4066.3802960000012</v>
      </c>
      <c r="AA457" s="92">
        <f t="shared" si="38"/>
        <v>33035.629703999999</v>
      </c>
      <c r="AB457" s="92">
        <f t="shared" si="39"/>
        <v>37102.01</v>
      </c>
    </row>
    <row r="458" spans="1:28" ht="15.75" thickBot="1" x14ac:dyDescent="0.3">
      <c r="A458" s="141" t="s">
        <v>943</v>
      </c>
      <c r="B458" s="4" t="s">
        <v>1115</v>
      </c>
      <c r="C458" s="4" t="s">
        <v>1116</v>
      </c>
      <c r="D458" s="4" t="s">
        <v>944</v>
      </c>
      <c r="E458" s="4" t="s">
        <v>945</v>
      </c>
      <c r="F458" s="4" t="s">
        <v>108</v>
      </c>
      <c r="G458" s="4" t="s">
        <v>109</v>
      </c>
      <c r="H458" s="4" t="s">
        <v>440</v>
      </c>
      <c r="I458" s="10">
        <v>63656.24</v>
      </c>
      <c r="J458" s="10">
        <v>58273.03</v>
      </c>
      <c r="K458" s="10">
        <v>53603.54</v>
      </c>
      <c r="L458" s="10">
        <v>87957.16</v>
      </c>
      <c r="M458" s="10">
        <v>94563.19</v>
      </c>
      <c r="N458" s="10">
        <v>108975.76</v>
      </c>
      <c r="O458" s="10">
        <v>106564.39</v>
      </c>
      <c r="P458" s="10">
        <v>98043.04</v>
      </c>
      <c r="Q458" s="10">
        <v>108324.4</v>
      </c>
      <c r="R458" s="10">
        <v>110753.07</v>
      </c>
      <c r="S458" s="10">
        <v>101091.37</v>
      </c>
      <c r="T458" s="10">
        <v>101461.12</v>
      </c>
      <c r="U458" s="125">
        <f t="shared" si="35"/>
        <v>1093266.31</v>
      </c>
      <c r="W458" s="74" t="str">
        <f t="shared" si="36"/>
        <v>430101505921</v>
      </c>
      <c r="X458" s="94">
        <f>VLOOKUP(W458,Factors!$F$4:$H$6200,3,FALSE)</f>
        <v>0.10960000000000003</v>
      </c>
      <c r="Y458" s="74" t="str">
        <f>VLOOKUP(W458,Factors!$F$4:$H$6200,2,FALSE)</f>
        <v>3-factor</v>
      </c>
      <c r="Z458" s="92">
        <f t="shared" si="37"/>
        <v>119821.98757600004</v>
      </c>
      <c r="AA458" s="92">
        <f t="shared" si="38"/>
        <v>973444.32242400001</v>
      </c>
      <c r="AB458" s="92">
        <f t="shared" si="39"/>
        <v>1093266.31</v>
      </c>
    </row>
    <row r="459" spans="1:28" ht="15.75" thickBot="1" x14ac:dyDescent="0.3">
      <c r="A459" s="141" t="s">
        <v>943</v>
      </c>
      <c r="B459" s="4" t="s">
        <v>1115</v>
      </c>
      <c r="C459" s="4" t="s">
        <v>1116</v>
      </c>
      <c r="D459" s="4" t="s">
        <v>944</v>
      </c>
      <c r="E459" s="4" t="s">
        <v>945</v>
      </c>
      <c r="F459" s="4" t="s">
        <v>110</v>
      </c>
      <c r="G459" s="4" t="s">
        <v>111</v>
      </c>
      <c r="H459" s="4" t="s">
        <v>440</v>
      </c>
      <c r="I459" s="8">
        <v>3702.85</v>
      </c>
      <c r="J459" s="8">
        <v>3513.07</v>
      </c>
      <c r="K459" s="8">
        <v>3513.07</v>
      </c>
      <c r="L459" s="8">
        <v>4916.67</v>
      </c>
      <c r="M459" s="8">
        <v>5144.6899999999996</v>
      </c>
      <c r="N459" s="8">
        <v>9155.57</v>
      </c>
      <c r="O459" s="8">
        <v>13347.57</v>
      </c>
      <c r="P459" s="8">
        <v>11251.57</v>
      </c>
      <c r="Q459" s="8">
        <v>11251.57</v>
      </c>
      <c r="R459" s="8">
        <v>-8498.43</v>
      </c>
      <c r="S459" s="8">
        <v>279.07</v>
      </c>
      <c r="T459" s="8">
        <v>13797.82</v>
      </c>
      <c r="U459" s="125">
        <f t="shared" si="35"/>
        <v>71375.09</v>
      </c>
      <c r="W459" s="74" t="str">
        <f t="shared" si="36"/>
        <v>430101505921</v>
      </c>
      <c r="X459" s="94">
        <f>VLOOKUP(W459,Factors!$F$4:$H$6200,3,FALSE)</f>
        <v>0.10960000000000003</v>
      </c>
      <c r="Y459" s="74" t="str">
        <f>VLOOKUP(W459,Factors!$F$4:$H$6200,2,FALSE)</f>
        <v>3-factor</v>
      </c>
      <c r="Z459" s="92">
        <f t="shared" si="37"/>
        <v>7822.7098640000022</v>
      </c>
      <c r="AA459" s="92">
        <f t="shared" si="38"/>
        <v>63552.380135999992</v>
      </c>
      <c r="AB459" s="92">
        <f t="shared" si="39"/>
        <v>71375.09</v>
      </c>
    </row>
    <row r="460" spans="1:28" ht="15.75" thickBot="1" x14ac:dyDescent="0.3">
      <c r="A460" s="141" t="s">
        <v>943</v>
      </c>
      <c r="B460" s="4" t="s">
        <v>1115</v>
      </c>
      <c r="C460" s="4" t="s">
        <v>1116</v>
      </c>
      <c r="D460" s="4" t="s">
        <v>944</v>
      </c>
      <c r="E460" s="4" t="s">
        <v>945</v>
      </c>
      <c r="F460" s="4" t="s">
        <v>112</v>
      </c>
      <c r="G460" s="4" t="s">
        <v>113</v>
      </c>
      <c r="H460" s="4" t="s">
        <v>440</v>
      </c>
      <c r="I460" s="10">
        <v>9004.91</v>
      </c>
      <c r="J460" s="10">
        <v>9004.9</v>
      </c>
      <c r="K460" s="10">
        <v>9663.6200000000008</v>
      </c>
      <c r="L460" s="10">
        <v>14448.36</v>
      </c>
      <c r="M460" s="10">
        <v>13058.02</v>
      </c>
      <c r="N460" s="10">
        <v>14670.44</v>
      </c>
      <c r="O460" s="10">
        <v>14670.44</v>
      </c>
      <c r="P460" s="10">
        <v>14670.45</v>
      </c>
      <c r="Q460" s="10">
        <v>14856.58</v>
      </c>
      <c r="R460" s="10">
        <v>16717.97</v>
      </c>
      <c r="S460" s="10">
        <v>15692.77</v>
      </c>
      <c r="T460" s="10">
        <v>15879.17</v>
      </c>
      <c r="U460" s="125">
        <f t="shared" si="35"/>
        <v>162337.63</v>
      </c>
      <c r="W460" s="74" t="str">
        <f t="shared" si="36"/>
        <v>430101505921</v>
      </c>
      <c r="X460" s="94">
        <f>VLOOKUP(W460,Factors!$F$4:$H$6200,3,FALSE)</f>
        <v>0.10960000000000003</v>
      </c>
      <c r="Y460" s="74" t="str">
        <f>VLOOKUP(W460,Factors!$F$4:$H$6200,2,FALSE)</f>
        <v>3-factor</v>
      </c>
      <c r="Z460" s="92">
        <f t="shared" si="37"/>
        <v>17792.204248000005</v>
      </c>
      <c r="AA460" s="92">
        <f t="shared" si="38"/>
        <v>144545.42575200001</v>
      </c>
      <c r="AB460" s="92">
        <f t="shared" si="39"/>
        <v>162337.63</v>
      </c>
    </row>
    <row r="461" spans="1:28" ht="15.75" thickBot="1" x14ac:dyDescent="0.3">
      <c r="A461" s="141" t="s">
        <v>943</v>
      </c>
      <c r="B461" s="4" t="s">
        <v>1117</v>
      </c>
      <c r="C461" s="4" t="s">
        <v>1118</v>
      </c>
      <c r="D461" s="4" t="s">
        <v>944</v>
      </c>
      <c r="E461" s="4" t="s">
        <v>945</v>
      </c>
      <c r="F461" s="4" t="s">
        <v>108</v>
      </c>
      <c r="G461" s="4" t="s">
        <v>109</v>
      </c>
      <c r="H461" s="4" t="s">
        <v>440</v>
      </c>
      <c r="I461" s="8">
        <v>48263</v>
      </c>
      <c r="J461" s="8">
        <v>43746.68</v>
      </c>
      <c r="K461" s="8">
        <v>50358.21</v>
      </c>
      <c r="L461" s="8">
        <v>52206.879999999997</v>
      </c>
      <c r="M461" s="8">
        <v>55861.09</v>
      </c>
      <c r="N461" s="8">
        <v>56417.279999999999</v>
      </c>
      <c r="O461" s="8">
        <v>56034.01</v>
      </c>
      <c r="P461" s="8">
        <v>48979.42</v>
      </c>
      <c r="Q461" s="8">
        <v>46213.86</v>
      </c>
      <c r="R461" s="8">
        <v>44579.34</v>
      </c>
      <c r="S461" s="8">
        <v>46636.2</v>
      </c>
      <c r="T461" s="8">
        <v>50016.13</v>
      </c>
      <c r="U461" s="125">
        <f t="shared" si="35"/>
        <v>599312.1</v>
      </c>
      <c r="W461" s="74" t="str">
        <f t="shared" si="36"/>
        <v>440101505921</v>
      </c>
      <c r="X461" s="94">
        <f>VLOOKUP(W461,Factors!$F$4:$H$6200,3,FALSE)</f>
        <v>0.10960000000000003</v>
      </c>
      <c r="Y461" s="74" t="str">
        <f>VLOOKUP(W461,Factors!$F$4:$H$6200,2,FALSE)</f>
        <v>3-factor</v>
      </c>
      <c r="Z461" s="92">
        <f t="shared" si="37"/>
        <v>65684.60616000001</v>
      </c>
      <c r="AA461" s="92">
        <f t="shared" si="38"/>
        <v>533627.49384000001</v>
      </c>
      <c r="AB461" s="92">
        <f t="shared" si="39"/>
        <v>599312.1</v>
      </c>
    </row>
    <row r="462" spans="1:28" ht="15.75" thickBot="1" x14ac:dyDescent="0.3">
      <c r="A462" s="141" t="s">
        <v>943</v>
      </c>
      <c r="B462" s="4" t="s">
        <v>1117</v>
      </c>
      <c r="C462" s="4" t="s">
        <v>1118</v>
      </c>
      <c r="D462" s="4" t="s">
        <v>944</v>
      </c>
      <c r="E462" s="4" t="s">
        <v>945</v>
      </c>
      <c r="F462" s="4" t="s">
        <v>110</v>
      </c>
      <c r="G462" s="4" t="s">
        <v>111</v>
      </c>
      <c r="H462" s="4" t="s">
        <v>440</v>
      </c>
      <c r="I462" s="11"/>
      <c r="J462" s="11"/>
      <c r="K462" s="11"/>
      <c r="L462" s="10">
        <v>63.26</v>
      </c>
      <c r="M462" s="11"/>
      <c r="N462" s="11"/>
      <c r="O462" s="11"/>
      <c r="P462" s="11"/>
      <c r="Q462" s="11"/>
      <c r="R462" s="11"/>
      <c r="S462" s="11"/>
      <c r="T462" s="11"/>
      <c r="U462" s="125">
        <f t="shared" si="35"/>
        <v>63.26</v>
      </c>
      <c r="W462" s="74" t="str">
        <f t="shared" si="36"/>
        <v>440101505921</v>
      </c>
      <c r="X462" s="94">
        <f>VLOOKUP(W462,Factors!$F$4:$H$6200,3,FALSE)</f>
        <v>0.10960000000000003</v>
      </c>
      <c r="Y462" s="74" t="str">
        <f>VLOOKUP(W462,Factors!$F$4:$H$6200,2,FALSE)</f>
        <v>3-factor</v>
      </c>
      <c r="Z462" s="92">
        <f t="shared" si="37"/>
        <v>6.9332960000000021</v>
      </c>
      <c r="AA462" s="92">
        <f t="shared" si="38"/>
        <v>56.326703999999992</v>
      </c>
      <c r="AB462" s="92">
        <f t="shared" si="39"/>
        <v>63.259999999999991</v>
      </c>
    </row>
    <row r="463" spans="1:28" ht="15.75" thickBot="1" x14ac:dyDescent="0.3">
      <c r="A463" s="141" t="s">
        <v>943</v>
      </c>
      <c r="B463" s="4" t="s">
        <v>1117</v>
      </c>
      <c r="C463" s="4" t="s">
        <v>1118</v>
      </c>
      <c r="D463" s="4" t="s">
        <v>944</v>
      </c>
      <c r="E463" s="4" t="s">
        <v>945</v>
      </c>
      <c r="F463" s="4" t="s">
        <v>112</v>
      </c>
      <c r="G463" s="4" t="s">
        <v>113</v>
      </c>
      <c r="H463" s="4" t="s">
        <v>440</v>
      </c>
      <c r="I463" s="8">
        <v>7804.07</v>
      </c>
      <c r="J463" s="8">
        <v>7804.07</v>
      </c>
      <c r="K463" s="8">
        <v>7804.11</v>
      </c>
      <c r="L463" s="8">
        <v>7804.11</v>
      </c>
      <c r="M463" s="8">
        <v>7804.1</v>
      </c>
      <c r="N463" s="8">
        <v>8071.71</v>
      </c>
      <c r="O463" s="8">
        <v>7648.65</v>
      </c>
      <c r="P463" s="8">
        <v>7037.58</v>
      </c>
      <c r="Q463" s="8">
        <v>7037.56</v>
      </c>
      <c r="R463" s="8">
        <v>7037.59</v>
      </c>
      <c r="S463" s="8">
        <v>7037.57</v>
      </c>
      <c r="T463" s="8">
        <v>8141.13</v>
      </c>
      <c r="U463" s="125">
        <f t="shared" si="35"/>
        <v>91032.25</v>
      </c>
      <c r="W463" s="74" t="str">
        <f t="shared" si="36"/>
        <v>440101505921</v>
      </c>
      <c r="X463" s="94">
        <f>VLOOKUP(W463,Factors!$F$4:$H$6200,3,FALSE)</f>
        <v>0.10960000000000003</v>
      </c>
      <c r="Y463" s="74" t="str">
        <f>VLOOKUP(W463,Factors!$F$4:$H$6200,2,FALSE)</f>
        <v>3-factor</v>
      </c>
      <c r="Z463" s="92">
        <f t="shared" si="37"/>
        <v>9977.134600000003</v>
      </c>
      <c r="AA463" s="92">
        <f t="shared" si="38"/>
        <v>81055.115399999995</v>
      </c>
      <c r="AB463" s="92">
        <f t="shared" si="39"/>
        <v>91032.25</v>
      </c>
    </row>
    <row r="464" spans="1:28" ht="15.75" thickBot="1" x14ac:dyDescent="0.3">
      <c r="A464" s="141" t="s">
        <v>943</v>
      </c>
      <c r="B464" s="4" t="s">
        <v>851</v>
      </c>
      <c r="C464" s="4" t="s">
        <v>852</v>
      </c>
      <c r="D464" s="4" t="s">
        <v>944</v>
      </c>
      <c r="E464" s="4" t="s">
        <v>945</v>
      </c>
      <c r="F464" s="4" t="s">
        <v>108</v>
      </c>
      <c r="G464" s="4" t="s">
        <v>109</v>
      </c>
      <c r="H464" s="4" t="s">
        <v>440</v>
      </c>
      <c r="I464" s="8">
        <v>33300.58</v>
      </c>
      <c r="J464" s="8">
        <v>29115.46</v>
      </c>
      <c r="K464" s="8">
        <v>30226.91</v>
      </c>
      <c r="L464" s="8">
        <v>27497.78</v>
      </c>
      <c r="M464" s="8">
        <v>32763.08</v>
      </c>
      <c r="N464" s="8">
        <v>31626.39</v>
      </c>
      <c r="O464" s="8">
        <v>34394.519999999997</v>
      </c>
      <c r="P464" s="8">
        <v>31567.54</v>
      </c>
      <c r="Q464" s="8">
        <v>34394.519999999997</v>
      </c>
      <c r="R464" s="8">
        <v>32060.11</v>
      </c>
      <c r="S464" s="8">
        <v>30301.78</v>
      </c>
      <c r="T464" s="8">
        <v>28469.24</v>
      </c>
      <c r="U464" s="125">
        <f t="shared" si="35"/>
        <v>375717.91000000003</v>
      </c>
      <c r="W464" s="74" t="str">
        <f t="shared" si="36"/>
        <v>450101505921</v>
      </c>
      <c r="X464" s="94">
        <f>VLOOKUP(W464,Factors!$F$4:$H$6200,3,FALSE)</f>
        <v>0.10960000000000003</v>
      </c>
      <c r="Y464" s="74" t="str">
        <f>VLOOKUP(W464,Factors!$F$4:$H$6200,2,FALSE)</f>
        <v>3-factor</v>
      </c>
      <c r="Z464" s="92">
        <f t="shared" si="37"/>
        <v>41178.682936000012</v>
      </c>
      <c r="AA464" s="92">
        <f t="shared" si="38"/>
        <v>334539.22706400004</v>
      </c>
      <c r="AB464" s="92">
        <f t="shared" si="39"/>
        <v>375717.91000000003</v>
      </c>
    </row>
    <row r="465" spans="1:28" ht="15.75" thickBot="1" x14ac:dyDescent="0.3">
      <c r="A465" s="141" t="s">
        <v>943</v>
      </c>
      <c r="B465" s="4" t="s">
        <v>851</v>
      </c>
      <c r="C465" s="4" t="s">
        <v>852</v>
      </c>
      <c r="D465" s="4" t="s">
        <v>944</v>
      </c>
      <c r="E465" s="4" t="s">
        <v>945</v>
      </c>
      <c r="F465" s="4" t="s">
        <v>110</v>
      </c>
      <c r="G465" s="4" t="s">
        <v>111</v>
      </c>
      <c r="H465" s="4" t="s">
        <v>440</v>
      </c>
      <c r="I465" s="11"/>
      <c r="J465" s="10">
        <v>2253.92</v>
      </c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25">
        <f t="shared" si="35"/>
        <v>2253.92</v>
      </c>
      <c r="W465" s="74" t="str">
        <f t="shared" si="36"/>
        <v>450101505921</v>
      </c>
      <c r="X465" s="94">
        <f>VLOOKUP(W465,Factors!$F$4:$H$6200,3,FALSE)</f>
        <v>0.10960000000000003</v>
      </c>
      <c r="Y465" s="74" t="str">
        <f>VLOOKUP(W465,Factors!$F$4:$H$6200,2,FALSE)</f>
        <v>3-factor</v>
      </c>
      <c r="Z465" s="92">
        <f t="shared" si="37"/>
        <v>247.02963200000008</v>
      </c>
      <c r="AA465" s="92">
        <f t="shared" si="38"/>
        <v>2006.8903680000001</v>
      </c>
      <c r="AB465" s="92">
        <f t="shared" si="39"/>
        <v>2253.92</v>
      </c>
    </row>
    <row r="466" spans="1:28" ht="15.75" thickBot="1" x14ac:dyDescent="0.3">
      <c r="A466" s="141" t="s">
        <v>943</v>
      </c>
      <c r="B466" s="4" t="s">
        <v>851</v>
      </c>
      <c r="C466" s="4" t="s">
        <v>852</v>
      </c>
      <c r="D466" s="4" t="s">
        <v>944</v>
      </c>
      <c r="E466" s="4" t="s">
        <v>945</v>
      </c>
      <c r="F466" s="4" t="s">
        <v>112</v>
      </c>
      <c r="G466" s="4" t="s">
        <v>113</v>
      </c>
      <c r="H466" s="4" t="s">
        <v>440</v>
      </c>
      <c r="I466" s="8">
        <v>4545.54</v>
      </c>
      <c r="J466" s="8">
        <v>4545.55</v>
      </c>
      <c r="K466" s="8">
        <v>4545.54</v>
      </c>
      <c r="L466" s="8">
        <v>4545.5200000000004</v>
      </c>
      <c r="M466" s="8">
        <v>4545.54</v>
      </c>
      <c r="N466" s="8">
        <v>4694.87</v>
      </c>
      <c r="O466" s="8">
        <v>4694.8599999999997</v>
      </c>
      <c r="P466" s="8">
        <v>4694.8599999999997</v>
      </c>
      <c r="Q466" s="8">
        <v>4694.8599999999997</v>
      </c>
      <c r="R466" s="8">
        <v>4694.8599999999997</v>
      </c>
      <c r="S466" s="8">
        <v>4694.8599999999997</v>
      </c>
      <c r="T466" s="8">
        <v>4694.8599999999997</v>
      </c>
      <c r="U466" s="125">
        <f t="shared" si="35"/>
        <v>55591.72</v>
      </c>
      <c r="W466" s="74" t="str">
        <f t="shared" si="36"/>
        <v>450101505921</v>
      </c>
      <c r="X466" s="94">
        <f>VLOOKUP(W466,Factors!$F$4:$H$6200,3,FALSE)</f>
        <v>0.10960000000000003</v>
      </c>
      <c r="Y466" s="74" t="str">
        <f>VLOOKUP(W466,Factors!$F$4:$H$6200,2,FALSE)</f>
        <v>3-factor</v>
      </c>
      <c r="Z466" s="92">
        <f t="shared" si="37"/>
        <v>6092.8525120000022</v>
      </c>
      <c r="AA466" s="92">
        <f t="shared" si="38"/>
        <v>49498.867487999996</v>
      </c>
      <c r="AB466" s="92">
        <f t="shared" si="39"/>
        <v>55591.72</v>
      </c>
    </row>
    <row r="467" spans="1:28" ht="15.75" thickBot="1" x14ac:dyDescent="0.3">
      <c r="A467" s="141" t="s">
        <v>943</v>
      </c>
      <c r="B467" s="4" t="s">
        <v>1119</v>
      </c>
      <c r="C467" s="4" t="s">
        <v>1120</v>
      </c>
      <c r="D467" s="4" t="s">
        <v>944</v>
      </c>
      <c r="E467" s="4" t="s">
        <v>945</v>
      </c>
      <c r="F467" s="4" t="s">
        <v>108</v>
      </c>
      <c r="G467" s="4" t="s">
        <v>109</v>
      </c>
      <c r="H467" s="4" t="s">
        <v>440</v>
      </c>
      <c r="I467" s="8">
        <v>18304.64</v>
      </c>
      <c r="J467" s="8">
        <v>13965.68</v>
      </c>
      <c r="K467" s="8">
        <v>13466.45</v>
      </c>
      <c r="L467" s="8">
        <v>14467.61</v>
      </c>
      <c r="M467" s="8">
        <v>22184.09</v>
      </c>
      <c r="N467" s="8">
        <v>29439.1</v>
      </c>
      <c r="O467" s="8">
        <v>36619.51</v>
      </c>
      <c r="P467" s="8">
        <v>39842.15</v>
      </c>
      <c r="Q467" s="8">
        <v>41939.1</v>
      </c>
      <c r="R467" s="8">
        <v>37237.160000000003</v>
      </c>
      <c r="S467" s="8">
        <v>39968.400000000001</v>
      </c>
      <c r="T467" s="8">
        <v>33396.44</v>
      </c>
      <c r="U467" s="125">
        <f t="shared" si="35"/>
        <v>340830.33</v>
      </c>
      <c r="W467" s="74" t="str">
        <f t="shared" si="36"/>
        <v>460101505921</v>
      </c>
      <c r="X467" s="94">
        <f>VLOOKUP(W467,Factors!$F$4:$H$6200,3,FALSE)</f>
        <v>0.10960000000000003</v>
      </c>
      <c r="Y467" s="74" t="str">
        <f>VLOOKUP(W467,Factors!$F$4:$H$6200,2,FALSE)</f>
        <v>3-factor</v>
      </c>
      <c r="Z467" s="92">
        <f t="shared" si="37"/>
        <v>37355.004168000014</v>
      </c>
      <c r="AA467" s="92">
        <f t="shared" si="38"/>
        <v>303475.325832</v>
      </c>
      <c r="AB467" s="92">
        <f t="shared" si="39"/>
        <v>340830.33</v>
      </c>
    </row>
    <row r="468" spans="1:28" ht="15.75" thickBot="1" x14ac:dyDescent="0.3">
      <c r="A468" s="141" t="s">
        <v>943</v>
      </c>
      <c r="B468" s="4" t="s">
        <v>1119</v>
      </c>
      <c r="C468" s="4" t="s">
        <v>1120</v>
      </c>
      <c r="D468" s="4" t="s">
        <v>944</v>
      </c>
      <c r="E468" s="4" t="s">
        <v>945</v>
      </c>
      <c r="F468" s="4" t="s">
        <v>112</v>
      </c>
      <c r="G468" s="4" t="s">
        <v>113</v>
      </c>
      <c r="H468" s="4" t="s">
        <v>440</v>
      </c>
      <c r="I468" s="10">
        <v>2871.1</v>
      </c>
      <c r="J468" s="10">
        <v>2118.12</v>
      </c>
      <c r="K468" s="10">
        <v>2118.13</v>
      </c>
      <c r="L468" s="10">
        <v>2118.12</v>
      </c>
      <c r="M468" s="10">
        <v>3028.12</v>
      </c>
      <c r="N468" s="10">
        <v>4018.42</v>
      </c>
      <c r="O468" s="10">
        <v>5104.21</v>
      </c>
      <c r="P468" s="10">
        <v>5724.68</v>
      </c>
      <c r="Q468" s="10">
        <v>5724.68</v>
      </c>
      <c r="R468" s="10">
        <v>5724.66</v>
      </c>
      <c r="S468" s="10">
        <v>5724.67</v>
      </c>
      <c r="T468" s="10">
        <v>5724.67</v>
      </c>
      <c r="U468" s="125">
        <f t="shared" si="35"/>
        <v>49999.58</v>
      </c>
      <c r="W468" s="74" t="str">
        <f t="shared" si="36"/>
        <v>460101505921</v>
      </c>
      <c r="X468" s="94">
        <f>VLOOKUP(W468,Factors!$F$4:$H$6200,3,FALSE)</f>
        <v>0.10960000000000003</v>
      </c>
      <c r="Y468" s="74" t="str">
        <f>VLOOKUP(W468,Factors!$F$4:$H$6200,2,FALSE)</f>
        <v>3-factor</v>
      </c>
      <c r="Z468" s="92">
        <f t="shared" si="37"/>
        <v>5479.9539680000016</v>
      </c>
      <c r="AA468" s="92">
        <f t="shared" si="38"/>
        <v>44519.626032</v>
      </c>
      <c r="AB468" s="92">
        <f t="shared" si="39"/>
        <v>49999.58</v>
      </c>
    </row>
    <row r="469" spans="1:28" ht="15.75" thickBot="1" x14ac:dyDescent="0.3">
      <c r="A469" s="141" t="s">
        <v>943</v>
      </c>
      <c r="B469" s="4" t="s">
        <v>1131</v>
      </c>
      <c r="C469" s="4" t="s">
        <v>1132</v>
      </c>
      <c r="D469" s="4" t="s">
        <v>944</v>
      </c>
      <c r="E469" s="4" t="s">
        <v>945</v>
      </c>
      <c r="F469" s="4" t="s">
        <v>108</v>
      </c>
      <c r="G469" s="4" t="s">
        <v>109</v>
      </c>
      <c r="H469" s="4" t="s">
        <v>440</v>
      </c>
      <c r="I469" s="10">
        <v>12291.66</v>
      </c>
      <c r="J469" s="10">
        <v>11062.49</v>
      </c>
      <c r="K469" s="10">
        <v>9628.4699999999993</v>
      </c>
      <c r="L469" s="10">
        <v>11732.95</v>
      </c>
      <c r="M469" s="10">
        <v>11779.51</v>
      </c>
      <c r="N469" s="10">
        <v>12691.16</v>
      </c>
      <c r="O469" s="10">
        <v>12162.36</v>
      </c>
      <c r="P469" s="10">
        <v>10787.49</v>
      </c>
      <c r="Q469" s="10">
        <v>12691.16</v>
      </c>
      <c r="R469" s="10">
        <v>12114.29</v>
      </c>
      <c r="S469" s="10">
        <v>11479.73</v>
      </c>
      <c r="T469" s="10">
        <v>12114.29</v>
      </c>
      <c r="U469" s="125">
        <f t="shared" si="35"/>
        <v>140535.56</v>
      </c>
      <c r="W469" s="74" t="str">
        <f t="shared" si="36"/>
        <v>480101505921</v>
      </c>
      <c r="X469" s="94">
        <f>VLOOKUP(W469,Factors!$F$4:$H$6200,3,FALSE)</f>
        <v>0.10960000000000003</v>
      </c>
      <c r="Y469" s="74" t="str">
        <f>VLOOKUP(W469,Factors!$F$4:$H$6200,2,FALSE)</f>
        <v>3-factor</v>
      </c>
      <c r="Z469" s="92">
        <f t="shared" si="37"/>
        <v>15402.697376000004</v>
      </c>
      <c r="AA469" s="92">
        <f t="shared" si="38"/>
        <v>125132.862624</v>
      </c>
      <c r="AB469" s="92">
        <f t="shared" si="39"/>
        <v>140535.56</v>
      </c>
    </row>
    <row r="470" spans="1:28" ht="15.75" thickBot="1" x14ac:dyDescent="0.3">
      <c r="A470" s="141" t="s">
        <v>943</v>
      </c>
      <c r="B470" s="4" t="s">
        <v>1131</v>
      </c>
      <c r="C470" s="4" t="s">
        <v>1132</v>
      </c>
      <c r="D470" s="4" t="s">
        <v>944</v>
      </c>
      <c r="E470" s="4" t="s">
        <v>945</v>
      </c>
      <c r="F470" s="4" t="s">
        <v>110</v>
      </c>
      <c r="G470" s="4" t="s">
        <v>111</v>
      </c>
      <c r="H470" s="4" t="s">
        <v>440</v>
      </c>
      <c r="I470" s="7"/>
      <c r="J470" s="7"/>
      <c r="K470" s="7"/>
      <c r="L470" s="8">
        <v>63.26</v>
      </c>
      <c r="M470" s="7"/>
      <c r="N470" s="7"/>
      <c r="O470" s="7"/>
      <c r="P470" s="7"/>
      <c r="Q470" s="7"/>
      <c r="R470" s="7"/>
      <c r="S470" s="7"/>
      <c r="T470" s="7"/>
      <c r="U470" s="125">
        <f t="shared" si="35"/>
        <v>63.26</v>
      </c>
      <c r="W470" s="74" t="str">
        <f t="shared" si="36"/>
        <v>480101505921</v>
      </c>
      <c r="X470" s="94">
        <f>VLOOKUP(W470,Factors!$F$4:$H$6200,3,FALSE)</f>
        <v>0.10960000000000003</v>
      </c>
      <c r="Y470" s="74" t="str">
        <f>VLOOKUP(W470,Factors!$F$4:$H$6200,2,FALSE)</f>
        <v>3-factor</v>
      </c>
      <c r="Z470" s="92">
        <f t="shared" si="37"/>
        <v>6.9332960000000021</v>
      </c>
      <c r="AA470" s="92">
        <f t="shared" si="38"/>
        <v>56.326703999999992</v>
      </c>
      <c r="AB470" s="92">
        <f t="shared" si="39"/>
        <v>63.259999999999991</v>
      </c>
    </row>
    <row r="471" spans="1:28" ht="15.75" thickBot="1" x14ac:dyDescent="0.3">
      <c r="A471" s="141" t="s">
        <v>943</v>
      </c>
      <c r="B471" s="4" t="s">
        <v>1131</v>
      </c>
      <c r="C471" s="4" t="s">
        <v>1132</v>
      </c>
      <c r="D471" s="4" t="s">
        <v>944</v>
      </c>
      <c r="E471" s="4" t="s">
        <v>945</v>
      </c>
      <c r="F471" s="4" t="s">
        <v>112</v>
      </c>
      <c r="G471" s="4" t="s">
        <v>113</v>
      </c>
      <c r="H471" s="4" t="s">
        <v>440</v>
      </c>
      <c r="I471" s="10">
        <v>1677.82</v>
      </c>
      <c r="J471" s="10">
        <v>1677.82</v>
      </c>
      <c r="K471" s="10">
        <v>1677.82</v>
      </c>
      <c r="L471" s="10">
        <v>1677.82</v>
      </c>
      <c r="M471" s="10">
        <v>1677.82</v>
      </c>
      <c r="N471" s="10">
        <v>1732.34</v>
      </c>
      <c r="O471" s="10">
        <v>1732.34</v>
      </c>
      <c r="P471" s="10">
        <v>1732.35</v>
      </c>
      <c r="Q471" s="10">
        <v>1732.34</v>
      </c>
      <c r="R471" s="10">
        <v>1732.34</v>
      </c>
      <c r="S471" s="10">
        <v>1732.34</v>
      </c>
      <c r="T471" s="10">
        <v>1732.34</v>
      </c>
      <c r="U471" s="125">
        <f t="shared" si="35"/>
        <v>20515.490000000002</v>
      </c>
      <c r="W471" s="74" t="str">
        <f t="shared" si="36"/>
        <v>480101505921</v>
      </c>
      <c r="X471" s="94">
        <f>VLOOKUP(W471,Factors!$F$4:$H$6200,3,FALSE)</f>
        <v>0.10960000000000003</v>
      </c>
      <c r="Y471" s="74" t="str">
        <f>VLOOKUP(W471,Factors!$F$4:$H$6200,2,FALSE)</f>
        <v>3-factor</v>
      </c>
      <c r="Z471" s="92">
        <f t="shared" si="37"/>
        <v>2248.4977040000008</v>
      </c>
      <c r="AA471" s="92">
        <f t="shared" si="38"/>
        <v>18266.992296</v>
      </c>
      <c r="AB471" s="92">
        <f t="shared" si="39"/>
        <v>20515.490000000002</v>
      </c>
    </row>
    <row r="472" spans="1:28" ht="15.75" thickBot="1" x14ac:dyDescent="0.3">
      <c r="A472" s="141" t="s">
        <v>943</v>
      </c>
      <c r="B472" s="4" t="s">
        <v>512</v>
      </c>
      <c r="C472" s="4" t="s">
        <v>513</v>
      </c>
      <c r="D472" s="4" t="s">
        <v>944</v>
      </c>
      <c r="E472" s="4" t="s">
        <v>945</v>
      </c>
      <c r="F472" s="4" t="s">
        <v>108</v>
      </c>
      <c r="G472" s="4" t="s">
        <v>109</v>
      </c>
      <c r="H472" s="4" t="s">
        <v>440</v>
      </c>
      <c r="I472" s="10">
        <v>12494.59</v>
      </c>
      <c r="J472" s="10">
        <v>11077.38</v>
      </c>
      <c r="K472" s="10">
        <v>12248.59</v>
      </c>
      <c r="L472" s="10">
        <v>14229.58</v>
      </c>
      <c r="M472" s="10">
        <v>15175.42</v>
      </c>
      <c r="N472" s="10">
        <v>15159.35</v>
      </c>
      <c r="O472" s="10">
        <v>15630.76</v>
      </c>
      <c r="P472" s="10">
        <v>13286.15</v>
      </c>
      <c r="Q472" s="10">
        <v>14290.47</v>
      </c>
      <c r="R472" s="10">
        <v>14026.74</v>
      </c>
      <c r="S472" s="10">
        <v>12463.08</v>
      </c>
      <c r="T472" s="10">
        <v>13316.27</v>
      </c>
      <c r="U472" s="125">
        <f t="shared" si="35"/>
        <v>163398.37999999998</v>
      </c>
      <c r="W472" s="74" t="str">
        <f t="shared" si="36"/>
        <v>510201505921</v>
      </c>
      <c r="X472" s="94">
        <f>VLOOKUP(W472,Factors!$F$4:$H$6200,3,FALSE)</f>
        <v>0.10960000000000003</v>
      </c>
      <c r="Y472" s="74" t="str">
        <f>VLOOKUP(W472,Factors!$F$4:$H$6200,2,FALSE)</f>
        <v>3-factor</v>
      </c>
      <c r="Z472" s="92">
        <f t="shared" si="37"/>
        <v>17908.462448000002</v>
      </c>
      <c r="AA472" s="92">
        <f t="shared" si="38"/>
        <v>145489.91755199997</v>
      </c>
      <c r="AB472" s="92">
        <f t="shared" si="39"/>
        <v>163398.37999999998</v>
      </c>
    </row>
    <row r="473" spans="1:28" ht="15.75" thickBot="1" x14ac:dyDescent="0.3">
      <c r="A473" s="141" t="s">
        <v>943</v>
      </c>
      <c r="B473" s="4" t="s">
        <v>512</v>
      </c>
      <c r="C473" s="4" t="s">
        <v>513</v>
      </c>
      <c r="D473" s="4" t="s">
        <v>944</v>
      </c>
      <c r="E473" s="4" t="s">
        <v>945</v>
      </c>
      <c r="F473" s="4" t="s">
        <v>112</v>
      </c>
      <c r="G473" s="4" t="s">
        <v>113</v>
      </c>
      <c r="H473" s="4" t="s">
        <v>440</v>
      </c>
      <c r="I473" s="8">
        <v>2071.46</v>
      </c>
      <c r="J473" s="8">
        <v>2071.4699999999998</v>
      </c>
      <c r="K473" s="8">
        <v>2071.4499999999998</v>
      </c>
      <c r="L473" s="8">
        <v>2071.44</v>
      </c>
      <c r="M473" s="8">
        <v>2071.44</v>
      </c>
      <c r="N473" s="8">
        <v>2133.6</v>
      </c>
      <c r="O473" s="8">
        <v>2133.6</v>
      </c>
      <c r="P473" s="8">
        <v>2133.6</v>
      </c>
      <c r="Q473" s="8">
        <v>2133.59</v>
      </c>
      <c r="R473" s="8">
        <v>2133.59</v>
      </c>
      <c r="S473" s="8">
        <v>2133.6</v>
      </c>
      <c r="T473" s="8">
        <v>2133.58</v>
      </c>
      <c r="U473" s="125">
        <f t="shared" si="35"/>
        <v>25292.42</v>
      </c>
      <c r="W473" s="74" t="str">
        <f t="shared" si="36"/>
        <v>510201505921</v>
      </c>
      <c r="X473" s="94">
        <f>VLOOKUP(W473,Factors!$F$4:$H$6200,3,FALSE)</f>
        <v>0.10960000000000003</v>
      </c>
      <c r="Y473" s="74" t="str">
        <f>VLOOKUP(W473,Factors!$F$4:$H$6200,2,FALSE)</f>
        <v>3-factor</v>
      </c>
      <c r="Z473" s="92">
        <f t="shared" si="37"/>
        <v>2772.0492320000008</v>
      </c>
      <c r="AA473" s="92">
        <f t="shared" si="38"/>
        <v>22520.370767999997</v>
      </c>
      <c r="AB473" s="92">
        <f t="shared" si="39"/>
        <v>25292.42</v>
      </c>
    </row>
    <row r="474" spans="1:28" ht="15.75" thickBot="1" x14ac:dyDescent="0.3">
      <c r="A474" s="141" t="s">
        <v>943</v>
      </c>
      <c r="B474" s="4" t="s">
        <v>1142</v>
      </c>
      <c r="C474" s="4" t="s">
        <v>1143</v>
      </c>
      <c r="D474" s="4" t="s">
        <v>1010</v>
      </c>
      <c r="E474" s="4" t="s">
        <v>1011</v>
      </c>
      <c r="F474" s="4" t="s">
        <v>108</v>
      </c>
      <c r="G474" s="4" t="s">
        <v>109</v>
      </c>
      <c r="H474" s="4" t="s">
        <v>1012</v>
      </c>
      <c r="I474" s="8">
        <v>14940.47</v>
      </c>
      <c r="J474" s="8">
        <v>13228.74</v>
      </c>
      <c r="K474" s="8">
        <v>11904.03</v>
      </c>
      <c r="L474" s="8">
        <v>13887.47</v>
      </c>
      <c r="M474" s="8">
        <v>14897.92</v>
      </c>
      <c r="N474" s="8">
        <v>16243.91</v>
      </c>
      <c r="O474" s="8">
        <v>16521</v>
      </c>
      <c r="P474" s="8">
        <v>15073.74</v>
      </c>
      <c r="Q474" s="8">
        <v>16521</v>
      </c>
      <c r="R474" s="8">
        <v>13271.93</v>
      </c>
      <c r="S474" s="8">
        <v>10143.290000000001</v>
      </c>
      <c r="T474" s="8">
        <v>13517.18</v>
      </c>
      <c r="U474" s="125">
        <f t="shared" si="35"/>
        <v>170150.68000000002</v>
      </c>
      <c r="W474" s="74" t="str">
        <f t="shared" si="36"/>
        <v>510451207921</v>
      </c>
      <c r="X474" s="94">
        <f>VLOOKUP(W474,Factors!$F$4:$H$6200,3,FALSE)</f>
        <v>0.10960000000000003</v>
      </c>
      <c r="Y474" s="74" t="str">
        <f>VLOOKUP(W474,Factors!$F$4:$H$6200,2,FALSE)</f>
        <v>3-factor</v>
      </c>
      <c r="Z474" s="92">
        <f t="shared" si="37"/>
        <v>18648.514528000007</v>
      </c>
      <c r="AA474" s="92">
        <f t="shared" si="38"/>
        <v>151502.16547200002</v>
      </c>
      <c r="AB474" s="92">
        <f t="shared" si="39"/>
        <v>170150.68000000002</v>
      </c>
    </row>
    <row r="475" spans="1:28" ht="15.75" thickBot="1" x14ac:dyDescent="0.3">
      <c r="A475" s="141" t="s">
        <v>943</v>
      </c>
      <c r="B475" s="4" t="s">
        <v>1142</v>
      </c>
      <c r="C475" s="4" t="s">
        <v>1143</v>
      </c>
      <c r="D475" s="4" t="s">
        <v>1010</v>
      </c>
      <c r="E475" s="4" t="s">
        <v>1011</v>
      </c>
      <c r="F475" s="4" t="s">
        <v>110</v>
      </c>
      <c r="G475" s="4" t="s">
        <v>111</v>
      </c>
      <c r="H475" s="4" t="s">
        <v>1012</v>
      </c>
      <c r="I475" s="11"/>
      <c r="J475" s="11"/>
      <c r="K475" s="11"/>
      <c r="L475" s="11"/>
      <c r="M475" s="11"/>
      <c r="N475" s="11"/>
      <c r="O475" s="11"/>
      <c r="P475" s="11"/>
      <c r="Q475" s="11"/>
      <c r="R475" s="10">
        <v>303.22000000000003</v>
      </c>
      <c r="S475" s="11"/>
      <c r="T475" s="11"/>
      <c r="U475" s="125">
        <f t="shared" si="35"/>
        <v>303.22000000000003</v>
      </c>
      <c r="W475" s="74" t="str">
        <f t="shared" si="36"/>
        <v>510451207921</v>
      </c>
      <c r="X475" s="94">
        <f>VLOOKUP(W475,Factors!$F$4:$H$6200,3,FALSE)</f>
        <v>0.10960000000000003</v>
      </c>
      <c r="Y475" s="74" t="str">
        <f>VLOOKUP(W475,Factors!$F$4:$H$6200,2,FALSE)</f>
        <v>3-factor</v>
      </c>
      <c r="Z475" s="92">
        <f t="shared" si="37"/>
        <v>33.232912000000013</v>
      </c>
      <c r="AA475" s="92">
        <f t="shared" si="38"/>
        <v>269.98708800000003</v>
      </c>
      <c r="AB475" s="92">
        <f t="shared" si="39"/>
        <v>303.22000000000003</v>
      </c>
    </row>
    <row r="476" spans="1:28" ht="15.75" thickBot="1" x14ac:dyDescent="0.3">
      <c r="A476" s="141" t="s">
        <v>943</v>
      </c>
      <c r="B476" s="4" t="s">
        <v>1142</v>
      </c>
      <c r="C476" s="4" t="s">
        <v>1143</v>
      </c>
      <c r="D476" s="4" t="s">
        <v>1010</v>
      </c>
      <c r="E476" s="4" t="s">
        <v>1011</v>
      </c>
      <c r="F476" s="4" t="s">
        <v>112</v>
      </c>
      <c r="G476" s="4" t="s">
        <v>113</v>
      </c>
      <c r="H476" s="4" t="s">
        <v>1012</v>
      </c>
      <c r="I476" s="8">
        <v>2097.44</v>
      </c>
      <c r="J476" s="8">
        <v>2097.44</v>
      </c>
      <c r="K476" s="8">
        <v>2097.46</v>
      </c>
      <c r="L476" s="8">
        <v>2097.4499999999998</v>
      </c>
      <c r="M476" s="8">
        <v>2097.44</v>
      </c>
      <c r="N476" s="8">
        <v>2217.29</v>
      </c>
      <c r="O476" s="8">
        <v>2255.12</v>
      </c>
      <c r="P476" s="8">
        <v>2255.12</v>
      </c>
      <c r="Q476" s="8">
        <v>2255.12</v>
      </c>
      <c r="R476" s="8">
        <v>2255.15</v>
      </c>
      <c r="S476" s="8">
        <v>2255.15</v>
      </c>
      <c r="T476" s="8">
        <v>2255.14</v>
      </c>
      <c r="U476" s="125">
        <f t="shared" si="35"/>
        <v>26235.32</v>
      </c>
      <c r="W476" s="74" t="str">
        <f t="shared" si="36"/>
        <v>510451207921</v>
      </c>
      <c r="X476" s="94">
        <f>VLOOKUP(W476,Factors!$F$4:$H$6200,3,FALSE)</f>
        <v>0.10960000000000003</v>
      </c>
      <c r="Y476" s="74" t="str">
        <f>VLOOKUP(W476,Factors!$F$4:$H$6200,2,FALSE)</f>
        <v>3-factor</v>
      </c>
      <c r="Z476" s="92">
        <f t="shared" si="37"/>
        <v>2875.3910720000008</v>
      </c>
      <c r="AA476" s="92">
        <f t="shared" si="38"/>
        <v>23359.928927999998</v>
      </c>
      <c r="AB476" s="92">
        <f t="shared" si="39"/>
        <v>26235.32</v>
      </c>
    </row>
    <row r="477" spans="1:28" ht="15.75" thickBot="1" x14ac:dyDescent="0.3">
      <c r="A477" s="141" t="s">
        <v>943</v>
      </c>
      <c r="B477" s="4" t="s">
        <v>1144</v>
      </c>
      <c r="C477" s="4" t="s">
        <v>1145</v>
      </c>
      <c r="D477" s="4" t="s">
        <v>1010</v>
      </c>
      <c r="E477" s="4" t="s">
        <v>1011</v>
      </c>
      <c r="F477" s="4" t="s">
        <v>108</v>
      </c>
      <c r="G477" s="4" t="s">
        <v>109</v>
      </c>
      <c r="H477" s="4" t="s">
        <v>1012</v>
      </c>
      <c r="I477" s="8">
        <v>8033.08</v>
      </c>
      <c r="J477" s="8">
        <v>4308.6499999999996</v>
      </c>
      <c r="K477" s="8">
        <v>7028.95</v>
      </c>
      <c r="L477" s="8">
        <v>6928.75</v>
      </c>
      <c r="M477" s="8">
        <v>8836.66</v>
      </c>
      <c r="N477" s="8">
        <v>9101.84</v>
      </c>
      <c r="O477" s="8">
        <v>22632.14</v>
      </c>
      <c r="P477" s="8">
        <v>23530.09</v>
      </c>
      <c r="Q477" s="8">
        <v>24768.52</v>
      </c>
      <c r="R477" s="8">
        <v>23642.68</v>
      </c>
      <c r="S477" s="8">
        <v>24768.52</v>
      </c>
      <c r="T477" s="8">
        <v>20563.560000000001</v>
      </c>
      <c r="U477" s="125">
        <f t="shared" si="35"/>
        <v>184143.43999999997</v>
      </c>
      <c r="W477" s="74" t="str">
        <f t="shared" si="36"/>
        <v>510501207921</v>
      </c>
      <c r="X477" s="94">
        <f>VLOOKUP(W477,Factors!$F$4:$H$6200,3,FALSE)</f>
        <v>0.10960000000000003</v>
      </c>
      <c r="Y477" s="74" t="str">
        <f>VLOOKUP(W477,Factors!$F$4:$H$6200,2,FALSE)</f>
        <v>3-factor</v>
      </c>
      <c r="Z477" s="92">
        <f t="shared" si="37"/>
        <v>20182.121024000004</v>
      </c>
      <c r="AA477" s="92">
        <f t="shared" si="38"/>
        <v>163961.31897599998</v>
      </c>
      <c r="AB477" s="92">
        <f t="shared" si="39"/>
        <v>184143.43999999997</v>
      </c>
    </row>
    <row r="478" spans="1:28" ht="15.75" thickBot="1" x14ac:dyDescent="0.3">
      <c r="A478" s="141" t="s">
        <v>943</v>
      </c>
      <c r="B478" s="4" t="s">
        <v>1144</v>
      </c>
      <c r="C478" s="4" t="s">
        <v>1145</v>
      </c>
      <c r="D478" s="4" t="s">
        <v>1010</v>
      </c>
      <c r="E478" s="4" t="s">
        <v>1011</v>
      </c>
      <c r="F478" s="4" t="s">
        <v>110</v>
      </c>
      <c r="G478" s="4" t="s">
        <v>111</v>
      </c>
      <c r="H478" s="4" t="s">
        <v>1012</v>
      </c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0">
        <v>303.2</v>
      </c>
      <c r="T478" s="11"/>
      <c r="U478" s="125">
        <f t="shared" si="35"/>
        <v>303.2</v>
      </c>
      <c r="W478" s="74" t="str">
        <f t="shared" si="36"/>
        <v>510501207921</v>
      </c>
      <c r="X478" s="94">
        <f>VLOOKUP(W478,Factors!$F$4:$H$6200,3,FALSE)</f>
        <v>0.10960000000000003</v>
      </c>
      <c r="Y478" s="74" t="str">
        <f>VLOOKUP(W478,Factors!$F$4:$H$6200,2,FALSE)</f>
        <v>3-factor</v>
      </c>
      <c r="Z478" s="92">
        <f t="shared" si="37"/>
        <v>33.230720000000005</v>
      </c>
      <c r="AA478" s="92">
        <f t="shared" si="38"/>
        <v>269.96927999999997</v>
      </c>
      <c r="AB478" s="92">
        <f t="shared" si="39"/>
        <v>303.2</v>
      </c>
    </row>
    <row r="479" spans="1:28" ht="15.75" thickBot="1" x14ac:dyDescent="0.3">
      <c r="A479" s="141" t="s">
        <v>943</v>
      </c>
      <c r="B479" s="4" t="s">
        <v>1144</v>
      </c>
      <c r="C479" s="4" t="s">
        <v>1145</v>
      </c>
      <c r="D479" s="4" t="s">
        <v>1010</v>
      </c>
      <c r="E479" s="4" t="s">
        <v>1011</v>
      </c>
      <c r="F479" s="4" t="s">
        <v>112</v>
      </c>
      <c r="G479" s="4" t="s">
        <v>113</v>
      </c>
      <c r="H479" s="4" t="s">
        <v>1012</v>
      </c>
      <c r="I479" s="8">
        <v>1096.52</v>
      </c>
      <c r="J479" s="8">
        <v>1096.51</v>
      </c>
      <c r="K479" s="8">
        <v>1096.53</v>
      </c>
      <c r="L479" s="8">
        <v>1206.22</v>
      </c>
      <c r="M479" s="8">
        <v>1206.2</v>
      </c>
      <c r="N479" s="8">
        <v>1242.4000000000001</v>
      </c>
      <c r="O479" s="8">
        <v>3089.3</v>
      </c>
      <c r="P479" s="8">
        <v>3380.92</v>
      </c>
      <c r="Q479" s="8">
        <v>3380.92</v>
      </c>
      <c r="R479" s="8">
        <v>3380.92</v>
      </c>
      <c r="S479" s="8">
        <v>3380.92</v>
      </c>
      <c r="T479" s="8">
        <v>3380.89</v>
      </c>
      <c r="U479" s="125">
        <f t="shared" si="35"/>
        <v>26938.25</v>
      </c>
      <c r="W479" s="74" t="str">
        <f t="shared" si="36"/>
        <v>510501207921</v>
      </c>
      <c r="X479" s="94">
        <f>VLOOKUP(W479,Factors!$F$4:$H$6200,3,FALSE)</f>
        <v>0.10960000000000003</v>
      </c>
      <c r="Y479" s="74" t="str">
        <f>VLOOKUP(W479,Factors!$F$4:$H$6200,2,FALSE)</f>
        <v>3-factor</v>
      </c>
      <c r="Z479" s="92">
        <f t="shared" si="37"/>
        <v>2952.4322000000006</v>
      </c>
      <c r="AA479" s="92">
        <f t="shared" si="38"/>
        <v>23985.817800000001</v>
      </c>
      <c r="AB479" s="92">
        <f t="shared" si="39"/>
        <v>26938.25</v>
      </c>
    </row>
    <row r="480" spans="1:28" ht="15.75" thickBot="1" x14ac:dyDescent="0.3">
      <c r="A480" s="141" t="s">
        <v>943</v>
      </c>
      <c r="B480" s="4" t="s">
        <v>1144</v>
      </c>
      <c r="C480" s="4" t="s">
        <v>1145</v>
      </c>
      <c r="D480" s="4" t="s">
        <v>944</v>
      </c>
      <c r="E480" s="4" t="s">
        <v>945</v>
      </c>
      <c r="F480" s="4" t="s">
        <v>108</v>
      </c>
      <c r="G480" s="4" t="s">
        <v>109</v>
      </c>
      <c r="H480" s="4" t="s">
        <v>440</v>
      </c>
      <c r="I480" s="10">
        <v>13049.84</v>
      </c>
      <c r="J480" s="10">
        <v>11744.86</v>
      </c>
      <c r="K480" s="10">
        <v>11962.35</v>
      </c>
      <c r="L480" s="10">
        <v>12456.67</v>
      </c>
      <c r="M480" s="10">
        <v>13049.84</v>
      </c>
      <c r="N480" s="10">
        <v>13519.66</v>
      </c>
      <c r="O480" s="10">
        <v>12290.6</v>
      </c>
      <c r="P480" s="10">
        <v>10815.73</v>
      </c>
      <c r="Q480" s="10">
        <v>11061.54</v>
      </c>
      <c r="R480" s="10">
        <v>11061.54</v>
      </c>
      <c r="S480" s="10">
        <v>7323.15</v>
      </c>
      <c r="T480" s="10">
        <v>12290.6</v>
      </c>
      <c r="U480" s="125">
        <f t="shared" si="35"/>
        <v>140626.38</v>
      </c>
      <c r="W480" s="74" t="str">
        <f t="shared" si="36"/>
        <v>510501505921</v>
      </c>
      <c r="X480" s="94">
        <f>VLOOKUP(W480,Factors!$F$4:$H$6200,3,FALSE)</f>
        <v>0.10960000000000003</v>
      </c>
      <c r="Y480" s="74" t="str">
        <f>VLOOKUP(W480,Factors!$F$4:$H$6200,2,FALSE)</f>
        <v>3-factor</v>
      </c>
      <c r="Z480" s="92">
        <f t="shared" si="37"/>
        <v>15412.651248000006</v>
      </c>
      <c r="AA480" s="92">
        <f t="shared" si="38"/>
        <v>125213.728752</v>
      </c>
      <c r="AB480" s="92">
        <f t="shared" si="39"/>
        <v>140626.38</v>
      </c>
    </row>
    <row r="481" spans="1:28" ht="15.75" thickBot="1" x14ac:dyDescent="0.3">
      <c r="A481" s="141" t="s">
        <v>943</v>
      </c>
      <c r="B481" s="4" t="s">
        <v>1144</v>
      </c>
      <c r="C481" s="4" t="s">
        <v>1145</v>
      </c>
      <c r="D481" s="4" t="s">
        <v>944</v>
      </c>
      <c r="E481" s="4" t="s">
        <v>945</v>
      </c>
      <c r="F481" s="4" t="s">
        <v>110</v>
      </c>
      <c r="G481" s="4" t="s">
        <v>111</v>
      </c>
      <c r="H481" s="4" t="s">
        <v>440</v>
      </c>
      <c r="I481" s="8">
        <v>1476.19</v>
      </c>
      <c r="J481" s="8">
        <v>1476.19</v>
      </c>
      <c r="K481" s="8">
        <v>8797.6299999999992</v>
      </c>
      <c r="L481" s="8">
        <v>476.19</v>
      </c>
      <c r="M481" s="8">
        <v>476.19</v>
      </c>
      <c r="N481" s="8">
        <v>476.19</v>
      </c>
      <c r="O481" s="8">
        <v>476.19</v>
      </c>
      <c r="P481" s="8">
        <v>476.19</v>
      </c>
      <c r="Q481" s="7"/>
      <c r="R481" s="7"/>
      <c r="S481" s="8">
        <v>230.46</v>
      </c>
      <c r="T481" s="7"/>
      <c r="U481" s="125">
        <f t="shared" si="35"/>
        <v>14361.42</v>
      </c>
      <c r="W481" s="74" t="str">
        <f t="shared" si="36"/>
        <v>510501505921</v>
      </c>
      <c r="X481" s="94">
        <f>VLOOKUP(W481,Factors!$F$4:$H$6200,3,FALSE)</f>
        <v>0.10960000000000003</v>
      </c>
      <c r="Y481" s="74" t="str">
        <f>VLOOKUP(W481,Factors!$F$4:$H$6200,2,FALSE)</f>
        <v>3-factor</v>
      </c>
      <c r="Z481" s="92">
        <f t="shared" si="37"/>
        <v>1574.0116320000004</v>
      </c>
      <c r="AA481" s="92">
        <f t="shared" si="38"/>
        <v>12787.408368</v>
      </c>
      <c r="AB481" s="92">
        <f t="shared" si="39"/>
        <v>14361.42</v>
      </c>
    </row>
    <row r="482" spans="1:28" ht="15.75" thickBot="1" x14ac:dyDescent="0.3">
      <c r="A482" s="141" t="s">
        <v>943</v>
      </c>
      <c r="B482" s="4" t="s">
        <v>1144</v>
      </c>
      <c r="C482" s="4" t="s">
        <v>1145</v>
      </c>
      <c r="D482" s="4" t="s">
        <v>944</v>
      </c>
      <c r="E482" s="4" t="s">
        <v>945</v>
      </c>
      <c r="F482" s="4" t="s">
        <v>112</v>
      </c>
      <c r="G482" s="4" t="s">
        <v>113</v>
      </c>
      <c r="H482" s="4" t="s">
        <v>440</v>
      </c>
      <c r="I482" s="10">
        <v>1781.3</v>
      </c>
      <c r="J482" s="10">
        <v>1781.3</v>
      </c>
      <c r="K482" s="10">
        <v>1781.3</v>
      </c>
      <c r="L482" s="10">
        <v>1781.3</v>
      </c>
      <c r="M482" s="10">
        <v>1781.3</v>
      </c>
      <c r="N482" s="10">
        <v>1845.44</v>
      </c>
      <c r="O482" s="10">
        <v>1845.44</v>
      </c>
      <c r="P482" s="10">
        <v>1845.43</v>
      </c>
      <c r="Q482" s="10">
        <v>1845.43</v>
      </c>
      <c r="R482" s="10">
        <v>1845.43</v>
      </c>
      <c r="S482" s="10">
        <v>1845.41</v>
      </c>
      <c r="T482" s="10">
        <v>1845.43</v>
      </c>
      <c r="U482" s="125">
        <f t="shared" si="35"/>
        <v>21824.510000000002</v>
      </c>
      <c r="W482" s="74" t="str">
        <f t="shared" si="36"/>
        <v>510501505921</v>
      </c>
      <c r="X482" s="94">
        <f>VLOOKUP(W482,Factors!$F$4:$H$6200,3,FALSE)</f>
        <v>0.10960000000000003</v>
      </c>
      <c r="Y482" s="74" t="str">
        <f>VLOOKUP(W482,Factors!$F$4:$H$6200,2,FALSE)</f>
        <v>3-factor</v>
      </c>
      <c r="Z482" s="92">
        <f t="shared" si="37"/>
        <v>2391.966296000001</v>
      </c>
      <c r="AA482" s="92">
        <f t="shared" si="38"/>
        <v>19432.543704</v>
      </c>
      <c r="AB482" s="92">
        <f t="shared" si="39"/>
        <v>21824.510000000002</v>
      </c>
    </row>
    <row r="483" spans="1:28" ht="15.75" thickBot="1" x14ac:dyDescent="0.3">
      <c r="A483" s="141" t="s">
        <v>943</v>
      </c>
      <c r="B483" s="4" t="s">
        <v>1149</v>
      </c>
      <c r="C483" s="4" t="s">
        <v>1150</v>
      </c>
      <c r="D483" s="4" t="s">
        <v>944</v>
      </c>
      <c r="E483" s="4" t="s">
        <v>945</v>
      </c>
      <c r="F483" s="4" t="s">
        <v>108</v>
      </c>
      <c r="G483" s="4" t="s">
        <v>109</v>
      </c>
      <c r="H483" s="4" t="s">
        <v>440</v>
      </c>
      <c r="I483" s="10">
        <v>67946.22</v>
      </c>
      <c r="J483" s="10">
        <v>63301.14</v>
      </c>
      <c r="K483" s="10">
        <v>61696.53</v>
      </c>
      <c r="L483" s="10">
        <v>76874.78</v>
      </c>
      <c r="M483" s="10">
        <v>81809.570000000007</v>
      </c>
      <c r="N483" s="10">
        <v>70417.75</v>
      </c>
      <c r="O483" s="10">
        <v>94730.07</v>
      </c>
      <c r="P483" s="10">
        <v>90813.09</v>
      </c>
      <c r="Q483" s="10">
        <v>94316.38</v>
      </c>
      <c r="R483" s="10">
        <v>85747.32</v>
      </c>
      <c r="S483" s="10">
        <v>84946.17</v>
      </c>
      <c r="T483" s="10">
        <v>77917.03</v>
      </c>
      <c r="U483" s="125">
        <f t="shared" si="35"/>
        <v>950516.05000000016</v>
      </c>
      <c r="W483" s="74" t="str">
        <f t="shared" si="36"/>
        <v>510601505921</v>
      </c>
      <c r="X483" s="94">
        <f>VLOOKUP(W483,Factors!$F$4:$H$6200,3,FALSE)</f>
        <v>0.10960000000000003</v>
      </c>
      <c r="Y483" s="74" t="str">
        <f>VLOOKUP(W483,Factors!$F$4:$H$6200,2,FALSE)</f>
        <v>3-factor</v>
      </c>
      <c r="Z483" s="92">
        <f t="shared" si="37"/>
        <v>104176.55908000005</v>
      </c>
      <c r="AA483" s="92">
        <f t="shared" si="38"/>
        <v>846339.49092000013</v>
      </c>
      <c r="AB483" s="92">
        <f t="shared" si="39"/>
        <v>950516.05000000016</v>
      </c>
    </row>
    <row r="484" spans="1:28" ht="15.75" thickBot="1" x14ac:dyDescent="0.3">
      <c r="A484" s="141" t="s">
        <v>943</v>
      </c>
      <c r="B484" s="4" t="s">
        <v>1149</v>
      </c>
      <c r="C484" s="4" t="s">
        <v>1150</v>
      </c>
      <c r="D484" s="4" t="s">
        <v>944</v>
      </c>
      <c r="E484" s="4" t="s">
        <v>945</v>
      </c>
      <c r="F484" s="4" t="s">
        <v>110</v>
      </c>
      <c r="G484" s="4" t="s">
        <v>111</v>
      </c>
      <c r="H484" s="4" t="s">
        <v>440</v>
      </c>
      <c r="I484" s="8">
        <v>833.33</v>
      </c>
      <c r="J484" s="8">
        <v>833.33</v>
      </c>
      <c r="K484" s="8">
        <v>833.33</v>
      </c>
      <c r="L484" s="8">
        <v>833.33</v>
      </c>
      <c r="M484" s="8">
        <v>833.33</v>
      </c>
      <c r="N484" s="8">
        <v>833.33</v>
      </c>
      <c r="O484" s="8">
        <v>833.33</v>
      </c>
      <c r="P484" s="8">
        <v>833.33</v>
      </c>
      <c r="Q484" s="8">
        <v>833.33</v>
      </c>
      <c r="R484" s="7"/>
      <c r="S484" s="8">
        <v>303.22000000000003</v>
      </c>
      <c r="T484" s="7"/>
      <c r="U484" s="125">
        <f t="shared" si="35"/>
        <v>7803.1900000000005</v>
      </c>
      <c r="W484" s="74" t="str">
        <f t="shared" si="36"/>
        <v>510601505921</v>
      </c>
      <c r="X484" s="94">
        <f>VLOOKUP(W484,Factors!$F$4:$H$6200,3,FALSE)</f>
        <v>0.10960000000000003</v>
      </c>
      <c r="Y484" s="74" t="str">
        <f>VLOOKUP(W484,Factors!$F$4:$H$6200,2,FALSE)</f>
        <v>3-factor</v>
      </c>
      <c r="Z484" s="92">
        <f t="shared" si="37"/>
        <v>855.22962400000029</v>
      </c>
      <c r="AA484" s="92">
        <f t="shared" si="38"/>
        <v>6947.960376</v>
      </c>
      <c r="AB484" s="92">
        <f t="shared" si="39"/>
        <v>7803.1900000000005</v>
      </c>
    </row>
    <row r="485" spans="1:28" ht="15.75" thickBot="1" x14ac:dyDescent="0.3">
      <c r="A485" s="141" t="s">
        <v>943</v>
      </c>
      <c r="B485" s="4" t="s">
        <v>1149</v>
      </c>
      <c r="C485" s="4" t="s">
        <v>1150</v>
      </c>
      <c r="D485" s="4" t="s">
        <v>944</v>
      </c>
      <c r="E485" s="4" t="s">
        <v>945</v>
      </c>
      <c r="F485" s="4" t="s">
        <v>112</v>
      </c>
      <c r="G485" s="4" t="s">
        <v>113</v>
      </c>
      <c r="H485" s="4" t="s">
        <v>440</v>
      </c>
      <c r="I485" s="10">
        <v>9700.9</v>
      </c>
      <c r="J485" s="10">
        <v>10108.35</v>
      </c>
      <c r="K485" s="10">
        <v>10288.870000000001</v>
      </c>
      <c r="L485" s="10">
        <v>11592.31</v>
      </c>
      <c r="M485" s="10">
        <v>11592.29</v>
      </c>
      <c r="N485" s="10">
        <v>9350.08</v>
      </c>
      <c r="O485" s="10">
        <v>13310.42</v>
      </c>
      <c r="P485" s="10">
        <v>13310.41</v>
      </c>
      <c r="Q485" s="10">
        <v>13310.41</v>
      </c>
      <c r="R485" s="10">
        <v>13310.39</v>
      </c>
      <c r="S485" s="10">
        <v>13310.4</v>
      </c>
      <c r="T485" s="10">
        <v>13310.41</v>
      </c>
      <c r="U485" s="125">
        <f t="shared" si="35"/>
        <v>142495.24</v>
      </c>
      <c r="W485" s="74" t="str">
        <f t="shared" si="36"/>
        <v>510601505921</v>
      </c>
      <c r="X485" s="94">
        <f>VLOOKUP(W485,Factors!$F$4:$H$6200,3,FALSE)</f>
        <v>0.10960000000000003</v>
      </c>
      <c r="Y485" s="74" t="str">
        <f>VLOOKUP(W485,Factors!$F$4:$H$6200,2,FALSE)</f>
        <v>3-factor</v>
      </c>
      <c r="Z485" s="92">
        <f t="shared" si="37"/>
        <v>15617.478304000004</v>
      </c>
      <c r="AA485" s="92">
        <f t="shared" si="38"/>
        <v>126877.76169599999</v>
      </c>
      <c r="AB485" s="92">
        <f t="shared" si="39"/>
        <v>142495.24</v>
      </c>
    </row>
    <row r="486" spans="1:28" ht="15.75" thickBot="1" x14ac:dyDescent="0.3">
      <c r="A486" s="141" t="s">
        <v>943</v>
      </c>
      <c r="B486" s="4" t="s">
        <v>1151</v>
      </c>
      <c r="C486" s="4" t="s">
        <v>1152</v>
      </c>
      <c r="D486" s="4" t="s">
        <v>944</v>
      </c>
      <c r="E486" s="4" t="s">
        <v>945</v>
      </c>
      <c r="F486" s="4" t="s">
        <v>108</v>
      </c>
      <c r="G486" s="4" t="s">
        <v>109</v>
      </c>
      <c r="H486" s="4" t="s">
        <v>440</v>
      </c>
      <c r="I486" s="8">
        <v>17455.150000000001</v>
      </c>
      <c r="J486" s="8">
        <v>14850.8</v>
      </c>
      <c r="K486" s="8">
        <v>12483.1</v>
      </c>
      <c r="L486" s="8">
        <v>17983.38</v>
      </c>
      <c r="M486" s="8">
        <v>13671.04</v>
      </c>
      <c r="N486" s="8">
        <v>19539.68</v>
      </c>
      <c r="O486" s="8">
        <v>18483.46</v>
      </c>
      <c r="P486" s="8">
        <v>17084.71</v>
      </c>
      <c r="Q486" s="8">
        <v>17207.53</v>
      </c>
      <c r="R486" s="8">
        <v>17647.98</v>
      </c>
      <c r="S486" s="8">
        <v>17790.47</v>
      </c>
      <c r="T486" s="8">
        <v>14689.35</v>
      </c>
      <c r="U486" s="125">
        <f t="shared" si="35"/>
        <v>198886.65</v>
      </c>
      <c r="W486" s="74" t="str">
        <f t="shared" si="36"/>
        <v>510651505921</v>
      </c>
      <c r="X486" s="94">
        <f>VLOOKUP(W486,Factors!$F$4:$H$6200,3,FALSE)</f>
        <v>0.10960000000000003</v>
      </c>
      <c r="Y486" s="74" t="str">
        <f>VLOOKUP(W486,Factors!$F$4:$H$6200,2,FALSE)</f>
        <v>3-factor</v>
      </c>
      <c r="Z486" s="92">
        <f t="shared" si="37"/>
        <v>21797.976840000007</v>
      </c>
      <c r="AA486" s="92">
        <f t="shared" si="38"/>
        <v>177088.67315999998</v>
      </c>
      <c r="AB486" s="92">
        <f t="shared" si="39"/>
        <v>198886.65</v>
      </c>
    </row>
    <row r="487" spans="1:28" ht="15.75" thickBot="1" x14ac:dyDescent="0.3">
      <c r="A487" s="141" t="s">
        <v>943</v>
      </c>
      <c r="B487" s="4" t="s">
        <v>1151</v>
      </c>
      <c r="C487" s="4" t="s">
        <v>1152</v>
      </c>
      <c r="D487" s="4" t="s">
        <v>944</v>
      </c>
      <c r="E487" s="4" t="s">
        <v>945</v>
      </c>
      <c r="F487" s="4" t="s">
        <v>112</v>
      </c>
      <c r="G487" s="4" t="s">
        <v>113</v>
      </c>
      <c r="H487" s="4" t="s">
        <v>440</v>
      </c>
      <c r="I487" s="10">
        <v>2609.7800000000002</v>
      </c>
      <c r="J487" s="10">
        <v>2546.09</v>
      </c>
      <c r="K487" s="10">
        <v>2578.0500000000002</v>
      </c>
      <c r="L487" s="10">
        <v>2609.77</v>
      </c>
      <c r="M487" s="10">
        <v>2514.27</v>
      </c>
      <c r="N487" s="10">
        <v>2643.14</v>
      </c>
      <c r="O487" s="10">
        <v>2643.04</v>
      </c>
      <c r="P487" s="10">
        <v>2610.48</v>
      </c>
      <c r="Q487" s="10">
        <v>2578.0700000000002</v>
      </c>
      <c r="R487" s="10">
        <v>2740.52</v>
      </c>
      <c r="S487" s="10">
        <v>2578.0700000000002</v>
      </c>
      <c r="T487" s="10">
        <v>2675.55</v>
      </c>
      <c r="U487" s="125">
        <f t="shared" si="35"/>
        <v>31326.829999999998</v>
      </c>
      <c r="W487" s="74" t="str">
        <f t="shared" si="36"/>
        <v>510651505921</v>
      </c>
      <c r="X487" s="94">
        <f>VLOOKUP(W487,Factors!$F$4:$H$6200,3,FALSE)</f>
        <v>0.10960000000000003</v>
      </c>
      <c r="Y487" s="74" t="str">
        <f>VLOOKUP(W487,Factors!$F$4:$H$6200,2,FALSE)</f>
        <v>3-factor</v>
      </c>
      <c r="Z487" s="92">
        <f t="shared" si="37"/>
        <v>3433.4205680000009</v>
      </c>
      <c r="AA487" s="92">
        <f t="shared" si="38"/>
        <v>27893.409431999997</v>
      </c>
      <c r="AB487" s="92">
        <f t="shared" si="39"/>
        <v>31326.829999999998</v>
      </c>
    </row>
    <row r="488" spans="1:28" ht="15.75" thickBot="1" x14ac:dyDescent="0.3">
      <c r="A488" s="141" t="s">
        <v>943</v>
      </c>
      <c r="B488" s="4" t="s">
        <v>926</v>
      </c>
      <c r="C488" s="4" t="s">
        <v>927</v>
      </c>
      <c r="D488" s="4" t="s">
        <v>944</v>
      </c>
      <c r="E488" s="4" t="s">
        <v>945</v>
      </c>
      <c r="F488" s="4" t="s">
        <v>108</v>
      </c>
      <c r="G488" s="4" t="s">
        <v>109</v>
      </c>
      <c r="H488" s="4" t="s">
        <v>440</v>
      </c>
      <c r="I488" s="10">
        <v>19086.349999999999</v>
      </c>
      <c r="J488" s="10">
        <v>32851.699999999997</v>
      </c>
      <c r="K488" s="10">
        <v>31882.080000000002</v>
      </c>
      <c r="L488" s="10">
        <v>43386.080000000002</v>
      </c>
      <c r="M488" s="10">
        <v>45399.49</v>
      </c>
      <c r="N488" s="10">
        <v>42544.79</v>
      </c>
      <c r="O488" s="10">
        <v>46006.09</v>
      </c>
      <c r="P488" s="10">
        <v>44060.38</v>
      </c>
      <c r="Q488" s="10">
        <v>46008.07</v>
      </c>
      <c r="R488" s="10">
        <v>43216.73</v>
      </c>
      <c r="S488" s="10">
        <v>42122.05</v>
      </c>
      <c r="T488" s="10">
        <v>39986.61</v>
      </c>
      <c r="U488" s="125">
        <f t="shared" si="35"/>
        <v>476550.42</v>
      </c>
      <c r="W488" s="74" t="str">
        <f t="shared" si="36"/>
        <v>520101505921</v>
      </c>
      <c r="X488" s="94">
        <f>VLOOKUP(W488,Factors!$F$4:$H$6200,3,FALSE)</f>
        <v>0.10960000000000003</v>
      </c>
      <c r="Y488" s="74" t="str">
        <f>VLOOKUP(W488,Factors!$F$4:$H$6200,2,FALSE)</f>
        <v>3-factor</v>
      </c>
      <c r="Z488" s="92">
        <f t="shared" si="37"/>
        <v>52229.92603200001</v>
      </c>
      <c r="AA488" s="92">
        <f t="shared" si="38"/>
        <v>424320.493968</v>
      </c>
      <c r="AB488" s="92">
        <f t="shared" si="39"/>
        <v>476550.42</v>
      </c>
    </row>
    <row r="489" spans="1:28" ht="15.75" thickBot="1" x14ac:dyDescent="0.3">
      <c r="A489" s="141" t="s">
        <v>943</v>
      </c>
      <c r="B489" s="4" t="s">
        <v>926</v>
      </c>
      <c r="C489" s="4" t="s">
        <v>927</v>
      </c>
      <c r="D489" s="4" t="s">
        <v>944</v>
      </c>
      <c r="E489" s="4" t="s">
        <v>945</v>
      </c>
      <c r="F489" s="4" t="s">
        <v>110</v>
      </c>
      <c r="G489" s="4" t="s">
        <v>111</v>
      </c>
      <c r="H489" s="4" t="s">
        <v>440</v>
      </c>
      <c r="I489" s="7"/>
      <c r="J489" s="7"/>
      <c r="K489" s="8">
        <v>416.67</v>
      </c>
      <c r="L489" s="8">
        <v>416.67</v>
      </c>
      <c r="M489" s="8">
        <v>416.67</v>
      </c>
      <c r="N489" s="8">
        <v>416.67</v>
      </c>
      <c r="O489" s="8">
        <v>416.67</v>
      </c>
      <c r="P489" s="8">
        <v>416.67</v>
      </c>
      <c r="Q489" s="8">
        <v>416.67</v>
      </c>
      <c r="R489" s="8">
        <v>416.67</v>
      </c>
      <c r="S489" s="8">
        <v>416.67</v>
      </c>
      <c r="T489" s="8">
        <v>416.67</v>
      </c>
      <c r="U489" s="125">
        <f t="shared" si="35"/>
        <v>4166.7</v>
      </c>
      <c r="W489" s="74" t="str">
        <f t="shared" si="36"/>
        <v>520101505921</v>
      </c>
      <c r="X489" s="94">
        <f>VLOOKUP(W489,Factors!$F$4:$H$6200,3,FALSE)</f>
        <v>0.10960000000000003</v>
      </c>
      <c r="Y489" s="74" t="str">
        <f>VLOOKUP(W489,Factors!$F$4:$H$6200,2,FALSE)</f>
        <v>3-factor</v>
      </c>
      <c r="Z489" s="92">
        <f t="shared" si="37"/>
        <v>456.67032000000012</v>
      </c>
      <c r="AA489" s="92">
        <f t="shared" si="38"/>
        <v>3710.0296799999996</v>
      </c>
      <c r="AB489" s="92">
        <f t="shared" si="39"/>
        <v>4166.7</v>
      </c>
    </row>
    <row r="490" spans="1:28" ht="15.75" thickBot="1" x14ac:dyDescent="0.3">
      <c r="A490" s="141" t="s">
        <v>943</v>
      </c>
      <c r="B490" s="4" t="s">
        <v>926</v>
      </c>
      <c r="C490" s="4" t="s">
        <v>927</v>
      </c>
      <c r="D490" s="4" t="s">
        <v>944</v>
      </c>
      <c r="E490" s="4" t="s">
        <v>945</v>
      </c>
      <c r="F490" s="4" t="s">
        <v>112</v>
      </c>
      <c r="G490" s="4" t="s">
        <v>113</v>
      </c>
      <c r="H490" s="4" t="s">
        <v>440</v>
      </c>
      <c r="I490" s="10">
        <v>2605.2800000000002</v>
      </c>
      <c r="J490" s="10">
        <v>5087.75</v>
      </c>
      <c r="K490" s="10">
        <v>5312.64</v>
      </c>
      <c r="L490" s="10">
        <v>6251.08</v>
      </c>
      <c r="M490" s="10">
        <v>6251.08</v>
      </c>
      <c r="N490" s="10">
        <v>6330.75</v>
      </c>
      <c r="O490" s="10">
        <v>6330.74</v>
      </c>
      <c r="P490" s="10">
        <v>6330.76</v>
      </c>
      <c r="Q490" s="10">
        <v>6330.74</v>
      </c>
      <c r="R490" s="10">
        <v>6330.72</v>
      </c>
      <c r="S490" s="10">
        <v>6330.72</v>
      </c>
      <c r="T490" s="10">
        <v>6330.76</v>
      </c>
      <c r="U490" s="125">
        <f t="shared" si="35"/>
        <v>69823.02</v>
      </c>
      <c r="W490" s="74" t="str">
        <f t="shared" si="36"/>
        <v>520101505921</v>
      </c>
      <c r="X490" s="94">
        <f>VLOOKUP(W490,Factors!$F$4:$H$6200,3,FALSE)</f>
        <v>0.10960000000000003</v>
      </c>
      <c r="Y490" s="74" t="str">
        <f>VLOOKUP(W490,Factors!$F$4:$H$6200,2,FALSE)</f>
        <v>3-factor</v>
      </c>
      <c r="Z490" s="92">
        <f t="shared" si="37"/>
        <v>7652.6029920000028</v>
      </c>
      <c r="AA490" s="92">
        <f t="shared" si="38"/>
        <v>62170.417008000004</v>
      </c>
      <c r="AB490" s="92">
        <f t="shared" si="39"/>
        <v>69823.02</v>
      </c>
    </row>
    <row r="491" spans="1:28" ht="15.75" thickBot="1" x14ac:dyDescent="0.3">
      <c r="A491" s="141" t="s">
        <v>943</v>
      </c>
      <c r="B491" s="4" t="s">
        <v>926</v>
      </c>
      <c r="C491" s="4" t="s">
        <v>927</v>
      </c>
      <c r="D491" s="4" t="s">
        <v>972</v>
      </c>
      <c r="E491" s="4" t="s">
        <v>973</v>
      </c>
      <c r="F491" s="4" t="s">
        <v>110</v>
      </c>
      <c r="G491" s="4" t="s">
        <v>111</v>
      </c>
      <c r="H491" s="4" t="s">
        <v>974</v>
      </c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8">
        <v>500</v>
      </c>
      <c r="U491" s="125">
        <f t="shared" si="35"/>
        <v>500</v>
      </c>
      <c r="W491" s="74" t="str">
        <f t="shared" si="36"/>
        <v>520101590921</v>
      </c>
      <c r="X491" s="94">
        <f>VLOOKUP(W491,Factors!$F$4:$H$6200,3,FALSE)</f>
        <v>0.11529999999999996</v>
      </c>
      <c r="Y491" s="74" t="str">
        <f>VLOOKUP(W491,Factors!$F$4:$H$6200,2,FALSE)</f>
        <v>Customers-All</v>
      </c>
      <c r="Z491" s="92">
        <f t="shared" si="37"/>
        <v>57.649999999999977</v>
      </c>
      <c r="AA491" s="92">
        <f t="shared" si="38"/>
        <v>442.35</v>
      </c>
      <c r="AB491" s="92">
        <f t="shared" si="39"/>
        <v>500</v>
      </c>
    </row>
    <row r="492" spans="1:28" ht="15.75" thickBot="1" x14ac:dyDescent="0.3">
      <c r="A492" s="141" t="s">
        <v>943</v>
      </c>
      <c r="B492" s="4" t="s">
        <v>926</v>
      </c>
      <c r="C492" s="4" t="s">
        <v>927</v>
      </c>
      <c r="D492" s="4" t="s">
        <v>959</v>
      </c>
      <c r="E492" s="4" t="s">
        <v>960</v>
      </c>
      <c r="F492" s="4" t="s">
        <v>110</v>
      </c>
      <c r="G492" s="4" t="s">
        <v>111</v>
      </c>
      <c r="H492" s="4" t="s">
        <v>961</v>
      </c>
      <c r="I492" s="7"/>
      <c r="J492" s="7"/>
      <c r="K492" s="8">
        <v>500</v>
      </c>
      <c r="L492" s="8">
        <v>500</v>
      </c>
      <c r="M492" s="8">
        <v>500</v>
      </c>
      <c r="N492" s="8">
        <v>500</v>
      </c>
      <c r="O492" s="8">
        <v>500</v>
      </c>
      <c r="P492" s="8">
        <v>500</v>
      </c>
      <c r="Q492" s="8">
        <v>500</v>
      </c>
      <c r="R492" s="8">
        <v>500</v>
      </c>
      <c r="S492" s="8">
        <v>500</v>
      </c>
      <c r="T492" s="7"/>
      <c r="U492" s="125">
        <f t="shared" si="35"/>
        <v>4500</v>
      </c>
      <c r="W492" s="74" t="str">
        <f t="shared" si="36"/>
        <v>520104720921</v>
      </c>
      <c r="X492" s="94">
        <f>VLOOKUP(W492,Factors!$F$4:$H$6200,3,FALSE)</f>
        <v>0.10960000000000003</v>
      </c>
      <c r="Y492" s="74" t="str">
        <f>VLOOKUP(W492,Factors!$F$4:$H$6200,2,FALSE)</f>
        <v>3-factor</v>
      </c>
      <c r="Z492" s="92">
        <f t="shared" si="37"/>
        <v>493.20000000000016</v>
      </c>
      <c r="AA492" s="92">
        <f t="shared" si="38"/>
        <v>4006.7999999999997</v>
      </c>
      <c r="AB492" s="92">
        <f t="shared" si="39"/>
        <v>4500</v>
      </c>
    </row>
    <row r="493" spans="1:28" ht="15.75" thickBot="1" x14ac:dyDescent="0.3">
      <c r="A493" s="141" t="s">
        <v>943</v>
      </c>
      <c r="B493" s="4" t="s">
        <v>889</v>
      </c>
      <c r="C493" s="4" t="s">
        <v>890</v>
      </c>
      <c r="D493" s="4" t="s">
        <v>944</v>
      </c>
      <c r="E493" s="4" t="s">
        <v>945</v>
      </c>
      <c r="F493" s="4" t="s">
        <v>108</v>
      </c>
      <c r="G493" s="4" t="s">
        <v>109</v>
      </c>
      <c r="H493" s="4" t="s">
        <v>440</v>
      </c>
      <c r="I493" s="10">
        <v>3586.5</v>
      </c>
      <c r="J493" s="10">
        <v>3084.1</v>
      </c>
      <c r="K493" s="10">
        <v>1916.66</v>
      </c>
      <c r="L493" s="10">
        <v>3499.38</v>
      </c>
      <c r="M493" s="10">
        <v>3833.34</v>
      </c>
      <c r="N493" s="10">
        <v>3761.84</v>
      </c>
      <c r="O493" s="10">
        <v>3689.85</v>
      </c>
      <c r="P493" s="10">
        <v>7708.75</v>
      </c>
      <c r="Q493" s="10">
        <v>11492.12</v>
      </c>
      <c r="R493" s="10">
        <v>12242.1</v>
      </c>
      <c r="S493" s="10">
        <v>9194.93</v>
      </c>
      <c r="T493" s="10">
        <v>3419.86</v>
      </c>
      <c r="U493" s="125">
        <f t="shared" si="35"/>
        <v>67429.429999999993</v>
      </c>
      <c r="W493" s="74" t="str">
        <f t="shared" si="36"/>
        <v>520201505921</v>
      </c>
      <c r="X493" s="94">
        <f>VLOOKUP(W493,Factors!$F$4:$H$6200,3,FALSE)</f>
        <v>0.10960000000000003</v>
      </c>
      <c r="Y493" s="74" t="str">
        <f>VLOOKUP(W493,Factors!$F$4:$H$6200,2,FALSE)</f>
        <v>3-factor</v>
      </c>
      <c r="Z493" s="92">
        <f t="shared" si="37"/>
        <v>7390.2655280000017</v>
      </c>
      <c r="AA493" s="92">
        <f t="shared" si="38"/>
        <v>60039.164471999989</v>
      </c>
      <c r="AB493" s="92">
        <f t="shared" si="39"/>
        <v>67429.429999999993</v>
      </c>
    </row>
    <row r="494" spans="1:28" ht="15.75" thickBot="1" x14ac:dyDescent="0.3">
      <c r="A494" s="141" t="s">
        <v>943</v>
      </c>
      <c r="B494" s="4" t="s">
        <v>889</v>
      </c>
      <c r="C494" s="4" t="s">
        <v>890</v>
      </c>
      <c r="D494" s="4" t="s">
        <v>944</v>
      </c>
      <c r="E494" s="4" t="s">
        <v>945</v>
      </c>
      <c r="F494" s="4" t="s">
        <v>110</v>
      </c>
      <c r="G494" s="4" t="s">
        <v>111</v>
      </c>
      <c r="H494" s="4" t="s">
        <v>440</v>
      </c>
      <c r="I494" s="8">
        <v>126.53</v>
      </c>
      <c r="J494" s="7"/>
      <c r="K494" s="7"/>
      <c r="L494" s="7"/>
      <c r="M494" s="7"/>
      <c r="N494" s="7"/>
      <c r="O494" s="7"/>
      <c r="P494" s="7"/>
      <c r="Q494" s="7"/>
      <c r="R494" s="7"/>
      <c r="S494" s="8">
        <v>303.2</v>
      </c>
      <c r="T494" s="7"/>
      <c r="U494" s="125">
        <f t="shared" si="35"/>
        <v>429.73</v>
      </c>
      <c r="W494" s="74" t="str">
        <f t="shared" si="36"/>
        <v>520201505921</v>
      </c>
      <c r="X494" s="94">
        <f>VLOOKUP(W494,Factors!$F$4:$H$6200,3,FALSE)</f>
        <v>0.10960000000000003</v>
      </c>
      <c r="Y494" s="74" t="str">
        <f>VLOOKUP(W494,Factors!$F$4:$H$6200,2,FALSE)</f>
        <v>3-factor</v>
      </c>
      <c r="Z494" s="92">
        <f t="shared" si="37"/>
        <v>47.098408000000013</v>
      </c>
      <c r="AA494" s="92">
        <f t="shared" si="38"/>
        <v>382.63159200000001</v>
      </c>
      <c r="AB494" s="92">
        <f t="shared" si="39"/>
        <v>429.73</v>
      </c>
    </row>
    <row r="495" spans="1:28" ht="15.75" thickBot="1" x14ac:dyDescent="0.3">
      <c r="A495" s="141" t="s">
        <v>943</v>
      </c>
      <c r="B495" s="4" t="s">
        <v>889</v>
      </c>
      <c r="C495" s="4" t="s">
        <v>890</v>
      </c>
      <c r="D495" s="4" t="s">
        <v>944</v>
      </c>
      <c r="E495" s="4" t="s">
        <v>945</v>
      </c>
      <c r="F495" s="4" t="s">
        <v>112</v>
      </c>
      <c r="G495" s="4" t="s">
        <v>113</v>
      </c>
      <c r="H495" s="4" t="s">
        <v>440</v>
      </c>
      <c r="I495" s="10">
        <v>523.25</v>
      </c>
      <c r="J495" s="10">
        <v>523.25</v>
      </c>
      <c r="K495" s="10">
        <v>523.26</v>
      </c>
      <c r="L495" s="10">
        <v>523.27</v>
      </c>
      <c r="M495" s="10">
        <v>523.26</v>
      </c>
      <c r="N495" s="10">
        <v>540.52</v>
      </c>
      <c r="O495" s="10">
        <v>540.52</v>
      </c>
      <c r="P495" s="10">
        <v>1169.17</v>
      </c>
      <c r="Q495" s="10">
        <v>1797.8</v>
      </c>
      <c r="R495" s="10">
        <v>1797.81</v>
      </c>
      <c r="S495" s="10">
        <v>1740.67</v>
      </c>
      <c r="T495" s="10">
        <v>540.51</v>
      </c>
      <c r="U495" s="125">
        <f t="shared" si="35"/>
        <v>10743.29</v>
      </c>
      <c r="W495" s="74" t="str">
        <f t="shared" si="36"/>
        <v>520201505921</v>
      </c>
      <c r="X495" s="94">
        <f>VLOOKUP(W495,Factors!$F$4:$H$6200,3,FALSE)</f>
        <v>0.10960000000000003</v>
      </c>
      <c r="Y495" s="74" t="str">
        <f>VLOOKUP(W495,Factors!$F$4:$H$6200,2,FALSE)</f>
        <v>3-factor</v>
      </c>
      <c r="Z495" s="92">
        <f t="shared" si="37"/>
        <v>1177.4645840000005</v>
      </c>
      <c r="AA495" s="92">
        <f t="shared" si="38"/>
        <v>9565.8254159999997</v>
      </c>
      <c r="AB495" s="92">
        <f t="shared" si="39"/>
        <v>10743.29</v>
      </c>
    </row>
    <row r="496" spans="1:28" ht="15.75" thickBot="1" x14ac:dyDescent="0.3">
      <c r="A496" s="141" t="s">
        <v>943</v>
      </c>
      <c r="B496" s="4" t="s">
        <v>853</v>
      </c>
      <c r="C496" s="4" t="s">
        <v>854</v>
      </c>
      <c r="D496" s="4" t="s">
        <v>944</v>
      </c>
      <c r="E496" s="4" t="s">
        <v>945</v>
      </c>
      <c r="F496" s="4" t="s">
        <v>108</v>
      </c>
      <c r="G496" s="4" t="s">
        <v>109</v>
      </c>
      <c r="H496" s="4" t="s">
        <v>440</v>
      </c>
      <c r="I496" s="10">
        <v>24731.62</v>
      </c>
      <c r="J496" s="10">
        <v>24098.87</v>
      </c>
      <c r="K496" s="10">
        <v>24323.47</v>
      </c>
      <c r="L496" s="10">
        <v>24217.56</v>
      </c>
      <c r="M496" s="10">
        <v>26924.27</v>
      </c>
      <c r="N496" s="10">
        <v>27145.38</v>
      </c>
      <c r="O496" s="10">
        <v>29206.61</v>
      </c>
      <c r="P496" s="10">
        <v>27107.439999999999</v>
      </c>
      <c r="Q496" s="10">
        <v>29321.86</v>
      </c>
      <c r="R496" s="10">
        <v>20826.04</v>
      </c>
      <c r="S496" s="10">
        <v>26119.67</v>
      </c>
      <c r="T496" s="10">
        <v>27020.21</v>
      </c>
      <c r="U496" s="125">
        <f t="shared" si="35"/>
        <v>311043</v>
      </c>
      <c r="W496" s="74" t="str">
        <f t="shared" si="36"/>
        <v>520401505921</v>
      </c>
      <c r="X496" s="94">
        <f>VLOOKUP(W496,Factors!$F$4:$H$6200,3,FALSE)</f>
        <v>0.10960000000000003</v>
      </c>
      <c r="Y496" s="74" t="str">
        <f>VLOOKUP(W496,Factors!$F$4:$H$6200,2,FALSE)</f>
        <v>3-factor</v>
      </c>
      <c r="Z496" s="92">
        <f t="shared" si="37"/>
        <v>34090.312800000007</v>
      </c>
      <c r="AA496" s="92">
        <f t="shared" si="38"/>
        <v>276952.68719999999</v>
      </c>
      <c r="AB496" s="92">
        <f t="shared" si="39"/>
        <v>311043</v>
      </c>
    </row>
    <row r="497" spans="1:28" ht="15.75" thickBot="1" x14ac:dyDescent="0.3">
      <c r="A497" s="141" t="s">
        <v>943</v>
      </c>
      <c r="B497" s="4" t="s">
        <v>853</v>
      </c>
      <c r="C497" s="4" t="s">
        <v>854</v>
      </c>
      <c r="D497" s="4" t="s">
        <v>944</v>
      </c>
      <c r="E497" s="4" t="s">
        <v>945</v>
      </c>
      <c r="F497" s="4" t="s">
        <v>110</v>
      </c>
      <c r="G497" s="4" t="s">
        <v>111</v>
      </c>
      <c r="H497" s="4" t="s">
        <v>440</v>
      </c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8">
        <v>303.2</v>
      </c>
      <c r="T497" s="7"/>
      <c r="U497" s="125">
        <f t="shared" si="35"/>
        <v>303.2</v>
      </c>
      <c r="W497" s="74" t="str">
        <f t="shared" si="36"/>
        <v>520401505921</v>
      </c>
      <c r="X497" s="94">
        <f>VLOOKUP(W497,Factors!$F$4:$H$6200,3,FALSE)</f>
        <v>0.10960000000000003</v>
      </c>
      <c r="Y497" s="74" t="str">
        <f>VLOOKUP(W497,Factors!$F$4:$H$6200,2,FALSE)</f>
        <v>3-factor</v>
      </c>
      <c r="Z497" s="92">
        <f t="shared" si="37"/>
        <v>33.230720000000005</v>
      </c>
      <c r="AA497" s="92">
        <f t="shared" si="38"/>
        <v>269.96927999999997</v>
      </c>
      <c r="AB497" s="92">
        <f t="shared" si="39"/>
        <v>303.2</v>
      </c>
    </row>
    <row r="498" spans="1:28" ht="15.75" thickBot="1" x14ac:dyDescent="0.3">
      <c r="A498" s="141" t="s">
        <v>943</v>
      </c>
      <c r="B498" s="4" t="s">
        <v>853</v>
      </c>
      <c r="C498" s="4" t="s">
        <v>854</v>
      </c>
      <c r="D498" s="4" t="s">
        <v>944</v>
      </c>
      <c r="E498" s="4" t="s">
        <v>945</v>
      </c>
      <c r="F498" s="4" t="s">
        <v>112</v>
      </c>
      <c r="G498" s="4" t="s">
        <v>113</v>
      </c>
      <c r="H498" s="4" t="s">
        <v>440</v>
      </c>
      <c r="I498" s="10">
        <v>3971.46</v>
      </c>
      <c r="J498" s="10">
        <v>3971.44</v>
      </c>
      <c r="K498" s="10">
        <v>3971.44</v>
      </c>
      <c r="L498" s="10">
        <v>3971.47</v>
      </c>
      <c r="M498" s="10">
        <v>3971.46</v>
      </c>
      <c r="N498" s="10">
        <v>4098.8599999999997</v>
      </c>
      <c r="O498" s="10">
        <v>4098.84</v>
      </c>
      <c r="P498" s="10">
        <v>4098.8500000000004</v>
      </c>
      <c r="Q498" s="10">
        <v>4098.84</v>
      </c>
      <c r="R498" s="10">
        <v>4098.88</v>
      </c>
      <c r="S498" s="10">
        <v>4098.82</v>
      </c>
      <c r="T498" s="10">
        <v>4098.83</v>
      </c>
      <c r="U498" s="125">
        <f t="shared" si="35"/>
        <v>48549.19</v>
      </c>
      <c r="W498" s="74" t="str">
        <f t="shared" si="36"/>
        <v>520401505921</v>
      </c>
      <c r="X498" s="94">
        <f>VLOOKUP(W498,Factors!$F$4:$H$6200,3,FALSE)</f>
        <v>0.10960000000000003</v>
      </c>
      <c r="Y498" s="74" t="str">
        <f>VLOOKUP(W498,Factors!$F$4:$H$6200,2,FALSE)</f>
        <v>3-factor</v>
      </c>
      <c r="Z498" s="92">
        <f t="shared" si="37"/>
        <v>5320.9912240000021</v>
      </c>
      <c r="AA498" s="92">
        <f t="shared" si="38"/>
        <v>43228.198775999997</v>
      </c>
      <c r="AB498" s="92">
        <f t="shared" si="39"/>
        <v>48549.19</v>
      </c>
    </row>
    <row r="499" spans="1:28" ht="15.75" thickBot="1" x14ac:dyDescent="0.3">
      <c r="A499" s="141" t="s">
        <v>943</v>
      </c>
      <c r="B499" s="4" t="s">
        <v>1153</v>
      </c>
      <c r="C499" s="4" t="s">
        <v>1154</v>
      </c>
      <c r="D499" s="4" t="s">
        <v>944</v>
      </c>
      <c r="E499" s="4" t="s">
        <v>945</v>
      </c>
      <c r="F499" s="4" t="s">
        <v>108</v>
      </c>
      <c r="G499" s="4" t="s">
        <v>109</v>
      </c>
      <c r="H499" s="4" t="s">
        <v>440</v>
      </c>
      <c r="I499" s="8">
        <v>84769.73</v>
      </c>
      <c r="J499" s="8">
        <v>78245.3</v>
      </c>
      <c r="K499" s="8">
        <v>87506.39</v>
      </c>
      <c r="L499" s="8">
        <v>96371.37</v>
      </c>
      <c r="M499" s="8">
        <v>100353.17</v>
      </c>
      <c r="N499" s="8">
        <v>103124.46</v>
      </c>
      <c r="O499" s="8">
        <v>110175.17</v>
      </c>
      <c r="P499" s="8">
        <v>101098.55</v>
      </c>
      <c r="Q499" s="8">
        <v>107141.31</v>
      </c>
      <c r="R499" s="8">
        <v>96311.02</v>
      </c>
      <c r="S499" s="8">
        <v>92767.91</v>
      </c>
      <c r="T499" s="8">
        <v>95960.85</v>
      </c>
      <c r="U499" s="125">
        <f t="shared" si="35"/>
        <v>1153825.23</v>
      </c>
      <c r="W499" s="74" t="str">
        <f t="shared" si="36"/>
        <v>530101505921</v>
      </c>
      <c r="X499" s="94">
        <f>VLOOKUP(W499,Factors!$F$4:$H$6200,3,FALSE)</f>
        <v>0.30000000000000004</v>
      </c>
      <c r="Y499" s="74" t="str">
        <f>VLOOKUP(W499,Factors!$F$4:$H$6200,2,FALSE)</f>
        <v>Regulatory</v>
      </c>
      <c r="Z499" s="92">
        <f t="shared" si="37"/>
        <v>346147.56900000002</v>
      </c>
      <c r="AA499" s="92">
        <f t="shared" si="38"/>
        <v>807677.66099999996</v>
      </c>
      <c r="AB499" s="92">
        <f t="shared" si="39"/>
        <v>1153825.23</v>
      </c>
    </row>
    <row r="500" spans="1:28" ht="15.75" thickBot="1" x14ac:dyDescent="0.3">
      <c r="A500" s="141" t="s">
        <v>943</v>
      </c>
      <c r="B500" s="4" t="s">
        <v>1153</v>
      </c>
      <c r="C500" s="4" t="s">
        <v>1154</v>
      </c>
      <c r="D500" s="4" t="s">
        <v>944</v>
      </c>
      <c r="E500" s="4" t="s">
        <v>945</v>
      </c>
      <c r="F500" s="4" t="s">
        <v>529</v>
      </c>
      <c r="G500" s="4" t="s">
        <v>530</v>
      </c>
      <c r="H500" s="4" t="s">
        <v>440</v>
      </c>
      <c r="I500" s="10">
        <v>121.69</v>
      </c>
      <c r="J500" s="10">
        <v>0.01</v>
      </c>
      <c r="K500" s="10">
        <v>316.41000000000003</v>
      </c>
      <c r="L500" s="11"/>
      <c r="M500" s="10">
        <v>48.68</v>
      </c>
      <c r="N500" s="10">
        <v>101.25</v>
      </c>
      <c r="O500" s="11"/>
      <c r="P500" s="10">
        <v>1189.67</v>
      </c>
      <c r="Q500" s="11"/>
      <c r="R500" s="11"/>
      <c r="S500" s="11"/>
      <c r="T500" s="11"/>
      <c r="U500" s="125">
        <f t="shared" si="35"/>
        <v>1777.71</v>
      </c>
      <c r="W500" s="74" t="str">
        <f t="shared" si="36"/>
        <v>530101505921</v>
      </c>
      <c r="X500" s="94">
        <f>VLOOKUP(W500,Factors!$F$4:$H$6200,3,FALSE)</f>
        <v>0.30000000000000004</v>
      </c>
      <c r="Y500" s="74" t="str">
        <f>VLOOKUP(W500,Factors!$F$4:$H$6200,2,FALSE)</f>
        <v>Regulatory</v>
      </c>
      <c r="Z500" s="92">
        <f t="shared" si="37"/>
        <v>533.3130000000001</v>
      </c>
      <c r="AA500" s="92">
        <f t="shared" si="38"/>
        <v>1244.3969999999999</v>
      </c>
      <c r="AB500" s="92">
        <f t="shared" si="39"/>
        <v>1777.71</v>
      </c>
    </row>
    <row r="501" spans="1:28" ht="15.75" thickBot="1" x14ac:dyDescent="0.3">
      <c r="A501" s="141" t="s">
        <v>943</v>
      </c>
      <c r="B501" s="4" t="s">
        <v>1153</v>
      </c>
      <c r="C501" s="4" t="s">
        <v>1154</v>
      </c>
      <c r="D501" s="4" t="s">
        <v>944</v>
      </c>
      <c r="E501" s="4" t="s">
        <v>945</v>
      </c>
      <c r="F501" s="4" t="s">
        <v>110</v>
      </c>
      <c r="G501" s="4" t="s">
        <v>111</v>
      </c>
      <c r="H501" s="4" t="s">
        <v>440</v>
      </c>
      <c r="I501" s="8">
        <v>2083.34</v>
      </c>
      <c r="J501" s="8">
        <v>2083.34</v>
      </c>
      <c r="K501" s="8">
        <v>6929.58</v>
      </c>
      <c r="L501" s="8">
        <v>2500.0100000000002</v>
      </c>
      <c r="M501" s="8">
        <v>2325.88</v>
      </c>
      <c r="N501" s="8">
        <v>2083.34</v>
      </c>
      <c r="O501" s="8">
        <v>2083.34</v>
      </c>
      <c r="P501" s="8">
        <v>2083.34</v>
      </c>
      <c r="Q501" s="8">
        <v>2083.34</v>
      </c>
      <c r="R501" s="8">
        <v>833.34</v>
      </c>
      <c r="S501" s="8">
        <v>2883.06</v>
      </c>
      <c r="T501" s="8">
        <v>416.67</v>
      </c>
      <c r="U501" s="125">
        <f t="shared" si="35"/>
        <v>28388.58</v>
      </c>
      <c r="W501" s="74" t="str">
        <f t="shared" si="36"/>
        <v>530101505921</v>
      </c>
      <c r="X501" s="94">
        <f>VLOOKUP(W501,Factors!$F$4:$H$6200,3,FALSE)</f>
        <v>0.30000000000000004</v>
      </c>
      <c r="Y501" s="74" t="str">
        <f>VLOOKUP(W501,Factors!$F$4:$H$6200,2,FALSE)</f>
        <v>Regulatory</v>
      </c>
      <c r="Z501" s="92">
        <f t="shared" si="37"/>
        <v>8516.5740000000023</v>
      </c>
      <c r="AA501" s="92">
        <f t="shared" si="38"/>
        <v>19872.006000000001</v>
      </c>
      <c r="AB501" s="92">
        <f t="shared" si="39"/>
        <v>28388.58</v>
      </c>
    </row>
    <row r="502" spans="1:28" ht="15.75" thickBot="1" x14ac:dyDescent="0.3">
      <c r="A502" s="141" t="s">
        <v>943</v>
      </c>
      <c r="B502" s="4" t="s">
        <v>1153</v>
      </c>
      <c r="C502" s="4" t="s">
        <v>1154</v>
      </c>
      <c r="D502" s="4" t="s">
        <v>944</v>
      </c>
      <c r="E502" s="4" t="s">
        <v>945</v>
      </c>
      <c r="F502" s="4" t="s">
        <v>112</v>
      </c>
      <c r="G502" s="4" t="s">
        <v>113</v>
      </c>
      <c r="H502" s="4" t="s">
        <v>440</v>
      </c>
      <c r="I502" s="10">
        <v>12895.4</v>
      </c>
      <c r="J502" s="10">
        <v>12824.65</v>
      </c>
      <c r="K502" s="10">
        <v>14520.84</v>
      </c>
      <c r="L502" s="10">
        <v>14556.23</v>
      </c>
      <c r="M502" s="10">
        <v>14449.94</v>
      </c>
      <c r="N502" s="10">
        <v>14968.1</v>
      </c>
      <c r="O502" s="10">
        <v>15043.47</v>
      </c>
      <c r="P502" s="10">
        <v>15081.9</v>
      </c>
      <c r="Q502" s="10">
        <v>15118.88</v>
      </c>
      <c r="R502" s="10">
        <v>15155.69</v>
      </c>
      <c r="S502" s="10">
        <v>15045.15</v>
      </c>
      <c r="T502" s="10">
        <v>15192.6</v>
      </c>
      <c r="U502" s="125">
        <f t="shared" si="35"/>
        <v>174852.85</v>
      </c>
      <c r="W502" s="74" t="str">
        <f t="shared" si="36"/>
        <v>530101505921</v>
      </c>
      <c r="X502" s="94">
        <f>VLOOKUP(W502,Factors!$F$4:$H$6200,3,FALSE)</f>
        <v>0.30000000000000004</v>
      </c>
      <c r="Y502" s="74" t="str">
        <f>VLOOKUP(W502,Factors!$F$4:$H$6200,2,FALSE)</f>
        <v>Regulatory</v>
      </c>
      <c r="Z502" s="92">
        <f t="shared" si="37"/>
        <v>52455.85500000001</v>
      </c>
      <c r="AA502" s="92">
        <f t="shared" si="38"/>
        <v>122396.995</v>
      </c>
      <c r="AB502" s="92">
        <f t="shared" si="39"/>
        <v>174852.85</v>
      </c>
    </row>
    <row r="503" spans="1:28" ht="15.75" thickBot="1" x14ac:dyDescent="0.3">
      <c r="A503" s="141" t="s">
        <v>943</v>
      </c>
      <c r="B503" s="4" t="s">
        <v>1158</v>
      </c>
      <c r="C503" s="4" t="s">
        <v>1159</v>
      </c>
      <c r="D503" s="4" t="s">
        <v>944</v>
      </c>
      <c r="E503" s="4" t="s">
        <v>945</v>
      </c>
      <c r="F503" s="4" t="s">
        <v>108</v>
      </c>
      <c r="G503" s="4" t="s">
        <v>109</v>
      </c>
      <c r="H503" s="4" t="s">
        <v>440</v>
      </c>
      <c r="I503" s="10">
        <v>92839.35</v>
      </c>
      <c r="J503" s="10">
        <v>83459.91</v>
      </c>
      <c r="K503" s="10">
        <v>81373.87</v>
      </c>
      <c r="L503" s="10">
        <v>85424.39</v>
      </c>
      <c r="M503" s="10">
        <v>90900.09</v>
      </c>
      <c r="N503" s="10">
        <v>97954.38</v>
      </c>
      <c r="O503" s="10">
        <v>99027.26</v>
      </c>
      <c r="P503" s="10">
        <v>93371.66</v>
      </c>
      <c r="Q503" s="10">
        <v>97545.06</v>
      </c>
      <c r="R503" s="10">
        <v>86893.85</v>
      </c>
      <c r="S503" s="10">
        <v>81998.38</v>
      </c>
      <c r="T503" s="10">
        <v>83710.820000000007</v>
      </c>
      <c r="U503" s="125">
        <f t="shared" si="35"/>
        <v>1074499.02</v>
      </c>
      <c r="V503" s="113"/>
      <c r="W503" s="74" t="str">
        <f t="shared" si="36"/>
        <v>540101505921</v>
      </c>
      <c r="X503" s="94">
        <f>VLOOKUP(W503,Factors!$F$4:$H$6200,3,FALSE)</f>
        <v>0.10960000000000003</v>
      </c>
      <c r="Y503" s="74" t="str">
        <f>VLOOKUP(W503,Factors!$F$4:$H$6200,2,FALSE)</f>
        <v>3-factor</v>
      </c>
      <c r="Z503" s="92">
        <f t="shared" si="37"/>
        <v>117765.09259200003</v>
      </c>
      <c r="AA503" s="92">
        <f t="shared" si="38"/>
        <v>956733.92740799999</v>
      </c>
      <c r="AB503" s="92">
        <f t="shared" si="39"/>
        <v>1074499.02</v>
      </c>
    </row>
    <row r="504" spans="1:28" ht="15.75" thickBot="1" x14ac:dyDescent="0.3">
      <c r="A504" s="141" t="s">
        <v>943</v>
      </c>
      <c r="B504" s="4" t="s">
        <v>1158</v>
      </c>
      <c r="C504" s="4" t="s">
        <v>1159</v>
      </c>
      <c r="D504" s="4" t="s">
        <v>944</v>
      </c>
      <c r="E504" s="4" t="s">
        <v>945</v>
      </c>
      <c r="F504" s="4" t="s">
        <v>110</v>
      </c>
      <c r="G504" s="4" t="s">
        <v>111</v>
      </c>
      <c r="H504" s="4" t="s">
        <v>440</v>
      </c>
      <c r="I504" s="8">
        <v>10467.120000000001</v>
      </c>
      <c r="J504" s="8">
        <v>9650.7900000000009</v>
      </c>
      <c r="K504" s="8">
        <v>27618.3</v>
      </c>
      <c r="L504" s="8">
        <v>5734.12</v>
      </c>
      <c r="M504" s="8">
        <v>5734.12</v>
      </c>
      <c r="N504" s="8">
        <v>4834.3</v>
      </c>
      <c r="O504" s="8">
        <v>4834.3</v>
      </c>
      <c r="P504" s="8">
        <v>4834.3</v>
      </c>
      <c r="Q504" s="8">
        <v>4834.3</v>
      </c>
      <c r="R504" s="8">
        <v>3862.08</v>
      </c>
      <c r="S504" s="8">
        <v>4395.76</v>
      </c>
      <c r="T504" s="8">
        <v>3862.08</v>
      </c>
      <c r="U504" s="125">
        <f t="shared" si="35"/>
        <v>90661.570000000022</v>
      </c>
      <c r="V504" s="113"/>
      <c r="W504" s="74" t="str">
        <f t="shared" si="36"/>
        <v>540101505921</v>
      </c>
      <c r="X504" s="94">
        <f>VLOOKUP(W504,Factors!$F$4:$H$6200,3,FALSE)</f>
        <v>0.10960000000000003</v>
      </c>
      <c r="Y504" s="74" t="str">
        <f>VLOOKUP(W504,Factors!$F$4:$H$6200,2,FALSE)</f>
        <v>3-factor</v>
      </c>
      <c r="Z504" s="92">
        <f t="shared" si="37"/>
        <v>9936.508072000006</v>
      </c>
      <c r="AA504" s="92">
        <f t="shared" si="38"/>
        <v>80725.06192800001</v>
      </c>
      <c r="AB504" s="92">
        <f t="shared" si="39"/>
        <v>90661.570000000022</v>
      </c>
    </row>
    <row r="505" spans="1:28" ht="15.75" thickBot="1" x14ac:dyDescent="0.3">
      <c r="A505" s="141" t="s">
        <v>943</v>
      </c>
      <c r="B505" s="4" t="s">
        <v>1158</v>
      </c>
      <c r="C505" s="4" t="s">
        <v>1159</v>
      </c>
      <c r="D505" s="4" t="s">
        <v>944</v>
      </c>
      <c r="E505" s="4" t="s">
        <v>945</v>
      </c>
      <c r="F505" s="4" t="s">
        <v>112</v>
      </c>
      <c r="G505" s="4" t="s">
        <v>113</v>
      </c>
      <c r="H505" s="4" t="s">
        <v>440</v>
      </c>
      <c r="I505" s="10">
        <v>13052.58</v>
      </c>
      <c r="J505" s="10">
        <v>13052.57</v>
      </c>
      <c r="K505" s="10">
        <v>13052.61</v>
      </c>
      <c r="L505" s="10">
        <v>13070.41</v>
      </c>
      <c r="M505" s="10">
        <v>13070.41</v>
      </c>
      <c r="N505" s="10">
        <v>13517.23</v>
      </c>
      <c r="O505" s="10">
        <v>13517.22</v>
      </c>
      <c r="P505" s="10">
        <v>13517.22</v>
      </c>
      <c r="Q505" s="10">
        <v>13517.22</v>
      </c>
      <c r="R505" s="10">
        <v>13517.23</v>
      </c>
      <c r="S505" s="10">
        <v>13517.25</v>
      </c>
      <c r="T505" s="10">
        <v>13517.24</v>
      </c>
      <c r="U505" s="125">
        <f t="shared" si="35"/>
        <v>159919.19</v>
      </c>
      <c r="W505" s="74" t="str">
        <f t="shared" si="36"/>
        <v>540101505921</v>
      </c>
      <c r="X505" s="94">
        <f>VLOOKUP(W505,Factors!$F$4:$H$6200,3,FALSE)</f>
        <v>0.10960000000000003</v>
      </c>
      <c r="Y505" s="74" t="str">
        <f>VLOOKUP(W505,Factors!$F$4:$H$6200,2,FALSE)</f>
        <v>3-factor</v>
      </c>
      <c r="Z505" s="92">
        <f t="shared" si="37"/>
        <v>17527.143224000007</v>
      </c>
      <c r="AA505" s="92">
        <f t="shared" si="38"/>
        <v>142392.046776</v>
      </c>
      <c r="AB505" s="92">
        <f t="shared" si="39"/>
        <v>159919.19</v>
      </c>
    </row>
    <row r="506" spans="1:28" ht="15.75" thickBot="1" x14ac:dyDescent="0.3">
      <c r="A506" s="141" t="s">
        <v>943</v>
      </c>
      <c r="B506" s="4" t="s">
        <v>1230</v>
      </c>
      <c r="C506" s="4" t="s">
        <v>1231</v>
      </c>
      <c r="D506" s="4" t="s">
        <v>944</v>
      </c>
      <c r="E506" s="4" t="s">
        <v>945</v>
      </c>
      <c r="F506" s="4" t="s">
        <v>108</v>
      </c>
      <c r="G506" s="4" t="s">
        <v>109</v>
      </c>
      <c r="H506" s="4" t="s">
        <v>440</v>
      </c>
      <c r="I506" s="10">
        <v>37696.17</v>
      </c>
      <c r="J506" s="10">
        <v>32738.83</v>
      </c>
      <c r="K506" s="10">
        <v>34270.870000000003</v>
      </c>
      <c r="L506" s="10">
        <v>29434.02</v>
      </c>
      <c r="M506" s="10">
        <v>40398.76</v>
      </c>
      <c r="N506" s="10">
        <v>41909.339999999997</v>
      </c>
      <c r="O506" s="10">
        <v>42073.48</v>
      </c>
      <c r="P506" s="10">
        <v>35299.980000000003</v>
      </c>
      <c r="Q506" s="10">
        <v>31995.05</v>
      </c>
      <c r="R506" s="10">
        <v>25595.56</v>
      </c>
      <c r="S506" s="10">
        <v>14789.48</v>
      </c>
      <c r="T506" s="10">
        <v>26820.3</v>
      </c>
      <c r="U506" s="125">
        <f t="shared" si="35"/>
        <v>393021.83999999997</v>
      </c>
      <c r="W506" s="74" t="str">
        <f t="shared" si="36"/>
        <v>550101505921</v>
      </c>
      <c r="X506" s="94">
        <f>VLOOKUP(W506,Factors!$F$4:$H$6200,3,FALSE)</f>
        <v>0.10960000000000003</v>
      </c>
      <c r="Y506" s="74" t="str">
        <f>VLOOKUP(W506,Factors!$F$4:$H$6200,2,FALSE)</f>
        <v>3-factor</v>
      </c>
      <c r="Z506" s="92">
        <f t="shared" si="37"/>
        <v>43075.193664000006</v>
      </c>
      <c r="AA506" s="92">
        <f t="shared" si="38"/>
        <v>349946.64633599995</v>
      </c>
      <c r="AB506" s="92">
        <f t="shared" si="39"/>
        <v>393021.83999999997</v>
      </c>
    </row>
    <row r="507" spans="1:28" ht="15.75" thickBot="1" x14ac:dyDescent="0.3">
      <c r="A507" s="141" t="s">
        <v>943</v>
      </c>
      <c r="B507" s="4" t="s">
        <v>1230</v>
      </c>
      <c r="C507" s="4" t="s">
        <v>1231</v>
      </c>
      <c r="D507" s="4" t="s">
        <v>944</v>
      </c>
      <c r="E507" s="4" t="s">
        <v>945</v>
      </c>
      <c r="F507" s="4" t="s">
        <v>110</v>
      </c>
      <c r="G507" s="4" t="s">
        <v>111</v>
      </c>
      <c r="H507" s="4" t="s">
        <v>440</v>
      </c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8">
        <v>47.4</v>
      </c>
      <c r="T507" s="7"/>
      <c r="U507" s="125">
        <f t="shared" si="35"/>
        <v>47.4</v>
      </c>
      <c r="W507" s="74" t="str">
        <f t="shared" si="36"/>
        <v>550101505921</v>
      </c>
      <c r="X507" s="94">
        <f>VLOOKUP(W507,Factors!$F$4:$H$6200,3,FALSE)</f>
        <v>0.10960000000000003</v>
      </c>
      <c r="Y507" s="74" t="str">
        <f>VLOOKUP(W507,Factors!$F$4:$H$6200,2,FALSE)</f>
        <v>3-factor</v>
      </c>
      <c r="Z507" s="92">
        <f t="shared" si="37"/>
        <v>5.1950400000000014</v>
      </c>
      <c r="AA507" s="92">
        <f t="shared" si="38"/>
        <v>42.20496</v>
      </c>
      <c r="AB507" s="92">
        <f t="shared" si="39"/>
        <v>47.4</v>
      </c>
    </row>
    <row r="508" spans="1:28" ht="15.75" thickBot="1" x14ac:dyDescent="0.3">
      <c r="A508" s="141" t="s">
        <v>943</v>
      </c>
      <c r="B508" s="4" t="s">
        <v>1230</v>
      </c>
      <c r="C508" s="4" t="s">
        <v>1231</v>
      </c>
      <c r="D508" s="4" t="s">
        <v>944</v>
      </c>
      <c r="E508" s="4" t="s">
        <v>945</v>
      </c>
      <c r="F508" s="4" t="s">
        <v>112</v>
      </c>
      <c r="G508" s="4" t="s">
        <v>113</v>
      </c>
      <c r="H508" s="4" t="s">
        <v>440</v>
      </c>
      <c r="I508" s="10">
        <v>5211.2299999999996</v>
      </c>
      <c r="J508" s="10">
        <v>5148.07</v>
      </c>
      <c r="K508" s="10">
        <v>5180.75</v>
      </c>
      <c r="L508" s="10">
        <v>5214.4799999999996</v>
      </c>
      <c r="M508" s="10">
        <v>5113.21</v>
      </c>
      <c r="N508" s="10">
        <v>5354.42</v>
      </c>
      <c r="O508" s="10">
        <v>5354.42</v>
      </c>
      <c r="P508" s="10">
        <v>4690.68</v>
      </c>
      <c r="Q508" s="10">
        <v>4126.72</v>
      </c>
      <c r="R508" s="10">
        <v>4186.33</v>
      </c>
      <c r="S508" s="10">
        <v>2170.4499999999998</v>
      </c>
      <c r="T508" s="10">
        <v>3527.7</v>
      </c>
      <c r="U508" s="125">
        <f t="shared" si="35"/>
        <v>55278.459999999992</v>
      </c>
      <c r="W508" s="74" t="str">
        <f t="shared" si="36"/>
        <v>550101505921</v>
      </c>
      <c r="X508" s="94">
        <f>VLOOKUP(W508,Factors!$F$4:$H$6200,3,FALSE)</f>
        <v>0.10960000000000003</v>
      </c>
      <c r="Y508" s="74" t="str">
        <f>VLOOKUP(W508,Factors!$F$4:$H$6200,2,FALSE)</f>
        <v>3-factor</v>
      </c>
      <c r="Z508" s="92">
        <f t="shared" si="37"/>
        <v>6058.5192160000006</v>
      </c>
      <c r="AA508" s="92">
        <f t="shared" si="38"/>
        <v>49219.940783999991</v>
      </c>
      <c r="AB508" s="92">
        <f t="shared" si="39"/>
        <v>55278.459999999992</v>
      </c>
    </row>
    <row r="509" spans="1:28" ht="15.75" thickBot="1" x14ac:dyDescent="0.3">
      <c r="A509" s="141" t="s">
        <v>943</v>
      </c>
      <c r="B509" s="4" t="s">
        <v>1247</v>
      </c>
      <c r="C509" s="4" t="s">
        <v>1248</v>
      </c>
      <c r="D509" s="4" t="s">
        <v>944</v>
      </c>
      <c r="E509" s="4" t="s">
        <v>945</v>
      </c>
      <c r="F509" s="4" t="s">
        <v>108</v>
      </c>
      <c r="G509" s="4" t="s">
        <v>109</v>
      </c>
      <c r="H509" s="4" t="s">
        <v>440</v>
      </c>
      <c r="I509" s="8">
        <v>43418.21</v>
      </c>
      <c r="J509" s="8">
        <v>38802.51</v>
      </c>
      <c r="K509" s="8">
        <v>28451.78</v>
      </c>
      <c r="L509" s="8">
        <v>33893.15</v>
      </c>
      <c r="M509" s="8">
        <v>35899.17</v>
      </c>
      <c r="N509" s="8">
        <v>32926.480000000003</v>
      </c>
      <c r="O509" s="8">
        <v>37084.550000000003</v>
      </c>
      <c r="P509" s="8">
        <v>34886.61</v>
      </c>
      <c r="Q509" s="8">
        <v>36382.01</v>
      </c>
      <c r="R509" s="8">
        <v>41201.64</v>
      </c>
      <c r="S509" s="8">
        <v>45107.93</v>
      </c>
      <c r="T509" s="8">
        <v>40112.15</v>
      </c>
      <c r="U509" s="125">
        <f t="shared" si="35"/>
        <v>448166.19000000006</v>
      </c>
      <c r="W509" s="74" t="str">
        <f t="shared" si="36"/>
        <v>725001505921</v>
      </c>
      <c r="X509" s="94">
        <f>VLOOKUP(W509,Factors!$F$4:$H$6200,3,FALSE)</f>
        <v>0.10960000000000003</v>
      </c>
      <c r="Y509" s="74" t="str">
        <f>VLOOKUP(W509,Factors!$F$4:$H$6200,2,FALSE)</f>
        <v>3-factor</v>
      </c>
      <c r="Z509" s="92">
        <f t="shared" si="37"/>
        <v>49119.014424000023</v>
      </c>
      <c r="AA509" s="92">
        <f t="shared" si="38"/>
        <v>399047.17557600001</v>
      </c>
      <c r="AB509" s="92">
        <f t="shared" si="39"/>
        <v>448166.19000000006</v>
      </c>
    </row>
    <row r="510" spans="1:28" ht="15.75" thickBot="1" x14ac:dyDescent="0.3">
      <c r="A510" s="141" t="s">
        <v>943</v>
      </c>
      <c r="B510" s="4" t="s">
        <v>1247</v>
      </c>
      <c r="C510" s="4" t="s">
        <v>1248</v>
      </c>
      <c r="D510" s="4" t="s">
        <v>944</v>
      </c>
      <c r="E510" s="4" t="s">
        <v>945</v>
      </c>
      <c r="F510" s="4" t="s">
        <v>110</v>
      </c>
      <c r="G510" s="4" t="s">
        <v>111</v>
      </c>
      <c r="H510" s="4" t="s">
        <v>440</v>
      </c>
      <c r="I510" s="10">
        <v>2605.2600000000002</v>
      </c>
      <c r="J510" s="11"/>
      <c r="K510" s="10">
        <v>120.66</v>
      </c>
      <c r="L510" s="10">
        <v>-4000</v>
      </c>
      <c r="M510" s="11"/>
      <c r="N510" s="11"/>
      <c r="O510" s="11"/>
      <c r="P510" s="11"/>
      <c r="Q510" s="11"/>
      <c r="R510" s="10">
        <v>1666.67</v>
      </c>
      <c r="S510" s="10">
        <v>1897.13</v>
      </c>
      <c r="T510" s="10">
        <v>1666.67</v>
      </c>
      <c r="U510" s="125">
        <f t="shared" si="35"/>
        <v>3956.3900000000003</v>
      </c>
      <c r="W510" s="74" t="str">
        <f t="shared" si="36"/>
        <v>725001505921</v>
      </c>
      <c r="X510" s="94">
        <f>VLOOKUP(W510,Factors!$F$4:$H$6200,3,FALSE)</f>
        <v>0.10960000000000003</v>
      </c>
      <c r="Y510" s="74" t="str">
        <f>VLOOKUP(W510,Factors!$F$4:$H$6200,2,FALSE)</f>
        <v>3-factor</v>
      </c>
      <c r="Z510" s="92">
        <f t="shared" si="37"/>
        <v>433.62034400000016</v>
      </c>
      <c r="AA510" s="92">
        <f t="shared" si="38"/>
        <v>3522.7696560000004</v>
      </c>
      <c r="AB510" s="92">
        <f t="shared" si="39"/>
        <v>3956.3900000000003</v>
      </c>
    </row>
    <row r="511" spans="1:28" ht="15.75" thickBot="1" x14ac:dyDescent="0.3">
      <c r="A511" s="141" t="s">
        <v>943</v>
      </c>
      <c r="B511" s="4" t="s">
        <v>1247</v>
      </c>
      <c r="C511" s="4" t="s">
        <v>1248</v>
      </c>
      <c r="D511" s="4" t="s">
        <v>944</v>
      </c>
      <c r="E511" s="4" t="s">
        <v>945</v>
      </c>
      <c r="F511" s="4" t="s">
        <v>112</v>
      </c>
      <c r="G511" s="4" t="s">
        <v>113</v>
      </c>
      <c r="H511" s="4" t="s">
        <v>440</v>
      </c>
      <c r="I511" s="8">
        <v>6061.64</v>
      </c>
      <c r="J511" s="8">
        <v>6116.74</v>
      </c>
      <c r="K511" s="8">
        <v>4959.38</v>
      </c>
      <c r="L511" s="8">
        <v>4959.3900000000003</v>
      </c>
      <c r="M511" s="8">
        <v>4959.3999999999996</v>
      </c>
      <c r="N511" s="8">
        <v>5154.6899999999996</v>
      </c>
      <c r="O511" s="8">
        <v>5190.88</v>
      </c>
      <c r="P511" s="8">
        <v>5190.87</v>
      </c>
      <c r="Q511" s="8">
        <v>5190.87</v>
      </c>
      <c r="R511" s="8">
        <v>6467.96</v>
      </c>
      <c r="S511" s="8">
        <v>6669.62</v>
      </c>
      <c r="T511" s="8">
        <v>6669.6</v>
      </c>
      <c r="U511" s="125">
        <f t="shared" si="35"/>
        <v>67591.040000000008</v>
      </c>
      <c r="W511" s="74" t="str">
        <f t="shared" si="36"/>
        <v>725001505921</v>
      </c>
      <c r="X511" s="94">
        <f>VLOOKUP(W511,Factors!$F$4:$H$6200,3,FALSE)</f>
        <v>0.10960000000000003</v>
      </c>
      <c r="Y511" s="74" t="str">
        <f>VLOOKUP(W511,Factors!$F$4:$H$6200,2,FALSE)</f>
        <v>3-factor</v>
      </c>
      <c r="Z511" s="92">
        <f t="shared" si="37"/>
        <v>7407.9779840000028</v>
      </c>
      <c r="AA511" s="92">
        <f t="shared" si="38"/>
        <v>60183.062016000003</v>
      </c>
      <c r="AB511" s="92">
        <f t="shared" si="39"/>
        <v>67591.040000000008</v>
      </c>
    </row>
    <row r="512" spans="1:28" ht="15.75" thickBot="1" x14ac:dyDescent="0.3">
      <c r="A512" s="141" t="s">
        <v>943</v>
      </c>
      <c r="B512" s="4" t="s">
        <v>1268</v>
      </c>
      <c r="C512" s="4" t="s">
        <v>7712</v>
      </c>
      <c r="D512" s="4" t="s">
        <v>944</v>
      </c>
      <c r="E512" s="4" t="s">
        <v>945</v>
      </c>
      <c r="F512" s="4" t="s">
        <v>108</v>
      </c>
      <c r="G512" s="4" t="s">
        <v>109</v>
      </c>
      <c r="H512" s="4" t="s">
        <v>440</v>
      </c>
      <c r="I512" s="10">
        <v>41316.870000000003</v>
      </c>
      <c r="J512" s="10">
        <v>13711.73</v>
      </c>
      <c r="K512" s="10">
        <v>12069.89</v>
      </c>
      <c r="L512" s="10">
        <v>14239.64</v>
      </c>
      <c r="M512" s="10">
        <v>15755.24</v>
      </c>
      <c r="N512" s="10">
        <v>14528.12</v>
      </c>
      <c r="O512" s="10">
        <v>15796.15</v>
      </c>
      <c r="P512" s="10">
        <v>13729.82</v>
      </c>
      <c r="Q512" s="10">
        <v>15356.88</v>
      </c>
      <c r="R512" s="10">
        <v>14418.31</v>
      </c>
      <c r="S512" s="10">
        <v>12194.13</v>
      </c>
      <c r="T512" s="10">
        <v>13582.23</v>
      </c>
      <c r="U512" s="125">
        <f t="shared" si="35"/>
        <v>196699.01</v>
      </c>
      <c r="W512" s="74" t="str">
        <f t="shared" si="36"/>
        <v>770001505921</v>
      </c>
      <c r="X512" s="94">
        <f>VLOOKUP(W512,Factors!$F$4:$H$6200,3,FALSE)</f>
        <v>0.10960000000000003</v>
      </c>
      <c r="Y512" s="74" t="str">
        <f>VLOOKUP(W512,Factors!$F$4:$H$6200,2,FALSE)</f>
        <v>3-factor</v>
      </c>
      <c r="Z512" s="92">
        <f t="shared" si="37"/>
        <v>21558.211496000007</v>
      </c>
      <c r="AA512" s="92">
        <f t="shared" si="38"/>
        <v>175140.79850400001</v>
      </c>
      <c r="AB512" s="92">
        <f t="shared" si="39"/>
        <v>196699.01</v>
      </c>
    </row>
    <row r="513" spans="1:28" ht="15.75" thickBot="1" x14ac:dyDescent="0.3">
      <c r="A513" s="141" t="s">
        <v>943</v>
      </c>
      <c r="B513" s="4" t="s">
        <v>1268</v>
      </c>
      <c r="C513" s="4" t="s">
        <v>7712</v>
      </c>
      <c r="D513" s="4" t="s">
        <v>944</v>
      </c>
      <c r="E513" s="4" t="s">
        <v>945</v>
      </c>
      <c r="F513" s="4" t="s">
        <v>112</v>
      </c>
      <c r="G513" s="4" t="s">
        <v>113</v>
      </c>
      <c r="H513" s="4" t="s">
        <v>440</v>
      </c>
      <c r="I513" s="8">
        <v>6451.77</v>
      </c>
      <c r="J513" s="8">
        <v>2150.6</v>
      </c>
      <c r="K513" s="8">
        <v>2150.59</v>
      </c>
      <c r="L513" s="8">
        <v>2150.59</v>
      </c>
      <c r="M513" s="8">
        <v>2150.6</v>
      </c>
      <c r="N513" s="8">
        <v>2216.14</v>
      </c>
      <c r="O513" s="8">
        <v>2216.12</v>
      </c>
      <c r="P513" s="8">
        <v>2216.11</v>
      </c>
      <c r="Q513" s="8">
        <v>2216.12</v>
      </c>
      <c r="R513" s="8">
        <v>2216.12</v>
      </c>
      <c r="S513" s="8">
        <v>2216.11</v>
      </c>
      <c r="T513" s="8">
        <v>2216.11</v>
      </c>
      <c r="U513" s="125">
        <f t="shared" si="35"/>
        <v>30566.98</v>
      </c>
      <c r="W513" s="74" t="str">
        <f t="shared" si="36"/>
        <v>770001505921</v>
      </c>
      <c r="X513" s="94">
        <f>VLOOKUP(W513,Factors!$F$4:$H$6200,3,FALSE)</f>
        <v>0.10960000000000003</v>
      </c>
      <c r="Y513" s="74" t="str">
        <f>VLOOKUP(W513,Factors!$F$4:$H$6200,2,FALSE)</f>
        <v>3-factor</v>
      </c>
      <c r="Z513" s="92">
        <f t="shared" si="37"/>
        <v>3350.141008000001</v>
      </c>
      <c r="AA513" s="92">
        <f t="shared" si="38"/>
        <v>27216.838991999997</v>
      </c>
      <c r="AB513" s="92">
        <f t="shared" si="39"/>
        <v>30566.98</v>
      </c>
    </row>
    <row r="514" spans="1:28" ht="15.75" thickBot="1" x14ac:dyDescent="0.3">
      <c r="A514" s="141" t="s">
        <v>943</v>
      </c>
      <c r="B514" s="4" t="s">
        <v>545</v>
      </c>
      <c r="C514" s="4" t="s">
        <v>546</v>
      </c>
      <c r="D514" s="4" t="s">
        <v>944</v>
      </c>
      <c r="E514" s="4" t="s">
        <v>945</v>
      </c>
      <c r="F514" s="4" t="s">
        <v>108</v>
      </c>
      <c r="G514" s="4" t="s">
        <v>109</v>
      </c>
      <c r="H514" s="4" t="s">
        <v>440</v>
      </c>
      <c r="I514" s="8">
        <v>-40866.129999999997</v>
      </c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125">
        <f t="shared" si="35"/>
        <v>-40866.129999999997</v>
      </c>
      <c r="W514" s="74" t="str">
        <f t="shared" si="36"/>
        <v>790001505921</v>
      </c>
      <c r="X514" s="94">
        <f>VLOOKUP(W514,Factors!$F$4:$H$6200,3,FALSE)</f>
        <v>0.10960000000000003</v>
      </c>
      <c r="Y514" s="74" t="str">
        <f>VLOOKUP(W514,Factors!$F$4:$H$6200,2,FALSE)</f>
        <v>3-factor</v>
      </c>
      <c r="Z514" s="92">
        <f t="shared" si="37"/>
        <v>-4478.9278480000012</v>
      </c>
      <c r="AA514" s="92">
        <f t="shared" si="38"/>
        <v>-36387.202151999998</v>
      </c>
      <c r="AB514" s="92">
        <f t="shared" si="39"/>
        <v>-40866.129999999997</v>
      </c>
    </row>
    <row r="515" spans="1:28" ht="15.75" thickBot="1" x14ac:dyDescent="0.3">
      <c r="A515" s="141" t="s">
        <v>943</v>
      </c>
      <c r="B515" s="4" t="s">
        <v>545</v>
      </c>
      <c r="C515" s="4" t="s">
        <v>546</v>
      </c>
      <c r="D515" s="4" t="s">
        <v>944</v>
      </c>
      <c r="E515" s="4" t="s">
        <v>945</v>
      </c>
      <c r="F515" s="4" t="s">
        <v>112</v>
      </c>
      <c r="G515" s="4" t="s">
        <v>113</v>
      </c>
      <c r="H515" s="4" t="s">
        <v>440</v>
      </c>
      <c r="I515" s="10">
        <v>-6444.26</v>
      </c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25">
        <f t="shared" si="35"/>
        <v>-6444.26</v>
      </c>
      <c r="W515" s="74" t="str">
        <f t="shared" si="36"/>
        <v>790001505921</v>
      </c>
      <c r="X515" s="94">
        <f>VLOOKUP(W515,Factors!$F$4:$H$6200,3,FALSE)</f>
        <v>0.10960000000000003</v>
      </c>
      <c r="Y515" s="74" t="str">
        <f>VLOOKUP(W515,Factors!$F$4:$H$6200,2,FALSE)</f>
        <v>3-factor</v>
      </c>
      <c r="Z515" s="92">
        <f t="shared" si="37"/>
        <v>-706.2908960000002</v>
      </c>
      <c r="AA515" s="92">
        <f t="shared" si="38"/>
        <v>-5737.9691039999998</v>
      </c>
      <c r="AB515" s="92">
        <f t="shared" si="39"/>
        <v>-6444.26</v>
      </c>
    </row>
    <row r="516" spans="1:28" ht="15.75" thickBot="1" x14ac:dyDescent="0.3">
      <c r="A516" s="141" t="s">
        <v>943</v>
      </c>
      <c r="B516" s="4" t="s">
        <v>1271</v>
      </c>
      <c r="C516" s="4" t="s">
        <v>1272</v>
      </c>
      <c r="D516" s="4" t="s">
        <v>944</v>
      </c>
      <c r="E516" s="4" t="s">
        <v>945</v>
      </c>
      <c r="F516" s="4" t="s">
        <v>108</v>
      </c>
      <c r="G516" s="4" t="s">
        <v>109</v>
      </c>
      <c r="H516" s="4" t="s">
        <v>440</v>
      </c>
      <c r="I516" s="8">
        <v>49135.55</v>
      </c>
      <c r="J516" s="8">
        <v>33569.29</v>
      </c>
      <c r="K516" s="8">
        <v>31939.83</v>
      </c>
      <c r="L516" s="8">
        <v>37087.160000000003</v>
      </c>
      <c r="M516" s="8">
        <v>38393.43</v>
      </c>
      <c r="N516" s="8">
        <v>38381.550000000003</v>
      </c>
      <c r="O516" s="8">
        <v>41958.6</v>
      </c>
      <c r="P516" s="8">
        <v>38344.480000000003</v>
      </c>
      <c r="Q516" s="8">
        <v>39308.379999999997</v>
      </c>
      <c r="R516" s="8">
        <v>37025.9</v>
      </c>
      <c r="S516" s="8">
        <v>36757.25</v>
      </c>
      <c r="T516" s="8">
        <v>36895.15</v>
      </c>
      <c r="U516" s="125">
        <f t="shared" si="35"/>
        <v>458796.57</v>
      </c>
      <c r="W516" s="74" t="str">
        <f t="shared" si="36"/>
        <v>790011505921</v>
      </c>
      <c r="X516" s="94">
        <f>VLOOKUP(W516,Factors!$F$4:$H$6200,3,FALSE)</f>
        <v>0.10960000000000003</v>
      </c>
      <c r="Y516" s="74" t="str">
        <f>VLOOKUP(W516,Factors!$F$4:$H$6200,2,FALSE)</f>
        <v>3-factor</v>
      </c>
      <c r="Z516" s="92">
        <f t="shared" si="37"/>
        <v>50284.104072000016</v>
      </c>
      <c r="AA516" s="92">
        <f t="shared" si="38"/>
        <v>408512.46592799999</v>
      </c>
      <c r="AB516" s="92">
        <f t="shared" si="39"/>
        <v>458796.57</v>
      </c>
    </row>
    <row r="517" spans="1:28" ht="15.75" thickBot="1" x14ac:dyDescent="0.3">
      <c r="A517" s="141" t="s">
        <v>943</v>
      </c>
      <c r="B517" s="4" t="s">
        <v>1271</v>
      </c>
      <c r="C517" s="4" t="s">
        <v>1272</v>
      </c>
      <c r="D517" s="4" t="s">
        <v>944</v>
      </c>
      <c r="E517" s="4" t="s">
        <v>945</v>
      </c>
      <c r="F517" s="4" t="s">
        <v>110</v>
      </c>
      <c r="G517" s="4" t="s">
        <v>111</v>
      </c>
      <c r="H517" s="4" t="s">
        <v>440</v>
      </c>
      <c r="I517" s="10">
        <v>316.33999999999997</v>
      </c>
      <c r="J517" s="11"/>
      <c r="K517" s="10">
        <v>790.79</v>
      </c>
      <c r="L517" s="11"/>
      <c r="M517" s="11"/>
      <c r="N517" s="11"/>
      <c r="O517" s="11"/>
      <c r="P517" s="11"/>
      <c r="Q517" s="10">
        <v>62.47</v>
      </c>
      <c r="R517" s="11"/>
      <c r="S517" s="11"/>
      <c r="T517" s="11"/>
      <c r="U517" s="125">
        <f t="shared" si="35"/>
        <v>1169.5999999999999</v>
      </c>
      <c r="W517" s="74" t="str">
        <f t="shared" si="36"/>
        <v>790011505921</v>
      </c>
      <c r="X517" s="94">
        <f>VLOOKUP(W517,Factors!$F$4:$H$6200,3,FALSE)</f>
        <v>0.10960000000000003</v>
      </c>
      <c r="Y517" s="74" t="str">
        <f>VLOOKUP(W517,Factors!$F$4:$H$6200,2,FALSE)</f>
        <v>3-factor</v>
      </c>
      <c r="Z517" s="92">
        <f t="shared" si="37"/>
        <v>128.18816000000004</v>
      </c>
      <c r="AA517" s="92">
        <f t="shared" si="38"/>
        <v>1041.4118399999998</v>
      </c>
      <c r="AB517" s="92">
        <f t="shared" si="39"/>
        <v>1169.5999999999999</v>
      </c>
    </row>
    <row r="518" spans="1:28" ht="15.75" thickBot="1" x14ac:dyDescent="0.3">
      <c r="A518" s="141" t="s">
        <v>943</v>
      </c>
      <c r="B518" s="4" t="s">
        <v>1271</v>
      </c>
      <c r="C518" s="4" t="s">
        <v>1272</v>
      </c>
      <c r="D518" s="4" t="s">
        <v>944</v>
      </c>
      <c r="E518" s="4" t="s">
        <v>945</v>
      </c>
      <c r="F518" s="4" t="s">
        <v>112</v>
      </c>
      <c r="G518" s="4" t="s">
        <v>113</v>
      </c>
      <c r="H518" s="4" t="s">
        <v>440</v>
      </c>
      <c r="I518" s="8">
        <v>7716.23</v>
      </c>
      <c r="J518" s="8">
        <v>5573.15</v>
      </c>
      <c r="K518" s="8">
        <v>5573.19</v>
      </c>
      <c r="L518" s="8">
        <v>5663.22</v>
      </c>
      <c r="M518" s="8">
        <v>5663.21</v>
      </c>
      <c r="N518" s="8">
        <v>5855.75</v>
      </c>
      <c r="O518" s="8">
        <v>5855.75</v>
      </c>
      <c r="P518" s="8">
        <v>5855.74</v>
      </c>
      <c r="Q518" s="8">
        <v>5855.72</v>
      </c>
      <c r="R518" s="8">
        <v>5855.87</v>
      </c>
      <c r="S518" s="8">
        <v>5855.75</v>
      </c>
      <c r="T518" s="8">
        <v>5855.74</v>
      </c>
      <c r="U518" s="125">
        <f t="shared" si="35"/>
        <v>71179.320000000007</v>
      </c>
      <c r="W518" s="74" t="str">
        <f t="shared" si="36"/>
        <v>790011505921</v>
      </c>
      <c r="X518" s="94">
        <f>VLOOKUP(W518,Factors!$F$4:$H$6200,3,FALSE)</f>
        <v>0.10960000000000003</v>
      </c>
      <c r="Y518" s="74" t="str">
        <f>VLOOKUP(W518,Factors!$F$4:$H$6200,2,FALSE)</f>
        <v>3-factor</v>
      </c>
      <c r="Z518" s="92">
        <f t="shared" si="37"/>
        <v>7801.2534720000031</v>
      </c>
      <c r="AA518" s="92">
        <f t="shared" si="38"/>
        <v>63378.066528000003</v>
      </c>
      <c r="AB518" s="92">
        <f t="shared" si="39"/>
        <v>71179.320000000007</v>
      </c>
    </row>
    <row r="519" spans="1:28" ht="15.75" thickBot="1" x14ac:dyDescent="0.3">
      <c r="A519" s="141" t="s">
        <v>943</v>
      </c>
      <c r="B519" s="4" t="s">
        <v>1273</v>
      </c>
      <c r="C519" s="4" t="s">
        <v>1274</v>
      </c>
      <c r="D519" s="4" t="s">
        <v>944</v>
      </c>
      <c r="E519" s="4" t="s">
        <v>945</v>
      </c>
      <c r="F519" s="4" t="s">
        <v>108</v>
      </c>
      <c r="G519" s="4" t="s">
        <v>109</v>
      </c>
      <c r="H519" s="4" t="s">
        <v>440</v>
      </c>
      <c r="I519" s="8">
        <v>246737.51</v>
      </c>
      <c r="J519" s="8">
        <v>222063.78</v>
      </c>
      <c r="K519" s="8">
        <v>226176.08</v>
      </c>
      <c r="L519" s="8">
        <v>260209.71</v>
      </c>
      <c r="M519" s="8">
        <v>282074.99</v>
      </c>
      <c r="N519" s="8">
        <v>308077.40999999997</v>
      </c>
      <c r="O519" s="8">
        <v>296713.76</v>
      </c>
      <c r="P519" s="8">
        <v>281878.07</v>
      </c>
      <c r="Q519" s="8">
        <v>296713.73</v>
      </c>
      <c r="R519" s="8">
        <v>283226.74</v>
      </c>
      <c r="S519" s="8">
        <v>296713.74</v>
      </c>
      <c r="T519" s="8">
        <v>283226.76</v>
      </c>
      <c r="U519" s="125">
        <f t="shared" si="35"/>
        <v>3283812.2799999993</v>
      </c>
      <c r="W519" s="74" t="str">
        <f t="shared" si="36"/>
        <v>790021505921</v>
      </c>
      <c r="X519" s="94">
        <f>VLOOKUP(W519,Factors!$F$4:$H$6200,3,FALSE)</f>
        <v>0.10960000000000003</v>
      </c>
      <c r="Y519" s="74" t="str">
        <f>VLOOKUP(W519,Factors!$F$4:$H$6200,2,FALSE)</f>
        <v>3-factor</v>
      </c>
      <c r="Z519" s="92">
        <f t="shared" si="37"/>
        <v>359905.82588800002</v>
      </c>
      <c r="AA519" s="92">
        <f t="shared" si="38"/>
        <v>2923906.4541119994</v>
      </c>
      <c r="AB519" s="92">
        <f t="shared" si="39"/>
        <v>3283812.2799999993</v>
      </c>
    </row>
    <row r="520" spans="1:28" ht="15.75" thickBot="1" x14ac:dyDescent="0.3">
      <c r="A520" s="141" t="s">
        <v>943</v>
      </c>
      <c r="B520" s="4" t="s">
        <v>1273</v>
      </c>
      <c r="C520" s="4" t="s">
        <v>1274</v>
      </c>
      <c r="D520" s="4" t="s">
        <v>944</v>
      </c>
      <c r="E520" s="4" t="s">
        <v>945</v>
      </c>
      <c r="F520" s="4" t="s">
        <v>110</v>
      </c>
      <c r="G520" s="4" t="s">
        <v>111</v>
      </c>
      <c r="H520" s="4" t="s">
        <v>440</v>
      </c>
      <c r="I520" s="10">
        <v>3055.56</v>
      </c>
      <c r="J520" s="10">
        <v>3055.56</v>
      </c>
      <c r="K520" s="10">
        <v>4072.21</v>
      </c>
      <c r="L520" s="10">
        <v>3055.56</v>
      </c>
      <c r="M520" s="10">
        <v>3055.56</v>
      </c>
      <c r="N520" s="10">
        <v>33055.56</v>
      </c>
      <c r="O520" s="10">
        <v>3055.56</v>
      </c>
      <c r="P520" s="10">
        <v>3055.56</v>
      </c>
      <c r="Q520" s="10">
        <v>3055.56</v>
      </c>
      <c r="R520" s="10">
        <v>3055.56</v>
      </c>
      <c r="S520" s="10">
        <v>3055.56</v>
      </c>
      <c r="T520" s="10">
        <v>3055.56</v>
      </c>
      <c r="U520" s="125">
        <f t="shared" ref="U520:U540" si="40">SUM(I520:T520)</f>
        <v>67683.369999999981</v>
      </c>
      <c r="W520" s="74" t="str">
        <f t="shared" ref="W520:W540" si="41">CONCATENATE(B520,RIGHT(D520,4),A520)</f>
        <v>790021505921</v>
      </c>
      <c r="X520" s="94">
        <f>VLOOKUP(W520,Factors!$F$4:$H$6200,3,FALSE)</f>
        <v>0.10960000000000003</v>
      </c>
      <c r="Y520" s="74" t="str">
        <f>VLOOKUP(W520,Factors!$F$4:$H$6200,2,FALSE)</f>
        <v>3-factor</v>
      </c>
      <c r="Z520" s="92">
        <f t="shared" ref="Z520:Z540" si="42">U520*X520</f>
        <v>7418.0973519999998</v>
      </c>
      <c r="AA520" s="92">
        <f t="shared" ref="AA520:AA540" si="43">U520-Z520</f>
        <v>60265.272647999984</v>
      </c>
      <c r="AB520" s="92">
        <f t="shared" ref="AB520:AB540" si="44">Z520+AA520</f>
        <v>67683.369999999981</v>
      </c>
    </row>
    <row r="521" spans="1:28" ht="15.75" thickBot="1" x14ac:dyDescent="0.3">
      <c r="A521" s="141" t="s">
        <v>943</v>
      </c>
      <c r="B521" s="4" t="s">
        <v>1273</v>
      </c>
      <c r="C521" s="4" t="s">
        <v>1274</v>
      </c>
      <c r="D521" s="4" t="s">
        <v>944</v>
      </c>
      <c r="E521" s="4" t="s">
        <v>945</v>
      </c>
      <c r="F521" s="4" t="s">
        <v>112</v>
      </c>
      <c r="G521" s="4" t="s">
        <v>113</v>
      </c>
      <c r="H521" s="4" t="s">
        <v>440</v>
      </c>
      <c r="I521" s="8">
        <v>9522.2900000000009</v>
      </c>
      <c r="J521" s="8">
        <v>9522.2800000000007</v>
      </c>
      <c r="K521" s="8">
        <v>9522.2199999999993</v>
      </c>
      <c r="L521" s="8">
        <v>10299.959999999999</v>
      </c>
      <c r="M521" s="8">
        <v>11518.3</v>
      </c>
      <c r="N521" s="8">
        <v>12037.12</v>
      </c>
      <c r="O521" s="8">
        <v>11643.36</v>
      </c>
      <c r="P521" s="8">
        <v>11643.36</v>
      </c>
      <c r="Q521" s="8">
        <v>11643.39</v>
      </c>
      <c r="R521" s="8">
        <v>11643.32</v>
      </c>
      <c r="S521" s="8">
        <v>11643.37</v>
      </c>
      <c r="T521" s="8">
        <v>11643.37</v>
      </c>
      <c r="U521" s="125">
        <f t="shared" si="40"/>
        <v>132282.34</v>
      </c>
      <c r="W521" s="74" t="str">
        <f t="shared" si="41"/>
        <v>790021505921</v>
      </c>
      <c r="X521" s="94">
        <f>VLOOKUP(W521,Factors!$F$4:$H$6200,3,FALSE)</f>
        <v>0.10960000000000003</v>
      </c>
      <c r="Y521" s="74" t="str">
        <f>VLOOKUP(W521,Factors!$F$4:$H$6200,2,FALSE)</f>
        <v>3-factor</v>
      </c>
      <c r="Z521" s="92">
        <f t="shared" si="42"/>
        <v>14498.144464000005</v>
      </c>
      <c r="AA521" s="92">
        <f t="shared" si="43"/>
        <v>117784.19553599998</v>
      </c>
      <c r="AB521" s="92">
        <f t="shared" si="44"/>
        <v>132282.34</v>
      </c>
    </row>
    <row r="522" spans="1:28" ht="15.75" thickBot="1" x14ac:dyDescent="0.3">
      <c r="A522" s="141" t="s">
        <v>943</v>
      </c>
      <c r="B522" s="4" t="s">
        <v>1277</v>
      </c>
      <c r="C522" s="4" t="s">
        <v>1278</v>
      </c>
      <c r="D522" s="4" t="s">
        <v>944</v>
      </c>
      <c r="E522" s="4" t="s">
        <v>945</v>
      </c>
      <c r="F522" s="4" t="s">
        <v>108</v>
      </c>
      <c r="G522" s="4" t="s">
        <v>109</v>
      </c>
      <c r="H522" s="4" t="s">
        <v>440</v>
      </c>
      <c r="I522" s="10">
        <v>49375</v>
      </c>
      <c r="J522" s="10">
        <v>44437.5</v>
      </c>
      <c r="K522" s="10">
        <v>45260.46</v>
      </c>
      <c r="L522" s="10">
        <v>22443.19</v>
      </c>
      <c r="M522" s="11"/>
      <c r="N522" s="10">
        <v>-11363.64</v>
      </c>
      <c r="O522" s="11"/>
      <c r="P522" s="11"/>
      <c r="Q522" s="11"/>
      <c r="R522" s="11"/>
      <c r="S522" s="11"/>
      <c r="T522" s="11"/>
      <c r="U522" s="125">
        <f t="shared" si="40"/>
        <v>150152.51</v>
      </c>
      <c r="W522" s="74" t="str">
        <f t="shared" si="41"/>
        <v>790031505921</v>
      </c>
      <c r="X522" s="94">
        <f>VLOOKUP(W522,Factors!$F$4:$H$6200,3,FALSE)</f>
        <v>0.10960000000000003</v>
      </c>
      <c r="Y522" s="74" t="str">
        <f>VLOOKUP(W522,Factors!$F$4:$H$6200,2,FALSE)</f>
        <v>3-factor</v>
      </c>
      <c r="Z522" s="92">
        <f t="shared" si="42"/>
        <v>16456.715096000007</v>
      </c>
      <c r="AA522" s="92">
        <f t="shared" si="43"/>
        <v>133695.79490400001</v>
      </c>
      <c r="AB522" s="92">
        <f t="shared" si="44"/>
        <v>150152.51</v>
      </c>
    </row>
    <row r="523" spans="1:28" ht="15.75" thickBot="1" x14ac:dyDescent="0.3">
      <c r="A523" s="141" t="s">
        <v>943</v>
      </c>
      <c r="B523" s="4" t="s">
        <v>1277</v>
      </c>
      <c r="C523" s="4" t="s">
        <v>1278</v>
      </c>
      <c r="D523" s="4" t="s">
        <v>944</v>
      </c>
      <c r="E523" s="4" t="s">
        <v>945</v>
      </c>
      <c r="F523" s="4" t="s">
        <v>110</v>
      </c>
      <c r="G523" s="4" t="s">
        <v>111</v>
      </c>
      <c r="H523" s="4" t="s">
        <v>440</v>
      </c>
      <c r="I523" s="7"/>
      <c r="J523" s="7"/>
      <c r="K523" s="8">
        <v>251.34</v>
      </c>
      <c r="L523" s="7"/>
      <c r="M523" s="7"/>
      <c r="N523" s="7"/>
      <c r="O523" s="7"/>
      <c r="P523" s="7"/>
      <c r="Q523" s="7"/>
      <c r="R523" s="7"/>
      <c r="S523" s="7"/>
      <c r="T523" s="7"/>
      <c r="U523" s="125">
        <f t="shared" si="40"/>
        <v>251.34</v>
      </c>
      <c r="W523" s="74" t="str">
        <f t="shared" si="41"/>
        <v>790031505921</v>
      </c>
      <c r="X523" s="94">
        <f>VLOOKUP(W523,Factors!$F$4:$H$6200,3,FALSE)</f>
        <v>0.10960000000000003</v>
      </c>
      <c r="Y523" s="74" t="str">
        <f>VLOOKUP(W523,Factors!$F$4:$H$6200,2,FALSE)</f>
        <v>3-factor</v>
      </c>
      <c r="Z523" s="92">
        <f t="shared" si="42"/>
        <v>27.546864000000006</v>
      </c>
      <c r="AA523" s="92">
        <f t="shared" si="43"/>
        <v>223.793136</v>
      </c>
      <c r="AB523" s="92">
        <f t="shared" si="44"/>
        <v>251.34</v>
      </c>
    </row>
    <row r="524" spans="1:28" ht="15.75" thickBot="1" x14ac:dyDescent="0.3">
      <c r="A524" s="141" t="s">
        <v>943</v>
      </c>
      <c r="B524" s="4" t="s">
        <v>1277</v>
      </c>
      <c r="C524" s="4" t="s">
        <v>1278</v>
      </c>
      <c r="D524" s="4" t="s">
        <v>944</v>
      </c>
      <c r="E524" s="4" t="s">
        <v>945</v>
      </c>
      <c r="F524" s="4" t="s">
        <v>112</v>
      </c>
      <c r="G524" s="4" t="s">
        <v>113</v>
      </c>
      <c r="H524" s="4" t="s">
        <v>440</v>
      </c>
      <c r="I524" s="10">
        <v>1555.32</v>
      </c>
      <c r="J524" s="10">
        <v>1555.32</v>
      </c>
      <c r="K524" s="10">
        <v>1555.33</v>
      </c>
      <c r="L524" s="10">
        <v>777.66</v>
      </c>
      <c r="M524" s="11"/>
      <c r="N524" s="10">
        <v>-393.75</v>
      </c>
      <c r="O524" s="11"/>
      <c r="P524" s="11"/>
      <c r="Q524" s="11"/>
      <c r="R524" s="11"/>
      <c r="S524" s="11"/>
      <c r="T524" s="11"/>
      <c r="U524" s="125">
        <f t="shared" si="40"/>
        <v>5049.8799999999992</v>
      </c>
      <c r="W524" s="74" t="str">
        <f t="shared" si="41"/>
        <v>790031505921</v>
      </c>
      <c r="X524" s="94">
        <f>VLOOKUP(W524,Factors!$F$4:$H$6200,3,FALSE)</f>
        <v>0.10960000000000003</v>
      </c>
      <c r="Y524" s="74" t="str">
        <f>VLOOKUP(W524,Factors!$F$4:$H$6200,2,FALSE)</f>
        <v>3-factor</v>
      </c>
      <c r="Z524" s="92">
        <f t="shared" si="42"/>
        <v>553.46684800000003</v>
      </c>
      <c r="AA524" s="92">
        <f t="shared" si="43"/>
        <v>4496.4131519999992</v>
      </c>
      <c r="AB524" s="92">
        <f t="shared" si="44"/>
        <v>5049.8799999999992</v>
      </c>
    </row>
    <row r="525" spans="1:28" ht="15.75" thickBot="1" x14ac:dyDescent="0.3">
      <c r="A525" s="141" t="s">
        <v>1359</v>
      </c>
      <c r="B525" s="4" t="s">
        <v>1149</v>
      </c>
      <c r="C525" s="4" t="s">
        <v>1150</v>
      </c>
      <c r="D525" s="4" t="s">
        <v>1364</v>
      </c>
      <c r="E525" s="4" t="s">
        <v>1365</v>
      </c>
      <c r="F525" s="4" t="s">
        <v>108</v>
      </c>
      <c r="G525" s="4" t="s">
        <v>109</v>
      </c>
      <c r="H525" s="4" t="s">
        <v>440</v>
      </c>
      <c r="I525" s="10">
        <v>6350</v>
      </c>
      <c r="J525" s="10">
        <v>4473.8599999999997</v>
      </c>
      <c r="K525" s="10">
        <v>3862.92</v>
      </c>
      <c r="L525" s="10">
        <v>6061.36</v>
      </c>
      <c r="M525" s="10">
        <v>6350</v>
      </c>
      <c r="N525" s="10">
        <v>6585</v>
      </c>
      <c r="O525" s="10">
        <v>6585</v>
      </c>
      <c r="P525" s="10">
        <v>6255.75</v>
      </c>
      <c r="Q525" s="10">
        <v>6585</v>
      </c>
      <c r="R525" s="10">
        <v>5711.99</v>
      </c>
      <c r="S525" s="10">
        <v>4609.5</v>
      </c>
      <c r="T525" s="10">
        <v>5986.36</v>
      </c>
      <c r="U525" s="125">
        <f t="shared" si="40"/>
        <v>69416.739999999991</v>
      </c>
      <c r="W525" s="74" t="str">
        <f t="shared" si="41"/>
        <v>510601505926</v>
      </c>
      <c r="X525" s="94">
        <f>VLOOKUP(W525,Factors!$F$4:$H$6200,3,FALSE)</f>
        <v>0.10960000000000003</v>
      </c>
      <c r="Y525" s="74" t="str">
        <f>VLOOKUP(W525,Factors!$F$4:$H$6200,2,FALSE)</f>
        <v>3-Factor</v>
      </c>
      <c r="Z525" s="92">
        <f t="shared" si="42"/>
        <v>7608.0747040000015</v>
      </c>
      <c r="AA525" s="92">
        <f t="shared" si="43"/>
        <v>61808.665295999992</v>
      </c>
      <c r="AB525" s="92">
        <f t="shared" si="44"/>
        <v>69416.739999999991</v>
      </c>
    </row>
    <row r="526" spans="1:28" ht="15.75" thickBot="1" x14ac:dyDescent="0.3">
      <c r="A526" s="141" t="s">
        <v>1359</v>
      </c>
      <c r="B526" s="4" t="s">
        <v>1149</v>
      </c>
      <c r="C526" s="4" t="s">
        <v>1150</v>
      </c>
      <c r="D526" s="4" t="s">
        <v>1364</v>
      </c>
      <c r="E526" s="4" t="s">
        <v>1365</v>
      </c>
      <c r="F526" s="4" t="s">
        <v>112</v>
      </c>
      <c r="G526" s="4" t="s">
        <v>113</v>
      </c>
      <c r="H526" s="4" t="s">
        <v>440</v>
      </c>
      <c r="I526" s="8">
        <v>866.78</v>
      </c>
      <c r="J526" s="8">
        <v>866.79</v>
      </c>
      <c r="K526" s="8">
        <v>866.8</v>
      </c>
      <c r="L526" s="8">
        <v>866.78</v>
      </c>
      <c r="M526" s="8">
        <v>866.78</v>
      </c>
      <c r="N526" s="8">
        <v>898.86</v>
      </c>
      <c r="O526" s="8">
        <v>898.86</v>
      </c>
      <c r="P526" s="8">
        <v>898.86</v>
      </c>
      <c r="Q526" s="8">
        <v>898.86</v>
      </c>
      <c r="R526" s="8">
        <v>898.87</v>
      </c>
      <c r="S526" s="8">
        <v>898.84</v>
      </c>
      <c r="T526" s="8">
        <v>898.87</v>
      </c>
      <c r="U526" s="125">
        <f t="shared" si="40"/>
        <v>10625.949999999999</v>
      </c>
      <c r="W526" s="74" t="str">
        <f t="shared" si="41"/>
        <v>510601505926</v>
      </c>
      <c r="X526" s="94">
        <f>VLOOKUP(W526,Factors!$F$4:$H$6200,3,FALSE)</f>
        <v>0.10960000000000003</v>
      </c>
      <c r="Y526" s="74" t="str">
        <f>VLOOKUP(W526,Factors!$F$4:$H$6200,2,FALSE)</f>
        <v>3-Factor</v>
      </c>
      <c r="Z526" s="92">
        <f t="shared" si="42"/>
        <v>1164.6041200000002</v>
      </c>
      <c r="AA526" s="92">
        <f t="shared" si="43"/>
        <v>9461.3458799999989</v>
      </c>
      <c r="AB526" s="92">
        <f t="shared" si="44"/>
        <v>10625.949999999999</v>
      </c>
    </row>
    <row r="527" spans="1:28" ht="15.75" thickBot="1" x14ac:dyDescent="0.3">
      <c r="A527" s="141" t="s">
        <v>1422</v>
      </c>
      <c r="B527" s="4" t="s">
        <v>7653</v>
      </c>
      <c r="C527" s="4" t="s">
        <v>7654</v>
      </c>
      <c r="D527" s="4" t="s">
        <v>7721</v>
      </c>
      <c r="E527" s="4" t="s">
        <v>7722</v>
      </c>
      <c r="F527" s="4" t="s">
        <v>122</v>
      </c>
      <c r="G527" s="4" t="s">
        <v>123</v>
      </c>
      <c r="H527" s="4" t="s">
        <v>7723</v>
      </c>
      <c r="I527" s="11"/>
      <c r="J527" s="11"/>
      <c r="K527" s="11"/>
      <c r="L527" s="11"/>
      <c r="M527" s="11"/>
      <c r="N527" s="11"/>
      <c r="O527" s="14">
        <v>0</v>
      </c>
      <c r="P527" s="14">
        <v>0</v>
      </c>
      <c r="Q527" s="14">
        <v>0</v>
      </c>
      <c r="R527" s="14">
        <v>0</v>
      </c>
      <c r="S527" s="14">
        <v>0</v>
      </c>
      <c r="T527" s="10">
        <v>-3802.28</v>
      </c>
      <c r="U527" s="125">
        <f t="shared" si="40"/>
        <v>-3802.28</v>
      </c>
      <c r="W527" s="74" t="str">
        <f t="shared" si="41"/>
        <v>857011000930</v>
      </c>
      <c r="X527" s="94">
        <f>VLOOKUP(W527,Factors!$F$4:$H$6200,3,FALSE)</f>
        <v>0.10960000000000003</v>
      </c>
      <c r="Y527" s="74" t="str">
        <f>VLOOKUP(W527,Factors!$F$4:$H$6200,2,FALSE)</f>
        <v>3-factor</v>
      </c>
      <c r="Z527" s="92">
        <f t="shared" si="42"/>
        <v>-416.72988800000013</v>
      </c>
      <c r="AA527" s="92">
        <f t="shared" si="43"/>
        <v>-3385.5501119999999</v>
      </c>
      <c r="AB527" s="92">
        <f t="shared" si="44"/>
        <v>-3802.28</v>
      </c>
    </row>
    <row r="528" spans="1:28" ht="15.75" thickBot="1" x14ac:dyDescent="0.3">
      <c r="A528" s="141" t="s">
        <v>1459</v>
      </c>
      <c r="B528" s="4" t="s">
        <v>821</v>
      </c>
      <c r="C528" s="4" t="s">
        <v>822</v>
      </c>
      <c r="D528" s="4" t="s">
        <v>1462</v>
      </c>
      <c r="E528" s="4" t="s">
        <v>1463</v>
      </c>
      <c r="F528" s="4" t="s">
        <v>108</v>
      </c>
      <c r="G528" s="4" t="s">
        <v>109</v>
      </c>
      <c r="H528" s="4" t="s">
        <v>205</v>
      </c>
      <c r="I528" s="10">
        <v>1558.04</v>
      </c>
      <c r="J528" s="10">
        <v>1297.94</v>
      </c>
      <c r="K528" s="10">
        <v>1104.79</v>
      </c>
      <c r="L528" s="10">
        <v>1403.53</v>
      </c>
      <c r="M528" s="10">
        <v>1614.7</v>
      </c>
      <c r="N528" s="10">
        <v>1759.18</v>
      </c>
      <c r="O528" s="10">
        <v>1759.18</v>
      </c>
      <c r="P528" s="10">
        <v>1671.22</v>
      </c>
      <c r="Q528" s="10">
        <v>1759.18</v>
      </c>
      <c r="R528" s="10">
        <v>1312.73</v>
      </c>
      <c r="S528" s="10">
        <v>1679.22</v>
      </c>
      <c r="T528" s="10">
        <v>1519.29</v>
      </c>
      <c r="U528" s="125">
        <f t="shared" si="40"/>
        <v>18439</v>
      </c>
      <c r="W528" s="74" t="str">
        <f t="shared" si="41"/>
        <v>115401295935</v>
      </c>
      <c r="X528" s="94">
        <f>VLOOKUP(W528,Factors!$F$4:$H$6200,3,FALSE)</f>
        <v>0.11529999999999996</v>
      </c>
      <c r="Y528" s="74" t="str">
        <f>VLOOKUP(W528,Factors!$F$4:$H$6200,2,FALSE)</f>
        <v>Customers-All</v>
      </c>
      <c r="Z528" s="92">
        <f t="shared" si="42"/>
        <v>2126.0166999999992</v>
      </c>
      <c r="AA528" s="92">
        <f t="shared" si="43"/>
        <v>16312.9833</v>
      </c>
      <c r="AB528" s="92">
        <f t="shared" si="44"/>
        <v>18439</v>
      </c>
    </row>
    <row r="529" spans="1:28" ht="15.75" thickBot="1" x14ac:dyDescent="0.3">
      <c r="A529" s="141" t="s">
        <v>1459</v>
      </c>
      <c r="B529" s="4" t="s">
        <v>821</v>
      </c>
      <c r="C529" s="4" t="s">
        <v>822</v>
      </c>
      <c r="D529" s="4" t="s">
        <v>1462</v>
      </c>
      <c r="E529" s="4" t="s">
        <v>1463</v>
      </c>
      <c r="F529" s="4" t="s">
        <v>112</v>
      </c>
      <c r="G529" s="4" t="s">
        <v>113</v>
      </c>
      <c r="H529" s="4" t="s">
        <v>205</v>
      </c>
      <c r="I529" s="8">
        <v>232</v>
      </c>
      <c r="J529" s="8">
        <v>232.01</v>
      </c>
      <c r="K529" s="8">
        <v>232</v>
      </c>
      <c r="L529" s="8">
        <v>232</v>
      </c>
      <c r="M529" s="8">
        <v>232</v>
      </c>
      <c r="N529" s="8">
        <v>240.12</v>
      </c>
      <c r="O529" s="8">
        <v>240.12</v>
      </c>
      <c r="P529" s="8">
        <v>240.13</v>
      </c>
      <c r="Q529" s="8">
        <v>240.12</v>
      </c>
      <c r="R529" s="8">
        <v>240.13</v>
      </c>
      <c r="S529" s="8">
        <v>240.12</v>
      </c>
      <c r="T529" s="8">
        <v>240.12</v>
      </c>
      <c r="U529" s="125">
        <f t="shared" si="40"/>
        <v>2840.87</v>
      </c>
      <c r="W529" s="74" t="str">
        <f t="shared" si="41"/>
        <v>115401295935</v>
      </c>
      <c r="X529" s="94">
        <f>VLOOKUP(W529,Factors!$F$4:$H$6200,3,FALSE)</f>
        <v>0.11529999999999996</v>
      </c>
      <c r="Y529" s="74" t="str">
        <f>VLOOKUP(W529,Factors!$F$4:$H$6200,2,FALSE)</f>
        <v>Customers-All</v>
      </c>
      <c r="Z529" s="92">
        <f t="shared" si="42"/>
        <v>327.55231099999986</v>
      </c>
      <c r="AA529" s="92">
        <f t="shared" si="43"/>
        <v>2513.317689</v>
      </c>
      <c r="AB529" s="92">
        <f t="shared" si="44"/>
        <v>2840.87</v>
      </c>
    </row>
    <row r="530" spans="1:28" ht="15.75" thickBot="1" x14ac:dyDescent="0.3">
      <c r="A530" s="141" t="s">
        <v>1459</v>
      </c>
      <c r="B530" s="4" t="s">
        <v>354</v>
      </c>
      <c r="C530" s="4" t="s">
        <v>355</v>
      </c>
      <c r="D530" s="4" t="s">
        <v>1464</v>
      </c>
      <c r="E530" s="4" t="s">
        <v>1465</v>
      </c>
      <c r="F530" s="4" t="s">
        <v>108</v>
      </c>
      <c r="G530" s="4" t="s">
        <v>109</v>
      </c>
      <c r="H530" s="4" t="s">
        <v>440</v>
      </c>
      <c r="I530" s="10">
        <v>19982.86</v>
      </c>
      <c r="J530" s="10">
        <v>17593.27</v>
      </c>
      <c r="K530" s="10">
        <v>15673.21</v>
      </c>
      <c r="L530" s="10">
        <v>19341.34</v>
      </c>
      <c r="M530" s="10">
        <v>17700.009999999998</v>
      </c>
      <c r="N530" s="10">
        <v>19299.439999999999</v>
      </c>
      <c r="O530" s="10">
        <v>20648.259999999998</v>
      </c>
      <c r="P530" s="10">
        <v>19312.54</v>
      </c>
      <c r="Q530" s="10">
        <v>19973.84</v>
      </c>
      <c r="R530" s="10">
        <v>19985.59</v>
      </c>
      <c r="S530" s="10">
        <v>19973.86</v>
      </c>
      <c r="T530" s="10">
        <v>18771.63</v>
      </c>
      <c r="U530" s="125">
        <f t="shared" si="40"/>
        <v>228255.84999999998</v>
      </c>
      <c r="W530" s="74" t="str">
        <f t="shared" si="41"/>
        <v>155021505935</v>
      </c>
      <c r="X530" s="94">
        <f>VLOOKUP(W530,Factors!$F$4:$H$6200,3,FALSE)</f>
        <v>0.10960000000000003</v>
      </c>
      <c r="Y530" s="74" t="str">
        <f>VLOOKUP(W530,Factors!$F$4:$H$6200,2,FALSE)</f>
        <v>3-factor</v>
      </c>
      <c r="Z530" s="92">
        <f t="shared" si="42"/>
        <v>25016.841160000004</v>
      </c>
      <c r="AA530" s="92">
        <f t="shared" si="43"/>
        <v>203239.00883999997</v>
      </c>
      <c r="AB530" s="92">
        <f t="shared" si="44"/>
        <v>228255.84999999998</v>
      </c>
    </row>
    <row r="531" spans="1:28" ht="15.75" thickBot="1" x14ac:dyDescent="0.3">
      <c r="A531" s="141" t="s">
        <v>1459</v>
      </c>
      <c r="B531" s="4" t="s">
        <v>354</v>
      </c>
      <c r="C531" s="4" t="s">
        <v>355</v>
      </c>
      <c r="D531" s="4" t="s">
        <v>1464</v>
      </c>
      <c r="E531" s="4" t="s">
        <v>1465</v>
      </c>
      <c r="F531" s="4" t="s">
        <v>110</v>
      </c>
      <c r="G531" s="4" t="s">
        <v>111</v>
      </c>
      <c r="H531" s="4" t="s">
        <v>440</v>
      </c>
      <c r="I531" s="8">
        <v>3750</v>
      </c>
      <c r="J531" s="8">
        <v>3750</v>
      </c>
      <c r="K531" s="8">
        <v>3750</v>
      </c>
      <c r="L531" s="8">
        <v>3750</v>
      </c>
      <c r="M531" s="8">
        <v>3750</v>
      </c>
      <c r="N531" s="8">
        <v>4500</v>
      </c>
      <c r="O531" s="8">
        <v>4500</v>
      </c>
      <c r="P531" s="8">
        <v>4500</v>
      </c>
      <c r="Q531" s="8">
        <v>4500</v>
      </c>
      <c r="R531" s="8">
        <v>4500</v>
      </c>
      <c r="S531" s="8">
        <v>4500</v>
      </c>
      <c r="T531" s="8">
        <v>4500</v>
      </c>
      <c r="U531" s="125">
        <f t="shared" si="40"/>
        <v>50250</v>
      </c>
      <c r="W531" s="74" t="str">
        <f t="shared" si="41"/>
        <v>155021505935</v>
      </c>
      <c r="X531" s="94">
        <f>VLOOKUP(W531,Factors!$F$4:$H$6200,3,FALSE)</f>
        <v>0.10960000000000003</v>
      </c>
      <c r="Y531" s="74" t="str">
        <f>VLOOKUP(W531,Factors!$F$4:$H$6200,2,FALSE)</f>
        <v>3-factor</v>
      </c>
      <c r="Z531" s="92">
        <f t="shared" si="42"/>
        <v>5507.4000000000015</v>
      </c>
      <c r="AA531" s="92">
        <f t="shared" si="43"/>
        <v>44742.6</v>
      </c>
      <c r="AB531" s="92">
        <f t="shared" si="44"/>
        <v>50250</v>
      </c>
    </row>
    <row r="532" spans="1:28" ht="15.75" thickBot="1" x14ac:dyDescent="0.3">
      <c r="A532" s="141" t="s">
        <v>1459</v>
      </c>
      <c r="B532" s="4" t="s">
        <v>354</v>
      </c>
      <c r="C532" s="4" t="s">
        <v>355</v>
      </c>
      <c r="D532" s="4" t="s">
        <v>1464</v>
      </c>
      <c r="E532" s="4" t="s">
        <v>1465</v>
      </c>
      <c r="F532" s="4" t="s">
        <v>112</v>
      </c>
      <c r="G532" s="4" t="s">
        <v>113</v>
      </c>
      <c r="H532" s="4" t="s">
        <v>440</v>
      </c>
      <c r="I532" s="10">
        <v>2772.05</v>
      </c>
      <c r="J532" s="10">
        <v>2683.03</v>
      </c>
      <c r="K532" s="10">
        <v>2691.99</v>
      </c>
      <c r="L532" s="10">
        <v>2763.15</v>
      </c>
      <c r="M532" s="10">
        <v>2638.53</v>
      </c>
      <c r="N532" s="10">
        <v>2772.45</v>
      </c>
      <c r="O532" s="10">
        <v>2818.48</v>
      </c>
      <c r="P532" s="10">
        <v>2772.43</v>
      </c>
      <c r="Q532" s="10">
        <v>2781.66</v>
      </c>
      <c r="R532" s="10">
        <v>2855.3</v>
      </c>
      <c r="S532" s="10">
        <v>2726.42</v>
      </c>
      <c r="T532" s="10">
        <v>2818.46</v>
      </c>
      <c r="U532" s="125">
        <f t="shared" si="40"/>
        <v>33093.949999999997</v>
      </c>
      <c r="W532" s="74" t="str">
        <f t="shared" si="41"/>
        <v>155021505935</v>
      </c>
      <c r="X532" s="94">
        <f>VLOOKUP(W532,Factors!$F$4:$H$6200,3,FALSE)</f>
        <v>0.10960000000000003</v>
      </c>
      <c r="Y532" s="74" t="str">
        <f>VLOOKUP(W532,Factors!$F$4:$H$6200,2,FALSE)</f>
        <v>3-factor</v>
      </c>
      <c r="Z532" s="92">
        <f t="shared" si="42"/>
        <v>3627.0969200000009</v>
      </c>
      <c r="AA532" s="92">
        <f t="shared" si="43"/>
        <v>29466.853079999997</v>
      </c>
      <c r="AB532" s="92">
        <f t="shared" si="44"/>
        <v>33093.949999999997</v>
      </c>
    </row>
    <row r="533" spans="1:28" ht="15.75" thickBot="1" x14ac:dyDescent="0.3">
      <c r="A533" s="141" t="s">
        <v>1459</v>
      </c>
      <c r="B533" s="4" t="s">
        <v>384</v>
      </c>
      <c r="C533" s="4" t="s">
        <v>385</v>
      </c>
      <c r="D533" s="4" t="s">
        <v>1462</v>
      </c>
      <c r="E533" s="4" t="s">
        <v>1463</v>
      </c>
      <c r="F533" s="4" t="s">
        <v>108</v>
      </c>
      <c r="G533" s="4" t="s">
        <v>109</v>
      </c>
      <c r="H533" s="4" t="s">
        <v>205</v>
      </c>
      <c r="I533" s="10">
        <v>17618.71</v>
      </c>
      <c r="J533" s="10">
        <v>19494.48</v>
      </c>
      <c r="K533" s="10">
        <v>18196.98</v>
      </c>
      <c r="L533" s="10">
        <v>18971.419999999998</v>
      </c>
      <c r="M533" s="10">
        <v>21343.78</v>
      </c>
      <c r="N533" s="10">
        <v>22593.5</v>
      </c>
      <c r="O533" s="10">
        <v>22827.5</v>
      </c>
      <c r="P533" s="10">
        <v>21686.13</v>
      </c>
      <c r="Q533" s="10">
        <v>21532.04</v>
      </c>
      <c r="R533" s="10">
        <v>17274.77</v>
      </c>
      <c r="S533" s="10">
        <v>18937.55</v>
      </c>
      <c r="T533" s="10">
        <v>15526.24</v>
      </c>
      <c r="U533" s="125">
        <f t="shared" si="40"/>
        <v>236003.09999999998</v>
      </c>
      <c r="W533" s="74" t="str">
        <f t="shared" si="41"/>
        <v>161001295935</v>
      </c>
      <c r="X533" s="94">
        <f>VLOOKUP(W533,Factors!$F$4:$H$6200,3,FALSE)</f>
        <v>0.10960000000000003</v>
      </c>
      <c r="Y533" s="74" t="str">
        <f>VLOOKUP(W533,Factors!$F$4:$H$6200,2,FALSE)</f>
        <v>3-factor</v>
      </c>
      <c r="Z533" s="92">
        <f t="shared" si="42"/>
        <v>25865.939760000005</v>
      </c>
      <c r="AA533" s="92">
        <f t="shared" si="43"/>
        <v>210137.16023999997</v>
      </c>
      <c r="AB533" s="92">
        <f t="shared" si="44"/>
        <v>236003.09999999998</v>
      </c>
    </row>
    <row r="534" spans="1:28" ht="15.75" thickBot="1" x14ac:dyDescent="0.3">
      <c r="A534" s="141" t="s">
        <v>1459</v>
      </c>
      <c r="B534" s="4" t="s">
        <v>384</v>
      </c>
      <c r="C534" s="4" t="s">
        <v>385</v>
      </c>
      <c r="D534" s="4" t="s">
        <v>1462</v>
      </c>
      <c r="E534" s="4" t="s">
        <v>1463</v>
      </c>
      <c r="F534" s="4" t="s">
        <v>118</v>
      </c>
      <c r="G534" s="4" t="s">
        <v>119</v>
      </c>
      <c r="H534" s="4" t="s">
        <v>205</v>
      </c>
      <c r="I534" s="7"/>
      <c r="J534" s="8">
        <v>464.88</v>
      </c>
      <c r="K534" s="8">
        <v>73.260000000000005</v>
      </c>
      <c r="L534" s="7"/>
      <c r="M534" s="7"/>
      <c r="N534" s="8">
        <v>112.84</v>
      </c>
      <c r="O534" s="7"/>
      <c r="P534" s="7"/>
      <c r="Q534" s="7"/>
      <c r="R534" s="7"/>
      <c r="S534" s="7"/>
      <c r="T534" s="7"/>
      <c r="U534" s="125">
        <f t="shared" si="40"/>
        <v>650.98</v>
      </c>
      <c r="W534" s="74" t="str">
        <f t="shared" si="41"/>
        <v>161001295935</v>
      </c>
      <c r="X534" s="94">
        <f>VLOOKUP(W534,Factors!$F$4:$H$6200,3,FALSE)</f>
        <v>0.10960000000000003</v>
      </c>
      <c r="Y534" s="74" t="str">
        <f>VLOOKUP(W534,Factors!$F$4:$H$6200,2,FALSE)</f>
        <v>3-factor</v>
      </c>
      <c r="Z534" s="92">
        <f t="shared" si="42"/>
        <v>71.347408000000016</v>
      </c>
      <c r="AA534" s="92">
        <f t="shared" si="43"/>
        <v>579.63259200000005</v>
      </c>
      <c r="AB534" s="92">
        <f t="shared" si="44"/>
        <v>650.98</v>
      </c>
    </row>
    <row r="535" spans="1:28" ht="15.75" thickBot="1" x14ac:dyDescent="0.3">
      <c r="A535" s="141" t="s">
        <v>1459</v>
      </c>
      <c r="B535" s="4" t="s">
        <v>384</v>
      </c>
      <c r="C535" s="4" t="s">
        <v>385</v>
      </c>
      <c r="D535" s="4" t="s">
        <v>1462</v>
      </c>
      <c r="E535" s="4" t="s">
        <v>1463</v>
      </c>
      <c r="F535" s="4" t="s">
        <v>120</v>
      </c>
      <c r="G535" s="4" t="s">
        <v>121</v>
      </c>
      <c r="H535" s="4" t="s">
        <v>205</v>
      </c>
      <c r="I535" s="10">
        <v>16970.439999999999</v>
      </c>
      <c r="J535" s="10">
        <v>13448.16</v>
      </c>
      <c r="K535" s="10">
        <v>13064.78</v>
      </c>
      <c r="L535" s="10">
        <v>16648.84</v>
      </c>
      <c r="M535" s="10">
        <v>8780.9</v>
      </c>
      <c r="N535" s="10">
        <v>7895.36</v>
      </c>
      <c r="O535" s="10">
        <v>9202.24</v>
      </c>
      <c r="P535" s="10">
        <v>8014.84</v>
      </c>
      <c r="Q535" s="10">
        <v>11638.88</v>
      </c>
      <c r="R535" s="10">
        <v>10431.36</v>
      </c>
      <c r="S535" s="10">
        <v>9086.4</v>
      </c>
      <c r="T535" s="10">
        <v>11241.28</v>
      </c>
      <c r="U535" s="125">
        <f t="shared" si="40"/>
        <v>136423.48000000001</v>
      </c>
      <c r="W535" s="74" t="str">
        <f t="shared" si="41"/>
        <v>161001295935</v>
      </c>
      <c r="X535" s="94">
        <f>VLOOKUP(W535,Factors!$F$4:$H$6200,3,FALSE)</f>
        <v>0.10960000000000003</v>
      </c>
      <c r="Y535" s="74" t="str">
        <f>VLOOKUP(W535,Factors!$F$4:$H$6200,2,FALSE)</f>
        <v>3-factor</v>
      </c>
      <c r="Z535" s="92">
        <f t="shared" si="42"/>
        <v>14952.013408000006</v>
      </c>
      <c r="AA535" s="92">
        <f t="shared" si="43"/>
        <v>121471.46659200001</v>
      </c>
      <c r="AB535" s="92">
        <f t="shared" si="44"/>
        <v>136423.48000000001</v>
      </c>
    </row>
    <row r="536" spans="1:28" ht="15.75" thickBot="1" x14ac:dyDescent="0.3">
      <c r="A536" s="141" t="s">
        <v>1459</v>
      </c>
      <c r="B536" s="4" t="s">
        <v>384</v>
      </c>
      <c r="C536" s="4" t="s">
        <v>385</v>
      </c>
      <c r="D536" s="4" t="s">
        <v>1462</v>
      </c>
      <c r="E536" s="4" t="s">
        <v>1463</v>
      </c>
      <c r="F536" s="4" t="s">
        <v>122</v>
      </c>
      <c r="G536" s="4" t="s">
        <v>123</v>
      </c>
      <c r="H536" s="4" t="s">
        <v>205</v>
      </c>
      <c r="I536" s="8">
        <v>716.85</v>
      </c>
      <c r="J536" s="8">
        <v>1056.3599999999999</v>
      </c>
      <c r="K536" s="8">
        <v>1668.58</v>
      </c>
      <c r="L536" s="8">
        <v>473.69</v>
      </c>
      <c r="M536" s="8">
        <v>2264.52</v>
      </c>
      <c r="N536" s="8">
        <v>1290.6500000000001</v>
      </c>
      <c r="O536" s="8">
        <v>63.48</v>
      </c>
      <c r="P536" s="8">
        <v>42.32</v>
      </c>
      <c r="Q536" s="8">
        <v>406.29</v>
      </c>
      <c r="R536" s="8">
        <v>98.07</v>
      </c>
      <c r="S536" s="7"/>
      <c r="T536" s="8">
        <v>896.64</v>
      </c>
      <c r="U536" s="125">
        <f t="shared" si="40"/>
        <v>8977.4499999999989</v>
      </c>
      <c r="W536" s="74" t="str">
        <f t="shared" si="41"/>
        <v>161001295935</v>
      </c>
      <c r="X536" s="94">
        <f>VLOOKUP(W536,Factors!$F$4:$H$6200,3,FALSE)</f>
        <v>0.10960000000000003</v>
      </c>
      <c r="Y536" s="74" t="str">
        <f>VLOOKUP(W536,Factors!$F$4:$H$6200,2,FALSE)</f>
        <v>3-factor</v>
      </c>
      <c r="Z536" s="92">
        <f t="shared" si="42"/>
        <v>983.92852000000016</v>
      </c>
      <c r="AA536" s="92">
        <f t="shared" si="43"/>
        <v>7993.5214799999985</v>
      </c>
      <c r="AB536" s="92">
        <f t="shared" si="44"/>
        <v>8977.4499999999989</v>
      </c>
    </row>
    <row r="537" spans="1:28" ht="15.75" thickBot="1" x14ac:dyDescent="0.3">
      <c r="A537" s="141" t="s">
        <v>1459</v>
      </c>
      <c r="B537" s="4" t="s">
        <v>384</v>
      </c>
      <c r="C537" s="4" t="s">
        <v>385</v>
      </c>
      <c r="D537" s="4" t="s">
        <v>1462</v>
      </c>
      <c r="E537" s="4" t="s">
        <v>1463</v>
      </c>
      <c r="F537" s="4" t="s">
        <v>110</v>
      </c>
      <c r="G537" s="4" t="s">
        <v>111</v>
      </c>
      <c r="H537" s="4" t="s">
        <v>205</v>
      </c>
      <c r="I537" s="11"/>
      <c r="J537" s="11"/>
      <c r="K537" s="11"/>
      <c r="L537" s="11"/>
      <c r="M537" s="11"/>
      <c r="N537" s="11"/>
      <c r="O537" s="11"/>
      <c r="P537" s="11"/>
      <c r="Q537" s="10">
        <v>3560.83</v>
      </c>
      <c r="R537" s="11"/>
      <c r="S537" s="10">
        <v>303.22000000000003</v>
      </c>
      <c r="T537" s="11"/>
      <c r="U537" s="125">
        <f t="shared" si="40"/>
        <v>3864.05</v>
      </c>
      <c r="W537" s="74" t="str">
        <f t="shared" si="41"/>
        <v>161001295935</v>
      </c>
      <c r="X537" s="94">
        <f>VLOOKUP(W537,Factors!$F$4:$H$6200,3,FALSE)</f>
        <v>0.10960000000000003</v>
      </c>
      <c r="Y537" s="74" t="str">
        <f>VLOOKUP(W537,Factors!$F$4:$H$6200,2,FALSE)</f>
        <v>3-factor</v>
      </c>
      <c r="Z537" s="92">
        <f t="shared" si="42"/>
        <v>423.49988000000013</v>
      </c>
      <c r="AA537" s="92">
        <f t="shared" si="43"/>
        <v>3440.5501199999999</v>
      </c>
      <c r="AB537" s="92">
        <f t="shared" si="44"/>
        <v>3864.05</v>
      </c>
    </row>
    <row r="538" spans="1:28" ht="15.75" thickBot="1" x14ac:dyDescent="0.3">
      <c r="A538" s="141" t="s">
        <v>1459</v>
      </c>
      <c r="B538" s="4" t="s">
        <v>384</v>
      </c>
      <c r="C538" s="4" t="s">
        <v>385</v>
      </c>
      <c r="D538" s="4" t="s">
        <v>1462</v>
      </c>
      <c r="E538" s="4" t="s">
        <v>1463</v>
      </c>
      <c r="F538" s="4" t="s">
        <v>112</v>
      </c>
      <c r="G538" s="4" t="s">
        <v>113</v>
      </c>
      <c r="H538" s="4" t="s">
        <v>205</v>
      </c>
      <c r="I538" s="8">
        <v>5350.23</v>
      </c>
      <c r="J538" s="8">
        <v>5023.97</v>
      </c>
      <c r="K538" s="8">
        <v>5172.2</v>
      </c>
      <c r="L538" s="8">
        <v>5637.49</v>
      </c>
      <c r="M538" s="8">
        <v>4206.08</v>
      </c>
      <c r="N538" s="8">
        <v>4641.83</v>
      </c>
      <c r="O538" s="8">
        <v>4473.78</v>
      </c>
      <c r="P538" s="8">
        <v>4310.01</v>
      </c>
      <c r="Q538" s="8">
        <v>4704.79</v>
      </c>
      <c r="R538" s="8">
        <v>4777.01</v>
      </c>
      <c r="S538" s="8">
        <v>4356.3599999999997</v>
      </c>
      <c r="T538" s="8">
        <v>4858.59</v>
      </c>
      <c r="U538" s="125">
        <f t="shared" si="40"/>
        <v>57512.340000000011</v>
      </c>
      <c r="W538" s="74" t="str">
        <f t="shared" si="41"/>
        <v>161001295935</v>
      </c>
      <c r="X538" s="94">
        <f>VLOOKUP(W538,Factors!$F$4:$H$6200,3,FALSE)</f>
        <v>0.10960000000000003</v>
      </c>
      <c r="Y538" s="74" t="str">
        <f>VLOOKUP(W538,Factors!$F$4:$H$6200,2,FALSE)</f>
        <v>3-factor</v>
      </c>
      <c r="Z538" s="92">
        <f t="shared" si="42"/>
        <v>6303.3524640000032</v>
      </c>
      <c r="AA538" s="92">
        <f t="shared" si="43"/>
        <v>51208.987536000008</v>
      </c>
      <c r="AB538" s="92">
        <f t="shared" si="44"/>
        <v>57512.340000000011</v>
      </c>
    </row>
    <row r="539" spans="1:28" ht="15.75" thickBot="1" x14ac:dyDescent="0.3">
      <c r="A539" s="141" t="s">
        <v>1459</v>
      </c>
      <c r="B539" s="4" t="s">
        <v>1140</v>
      </c>
      <c r="C539" s="4" t="s">
        <v>1141</v>
      </c>
      <c r="D539" s="4" t="s">
        <v>1464</v>
      </c>
      <c r="E539" s="4" t="s">
        <v>1465</v>
      </c>
      <c r="F539" s="4" t="s">
        <v>108</v>
      </c>
      <c r="G539" s="4" t="s">
        <v>109</v>
      </c>
      <c r="H539" s="4" t="s">
        <v>440</v>
      </c>
      <c r="I539" s="10">
        <v>30612.63</v>
      </c>
      <c r="J539" s="10">
        <v>21475.09</v>
      </c>
      <c r="K539" s="10">
        <v>27278.32</v>
      </c>
      <c r="L539" s="10">
        <v>30785.29</v>
      </c>
      <c r="M539" s="10">
        <v>32449.94</v>
      </c>
      <c r="N539" s="10">
        <v>34358.03</v>
      </c>
      <c r="O539" s="10">
        <v>35055.339999999997</v>
      </c>
      <c r="P539" s="10">
        <v>31303.41</v>
      </c>
      <c r="Q539" s="10">
        <v>31737.91</v>
      </c>
      <c r="R539" s="10">
        <v>32371.06</v>
      </c>
      <c r="S539" s="10">
        <v>30510.12</v>
      </c>
      <c r="T539" s="10">
        <v>30182.560000000001</v>
      </c>
      <c r="U539" s="125">
        <f t="shared" si="40"/>
        <v>368119.7</v>
      </c>
      <c r="W539" s="74" t="str">
        <f t="shared" si="41"/>
        <v>510401505935</v>
      </c>
      <c r="X539" s="94">
        <f>VLOOKUP(W539,Factors!$F$4:$H$6200,3,FALSE)</f>
        <v>0.10960000000000003</v>
      </c>
      <c r="Y539" s="74" t="str">
        <f>VLOOKUP(W539,Factors!$F$4:$H$6200,2,FALSE)</f>
        <v>3-factor</v>
      </c>
      <c r="Z539" s="92">
        <f t="shared" si="42"/>
        <v>40345.919120000013</v>
      </c>
      <c r="AA539" s="92">
        <f t="shared" si="43"/>
        <v>327773.78087999998</v>
      </c>
      <c r="AB539" s="92">
        <f t="shared" si="44"/>
        <v>368119.7</v>
      </c>
    </row>
    <row r="540" spans="1:28" ht="15.75" thickBot="1" x14ac:dyDescent="0.3">
      <c r="A540" s="141" t="s">
        <v>1459</v>
      </c>
      <c r="B540" s="4" t="s">
        <v>1140</v>
      </c>
      <c r="C540" s="4" t="s">
        <v>1141</v>
      </c>
      <c r="D540" s="4" t="s">
        <v>1464</v>
      </c>
      <c r="E540" s="4" t="s">
        <v>1465</v>
      </c>
      <c r="F540" s="4" t="s">
        <v>112</v>
      </c>
      <c r="G540" s="4" t="s">
        <v>113</v>
      </c>
      <c r="H540" s="4" t="s">
        <v>440</v>
      </c>
      <c r="I540" s="8">
        <v>4536.3100000000004</v>
      </c>
      <c r="J540" s="8">
        <v>4536.34</v>
      </c>
      <c r="K540" s="8">
        <v>4536.34</v>
      </c>
      <c r="L540" s="8">
        <v>4536.3100000000004</v>
      </c>
      <c r="M540" s="8">
        <v>4536.29</v>
      </c>
      <c r="N540" s="8">
        <v>4737.46</v>
      </c>
      <c r="O540" s="8">
        <v>4785.04</v>
      </c>
      <c r="P540" s="8">
        <v>4785.03</v>
      </c>
      <c r="Q540" s="8">
        <v>4785</v>
      </c>
      <c r="R540" s="8">
        <v>4785.0200000000004</v>
      </c>
      <c r="S540" s="8">
        <v>4785.0200000000004</v>
      </c>
      <c r="T540" s="8">
        <v>4785.0200000000004</v>
      </c>
      <c r="U540" s="125">
        <f t="shared" si="40"/>
        <v>56129.180000000008</v>
      </c>
      <c r="W540" s="74" t="str">
        <f t="shared" si="41"/>
        <v>510401505935</v>
      </c>
      <c r="X540" s="94">
        <f>VLOOKUP(W540,Factors!$F$4:$H$6200,3,FALSE)</f>
        <v>0.10960000000000003</v>
      </c>
      <c r="Y540" s="74" t="str">
        <f>VLOOKUP(W540,Factors!$F$4:$H$6200,2,FALSE)</f>
        <v>3-factor</v>
      </c>
      <c r="Z540" s="92">
        <f t="shared" si="42"/>
        <v>6151.7581280000022</v>
      </c>
      <c r="AA540" s="92">
        <f t="shared" si="43"/>
        <v>49977.421872000006</v>
      </c>
      <c r="AB540" s="92">
        <f t="shared" si="44"/>
        <v>56129.180000000008</v>
      </c>
    </row>
  </sheetData>
  <autoFilter ref="A7:AD540" xr:uid="{00000000-0009-0000-0000-000004000000}"/>
  <mergeCells count="1">
    <mergeCell ref="A5:G6"/>
  </mergeCells>
  <pageMargins left="0.75" right="0.75" top="1" bottom="1" header="0.5" footer="0.5"/>
  <pageSetup orientation="portrait" horizontalDpi="0" verticalDpi="0" r:id="rId1"/>
  <headerFooter>
    <oddHeader>&amp;RExh. KTW-3 Walker WP3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J2092"/>
  <sheetViews>
    <sheetView showGridLines="0" zoomScale="90" zoomScaleNormal="90" workbookViewId="0">
      <selection activeCell="X23" sqref="X23"/>
    </sheetView>
  </sheetViews>
  <sheetFormatPr defaultRowHeight="15" outlineLevelCol="1" x14ac:dyDescent="0.25"/>
  <cols>
    <col min="1" max="1" width="20.28515625" bestFit="1" customWidth="1"/>
    <col min="2" max="2" width="5.28515625" customWidth="1"/>
    <col min="3" max="3" width="20.42578125" bestFit="1" customWidth="1"/>
    <col min="4" max="4" width="8.42578125" customWidth="1"/>
    <col min="5" max="5" width="40.7109375" customWidth="1"/>
    <col min="6" max="6" width="7.140625" customWidth="1"/>
    <col min="7" max="7" width="20.5703125" bestFit="1" customWidth="1"/>
    <col min="8" max="8" width="20.7109375" bestFit="1" customWidth="1"/>
    <col min="9" max="20" width="11.140625" customWidth="1" outlineLevel="1"/>
    <col min="21" max="21" width="12" bestFit="1" customWidth="1"/>
    <col min="22" max="22" width="6.5703125" style="38" customWidth="1"/>
    <col min="23" max="23" width="16.42578125" customWidth="1"/>
    <col min="24" max="24" width="16.42578125" style="105" customWidth="1"/>
    <col min="25" max="25" width="18.5703125" bestFit="1" customWidth="1"/>
    <col min="26" max="28" width="16.42578125" customWidth="1"/>
    <col min="29" max="62" width="8.7109375" style="134"/>
  </cols>
  <sheetData>
    <row r="1" spans="1:62" x14ac:dyDescent="0.25">
      <c r="A1" s="1" t="s">
        <v>0</v>
      </c>
      <c r="C1" s="133" t="s">
        <v>7608</v>
      </c>
      <c r="D1" s="134"/>
      <c r="E1" s="134"/>
    </row>
    <row r="2" spans="1:62" x14ac:dyDescent="0.25">
      <c r="A2" s="1"/>
      <c r="C2" s="104" t="s">
        <v>7612</v>
      </c>
      <c r="Z2" s="88"/>
      <c r="AA2" s="88"/>
    </row>
    <row r="3" spans="1:62" ht="15.75" thickBot="1" x14ac:dyDescent="0.3">
      <c r="A3" s="2"/>
      <c r="C3" s="104" t="s">
        <v>7946</v>
      </c>
      <c r="Y3" s="145"/>
      <c r="Z3" s="146" t="b">
        <f>Z4=Factors!B15</f>
        <v>1</v>
      </c>
      <c r="AA3" s="147"/>
    </row>
    <row r="4" spans="1:62" ht="15.75" thickBot="1" x14ac:dyDescent="0.3">
      <c r="A4" s="153"/>
      <c r="B4" s="154"/>
      <c r="C4" s="154"/>
      <c r="D4" s="154"/>
      <c r="E4" s="154"/>
      <c r="F4" s="154"/>
      <c r="G4" s="155"/>
      <c r="H4" s="3"/>
      <c r="I4" s="4" t="s">
        <v>1</v>
      </c>
      <c r="J4" s="4" t="s">
        <v>1</v>
      </c>
      <c r="K4" s="4" t="s">
        <v>1</v>
      </c>
      <c r="L4" s="4" t="s">
        <v>1</v>
      </c>
      <c r="M4" s="4" t="s">
        <v>1</v>
      </c>
      <c r="N4" s="4" t="s">
        <v>1</v>
      </c>
      <c r="O4" s="4" t="s">
        <v>1</v>
      </c>
      <c r="P4" s="4" t="s">
        <v>1</v>
      </c>
      <c r="Q4" s="4" t="s">
        <v>1</v>
      </c>
      <c r="R4" s="4" t="s">
        <v>1</v>
      </c>
      <c r="S4" s="4" t="s">
        <v>1</v>
      </c>
      <c r="T4" s="4" t="s">
        <v>1</v>
      </c>
      <c r="U4" s="4" t="s">
        <v>1</v>
      </c>
      <c r="W4" s="74"/>
      <c r="X4" s="106"/>
      <c r="Y4" s="87" t="s">
        <v>7610</v>
      </c>
      <c r="Z4" s="88">
        <f>ROUND(Z5/AB5,6)</f>
        <v>0.11278100000000001</v>
      </c>
      <c r="AA4" s="88">
        <f>ROUND(AA5/AB5,6)</f>
        <v>0.88721899999999998</v>
      </c>
      <c r="AB4" s="89"/>
    </row>
    <row r="5" spans="1:62" ht="15.75" thickBot="1" x14ac:dyDescent="0.3">
      <c r="A5" s="156"/>
      <c r="B5" s="157"/>
      <c r="C5" s="157"/>
      <c r="D5" s="157"/>
      <c r="E5" s="157"/>
      <c r="F5" s="157"/>
      <c r="G5" s="158"/>
      <c r="H5" s="3" t="s">
        <v>2</v>
      </c>
      <c r="I5" s="4" t="s">
        <v>7633</v>
      </c>
      <c r="J5" s="4" t="s">
        <v>7634</v>
      </c>
      <c r="K5" s="4" t="s">
        <v>7635</v>
      </c>
      <c r="L5" s="4" t="s">
        <v>7636</v>
      </c>
      <c r="M5" s="4" t="s">
        <v>7637</v>
      </c>
      <c r="N5" s="4" t="s">
        <v>7638</v>
      </c>
      <c r="O5" s="4" t="s">
        <v>7639</v>
      </c>
      <c r="P5" s="4" t="s">
        <v>7640</v>
      </c>
      <c r="Q5" s="4" t="s">
        <v>7641</v>
      </c>
      <c r="R5" s="4" t="s">
        <v>7642</v>
      </c>
      <c r="S5" s="4" t="s">
        <v>7643</v>
      </c>
      <c r="T5" s="4" t="s">
        <v>7644</v>
      </c>
      <c r="U5" s="5" t="s">
        <v>3</v>
      </c>
      <c r="W5" s="74"/>
      <c r="X5" s="106"/>
      <c r="Y5" s="87" t="s">
        <v>7597</v>
      </c>
      <c r="Z5" s="90">
        <f>SUBTOTAL(9,Z7:Z2092)</f>
        <v>4266305.0419799574</v>
      </c>
      <c r="AA5" s="90">
        <f>SUBTOTAL(9,AA7:AA2092)</f>
        <v>33561903.538020022</v>
      </c>
      <c r="AB5" s="90">
        <f>SUBTOTAL(9,AB7:AB2092)</f>
        <v>37828208.579999976</v>
      </c>
    </row>
    <row r="6" spans="1:62" ht="23.25" thickBot="1" x14ac:dyDescent="0.3">
      <c r="A6" s="4" t="s">
        <v>4</v>
      </c>
      <c r="B6" s="206" t="s">
        <v>5</v>
      </c>
      <c r="C6" s="207"/>
      <c r="D6" s="206" t="s">
        <v>6</v>
      </c>
      <c r="E6" s="207"/>
      <c r="F6" s="206" t="s">
        <v>7</v>
      </c>
      <c r="G6" s="207"/>
      <c r="H6" s="4" t="s">
        <v>8</v>
      </c>
      <c r="I6" s="3" t="s">
        <v>9</v>
      </c>
      <c r="J6" s="3" t="s">
        <v>9</v>
      </c>
      <c r="K6" s="3" t="s">
        <v>9</v>
      </c>
      <c r="L6" s="3" t="s">
        <v>9</v>
      </c>
      <c r="M6" s="3" t="s">
        <v>9</v>
      </c>
      <c r="N6" s="3" t="s">
        <v>9</v>
      </c>
      <c r="O6" s="3" t="s">
        <v>9</v>
      </c>
      <c r="P6" s="3" t="s">
        <v>9</v>
      </c>
      <c r="Q6" s="3" t="s">
        <v>9</v>
      </c>
      <c r="R6" s="3" t="s">
        <v>9</v>
      </c>
      <c r="S6" s="3" t="s">
        <v>9</v>
      </c>
      <c r="T6" s="3" t="s">
        <v>9</v>
      </c>
      <c r="U6" s="6" t="s">
        <v>9</v>
      </c>
      <c r="W6" s="91" t="s">
        <v>7599</v>
      </c>
      <c r="X6" s="107" t="s">
        <v>7600</v>
      </c>
      <c r="Y6" s="91" t="s">
        <v>7601</v>
      </c>
      <c r="Z6" s="91" t="s">
        <v>7595</v>
      </c>
      <c r="AA6" s="91" t="s">
        <v>7594</v>
      </c>
      <c r="AB6" s="91" t="s">
        <v>7602</v>
      </c>
    </row>
    <row r="7" spans="1:62" s="126" customFormat="1" ht="15.75" thickBot="1" x14ac:dyDescent="0.3">
      <c r="A7" s="141" t="s">
        <v>891</v>
      </c>
      <c r="B7" s="4" t="s">
        <v>821</v>
      </c>
      <c r="C7" s="4" t="s">
        <v>822</v>
      </c>
      <c r="D7" s="4" t="s">
        <v>908</v>
      </c>
      <c r="E7" s="4" t="s">
        <v>909</v>
      </c>
      <c r="F7" s="4" t="s">
        <v>31</v>
      </c>
      <c r="G7" s="4" t="s">
        <v>32</v>
      </c>
      <c r="H7" s="4" t="s">
        <v>859</v>
      </c>
      <c r="I7" s="7"/>
      <c r="J7" s="8">
        <v>4580</v>
      </c>
      <c r="K7" s="8">
        <v>-4580</v>
      </c>
      <c r="L7" s="8">
        <v>10420</v>
      </c>
      <c r="M7" s="7"/>
      <c r="N7" s="7"/>
      <c r="O7" s="8">
        <v>-125</v>
      </c>
      <c r="P7" s="8">
        <v>-2336.4</v>
      </c>
      <c r="Q7" s="7"/>
      <c r="R7" s="7"/>
      <c r="S7" s="7"/>
      <c r="T7" s="7"/>
      <c r="U7" s="139">
        <f t="shared" ref="U7:U70" si="0">SUM(I7:T7)</f>
        <v>7958.6</v>
      </c>
      <c r="V7" s="38"/>
      <c r="W7" s="127" t="str">
        <f t="shared" ref="W7:W70" si="1">CONCATENATE(B7,RIGHT(D7,4),A7)</f>
        <v>115401215912</v>
      </c>
      <c r="X7" s="132">
        <f>VLOOKUP(W7,Factors!$F$4:$H$6200,3,FALSE)</f>
        <v>0.11639999999999995</v>
      </c>
      <c r="Y7" s="127" t="str">
        <f>VLOOKUP(W7,Factors!$F$4:$H$6200,2,FALSE)</f>
        <v>Customers-Res</v>
      </c>
      <c r="Z7" s="129">
        <f t="shared" ref="Z7:Z70" si="2">U7*X7</f>
        <v>926.38103999999964</v>
      </c>
      <c r="AA7" s="129">
        <f t="shared" ref="AA7:AA70" si="3">U7-Z7</f>
        <v>7032.2189600000011</v>
      </c>
      <c r="AB7" s="129">
        <f t="shared" ref="AB7:AB70" si="4">Z7+AA7</f>
        <v>7958.6</v>
      </c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</row>
    <row r="8" spans="1:62" s="126" customFormat="1" ht="15.75" thickBot="1" x14ac:dyDescent="0.3">
      <c r="A8" s="141" t="s">
        <v>891</v>
      </c>
      <c r="B8" s="4" t="s">
        <v>821</v>
      </c>
      <c r="C8" s="4" t="s">
        <v>822</v>
      </c>
      <c r="D8" s="4" t="s">
        <v>910</v>
      </c>
      <c r="E8" s="4" t="s">
        <v>911</v>
      </c>
      <c r="F8" s="4" t="s">
        <v>31</v>
      </c>
      <c r="G8" s="4" t="s">
        <v>32</v>
      </c>
      <c r="H8" s="4" t="s">
        <v>476</v>
      </c>
      <c r="I8" s="11"/>
      <c r="J8" s="10">
        <v>900</v>
      </c>
      <c r="K8" s="11"/>
      <c r="L8" s="11"/>
      <c r="M8" s="11"/>
      <c r="N8" s="11"/>
      <c r="O8" s="11"/>
      <c r="P8" s="11"/>
      <c r="Q8" s="11"/>
      <c r="R8" s="11"/>
      <c r="S8" s="11"/>
      <c r="T8" s="11"/>
      <c r="U8" s="139">
        <f t="shared" si="0"/>
        <v>900</v>
      </c>
      <c r="V8" s="38"/>
      <c r="W8" s="127" t="str">
        <f t="shared" si="1"/>
        <v>115401315912</v>
      </c>
      <c r="X8" s="132">
        <f>VLOOKUP(W8,Factors!$F$4:$H$6200,3,FALSE)</f>
        <v>0.11529999999999996</v>
      </c>
      <c r="Y8" s="127" t="str">
        <f>VLOOKUP(W8,Factors!$F$4:$H$6200,2,FALSE)</f>
        <v>Customers-All</v>
      </c>
      <c r="Z8" s="129">
        <f t="shared" si="2"/>
        <v>103.76999999999997</v>
      </c>
      <c r="AA8" s="129">
        <f t="shared" si="3"/>
        <v>796.23</v>
      </c>
      <c r="AB8" s="129">
        <f t="shared" si="4"/>
        <v>900</v>
      </c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</row>
    <row r="9" spans="1:62" s="126" customFormat="1" ht="15.75" thickBot="1" x14ac:dyDescent="0.3">
      <c r="A9" s="141" t="s">
        <v>943</v>
      </c>
      <c r="B9" s="4" t="s">
        <v>188</v>
      </c>
      <c r="C9" s="4" t="s">
        <v>189</v>
      </c>
      <c r="D9" s="4" t="s">
        <v>944</v>
      </c>
      <c r="E9" s="4" t="s">
        <v>945</v>
      </c>
      <c r="F9" s="4" t="s">
        <v>31</v>
      </c>
      <c r="G9" s="4" t="s">
        <v>32</v>
      </c>
      <c r="H9" s="4" t="s">
        <v>440</v>
      </c>
      <c r="I9" s="11"/>
      <c r="J9" s="11"/>
      <c r="K9" s="11"/>
      <c r="L9" s="11"/>
      <c r="M9" s="11"/>
      <c r="N9" s="11"/>
      <c r="O9" s="10">
        <v>95.04</v>
      </c>
      <c r="P9" s="11"/>
      <c r="Q9" s="11"/>
      <c r="R9" s="11"/>
      <c r="S9" s="11"/>
      <c r="T9" s="11"/>
      <c r="U9" s="139">
        <f t="shared" si="0"/>
        <v>95.04</v>
      </c>
      <c r="V9" s="38"/>
      <c r="W9" s="127" t="str">
        <f t="shared" si="1"/>
        <v>131001505921</v>
      </c>
      <c r="X9" s="132">
        <f>VLOOKUP(W9,Factors!$F$4:$H$6200,3,FALSE)</f>
        <v>0.10960000000000003</v>
      </c>
      <c r="Y9" s="127" t="str">
        <f>VLOOKUP(W9,Factors!$F$4:$H$6200,2,FALSE)</f>
        <v>3-factor</v>
      </c>
      <c r="Z9" s="129">
        <f t="shared" si="2"/>
        <v>10.416384000000004</v>
      </c>
      <c r="AA9" s="129">
        <f t="shared" si="3"/>
        <v>84.623615999999998</v>
      </c>
      <c r="AB9" s="129">
        <f t="shared" si="4"/>
        <v>95.04</v>
      </c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</row>
    <row r="10" spans="1:62" s="131" customFormat="1" ht="15.75" thickBot="1" x14ac:dyDescent="0.3">
      <c r="A10" s="141" t="s">
        <v>943</v>
      </c>
      <c r="B10" s="4" t="s">
        <v>188</v>
      </c>
      <c r="C10" s="4" t="s">
        <v>189</v>
      </c>
      <c r="D10" s="4" t="s">
        <v>948</v>
      </c>
      <c r="E10" s="4" t="s">
        <v>949</v>
      </c>
      <c r="F10" s="4" t="s">
        <v>31</v>
      </c>
      <c r="G10" s="4" t="s">
        <v>32</v>
      </c>
      <c r="H10" s="4" t="s">
        <v>784</v>
      </c>
      <c r="I10" s="10">
        <v>10</v>
      </c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39">
        <f t="shared" si="0"/>
        <v>10</v>
      </c>
      <c r="V10" s="38"/>
      <c r="W10" s="127" t="str">
        <f t="shared" si="1"/>
        <v>131005020921</v>
      </c>
      <c r="X10" s="132">
        <f>VLOOKUP(W10,Factors!$F$4:$H$6200,3,FALSE)</f>
        <v>0.10960000000000003</v>
      </c>
      <c r="Y10" s="127" t="str">
        <f>VLOOKUP(W10,Factors!$F$4:$H$6200,2,FALSE)</f>
        <v>3-factor</v>
      </c>
      <c r="Z10" s="129">
        <f t="shared" si="2"/>
        <v>1.0960000000000003</v>
      </c>
      <c r="AA10" s="129">
        <f t="shared" si="3"/>
        <v>8.9039999999999999</v>
      </c>
      <c r="AB10" s="129">
        <f t="shared" si="4"/>
        <v>10</v>
      </c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</row>
    <row r="11" spans="1:62" s="126" customFormat="1" ht="15.75" thickBot="1" x14ac:dyDescent="0.3">
      <c r="A11" s="141" t="s">
        <v>943</v>
      </c>
      <c r="B11" s="4" t="s">
        <v>1022</v>
      </c>
      <c r="C11" s="4" t="s">
        <v>1023</v>
      </c>
      <c r="D11" s="4" t="s">
        <v>1029</v>
      </c>
      <c r="E11" s="4" t="s">
        <v>1030</v>
      </c>
      <c r="F11" s="4" t="s">
        <v>31</v>
      </c>
      <c r="G11" s="4" t="s">
        <v>32</v>
      </c>
      <c r="H11" s="4" t="s">
        <v>1031</v>
      </c>
      <c r="I11" s="7"/>
      <c r="J11" s="8">
        <v>1140</v>
      </c>
      <c r="K11" s="7"/>
      <c r="L11" s="7"/>
      <c r="M11" s="7"/>
      <c r="N11" s="7"/>
      <c r="O11" s="7"/>
      <c r="P11" s="7"/>
      <c r="Q11" s="8">
        <v>254</v>
      </c>
      <c r="R11" s="7"/>
      <c r="S11" s="7"/>
      <c r="T11" s="7"/>
      <c r="U11" s="139">
        <f t="shared" si="0"/>
        <v>1394</v>
      </c>
      <c r="V11" s="38"/>
      <c r="W11" s="127" t="str">
        <f t="shared" si="1"/>
        <v>164004930921</v>
      </c>
      <c r="X11" s="132">
        <f>VLOOKUP(W11,Factors!$F$4:$H$6200,3,FALSE)</f>
        <v>0.10960000000000003</v>
      </c>
      <c r="Y11" s="127" t="str">
        <f>VLOOKUP(W11,Factors!$F$4:$H$6200,2,FALSE)</f>
        <v>3-factor</v>
      </c>
      <c r="Z11" s="129">
        <f t="shared" si="2"/>
        <v>152.78240000000005</v>
      </c>
      <c r="AA11" s="129">
        <f t="shared" si="3"/>
        <v>1241.2175999999999</v>
      </c>
      <c r="AB11" s="129">
        <f t="shared" si="4"/>
        <v>1394</v>
      </c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</row>
    <row r="12" spans="1:62" s="126" customFormat="1" ht="15.75" thickBot="1" x14ac:dyDescent="0.3">
      <c r="A12" s="141" t="s">
        <v>943</v>
      </c>
      <c r="B12" s="4" t="s">
        <v>1212</v>
      </c>
      <c r="C12" s="4" t="s">
        <v>1213</v>
      </c>
      <c r="D12" s="4" t="s">
        <v>1206</v>
      </c>
      <c r="E12" s="4" t="s">
        <v>1207</v>
      </c>
      <c r="F12" s="4" t="s">
        <v>31</v>
      </c>
      <c r="G12" s="4" t="s">
        <v>32</v>
      </c>
      <c r="H12" s="4" t="s">
        <v>1208</v>
      </c>
      <c r="I12" s="11"/>
      <c r="J12" s="11"/>
      <c r="K12" s="11"/>
      <c r="L12" s="10">
        <v>39.15</v>
      </c>
      <c r="M12" s="11"/>
      <c r="N12" s="11"/>
      <c r="O12" s="11"/>
      <c r="P12" s="11"/>
      <c r="Q12" s="11"/>
      <c r="R12" s="11"/>
      <c r="S12" s="11"/>
      <c r="T12" s="11"/>
      <c r="U12" s="139">
        <f t="shared" si="0"/>
        <v>39.15</v>
      </c>
      <c r="V12" s="38"/>
      <c r="W12" s="127" t="str">
        <f t="shared" si="1"/>
        <v>540605260921</v>
      </c>
      <c r="X12" s="132">
        <f>VLOOKUP(W12,Factors!$F$4:$H$6200,3,FALSE)</f>
        <v>0.10960000000000003</v>
      </c>
      <c r="Y12" s="127" t="str">
        <f>VLOOKUP(W12,Factors!$F$4:$H$6200,2,FALSE)</f>
        <v>3-factor</v>
      </c>
      <c r="Z12" s="129">
        <f t="shared" si="2"/>
        <v>4.2908400000000011</v>
      </c>
      <c r="AA12" s="129">
        <f t="shared" si="3"/>
        <v>34.859159999999996</v>
      </c>
      <c r="AB12" s="129">
        <f t="shared" si="4"/>
        <v>39.15</v>
      </c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</row>
    <row r="13" spans="1:62" s="126" customFormat="1" ht="15.75" thickBot="1" x14ac:dyDescent="0.3">
      <c r="A13" s="141" t="s">
        <v>1447</v>
      </c>
      <c r="B13" s="4" t="s">
        <v>188</v>
      </c>
      <c r="C13" s="4" t="s">
        <v>189</v>
      </c>
      <c r="D13" s="4" t="s">
        <v>1450</v>
      </c>
      <c r="E13" s="4" t="s">
        <v>1451</v>
      </c>
      <c r="F13" s="4" t="s">
        <v>31</v>
      </c>
      <c r="G13" s="4" t="s">
        <v>32</v>
      </c>
      <c r="H13" s="4" t="s">
        <v>1452</v>
      </c>
      <c r="I13" s="10">
        <v>2242.41</v>
      </c>
      <c r="J13" s="10">
        <v>2242.41</v>
      </c>
      <c r="K13" s="10">
        <v>1505.41</v>
      </c>
      <c r="L13" s="14">
        <v>0</v>
      </c>
      <c r="M13" s="14">
        <v>0</v>
      </c>
      <c r="N13" s="11"/>
      <c r="O13" s="10">
        <v>75.27</v>
      </c>
      <c r="P13" s="10">
        <v>75.27</v>
      </c>
      <c r="Q13" s="10">
        <v>2075.27</v>
      </c>
      <c r="R13" s="10">
        <v>2075.27</v>
      </c>
      <c r="S13" s="10">
        <v>2075.27</v>
      </c>
      <c r="T13" s="10">
        <v>3558.47</v>
      </c>
      <c r="U13" s="139">
        <f t="shared" si="0"/>
        <v>15925.050000000001</v>
      </c>
      <c r="V13" s="38"/>
      <c r="W13" s="127" t="str">
        <f t="shared" si="1"/>
        <v>131005010931</v>
      </c>
      <c r="X13" s="132">
        <f>VLOOKUP(W13,Factors!$F$4:$H$6200,3,FALSE)</f>
        <v>0.10960000000000003</v>
      </c>
      <c r="Y13" s="127" t="str">
        <f>VLOOKUP(W13,Factors!$F$4:$H$6200,2,FALSE)</f>
        <v>3-factor</v>
      </c>
      <c r="Z13" s="129">
        <f t="shared" si="2"/>
        <v>1745.3854800000006</v>
      </c>
      <c r="AA13" s="129">
        <f t="shared" si="3"/>
        <v>14179.66452</v>
      </c>
      <c r="AB13" s="129">
        <f t="shared" si="4"/>
        <v>15925.050000000001</v>
      </c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</row>
    <row r="14" spans="1:62" s="126" customFormat="1" ht="15.75" thickBot="1" x14ac:dyDescent="0.3">
      <c r="A14" s="141" t="s">
        <v>1459</v>
      </c>
      <c r="B14" s="4" t="s">
        <v>188</v>
      </c>
      <c r="C14" s="4" t="s">
        <v>189</v>
      </c>
      <c r="D14" s="4" t="s">
        <v>1468</v>
      </c>
      <c r="E14" s="4" t="s">
        <v>1469</v>
      </c>
      <c r="F14" s="4" t="s">
        <v>31</v>
      </c>
      <c r="G14" s="4" t="s">
        <v>32</v>
      </c>
      <c r="H14" s="4" t="s">
        <v>1470</v>
      </c>
      <c r="I14" s="10">
        <v>431.17</v>
      </c>
      <c r="J14" s="10">
        <v>431.17</v>
      </c>
      <c r="K14" s="10">
        <v>719.61</v>
      </c>
      <c r="L14" s="10">
        <v>7153</v>
      </c>
      <c r="M14" s="10">
        <v>431.17</v>
      </c>
      <c r="N14" s="10">
        <v>431.17</v>
      </c>
      <c r="O14" s="10">
        <v>431.17</v>
      </c>
      <c r="P14" s="10">
        <v>546.16999999999996</v>
      </c>
      <c r="Q14" s="10">
        <v>1175.29</v>
      </c>
      <c r="R14" s="10">
        <v>400</v>
      </c>
      <c r="S14" s="10">
        <v>400</v>
      </c>
      <c r="T14" s="10">
        <v>400</v>
      </c>
      <c r="U14" s="139">
        <f t="shared" si="0"/>
        <v>12949.920000000002</v>
      </c>
      <c r="V14" s="38"/>
      <c r="W14" s="127" t="str">
        <f t="shared" si="1"/>
        <v>131005005935</v>
      </c>
      <c r="X14" s="132">
        <f>VLOOKUP(W14,Factors!$F$4:$H$6200,3,FALSE)</f>
        <v>0.10960000000000003</v>
      </c>
      <c r="Y14" s="127" t="str">
        <f>VLOOKUP(W14,Factors!$F$4:$H$6200,2,FALSE)</f>
        <v>3-factor</v>
      </c>
      <c r="Z14" s="129">
        <f t="shared" si="2"/>
        <v>1419.3112320000007</v>
      </c>
      <c r="AA14" s="129">
        <f t="shared" si="3"/>
        <v>11530.608768000002</v>
      </c>
      <c r="AB14" s="129">
        <f t="shared" si="4"/>
        <v>12949.920000000002</v>
      </c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</row>
    <row r="15" spans="1:62" s="126" customFormat="1" ht="15.75" thickBot="1" x14ac:dyDescent="0.3">
      <c r="A15" s="141" t="s">
        <v>1459</v>
      </c>
      <c r="B15" s="4" t="s">
        <v>188</v>
      </c>
      <c r="C15" s="4" t="s">
        <v>189</v>
      </c>
      <c r="D15" s="4" t="s">
        <v>1471</v>
      </c>
      <c r="E15" s="4" t="s">
        <v>1472</v>
      </c>
      <c r="F15" s="4" t="s">
        <v>31</v>
      </c>
      <c r="G15" s="4" t="s">
        <v>32</v>
      </c>
      <c r="H15" s="4" t="s">
        <v>1452</v>
      </c>
      <c r="I15" s="8">
        <v>31.16</v>
      </c>
      <c r="J15" s="8">
        <v>31.16</v>
      </c>
      <c r="K15" s="8">
        <v>319.58999999999997</v>
      </c>
      <c r="L15" s="8">
        <v>31.16</v>
      </c>
      <c r="M15" s="8">
        <v>31.16</v>
      </c>
      <c r="N15" s="8">
        <v>31.16</v>
      </c>
      <c r="O15" s="8">
        <v>31.16</v>
      </c>
      <c r="P15" s="8">
        <v>31.16</v>
      </c>
      <c r="Q15" s="8">
        <v>31.16</v>
      </c>
      <c r="R15" s="7"/>
      <c r="S15" s="7"/>
      <c r="T15" s="7"/>
      <c r="U15" s="139">
        <f t="shared" si="0"/>
        <v>568.87</v>
      </c>
      <c r="V15" s="38"/>
      <c r="W15" s="127" t="str">
        <f t="shared" si="1"/>
        <v>131005010935</v>
      </c>
      <c r="X15" s="132">
        <f>VLOOKUP(W15,Factors!$F$4:$H$6200,3,FALSE)</f>
        <v>0.10960000000000003</v>
      </c>
      <c r="Y15" s="127" t="str">
        <f>VLOOKUP(W15,Factors!$F$4:$H$6200,2,FALSE)</f>
        <v>3-factor</v>
      </c>
      <c r="Z15" s="129">
        <f t="shared" si="2"/>
        <v>62.34815200000002</v>
      </c>
      <c r="AA15" s="129">
        <f t="shared" si="3"/>
        <v>506.52184799999998</v>
      </c>
      <c r="AB15" s="129">
        <f t="shared" si="4"/>
        <v>568.87</v>
      </c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</row>
    <row r="16" spans="1:62" s="126" customFormat="1" ht="15.75" thickBot="1" x14ac:dyDescent="0.3">
      <c r="A16" s="141" t="s">
        <v>1459</v>
      </c>
      <c r="B16" s="4" t="s">
        <v>384</v>
      </c>
      <c r="C16" s="4" t="s">
        <v>385</v>
      </c>
      <c r="D16" s="4" t="s">
        <v>1462</v>
      </c>
      <c r="E16" s="4" t="s">
        <v>1463</v>
      </c>
      <c r="F16" s="4" t="s">
        <v>31</v>
      </c>
      <c r="G16" s="4" t="s">
        <v>32</v>
      </c>
      <c r="H16" s="4" t="s">
        <v>205</v>
      </c>
      <c r="I16" s="7"/>
      <c r="J16" s="7"/>
      <c r="K16" s="7"/>
      <c r="L16" s="8">
        <v>7430</v>
      </c>
      <c r="M16" s="8">
        <v>14860</v>
      </c>
      <c r="N16" s="8">
        <v>7430</v>
      </c>
      <c r="O16" s="8">
        <v>7430</v>
      </c>
      <c r="P16" s="8">
        <v>7430</v>
      </c>
      <c r="Q16" s="8">
        <v>7430</v>
      </c>
      <c r="R16" s="8">
        <v>7430</v>
      </c>
      <c r="S16" s="8">
        <v>7430</v>
      </c>
      <c r="T16" s="8">
        <v>2306.29</v>
      </c>
      <c r="U16" s="139">
        <f t="shared" si="0"/>
        <v>69176.289999999994</v>
      </c>
      <c r="V16" s="38"/>
      <c r="W16" s="127" t="str">
        <f t="shared" si="1"/>
        <v>161001295935</v>
      </c>
      <c r="X16" s="132">
        <f>VLOOKUP(W16,Factors!$F$4:$H$6200,3,FALSE)</f>
        <v>0.10960000000000003</v>
      </c>
      <c r="Y16" s="127" t="str">
        <f>VLOOKUP(W16,Factors!$F$4:$H$6200,2,FALSE)</f>
        <v>3-factor</v>
      </c>
      <c r="Z16" s="129">
        <f t="shared" si="2"/>
        <v>7581.7213840000013</v>
      </c>
      <c r="AA16" s="129">
        <f t="shared" si="3"/>
        <v>61594.56861599999</v>
      </c>
      <c r="AB16" s="129">
        <f t="shared" si="4"/>
        <v>69176.289999999994</v>
      </c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</row>
    <row r="17" spans="1:62" s="126" customFormat="1" ht="15.75" thickBot="1" x14ac:dyDescent="0.3">
      <c r="A17" s="141" t="s">
        <v>1459</v>
      </c>
      <c r="B17" s="4" t="s">
        <v>384</v>
      </c>
      <c r="C17" s="4" t="s">
        <v>385</v>
      </c>
      <c r="D17" s="4" t="s">
        <v>1489</v>
      </c>
      <c r="E17" s="4" t="s">
        <v>1490</v>
      </c>
      <c r="F17" s="4" t="s">
        <v>31</v>
      </c>
      <c r="G17" s="4" t="s">
        <v>32</v>
      </c>
      <c r="H17" s="4" t="s">
        <v>1491</v>
      </c>
      <c r="I17" s="7"/>
      <c r="J17" s="7"/>
      <c r="K17" s="7"/>
      <c r="L17" s="7"/>
      <c r="M17" s="7"/>
      <c r="N17" s="7"/>
      <c r="O17" s="7"/>
      <c r="P17" s="7"/>
      <c r="Q17" s="8">
        <v>104.5</v>
      </c>
      <c r="R17" s="7"/>
      <c r="S17" s="7"/>
      <c r="T17" s="7"/>
      <c r="U17" s="139">
        <f t="shared" si="0"/>
        <v>104.5</v>
      </c>
      <c r="V17" s="38"/>
      <c r="W17" s="127" t="str">
        <f t="shared" si="1"/>
        <v>161004360935</v>
      </c>
      <c r="X17" s="132">
        <f>VLOOKUP(W17,Factors!$F$4:$H$6200,3,FALSE)</f>
        <v>0.10960000000000003</v>
      </c>
      <c r="Y17" s="127" t="str">
        <f>VLOOKUP(W17,Factors!$F$4:$H$6200,2,FALSE)</f>
        <v>3-factor</v>
      </c>
      <c r="Z17" s="129">
        <f t="shared" si="2"/>
        <v>11.453200000000002</v>
      </c>
      <c r="AA17" s="129">
        <f t="shared" si="3"/>
        <v>93.04679999999999</v>
      </c>
      <c r="AB17" s="129">
        <f t="shared" si="4"/>
        <v>104.5</v>
      </c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</row>
    <row r="18" spans="1:62" s="126" customFormat="1" ht="15.75" thickBot="1" x14ac:dyDescent="0.3">
      <c r="A18" s="141" t="s">
        <v>1459</v>
      </c>
      <c r="B18" s="4" t="s">
        <v>922</v>
      </c>
      <c r="C18" s="4" t="s">
        <v>923</v>
      </c>
      <c r="D18" s="4" t="s">
        <v>1473</v>
      </c>
      <c r="E18" s="4" t="s">
        <v>1474</v>
      </c>
      <c r="F18" s="4" t="s">
        <v>31</v>
      </c>
      <c r="G18" s="4" t="s">
        <v>32</v>
      </c>
      <c r="H18" s="4" t="s">
        <v>1069</v>
      </c>
      <c r="I18" s="10">
        <v>124.15</v>
      </c>
      <c r="J18" s="10">
        <v>46</v>
      </c>
      <c r="K18" s="11"/>
      <c r="L18" s="10">
        <v>124.15</v>
      </c>
      <c r="M18" s="10">
        <v>46</v>
      </c>
      <c r="N18" s="10">
        <v>40</v>
      </c>
      <c r="O18" s="10">
        <v>126.15</v>
      </c>
      <c r="P18" s="11"/>
      <c r="Q18" s="11"/>
      <c r="R18" s="10">
        <v>168.15</v>
      </c>
      <c r="S18" s="10">
        <v>128.15</v>
      </c>
      <c r="T18" s="10">
        <v>124.15</v>
      </c>
      <c r="U18" s="139">
        <f t="shared" si="0"/>
        <v>926.9</v>
      </c>
      <c r="V18" s="38"/>
      <c r="W18" s="127" t="str">
        <f t="shared" si="1"/>
        <v>161101500935</v>
      </c>
      <c r="X18" s="132">
        <f>VLOOKUP(W18,Factors!$F$4:$H$6200,3,FALSE)</f>
        <v>0</v>
      </c>
      <c r="Y18" s="127" t="str">
        <f>VLOOKUP(W18,Factors!$F$4:$H$6200,2,FALSE)</f>
        <v>Direct-OR</v>
      </c>
      <c r="Z18" s="129">
        <f t="shared" si="2"/>
        <v>0</v>
      </c>
      <c r="AA18" s="129">
        <f t="shared" si="3"/>
        <v>926.9</v>
      </c>
      <c r="AB18" s="129">
        <f t="shared" si="4"/>
        <v>926.9</v>
      </c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</row>
    <row r="19" spans="1:62" s="126" customFormat="1" ht="15.75" thickBot="1" x14ac:dyDescent="0.3">
      <c r="A19" s="141" t="s">
        <v>1459</v>
      </c>
      <c r="B19" s="4" t="s">
        <v>996</v>
      </c>
      <c r="C19" s="4" t="s">
        <v>997</v>
      </c>
      <c r="D19" s="4" t="s">
        <v>1473</v>
      </c>
      <c r="E19" s="4" t="s">
        <v>1474</v>
      </c>
      <c r="F19" s="4" t="s">
        <v>31</v>
      </c>
      <c r="G19" s="4" t="s">
        <v>32</v>
      </c>
      <c r="H19" s="4" t="s">
        <v>1069</v>
      </c>
      <c r="I19" s="7"/>
      <c r="J19" s="7"/>
      <c r="K19" s="7"/>
      <c r="L19" s="7"/>
      <c r="M19" s="7"/>
      <c r="N19" s="7"/>
      <c r="O19" s="7"/>
      <c r="P19" s="7"/>
      <c r="Q19" s="8">
        <v>175</v>
      </c>
      <c r="R19" s="8">
        <v>175</v>
      </c>
      <c r="S19" s="8">
        <v>175</v>
      </c>
      <c r="T19" s="8">
        <v>175</v>
      </c>
      <c r="U19" s="139">
        <f t="shared" si="0"/>
        <v>700</v>
      </c>
      <c r="V19" s="38"/>
      <c r="W19" s="127" t="str">
        <f t="shared" si="1"/>
        <v>161351500935</v>
      </c>
      <c r="X19" s="132">
        <f>VLOOKUP(W19,Factors!$F$4:$H$6200,3,FALSE)</f>
        <v>0.10960000000000003</v>
      </c>
      <c r="Y19" s="127" t="str">
        <f>VLOOKUP(W19,Factors!$F$4:$H$6200,2,FALSE)</f>
        <v>3-factor</v>
      </c>
      <c r="Z19" s="129">
        <f t="shared" si="2"/>
        <v>76.720000000000027</v>
      </c>
      <c r="AA19" s="129">
        <f t="shared" si="3"/>
        <v>623.28</v>
      </c>
      <c r="AB19" s="129">
        <f t="shared" si="4"/>
        <v>700</v>
      </c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</row>
    <row r="20" spans="1:62" s="126" customFormat="1" ht="15.75" thickBot="1" x14ac:dyDescent="0.3">
      <c r="A20" s="141" t="s">
        <v>1459</v>
      </c>
      <c r="B20" s="4" t="s">
        <v>998</v>
      </c>
      <c r="C20" s="4" t="s">
        <v>999</v>
      </c>
      <c r="D20" s="4" t="s">
        <v>1473</v>
      </c>
      <c r="E20" s="4" t="s">
        <v>1474</v>
      </c>
      <c r="F20" s="4" t="s">
        <v>31</v>
      </c>
      <c r="G20" s="4" t="s">
        <v>32</v>
      </c>
      <c r="H20" s="4" t="s">
        <v>1069</v>
      </c>
      <c r="I20" s="8">
        <v>422.76</v>
      </c>
      <c r="J20" s="8">
        <v>422.76</v>
      </c>
      <c r="K20" s="7"/>
      <c r="L20" s="8">
        <v>422.76</v>
      </c>
      <c r="M20" s="8">
        <v>-245.48</v>
      </c>
      <c r="N20" s="7"/>
      <c r="O20" s="7"/>
      <c r="P20" s="7"/>
      <c r="Q20" s="7"/>
      <c r="R20" s="7"/>
      <c r="S20" s="7"/>
      <c r="T20" s="7"/>
      <c r="U20" s="139">
        <f t="shared" si="0"/>
        <v>1022.8</v>
      </c>
      <c r="V20" s="38"/>
      <c r="W20" s="127" t="str">
        <f t="shared" si="1"/>
        <v>161391500935</v>
      </c>
      <c r="X20" s="132">
        <f>VLOOKUP(W20,Factors!$F$4:$H$6200,3,FALSE)</f>
        <v>1</v>
      </c>
      <c r="Y20" s="127" t="str">
        <f>VLOOKUP(W20,Factors!$F$4:$H$6200,2,FALSE)</f>
        <v>Direct-WA</v>
      </c>
      <c r="Z20" s="129">
        <f t="shared" si="2"/>
        <v>1022.8</v>
      </c>
      <c r="AA20" s="129">
        <f t="shared" si="3"/>
        <v>0</v>
      </c>
      <c r="AB20" s="129">
        <f t="shared" si="4"/>
        <v>1022.8</v>
      </c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</row>
    <row r="21" spans="1:62" s="126" customFormat="1" ht="15.75" thickBot="1" x14ac:dyDescent="0.3">
      <c r="A21" s="141" t="s">
        <v>1459</v>
      </c>
      <c r="B21" s="4" t="s">
        <v>368</v>
      </c>
      <c r="C21" s="4" t="s">
        <v>369</v>
      </c>
      <c r="D21" s="4" t="s">
        <v>1525</v>
      </c>
      <c r="E21" s="4" t="s">
        <v>1526</v>
      </c>
      <c r="F21" s="4" t="s">
        <v>31</v>
      </c>
      <c r="G21" s="4" t="s">
        <v>32</v>
      </c>
      <c r="H21" s="4" t="s">
        <v>1527</v>
      </c>
      <c r="I21" s="11"/>
      <c r="J21" s="11"/>
      <c r="K21" s="10">
        <v>7.56</v>
      </c>
      <c r="L21" s="10">
        <v>7.56</v>
      </c>
      <c r="M21" s="11"/>
      <c r="N21" s="11"/>
      <c r="O21" s="11"/>
      <c r="P21" s="10">
        <v>15.12</v>
      </c>
      <c r="Q21" s="10">
        <v>3.78</v>
      </c>
      <c r="R21" s="11"/>
      <c r="S21" s="11"/>
      <c r="T21" s="11"/>
      <c r="U21" s="139">
        <f t="shared" si="0"/>
        <v>34.019999999999996</v>
      </c>
      <c r="V21" s="38"/>
      <c r="W21" s="127" t="str">
        <f t="shared" si="1"/>
        <v>162005200935</v>
      </c>
      <c r="X21" s="132">
        <f>VLOOKUP(W21,Factors!$F$4:$H$6200,3,FALSE)</f>
        <v>0.10960000000000003</v>
      </c>
      <c r="Y21" s="127" t="str">
        <f>VLOOKUP(W21,Factors!$F$4:$H$6200,2,FALSE)</f>
        <v>3-factor</v>
      </c>
      <c r="Z21" s="129">
        <f t="shared" si="2"/>
        <v>3.7285920000000008</v>
      </c>
      <c r="AA21" s="129">
        <f t="shared" si="3"/>
        <v>30.291407999999997</v>
      </c>
      <c r="AB21" s="129">
        <f t="shared" si="4"/>
        <v>34.019999999999996</v>
      </c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</row>
    <row r="22" spans="1:62" s="126" customFormat="1" ht="15.75" thickBot="1" x14ac:dyDescent="0.3">
      <c r="A22" s="141" t="s">
        <v>886</v>
      </c>
      <c r="B22" s="4" t="s">
        <v>821</v>
      </c>
      <c r="C22" s="4" t="s">
        <v>822</v>
      </c>
      <c r="D22" s="4" t="s">
        <v>887</v>
      </c>
      <c r="E22" s="4" t="s">
        <v>888</v>
      </c>
      <c r="F22" s="4" t="s">
        <v>112</v>
      </c>
      <c r="G22" s="4" t="s">
        <v>113</v>
      </c>
      <c r="H22" s="4" t="s">
        <v>825</v>
      </c>
      <c r="I22" s="8">
        <v>864.51</v>
      </c>
      <c r="J22" s="8">
        <v>864.5</v>
      </c>
      <c r="K22" s="8">
        <v>-2593.5</v>
      </c>
      <c r="L22" s="8">
        <v>864.48</v>
      </c>
      <c r="M22" s="8">
        <v>864.49</v>
      </c>
      <c r="N22" s="8">
        <v>893.02</v>
      </c>
      <c r="O22" s="8">
        <v>893.03</v>
      </c>
      <c r="P22" s="8">
        <v>893.02</v>
      </c>
      <c r="Q22" s="8">
        <v>893.02</v>
      </c>
      <c r="R22" s="8">
        <v>893.01</v>
      </c>
      <c r="S22" s="8">
        <v>446.51</v>
      </c>
      <c r="T22" s="8">
        <v>568.29</v>
      </c>
      <c r="U22" s="139">
        <f t="shared" si="0"/>
        <v>6344.38</v>
      </c>
      <c r="V22" s="38"/>
      <c r="W22" s="127" t="str">
        <f t="shared" si="1"/>
        <v>115404855911</v>
      </c>
      <c r="X22" s="132">
        <f>VLOOKUP(W22,Factors!$F$4:$H$6200,3,FALSE)</f>
        <v>0.11529999999999996</v>
      </c>
      <c r="Y22" s="127" t="str">
        <f>VLOOKUP(W22,Factors!$F$4:$H$6200,2,FALSE)</f>
        <v>Customers-All</v>
      </c>
      <c r="Z22" s="129">
        <f t="shared" si="2"/>
        <v>731.5070139999998</v>
      </c>
      <c r="AA22" s="129">
        <f t="shared" si="3"/>
        <v>5612.8729860000003</v>
      </c>
      <c r="AB22" s="129">
        <f t="shared" si="4"/>
        <v>6344.38</v>
      </c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</row>
    <row r="23" spans="1:62" s="126" customFormat="1" ht="15.75" thickBot="1" x14ac:dyDescent="0.3">
      <c r="A23" s="141" t="s">
        <v>886</v>
      </c>
      <c r="B23" s="4" t="s">
        <v>821</v>
      </c>
      <c r="C23" s="4" t="s">
        <v>822</v>
      </c>
      <c r="D23" s="4" t="s">
        <v>887</v>
      </c>
      <c r="E23" s="4" t="s">
        <v>888</v>
      </c>
      <c r="F23" s="4" t="s">
        <v>102</v>
      </c>
      <c r="G23" s="4" t="s">
        <v>103</v>
      </c>
      <c r="H23" s="4" t="s">
        <v>825</v>
      </c>
      <c r="I23" s="8">
        <v>116.58</v>
      </c>
      <c r="J23" s="7"/>
      <c r="K23" s="8">
        <v>-116.58</v>
      </c>
      <c r="L23" s="7"/>
      <c r="M23" s="7"/>
      <c r="N23" s="7"/>
      <c r="O23" s="7"/>
      <c r="P23" s="7"/>
      <c r="Q23" s="7"/>
      <c r="R23" s="7"/>
      <c r="S23" s="7"/>
      <c r="T23" s="8">
        <v>89.97</v>
      </c>
      <c r="U23" s="139">
        <f t="shared" si="0"/>
        <v>89.97</v>
      </c>
      <c r="V23" s="38"/>
      <c r="W23" s="127" t="str">
        <f t="shared" si="1"/>
        <v>115404855911</v>
      </c>
      <c r="X23" s="132">
        <f>VLOOKUP(W23,Factors!$F$4:$H$6200,3,FALSE)</f>
        <v>0.11529999999999996</v>
      </c>
      <c r="Y23" s="127" t="str">
        <f>VLOOKUP(W23,Factors!$F$4:$H$6200,2,FALSE)</f>
        <v>Customers-All</v>
      </c>
      <c r="Z23" s="129">
        <f t="shared" si="2"/>
        <v>10.373540999999996</v>
      </c>
      <c r="AA23" s="129">
        <f t="shared" si="3"/>
        <v>79.59645900000001</v>
      </c>
      <c r="AB23" s="129">
        <f t="shared" si="4"/>
        <v>89.97</v>
      </c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</row>
    <row r="24" spans="1:62" s="126" customFormat="1" ht="15.75" thickBot="1" x14ac:dyDescent="0.3">
      <c r="A24" s="141" t="s">
        <v>886</v>
      </c>
      <c r="B24" s="4" t="s">
        <v>821</v>
      </c>
      <c r="C24" s="4" t="s">
        <v>822</v>
      </c>
      <c r="D24" s="4" t="s">
        <v>887</v>
      </c>
      <c r="E24" s="4" t="s">
        <v>888</v>
      </c>
      <c r="F24" s="4" t="s">
        <v>82</v>
      </c>
      <c r="G24" s="4" t="s">
        <v>83</v>
      </c>
      <c r="H24" s="4" t="s">
        <v>825</v>
      </c>
      <c r="I24" s="11"/>
      <c r="J24" s="10">
        <v>7</v>
      </c>
      <c r="K24" s="10">
        <v>-7</v>
      </c>
      <c r="L24" s="11"/>
      <c r="M24" s="11"/>
      <c r="N24" s="11"/>
      <c r="O24" s="11"/>
      <c r="P24" s="11"/>
      <c r="Q24" s="11"/>
      <c r="R24" s="11"/>
      <c r="S24" s="11"/>
      <c r="T24" s="11"/>
      <c r="U24" s="139">
        <f t="shared" si="0"/>
        <v>0</v>
      </c>
      <c r="V24" s="38"/>
      <c r="W24" s="127" t="str">
        <f t="shared" si="1"/>
        <v>115404855911</v>
      </c>
      <c r="X24" s="132">
        <f>VLOOKUP(W24,Factors!$F$4:$H$6200,3,FALSE)</f>
        <v>0.11529999999999996</v>
      </c>
      <c r="Y24" s="127" t="str">
        <f>VLOOKUP(W24,Factors!$F$4:$H$6200,2,FALSE)</f>
        <v>Customers-All</v>
      </c>
      <c r="Z24" s="129">
        <f t="shared" si="2"/>
        <v>0</v>
      </c>
      <c r="AA24" s="129">
        <f t="shared" si="3"/>
        <v>0</v>
      </c>
      <c r="AB24" s="129">
        <f t="shared" si="4"/>
        <v>0</v>
      </c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</row>
    <row r="25" spans="1:62" s="126" customFormat="1" ht="15.75" thickBot="1" x14ac:dyDescent="0.3">
      <c r="A25" s="141" t="s">
        <v>886</v>
      </c>
      <c r="B25" s="4" t="s">
        <v>821</v>
      </c>
      <c r="C25" s="4" t="s">
        <v>822</v>
      </c>
      <c r="D25" s="4" t="s">
        <v>887</v>
      </c>
      <c r="E25" s="4" t="s">
        <v>888</v>
      </c>
      <c r="F25" s="4" t="s">
        <v>84</v>
      </c>
      <c r="G25" s="4" t="s">
        <v>85</v>
      </c>
      <c r="H25" s="4" t="s">
        <v>825</v>
      </c>
      <c r="I25" s="7"/>
      <c r="J25" s="7"/>
      <c r="K25" s="7"/>
      <c r="L25" s="7"/>
      <c r="M25" s="8">
        <v>85.36</v>
      </c>
      <c r="N25" s="7"/>
      <c r="O25" s="7"/>
      <c r="P25" s="7"/>
      <c r="Q25" s="7"/>
      <c r="R25" s="7"/>
      <c r="S25" s="7"/>
      <c r="T25" s="7"/>
      <c r="U25" s="139">
        <f t="shared" si="0"/>
        <v>85.36</v>
      </c>
      <c r="V25" s="38"/>
      <c r="W25" s="127" t="str">
        <f t="shared" si="1"/>
        <v>115404855911</v>
      </c>
      <c r="X25" s="132">
        <f>VLOOKUP(W25,Factors!$F$4:$H$6200,3,FALSE)</f>
        <v>0.11529999999999996</v>
      </c>
      <c r="Y25" s="127" t="str">
        <f>VLOOKUP(W25,Factors!$F$4:$H$6200,2,FALSE)</f>
        <v>Customers-All</v>
      </c>
      <c r="Z25" s="129">
        <f t="shared" si="2"/>
        <v>9.8420079999999963</v>
      </c>
      <c r="AA25" s="129">
        <f t="shared" si="3"/>
        <v>75.517992000000007</v>
      </c>
      <c r="AB25" s="129">
        <f t="shared" si="4"/>
        <v>85.36</v>
      </c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</row>
    <row r="26" spans="1:62" s="126" customFormat="1" ht="15.75" thickBot="1" x14ac:dyDescent="0.3">
      <c r="A26" s="141" t="s">
        <v>886</v>
      </c>
      <c r="B26" s="4" t="s">
        <v>821</v>
      </c>
      <c r="C26" s="4" t="s">
        <v>822</v>
      </c>
      <c r="D26" s="4" t="s">
        <v>887</v>
      </c>
      <c r="E26" s="4" t="s">
        <v>888</v>
      </c>
      <c r="F26" s="4" t="s">
        <v>164</v>
      </c>
      <c r="G26" s="4" t="s">
        <v>165</v>
      </c>
      <c r="H26" s="4" t="s">
        <v>825</v>
      </c>
      <c r="I26" s="11"/>
      <c r="J26" s="11"/>
      <c r="K26" s="10">
        <v>-150</v>
      </c>
      <c r="L26" s="11"/>
      <c r="M26" s="10">
        <v>95.09</v>
      </c>
      <c r="N26" s="11"/>
      <c r="O26" s="11"/>
      <c r="P26" s="11"/>
      <c r="Q26" s="11"/>
      <c r="R26" s="11"/>
      <c r="S26" s="11"/>
      <c r="T26" s="11"/>
      <c r="U26" s="139">
        <f t="shared" si="0"/>
        <v>-54.91</v>
      </c>
      <c r="V26" s="38"/>
      <c r="W26" s="127" t="str">
        <f t="shared" si="1"/>
        <v>115404855911</v>
      </c>
      <c r="X26" s="132">
        <f>VLOOKUP(W26,Factors!$F$4:$H$6200,3,FALSE)</f>
        <v>0.11529999999999996</v>
      </c>
      <c r="Y26" s="127" t="str">
        <f>VLOOKUP(W26,Factors!$F$4:$H$6200,2,FALSE)</f>
        <v>Customers-All</v>
      </c>
      <c r="Z26" s="129">
        <f t="shared" si="2"/>
        <v>-6.3311229999999972</v>
      </c>
      <c r="AA26" s="129">
        <f t="shared" si="3"/>
        <v>-48.578876999999999</v>
      </c>
      <c r="AB26" s="129">
        <f t="shared" si="4"/>
        <v>-54.91</v>
      </c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</row>
    <row r="27" spans="1:62" s="126" customFormat="1" ht="15.75" thickBot="1" x14ac:dyDescent="0.3">
      <c r="A27" s="141" t="s">
        <v>886</v>
      </c>
      <c r="B27" s="4" t="s">
        <v>821</v>
      </c>
      <c r="C27" s="4" t="s">
        <v>822</v>
      </c>
      <c r="D27" s="4" t="s">
        <v>887</v>
      </c>
      <c r="E27" s="4" t="s">
        <v>888</v>
      </c>
      <c r="F27" s="4" t="s">
        <v>86</v>
      </c>
      <c r="G27" s="4" t="s">
        <v>87</v>
      </c>
      <c r="H27" s="4" t="s">
        <v>825</v>
      </c>
      <c r="I27" s="7"/>
      <c r="J27" s="8">
        <v>306.22000000000003</v>
      </c>
      <c r="K27" s="7"/>
      <c r="L27" s="7"/>
      <c r="M27" s="7"/>
      <c r="N27" s="7"/>
      <c r="O27" s="7"/>
      <c r="P27" s="7"/>
      <c r="Q27" s="7"/>
      <c r="R27" s="7"/>
      <c r="S27" s="7"/>
      <c r="T27" s="7"/>
      <c r="U27" s="139">
        <f t="shared" si="0"/>
        <v>306.22000000000003</v>
      </c>
      <c r="V27" s="38"/>
      <c r="W27" s="127" t="str">
        <f t="shared" si="1"/>
        <v>115404855911</v>
      </c>
      <c r="X27" s="132">
        <f>VLOOKUP(W27,Factors!$F$4:$H$6200,3,FALSE)</f>
        <v>0.11529999999999996</v>
      </c>
      <c r="Y27" s="127" t="str">
        <f>VLOOKUP(W27,Factors!$F$4:$H$6200,2,FALSE)</f>
        <v>Customers-All</v>
      </c>
      <c r="Z27" s="129">
        <f t="shared" si="2"/>
        <v>35.307165999999988</v>
      </c>
      <c r="AA27" s="129">
        <f t="shared" si="3"/>
        <v>270.91283400000003</v>
      </c>
      <c r="AB27" s="129">
        <f t="shared" si="4"/>
        <v>306.22000000000003</v>
      </c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</row>
    <row r="28" spans="1:62" s="126" customFormat="1" ht="15.75" thickBot="1" x14ac:dyDescent="0.3">
      <c r="A28" s="141" t="s">
        <v>886</v>
      </c>
      <c r="B28" s="4" t="s">
        <v>889</v>
      </c>
      <c r="C28" s="4" t="s">
        <v>890</v>
      </c>
      <c r="D28" s="4" t="s">
        <v>887</v>
      </c>
      <c r="E28" s="4" t="s">
        <v>888</v>
      </c>
      <c r="F28" s="4" t="s">
        <v>110</v>
      </c>
      <c r="G28" s="4" t="s">
        <v>111</v>
      </c>
      <c r="H28" s="4" t="s">
        <v>825</v>
      </c>
      <c r="I28" s="8">
        <v>63.27</v>
      </c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139">
        <f t="shared" si="0"/>
        <v>63.27</v>
      </c>
      <c r="V28" s="38"/>
      <c r="W28" s="127" t="str">
        <f t="shared" si="1"/>
        <v>520204855911</v>
      </c>
      <c r="X28" s="132">
        <f>VLOOKUP(W28,Factors!$F$4:$H$6200,3,FALSE)</f>
        <v>0.11529999999999996</v>
      </c>
      <c r="Y28" s="127" t="str">
        <f>VLOOKUP(W28,Factors!$F$4:$H$6200,2,FALSE)</f>
        <v>customers-all</v>
      </c>
      <c r="Z28" s="129">
        <f t="shared" si="2"/>
        <v>7.295030999999998</v>
      </c>
      <c r="AA28" s="129">
        <f t="shared" si="3"/>
        <v>55.974969000000002</v>
      </c>
      <c r="AB28" s="129">
        <f t="shared" si="4"/>
        <v>63.269999999999996</v>
      </c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</row>
    <row r="29" spans="1:62" s="126" customFormat="1" ht="15.75" thickBot="1" x14ac:dyDescent="0.3">
      <c r="A29" s="141" t="s">
        <v>886</v>
      </c>
      <c r="B29" s="4" t="s">
        <v>889</v>
      </c>
      <c r="C29" s="4" t="s">
        <v>890</v>
      </c>
      <c r="D29" s="4" t="s">
        <v>887</v>
      </c>
      <c r="E29" s="4" t="s">
        <v>888</v>
      </c>
      <c r="F29" s="4" t="s">
        <v>112</v>
      </c>
      <c r="G29" s="4" t="s">
        <v>113</v>
      </c>
      <c r="H29" s="4" t="s">
        <v>825</v>
      </c>
      <c r="I29" s="10">
        <v>261.63</v>
      </c>
      <c r="J29" s="10">
        <v>261.62</v>
      </c>
      <c r="K29" s="10">
        <v>261.64</v>
      </c>
      <c r="L29" s="10">
        <v>261.62</v>
      </c>
      <c r="M29" s="10">
        <v>261.62</v>
      </c>
      <c r="N29" s="10">
        <v>270.26</v>
      </c>
      <c r="O29" s="10">
        <v>270.26</v>
      </c>
      <c r="P29" s="10">
        <v>270.25</v>
      </c>
      <c r="Q29" s="10">
        <v>270.26</v>
      </c>
      <c r="R29" s="10">
        <v>270.26</v>
      </c>
      <c r="S29" s="10">
        <v>270.25</v>
      </c>
      <c r="T29" s="10">
        <v>270.26</v>
      </c>
      <c r="U29" s="139">
        <f t="shared" si="0"/>
        <v>3199.9300000000003</v>
      </c>
      <c r="V29" s="38"/>
      <c r="W29" s="127" t="str">
        <f t="shared" si="1"/>
        <v>520204855911</v>
      </c>
      <c r="X29" s="132">
        <f>VLOOKUP(W29,Factors!$F$4:$H$6200,3,FALSE)</f>
        <v>0.11529999999999996</v>
      </c>
      <c r="Y29" s="127" t="str">
        <f>VLOOKUP(W29,Factors!$F$4:$H$6200,2,FALSE)</f>
        <v>customers-all</v>
      </c>
      <c r="Z29" s="129">
        <f t="shared" si="2"/>
        <v>368.95192899999989</v>
      </c>
      <c r="AA29" s="129">
        <f t="shared" si="3"/>
        <v>2830.9780710000005</v>
      </c>
      <c r="AB29" s="129">
        <f t="shared" si="4"/>
        <v>3199.9300000000003</v>
      </c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</row>
    <row r="30" spans="1:62" s="126" customFormat="1" ht="15.75" thickBot="1" x14ac:dyDescent="0.3">
      <c r="A30" s="141" t="s">
        <v>891</v>
      </c>
      <c r="B30" s="4" t="s">
        <v>314</v>
      </c>
      <c r="C30" s="4" t="s">
        <v>315</v>
      </c>
      <c r="D30" s="4" t="s">
        <v>894</v>
      </c>
      <c r="E30" s="4" t="s">
        <v>895</v>
      </c>
      <c r="F30" s="4" t="s">
        <v>128</v>
      </c>
      <c r="G30" s="4" t="s">
        <v>129</v>
      </c>
      <c r="H30" s="4" t="s">
        <v>440</v>
      </c>
      <c r="I30" s="11"/>
      <c r="J30" s="11"/>
      <c r="K30" s="11"/>
      <c r="L30" s="11"/>
      <c r="M30" s="11"/>
      <c r="N30" s="11"/>
      <c r="O30" s="10">
        <v>6.51</v>
      </c>
      <c r="P30" s="11"/>
      <c r="Q30" s="11"/>
      <c r="R30" s="11"/>
      <c r="S30" s="11"/>
      <c r="T30" s="11"/>
      <c r="U30" s="139">
        <f t="shared" si="0"/>
        <v>6.51</v>
      </c>
      <c r="V30" s="38"/>
      <c r="W30" s="127" t="str">
        <f t="shared" si="1"/>
        <v>113301505912</v>
      </c>
      <c r="X30" s="132">
        <f>VLOOKUP(W30,Factors!$F$4:$H$6200,3,FALSE)</f>
        <v>0.11529999999999996</v>
      </c>
      <c r="Y30" s="127" t="str">
        <f>VLOOKUP(W30,Factors!$F$4:$H$6200,2,FALSE)</f>
        <v>Customers-All</v>
      </c>
      <c r="Z30" s="129">
        <f t="shared" si="2"/>
        <v>0.75060299999999969</v>
      </c>
      <c r="AA30" s="129">
        <f t="shared" si="3"/>
        <v>5.7593969999999999</v>
      </c>
      <c r="AB30" s="129">
        <f t="shared" si="4"/>
        <v>6.51</v>
      </c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</row>
    <row r="31" spans="1:62" s="126" customFormat="1" ht="15.75" thickBot="1" x14ac:dyDescent="0.3">
      <c r="A31" s="141" t="s">
        <v>891</v>
      </c>
      <c r="B31" s="4" t="s">
        <v>314</v>
      </c>
      <c r="C31" s="4" t="s">
        <v>315</v>
      </c>
      <c r="D31" s="4" t="s">
        <v>894</v>
      </c>
      <c r="E31" s="4" t="s">
        <v>895</v>
      </c>
      <c r="F31" s="4" t="s">
        <v>132</v>
      </c>
      <c r="G31" s="4" t="s">
        <v>133</v>
      </c>
      <c r="H31" s="4" t="s">
        <v>440</v>
      </c>
      <c r="I31" s="8">
        <v>178.64</v>
      </c>
      <c r="J31" s="8">
        <v>29.58</v>
      </c>
      <c r="K31" s="8">
        <v>570.48</v>
      </c>
      <c r="L31" s="8">
        <v>71.92</v>
      </c>
      <c r="M31" s="8">
        <v>12.85</v>
      </c>
      <c r="N31" s="8">
        <v>123.68</v>
      </c>
      <c r="O31" s="7"/>
      <c r="P31" s="8">
        <v>70.150000000000006</v>
      </c>
      <c r="Q31" s="7"/>
      <c r="R31" s="7"/>
      <c r="S31" s="8">
        <v>4.03</v>
      </c>
      <c r="T31" s="7"/>
      <c r="U31" s="139">
        <f t="shared" si="0"/>
        <v>1061.3300000000002</v>
      </c>
      <c r="V31" s="38"/>
      <c r="W31" s="127" t="str">
        <f t="shared" si="1"/>
        <v>113301505912</v>
      </c>
      <c r="X31" s="132">
        <f>VLOOKUP(W31,Factors!$F$4:$H$6200,3,FALSE)</f>
        <v>0.11529999999999996</v>
      </c>
      <c r="Y31" s="127" t="str">
        <f>VLOOKUP(W31,Factors!$F$4:$H$6200,2,FALSE)</f>
        <v>Customers-All</v>
      </c>
      <c r="Z31" s="129">
        <f t="shared" si="2"/>
        <v>122.37134899999997</v>
      </c>
      <c r="AA31" s="129">
        <f t="shared" si="3"/>
        <v>938.95865100000015</v>
      </c>
      <c r="AB31" s="129">
        <f t="shared" si="4"/>
        <v>1061.3300000000002</v>
      </c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</row>
    <row r="32" spans="1:62" s="126" customFormat="1" ht="15.75" thickBot="1" x14ac:dyDescent="0.3">
      <c r="A32" s="141" t="s">
        <v>891</v>
      </c>
      <c r="B32" s="4" t="s">
        <v>314</v>
      </c>
      <c r="C32" s="4" t="s">
        <v>315</v>
      </c>
      <c r="D32" s="4" t="s">
        <v>894</v>
      </c>
      <c r="E32" s="4" t="s">
        <v>895</v>
      </c>
      <c r="F32" s="4" t="s">
        <v>98</v>
      </c>
      <c r="G32" s="4" t="s">
        <v>99</v>
      </c>
      <c r="H32" s="4" t="s">
        <v>440</v>
      </c>
      <c r="I32" s="11"/>
      <c r="J32" s="11"/>
      <c r="K32" s="11"/>
      <c r="L32" s="11"/>
      <c r="M32" s="11"/>
      <c r="N32" s="11"/>
      <c r="O32" s="11"/>
      <c r="P32" s="11"/>
      <c r="Q32" s="11"/>
      <c r="R32" s="10">
        <v>962.28</v>
      </c>
      <c r="S32" s="10">
        <v>-962.28</v>
      </c>
      <c r="T32" s="11"/>
      <c r="U32" s="139">
        <f t="shared" si="0"/>
        <v>0</v>
      </c>
      <c r="V32" s="38"/>
      <c r="W32" s="127" t="str">
        <f t="shared" si="1"/>
        <v>113301505912</v>
      </c>
      <c r="X32" s="132">
        <f>VLOOKUP(W32,Factors!$F$4:$H$6200,3,FALSE)</f>
        <v>0.11529999999999996</v>
      </c>
      <c r="Y32" s="127" t="str">
        <f>VLOOKUP(W32,Factors!$F$4:$H$6200,2,FALSE)</f>
        <v>Customers-All</v>
      </c>
      <c r="Z32" s="129">
        <f t="shared" si="2"/>
        <v>0</v>
      </c>
      <c r="AA32" s="129">
        <f t="shared" si="3"/>
        <v>0</v>
      </c>
      <c r="AB32" s="129">
        <f t="shared" si="4"/>
        <v>0</v>
      </c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</row>
    <row r="33" spans="1:62" s="126" customFormat="1" ht="15.75" thickBot="1" x14ac:dyDescent="0.3">
      <c r="A33" s="141" t="s">
        <v>891</v>
      </c>
      <c r="B33" s="4" t="s">
        <v>314</v>
      </c>
      <c r="C33" s="4" t="s">
        <v>315</v>
      </c>
      <c r="D33" s="4" t="s">
        <v>894</v>
      </c>
      <c r="E33" s="4" t="s">
        <v>895</v>
      </c>
      <c r="F33" s="4" t="s">
        <v>146</v>
      </c>
      <c r="G33" s="4" t="s">
        <v>147</v>
      </c>
      <c r="H33" s="4" t="s">
        <v>440</v>
      </c>
      <c r="I33" s="7"/>
      <c r="J33" s="7"/>
      <c r="K33" s="7"/>
      <c r="L33" s="7"/>
      <c r="M33" s="7"/>
      <c r="N33" s="7"/>
      <c r="O33" s="7"/>
      <c r="P33" s="7"/>
      <c r="Q33" s="8">
        <v>11</v>
      </c>
      <c r="R33" s="7"/>
      <c r="S33" s="7"/>
      <c r="T33" s="7"/>
      <c r="U33" s="139">
        <f t="shared" si="0"/>
        <v>11</v>
      </c>
      <c r="V33" s="38"/>
      <c r="W33" s="127" t="str">
        <f t="shared" si="1"/>
        <v>113301505912</v>
      </c>
      <c r="X33" s="132">
        <f>VLOOKUP(W33,Factors!$F$4:$H$6200,3,FALSE)</f>
        <v>0.11529999999999996</v>
      </c>
      <c r="Y33" s="127" t="str">
        <f>VLOOKUP(W33,Factors!$F$4:$H$6200,2,FALSE)</f>
        <v>Customers-All</v>
      </c>
      <c r="Z33" s="129">
        <f t="shared" si="2"/>
        <v>1.2682999999999995</v>
      </c>
      <c r="AA33" s="129">
        <f t="shared" si="3"/>
        <v>9.7317</v>
      </c>
      <c r="AB33" s="129">
        <f t="shared" si="4"/>
        <v>11</v>
      </c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</row>
    <row r="34" spans="1:62" s="126" customFormat="1" ht="15.75" thickBot="1" x14ac:dyDescent="0.3">
      <c r="A34" s="141" t="s">
        <v>891</v>
      </c>
      <c r="B34" s="4" t="s">
        <v>314</v>
      </c>
      <c r="C34" s="4" t="s">
        <v>315</v>
      </c>
      <c r="D34" s="4" t="s">
        <v>894</v>
      </c>
      <c r="E34" s="4" t="s">
        <v>895</v>
      </c>
      <c r="F34" s="4" t="s">
        <v>102</v>
      </c>
      <c r="G34" s="4" t="s">
        <v>103</v>
      </c>
      <c r="H34" s="4" t="s">
        <v>440</v>
      </c>
      <c r="I34" s="11"/>
      <c r="J34" s="10">
        <v>5.33</v>
      </c>
      <c r="K34" s="11"/>
      <c r="L34" s="11"/>
      <c r="M34" s="11"/>
      <c r="N34" s="11"/>
      <c r="O34" s="10">
        <v>57.37</v>
      </c>
      <c r="P34" s="11"/>
      <c r="Q34" s="11"/>
      <c r="R34" s="11"/>
      <c r="S34" s="11"/>
      <c r="T34" s="11"/>
      <c r="U34" s="139">
        <f t="shared" si="0"/>
        <v>62.699999999999996</v>
      </c>
      <c r="V34" s="38"/>
      <c r="W34" s="127" t="str">
        <f t="shared" si="1"/>
        <v>113301505912</v>
      </c>
      <c r="X34" s="132">
        <f>VLOOKUP(W34,Factors!$F$4:$H$6200,3,FALSE)</f>
        <v>0.11529999999999996</v>
      </c>
      <c r="Y34" s="127" t="str">
        <f>VLOOKUP(W34,Factors!$F$4:$H$6200,2,FALSE)</f>
        <v>Customers-All</v>
      </c>
      <c r="Z34" s="129">
        <f t="shared" si="2"/>
        <v>7.2293099999999972</v>
      </c>
      <c r="AA34" s="129">
        <f t="shared" si="3"/>
        <v>55.470689999999998</v>
      </c>
      <c r="AB34" s="129">
        <f t="shared" si="4"/>
        <v>62.699999999999996</v>
      </c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</row>
    <row r="35" spans="1:62" s="126" customFormat="1" ht="15.75" thickBot="1" x14ac:dyDescent="0.3">
      <c r="A35" s="141" t="s">
        <v>891</v>
      </c>
      <c r="B35" s="4" t="s">
        <v>314</v>
      </c>
      <c r="C35" s="4" t="s">
        <v>315</v>
      </c>
      <c r="D35" s="4" t="s">
        <v>894</v>
      </c>
      <c r="E35" s="4" t="s">
        <v>895</v>
      </c>
      <c r="F35" s="4" t="s">
        <v>116</v>
      </c>
      <c r="G35" s="4" t="s">
        <v>117</v>
      </c>
      <c r="H35" s="4" t="s">
        <v>440</v>
      </c>
      <c r="I35" s="7"/>
      <c r="J35" s="7"/>
      <c r="K35" s="7"/>
      <c r="L35" s="7"/>
      <c r="M35" s="7"/>
      <c r="N35" s="7"/>
      <c r="O35" s="7"/>
      <c r="P35" s="7"/>
      <c r="Q35" s="8">
        <v>11.5</v>
      </c>
      <c r="R35" s="7"/>
      <c r="S35" s="7"/>
      <c r="T35" s="7"/>
      <c r="U35" s="139">
        <f t="shared" si="0"/>
        <v>11.5</v>
      </c>
      <c r="V35" s="38"/>
      <c r="W35" s="127" t="str">
        <f t="shared" si="1"/>
        <v>113301505912</v>
      </c>
      <c r="X35" s="132">
        <f>VLOOKUP(W35,Factors!$F$4:$H$6200,3,FALSE)</f>
        <v>0.11529999999999996</v>
      </c>
      <c r="Y35" s="127" t="str">
        <f>VLOOKUP(W35,Factors!$F$4:$H$6200,2,FALSE)</f>
        <v>Customers-All</v>
      </c>
      <c r="Z35" s="129">
        <f t="shared" si="2"/>
        <v>1.3259499999999995</v>
      </c>
      <c r="AA35" s="129">
        <f t="shared" si="3"/>
        <v>10.174050000000001</v>
      </c>
      <c r="AB35" s="129">
        <f t="shared" si="4"/>
        <v>11.5</v>
      </c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</row>
    <row r="36" spans="1:62" s="126" customFormat="1" ht="15.75" thickBot="1" x14ac:dyDescent="0.3">
      <c r="A36" s="141" t="s">
        <v>891</v>
      </c>
      <c r="B36" s="4" t="s">
        <v>314</v>
      </c>
      <c r="C36" s="4" t="s">
        <v>315</v>
      </c>
      <c r="D36" s="4" t="s">
        <v>894</v>
      </c>
      <c r="E36" s="4" t="s">
        <v>895</v>
      </c>
      <c r="F36" s="4" t="s">
        <v>769</v>
      </c>
      <c r="G36" s="4" t="s">
        <v>770</v>
      </c>
      <c r="H36" s="4" t="s">
        <v>440</v>
      </c>
      <c r="I36" s="10">
        <v>687.5</v>
      </c>
      <c r="J36" s="11"/>
      <c r="K36" s="10">
        <v>1544</v>
      </c>
      <c r="L36" s="10">
        <v>412</v>
      </c>
      <c r="M36" s="11"/>
      <c r="N36" s="10">
        <v>13.24</v>
      </c>
      <c r="O36" s="10">
        <v>293.52999999999997</v>
      </c>
      <c r="P36" s="11"/>
      <c r="Q36" s="10">
        <v>1503.02</v>
      </c>
      <c r="R36" s="11"/>
      <c r="S36" s="11"/>
      <c r="T36" s="11"/>
      <c r="U36" s="139">
        <f t="shared" si="0"/>
        <v>4453.2899999999991</v>
      </c>
      <c r="V36" s="38"/>
      <c r="W36" s="127" t="str">
        <f t="shared" si="1"/>
        <v>113301505912</v>
      </c>
      <c r="X36" s="132">
        <f>VLOOKUP(W36,Factors!$F$4:$H$6200,3,FALSE)</f>
        <v>0.11529999999999996</v>
      </c>
      <c r="Y36" s="127" t="str">
        <f>VLOOKUP(W36,Factors!$F$4:$H$6200,2,FALSE)</f>
        <v>Customers-All</v>
      </c>
      <c r="Z36" s="129">
        <f t="shared" si="2"/>
        <v>513.46433699999966</v>
      </c>
      <c r="AA36" s="129">
        <f t="shared" si="3"/>
        <v>3939.8256629999996</v>
      </c>
      <c r="AB36" s="129">
        <f t="shared" si="4"/>
        <v>4453.2899999999991</v>
      </c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</row>
    <row r="37" spans="1:62" s="126" customFormat="1" ht="15.75" thickBot="1" x14ac:dyDescent="0.3">
      <c r="A37" s="141" t="s">
        <v>891</v>
      </c>
      <c r="B37" s="4" t="s">
        <v>314</v>
      </c>
      <c r="C37" s="4" t="s">
        <v>315</v>
      </c>
      <c r="D37" s="4" t="s">
        <v>894</v>
      </c>
      <c r="E37" s="4" t="s">
        <v>895</v>
      </c>
      <c r="F37" s="4" t="s">
        <v>82</v>
      </c>
      <c r="G37" s="4" t="s">
        <v>83</v>
      </c>
      <c r="H37" s="4" t="s">
        <v>440</v>
      </c>
      <c r="I37" s="7"/>
      <c r="J37" s="8">
        <v>15</v>
      </c>
      <c r="K37" s="8">
        <v>7.5</v>
      </c>
      <c r="L37" s="7"/>
      <c r="M37" s="8">
        <v>7.5</v>
      </c>
      <c r="N37" s="8">
        <v>15</v>
      </c>
      <c r="O37" s="7"/>
      <c r="P37" s="7"/>
      <c r="Q37" s="7"/>
      <c r="R37" s="7"/>
      <c r="S37" s="7"/>
      <c r="T37" s="7"/>
      <c r="U37" s="139">
        <f t="shared" si="0"/>
        <v>45</v>
      </c>
      <c r="V37" s="38"/>
      <c r="W37" s="127" t="str">
        <f t="shared" si="1"/>
        <v>113301505912</v>
      </c>
      <c r="X37" s="132">
        <f>VLOOKUP(W37,Factors!$F$4:$H$6200,3,FALSE)</f>
        <v>0.11529999999999996</v>
      </c>
      <c r="Y37" s="127" t="str">
        <f>VLOOKUP(W37,Factors!$F$4:$H$6200,2,FALSE)</f>
        <v>Customers-All</v>
      </c>
      <c r="Z37" s="129">
        <f t="shared" si="2"/>
        <v>5.1884999999999977</v>
      </c>
      <c r="AA37" s="129">
        <f t="shared" si="3"/>
        <v>39.811500000000002</v>
      </c>
      <c r="AB37" s="129">
        <f t="shared" si="4"/>
        <v>45</v>
      </c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</row>
    <row r="38" spans="1:62" s="126" customFormat="1" ht="15.75" thickBot="1" x14ac:dyDescent="0.3">
      <c r="A38" s="141" t="s">
        <v>891</v>
      </c>
      <c r="B38" s="4" t="s">
        <v>314</v>
      </c>
      <c r="C38" s="4" t="s">
        <v>315</v>
      </c>
      <c r="D38" s="4" t="s">
        <v>894</v>
      </c>
      <c r="E38" s="4" t="s">
        <v>895</v>
      </c>
      <c r="F38" s="4" t="s">
        <v>773</v>
      </c>
      <c r="G38" s="4" t="s">
        <v>774</v>
      </c>
      <c r="H38" s="4" t="s">
        <v>440</v>
      </c>
      <c r="I38" s="11"/>
      <c r="J38" s="11"/>
      <c r="K38" s="10">
        <v>216</v>
      </c>
      <c r="L38" s="11"/>
      <c r="M38" s="11"/>
      <c r="N38" s="11"/>
      <c r="O38" s="11"/>
      <c r="P38" s="11"/>
      <c r="Q38" s="11"/>
      <c r="R38" s="11"/>
      <c r="S38" s="11"/>
      <c r="T38" s="11"/>
      <c r="U38" s="139">
        <f t="shared" si="0"/>
        <v>216</v>
      </c>
      <c r="V38" s="38"/>
      <c r="W38" s="127" t="str">
        <f t="shared" si="1"/>
        <v>113301505912</v>
      </c>
      <c r="X38" s="132">
        <f>VLOOKUP(W38,Factors!$F$4:$H$6200,3,FALSE)</f>
        <v>0.11529999999999996</v>
      </c>
      <c r="Y38" s="127" t="str">
        <f>VLOOKUP(W38,Factors!$F$4:$H$6200,2,FALSE)</f>
        <v>Customers-All</v>
      </c>
      <c r="Z38" s="129">
        <f t="shared" si="2"/>
        <v>24.904799999999991</v>
      </c>
      <c r="AA38" s="129">
        <f t="shared" si="3"/>
        <v>191.09520000000001</v>
      </c>
      <c r="AB38" s="129">
        <f t="shared" si="4"/>
        <v>216</v>
      </c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</row>
    <row r="39" spans="1:62" s="126" customFormat="1" ht="15.75" thickBot="1" x14ac:dyDescent="0.3">
      <c r="A39" s="141" t="s">
        <v>891</v>
      </c>
      <c r="B39" s="4" t="s">
        <v>314</v>
      </c>
      <c r="C39" s="4" t="s">
        <v>315</v>
      </c>
      <c r="D39" s="4" t="s">
        <v>894</v>
      </c>
      <c r="E39" s="4" t="s">
        <v>895</v>
      </c>
      <c r="F39" s="4" t="s">
        <v>84</v>
      </c>
      <c r="G39" s="4" t="s">
        <v>85</v>
      </c>
      <c r="H39" s="4" t="s">
        <v>440</v>
      </c>
      <c r="I39" s="7"/>
      <c r="J39" s="8">
        <v>30.55</v>
      </c>
      <c r="K39" s="8">
        <v>18.899999999999999</v>
      </c>
      <c r="L39" s="7"/>
      <c r="M39" s="8">
        <v>53.8</v>
      </c>
      <c r="N39" s="7"/>
      <c r="O39" s="7"/>
      <c r="P39" s="7"/>
      <c r="Q39" s="7"/>
      <c r="R39" s="7"/>
      <c r="S39" s="8">
        <v>958.25</v>
      </c>
      <c r="T39" s="7"/>
      <c r="U39" s="139">
        <f t="shared" si="0"/>
        <v>1061.5</v>
      </c>
      <c r="V39" s="38"/>
      <c r="W39" s="127" t="str">
        <f t="shared" si="1"/>
        <v>113301505912</v>
      </c>
      <c r="X39" s="132">
        <f>VLOOKUP(W39,Factors!$F$4:$H$6200,3,FALSE)</f>
        <v>0.11529999999999996</v>
      </c>
      <c r="Y39" s="127" t="str">
        <f>VLOOKUP(W39,Factors!$F$4:$H$6200,2,FALSE)</f>
        <v>Customers-All</v>
      </c>
      <c r="Z39" s="129">
        <f t="shared" si="2"/>
        <v>122.39094999999996</v>
      </c>
      <c r="AA39" s="129">
        <f t="shared" si="3"/>
        <v>939.10905000000002</v>
      </c>
      <c r="AB39" s="129">
        <f t="shared" si="4"/>
        <v>1061.5</v>
      </c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</row>
    <row r="40" spans="1:62" s="126" customFormat="1" ht="15.75" thickBot="1" x14ac:dyDescent="0.3">
      <c r="A40" s="141" t="s">
        <v>891</v>
      </c>
      <c r="B40" s="4" t="s">
        <v>314</v>
      </c>
      <c r="C40" s="4" t="s">
        <v>315</v>
      </c>
      <c r="D40" s="4" t="s">
        <v>894</v>
      </c>
      <c r="E40" s="4" t="s">
        <v>895</v>
      </c>
      <c r="F40" s="4" t="s">
        <v>162</v>
      </c>
      <c r="G40" s="4" t="s">
        <v>163</v>
      </c>
      <c r="H40" s="4" t="s">
        <v>440</v>
      </c>
      <c r="I40" s="10">
        <v>99.41</v>
      </c>
      <c r="J40" s="10">
        <v>183.34</v>
      </c>
      <c r="K40" s="10">
        <v>-183.34</v>
      </c>
      <c r="L40" s="10">
        <v>193.7</v>
      </c>
      <c r="M40" s="10">
        <v>50</v>
      </c>
      <c r="N40" s="10">
        <v>97.43</v>
      </c>
      <c r="O40" s="11"/>
      <c r="P40" s="11"/>
      <c r="Q40" s="11"/>
      <c r="R40" s="11"/>
      <c r="S40" s="11"/>
      <c r="T40" s="11"/>
      <c r="U40" s="139">
        <f t="shared" si="0"/>
        <v>440.54</v>
      </c>
      <c r="V40" s="38"/>
      <c r="W40" s="127" t="str">
        <f t="shared" si="1"/>
        <v>113301505912</v>
      </c>
      <c r="X40" s="132">
        <f>VLOOKUP(W40,Factors!$F$4:$H$6200,3,FALSE)</f>
        <v>0.11529999999999996</v>
      </c>
      <c r="Y40" s="127" t="str">
        <f>VLOOKUP(W40,Factors!$F$4:$H$6200,2,FALSE)</f>
        <v>Customers-All</v>
      </c>
      <c r="Z40" s="129">
        <f t="shared" si="2"/>
        <v>50.794261999999982</v>
      </c>
      <c r="AA40" s="129">
        <f t="shared" si="3"/>
        <v>389.74573800000002</v>
      </c>
      <c r="AB40" s="129">
        <f t="shared" si="4"/>
        <v>440.54</v>
      </c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</row>
    <row r="41" spans="1:62" s="131" customFormat="1" ht="15.75" thickBot="1" x14ac:dyDescent="0.3">
      <c r="A41" s="141" t="s">
        <v>891</v>
      </c>
      <c r="B41" s="4" t="s">
        <v>314</v>
      </c>
      <c r="C41" s="4" t="s">
        <v>315</v>
      </c>
      <c r="D41" s="4" t="s">
        <v>894</v>
      </c>
      <c r="E41" s="4" t="s">
        <v>895</v>
      </c>
      <c r="F41" s="4" t="s">
        <v>308</v>
      </c>
      <c r="G41" s="4" t="s">
        <v>309</v>
      </c>
      <c r="H41" s="4" t="s">
        <v>440</v>
      </c>
      <c r="I41" s="7"/>
      <c r="J41" s="7"/>
      <c r="K41" s="7"/>
      <c r="L41" s="8">
        <v>35.36</v>
      </c>
      <c r="M41" s="7"/>
      <c r="N41" s="7"/>
      <c r="O41" s="7"/>
      <c r="P41" s="7"/>
      <c r="Q41" s="7"/>
      <c r="R41" s="7"/>
      <c r="S41" s="7"/>
      <c r="T41" s="7"/>
      <c r="U41" s="139">
        <f t="shared" si="0"/>
        <v>35.36</v>
      </c>
      <c r="V41" s="38"/>
      <c r="W41" s="127" t="str">
        <f t="shared" si="1"/>
        <v>113301505912</v>
      </c>
      <c r="X41" s="132">
        <f>VLOOKUP(W41,Factors!$F$4:$H$6200,3,FALSE)</f>
        <v>0.11529999999999996</v>
      </c>
      <c r="Y41" s="127" t="str">
        <f>VLOOKUP(W41,Factors!$F$4:$H$6200,2,FALSE)</f>
        <v>Customers-All</v>
      </c>
      <c r="Z41" s="129">
        <f t="shared" si="2"/>
        <v>4.0770079999999984</v>
      </c>
      <c r="AA41" s="129">
        <f t="shared" si="3"/>
        <v>31.282992</v>
      </c>
      <c r="AB41" s="129">
        <f t="shared" si="4"/>
        <v>35.36</v>
      </c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</row>
    <row r="42" spans="1:62" s="126" customFormat="1" ht="15.75" thickBot="1" x14ac:dyDescent="0.3">
      <c r="A42" s="141" t="s">
        <v>891</v>
      </c>
      <c r="B42" s="4" t="s">
        <v>314</v>
      </c>
      <c r="C42" s="4" t="s">
        <v>315</v>
      </c>
      <c r="D42" s="4" t="s">
        <v>898</v>
      </c>
      <c r="E42" s="4" t="s">
        <v>899</v>
      </c>
      <c r="F42" s="4" t="s">
        <v>98</v>
      </c>
      <c r="G42" s="4" t="s">
        <v>99</v>
      </c>
      <c r="H42" s="4" t="s">
        <v>900</v>
      </c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0">
        <v>433.43</v>
      </c>
      <c r="T42" s="14">
        <v>0</v>
      </c>
      <c r="U42" s="139">
        <f t="shared" si="0"/>
        <v>433.43</v>
      </c>
      <c r="V42" s="38"/>
      <c r="W42" s="127" t="str">
        <f t="shared" si="1"/>
        <v>113304940912</v>
      </c>
      <c r="X42" s="132">
        <f>VLOOKUP(W42,Factors!$F$4:$H$6200,3,FALSE)</f>
        <v>0.11529999999999996</v>
      </c>
      <c r="Y42" s="127" t="str">
        <f>VLOOKUP(W42,Factors!$F$4:$H$6200,2,FALSE)</f>
        <v>customers-all</v>
      </c>
      <c r="Z42" s="129">
        <f t="shared" si="2"/>
        <v>49.974478999999981</v>
      </c>
      <c r="AA42" s="129">
        <f t="shared" si="3"/>
        <v>383.45552100000003</v>
      </c>
      <c r="AB42" s="129">
        <f t="shared" si="4"/>
        <v>433.43</v>
      </c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</row>
    <row r="43" spans="1:62" s="126" customFormat="1" ht="15.75" thickBot="1" x14ac:dyDescent="0.3">
      <c r="A43" s="141" t="s">
        <v>891</v>
      </c>
      <c r="B43" s="4" t="s">
        <v>314</v>
      </c>
      <c r="C43" s="4" t="s">
        <v>315</v>
      </c>
      <c r="D43" s="4" t="s">
        <v>892</v>
      </c>
      <c r="E43" s="4" t="s">
        <v>893</v>
      </c>
      <c r="F43" s="4" t="s">
        <v>110</v>
      </c>
      <c r="G43" s="4" t="s">
        <v>111</v>
      </c>
      <c r="H43" s="4" t="s">
        <v>781</v>
      </c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0">
        <v>60.64</v>
      </c>
      <c r="T43" s="11"/>
      <c r="U43" s="139">
        <f t="shared" si="0"/>
        <v>60.64</v>
      </c>
      <c r="V43" s="38"/>
      <c r="W43" s="127" t="str">
        <f t="shared" si="1"/>
        <v>113305015912</v>
      </c>
      <c r="X43" s="132">
        <f>VLOOKUP(W43,Factors!$F$4:$H$6200,3,FALSE)</f>
        <v>0.11529999999999996</v>
      </c>
      <c r="Y43" s="127" t="str">
        <f>VLOOKUP(W43,Factors!$F$4:$H$6200,2,FALSE)</f>
        <v>Customers-All</v>
      </c>
      <c r="Z43" s="129">
        <f t="shared" si="2"/>
        <v>6.9917919999999976</v>
      </c>
      <c r="AA43" s="129">
        <f t="shared" si="3"/>
        <v>53.648208000000004</v>
      </c>
      <c r="AB43" s="129">
        <f t="shared" si="4"/>
        <v>60.64</v>
      </c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</row>
    <row r="44" spans="1:62" s="126" customFormat="1" ht="15.75" thickBot="1" x14ac:dyDescent="0.3">
      <c r="A44" s="141" t="s">
        <v>891</v>
      </c>
      <c r="B44" s="4" t="s">
        <v>314</v>
      </c>
      <c r="C44" s="4" t="s">
        <v>315</v>
      </c>
      <c r="D44" s="4" t="s">
        <v>892</v>
      </c>
      <c r="E44" s="4" t="s">
        <v>893</v>
      </c>
      <c r="F44" s="4" t="s">
        <v>112</v>
      </c>
      <c r="G44" s="4" t="s">
        <v>113</v>
      </c>
      <c r="H44" s="4" t="s">
        <v>781</v>
      </c>
      <c r="I44" s="8">
        <v>1033.31</v>
      </c>
      <c r="J44" s="8">
        <v>1037.53</v>
      </c>
      <c r="K44" s="8">
        <v>1037.53</v>
      </c>
      <c r="L44" s="8">
        <v>1037.53</v>
      </c>
      <c r="M44" s="8">
        <v>1037.51</v>
      </c>
      <c r="N44" s="8">
        <v>1065.0999999999999</v>
      </c>
      <c r="O44" s="8">
        <v>1085.73</v>
      </c>
      <c r="P44" s="8">
        <v>875.32</v>
      </c>
      <c r="Q44" s="8">
        <v>875.32</v>
      </c>
      <c r="R44" s="8">
        <v>875.31</v>
      </c>
      <c r="S44" s="8">
        <v>875.31</v>
      </c>
      <c r="T44" s="8">
        <v>721.34</v>
      </c>
      <c r="U44" s="139">
        <f t="shared" si="0"/>
        <v>11556.839999999998</v>
      </c>
      <c r="V44" s="38"/>
      <c r="W44" s="127" t="str">
        <f t="shared" si="1"/>
        <v>113305015912</v>
      </c>
      <c r="X44" s="132">
        <f>VLOOKUP(W44,Factors!$F$4:$H$6200,3,FALSE)</f>
        <v>0.11529999999999996</v>
      </c>
      <c r="Y44" s="127" t="str">
        <f>VLOOKUP(W44,Factors!$F$4:$H$6200,2,FALSE)</f>
        <v>Customers-All</v>
      </c>
      <c r="Z44" s="129">
        <f t="shared" si="2"/>
        <v>1332.5036519999994</v>
      </c>
      <c r="AA44" s="129">
        <f t="shared" si="3"/>
        <v>10224.336347999999</v>
      </c>
      <c r="AB44" s="129">
        <f t="shared" si="4"/>
        <v>11556.839999999998</v>
      </c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</row>
    <row r="45" spans="1:62" s="126" customFormat="1" ht="15.75" thickBot="1" x14ac:dyDescent="0.3">
      <c r="A45" s="141" t="s">
        <v>891</v>
      </c>
      <c r="B45" s="4" t="s">
        <v>314</v>
      </c>
      <c r="C45" s="4" t="s">
        <v>315</v>
      </c>
      <c r="D45" s="4" t="s">
        <v>892</v>
      </c>
      <c r="E45" s="4" t="s">
        <v>893</v>
      </c>
      <c r="F45" s="4" t="s">
        <v>132</v>
      </c>
      <c r="G45" s="4" t="s">
        <v>133</v>
      </c>
      <c r="H45" s="4" t="s">
        <v>781</v>
      </c>
      <c r="I45" s="8">
        <v>306.98</v>
      </c>
      <c r="J45" s="7"/>
      <c r="K45" s="8">
        <v>444.28</v>
      </c>
      <c r="L45" s="7"/>
      <c r="M45" s="7"/>
      <c r="N45" s="8">
        <v>504.6</v>
      </c>
      <c r="O45" s="7"/>
      <c r="P45" s="7"/>
      <c r="Q45" s="7"/>
      <c r="R45" s="8">
        <v>37.380000000000003</v>
      </c>
      <c r="S45" s="7"/>
      <c r="T45" s="8">
        <v>144.91</v>
      </c>
      <c r="U45" s="139">
        <f t="shared" si="0"/>
        <v>1438.1500000000003</v>
      </c>
      <c r="V45" s="38"/>
      <c r="W45" s="127" t="str">
        <f t="shared" si="1"/>
        <v>113305015912</v>
      </c>
      <c r="X45" s="132">
        <f>VLOOKUP(W45,Factors!$F$4:$H$6200,3,FALSE)</f>
        <v>0.11529999999999996</v>
      </c>
      <c r="Y45" s="127" t="str">
        <f>VLOOKUP(W45,Factors!$F$4:$H$6200,2,FALSE)</f>
        <v>Customers-All</v>
      </c>
      <c r="Z45" s="129">
        <f t="shared" si="2"/>
        <v>165.81869499999996</v>
      </c>
      <c r="AA45" s="129">
        <f t="shared" si="3"/>
        <v>1272.3313050000004</v>
      </c>
      <c r="AB45" s="129">
        <f t="shared" si="4"/>
        <v>1438.1500000000003</v>
      </c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</row>
    <row r="46" spans="1:62" s="126" customFormat="1" ht="15.75" thickBot="1" x14ac:dyDescent="0.3">
      <c r="A46" s="141" t="s">
        <v>891</v>
      </c>
      <c r="B46" s="4" t="s">
        <v>314</v>
      </c>
      <c r="C46" s="4" t="s">
        <v>315</v>
      </c>
      <c r="D46" s="4" t="s">
        <v>892</v>
      </c>
      <c r="E46" s="4" t="s">
        <v>893</v>
      </c>
      <c r="F46" s="4" t="s">
        <v>98</v>
      </c>
      <c r="G46" s="4" t="s">
        <v>99</v>
      </c>
      <c r="H46" s="4" t="s">
        <v>781</v>
      </c>
      <c r="I46" s="11"/>
      <c r="J46" s="11"/>
      <c r="K46" s="11"/>
      <c r="L46" s="11"/>
      <c r="M46" s="11"/>
      <c r="N46" s="11"/>
      <c r="O46" s="11"/>
      <c r="P46" s="11"/>
      <c r="Q46" s="11"/>
      <c r="R46" s="10">
        <v>362.4</v>
      </c>
      <c r="S46" s="10">
        <v>586.67999999999995</v>
      </c>
      <c r="T46" s="10">
        <v>1654.44</v>
      </c>
      <c r="U46" s="139">
        <f t="shared" si="0"/>
        <v>2603.52</v>
      </c>
      <c r="V46" s="38"/>
      <c r="W46" s="127" t="str">
        <f t="shared" si="1"/>
        <v>113305015912</v>
      </c>
      <c r="X46" s="132">
        <f>VLOOKUP(W46,Factors!$F$4:$H$6200,3,FALSE)</f>
        <v>0.11529999999999996</v>
      </c>
      <c r="Y46" s="127" t="str">
        <f>VLOOKUP(W46,Factors!$F$4:$H$6200,2,FALSE)</f>
        <v>Customers-All</v>
      </c>
      <c r="Z46" s="129">
        <f t="shared" si="2"/>
        <v>300.18585599999989</v>
      </c>
      <c r="AA46" s="129">
        <f t="shared" si="3"/>
        <v>2303.3341439999999</v>
      </c>
      <c r="AB46" s="129">
        <f t="shared" si="4"/>
        <v>2603.52</v>
      </c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</row>
    <row r="47" spans="1:62" s="126" customFormat="1" ht="15.75" thickBot="1" x14ac:dyDescent="0.3">
      <c r="A47" s="141" t="s">
        <v>891</v>
      </c>
      <c r="B47" s="4" t="s">
        <v>314</v>
      </c>
      <c r="C47" s="4" t="s">
        <v>315</v>
      </c>
      <c r="D47" s="4" t="s">
        <v>892</v>
      </c>
      <c r="E47" s="4" t="s">
        <v>893</v>
      </c>
      <c r="F47" s="4" t="s">
        <v>235</v>
      </c>
      <c r="G47" s="4" t="s">
        <v>236</v>
      </c>
      <c r="H47" s="4" t="s">
        <v>781</v>
      </c>
      <c r="I47" s="7"/>
      <c r="J47" s="7"/>
      <c r="K47" s="7"/>
      <c r="L47" s="7"/>
      <c r="M47" s="7"/>
      <c r="N47" s="7"/>
      <c r="O47" s="7"/>
      <c r="P47" s="7"/>
      <c r="Q47" s="7"/>
      <c r="R47" s="8">
        <v>9.99</v>
      </c>
      <c r="S47" s="7"/>
      <c r="T47" s="7"/>
      <c r="U47" s="139">
        <f t="shared" si="0"/>
        <v>9.99</v>
      </c>
      <c r="V47" s="38"/>
      <c r="W47" s="127" t="str">
        <f t="shared" si="1"/>
        <v>113305015912</v>
      </c>
      <c r="X47" s="132">
        <f>VLOOKUP(W47,Factors!$F$4:$H$6200,3,FALSE)</f>
        <v>0.11529999999999996</v>
      </c>
      <c r="Y47" s="127" t="str">
        <f>VLOOKUP(W47,Factors!$F$4:$H$6200,2,FALSE)</f>
        <v>Customers-All</v>
      </c>
      <c r="Z47" s="129">
        <f t="shared" si="2"/>
        <v>1.1518469999999996</v>
      </c>
      <c r="AA47" s="129">
        <f t="shared" si="3"/>
        <v>8.8381530000000001</v>
      </c>
      <c r="AB47" s="129">
        <f t="shared" si="4"/>
        <v>9.99</v>
      </c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</row>
    <row r="48" spans="1:62" s="126" customFormat="1" ht="15.75" thickBot="1" x14ac:dyDescent="0.3">
      <c r="A48" s="141" t="s">
        <v>891</v>
      </c>
      <c r="B48" s="4" t="s">
        <v>314</v>
      </c>
      <c r="C48" s="4" t="s">
        <v>315</v>
      </c>
      <c r="D48" s="4" t="s">
        <v>892</v>
      </c>
      <c r="E48" s="4" t="s">
        <v>893</v>
      </c>
      <c r="F48" s="4" t="s">
        <v>84</v>
      </c>
      <c r="G48" s="4" t="s">
        <v>85</v>
      </c>
      <c r="H48" s="4" t="s">
        <v>781</v>
      </c>
      <c r="I48" s="10">
        <v>15.3</v>
      </c>
      <c r="J48" s="11"/>
      <c r="K48" s="11"/>
      <c r="L48" s="11"/>
      <c r="M48" s="10">
        <v>38.5</v>
      </c>
      <c r="N48" s="10">
        <v>8.6999999999999993</v>
      </c>
      <c r="O48" s="11"/>
      <c r="P48" s="11"/>
      <c r="Q48" s="11"/>
      <c r="R48" s="10">
        <v>55.78</v>
      </c>
      <c r="S48" s="11"/>
      <c r="T48" s="10">
        <v>20.04</v>
      </c>
      <c r="U48" s="139">
        <f t="shared" si="0"/>
        <v>138.32</v>
      </c>
      <c r="V48" s="38"/>
      <c r="W48" s="127" t="str">
        <f t="shared" si="1"/>
        <v>113305015912</v>
      </c>
      <c r="X48" s="132">
        <f>VLOOKUP(W48,Factors!$F$4:$H$6200,3,FALSE)</f>
        <v>0.11529999999999996</v>
      </c>
      <c r="Y48" s="127" t="str">
        <f>VLOOKUP(W48,Factors!$F$4:$H$6200,2,FALSE)</f>
        <v>Customers-All</v>
      </c>
      <c r="Z48" s="129">
        <f t="shared" si="2"/>
        <v>15.948295999999994</v>
      </c>
      <c r="AA48" s="129">
        <f t="shared" si="3"/>
        <v>122.37170399999999</v>
      </c>
      <c r="AB48" s="129">
        <f t="shared" si="4"/>
        <v>138.32</v>
      </c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</row>
    <row r="49" spans="1:62" s="126" customFormat="1" ht="15.75" thickBot="1" x14ac:dyDescent="0.3">
      <c r="A49" s="141" t="s">
        <v>891</v>
      </c>
      <c r="B49" s="4" t="s">
        <v>314</v>
      </c>
      <c r="C49" s="4" t="s">
        <v>315</v>
      </c>
      <c r="D49" s="4" t="s">
        <v>892</v>
      </c>
      <c r="E49" s="4" t="s">
        <v>893</v>
      </c>
      <c r="F49" s="4" t="s">
        <v>164</v>
      </c>
      <c r="G49" s="4" t="s">
        <v>165</v>
      </c>
      <c r="H49" s="4" t="s">
        <v>781</v>
      </c>
      <c r="I49" s="7"/>
      <c r="J49" s="7"/>
      <c r="K49" s="8">
        <v>99</v>
      </c>
      <c r="L49" s="8">
        <v>43.98</v>
      </c>
      <c r="M49" s="8">
        <v>185.46</v>
      </c>
      <c r="N49" s="7"/>
      <c r="O49" s="7"/>
      <c r="P49" s="7"/>
      <c r="Q49" s="7"/>
      <c r="R49" s="7"/>
      <c r="S49" s="7"/>
      <c r="T49" s="7"/>
      <c r="U49" s="139">
        <f t="shared" si="0"/>
        <v>328.44</v>
      </c>
      <c r="V49" s="38"/>
      <c r="W49" s="127" t="str">
        <f t="shared" si="1"/>
        <v>113305015912</v>
      </c>
      <c r="X49" s="132">
        <f>VLOOKUP(W49,Factors!$F$4:$H$6200,3,FALSE)</f>
        <v>0.11529999999999996</v>
      </c>
      <c r="Y49" s="127" t="str">
        <f>VLOOKUP(W49,Factors!$F$4:$H$6200,2,FALSE)</f>
        <v>Customers-All</v>
      </c>
      <c r="Z49" s="129">
        <f t="shared" si="2"/>
        <v>37.869131999999986</v>
      </c>
      <c r="AA49" s="129">
        <f t="shared" si="3"/>
        <v>290.57086800000002</v>
      </c>
      <c r="AB49" s="129">
        <f t="shared" si="4"/>
        <v>328.44</v>
      </c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</row>
    <row r="50" spans="1:62" s="126" customFormat="1" ht="15.75" thickBot="1" x14ac:dyDescent="0.3">
      <c r="A50" s="141" t="s">
        <v>891</v>
      </c>
      <c r="B50" s="4" t="s">
        <v>314</v>
      </c>
      <c r="C50" s="4" t="s">
        <v>315</v>
      </c>
      <c r="D50" s="4" t="s">
        <v>892</v>
      </c>
      <c r="E50" s="4" t="s">
        <v>893</v>
      </c>
      <c r="F50" s="4" t="s">
        <v>86</v>
      </c>
      <c r="G50" s="4" t="s">
        <v>87</v>
      </c>
      <c r="H50" s="4" t="s">
        <v>781</v>
      </c>
      <c r="I50" s="11"/>
      <c r="J50" s="11"/>
      <c r="K50" s="10">
        <v>411.5</v>
      </c>
      <c r="L50" s="11"/>
      <c r="M50" s="11"/>
      <c r="N50" s="11"/>
      <c r="O50" s="11"/>
      <c r="P50" s="11"/>
      <c r="Q50" s="11"/>
      <c r="R50" s="11"/>
      <c r="S50" s="11"/>
      <c r="T50" s="11"/>
      <c r="U50" s="139">
        <f t="shared" si="0"/>
        <v>411.5</v>
      </c>
      <c r="V50" s="38"/>
      <c r="W50" s="127" t="str">
        <f t="shared" si="1"/>
        <v>113305015912</v>
      </c>
      <c r="X50" s="132">
        <f>VLOOKUP(W50,Factors!$F$4:$H$6200,3,FALSE)</f>
        <v>0.11529999999999996</v>
      </c>
      <c r="Y50" s="127" t="str">
        <f>VLOOKUP(W50,Factors!$F$4:$H$6200,2,FALSE)</f>
        <v>Customers-All</v>
      </c>
      <c r="Z50" s="129">
        <f t="shared" si="2"/>
        <v>47.445949999999982</v>
      </c>
      <c r="AA50" s="129">
        <f t="shared" si="3"/>
        <v>364.05405000000002</v>
      </c>
      <c r="AB50" s="129">
        <f t="shared" si="4"/>
        <v>411.5</v>
      </c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</row>
    <row r="51" spans="1:62" s="126" customFormat="1" ht="15.75" thickBot="1" x14ac:dyDescent="0.3">
      <c r="A51" s="141" t="s">
        <v>891</v>
      </c>
      <c r="B51" s="4" t="s">
        <v>314</v>
      </c>
      <c r="C51" s="4" t="s">
        <v>315</v>
      </c>
      <c r="D51" s="4" t="s">
        <v>892</v>
      </c>
      <c r="E51" s="4" t="s">
        <v>893</v>
      </c>
      <c r="F51" s="4" t="s">
        <v>76</v>
      </c>
      <c r="G51" s="4" t="s">
        <v>77</v>
      </c>
      <c r="H51" s="4" t="s">
        <v>781</v>
      </c>
      <c r="I51" s="8">
        <v>3803.33</v>
      </c>
      <c r="J51" s="8">
        <v>1832.48</v>
      </c>
      <c r="K51" s="8">
        <v>2838.4</v>
      </c>
      <c r="L51" s="7"/>
      <c r="M51" s="8">
        <v>3892.45</v>
      </c>
      <c r="N51" s="8">
        <v>3621.42</v>
      </c>
      <c r="O51" s="8">
        <v>2741.4</v>
      </c>
      <c r="P51" s="8">
        <v>1419.66</v>
      </c>
      <c r="Q51" s="8">
        <v>2839.32</v>
      </c>
      <c r="R51" s="8">
        <v>129.06</v>
      </c>
      <c r="S51" s="7"/>
      <c r="T51" s="7"/>
      <c r="U51" s="139">
        <f t="shared" si="0"/>
        <v>23117.52</v>
      </c>
      <c r="V51" s="38"/>
      <c r="W51" s="127" t="str">
        <f t="shared" si="1"/>
        <v>113305015912</v>
      </c>
      <c r="X51" s="132">
        <f>VLOOKUP(W51,Factors!$F$4:$H$6200,3,FALSE)</f>
        <v>0.11529999999999996</v>
      </c>
      <c r="Y51" s="127" t="str">
        <f>VLOOKUP(W51,Factors!$F$4:$H$6200,2,FALSE)</f>
        <v>Customers-All</v>
      </c>
      <c r="Z51" s="129">
        <f t="shared" si="2"/>
        <v>2665.4500559999992</v>
      </c>
      <c r="AA51" s="129">
        <f t="shared" si="3"/>
        <v>20452.069944000003</v>
      </c>
      <c r="AB51" s="129">
        <f t="shared" si="4"/>
        <v>23117.52</v>
      </c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</row>
    <row r="52" spans="1:62" s="126" customFormat="1" ht="15.75" thickBot="1" x14ac:dyDescent="0.3">
      <c r="A52" s="141" t="s">
        <v>891</v>
      </c>
      <c r="B52" s="4" t="s">
        <v>314</v>
      </c>
      <c r="C52" s="4" t="s">
        <v>315</v>
      </c>
      <c r="D52" s="4" t="s">
        <v>892</v>
      </c>
      <c r="E52" s="4" t="s">
        <v>893</v>
      </c>
      <c r="F52" s="4" t="s">
        <v>192</v>
      </c>
      <c r="G52" s="4" t="s">
        <v>193</v>
      </c>
      <c r="H52" s="4" t="s">
        <v>781</v>
      </c>
      <c r="I52" s="10">
        <v>-11339.25</v>
      </c>
      <c r="J52" s="10">
        <v>-6791.63</v>
      </c>
      <c r="K52" s="10">
        <v>-6904.89</v>
      </c>
      <c r="L52" s="10">
        <v>-7764.07</v>
      </c>
      <c r="M52" s="10">
        <v>-10082.83</v>
      </c>
      <c r="N52" s="10">
        <v>-10139.719999999999</v>
      </c>
      <c r="O52" s="10">
        <v>-10642.1</v>
      </c>
      <c r="P52" s="10">
        <v>-5420.1</v>
      </c>
      <c r="Q52" s="10">
        <v>-10065.91</v>
      </c>
      <c r="R52" s="10">
        <v>-3871.5</v>
      </c>
      <c r="S52" s="10">
        <v>-5226.54</v>
      </c>
      <c r="T52" s="10">
        <v>-4194.13</v>
      </c>
      <c r="U52" s="139">
        <f t="shared" si="0"/>
        <v>-92442.67</v>
      </c>
      <c r="V52" s="38"/>
      <c r="W52" s="127" t="str">
        <f t="shared" si="1"/>
        <v>113305015912</v>
      </c>
      <c r="X52" s="132">
        <f>VLOOKUP(W52,Factors!$F$4:$H$6200,3,FALSE)</f>
        <v>0.11529999999999996</v>
      </c>
      <c r="Y52" s="127" t="str">
        <f>VLOOKUP(W52,Factors!$F$4:$H$6200,2,FALSE)</f>
        <v>Customers-All</v>
      </c>
      <c r="Z52" s="129">
        <f t="shared" si="2"/>
        <v>-10658.639850999996</v>
      </c>
      <c r="AA52" s="129">
        <f t="shared" si="3"/>
        <v>-81784.030148999998</v>
      </c>
      <c r="AB52" s="129">
        <f t="shared" si="4"/>
        <v>-92442.67</v>
      </c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</row>
    <row r="53" spans="1:62" s="126" customFormat="1" ht="15.75" thickBot="1" x14ac:dyDescent="0.3">
      <c r="A53" s="141" t="s">
        <v>891</v>
      </c>
      <c r="B53" s="4" t="s">
        <v>314</v>
      </c>
      <c r="C53" s="4" t="s">
        <v>315</v>
      </c>
      <c r="D53" s="4" t="s">
        <v>901</v>
      </c>
      <c r="E53" s="4" t="s">
        <v>902</v>
      </c>
      <c r="F53" s="4" t="s">
        <v>112</v>
      </c>
      <c r="G53" s="4" t="s">
        <v>113</v>
      </c>
      <c r="H53" s="4" t="s">
        <v>784</v>
      </c>
      <c r="I53" s="10">
        <v>1686.85</v>
      </c>
      <c r="J53" s="10">
        <v>1686.86</v>
      </c>
      <c r="K53" s="10">
        <v>1686.85</v>
      </c>
      <c r="L53" s="10">
        <v>1686.88</v>
      </c>
      <c r="M53" s="10">
        <v>1686.85</v>
      </c>
      <c r="N53" s="10">
        <v>1743.71</v>
      </c>
      <c r="O53" s="10">
        <v>1743.72</v>
      </c>
      <c r="P53" s="10">
        <v>1743.71</v>
      </c>
      <c r="Q53" s="10">
        <v>1743.73</v>
      </c>
      <c r="R53" s="10">
        <v>1743.71</v>
      </c>
      <c r="S53" s="10">
        <v>1743.71</v>
      </c>
      <c r="T53" s="10">
        <v>1743.71</v>
      </c>
      <c r="U53" s="139">
        <f t="shared" si="0"/>
        <v>20640.289999999997</v>
      </c>
      <c r="V53" s="38"/>
      <c r="W53" s="127" t="str">
        <f t="shared" si="1"/>
        <v>113305020912</v>
      </c>
      <c r="X53" s="132">
        <f>VLOOKUP(W53,Factors!$F$4:$H$6200,3,FALSE)</f>
        <v>0.11529999999999996</v>
      </c>
      <c r="Y53" s="127" t="str">
        <f>VLOOKUP(W53,Factors!$F$4:$H$6200,2,FALSE)</f>
        <v>Customers-All</v>
      </c>
      <c r="Z53" s="129">
        <f t="shared" si="2"/>
        <v>2379.8254369999986</v>
      </c>
      <c r="AA53" s="129">
        <f t="shared" si="3"/>
        <v>18260.464562999998</v>
      </c>
      <c r="AB53" s="129">
        <f t="shared" si="4"/>
        <v>20640.289999999997</v>
      </c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</row>
    <row r="54" spans="1:62" s="126" customFormat="1" ht="15.75" thickBot="1" x14ac:dyDescent="0.3">
      <c r="A54" s="141" t="s">
        <v>891</v>
      </c>
      <c r="B54" s="4" t="s">
        <v>314</v>
      </c>
      <c r="C54" s="4" t="s">
        <v>315</v>
      </c>
      <c r="D54" s="4" t="s">
        <v>901</v>
      </c>
      <c r="E54" s="4" t="s">
        <v>902</v>
      </c>
      <c r="F54" s="4" t="s">
        <v>132</v>
      </c>
      <c r="G54" s="4" t="s">
        <v>133</v>
      </c>
      <c r="H54" s="4" t="s">
        <v>784</v>
      </c>
      <c r="I54" s="10">
        <v>394.4</v>
      </c>
      <c r="J54" s="10">
        <v>251.72</v>
      </c>
      <c r="K54" s="10">
        <v>367.64</v>
      </c>
      <c r="L54" s="10">
        <v>275.5</v>
      </c>
      <c r="M54" s="10">
        <v>269.10000000000002</v>
      </c>
      <c r="N54" s="10">
        <v>838.36</v>
      </c>
      <c r="O54" s="11"/>
      <c r="P54" s="11"/>
      <c r="Q54" s="11"/>
      <c r="R54" s="11"/>
      <c r="S54" s="11"/>
      <c r="T54" s="11"/>
      <c r="U54" s="139">
        <f t="shared" si="0"/>
        <v>2396.7200000000003</v>
      </c>
      <c r="V54" s="38"/>
      <c r="W54" s="127" t="str">
        <f t="shared" si="1"/>
        <v>113305020912</v>
      </c>
      <c r="X54" s="132">
        <f>VLOOKUP(W54,Factors!$F$4:$H$6200,3,FALSE)</f>
        <v>0.11529999999999996</v>
      </c>
      <c r="Y54" s="127" t="str">
        <f>VLOOKUP(W54,Factors!$F$4:$H$6200,2,FALSE)</f>
        <v>Customers-All</v>
      </c>
      <c r="Z54" s="129">
        <f t="shared" si="2"/>
        <v>276.34181599999994</v>
      </c>
      <c r="AA54" s="129">
        <f t="shared" si="3"/>
        <v>2120.3781840000001</v>
      </c>
      <c r="AB54" s="129">
        <f t="shared" si="4"/>
        <v>2396.7200000000003</v>
      </c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</row>
    <row r="55" spans="1:62" s="126" customFormat="1" ht="15.75" thickBot="1" x14ac:dyDescent="0.3">
      <c r="A55" s="141" t="s">
        <v>891</v>
      </c>
      <c r="B55" s="4" t="s">
        <v>314</v>
      </c>
      <c r="C55" s="4" t="s">
        <v>315</v>
      </c>
      <c r="D55" s="4" t="s">
        <v>901</v>
      </c>
      <c r="E55" s="4" t="s">
        <v>902</v>
      </c>
      <c r="F55" s="4" t="s">
        <v>134</v>
      </c>
      <c r="G55" s="4" t="s">
        <v>135</v>
      </c>
      <c r="H55" s="4" t="s">
        <v>784</v>
      </c>
      <c r="I55" s="8">
        <v>10</v>
      </c>
      <c r="J55" s="7"/>
      <c r="K55" s="7"/>
      <c r="L55" s="8">
        <v>4050</v>
      </c>
      <c r="M55" s="8">
        <v>10</v>
      </c>
      <c r="N55" s="7"/>
      <c r="O55" s="7"/>
      <c r="P55" s="7"/>
      <c r="Q55" s="7"/>
      <c r="R55" s="7"/>
      <c r="S55" s="7"/>
      <c r="T55" s="7"/>
      <c r="U55" s="139">
        <f t="shared" si="0"/>
        <v>4070</v>
      </c>
      <c r="V55" s="38"/>
      <c r="W55" s="127" t="str">
        <f t="shared" si="1"/>
        <v>113305020912</v>
      </c>
      <c r="X55" s="132">
        <f>VLOOKUP(W55,Factors!$F$4:$H$6200,3,FALSE)</f>
        <v>0.11529999999999996</v>
      </c>
      <c r="Y55" s="127" t="str">
        <f>VLOOKUP(W55,Factors!$F$4:$H$6200,2,FALSE)</f>
        <v>Customers-All</v>
      </c>
      <c r="Z55" s="129">
        <f t="shared" si="2"/>
        <v>469.27099999999984</v>
      </c>
      <c r="AA55" s="129">
        <f t="shared" si="3"/>
        <v>3600.7290000000003</v>
      </c>
      <c r="AB55" s="129">
        <f t="shared" si="4"/>
        <v>4070</v>
      </c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</row>
    <row r="56" spans="1:62" s="126" customFormat="1" ht="15.75" thickBot="1" x14ac:dyDescent="0.3">
      <c r="A56" s="141" t="s">
        <v>891</v>
      </c>
      <c r="B56" s="4" t="s">
        <v>314</v>
      </c>
      <c r="C56" s="4" t="s">
        <v>315</v>
      </c>
      <c r="D56" s="4" t="s">
        <v>901</v>
      </c>
      <c r="E56" s="4" t="s">
        <v>902</v>
      </c>
      <c r="F56" s="4" t="s">
        <v>98</v>
      </c>
      <c r="G56" s="4" t="s">
        <v>99</v>
      </c>
      <c r="H56" s="4" t="s">
        <v>784</v>
      </c>
      <c r="I56" s="11"/>
      <c r="J56" s="11"/>
      <c r="K56" s="11"/>
      <c r="L56" s="11"/>
      <c r="M56" s="11"/>
      <c r="N56" s="11"/>
      <c r="O56" s="11"/>
      <c r="P56" s="11"/>
      <c r="Q56" s="11"/>
      <c r="R56" s="10">
        <v>169</v>
      </c>
      <c r="S56" s="14">
        <v>0</v>
      </c>
      <c r="T56" s="14">
        <v>0</v>
      </c>
      <c r="U56" s="139">
        <f t="shared" si="0"/>
        <v>169</v>
      </c>
      <c r="V56" s="38"/>
      <c r="W56" s="127" t="str">
        <f t="shared" si="1"/>
        <v>113305020912</v>
      </c>
      <c r="X56" s="132">
        <f>VLOOKUP(W56,Factors!$F$4:$H$6200,3,FALSE)</f>
        <v>0.11529999999999996</v>
      </c>
      <c r="Y56" s="127" t="str">
        <f>VLOOKUP(W56,Factors!$F$4:$H$6200,2,FALSE)</f>
        <v>Customers-All</v>
      </c>
      <c r="Z56" s="129">
        <f t="shared" si="2"/>
        <v>19.485699999999994</v>
      </c>
      <c r="AA56" s="129">
        <f t="shared" si="3"/>
        <v>149.51429999999999</v>
      </c>
      <c r="AB56" s="129">
        <f t="shared" si="4"/>
        <v>169</v>
      </c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</row>
    <row r="57" spans="1:62" s="131" customFormat="1" ht="15.75" thickBot="1" x14ac:dyDescent="0.3">
      <c r="A57" s="141" t="s">
        <v>891</v>
      </c>
      <c r="B57" s="4" t="s">
        <v>314</v>
      </c>
      <c r="C57" s="4" t="s">
        <v>315</v>
      </c>
      <c r="D57" s="4" t="s">
        <v>901</v>
      </c>
      <c r="E57" s="4" t="s">
        <v>902</v>
      </c>
      <c r="F57" s="4" t="s">
        <v>146</v>
      </c>
      <c r="G57" s="4" t="s">
        <v>147</v>
      </c>
      <c r="H57" s="4" t="s">
        <v>784</v>
      </c>
      <c r="I57" s="7"/>
      <c r="J57" s="8">
        <v>22800</v>
      </c>
      <c r="K57" s="8">
        <v>-22800</v>
      </c>
      <c r="L57" s="8">
        <v>66960</v>
      </c>
      <c r="M57" s="7"/>
      <c r="N57" s="7"/>
      <c r="O57" s="8">
        <v>19200</v>
      </c>
      <c r="P57" s="7"/>
      <c r="Q57" s="7"/>
      <c r="R57" s="8">
        <v>64800</v>
      </c>
      <c r="S57" s="7"/>
      <c r="T57" s="7"/>
      <c r="U57" s="139">
        <f t="shared" si="0"/>
        <v>150960</v>
      </c>
      <c r="V57" s="38"/>
      <c r="W57" s="127" t="str">
        <f t="shared" si="1"/>
        <v>113305020912</v>
      </c>
      <c r="X57" s="132">
        <f>VLOOKUP(W57,Factors!$F$4:$H$6200,3,FALSE)</f>
        <v>0.11529999999999996</v>
      </c>
      <c r="Y57" s="127" t="str">
        <f>VLOOKUP(W57,Factors!$F$4:$H$6200,2,FALSE)</f>
        <v>Customers-All</v>
      </c>
      <c r="Z57" s="129">
        <f t="shared" si="2"/>
        <v>17405.687999999995</v>
      </c>
      <c r="AA57" s="129">
        <f t="shared" si="3"/>
        <v>133554.31200000001</v>
      </c>
      <c r="AB57" s="129">
        <f t="shared" si="4"/>
        <v>150960</v>
      </c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</row>
    <row r="58" spans="1:62" s="131" customFormat="1" ht="15.75" thickBot="1" x14ac:dyDescent="0.3">
      <c r="A58" s="141" t="s">
        <v>891</v>
      </c>
      <c r="B58" s="4" t="s">
        <v>314</v>
      </c>
      <c r="C58" s="4" t="s">
        <v>315</v>
      </c>
      <c r="D58" s="4" t="s">
        <v>901</v>
      </c>
      <c r="E58" s="4" t="s">
        <v>902</v>
      </c>
      <c r="F58" s="4" t="s">
        <v>445</v>
      </c>
      <c r="G58" s="4" t="s">
        <v>446</v>
      </c>
      <c r="H58" s="4" t="s">
        <v>784</v>
      </c>
      <c r="I58" s="11"/>
      <c r="J58" s="10">
        <v>134671</v>
      </c>
      <c r="K58" s="10">
        <v>1850</v>
      </c>
      <c r="L58" s="11"/>
      <c r="M58" s="11"/>
      <c r="N58" s="10">
        <v>106300</v>
      </c>
      <c r="O58" s="10">
        <v>44235</v>
      </c>
      <c r="P58" s="10">
        <v>600</v>
      </c>
      <c r="Q58" s="11"/>
      <c r="R58" s="10">
        <v>38934</v>
      </c>
      <c r="S58" s="11"/>
      <c r="T58" s="10">
        <v>750</v>
      </c>
      <c r="U58" s="139">
        <f t="shared" si="0"/>
        <v>327340</v>
      </c>
      <c r="V58" s="38"/>
      <c r="W58" s="127" t="str">
        <f t="shared" si="1"/>
        <v>113305020912</v>
      </c>
      <c r="X58" s="132">
        <f>VLOOKUP(W58,Factors!$F$4:$H$6200,3,FALSE)</f>
        <v>0.11529999999999996</v>
      </c>
      <c r="Y58" s="127" t="str">
        <f>VLOOKUP(W58,Factors!$F$4:$H$6200,2,FALSE)</f>
        <v>Customers-All</v>
      </c>
      <c r="Z58" s="129">
        <f t="shared" si="2"/>
        <v>37742.301999999989</v>
      </c>
      <c r="AA58" s="129">
        <f t="shared" si="3"/>
        <v>289597.69800000003</v>
      </c>
      <c r="AB58" s="129">
        <f t="shared" si="4"/>
        <v>327340</v>
      </c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</row>
    <row r="59" spans="1:62" s="131" customFormat="1" ht="15.75" thickBot="1" x14ac:dyDescent="0.3">
      <c r="A59" s="141" t="s">
        <v>891</v>
      </c>
      <c r="B59" s="4" t="s">
        <v>314</v>
      </c>
      <c r="C59" s="4" t="s">
        <v>315</v>
      </c>
      <c r="D59" s="4" t="s">
        <v>901</v>
      </c>
      <c r="E59" s="4" t="s">
        <v>902</v>
      </c>
      <c r="F59" s="4" t="s">
        <v>116</v>
      </c>
      <c r="G59" s="4" t="s">
        <v>117</v>
      </c>
      <c r="H59" s="4" t="s">
        <v>784</v>
      </c>
      <c r="I59" s="7"/>
      <c r="J59" s="8">
        <v>65.040000000000006</v>
      </c>
      <c r="K59" s="8">
        <v>25.24</v>
      </c>
      <c r="L59" s="8">
        <v>12.63</v>
      </c>
      <c r="M59" s="7"/>
      <c r="N59" s="8">
        <v>14.86</v>
      </c>
      <c r="O59" s="7"/>
      <c r="P59" s="7"/>
      <c r="Q59" s="7"/>
      <c r="R59" s="7"/>
      <c r="S59" s="7"/>
      <c r="T59" s="7"/>
      <c r="U59" s="139">
        <f t="shared" si="0"/>
        <v>117.77</v>
      </c>
      <c r="V59" s="38"/>
      <c r="W59" s="127" t="str">
        <f t="shared" si="1"/>
        <v>113305020912</v>
      </c>
      <c r="X59" s="132">
        <f>VLOOKUP(W59,Factors!$F$4:$H$6200,3,FALSE)</f>
        <v>0.11529999999999996</v>
      </c>
      <c r="Y59" s="127" t="str">
        <f>VLOOKUP(W59,Factors!$F$4:$H$6200,2,FALSE)</f>
        <v>Customers-All</v>
      </c>
      <c r="Z59" s="129">
        <f t="shared" si="2"/>
        <v>13.578880999999994</v>
      </c>
      <c r="AA59" s="129">
        <f t="shared" si="3"/>
        <v>104.191119</v>
      </c>
      <c r="AB59" s="129">
        <f t="shared" si="4"/>
        <v>117.77</v>
      </c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</row>
    <row r="60" spans="1:62" s="131" customFormat="1" ht="15.75" thickBot="1" x14ac:dyDescent="0.3">
      <c r="A60" s="141" t="s">
        <v>891</v>
      </c>
      <c r="B60" s="4" t="s">
        <v>314</v>
      </c>
      <c r="C60" s="4" t="s">
        <v>315</v>
      </c>
      <c r="D60" s="4" t="s">
        <v>901</v>
      </c>
      <c r="E60" s="4" t="s">
        <v>902</v>
      </c>
      <c r="F60" s="4" t="s">
        <v>769</v>
      </c>
      <c r="G60" s="4" t="s">
        <v>770</v>
      </c>
      <c r="H60" s="4" t="s">
        <v>784</v>
      </c>
      <c r="I60" s="10">
        <v>4050</v>
      </c>
      <c r="J60" s="10">
        <v>722</v>
      </c>
      <c r="K60" s="10">
        <v>634.4</v>
      </c>
      <c r="L60" s="10">
        <v>359.92</v>
      </c>
      <c r="M60" s="10">
        <v>329.85</v>
      </c>
      <c r="N60" s="10">
        <v>30</v>
      </c>
      <c r="O60" s="11"/>
      <c r="P60" s="11"/>
      <c r="Q60" s="11"/>
      <c r="R60" s="11"/>
      <c r="S60" s="11"/>
      <c r="T60" s="11"/>
      <c r="U60" s="139">
        <f t="shared" si="0"/>
        <v>6126.17</v>
      </c>
      <c r="V60" s="38"/>
      <c r="W60" s="127" t="str">
        <f t="shared" si="1"/>
        <v>113305020912</v>
      </c>
      <c r="X60" s="132">
        <f>VLOOKUP(W60,Factors!$F$4:$H$6200,3,FALSE)</f>
        <v>0.11529999999999996</v>
      </c>
      <c r="Y60" s="127" t="str">
        <f>VLOOKUP(W60,Factors!$F$4:$H$6200,2,FALSE)</f>
        <v>Customers-All</v>
      </c>
      <c r="Z60" s="129">
        <f t="shared" si="2"/>
        <v>706.34740099999976</v>
      </c>
      <c r="AA60" s="129">
        <f t="shared" si="3"/>
        <v>5419.8225990000001</v>
      </c>
      <c r="AB60" s="129">
        <f t="shared" si="4"/>
        <v>6126.17</v>
      </c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</row>
    <row r="61" spans="1:62" s="126" customFormat="1" ht="15.75" thickBot="1" x14ac:dyDescent="0.3">
      <c r="A61" s="141" t="s">
        <v>891</v>
      </c>
      <c r="B61" s="4" t="s">
        <v>314</v>
      </c>
      <c r="C61" s="4" t="s">
        <v>315</v>
      </c>
      <c r="D61" s="4" t="s">
        <v>901</v>
      </c>
      <c r="E61" s="4" t="s">
        <v>902</v>
      </c>
      <c r="F61" s="4" t="s">
        <v>82</v>
      </c>
      <c r="G61" s="4" t="s">
        <v>83</v>
      </c>
      <c r="H61" s="4" t="s">
        <v>784</v>
      </c>
      <c r="I61" s="8">
        <v>18</v>
      </c>
      <c r="J61" s="8">
        <v>48.5</v>
      </c>
      <c r="K61" s="8">
        <v>1.5</v>
      </c>
      <c r="L61" s="8">
        <v>38</v>
      </c>
      <c r="M61" s="7"/>
      <c r="N61" s="8">
        <v>72</v>
      </c>
      <c r="O61" s="7"/>
      <c r="P61" s="7"/>
      <c r="Q61" s="7"/>
      <c r="R61" s="7"/>
      <c r="S61" s="7"/>
      <c r="T61" s="7"/>
      <c r="U61" s="139">
        <f t="shared" si="0"/>
        <v>178</v>
      </c>
      <c r="V61" s="38"/>
      <c r="W61" s="127" t="str">
        <f t="shared" si="1"/>
        <v>113305020912</v>
      </c>
      <c r="X61" s="132">
        <f>VLOOKUP(W61,Factors!$F$4:$H$6200,3,FALSE)</f>
        <v>0.11529999999999996</v>
      </c>
      <c r="Y61" s="127" t="str">
        <f>VLOOKUP(W61,Factors!$F$4:$H$6200,2,FALSE)</f>
        <v>Customers-All</v>
      </c>
      <c r="Z61" s="129">
        <f t="shared" si="2"/>
        <v>20.523399999999992</v>
      </c>
      <c r="AA61" s="129">
        <f t="shared" si="3"/>
        <v>157.47660000000002</v>
      </c>
      <c r="AB61" s="129">
        <f t="shared" si="4"/>
        <v>178</v>
      </c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</row>
    <row r="62" spans="1:62" s="126" customFormat="1" ht="15.75" thickBot="1" x14ac:dyDescent="0.3">
      <c r="A62" s="141" t="s">
        <v>891</v>
      </c>
      <c r="B62" s="4" t="s">
        <v>314</v>
      </c>
      <c r="C62" s="4" t="s">
        <v>315</v>
      </c>
      <c r="D62" s="4" t="s">
        <v>901</v>
      </c>
      <c r="E62" s="4" t="s">
        <v>902</v>
      </c>
      <c r="F62" s="4" t="s">
        <v>771</v>
      </c>
      <c r="G62" s="4" t="s">
        <v>772</v>
      </c>
      <c r="H62" s="4" t="s">
        <v>784</v>
      </c>
      <c r="I62" s="10">
        <v>7845.71</v>
      </c>
      <c r="J62" s="10">
        <v>1037.5999999999999</v>
      </c>
      <c r="K62" s="10">
        <v>4441.25</v>
      </c>
      <c r="L62" s="10">
        <v>2799</v>
      </c>
      <c r="M62" s="10">
        <v>1018.75</v>
      </c>
      <c r="N62" s="10">
        <v>250</v>
      </c>
      <c r="O62" s="11"/>
      <c r="P62" s="10">
        <v>1999</v>
      </c>
      <c r="Q62" s="11"/>
      <c r="R62" s="11"/>
      <c r="S62" s="11"/>
      <c r="T62" s="11"/>
      <c r="U62" s="139">
        <f t="shared" si="0"/>
        <v>19391.309999999998</v>
      </c>
      <c r="V62" s="38"/>
      <c r="W62" s="127" t="str">
        <f t="shared" si="1"/>
        <v>113305020912</v>
      </c>
      <c r="X62" s="132">
        <f>VLOOKUP(W62,Factors!$F$4:$H$6200,3,FALSE)</f>
        <v>0.11529999999999996</v>
      </c>
      <c r="Y62" s="127" t="str">
        <f>VLOOKUP(W62,Factors!$F$4:$H$6200,2,FALSE)</f>
        <v>Customers-All</v>
      </c>
      <c r="Z62" s="129">
        <f t="shared" si="2"/>
        <v>2235.8180429999989</v>
      </c>
      <c r="AA62" s="129">
        <f t="shared" si="3"/>
        <v>17155.491956999998</v>
      </c>
      <c r="AB62" s="129">
        <f t="shared" si="4"/>
        <v>19391.309999999998</v>
      </c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</row>
    <row r="63" spans="1:62" s="126" customFormat="1" ht="15.75" thickBot="1" x14ac:dyDescent="0.3">
      <c r="A63" s="141" t="s">
        <v>891</v>
      </c>
      <c r="B63" s="4" t="s">
        <v>314</v>
      </c>
      <c r="C63" s="4" t="s">
        <v>315</v>
      </c>
      <c r="D63" s="4" t="s">
        <v>901</v>
      </c>
      <c r="E63" s="4" t="s">
        <v>902</v>
      </c>
      <c r="F63" s="4" t="s">
        <v>809</v>
      </c>
      <c r="G63" s="4" t="s">
        <v>810</v>
      </c>
      <c r="H63" s="4" t="s">
        <v>784</v>
      </c>
      <c r="I63" s="8">
        <v>-908</v>
      </c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139">
        <f t="shared" si="0"/>
        <v>-908</v>
      </c>
      <c r="V63" s="38"/>
      <c r="W63" s="127" t="str">
        <f t="shared" si="1"/>
        <v>113305020912</v>
      </c>
      <c r="X63" s="132">
        <f>VLOOKUP(W63,Factors!$F$4:$H$6200,3,FALSE)</f>
        <v>0.11529999999999996</v>
      </c>
      <c r="Y63" s="127" t="str">
        <f>VLOOKUP(W63,Factors!$F$4:$H$6200,2,FALSE)</f>
        <v>Customers-All</v>
      </c>
      <c r="Z63" s="129">
        <f t="shared" si="2"/>
        <v>-104.69239999999996</v>
      </c>
      <c r="AA63" s="129">
        <f t="shared" si="3"/>
        <v>-803.30760000000009</v>
      </c>
      <c r="AB63" s="129">
        <f t="shared" si="4"/>
        <v>-908</v>
      </c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</row>
    <row r="64" spans="1:62" s="126" customFormat="1" ht="15.75" thickBot="1" x14ac:dyDescent="0.3">
      <c r="A64" s="141" t="s">
        <v>891</v>
      </c>
      <c r="B64" s="4" t="s">
        <v>314</v>
      </c>
      <c r="C64" s="4" t="s">
        <v>315</v>
      </c>
      <c r="D64" s="4" t="s">
        <v>901</v>
      </c>
      <c r="E64" s="4" t="s">
        <v>902</v>
      </c>
      <c r="F64" s="4" t="s">
        <v>84</v>
      </c>
      <c r="G64" s="4" t="s">
        <v>85</v>
      </c>
      <c r="H64" s="4" t="s">
        <v>784</v>
      </c>
      <c r="I64" s="10">
        <v>310.83999999999997</v>
      </c>
      <c r="J64" s="10">
        <v>296.91000000000003</v>
      </c>
      <c r="K64" s="10">
        <v>551.65</v>
      </c>
      <c r="L64" s="10">
        <v>231.73</v>
      </c>
      <c r="M64" s="10">
        <v>454.32</v>
      </c>
      <c r="N64" s="10">
        <v>237.74</v>
      </c>
      <c r="O64" s="11"/>
      <c r="P64" s="11"/>
      <c r="Q64" s="10">
        <v>83.72</v>
      </c>
      <c r="R64" s="11"/>
      <c r="S64" s="11"/>
      <c r="T64" s="11"/>
      <c r="U64" s="139">
        <f t="shared" si="0"/>
        <v>2166.91</v>
      </c>
      <c r="V64" s="38"/>
      <c r="W64" s="127" t="str">
        <f t="shared" si="1"/>
        <v>113305020912</v>
      </c>
      <c r="X64" s="132">
        <f>VLOOKUP(W64,Factors!$F$4:$H$6200,3,FALSE)</f>
        <v>0.11529999999999996</v>
      </c>
      <c r="Y64" s="127" t="str">
        <f>VLOOKUP(W64,Factors!$F$4:$H$6200,2,FALSE)</f>
        <v>Customers-All</v>
      </c>
      <c r="Z64" s="129">
        <f t="shared" si="2"/>
        <v>249.8447229999999</v>
      </c>
      <c r="AA64" s="129">
        <f t="shared" si="3"/>
        <v>1917.0652769999999</v>
      </c>
      <c r="AB64" s="129">
        <f t="shared" si="4"/>
        <v>2166.91</v>
      </c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</row>
    <row r="65" spans="1:62" s="126" customFormat="1" ht="15.75" thickBot="1" x14ac:dyDescent="0.3">
      <c r="A65" s="141" t="s">
        <v>891</v>
      </c>
      <c r="B65" s="4" t="s">
        <v>314</v>
      </c>
      <c r="C65" s="4" t="s">
        <v>315</v>
      </c>
      <c r="D65" s="4" t="s">
        <v>901</v>
      </c>
      <c r="E65" s="4" t="s">
        <v>902</v>
      </c>
      <c r="F65" s="4" t="s">
        <v>162</v>
      </c>
      <c r="G65" s="4" t="s">
        <v>163</v>
      </c>
      <c r="H65" s="4" t="s">
        <v>784</v>
      </c>
      <c r="I65" s="7"/>
      <c r="J65" s="8">
        <v>101.28</v>
      </c>
      <c r="K65" s="7"/>
      <c r="L65" s="7"/>
      <c r="M65" s="7"/>
      <c r="N65" s="7"/>
      <c r="O65" s="7"/>
      <c r="P65" s="7"/>
      <c r="Q65" s="7"/>
      <c r="R65" s="7"/>
      <c r="S65" s="7"/>
      <c r="T65" s="7"/>
      <c r="U65" s="139">
        <f t="shared" si="0"/>
        <v>101.28</v>
      </c>
      <c r="V65" s="38"/>
      <c r="W65" s="127" t="str">
        <f t="shared" si="1"/>
        <v>113305020912</v>
      </c>
      <c r="X65" s="132">
        <f>VLOOKUP(W65,Factors!$F$4:$H$6200,3,FALSE)</f>
        <v>0.11529999999999996</v>
      </c>
      <c r="Y65" s="127" t="str">
        <f>VLOOKUP(W65,Factors!$F$4:$H$6200,2,FALSE)</f>
        <v>Customers-All</v>
      </c>
      <c r="Z65" s="129">
        <f t="shared" si="2"/>
        <v>11.677583999999996</v>
      </c>
      <c r="AA65" s="129">
        <f t="shared" si="3"/>
        <v>89.602416000000005</v>
      </c>
      <c r="AB65" s="129">
        <f t="shared" si="4"/>
        <v>101.28</v>
      </c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</row>
    <row r="66" spans="1:62" s="126" customFormat="1" ht="15.75" thickBot="1" x14ac:dyDescent="0.3">
      <c r="A66" s="141" t="s">
        <v>891</v>
      </c>
      <c r="B66" s="4" t="s">
        <v>314</v>
      </c>
      <c r="C66" s="4" t="s">
        <v>315</v>
      </c>
      <c r="D66" s="4" t="s">
        <v>901</v>
      </c>
      <c r="E66" s="4" t="s">
        <v>902</v>
      </c>
      <c r="F66" s="4" t="s">
        <v>76</v>
      </c>
      <c r="G66" s="4" t="s">
        <v>77</v>
      </c>
      <c r="H66" s="4" t="s">
        <v>784</v>
      </c>
      <c r="I66" s="10">
        <v>35867.839999999997</v>
      </c>
      <c r="J66" s="10">
        <v>25904.1</v>
      </c>
      <c r="K66" s="10">
        <v>28008.95</v>
      </c>
      <c r="L66" s="10">
        <v>33837.11</v>
      </c>
      <c r="M66" s="10">
        <v>35065.14</v>
      </c>
      <c r="N66" s="10">
        <v>33450.800000000003</v>
      </c>
      <c r="O66" s="10">
        <v>35877.919999999998</v>
      </c>
      <c r="P66" s="10">
        <v>28802.11</v>
      </c>
      <c r="Q66" s="10">
        <v>24330.39</v>
      </c>
      <c r="R66" s="10">
        <v>19368.740000000002</v>
      </c>
      <c r="S66" s="10">
        <v>17451.91</v>
      </c>
      <c r="T66" s="10">
        <v>16065.93</v>
      </c>
      <c r="U66" s="139">
        <f t="shared" si="0"/>
        <v>334030.93999999994</v>
      </c>
      <c r="V66" s="38"/>
      <c r="W66" s="127" t="str">
        <f t="shared" si="1"/>
        <v>113305020912</v>
      </c>
      <c r="X66" s="132">
        <f>VLOOKUP(W66,Factors!$F$4:$H$6200,3,FALSE)</f>
        <v>0.11529999999999996</v>
      </c>
      <c r="Y66" s="127" t="str">
        <f>VLOOKUP(W66,Factors!$F$4:$H$6200,2,FALSE)</f>
        <v>Customers-All</v>
      </c>
      <c r="Z66" s="129">
        <f t="shared" si="2"/>
        <v>38513.767381999976</v>
      </c>
      <c r="AA66" s="129">
        <f t="shared" si="3"/>
        <v>295517.17261799995</v>
      </c>
      <c r="AB66" s="129">
        <f t="shared" si="4"/>
        <v>334030.93999999994</v>
      </c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</row>
    <row r="67" spans="1:62" s="126" customFormat="1" ht="15.75" thickBot="1" x14ac:dyDescent="0.3">
      <c r="A67" s="141" t="s">
        <v>891</v>
      </c>
      <c r="B67" s="4" t="s">
        <v>314</v>
      </c>
      <c r="C67" s="4" t="s">
        <v>315</v>
      </c>
      <c r="D67" s="4" t="s">
        <v>901</v>
      </c>
      <c r="E67" s="4" t="s">
        <v>902</v>
      </c>
      <c r="F67" s="4" t="s">
        <v>192</v>
      </c>
      <c r="G67" s="4" t="s">
        <v>193</v>
      </c>
      <c r="H67" s="4" t="s">
        <v>784</v>
      </c>
      <c r="I67" s="8">
        <v>-17934.080000000002</v>
      </c>
      <c r="J67" s="8">
        <v>-14813.68</v>
      </c>
      <c r="K67" s="8">
        <v>-16741.28</v>
      </c>
      <c r="L67" s="8">
        <v>-22129.18</v>
      </c>
      <c r="M67" s="8">
        <v>-18620.45</v>
      </c>
      <c r="N67" s="8">
        <v>-18214.32</v>
      </c>
      <c r="O67" s="8">
        <v>-20359.990000000002</v>
      </c>
      <c r="P67" s="8">
        <v>-15474.88</v>
      </c>
      <c r="Q67" s="8">
        <v>-20845.669999999998</v>
      </c>
      <c r="R67" s="8">
        <v>-17949.080000000002</v>
      </c>
      <c r="S67" s="8">
        <v>-14999.8</v>
      </c>
      <c r="T67" s="8">
        <v>-15356.09</v>
      </c>
      <c r="U67" s="139">
        <f t="shared" si="0"/>
        <v>-213438.49999999997</v>
      </c>
      <c r="V67" s="38"/>
      <c r="W67" s="127" t="str">
        <f t="shared" si="1"/>
        <v>113305020912</v>
      </c>
      <c r="X67" s="132">
        <f>VLOOKUP(W67,Factors!$F$4:$H$6200,3,FALSE)</f>
        <v>0.11529999999999996</v>
      </c>
      <c r="Y67" s="127" t="str">
        <f>VLOOKUP(W67,Factors!$F$4:$H$6200,2,FALSE)</f>
        <v>Customers-All</v>
      </c>
      <c r="Z67" s="129">
        <f t="shared" si="2"/>
        <v>-24609.459049999987</v>
      </c>
      <c r="AA67" s="129">
        <f t="shared" si="3"/>
        <v>-188829.04095</v>
      </c>
      <c r="AB67" s="129">
        <f t="shared" si="4"/>
        <v>-213438.49999999997</v>
      </c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</row>
    <row r="68" spans="1:62" s="126" customFormat="1" ht="15.75" thickBot="1" x14ac:dyDescent="0.3">
      <c r="A68" s="141" t="s">
        <v>891</v>
      </c>
      <c r="B68" s="4" t="s">
        <v>314</v>
      </c>
      <c r="C68" s="4" t="s">
        <v>315</v>
      </c>
      <c r="D68" s="4" t="s">
        <v>903</v>
      </c>
      <c r="E68" s="4" t="s">
        <v>904</v>
      </c>
      <c r="F68" s="4" t="s">
        <v>809</v>
      </c>
      <c r="G68" s="4" t="s">
        <v>810</v>
      </c>
      <c r="H68" s="4" t="s">
        <v>905</v>
      </c>
      <c r="I68" s="11"/>
      <c r="J68" s="11"/>
      <c r="K68" s="10">
        <v>6683.29</v>
      </c>
      <c r="L68" s="11"/>
      <c r="M68" s="11"/>
      <c r="N68" s="10">
        <v>8920.1299999999992</v>
      </c>
      <c r="O68" s="11"/>
      <c r="P68" s="11"/>
      <c r="Q68" s="10">
        <v>9945.1299999999992</v>
      </c>
      <c r="R68" s="11"/>
      <c r="S68" s="11"/>
      <c r="T68" s="10">
        <v>11233.29</v>
      </c>
      <c r="U68" s="139">
        <f t="shared" si="0"/>
        <v>36781.839999999997</v>
      </c>
      <c r="V68" s="38"/>
      <c r="W68" s="127" t="str">
        <f t="shared" si="1"/>
        <v>113305025912</v>
      </c>
      <c r="X68" s="132">
        <f>VLOOKUP(W68,Factors!$F$4:$H$6200,3,FALSE)</f>
        <v>0.11639999999999995</v>
      </c>
      <c r="Y68" s="127" t="str">
        <f>VLOOKUP(W68,Factors!$F$4:$H$6200,2,FALSE)</f>
        <v>CUSTOMERS-RES</v>
      </c>
      <c r="Z68" s="129">
        <f t="shared" si="2"/>
        <v>4281.4061759999977</v>
      </c>
      <c r="AA68" s="129">
        <f t="shared" si="3"/>
        <v>32500.433824</v>
      </c>
      <c r="AB68" s="129">
        <f t="shared" si="4"/>
        <v>36781.839999999997</v>
      </c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</row>
    <row r="69" spans="1:62" s="126" customFormat="1" ht="15.75" thickBot="1" x14ac:dyDescent="0.3">
      <c r="A69" s="141" t="s">
        <v>891</v>
      </c>
      <c r="B69" s="4" t="s">
        <v>759</v>
      </c>
      <c r="C69" s="4" t="s">
        <v>760</v>
      </c>
      <c r="D69" s="4" t="s">
        <v>894</v>
      </c>
      <c r="E69" s="4" t="s">
        <v>895</v>
      </c>
      <c r="F69" s="4" t="s">
        <v>102</v>
      </c>
      <c r="G69" s="4" t="s">
        <v>103</v>
      </c>
      <c r="H69" s="4" t="s">
        <v>440</v>
      </c>
      <c r="I69" s="7"/>
      <c r="J69" s="7"/>
      <c r="K69" s="7"/>
      <c r="L69" s="7"/>
      <c r="M69" s="7"/>
      <c r="N69" s="7"/>
      <c r="O69" s="7"/>
      <c r="P69" s="8">
        <v>525.84</v>
      </c>
      <c r="Q69" s="7"/>
      <c r="R69" s="7"/>
      <c r="S69" s="7"/>
      <c r="T69" s="7"/>
      <c r="U69" s="139">
        <f t="shared" si="0"/>
        <v>525.84</v>
      </c>
      <c r="V69" s="38"/>
      <c r="W69" s="127" t="str">
        <f t="shared" si="1"/>
        <v>114101505912</v>
      </c>
      <c r="X69" s="132">
        <f>VLOOKUP(W69,Factors!$F$4:$H$6200,3,FALSE)</f>
        <v>0.11639999999999995</v>
      </c>
      <c r="Y69" s="127" t="str">
        <f>VLOOKUP(W69,Factors!$F$4:$H$6200,2,FALSE)</f>
        <v>Customers-Res</v>
      </c>
      <c r="Z69" s="129">
        <f t="shared" si="2"/>
        <v>61.207775999999974</v>
      </c>
      <c r="AA69" s="129">
        <f t="shared" si="3"/>
        <v>464.63222400000006</v>
      </c>
      <c r="AB69" s="129">
        <f t="shared" si="4"/>
        <v>525.84</v>
      </c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</row>
    <row r="70" spans="1:62" s="126" customFormat="1" ht="15.75" thickBot="1" x14ac:dyDescent="0.3">
      <c r="A70" s="141" t="s">
        <v>891</v>
      </c>
      <c r="B70" s="4" t="s">
        <v>759</v>
      </c>
      <c r="C70" s="4" t="s">
        <v>760</v>
      </c>
      <c r="D70" s="4" t="s">
        <v>894</v>
      </c>
      <c r="E70" s="4" t="s">
        <v>895</v>
      </c>
      <c r="F70" s="4" t="s">
        <v>235</v>
      </c>
      <c r="G70" s="4" t="s">
        <v>236</v>
      </c>
      <c r="H70" s="4" t="s">
        <v>440</v>
      </c>
      <c r="I70" s="10">
        <v>36.659999999999997</v>
      </c>
      <c r="J70" s="10">
        <v>51.7</v>
      </c>
      <c r="K70" s="10">
        <v>54.52</v>
      </c>
      <c r="L70" s="10">
        <v>41.93</v>
      </c>
      <c r="M70" s="10">
        <v>42.12</v>
      </c>
      <c r="N70" s="10">
        <v>19.93</v>
      </c>
      <c r="O70" s="11"/>
      <c r="P70" s="10">
        <v>68.92</v>
      </c>
      <c r="Q70" s="10">
        <v>20.64</v>
      </c>
      <c r="R70" s="10">
        <v>45.08</v>
      </c>
      <c r="S70" s="10">
        <v>24.44</v>
      </c>
      <c r="T70" s="10">
        <v>18.399999999999999</v>
      </c>
      <c r="U70" s="139">
        <f t="shared" si="0"/>
        <v>424.34</v>
      </c>
      <c r="V70" s="38"/>
      <c r="W70" s="127" t="str">
        <f t="shared" si="1"/>
        <v>114101505912</v>
      </c>
      <c r="X70" s="132">
        <f>VLOOKUP(W70,Factors!$F$4:$H$6200,3,FALSE)</f>
        <v>0.11639999999999995</v>
      </c>
      <c r="Y70" s="127" t="str">
        <f>VLOOKUP(W70,Factors!$F$4:$H$6200,2,FALSE)</f>
        <v>Customers-Res</v>
      </c>
      <c r="Z70" s="129">
        <f t="shared" si="2"/>
        <v>49.393175999999976</v>
      </c>
      <c r="AA70" s="129">
        <f t="shared" si="3"/>
        <v>374.94682399999999</v>
      </c>
      <c r="AB70" s="129">
        <f t="shared" si="4"/>
        <v>424.34</v>
      </c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</row>
    <row r="71" spans="1:62" s="126" customFormat="1" ht="15.75" thickBot="1" x14ac:dyDescent="0.3">
      <c r="A71" s="141" t="s">
        <v>891</v>
      </c>
      <c r="B71" s="4" t="s">
        <v>759</v>
      </c>
      <c r="C71" s="4" t="s">
        <v>760</v>
      </c>
      <c r="D71" s="4" t="s">
        <v>894</v>
      </c>
      <c r="E71" s="4" t="s">
        <v>895</v>
      </c>
      <c r="F71" s="4" t="s">
        <v>84</v>
      </c>
      <c r="G71" s="4" t="s">
        <v>85</v>
      </c>
      <c r="H71" s="4" t="s">
        <v>440</v>
      </c>
      <c r="I71" s="7"/>
      <c r="J71" s="7"/>
      <c r="K71" s="8">
        <v>95</v>
      </c>
      <c r="L71" s="7"/>
      <c r="M71" s="7"/>
      <c r="N71" s="7"/>
      <c r="O71" s="7"/>
      <c r="P71" s="7"/>
      <c r="Q71" s="7"/>
      <c r="R71" s="7"/>
      <c r="S71" s="7"/>
      <c r="T71" s="7"/>
      <c r="U71" s="139">
        <f t="shared" ref="U71:U134" si="5">SUM(I71:T71)</f>
        <v>95</v>
      </c>
      <c r="V71" s="38"/>
      <c r="W71" s="127" t="str">
        <f t="shared" ref="W71:W134" si="6">CONCATENATE(B71,RIGHT(D71,4),A71)</f>
        <v>114101505912</v>
      </c>
      <c r="X71" s="132">
        <f>VLOOKUP(W71,Factors!$F$4:$H$6200,3,FALSE)</f>
        <v>0.11639999999999995</v>
      </c>
      <c r="Y71" s="127" t="str">
        <f>VLOOKUP(W71,Factors!$F$4:$H$6200,2,FALSE)</f>
        <v>Customers-Res</v>
      </c>
      <c r="Z71" s="129">
        <f t="shared" ref="Z71:Z134" si="7">U71*X71</f>
        <v>11.057999999999995</v>
      </c>
      <c r="AA71" s="129">
        <f t="shared" ref="AA71:AA134" si="8">U71-Z71</f>
        <v>83.942000000000007</v>
      </c>
      <c r="AB71" s="129">
        <f t="shared" ref="AB71:AB134" si="9">Z71+AA71</f>
        <v>95</v>
      </c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</row>
    <row r="72" spans="1:62" s="126" customFormat="1" ht="15.75" thickBot="1" x14ac:dyDescent="0.3">
      <c r="A72" s="141" t="s">
        <v>891</v>
      </c>
      <c r="B72" s="4" t="s">
        <v>759</v>
      </c>
      <c r="C72" s="4" t="s">
        <v>760</v>
      </c>
      <c r="D72" s="4" t="s">
        <v>894</v>
      </c>
      <c r="E72" s="4" t="s">
        <v>895</v>
      </c>
      <c r="F72" s="4" t="s">
        <v>166</v>
      </c>
      <c r="G72" s="4" t="s">
        <v>167</v>
      </c>
      <c r="H72" s="4" t="s">
        <v>440</v>
      </c>
      <c r="I72" s="11"/>
      <c r="J72" s="11"/>
      <c r="K72" s="11"/>
      <c r="L72" s="11"/>
      <c r="M72" s="11"/>
      <c r="N72" s="11"/>
      <c r="O72" s="11"/>
      <c r="P72" s="11"/>
      <c r="Q72" s="10">
        <v>84.94</v>
      </c>
      <c r="R72" s="11"/>
      <c r="S72" s="11"/>
      <c r="T72" s="11"/>
      <c r="U72" s="139">
        <f t="shared" si="5"/>
        <v>84.94</v>
      </c>
      <c r="V72" s="38"/>
      <c r="W72" s="127" t="str">
        <f t="shared" si="6"/>
        <v>114101505912</v>
      </c>
      <c r="X72" s="132">
        <f>VLOOKUP(W72,Factors!$F$4:$H$6200,3,FALSE)</f>
        <v>0.11639999999999995</v>
      </c>
      <c r="Y72" s="127" t="str">
        <f>VLOOKUP(W72,Factors!$F$4:$H$6200,2,FALSE)</f>
        <v>Customers-Res</v>
      </c>
      <c r="Z72" s="129">
        <f t="shared" si="7"/>
        <v>9.8870159999999956</v>
      </c>
      <c r="AA72" s="129">
        <f t="shared" si="8"/>
        <v>75.052984000000009</v>
      </c>
      <c r="AB72" s="129">
        <f t="shared" si="9"/>
        <v>84.94</v>
      </c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</row>
    <row r="73" spans="1:62" s="131" customFormat="1" ht="15.75" thickBot="1" x14ac:dyDescent="0.3">
      <c r="A73" s="141" t="s">
        <v>891</v>
      </c>
      <c r="B73" s="4" t="s">
        <v>759</v>
      </c>
      <c r="C73" s="4" t="s">
        <v>760</v>
      </c>
      <c r="D73" s="4" t="s">
        <v>7684</v>
      </c>
      <c r="E73" s="4" t="s">
        <v>7685</v>
      </c>
      <c r="F73" s="4" t="s">
        <v>455</v>
      </c>
      <c r="G73" s="4" t="s">
        <v>456</v>
      </c>
      <c r="H73" s="4" t="s">
        <v>7686</v>
      </c>
      <c r="I73" s="7"/>
      <c r="J73" s="7"/>
      <c r="K73" s="7"/>
      <c r="L73" s="7"/>
      <c r="M73" s="8">
        <v>25</v>
      </c>
      <c r="N73" s="7"/>
      <c r="O73" s="7"/>
      <c r="P73" s="8">
        <v>60.86</v>
      </c>
      <c r="Q73" s="8">
        <v>25</v>
      </c>
      <c r="R73" s="7"/>
      <c r="S73" s="8">
        <v>25</v>
      </c>
      <c r="T73" s="7"/>
      <c r="U73" s="139">
        <f t="shared" si="5"/>
        <v>135.86000000000001</v>
      </c>
      <c r="V73" s="38"/>
      <c r="W73" s="127" t="str">
        <f t="shared" si="6"/>
        <v>114104835912</v>
      </c>
      <c r="X73" s="132">
        <f>VLOOKUP(W73,Factors!$F$4:$H$6200,3,FALSE)</f>
        <v>0.11639999999999995</v>
      </c>
      <c r="Y73" s="127" t="str">
        <f>VLOOKUP(W73,Factors!$F$4:$H$6200,2,FALSE)</f>
        <v>Customers-Res</v>
      </c>
      <c r="Z73" s="129">
        <f t="shared" si="7"/>
        <v>15.814103999999995</v>
      </c>
      <c r="AA73" s="129">
        <f t="shared" si="8"/>
        <v>120.04589600000001</v>
      </c>
      <c r="AB73" s="129">
        <f t="shared" si="9"/>
        <v>135.86000000000001</v>
      </c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</row>
    <row r="74" spans="1:62" s="131" customFormat="1" ht="15.75" thickBot="1" x14ac:dyDescent="0.3">
      <c r="A74" s="141" t="s">
        <v>891</v>
      </c>
      <c r="B74" s="4" t="s">
        <v>759</v>
      </c>
      <c r="C74" s="4" t="s">
        <v>760</v>
      </c>
      <c r="D74" s="4" t="s">
        <v>892</v>
      </c>
      <c r="E74" s="4" t="s">
        <v>893</v>
      </c>
      <c r="F74" s="4" t="s">
        <v>102</v>
      </c>
      <c r="G74" s="4" t="s">
        <v>103</v>
      </c>
      <c r="H74" s="4" t="s">
        <v>781</v>
      </c>
      <c r="I74" s="11"/>
      <c r="J74" s="11"/>
      <c r="K74" s="10">
        <v>16.989999999999998</v>
      </c>
      <c r="L74" s="11"/>
      <c r="M74" s="11"/>
      <c r="N74" s="11"/>
      <c r="O74" s="11"/>
      <c r="P74" s="11"/>
      <c r="Q74" s="11"/>
      <c r="R74" s="10">
        <v>7.54</v>
      </c>
      <c r="S74" s="11"/>
      <c r="T74" s="11"/>
      <c r="U74" s="139">
        <f t="shared" si="5"/>
        <v>24.529999999999998</v>
      </c>
      <c r="V74" s="38"/>
      <c r="W74" s="127" t="str">
        <f t="shared" si="6"/>
        <v>114105015912</v>
      </c>
      <c r="X74" s="132">
        <f>VLOOKUP(W74,Factors!$F$4:$H$6200,3,FALSE)</f>
        <v>0.11639999999999995</v>
      </c>
      <c r="Y74" s="127" t="str">
        <f>VLOOKUP(W74,Factors!$F$4:$H$6200,2,FALSE)</f>
        <v>Customers-Res</v>
      </c>
      <c r="Z74" s="129">
        <f t="shared" si="7"/>
        <v>2.8552919999999986</v>
      </c>
      <c r="AA74" s="129">
        <f t="shared" si="8"/>
        <v>21.674707999999999</v>
      </c>
      <c r="AB74" s="129">
        <f t="shared" si="9"/>
        <v>24.529999999999998</v>
      </c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</row>
    <row r="75" spans="1:62" s="131" customFormat="1" ht="15.75" thickBot="1" x14ac:dyDescent="0.3">
      <c r="A75" s="141" t="s">
        <v>891</v>
      </c>
      <c r="B75" s="4" t="s">
        <v>759</v>
      </c>
      <c r="C75" s="4" t="s">
        <v>760</v>
      </c>
      <c r="D75" s="4" t="s">
        <v>901</v>
      </c>
      <c r="E75" s="4" t="s">
        <v>902</v>
      </c>
      <c r="F75" s="4" t="s">
        <v>146</v>
      </c>
      <c r="G75" s="4" t="s">
        <v>147</v>
      </c>
      <c r="H75" s="4" t="s">
        <v>784</v>
      </c>
      <c r="I75" s="7"/>
      <c r="J75" s="7"/>
      <c r="K75" s="7"/>
      <c r="L75" s="7"/>
      <c r="M75" s="7"/>
      <c r="N75" s="7"/>
      <c r="O75" s="7"/>
      <c r="P75" s="7"/>
      <c r="Q75" s="7"/>
      <c r="R75" s="8">
        <v>8.4</v>
      </c>
      <c r="S75" s="7"/>
      <c r="T75" s="7"/>
      <c r="U75" s="139">
        <f t="shared" si="5"/>
        <v>8.4</v>
      </c>
      <c r="V75" s="38"/>
      <c r="W75" s="127" t="str">
        <f t="shared" si="6"/>
        <v>114105020912</v>
      </c>
      <c r="X75" s="132">
        <f>VLOOKUP(W75,Factors!$F$4:$H$6200,3,FALSE)</f>
        <v>0.11639999999999995</v>
      </c>
      <c r="Y75" s="127" t="str">
        <f>VLOOKUP(W75,Factors!$F$4:$H$6200,2,FALSE)</f>
        <v>Customers-Res</v>
      </c>
      <c r="Z75" s="129">
        <f t="shared" si="7"/>
        <v>0.97775999999999963</v>
      </c>
      <c r="AA75" s="129">
        <f t="shared" si="8"/>
        <v>7.4222400000000004</v>
      </c>
      <c r="AB75" s="129">
        <f t="shared" si="9"/>
        <v>8.4</v>
      </c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</row>
    <row r="76" spans="1:62" s="126" customFormat="1" ht="15.75" thickBot="1" x14ac:dyDescent="0.3">
      <c r="A76" s="141" t="s">
        <v>891</v>
      </c>
      <c r="B76" s="4" t="s">
        <v>787</v>
      </c>
      <c r="C76" s="4" t="s">
        <v>788</v>
      </c>
      <c r="D76" s="4" t="s">
        <v>894</v>
      </c>
      <c r="E76" s="4" t="s">
        <v>895</v>
      </c>
      <c r="F76" s="4" t="s">
        <v>146</v>
      </c>
      <c r="G76" s="4" t="s">
        <v>147</v>
      </c>
      <c r="H76" s="4" t="s">
        <v>440</v>
      </c>
      <c r="I76" s="11"/>
      <c r="J76" s="11"/>
      <c r="K76" s="11"/>
      <c r="L76" s="10">
        <v>17.05</v>
      </c>
      <c r="M76" s="11"/>
      <c r="N76" s="11"/>
      <c r="O76" s="11"/>
      <c r="P76" s="11"/>
      <c r="Q76" s="11"/>
      <c r="R76" s="11"/>
      <c r="S76" s="11"/>
      <c r="T76" s="11"/>
      <c r="U76" s="139">
        <f t="shared" si="5"/>
        <v>17.05</v>
      </c>
      <c r="V76" s="38"/>
      <c r="W76" s="127" t="str">
        <f t="shared" si="6"/>
        <v>114201505912</v>
      </c>
      <c r="X76" s="132">
        <f>VLOOKUP(W76,Factors!$F$4:$H$6200,3,FALSE)</f>
        <v>0.11529999999999996</v>
      </c>
      <c r="Y76" s="127" t="str">
        <f>VLOOKUP(W76,Factors!$F$4:$H$6200,2,FALSE)</f>
        <v>Customers-All</v>
      </c>
      <c r="Z76" s="129">
        <f t="shared" si="7"/>
        <v>1.9658649999999993</v>
      </c>
      <c r="AA76" s="129">
        <f t="shared" si="8"/>
        <v>15.084135000000002</v>
      </c>
      <c r="AB76" s="129">
        <f t="shared" si="9"/>
        <v>17.05</v>
      </c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</row>
    <row r="77" spans="1:62" s="126" customFormat="1" ht="15.75" thickBot="1" x14ac:dyDescent="0.3">
      <c r="A77" s="141" t="s">
        <v>891</v>
      </c>
      <c r="B77" s="4" t="s">
        <v>787</v>
      </c>
      <c r="C77" s="4" t="s">
        <v>788</v>
      </c>
      <c r="D77" s="4" t="s">
        <v>894</v>
      </c>
      <c r="E77" s="4" t="s">
        <v>895</v>
      </c>
      <c r="F77" s="4" t="s">
        <v>116</v>
      </c>
      <c r="G77" s="4" t="s">
        <v>117</v>
      </c>
      <c r="H77" s="4" t="s">
        <v>440</v>
      </c>
      <c r="I77" s="7"/>
      <c r="J77" s="7"/>
      <c r="K77" s="7"/>
      <c r="L77" s="8">
        <v>9.6999999999999993</v>
      </c>
      <c r="M77" s="7"/>
      <c r="N77" s="7"/>
      <c r="O77" s="7"/>
      <c r="P77" s="7"/>
      <c r="Q77" s="7"/>
      <c r="R77" s="7"/>
      <c r="S77" s="7"/>
      <c r="T77" s="7"/>
      <c r="U77" s="139">
        <f t="shared" si="5"/>
        <v>9.6999999999999993</v>
      </c>
      <c r="V77" s="38"/>
      <c r="W77" s="127" t="str">
        <f t="shared" si="6"/>
        <v>114201505912</v>
      </c>
      <c r="X77" s="132">
        <f>VLOOKUP(W77,Factors!$F$4:$H$6200,3,FALSE)</f>
        <v>0.11529999999999996</v>
      </c>
      <c r="Y77" s="127" t="str">
        <f>VLOOKUP(W77,Factors!$F$4:$H$6200,2,FALSE)</f>
        <v>Customers-All</v>
      </c>
      <c r="Z77" s="129">
        <f t="shared" si="7"/>
        <v>1.1184099999999995</v>
      </c>
      <c r="AA77" s="129">
        <f t="shared" si="8"/>
        <v>8.5815900000000003</v>
      </c>
      <c r="AB77" s="129">
        <f t="shared" si="9"/>
        <v>9.6999999999999993</v>
      </c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</row>
    <row r="78" spans="1:62" s="126" customFormat="1" ht="15.75" thickBot="1" x14ac:dyDescent="0.3">
      <c r="A78" s="141" t="s">
        <v>891</v>
      </c>
      <c r="B78" s="4" t="s">
        <v>787</v>
      </c>
      <c r="C78" s="4" t="s">
        <v>788</v>
      </c>
      <c r="D78" s="4" t="s">
        <v>894</v>
      </c>
      <c r="E78" s="4" t="s">
        <v>895</v>
      </c>
      <c r="F78" s="4" t="s">
        <v>84</v>
      </c>
      <c r="G78" s="4" t="s">
        <v>85</v>
      </c>
      <c r="H78" s="4" t="s">
        <v>440</v>
      </c>
      <c r="I78" s="11"/>
      <c r="J78" s="11"/>
      <c r="K78" s="11"/>
      <c r="L78" s="10">
        <v>82.6</v>
      </c>
      <c r="M78" s="11"/>
      <c r="N78" s="11"/>
      <c r="O78" s="11"/>
      <c r="P78" s="11"/>
      <c r="Q78" s="11"/>
      <c r="R78" s="11"/>
      <c r="S78" s="11"/>
      <c r="T78" s="11"/>
      <c r="U78" s="139">
        <f t="shared" si="5"/>
        <v>82.6</v>
      </c>
      <c r="V78" s="38"/>
      <c r="W78" s="127" t="str">
        <f t="shared" si="6"/>
        <v>114201505912</v>
      </c>
      <c r="X78" s="132">
        <f>VLOOKUP(W78,Factors!$F$4:$H$6200,3,FALSE)</f>
        <v>0.11529999999999996</v>
      </c>
      <c r="Y78" s="127" t="str">
        <f>VLOOKUP(W78,Factors!$F$4:$H$6200,2,FALSE)</f>
        <v>Customers-All</v>
      </c>
      <c r="Z78" s="129">
        <f t="shared" si="7"/>
        <v>9.523779999999995</v>
      </c>
      <c r="AA78" s="129">
        <f t="shared" si="8"/>
        <v>73.076220000000006</v>
      </c>
      <c r="AB78" s="129">
        <f t="shared" si="9"/>
        <v>82.6</v>
      </c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</row>
    <row r="79" spans="1:62" s="126" customFormat="1" ht="15.75" thickBot="1" x14ac:dyDescent="0.3">
      <c r="A79" s="141" t="s">
        <v>891</v>
      </c>
      <c r="B79" s="4" t="s">
        <v>787</v>
      </c>
      <c r="C79" s="4" t="s">
        <v>788</v>
      </c>
      <c r="D79" s="4" t="s">
        <v>892</v>
      </c>
      <c r="E79" s="4" t="s">
        <v>893</v>
      </c>
      <c r="F79" s="4" t="s">
        <v>76</v>
      </c>
      <c r="G79" s="4" t="s">
        <v>77</v>
      </c>
      <c r="H79" s="4" t="s">
        <v>781</v>
      </c>
      <c r="I79" s="7"/>
      <c r="J79" s="7"/>
      <c r="K79" s="7"/>
      <c r="L79" s="7"/>
      <c r="M79" s="8">
        <v>3024.5</v>
      </c>
      <c r="N79" s="8">
        <v>6876.54</v>
      </c>
      <c r="O79" s="8">
        <v>6876.54</v>
      </c>
      <c r="P79" s="8">
        <v>5313.69</v>
      </c>
      <c r="Q79" s="8">
        <v>6876.54</v>
      </c>
      <c r="R79" s="8">
        <v>5938.83</v>
      </c>
      <c r="S79" s="8">
        <v>3750.84</v>
      </c>
      <c r="T79" s="8">
        <v>8126.82</v>
      </c>
      <c r="U79" s="139">
        <f t="shared" si="5"/>
        <v>46784.299999999996</v>
      </c>
      <c r="V79" s="38"/>
      <c r="W79" s="127" t="str">
        <f t="shared" si="6"/>
        <v>114205015912</v>
      </c>
      <c r="X79" s="132">
        <f>VLOOKUP(W79,Factors!$F$4:$H$6200,3,FALSE)</f>
        <v>0.11529999999999996</v>
      </c>
      <c r="Y79" s="127" t="str">
        <f>VLOOKUP(W79,Factors!$F$4:$H$6200,2,FALSE)</f>
        <v>Customers-All</v>
      </c>
      <c r="Z79" s="129">
        <f t="shared" si="7"/>
        <v>5394.2297899999976</v>
      </c>
      <c r="AA79" s="129">
        <f t="shared" si="8"/>
        <v>41390.070209999998</v>
      </c>
      <c r="AB79" s="129">
        <f t="shared" si="9"/>
        <v>46784.299999999996</v>
      </c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</row>
    <row r="80" spans="1:62" s="126" customFormat="1" ht="15.75" thickBot="1" x14ac:dyDescent="0.3">
      <c r="A80" s="141" t="s">
        <v>891</v>
      </c>
      <c r="B80" s="4" t="s">
        <v>787</v>
      </c>
      <c r="C80" s="4" t="s">
        <v>788</v>
      </c>
      <c r="D80" s="4" t="s">
        <v>892</v>
      </c>
      <c r="E80" s="4" t="s">
        <v>893</v>
      </c>
      <c r="F80" s="4" t="s">
        <v>192</v>
      </c>
      <c r="G80" s="4" t="s">
        <v>193</v>
      </c>
      <c r="H80" s="4" t="s">
        <v>781</v>
      </c>
      <c r="I80" s="11"/>
      <c r="J80" s="11"/>
      <c r="K80" s="11"/>
      <c r="L80" s="11"/>
      <c r="M80" s="10">
        <v>-8569.36</v>
      </c>
      <c r="N80" s="11"/>
      <c r="O80" s="11"/>
      <c r="P80" s="11"/>
      <c r="Q80" s="11"/>
      <c r="R80" s="11"/>
      <c r="S80" s="11"/>
      <c r="T80" s="11"/>
      <c r="U80" s="139">
        <f t="shared" si="5"/>
        <v>-8569.36</v>
      </c>
      <c r="V80" s="38"/>
      <c r="W80" s="127" t="str">
        <f t="shared" si="6"/>
        <v>114205015912</v>
      </c>
      <c r="X80" s="132">
        <f>VLOOKUP(W80,Factors!$F$4:$H$6200,3,FALSE)</f>
        <v>0.11529999999999996</v>
      </c>
      <c r="Y80" s="127" t="str">
        <f>VLOOKUP(W80,Factors!$F$4:$H$6200,2,FALSE)</f>
        <v>Customers-All</v>
      </c>
      <c r="Z80" s="129">
        <f t="shared" si="7"/>
        <v>-988.04720799999973</v>
      </c>
      <c r="AA80" s="129">
        <f t="shared" si="8"/>
        <v>-7581.3127920000006</v>
      </c>
      <c r="AB80" s="129">
        <f t="shared" si="9"/>
        <v>-8569.36</v>
      </c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</row>
    <row r="81" spans="1:62" s="126" customFormat="1" ht="15.75" thickBot="1" x14ac:dyDescent="0.3">
      <c r="A81" s="141" t="s">
        <v>891</v>
      </c>
      <c r="B81" s="4" t="s">
        <v>796</v>
      </c>
      <c r="C81" s="4" t="s">
        <v>797</v>
      </c>
      <c r="D81" s="4" t="s">
        <v>894</v>
      </c>
      <c r="E81" s="4" t="s">
        <v>895</v>
      </c>
      <c r="F81" s="4" t="s">
        <v>128</v>
      </c>
      <c r="G81" s="4" t="s">
        <v>129</v>
      </c>
      <c r="H81" s="4" t="s">
        <v>440</v>
      </c>
      <c r="I81" s="7"/>
      <c r="J81" s="7"/>
      <c r="K81" s="7"/>
      <c r="L81" s="7"/>
      <c r="M81" s="7"/>
      <c r="N81" s="7"/>
      <c r="O81" s="8">
        <v>6.52</v>
      </c>
      <c r="P81" s="7"/>
      <c r="Q81" s="8">
        <v>750</v>
      </c>
      <c r="R81" s="7"/>
      <c r="S81" s="7"/>
      <c r="T81" s="7"/>
      <c r="U81" s="139">
        <f t="shared" si="5"/>
        <v>756.52</v>
      </c>
      <c r="V81" s="38"/>
      <c r="W81" s="127" t="str">
        <f t="shared" si="6"/>
        <v>115151505912</v>
      </c>
      <c r="X81" s="132">
        <f>VLOOKUP(W81,Factors!$F$4:$H$6200,3,FALSE)</f>
        <v>0.11529999999999996</v>
      </c>
      <c r="Y81" s="127" t="str">
        <f>VLOOKUP(W81,Factors!$F$4:$H$6200,2,FALSE)</f>
        <v>Customers-All</v>
      </c>
      <c r="Z81" s="129">
        <f t="shared" si="7"/>
        <v>87.226755999999966</v>
      </c>
      <c r="AA81" s="129">
        <f t="shared" si="8"/>
        <v>669.29324399999996</v>
      </c>
      <c r="AB81" s="129">
        <f t="shared" si="9"/>
        <v>756.52</v>
      </c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</row>
    <row r="82" spans="1:62" s="126" customFormat="1" ht="15.75" thickBot="1" x14ac:dyDescent="0.3">
      <c r="A82" s="141" t="s">
        <v>891</v>
      </c>
      <c r="B82" s="4" t="s">
        <v>796</v>
      </c>
      <c r="C82" s="4" t="s">
        <v>797</v>
      </c>
      <c r="D82" s="4" t="s">
        <v>894</v>
      </c>
      <c r="E82" s="4" t="s">
        <v>895</v>
      </c>
      <c r="F82" s="4" t="s">
        <v>132</v>
      </c>
      <c r="G82" s="4" t="s">
        <v>133</v>
      </c>
      <c r="H82" s="4" t="s">
        <v>440</v>
      </c>
      <c r="I82" s="10">
        <v>340.46</v>
      </c>
      <c r="J82" s="10">
        <v>7.54</v>
      </c>
      <c r="K82" s="10">
        <v>396.32</v>
      </c>
      <c r="L82" s="10">
        <v>139.19999999999999</v>
      </c>
      <c r="M82" s="10">
        <v>49.45</v>
      </c>
      <c r="N82" s="11"/>
      <c r="O82" s="11"/>
      <c r="P82" s="11"/>
      <c r="Q82" s="11"/>
      <c r="R82" s="11"/>
      <c r="S82" s="10">
        <v>12.09</v>
      </c>
      <c r="T82" s="11"/>
      <c r="U82" s="139">
        <f t="shared" si="5"/>
        <v>945.06000000000006</v>
      </c>
      <c r="V82" s="38"/>
      <c r="W82" s="127" t="str">
        <f t="shared" si="6"/>
        <v>115151505912</v>
      </c>
      <c r="X82" s="132">
        <f>VLOOKUP(W82,Factors!$F$4:$H$6200,3,FALSE)</f>
        <v>0.11529999999999996</v>
      </c>
      <c r="Y82" s="127" t="str">
        <f>VLOOKUP(W82,Factors!$F$4:$H$6200,2,FALSE)</f>
        <v>Customers-All</v>
      </c>
      <c r="Z82" s="129">
        <f t="shared" si="7"/>
        <v>108.96541799999997</v>
      </c>
      <c r="AA82" s="129">
        <f t="shared" si="8"/>
        <v>836.09458200000006</v>
      </c>
      <c r="AB82" s="129">
        <f t="shared" si="9"/>
        <v>945.06000000000006</v>
      </c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</row>
    <row r="83" spans="1:62" s="126" customFormat="1" ht="15.75" thickBot="1" x14ac:dyDescent="0.3">
      <c r="A83" s="141" t="s">
        <v>891</v>
      </c>
      <c r="B83" s="4" t="s">
        <v>796</v>
      </c>
      <c r="C83" s="4" t="s">
        <v>797</v>
      </c>
      <c r="D83" s="4" t="s">
        <v>894</v>
      </c>
      <c r="E83" s="4" t="s">
        <v>895</v>
      </c>
      <c r="F83" s="4" t="s">
        <v>134</v>
      </c>
      <c r="G83" s="4" t="s">
        <v>135</v>
      </c>
      <c r="H83" s="4" t="s">
        <v>440</v>
      </c>
      <c r="I83" s="7"/>
      <c r="J83" s="8">
        <v>550</v>
      </c>
      <c r="K83" s="8">
        <v>555</v>
      </c>
      <c r="L83" s="7"/>
      <c r="M83" s="7"/>
      <c r="N83" s="7"/>
      <c r="O83" s="7"/>
      <c r="P83" s="7"/>
      <c r="Q83" s="8">
        <v>595</v>
      </c>
      <c r="R83" s="8">
        <v>635</v>
      </c>
      <c r="S83" s="7"/>
      <c r="T83" s="8">
        <v>-60</v>
      </c>
      <c r="U83" s="139">
        <f t="shared" si="5"/>
        <v>2275</v>
      </c>
      <c r="V83" s="38"/>
      <c r="W83" s="127" t="str">
        <f t="shared" si="6"/>
        <v>115151505912</v>
      </c>
      <c r="X83" s="132">
        <f>VLOOKUP(W83,Factors!$F$4:$H$6200,3,FALSE)</f>
        <v>0.11529999999999996</v>
      </c>
      <c r="Y83" s="127" t="str">
        <f>VLOOKUP(W83,Factors!$F$4:$H$6200,2,FALSE)</f>
        <v>Customers-All</v>
      </c>
      <c r="Z83" s="129">
        <f t="shared" si="7"/>
        <v>262.30749999999989</v>
      </c>
      <c r="AA83" s="129">
        <f t="shared" si="8"/>
        <v>2012.6925000000001</v>
      </c>
      <c r="AB83" s="129">
        <f t="shared" si="9"/>
        <v>2275</v>
      </c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</row>
    <row r="84" spans="1:62" s="126" customFormat="1" ht="15.75" thickBot="1" x14ac:dyDescent="0.3">
      <c r="A84" s="141" t="s">
        <v>891</v>
      </c>
      <c r="B84" s="4" t="s">
        <v>796</v>
      </c>
      <c r="C84" s="4" t="s">
        <v>797</v>
      </c>
      <c r="D84" s="4" t="s">
        <v>894</v>
      </c>
      <c r="E84" s="4" t="s">
        <v>895</v>
      </c>
      <c r="F84" s="4" t="s">
        <v>38</v>
      </c>
      <c r="G84" s="4" t="s">
        <v>39</v>
      </c>
      <c r="H84" s="4" t="s">
        <v>440</v>
      </c>
      <c r="I84" s="10">
        <v>123.2</v>
      </c>
      <c r="J84" s="10">
        <v>293.63</v>
      </c>
      <c r="K84" s="10">
        <v>448.88</v>
      </c>
      <c r="L84" s="11"/>
      <c r="M84" s="11"/>
      <c r="N84" s="11"/>
      <c r="O84" s="11"/>
      <c r="P84" s="11"/>
      <c r="Q84" s="11"/>
      <c r="R84" s="11"/>
      <c r="S84" s="11"/>
      <c r="T84" s="11"/>
      <c r="U84" s="139">
        <f t="shared" si="5"/>
        <v>865.71</v>
      </c>
      <c r="V84" s="38"/>
      <c r="W84" s="127" t="str">
        <f t="shared" si="6"/>
        <v>115151505912</v>
      </c>
      <c r="X84" s="132">
        <f>VLOOKUP(W84,Factors!$F$4:$H$6200,3,FALSE)</f>
        <v>0.11529999999999996</v>
      </c>
      <c r="Y84" s="127" t="str">
        <f>VLOOKUP(W84,Factors!$F$4:$H$6200,2,FALSE)</f>
        <v>Customers-All</v>
      </c>
      <c r="Z84" s="129">
        <f t="shared" si="7"/>
        <v>99.816362999999967</v>
      </c>
      <c r="AA84" s="129">
        <f t="shared" si="8"/>
        <v>765.89363700000013</v>
      </c>
      <c r="AB84" s="129">
        <f t="shared" si="9"/>
        <v>865.71</v>
      </c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  <c r="BD84" s="134"/>
      <c r="BE84" s="134"/>
      <c r="BF84" s="134"/>
      <c r="BG84" s="134"/>
      <c r="BH84" s="134"/>
      <c r="BI84" s="134"/>
      <c r="BJ84" s="134"/>
    </row>
    <row r="85" spans="1:62" s="126" customFormat="1" ht="15.75" thickBot="1" x14ac:dyDescent="0.3">
      <c r="A85" s="141" t="s">
        <v>891</v>
      </c>
      <c r="B85" s="4" t="s">
        <v>796</v>
      </c>
      <c r="C85" s="4" t="s">
        <v>797</v>
      </c>
      <c r="D85" s="4" t="s">
        <v>894</v>
      </c>
      <c r="E85" s="4" t="s">
        <v>895</v>
      </c>
      <c r="F85" s="4" t="s">
        <v>98</v>
      </c>
      <c r="G85" s="4" t="s">
        <v>99</v>
      </c>
      <c r="H85" s="4" t="s">
        <v>440</v>
      </c>
      <c r="I85" s="7"/>
      <c r="J85" s="7"/>
      <c r="K85" s="7"/>
      <c r="L85" s="7"/>
      <c r="M85" s="8">
        <v>177</v>
      </c>
      <c r="N85" s="7"/>
      <c r="O85" s="7"/>
      <c r="P85" s="7"/>
      <c r="Q85" s="7"/>
      <c r="R85" s="8">
        <v>12.09</v>
      </c>
      <c r="S85" s="8">
        <v>-12.09</v>
      </c>
      <c r="T85" s="7"/>
      <c r="U85" s="139">
        <f t="shared" si="5"/>
        <v>177</v>
      </c>
      <c r="V85" s="38"/>
      <c r="W85" s="127" t="str">
        <f t="shared" si="6"/>
        <v>115151505912</v>
      </c>
      <c r="X85" s="132">
        <f>VLOOKUP(W85,Factors!$F$4:$H$6200,3,FALSE)</f>
        <v>0.11529999999999996</v>
      </c>
      <c r="Y85" s="127" t="str">
        <f>VLOOKUP(W85,Factors!$F$4:$H$6200,2,FALSE)</f>
        <v>Customers-All</v>
      </c>
      <c r="Z85" s="129">
        <f t="shared" si="7"/>
        <v>20.408099999999994</v>
      </c>
      <c r="AA85" s="129">
        <f t="shared" si="8"/>
        <v>156.59190000000001</v>
      </c>
      <c r="AB85" s="129">
        <f t="shared" si="9"/>
        <v>177</v>
      </c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  <c r="BD85" s="134"/>
      <c r="BE85" s="134"/>
      <c r="BF85" s="134"/>
      <c r="BG85" s="134"/>
      <c r="BH85" s="134"/>
      <c r="BI85" s="134"/>
      <c r="BJ85" s="134"/>
    </row>
    <row r="86" spans="1:62" s="126" customFormat="1" ht="15.75" thickBot="1" x14ac:dyDescent="0.3">
      <c r="A86" s="141" t="s">
        <v>891</v>
      </c>
      <c r="B86" s="4" t="s">
        <v>796</v>
      </c>
      <c r="C86" s="4" t="s">
        <v>797</v>
      </c>
      <c r="D86" s="4" t="s">
        <v>894</v>
      </c>
      <c r="E86" s="4" t="s">
        <v>895</v>
      </c>
      <c r="F86" s="4" t="s">
        <v>146</v>
      </c>
      <c r="G86" s="4" t="s">
        <v>147</v>
      </c>
      <c r="H86" s="4" t="s">
        <v>440</v>
      </c>
      <c r="I86" s="11"/>
      <c r="J86" s="11"/>
      <c r="K86" s="11"/>
      <c r="L86" s="11"/>
      <c r="M86" s="11"/>
      <c r="N86" s="10">
        <v>110</v>
      </c>
      <c r="O86" s="11"/>
      <c r="P86" s="11"/>
      <c r="Q86" s="11"/>
      <c r="R86" s="11"/>
      <c r="S86" s="11"/>
      <c r="T86" s="11"/>
      <c r="U86" s="139">
        <f t="shared" si="5"/>
        <v>110</v>
      </c>
      <c r="V86" s="38"/>
      <c r="W86" s="127" t="str">
        <f t="shared" si="6"/>
        <v>115151505912</v>
      </c>
      <c r="X86" s="132">
        <f>VLOOKUP(W86,Factors!$F$4:$H$6200,3,FALSE)</f>
        <v>0.11529999999999996</v>
      </c>
      <c r="Y86" s="127" t="str">
        <f>VLOOKUP(W86,Factors!$F$4:$H$6200,2,FALSE)</f>
        <v>Customers-All</v>
      </c>
      <c r="Z86" s="129">
        <f t="shared" si="7"/>
        <v>12.682999999999996</v>
      </c>
      <c r="AA86" s="129">
        <f t="shared" si="8"/>
        <v>97.317000000000007</v>
      </c>
      <c r="AB86" s="129">
        <f t="shared" si="9"/>
        <v>110</v>
      </c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  <c r="BD86" s="134"/>
      <c r="BE86" s="134"/>
      <c r="BF86" s="134"/>
      <c r="BG86" s="134"/>
      <c r="BH86" s="134"/>
      <c r="BI86" s="134"/>
      <c r="BJ86" s="134"/>
    </row>
    <row r="87" spans="1:62" s="126" customFormat="1" ht="15.75" thickBot="1" x14ac:dyDescent="0.3">
      <c r="A87" s="141" t="s">
        <v>891</v>
      </c>
      <c r="B87" s="4" t="s">
        <v>796</v>
      </c>
      <c r="C87" s="4" t="s">
        <v>797</v>
      </c>
      <c r="D87" s="4" t="s">
        <v>894</v>
      </c>
      <c r="E87" s="4" t="s">
        <v>895</v>
      </c>
      <c r="F87" s="4" t="s">
        <v>102</v>
      </c>
      <c r="G87" s="4" t="s">
        <v>103</v>
      </c>
      <c r="H87" s="4" t="s">
        <v>440</v>
      </c>
      <c r="I87" s="8">
        <v>29.99</v>
      </c>
      <c r="J87" s="8">
        <v>5.33</v>
      </c>
      <c r="K87" s="7"/>
      <c r="L87" s="7"/>
      <c r="M87" s="7"/>
      <c r="N87" s="7"/>
      <c r="O87" s="7"/>
      <c r="P87" s="7"/>
      <c r="Q87" s="7"/>
      <c r="R87" s="7"/>
      <c r="S87" s="7"/>
      <c r="T87" s="7"/>
      <c r="U87" s="139">
        <f t="shared" si="5"/>
        <v>35.32</v>
      </c>
      <c r="V87" s="38"/>
      <c r="W87" s="127" t="str">
        <f t="shared" si="6"/>
        <v>115151505912</v>
      </c>
      <c r="X87" s="132">
        <f>VLOOKUP(W87,Factors!$F$4:$H$6200,3,FALSE)</f>
        <v>0.11529999999999996</v>
      </c>
      <c r="Y87" s="127" t="str">
        <f>VLOOKUP(W87,Factors!$F$4:$H$6200,2,FALSE)</f>
        <v>Customers-All</v>
      </c>
      <c r="Z87" s="129">
        <f t="shared" si="7"/>
        <v>4.0723959999999986</v>
      </c>
      <c r="AA87" s="129">
        <f t="shared" si="8"/>
        <v>31.247604000000003</v>
      </c>
      <c r="AB87" s="129">
        <f t="shared" si="9"/>
        <v>35.32</v>
      </c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  <c r="BD87" s="134"/>
      <c r="BE87" s="134"/>
      <c r="BF87" s="134"/>
      <c r="BG87" s="134"/>
      <c r="BH87" s="134"/>
      <c r="BI87" s="134"/>
      <c r="BJ87" s="134"/>
    </row>
    <row r="88" spans="1:62" s="126" customFormat="1" ht="15.75" thickBot="1" x14ac:dyDescent="0.3">
      <c r="A88" s="141" t="s">
        <v>891</v>
      </c>
      <c r="B88" s="4" t="s">
        <v>796</v>
      </c>
      <c r="C88" s="4" t="s">
        <v>797</v>
      </c>
      <c r="D88" s="4" t="s">
        <v>894</v>
      </c>
      <c r="E88" s="4" t="s">
        <v>895</v>
      </c>
      <c r="F88" s="4" t="s">
        <v>235</v>
      </c>
      <c r="G88" s="4" t="s">
        <v>236</v>
      </c>
      <c r="H88" s="4" t="s">
        <v>440</v>
      </c>
      <c r="I88" s="10">
        <v>9.99</v>
      </c>
      <c r="J88" s="10">
        <v>9.99</v>
      </c>
      <c r="K88" s="10">
        <v>9.99</v>
      </c>
      <c r="L88" s="10">
        <v>9.99</v>
      </c>
      <c r="M88" s="10">
        <v>9.99</v>
      </c>
      <c r="N88" s="10">
        <v>9.99</v>
      </c>
      <c r="O88" s="10">
        <v>9.99</v>
      </c>
      <c r="P88" s="11"/>
      <c r="Q88" s="10">
        <v>9.99</v>
      </c>
      <c r="R88" s="11"/>
      <c r="S88" s="11"/>
      <c r="T88" s="11"/>
      <c r="U88" s="139">
        <f t="shared" si="5"/>
        <v>79.92</v>
      </c>
      <c r="V88" s="38"/>
      <c r="W88" s="127" t="str">
        <f t="shared" si="6"/>
        <v>115151505912</v>
      </c>
      <c r="X88" s="132">
        <f>VLOOKUP(W88,Factors!$F$4:$H$6200,3,FALSE)</f>
        <v>0.11529999999999996</v>
      </c>
      <c r="Y88" s="127" t="str">
        <f>VLOOKUP(W88,Factors!$F$4:$H$6200,2,FALSE)</f>
        <v>Customers-All</v>
      </c>
      <c r="Z88" s="129">
        <f t="shared" si="7"/>
        <v>9.214775999999997</v>
      </c>
      <c r="AA88" s="129">
        <f t="shared" si="8"/>
        <v>70.705224000000001</v>
      </c>
      <c r="AB88" s="129">
        <f t="shared" si="9"/>
        <v>79.92</v>
      </c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  <c r="BD88" s="134"/>
      <c r="BE88" s="134"/>
      <c r="BF88" s="134"/>
      <c r="BG88" s="134"/>
      <c r="BH88" s="134"/>
      <c r="BI88" s="134"/>
      <c r="BJ88" s="134"/>
    </row>
    <row r="89" spans="1:62" s="126" customFormat="1" ht="15.75" thickBot="1" x14ac:dyDescent="0.3">
      <c r="A89" s="141" t="s">
        <v>891</v>
      </c>
      <c r="B89" s="4" t="s">
        <v>796</v>
      </c>
      <c r="C89" s="4" t="s">
        <v>797</v>
      </c>
      <c r="D89" s="4" t="s">
        <v>894</v>
      </c>
      <c r="E89" s="4" t="s">
        <v>895</v>
      </c>
      <c r="F89" s="4" t="s">
        <v>116</v>
      </c>
      <c r="G89" s="4" t="s">
        <v>117</v>
      </c>
      <c r="H89" s="4" t="s">
        <v>440</v>
      </c>
      <c r="I89" s="8">
        <v>4.25</v>
      </c>
      <c r="J89" s="8">
        <v>114.22</v>
      </c>
      <c r="K89" s="7"/>
      <c r="L89" s="7"/>
      <c r="M89" s="8">
        <v>215.5</v>
      </c>
      <c r="N89" s="8">
        <v>8</v>
      </c>
      <c r="O89" s="7"/>
      <c r="P89" s="7"/>
      <c r="Q89" s="7"/>
      <c r="R89" s="7"/>
      <c r="S89" s="7"/>
      <c r="T89" s="7"/>
      <c r="U89" s="139">
        <f t="shared" si="5"/>
        <v>341.97</v>
      </c>
      <c r="V89" s="38"/>
      <c r="W89" s="127" t="str">
        <f t="shared" si="6"/>
        <v>115151505912</v>
      </c>
      <c r="X89" s="132">
        <f>VLOOKUP(W89,Factors!$F$4:$H$6200,3,FALSE)</f>
        <v>0.11529999999999996</v>
      </c>
      <c r="Y89" s="127" t="str">
        <f>VLOOKUP(W89,Factors!$F$4:$H$6200,2,FALSE)</f>
        <v>Customers-All</v>
      </c>
      <c r="Z89" s="129">
        <f t="shared" si="7"/>
        <v>39.429140999999987</v>
      </c>
      <c r="AA89" s="129">
        <f t="shared" si="8"/>
        <v>302.54085900000007</v>
      </c>
      <c r="AB89" s="129">
        <f t="shared" si="9"/>
        <v>341.97</v>
      </c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  <c r="BD89" s="134"/>
      <c r="BE89" s="134"/>
      <c r="BF89" s="134"/>
      <c r="BG89" s="134"/>
      <c r="BH89" s="134"/>
      <c r="BI89" s="134"/>
      <c r="BJ89" s="134"/>
    </row>
    <row r="90" spans="1:62" s="126" customFormat="1" ht="15.75" thickBot="1" x14ac:dyDescent="0.3">
      <c r="A90" s="141" t="s">
        <v>891</v>
      </c>
      <c r="B90" s="4" t="s">
        <v>796</v>
      </c>
      <c r="C90" s="4" t="s">
        <v>797</v>
      </c>
      <c r="D90" s="4" t="s">
        <v>894</v>
      </c>
      <c r="E90" s="4" t="s">
        <v>895</v>
      </c>
      <c r="F90" s="4" t="s">
        <v>769</v>
      </c>
      <c r="G90" s="4" t="s">
        <v>770</v>
      </c>
      <c r="H90" s="4" t="s">
        <v>440</v>
      </c>
      <c r="I90" s="10">
        <v>1336.06</v>
      </c>
      <c r="J90" s="10">
        <v>19332.12</v>
      </c>
      <c r="K90" s="10">
        <v>18021.11</v>
      </c>
      <c r="L90" s="10">
        <v>6895</v>
      </c>
      <c r="M90" s="10">
        <v>534.15</v>
      </c>
      <c r="N90" s="10">
        <v>285.99</v>
      </c>
      <c r="O90" s="10">
        <v>1615</v>
      </c>
      <c r="P90" s="10">
        <v>39</v>
      </c>
      <c r="Q90" s="10">
        <v>2707.95</v>
      </c>
      <c r="R90" s="11"/>
      <c r="S90" s="10">
        <v>4000</v>
      </c>
      <c r="T90" s="11"/>
      <c r="U90" s="139">
        <f t="shared" si="5"/>
        <v>54766.38</v>
      </c>
      <c r="V90" s="38"/>
      <c r="W90" s="127" t="str">
        <f t="shared" si="6"/>
        <v>115151505912</v>
      </c>
      <c r="X90" s="132">
        <f>VLOOKUP(W90,Factors!$F$4:$H$6200,3,FALSE)</f>
        <v>0.11529999999999996</v>
      </c>
      <c r="Y90" s="127" t="str">
        <f>VLOOKUP(W90,Factors!$F$4:$H$6200,2,FALSE)</f>
        <v>Customers-All</v>
      </c>
      <c r="Z90" s="129">
        <f t="shared" si="7"/>
        <v>6314.563613999997</v>
      </c>
      <c r="AA90" s="129">
        <f t="shared" si="8"/>
        <v>48451.816385999999</v>
      </c>
      <c r="AB90" s="129">
        <f t="shared" si="9"/>
        <v>54766.38</v>
      </c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  <c r="BD90" s="134"/>
      <c r="BE90" s="134"/>
      <c r="BF90" s="134"/>
      <c r="BG90" s="134"/>
      <c r="BH90" s="134"/>
      <c r="BI90" s="134"/>
      <c r="BJ90" s="134"/>
    </row>
    <row r="91" spans="1:62" s="126" customFormat="1" ht="15.75" thickBot="1" x14ac:dyDescent="0.3">
      <c r="A91" s="141" t="s">
        <v>891</v>
      </c>
      <c r="B91" s="4" t="s">
        <v>796</v>
      </c>
      <c r="C91" s="4" t="s">
        <v>797</v>
      </c>
      <c r="D91" s="4" t="s">
        <v>894</v>
      </c>
      <c r="E91" s="4" t="s">
        <v>895</v>
      </c>
      <c r="F91" s="4" t="s">
        <v>82</v>
      </c>
      <c r="G91" s="4" t="s">
        <v>83</v>
      </c>
      <c r="H91" s="4" t="s">
        <v>440</v>
      </c>
      <c r="I91" s="8">
        <v>24.35</v>
      </c>
      <c r="J91" s="8">
        <v>103.75</v>
      </c>
      <c r="K91" s="8">
        <v>274.8</v>
      </c>
      <c r="L91" s="8">
        <v>61.35</v>
      </c>
      <c r="M91" s="8">
        <v>400.65</v>
      </c>
      <c r="N91" s="8">
        <v>150.75</v>
      </c>
      <c r="O91" s="7"/>
      <c r="P91" s="7"/>
      <c r="Q91" s="7"/>
      <c r="R91" s="7"/>
      <c r="S91" s="7"/>
      <c r="T91" s="7"/>
      <c r="U91" s="139">
        <f t="shared" si="5"/>
        <v>1015.65</v>
      </c>
      <c r="V91" s="38"/>
      <c r="W91" s="127" t="str">
        <f t="shared" si="6"/>
        <v>115151505912</v>
      </c>
      <c r="X91" s="132">
        <f>VLOOKUP(W91,Factors!$F$4:$H$6200,3,FALSE)</f>
        <v>0.11529999999999996</v>
      </c>
      <c r="Y91" s="127" t="str">
        <f>VLOOKUP(W91,Factors!$F$4:$H$6200,2,FALSE)</f>
        <v>Customers-All</v>
      </c>
      <c r="Z91" s="129">
        <f t="shared" si="7"/>
        <v>117.10444499999996</v>
      </c>
      <c r="AA91" s="129">
        <f t="shared" si="8"/>
        <v>898.54555500000004</v>
      </c>
      <c r="AB91" s="129">
        <f t="shared" si="9"/>
        <v>1015.65</v>
      </c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  <c r="BD91" s="134"/>
      <c r="BE91" s="134"/>
      <c r="BF91" s="134"/>
      <c r="BG91" s="134"/>
      <c r="BH91" s="134"/>
      <c r="BI91" s="134"/>
      <c r="BJ91" s="134"/>
    </row>
    <row r="92" spans="1:62" s="126" customFormat="1" ht="15.75" thickBot="1" x14ac:dyDescent="0.3">
      <c r="A92" s="141" t="s">
        <v>891</v>
      </c>
      <c r="B92" s="4" t="s">
        <v>796</v>
      </c>
      <c r="C92" s="4" t="s">
        <v>797</v>
      </c>
      <c r="D92" s="4" t="s">
        <v>894</v>
      </c>
      <c r="E92" s="4" t="s">
        <v>895</v>
      </c>
      <c r="F92" s="4" t="s">
        <v>239</v>
      </c>
      <c r="G92" s="4" t="s">
        <v>240</v>
      </c>
      <c r="H92" s="4" t="s">
        <v>440</v>
      </c>
      <c r="I92" s="11"/>
      <c r="J92" s="10">
        <v>89.17</v>
      </c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39">
        <f t="shared" si="5"/>
        <v>89.17</v>
      </c>
      <c r="V92" s="38"/>
      <c r="W92" s="127" t="str">
        <f t="shared" si="6"/>
        <v>115151505912</v>
      </c>
      <c r="X92" s="132">
        <f>VLOOKUP(W92,Factors!$F$4:$H$6200,3,FALSE)</f>
        <v>0.11529999999999996</v>
      </c>
      <c r="Y92" s="127" t="str">
        <f>VLOOKUP(W92,Factors!$F$4:$H$6200,2,FALSE)</f>
        <v>Customers-All</v>
      </c>
      <c r="Z92" s="129">
        <f t="shared" si="7"/>
        <v>10.281300999999996</v>
      </c>
      <c r="AA92" s="129">
        <f t="shared" si="8"/>
        <v>78.888699000000003</v>
      </c>
      <c r="AB92" s="129">
        <f t="shared" si="9"/>
        <v>89.17</v>
      </c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  <c r="BD92" s="134"/>
      <c r="BE92" s="134"/>
      <c r="BF92" s="134"/>
      <c r="BG92" s="134"/>
      <c r="BH92" s="134"/>
      <c r="BI92" s="134"/>
      <c r="BJ92" s="134"/>
    </row>
    <row r="93" spans="1:62" s="131" customFormat="1" ht="15.75" thickBot="1" x14ac:dyDescent="0.3">
      <c r="A93" s="141" t="s">
        <v>891</v>
      </c>
      <c r="B93" s="4" t="s">
        <v>796</v>
      </c>
      <c r="C93" s="4" t="s">
        <v>797</v>
      </c>
      <c r="D93" s="4" t="s">
        <v>894</v>
      </c>
      <c r="E93" s="4" t="s">
        <v>895</v>
      </c>
      <c r="F93" s="4" t="s">
        <v>771</v>
      </c>
      <c r="G93" s="4" t="s">
        <v>772</v>
      </c>
      <c r="H93" s="4" t="s">
        <v>440</v>
      </c>
      <c r="I93" s="7"/>
      <c r="J93" s="7"/>
      <c r="K93" s="7"/>
      <c r="L93" s="7"/>
      <c r="M93" s="7"/>
      <c r="N93" s="7"/>
      <c r="O93" s="7"/>
      <c r="P93" s="8">
        <v>400</v>
      </c>
      <c r="Q93" s="7"/>
      <c r="R93" s="7"/>
      <c r="S93" s="7"/>
      <c r="T93" s="7"/>
      <c r="U93" s="139">
        <f t="shared" si="5"/>
        <v>400</v>
      </c>
      <c r="V93" s="38"/>
      <c r="W93" s="127" t="str">
        <f t="shared" si="6"/>
        <v>115151505912</v>
      </c>
      <c r="X93" s="132">
        <f>VLOOKUP(W93,Factors!$F$4:$H$6200,3,FALSE)</f>
        <v>0.11529999999999996</v>
      </c>
      <c r="Y93" s="127" t="str">
        <f>VLOOKUP(W93,Factors!$F$4:$H$6200,2,FALSE)</f>
        <v>Customers-All</v>
      </c>
      <c r="Z93" s="129">
        <f t="shared" si="7"/>
        <v>46.119999999999983</v>
      </c>
      <c r="AA93" s="129">
        <f t="shared" si="8"/>
        <v>353.88</v>
      </c>
      <c r="AB93" s="129">
        <f t="shared" si="9"/>
        <v>400</v>
      </c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  <c r="BD93" s="134"/>
      <c r="BE93" s="134"/>
      <c r="BF93" s="134"/>
      <c r="BG93" s="134"/>
      <c r="BH93" s="134"/>
      <c r="BI93" s="134"/>
      <c r="BJ93" s="134"/>
    </row>
    <row r="94" spans="1:62" s="131" customFormat="1" ht="15.75" thickBot="1" x14ac:dyDescent="0.3">
      <c r="A94" s="141" t="s">
        <v>891</v>
      </c>
      <c r="B94" s="4" t="s">
        <v>796</v>
      </c>
      <c r="C94" s="4" t="s">
        <v>797</v>
      </c>
      <c r="D94" s="4" t="s">
        <v>894</v>
      </c>
      <c r="E94" s="4" t="s">
        <v>895</v>
      </c>
      <c r="F94" s="4" t="s">
        <v>84</v>
      </c>
      <c r="G94" s="4" t="s">
        <v>85</v>
      </c>
      <c r="H94" s="4" t="s">
        <v>440</v>
      </c>
      <c r="I94" s="10">
        <v>685.61</v>
      </c>
      <c r="J94" s="10">
        <v>475.34</v>
      </c>
      <c r="K94" s="10">
        <v>689.85</v>
      </c>
      <c r="L94" s="10">
        <v>276</v>
      </c>
      <c r="M94" s="10">
        <v>1350.21</v>
      </c>
      <c r="N94" s="10">
        <v>424.99</v>
      </c>
      <c r="O94" s="11"/>
      <c r="P94" s="11"/>
      <c r="Q94" s="11"/>
      <c r="R94" s="11"/>
      <c r="S94" s="11"/>
      <c r="T94" s="11"/>
      <c r="U94" s="139">
        <f t="shared" si="5"/>
        <v>3902</v>
      </c>
      <c r="V94" s="38"/>
      <c r="W94" s="127" t="str">
        <f t="shared" si="6"/>
        <v>115151505912</v>
      </c>
      <c r="X94" s="132">
        <f>VLOOKUP(W94,Factors!$F$4:$H$6200,3,FALSE)</f>
        <v>0.11529999999999996</v>
      </c>
      <c r="Y94" s="127" t="str">
        <f>VLOOKUP(W94,Factors!$F$4:$H$6200,2,FALSE)</f>
        <v>Customers-All</v>
      </c>
      <c r="Z94" s="129">
        <f t="shared" si="7"/>
        <v>449.90059999999983</v>
      </c>
      <c r="AA94" s="129">
        <f t="shared" si="8"/>
        <v>3452.0994000000001</v>
      </c>
      <c r="AB94" s="129">
        <f t="shared" si="9"/>
        <v>3902</v>
      </c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  <c r="BD94" s="134"/>
      <c r="BE94" s="134"/>
      <c r="BF94" s="134"/>
      <c r="BG94" s="134"/>
      <c r="BH94" s="134"/>
      <c r="BI94" s="134"/>
      <c r="BJ94" s="134"/>
    </row>
    <row r="95" spans="1:62" s="126" customFormat="1" ht="15.75" thickBot="1" x14ac:dyDescent="0.3">
      <c r="A95" s="141" t="s">
        <v>891</v>
      </c>
      <c r="B95" s="4" t="s">
        <v>796</v>
      </c>
      <c r="C95" s="4" t="s">
        <v>797</v>
      </c>
      <c r="D95" s="4" t="s">
        <v>894</v>
      </c>
      <c r="E95" s="4" t="s">
        <v>895</v>
      </c>
      <c r="F95" s="4" t="s">
        <v>162</v>
      </c>
      <c r="G95" s="4" t="s">
        <v>163</v>
      </c>
      <c r="H95" s="4" t="s">
        <v>440</v>
      </c>
      <c r="I95" s="8">
        <v>538.70000000000005</v>
      </c>
      <c r="J95" s="8">
        <v>183.35</v>
      </c>
      <c r="K95" s="8">
        <v>886.27</v>
      </c>
      <c r="L95" s="8">
        <v>218.02</v>
      </c>
      <c r="M95" s="8">
        <v>1032.3599999999999</v>
      </c>
      <c r="N95" s="8">
        <v>966.42</v>
      </c>
      <c r="O95" s="7"/>
      <c r="P95" s="7"/>
      <c r="Q95" s="7"/>
      <c r="R95" s="7"/>
      <c r="S95" s="7"/>
      <c r="T95" s="7"/>
      <c r="U95" s="139">
        <f t="shared" si="5"/>
        <v>3825.12</v>
      </c>
      <c r="V95" s="38"/>
      <c r="W95" s="127" t="str">
        <f t="shared" si="6"/>
        <v>115151505912</v>
      </c>
      <c r="X95" s="132">
        <f>VLOOKUP(W95,Factors!$F$4:$H$6200,3,FALSE)</f>
        <v>0.11529999999999996</v>
      </c>
      <c r="Y95" s="127" t="str">
        <f>VLOOKUP(W95,Factors!$F$4:$H$6200,2,FALSE)</f>
        <v>Customers-All</v>
      </c>
      <c r="Z95" s="129">
        <f t="shared" si="7"/>
        <v>441.03633599999984</v>
      </c>
      <c r="AA95" s="129">
        <f t="shared" si="8"/>
        <v>3384.0836640000002</v>
      </c>
      <c r="AB95" s="129">
        <f t="shared" si="9"/>
        <v>3825.12</v>
      </c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</row>
    <row r="96" spans="1:62" s="126" customFormat="1" ht="15.75" thickBot="1" x14ac:dyDescent="0.3">
      <c r="A96" s="141" t="s">
        <v>891</v>
      </c>
      <c r="B96" s="4" t="s">
        <v>796</v>
      </c>
      <c r="C96" s="4" t="s">
        <v>797</v>
      </c>
      <c r="D96" s="4" t="s">
        <v>894</v>
      </c>
      <c r="E96" s="4" t="s">
        <v>895</v>
      </c>
      <c r="F96" s="4" t="s">
        <v>164</v>
      </c>
      <c r="G96" s="4" t="s">
        <v>165</v>
      </c>
      <c r="H96" s="4" t="s">
        <v>440</v>
      </c>
      <c r="I96" s="10">
        <v>2017.29</v>
      </c>
      <c r="J96" s="10">
        <v>536.76</v>
      </c>
      <c r="K96" s="11"/>
      <c r="L96" s="10">
        <v>1081.1300000000001</v>
      </c>
      <c r="M96" s="10">
        <v>4264</v>
      </c>
      <c r="N96" s="10">
        <v>1760.48</v>
      </c>
      <c r="O96" s="11"/>
      <c r="P96" s="11"/>
      <c r="Q96" s="11"/>
      <c r="R96" s="11"/>
      <c r="S96" s="11"/>
      <c r="T96" s="11"/>
      <c r="U96" s="139">
        <f t="shared" si="5"/>
        <v>9659.66</v>
      </c>
      <c r="V96" s="38"/>
      <c r="W96" s="127" t="str">
        <f t="shared" si="6"/>
        <v>115151505912</v>
      </c>
      <c r="X96" s="132">
        <f>VLOOKUP(W96,Factors!$F$4:$H$6200,3,FALSE)</f>
        <v>0.11529999999999996</v>
      </c>
      <c r="Y96" s="127" t="str">
        <f>VLOOKUP(W96,Factors!$F$4:$H$6200,2,FALSE)</f>
        <v>Customers-All</v>
      </c>
      <c r="Z96" s="129">
        <f t="shared" si="7"/>
        <v>1113.7587979999996</v>
      </c>
      <c r="AA96" s="129">
        <f t="shared" si="8"/>
        <v>8545.9012020000009</v>
      </c>
      <c r="AB96" s="129">
        <f t="shared" si="9"/>
        <v>9659.66</v>
      </c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  <c r="BD96" s="134"/>
      <c r="BE96" s="134"/>
      <c r="BF96" s="134"/>
      <c r="BG96" s="134"/>
      <c r="BH96" s="134"/>
      <c r="BI96" s="134"/>
      <c r="BJ96" s="134"/>
    </row>
    <row r="97" spans="1:62" s="126" customFormat="1" ht="15.75" thickBot="1" x14ac:dyDescent="0.3">
      <c r="A97" s="141" t="s">
        <v>891</v>
      </c>
      <c r="B97" s="4" t="s">
        <v>796</v>
      </c>
      <c r="C97" s="4" t="s">
        <v>797</v>
      </c>
      <c r="D97" s="4" t="s">
        <v>894</v>
      </c>
      <c r="E97" s="4" t="s">
        <v>895</v>
      </c>
      <c r="F97" s="4" t="s">
        <v>86</v>
      </c>
      <c r="G97" s="4" t="s">
        <v>87</v>
      </c>
      <c r="H97" s="4" t="s">
        <v>440</v>
      </c>
      <c r="I97" s="7"/>
      <c r="J97" s="7"/>
      <c r="K97" s="8">
        <v>546.1</v>
      </c>
      <c r="L97" s="7"/>
      <c r="M97" s="7"/>
      <c r="N97" s="7"/>
      <c r="O97" s="7"/>
      <c r="P97" s="7"/>
      <c r="Q97" s="7"/>
      <c r="R97" s="7"/>
      <c r="S97" s="7"/>
      <c r="T97" s="7"/>
      <c r="U97" s="139">
        <f t="shared" si="5"/>
        <v>546.1</v>
      </c>
      <c r="V97" s="38"/>
      <c r="W97" s="127" t="str">
        <f t="shared" si="6"/>
        <v>115151505912</v>
      </c>
      <c r="X97" s="132">
        <f>VLOOKUP(W97,Factors!$F$4:$H$6200,3,FALSE)</f>
        <v>0.11529999999999996</v>
      </c>
      <c r="Y97" s="127" t="str">
        <f>VLOOKUP(W97,Factors!$F$4:$H$6200,2,FALSE)</f>
        <v>Customers-All</v>
      </c>
      <c r="Z97" s="129">
        <f t="shared" si="7"/>
        <v>62.96532999999998</v>
      </c>
      <c r="AA97" s="129">
        <f t="shared" si="8"/>
        <v>483.13467000000003</v>
      </c>
      <c r="AB97" s="129">
        <f t="shared" si="9"/>
        <v>546.1</v>
      </c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  <c r="BD97" s="134"/>
      <c r="BE97" s="134"/>
      <c r="BF97" s="134"/>
      <c r="BG97" s="134"/>
      <c r="BH97" s="134"/>
      <c r="BI97" s="134"/>
      <c r="BJ97" s="134"/>
    </row>
    <row r="98" spans="1:62" s="126" customFormat="1" ht="15.75" thickBot="1" x14ac:dyDescent="0.3">
      <c r="A98" s="141" t="s">
        <v>891</v>
      </c>
      <c r="B98" s="4" t="s">
        <v>796</v>
      </c>
      <c r="C98" s="4" t="s">
        <v>797</v>
      </c>
      <c r="D98" s="4" t="s">
        <v>894</v>
      </c>
      <c r="E98" s="4" t="s">
        <v>895</v>
      </c>
      <c r="F98" s="4" t="s">
        <v>166</v>
      </c>
      <c r="G98" s="4" t="s">
        <v>167</v>
      </c>
      <c r="H98" s="4" t="s">
        <v>440</v>
      </c>
      <c r="I98" s="11"/>
      <c r="J98" s="11"/>
      <c r="K98" s="10">
        <v>350</v>
      </c>
      <c r="L98" s="11"/>
      <c r="M98" s="11"/>
      <c r="N98" s="11"/>
      <c r="O98" s="11"/>
      <c r="P98" s="11"/>
      <c r="Q98" s="11"/>
      <c r="R98" s="11"/>
      <c r="S98" s="11"/>
      <c r="T98" s="11"/>
      <c r="U98" s="139">
        <f t="shared" si="5"/>
        <v>350</v>
      </c>
      <c r="V98" s="38"/>
      <c r="W98" s="127" t="str">
        <f t="shared" si="6"/>
        <v>115151505912</v>
      </c>
      <c r="X98" s="132">
        <f>VLOOKUP(W98,Factors!$F$4:$H$6200,3,FALSE)</f>
        <v>0.11529999999999996</v>
      </c>
      <c r="Y98" s="127" t="str">
        <f>VLOOKUP(W98,Factors!$F$4:$H$6200,2,FALSE)</f>
        <v>Customers-All</v>
      </c>
      <c r="Z98" s="129">
        <f t="shared" si="7"/>
        <v>40.354999999999983</v>
      </c>
      <c r="AA98" s="129">
        <f t="shared" si="8"/>
        <v>309.64500000000004</v>
      </c>
      <c r="AB98" s="129">
        <f t="shared" si="9"/>
        <v>350</v>
      </c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  <c r="BD98" s="134"/>
      <c r="BE98" s="134"/>
      <c r="BF98" s="134"/>
      <c r="BG98" s="134"/>
      <c r="BH98" s="134"/>
      <c r="BI98" s="134"/>
      <c r="BJ98" s="134"/>
    </row>
    <row r="99" spans="1:62" s="126" customFormat="1" ht="15.75" thickBot="1" x14ac:dyDescent="0.3">
      <c r="A99" s="141" t="s">
        <v>891</v>
      </c>
      <c r="B99" s="4" t="s">
        <v>796</v>
      </c>
      <c r="C99" s="4" t="s">
        <v>797</v>
      </c>
      <c r="D99" s="4" t="s">
        <v>894</v>
      </c>
      <c r="E99" s="4" t="s">
        <v>895</v>
      </c>
      <c r="F99" s="4" t="s">
        <v>168</v>
      </c>
      <c r="G99" s="4" t="s">
        <v>169</v>
      </c>
      <c r="H99" s="4" t="s">
        <v>440</v>
      </c>
      <c r="I99" s="7"/>
      <c r="J99" s="7"/>
      <c r="K99" s="8">
        <v>219.36</v>
      </c>
      <c r="L99" s="7"/>
      <c r="M99" s="7"/>
      <c r="N99" s="7"/>
      <c r="O99" s="7"/>
      <c r="P99" s="7"/>
      <c r="Q99" s="7"/>
      <c r="R99" s="7"/>
      <c r="S99" s="7"/>
      <c r="T99" s="7"/>
      <c r="U99" s="139">
        <f t="shared" si="5"/>
        <v>219.36</v>
      </c>
      <c r="V99" s="38"/>
      <c r="W99" s="127" t="str">
        <f t="shared" si="6"/>
        <v>115151505912</v>
      </c>
      <c r="X99" s="132">
        <f>VLOOKUP(W99,Factors!$F$4:$H$6200,3,FALSE)</f>
        <v>0.11529999999999996</v>
      </c>
      <c r="Y99" s="127" t="str">
        <f>VLOOKUP(W99,Factors!$F$4:$H$6200,2,FALSE)</f>
        <v>Customers-All</v>
      </c>
      <c r="Z99" s="129">
        <f t="shared" si="7"/>
        <v>25.292207999999992</v>
      </c>
      <c r="AA99" s="129">
        <f t="shared" si="8"/>
        <v>194.06779200000003</v>
      </c>
      <c r="AB99" s="129">
        <f t="shared" si="9"/>
        <v>219.36</v>
      </c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  <c r="BD99" s="134"/>
      <c r="BE99" s="134"/>
      <c r="BF99" s="134"/>
      <c r="BG99" s="134"/>
      <c r="BH99" s="134"/>
      <c r="BI99" s="134"/>
      <c r="BJ99" s="134"/>
    </row>
    <row r="100" spans="1:62" s="126" customFormat="1" ht="15.75" thickBot="1" x14ac:dyDescent="0.3">
      <c r="A100" s="141" t="s">
        <v>891</v>
      </c>
      <c r="B100" s="4" t="s">
        <v>796</v>
      </c>
      <c r="C100" s="4" t="s">
        <v>797</v>
      </c>
      <c r="D100" s="4" t="s">
        <v>894</v>
      </c>
      <c r="E100" s="4" t="s">
        <v>895</v>
      </c>
      <c r="F100" s="4" t="s">
        <v>308</v>
      </c>
      <c r="G100" s="4" t="s">
        <v>309</v>
      </c>
      <c r="H100" s="4" t="s">
        <v>440</v>
      </c>
      <c r="I100" s="10">
        <v>129.99</v>
      </c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39">
        <f t="shared" si="5"/>
        <v>129.99</v>
      </c>
      <c r="V100" s="38"/>
      <c r="W100" s="127" t="str">
        <f t="shared" si="6"/>
        <v>115151505912</v>
      </c>
      <c r="X100" s="132">
        <f>VLOOKUP(W100,Factors!$F$4:$H$6200,3,FALSE)</f>
        <v>0.11529999999999996</v>
      </c>
      <c r="Y100" s="127" t="str">
        <f>VLOOKUP(W100,Factors!$F$4:$H$6200,2,FALSE)</f>
        <v>Customers-All</v>
      </c>
      <c r="Z100" s="129">
        <f t="shared" si="7"/>
        <v>14.987846999999995</v>
      </c>
      <c r="AA100" s="129">
        <f t="shared" si="8"/>
        <v>115.00215300000002</v>
      </c>
      <c r="AB100" s="129">
        <f t="shared" si="9"/>
        <v>129.99</v>
      </c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  <c r="BD100" s="134"/>
      <c r="BE100" s="134"/>
      <c r="BF100" s="134"/>
      <c r="BG100" s="134"/>
      <c r="BH100" s="134"/>
      <c r="BI100" s="134"/>
      <c r="BJ100" s="134"/>
    </row>
    <row r="101" spans="1:62" s="126" customFormat="1" ht="15.75" thickBot="1" x14ac:dyDescent="0.3">
      <c r="A101" s="141" t="s">
        <v>891</v>
      </c>
      <c r="B101" s="4" t="s">
        <v>796</v>
      </c>
      <c r="C101" s="4" t="s">
        <v>797</v>
      </c>
      <c r="D101" s="4" t="s">
        <v>894</v>
      </c>
      <c r="E101" s="4" t="s">
        <v>895</v>
      </c>
      <c r="F101" s="4" t="s">
        <v>906</v>
      </c>
      <c r="G101" s="4" t="s">
        <v>907</v>
      </c>
      <c r="H101" s="4" t="s">
        <v>440</v>
      </c>
      <c r="I101" s="8">
        <v>225</v>
      </c>
      <c r="J101" s="8">
        <v>500</v>
      </c>
      <c r="K101" s="7"/>
      <c r="L101" s="7"/>
      <c r="M101" s="7"/>
      <c r="N101" s="8">
        <v>250</v>
      </c>
      <c r="O101" s="7"/>
      <c r="P101" s="7"/>
      <c r="Q101" s="7"/>
      <c r="R101" s="7"/>
      <c r="S101" s="7"/>
      <c r="T101" s="7"/>
      <c r="U101" s="139">
        <f t="shared" si="5"/>
        <v>975</v>
      </c>
      <c r="V101" s="38"/>
      <c r="W101" s="127" t="str">
        <f t="shared" si="6"/>
        <v>115151505912</v>
      </c>
      <c r="X101" s="132">
        <f>VLOOKUP(W101,Factors!$F$4:$H$6200,3,FALSE)</f>
        <v>0.11529999999999996</v>
      </c>
      <c r="Y101" s="127" t="str">
        <f>VLOOKUP(W101,Factors!$F$4:$H$6200,2,FALSE)</f>
        <v>Customers-All</v>
      </c>
      <c r="Z101" s="129">
        <f t="shared" si="7"/>
        <v>112.41749999999996</v>
      </c>
      <c r="AA101" s="129">
        <f t="shared" si="8"/>
        <v>862.58249999999998</v>
      </c>
      <c r="AB101" s="129">
        <f t="shared" si="9"/>
        <v>975</v>
      </c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  <c r="BD101" s="134"/>
      <c r="BE101" s="134"/>
      <c r="BF101" s="134"/>
      <c r="BG101" s="134"/>
      <c r="BH101" s="134"/>
      <c r="BI101" s="134"/>
      <c r="BJ101" s="134"/>
    </row>
    <row r="102" spans="1:62" s="126" customFormat="1" ht="15.75" thickBot="1" x14ac:dyDescent="0.3">
      <c r="A102" s="141" t="s">
        <v>891</v>
      </c>
      <c r="B102" s="4" t="s">
        <v>796</v>
      </c>
      <c r="C102" s="4" t="s">
        <v>797</v>
      </c>
      <c r="D102" s="4" t="s">
        <v>7689</v>
      </c>
      <c r="E102" s="4" t="s">
        <v>7690</v>
      </c>
      <c r="F102" s="4" t="s">
        <v>769</v>
      </c>
      <c r="G102" s="4" t="s">
        <v>770</v>
      </c>
      <c r="H102" s="4" t="s">
        <v>855</v>
      </c>
      <c r="I102" s="11"/>
      <c r="J102" s="11"/>
      <c r="K102" s="11"/>
      <c r="L102" s="11"/>
      <c r="M102" s="11"/>
      <c r="N102" s="11"/>
      <c r="O102" s="11"/>
      <c r="P102" s="10">
        <v>39</v>
      </c>
      <c r="Q102" s="11"/>
      <c r="R102" s="11"/>
      <c r="S102" s="11"/>
      <c r="T102" s="11"/>
      <c r="U102" s="139">
        <f t="shared" si="5"/>
        <v>39</v>
      </c>
      <c r="V102" s="38"/>
      <c r="W102" s="127" t="str">
        <f t="shared" si="6"/>
        <v>115151515912</v>
      </c>
      <c r="X102" s="132">
        <f>VLOOKUP(W102,Factors!$F$4:$H$6200,3,FALSE)</f>
        <v>0.11529999999999996</v>
      </c>
      <c r="Y102" s="127" t="str">
        <f>VLOOKUP(W102,Factors!$F$4:$H$6200,2,FALSE)</f>
        <v>Customers-All</v>
      </c>
      <c r="Z102" s="129">
        <f t="shared" si="7"/>
        <v>4.4966999999999988</v>
      </c>
      <c r="AA102" s="129">
        <f t="shared" si="8"/>
        <v>34.503300000000003</v>
      </c>
      <c r="AB102" s="129">
        <f t="shared" si="9"/>
        <v>39</v>
      </c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  <c r="BD102" s="134"/>
      <c r="BE102" s="134"/>
      <c r="BF102" s="134"/>
      <c r="BG102" s="134"/>
      <c r="BH102" s="134"/>
      <c r="BI102" s="134"/>
      <c r="BJ102" s="134"/>
    </row>
    <row r="103" spans="1:62" s="126" customFormat="1" ht="15.75" thickBot="1" x14ac:dyDescent="0.3">
      <c r="A103" s="141" t="s">
        <v>891</v>
      </c>
      <c r="B103" s="4" t="s">
        <v>796</v>
      </c>
      <c r="C103" s="4" t="s">
        <v>797</v>
      </c>
      <c r="D103" s="4" t="s">
        <v>892</v>
      </c>
      <c r="E103" s="4" t="s">
        <v>893</v>
      </c>
      <c r="F103" s="4" t="s">
        <v>112</v>
      </c>
      <c r="G103" s="4" t="s">
        <v>113</v>
      </c>
      <c r="H103" s="4" t="s">
        <v>781</v>
      </c>
      <c r="I103" s="8">
        <v>1890.06</v>
      </c>
      <c r="J103" s="8">
        <v>1894.14</v>
      </c>
      <c r="K103" s="8">
        <v>1894.12</v>
      </c>
      <c r="L103" s="8">
        <v>2064.09</v>
      </c>
      <c r="M103" s="8">
        <v>2709.92</v>
      </c>
      <c r="N103" s="8">
        <v>2797.91</v>
      </c>
      <c r="O103" s="8">
        <v>2802.08</v>
      </c>
      <c r="P103" s="8">
        <v>2802.08</v>
      </c>
      <c r="Q103" s="8">
        <v>1728.51</v>
      </c>
      <c r="R103" s="8">
        <v>1728.5</v>
      </c>
      <c r="S103" s="8">
        <v>1728.49</v>
      </c>
      <c r="T103" s="8">
        <v>1728.5</v>
      </c>
      <c r="U103" s="139">
        <f t="shared" si="5"/>
        <v>25768.400000000001</v>
      </c>
      <c r="V103" s="38"/>
      <c r="W103" s="127" t="str">
        <f t="shared" si="6"/>
        <v>115155015912</v>
      </c>
      <c r="X103" s="132">
        <f>VLOOKUP(W103,Factors!$F$4:$H$6200,3,FALSE)</f>
        <v>0.11529999999999996</v>
      </c>
      <c r="Y103" s="127" t="str">
        <f>VLOOKUP(W103,Factors!$F$4:$H$6200,2,FALSE)</f>
        <v>Customers-All</v>
      </c>
      <c r="Z103" s="129">
        <f t="shared" si="7"/>
        <v>2971.0965199999991</v>
      </c>
      <c r="AA103" s="129">
        <f t="shared" si="8"/>
        <v>22797.303480000002</v>
      </c>
      <c r="AB103" s="129">
        <f t="shared" si="9"/>
        <v>25768.400000000001</v>
      </c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  <c r="BD103" s="134"/>
      <c r="BE103" s="134"/>
      <c r="BF103" s="134"/>
      <c r="BG103" s="134"/>
      <c r="BH103" s="134"/>
      <c r="BI103" s="134"/>
      <c r="BJ103" s="134"/>
    </row>
    <row r="104" spans="1:62" s="126" customFormat="1" ht="15.75" thickBot="1" x14ac:dyDescent="0.3">
      <c r="A104" s="141" t="s">
        <v>891</v>
      </c>
      <c r="B104" s="4" t="s">
        <v>796</v>
      </c>
      <c r="C104" s="4" t="s">
        <v>797</v>
      </c>
      <c r="D104" s="4" t="s">
        <v>892</v>
      </c>
      <c r="E104" s="4" t="s">
        <v>893</v>
      </c>
      <c r="F104" s="4" t="s">
        <v>128</v>
      </c>
      <c r="G104" s="4" t="s">
        <v>129</v>
      </c>
      <c r="H104" s="4" t="s">
        <v>781</v>
      </c>
      <c r="I104" s="7"/>
      <c r="J104" s="7"/>
      <c r="K104" s="7"/>
      <c r="L104" s="8">
        <v>149</v>
      </c>
      <c r="M104" s="7"/>
      <c r="N104" s="7"/>
      <c r="O104" s="7"/>
      <c r="P104" s="7"/>
      <c r="Q104" s="7"/>
      <c r="R104" s="8">
        <v>39</v>
      </c>
      <c r="S104" s="7"/>
      <c r="T104" s="7"/>
      <c r="U104" s="139">
        <f t="shared" si="5"/>
        <v>188</v>
      </c>
      <c r="V104" s="38"/>
      <c r="W104" s="127" t="str">
        <f t="shared" si="6"/>
        <v>115155015912</v>
      </c>
      <c r="X104" s="132">
        <f>VLOOKUP(W104,Factors!$F$4:$H$6200,3,FALSE)</f>
        <v>0.11529999999999996</v>
      </c>
      <c r="Y104" s="127" t="str">
        <f>VLOOKUP(W104,Factors!$F$4:$H$6200,2,FALSE)</f>
        <v>Customers-All</v>
      </c>
      <c r="Z104" s="129">
        <f t="shared" si="7"/>
        <v>21.676399999999994</v>
      </c>
      <c r="AA104" s="129">
        <f t="shared" si="8"/>
        <v>166.3236</v>
      </c>
      <c r="AB104" s="129">
        <f t="shared" si="9"/>
        <v>188</v>
      </c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  <c r="BD104" s="134"/>
      <c r="BE104" s="134"/>
      <c r="BF104" s="134"/>
      <c r="BG104" s="134"/>
      <c r="BH104" s="134"/>
      <c r="BI104" s="134"/>
      <c r="BJ104" s="134"/>
    </row>
    <row r="105" spans="1:62" s="126" customFormat="1" ht="15.75" thickBot="1" x14ac:dyDescent="0.3">
      <c r="A105" s="141" t="s">
        <v>891</v>
      </c>
      <c r="B105" s="4" t="s">
        <v>796</v>
      </c>
      <c r="C105" s="4" t="s">
        <v>797</v>
      </c>
      <c r="D105" s="4" t="s">
        <v>892</v>
      </c>
      <c r="E105" s="4" t="s">
        <v>893</v>
      </c>
      <c r="F105" s="4" t="s">
        <v>132</v>
      </c>
      <c r="G105" s="4" t="s">
        <v>133</v>
      </c>
      <c r="H105" s="4" t="s">
        <v>781</v>
      </c>
      <c r="I105" s="10">
        <v>1552.66</v>
      </c>
      <c r="J105" s="10">
        <v>331.76</v>
      </c>
      <c r="K105" s="10">
        <v>965.12</v>
      </c>
      <c r="L105" s="10">
        <v>1615.3</v>
      </c>
      <c r="M105" s="10">
        <v>538.20000000000005</v>
      </c>
      <c r="N105" s="10">
        <v>887.24</v>
      </c>
      <c r="O105" s="11"/>
      <c r="P105" s="11"/>
      <c r="Q105" s="11"/>
      <c r="R105" s="10">
        <v>102.94</v>
      </c>
      <c r="S105" s="11"/>
      <c r="T105" s="10">
        <v>120.19</v>
      </c>
      <c r="U105" s="139">
        <f t="shared" si="5"/>
        <v>6113.4099999999989</v>
      </c>
      <c r="V105" s="38"/>
      <c r="W105" s="127" t="str">
        <f t="shared" si="6"/>
        <v>115155015912</v>
      </c>
      <c r="X105" s="132">
        <f>VLOOKUP(W105,Factors!$F$4:$H$6200,3,FALSE)</f>
        <v>0.11529999999999996</v>
      </c>
      <c r="Y105" s="127" t="str">
        <f>VLOOKUP(W105,Factors!$F$4:$H$6200,2,FALSE)</f>
        <v>Customers-All</v>
      </c>
      <c r="Z105" s="129">
        <f t="shared" si="7"/>
        <v>704.87617299999965</v>
      </c>
      <c r="AA105" s="129">
        <f t="shared" si="8"/>
        <v>5408.5338269999993</v>
      </c>
      <c r="AB105" s="129">
        <f t="shared" si="9"/>
        <v>6113.4099999999989</v>
      </c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  <c r="BD105" s="134"/>
      <c r="BE105" s="134"/>
      <c r="BF105" s="134"/>
      <c r="BG105" s="134"/>
      <c r="BH105" s="134"/>
      <c r="BI105" s="134"/>
      <c r="BJ105" s="134"/>
    </row>
    <row r="106" spans="1:62" s="126" customFormat="1" ht="15.75" thickBot="1" x14ac:dyDescent="0.3">
      <c r="A106" s="141" t="s">
        <v>891</v>
      </c>
      <c r="B106" s="4" t="s">
        <v>796</v>
      </c>
      <c r="C106" s="4" t="s">
        <v>797</v>
      </c>
      <c r="D106" s="4" t="s">
        <v>892</v>
      </c>
      <c r="E106" s="4" t="s">
        <v>893</v>
      </c>
      <c r="F106" s="4" t="s">
        <v>134</v>
      </c>
      <c r="G106" s="4" t="s">
        <v>135</v>
      </c>
      <c r="H106" s="4" t="s">
        <v>781</v>
      </c>
      <c r="I106" s="7"/>
      <c r="J106" s="7"/>
      <c r="K106" s="7"/>
      <c r="L106" s="8">
        <v>1000</v>
      </c>
      <c r="M106" s="7"/>
      <c r="N106" s="7"/>
      <c r="O106" s="7"/>
      <c r="P106" s="7"/>
      <c r="Q106" s="7"/>
      <c r="R106" s="7"/>
      <c r="S106" s="7"/>
      <c r="T106" s="7"/>
      <c r="U106" s="139">
        <f t="shared" si="5"/>
        <v>1000</v>
      </c>
      <c r="V106" s="38"/>
      <c r="W106" s="127" t="str">
        <f t="shared" si="6"/>
        <v>115155015912</v>
      </c>
      <c r="X106" s="132">
        <f>VLOOKUP(W106,Factors!$F$4:$H$6200,3,FALSE)</f>
        <v>0.11529999999999996</v>
      </c>
      <c r="Y106" s="127" t="str">
        <f>VLOOKUP(W106,Factors!$F$4:$H$6200,2,FALSE)</f>
        <v>Customers-All</v>
      </c>
      <c r="Z106" s="129">
        <f t="shared" si="7"/>
        <v>115.29999999999995</v>
      </c>
      <c r="AA106" s="129">
        <f t="shared" si="8"/>
        <v>884.7</v>
      </c>
      <c r="AB106" s="129">
        <f t="shared" si="9"/>
        <v>1000</v>
      </c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  <c r="BD106" s="134"/>
      <c r="BE106" s="134"/>
      <c r="BF106" s="134"/>
      <c r="BG106" s="134"/>
      <c r="BH106" s="134"/>
      <c r="BI106" s="134"/>
      <c r="BJ106" s="134"/>
    </row>
    <row r="107" spans="1:62" s="126" customFormat="1" ht="15.75" thickBot="1" x14ac:dyDescent="0.3">
      <c r="A107" s="141" t="s">
        <v>891</v>
      </c>
      <c r="B107" s="4" t="s">
        <v>796</v>
      </c>
      <c r="C107" s="4" t="s">
        <v>797</v>
      </c>
      <c r="D107" s="4" t="s">
        <v>892</v>
      </c>
      <c r="E107" s="4" t="s">
        <v>893</v>
      </c>
      <c r="F107" s="4" t="s">
        <v>98</v>
      </c>
      <c r="G107" s="4" t="s">
        <v>99</v>
      </c>
      <c r="H107" s="4" t="s">
        <v>781</v>
      </c>
      <c r="I107" s="10">
        <v>86.32</v>
      </c>
      <c r="J107" s="10">
        <v>-71.37</v>
      </c>
      <c r="K107" s="10">
        <v>149.47999999999999</v>
      </c>
      <c r="L107" s="10">
        <v>-20.76</v>
      </c>
      <c r="M107" s="10">
        <v>105.7</v>
      </c>
      <c r="N107" s="11"/>
      <c r="O107" s="11"/>
      <c r="P107" s="11"/>
      <c r="Q107" s="11"/>
      <c r="R107" s="10">
        <v>580</v>
      </c>
      <c r="S107" s="10">
        <v>303.10000000000002</v>
      </c>
      <c r="T107" s="10">
        <v>-707.6</v>
      </c>
      <c r="U107" s="139">
        <f t="shared" si="5"/>
        <v>424.87</v>
      </c>
      <c r="V107" s="38"/>
      <c r="W107" s="127" t="str">
        <f t="shared" si="6"/>
        <v>115155015912</v>
      </c>
      <c r="X107" s="132">
        <f>VLOOKUP(W107,Factors!$F$4:$H$6200,3,FALSE)</f>
        <v>0.11529999999999996</v>
      </c>
      <c r="Y107" s="127" t="str">
        <f>VLOOKUP(W107,Factors!$F$4:$H$6200,2,FALSE)</f>
        <v>Customers-All</v>
      </c>
      <c r="Z107" s="129">
        <f t="shared" si="7"/>
        <v>48.987510999999984</v>
      </c>
      <c r="AA107" s="129">
        <f t="shared" si="8"/>
        <v>375.88248900000002</v>
      </c>
      <c r="AB107" s="129">
        <f t="shared" si="9"/>
        <v>424.87</v>
      </c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  <c r="BD107" s="134"/>
      <c r="BE107" s="134"/>
      <c r="BF107" s="134"/>
      <c r="BG107" s="134"/>
      <c r="BH107" s="134"/>
      <c r="BI107" s="134"/>
      <c r="BJ107" s="134"/>
    </row>
    <row r="108" spans="1:62" s="126" customFormat="1" ht="15.75" thickBot="1" x14ac:dyDescent="0.3">
      <c r="A108" s="141" t="s">
        <v>891</v>
      </c>
      <c r="B108" s="4" t="s">
        <v>796</v>
      </c>
      <c r="C108" s="4" t="s">
        <v>797</v>
      </c>
      <c r="D108" s="4" t="s">
        <v>892</v>
      </c>
      <c r="E108" s="4" t="s">
        <v>893</v>
      </c>
      <c r="F108" s="4" t="s">
        <v>102</v>
      </c>
      <c r="G108" s="4" t="s">
        <v>103</v>
      </c>
      <c r="H108" s="4" t="s">
        <v>781</v>
      </c>
      <c r="I108" s="8">
        <v>10</v>
      </c>
      <c r="J108" s="13">
        <v>0</v>
      </c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139">
        <f t="shared" si="5"/>
        <v>10</v>
      </c>
      <c r="V108" s="38"/>
      <c r="W108" s="127" t="str">
        <f t="shared" si="6"/>
        <v>115155015912</v>
      </c>
      <c r="X108" s="132">
        <f>VLOOKUP(W108,Factors!$F$4:$H$6200,3,FALSE)</f>
        <v>0.11529999999999996</v>
      </c>
      <c r="Y108" s="127" t="str">
        <f>VLOOKUP(W108,Factors!$F$4:$H$6200,2,FALSE)</f>
        <v>Customers-All</v>
      </c>
      <c r="Z108" s="129">
        <f t="shared" si="7"/>
        <v>1.1529999999999996</v>
      </c>
      <c r="AA108" s="129">
        <f t="shared" si="8"/>
        <v>8.8470000000000013</v>
      </c>
      <c r="AB108" s="129">
        <f t="shared" si="9"/>
        <v>10</v>
      </c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  <c r="BD108" s="134"/>
      <c r="BE108" s="134"/>
      <c r="BF108" s="134"/>
      <c r="BG108" s="134"/>
      <c r="BH108" s="134"/>
      <c r="BI108" s="134"/>
      <c r="BJ108" s="134"/>
    </row>
    <row r="109" spans="1:62" s="126" customFormat="1" ht="15.75" thickBot="1" x14ac:dyDescent="0.3">
      <c r="A109" s="141" t="s">
        <v>891</v>
      </c>
      <c r="B109" s="4" t="s">
        <v>796</v>
      </c>
      <c r="C109" s="4" t="s">
        <v>797</v>
      </c>
      <c r="D109" s="4" t="s">
        <v>892</v>
      </c>
      <c r="E109" s="4" t="s">
        <v>893</v>
      </c>
      <c r="F109" s="4" t="s">
        <v>445</v>
      </c>
      <c r="G109" s="4" t="s">
        <v>446</v>
      </c>
      <c r="H109" s="4" t="s">
        <v>781</v>
      </c>
      <c r="I109" s="11"/>
      <c r="J109" s="10">
        <v>50</v>
      </c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39">
        <f t="shared" si="5"/>
        <v>50</v>
      </c>
      <c r="V109" s="38"/>
      <c r="W109" s="127" t="str">
        <f t="shared" si="6"/>
        <v>115155015912</v>
      </c>
      <c r="X109" s="132">
        <f>VLOOKUP(W109,Factors!$F$4:$H$6200,3,FALSE)</f>
        <v>0.11529999999999996</v>
      </c>
      <c r="Y109" s="127" t="str">
        <f>VLOOKUP(W109,Factors!$F$4:$H$6200,2,FALSE)</f>
        <v>Customers-All</v>
      </c>
      <c r="Z109" s="129">
        <f t="shared" si="7"/>
        <v>5.7649999999999979</v>
      </c>
      <c r="AA109" s="129">
        <f t="shared" si="8"/>
        <v>44.234999999999999</v>
      </c>
      <c r="AB109" s="129">
        <f t="shared" si="9"/>
        <v>50</v>
      </c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  <c r="BD109" s="134"/>
      <c r="BE109" s="134"/>
      <c r="BF109" s="134"/>
      <c r="BG109" s="134"/>
      <c r="BH109" s="134"/>
      <c r="BI109" s="134"/>
      <c r="BJ109" s="134"/>
    </row>
    <row r="110" spans="1:62" s="126" customFormat="1" ht="15.75" thickBot="1" x14ac:dyDescent="0.3">
      <c r="A110" s="141" t="s">
        <v>891</v>
      </c>
      <c r="B110" s="4" t="s">
        <v>796</v>
      </c>
      <c r="C110" s="4" t="s">
        <v>797</v>
      </c>
      <c r="D110" s="4" t="s">
        <v>892</v>
      </c>
      <c r="E110" s="4" t="s">
        <v>893</v>
      </c>
      <c r="F110" s="4" t="s">
        <v>116</v>
      </c>
      <c r="G110" s="4" t="s">
        <v>117</v>
      </c>
      <c r="H110" s="4" t="s">
        <v>781</v>
      </c>
      <c r="I110" s="8">
        <v>6.66</v>
      </c>
      <c r="J110" s="7"/>
      <c r="K110" s="7"/>
      <c r="L110" s="7"/>
      <c r="M110" s="8">
        <v>79.680000000000007</v>
      </c>
      <c r="N110" s="7"/>
      <c r="O110" s="7"/>
      <c r="P110" s="7"/>
      <c r="Q110" s="7"/>
      <c r="R110" s="7"/>
      <c r="S110" s="7"/>
      <c r="T110" s="7"/>
      <c r="U110" s="139">
        <f t="shared" si="5"/>
        <v>86.34</v>
      </c>
      <c r="V110" s="38"/>
      <c r="W110" s="127" t="str">
        <f t="shared" si="6"/>
        <v>115155015912</v>
      </c>
      <c r="X110" s="132">
        <f>VLOOKUP(W110,Factors!$F$4:$H$6200,3,FALSE)</f>
        <v>0.11529999999999996</v>
      </c>
      <c r="Y110" s="127" t="str">
        <f>VLOOKUP(W110,Factors!$F$4:$H$6200,2,FALSE)</f>
        <v>Customers-All</v>
      </c>
      <c r="Z110" s="129">
        <f t="shared" si="7"/>
        <v>9.9550019999999968</v>
      </c>
      <c r="AA110" s="129">
        <f t="shared" si="8"/>
        <v>76.38499800000001</v>
      </c>
      <c r="AB110" s="129">
        <f t="shared" si="9"/>
        <v>86.34</v>
      </c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  <c r="BD110" s="134"/>
      <c r="BE110" s="134"/>
      <c r="BF110" s="134"/>
      <c r="BG110" s="134"/>
      <c r="BH110" s="134"/>
      <c r="BI110" s="134"/>
      <c r="BJ110" s="134"/>
    </row>
    <row r="111" spans="1:62" s="131" customFormat="1" ht="15.75" thickBot="1" x14ac:dyDescent="0.3">
      <c r="A111" s="141" t="s">
        <v>891</v>
      </c>
      <c r="B111" s="4" t="s">
        <v>796</v>
      </c>
      <c r="C111" s="4" t="s">
        <v>797</v>
      </c>
      <c r="D111" s="4" t="s">
        <v>892</v>
      </c>
      <c r="E111" s="4" t="s">
        <v>893</v>
      </c>
      <c r="F111" s="4" t="s">
        <v>769</v>
      </c>
      <c r="G111" s="4" t="s">
        <v>770</v>
      </c>
      <c r="H111" s="4" t="s">
        <v>781</v>
      </c>
      <c r="I111" s="10">
        <v>776.69</v>
      </c>
      <c r="J111" s="10">
        <v>1503.7</v>
      </c>
      <c r="K111" s="10">
        <v>50</v>
      </c>
      <c r="L111" s="10">
        <v>84.99</v>
      </c>
      <c r="M111" s="10">
        <v>105</v>
      </c>
      <c r="N111" s="10">
        <v>1471.7</v>
      </c>
      <c r="O111" s="11"/>
      <c r="P111" s="10">
        <v>1451</v>
      </c>
      <c r="Q111" s="11"/>
      <c r="R111" s="11"/>
      <c r="S111" s="11"/>
      <c r="T111" s="10">
        <v>-43.08</v>
      </c>
      <c r="U111" s="139">
        <f t="shared" si="5"/>
        <v>5400</v>
      </c>
      <c r="V111" s="38"/>
      <c r="W111" s="127" t="str">
        <f t="shared" si="6"/>
        <v>115155015912</v>
      </c>
      <c r="X111" s="132">
        <f>VLOOKUP(W111,Factors!$F$4:$H$6200,3,FALSE)</f>
        <v>0.11529999999999996</v>
      </c>
      <c r="Y111" s="127" t="str">
        <f>VLOOKUP(W111,Factors!$F$4:$H$6200,2,FALSE)</f>
        <v>Customers-All</v>
      </c>
      <c r="Z111" s="129">
        <f t="shared" si="7"/>
        <v>622.61999999999978</v>
      </c>
      <c r="AA111" s="129">
        <f t="shared" si="8"/>
        <v>4777.38</v>
      </c>
      <c r="AB111" s="129">
        <f t="shared" si="9"/>
        <v>5400</v>
      </c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  <c r="BD111" s="134"/>
      <c r="BE111" s="134"/>
      <c r="BF111" s="134"/>
      <c r="BG111" s="134"/>
      <c r="BH111" s="134"/>
      <c r="BI111" s="134"/>
      <c r="BJ111" s="134"/>
    </row>
    <row r="112" spans="1:62" s="131" customFormat="1" ht="15.75" thickBot="1" x14ac:dyDescent="0.3">
      <c r="A112" s="141" t="s">
        <v>891</v>
      </c>
      <c r="B112" s="4" t="s">
        <v>796</v>
      </c>
      <c r="C112" s="4" t="s">
        <v>797</v>
      </c>
      <c r="D112" s="4" t="s">
        <v>892</v>
      </c>
      <c r="E112" s="4" t="s">
        <v>893</v>
      </c>
      <c r="F112" s="4" t="s">
        <v>82</v>
      </c>
      <c r="G112" s="4" t="s">
        <v>83</v>
      </c>
      <c r="H112" s="4" t="s">
        <v>781</v>
      </c>
      <c r="I112" s="8">
        <v>41.05</v>
      </c>
      <c r="J112" s="8">
        <v>73.3</v>
      </c>
      <c r="K112" s="8">
        <v>21.8</v>
      </c>
      <c r="L112" s="8">
        <v>45.15</v>
      </c>
      <c r="M112" s="8">
        <v>154.24</v>
      </c>
      <c r="N112" s="8">
        <v>9</v>
      </c>
      <c r="O112" s="7"/>
      <c r="P112" s="7"/>
      <c r="Q112" s="7"/>
      <c r="R112" s="7"/>
      <c r="S112" s="7"/>
      <c r="T112" s="7"/>
      <c r="U112" s="139">
        <f t="shared" si="5"/>
        <v>344.54</v>
      </c>
      <c r="V112" s="38"/>
      <c r="W112" s="127" t="str">
        <f t="shared" si="6"/>
        <v>115155015912</v>
      </c>
      <c r="X112" s="132">
        <f>VLOOKUP(W112,Factors!$F$4:$H$6200,3,FALSE)</f>
        <v>0.11529999999999996</v>
      </c>
      <c r="Y112" s="127" t="str">
        <f>VLOOKUP(W112,Factors!$F$4:$H$6200,2,FALSE)</f>
        <v>Customers-All</v>
      </c>
      <c r="Z112" s="129">
        <f t="shared" si="7"/>
        <v>39.725461999999986</v>
      </c>
      <c r="AA112" s="129">
        <f t="shared" si="8"/>
        <v>304.81453800000003</v>
      </c>
      <c r="AB112" s="129">
        <f t="shared" si="9"/>
        <v>344.54</v>
      </c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  <c r="BD112" s="134"/>
      <c r="BE112" s="134"/>
      <c r="BF112" s="134"/>
      <c r="BG112" s="134"/>
      <c r="BH112" s="134"/>
      <c r="BI112" s="134"/>
      <c r="BJ112" s="134"/>
    </row>
    <row r="113" spans="1:62" s="131" customFormat="1" ht="15.75" thickBot="1" x14ac:dyDescent="0.3">
      <c r="A113" s="141" t="s">
        <v>891</v>
      </c>
      <c r="B113" s="4" t="s">
        <v>796</v>
      </c>
      <c r="C113" s="4" t="s">
        <v>797</v>
      </c>
      <c r="D113" s="4" t="s">
        <v>892</v>
      </c>
      <c r="E113" s="4" t="s">
        <v>893</v>
      </c>
      <c r="F113" s="4" t="s">
        <v>771</v>
      </c>
      <c r="G113" s="4" t="s">
        <v>772</v>
      </c>
      <c r="H113" s="4" t="s">
        <v>781</v>
      </c>
      <c r="I113" s="11"/>
      <c r="J113" s="11"/>
      <c r="K113" s="11"/>
      <c r="L113" s="11"/>
      <c r="M113" s="11"/>
      <c r="N113" s="11"/>
      <c r="O113" s="10">
        <v>4260</v>
      </c>
      <c r="P113" s="11"/>
      <c r="Q113" s="11"/>
      <c r="R113" s="11"/>
      <c r="S113" s="11"/>
      <c r="T113" s="11"/>
      <c r="U113" s="139">
        <f t="shared" si="5"/>
        <v>4260</v>
      </c>
      <c r="V113" s="38"/>
      <c r="W113" s="127" t="str">
        <f t="shared" si="6"/>
        <v>115155015912</v>
      </c>
      <c r="X113" s="132">
        <f>VLOOKUP(W113,Factors!$F$4:$H$6200,3,FALSE)</f>
        <v>0.11529999999999996</v>
      </c>
      <c r="Y113" s="127" t="str">
        <f>VLOOKUP(W113,Factors!$F$4:$H$6200,2,FALSE)</f>
        <v>Customers-All</v>
      </c>
      <c r="Z113" s="129">
        <f t="shared" si="7"/>
        <v>491.17799999999983</v>
      </c>
      <c r="AA113" s="129">
        <f t="shared" si="8"/>
        <v>3768.8220000000001</v>
      </c>
      <c r="AB113" s="129">
        <f t="shared" si="9"/>
        <v>4260</v>
      </c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</row>
    <row r="114" spans="1:62" s="131" customFormat="1" ht="15.75" thickBot="1" x14ac:dyDescent="0.3">
      <c r="A114" s="141" t="s">
        <v>891</v>
      </c>
      <c r="B114" s="4" t="s">
        <v>796</v>
      </c>
      <c r="C114" s="4" t="s">
        <v>797</v>
      </c>
      <c r="D114" s="4" t="s">
        <v>892</v>
      </c>
      <c r="E114" s="4" t="s">
        <v>893</v>
      </c>
      <c r="F114" s="4" t="s">
        <v>84</v>
      </c>
      <c r="G114" s="4" t="s">
        <v>85</v>
      </c>
      <c r="H114" s="4" t="s">
        <v>781</v>
      </c>
      <c r="I114" s="8">
        <v>1318.34</v>
      </c>
      <c r="J114" s="8">
        <v>1121.3399999999999</v>
      </c>
      <c r="K114" s="8">
        <v>1787.79</v>
      </c>
      <c r="L114" s="8">
        <v>1364.55</v>
      </c>
      <c r="M114" s="8">
        <v>10276.68</v>
      </c>
      <c r="N114" s="8">
        <v>1105.3699999999999</v>
      </c>
      <c r="O114" s="7"/>
      <c r="P114" s="8">
        <v>47.13</v>
      </c>
      <c r="Q114" s="7"/>
      <c r="R114" s="7"/>
      <c r="S114" s="7"/>
      <c r="T114" s="7"/>
      <c r="U114" s="139">
        <f t="shared" si="5"/>
        <v>17021.2</v>
      </c>
      <c r="V114" s="38"/>
      <c r="W114" s="127" t="str">
        <f t="shared" si="6"/>
        <v>115155015912</v>
      </c>
      <c r="X114" s="132">
        <f>VLOOKUP(W114,Factors!$F$4:$H$6200,3,FALSE)</f>
        <v>0.11529999999999996</v>
      </c>
      <c r="Y114" s="127" t="str">
        <f>VLOOKUP(W114,Factors!$F$4:$H$6200,2,FALSE)</f>
        <v>Customers-All</v>
      </c>
      <c r="Z114" s="129">
        <f t="shared" si="7"/>
        <v>1962.5443599999994</v>
      </c>
      <c r="AA114" s="129">
        <f t="shared" si="8"/>
        <v>15058.655640000001</v>
      </c>
      <c r="AB114" s="129">
        <f t="shared" si="9"/>
        <v>17021.2</v>
      </c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  <c r="BD114" s="134"/>
      <c r="BE114" s="134"/>
      <c r="BF114" s="134"/>
      <c r="BG114" s="134"/>
      <c r="BH114" s="134"/>
      <c r="BI114" s="134"/>
      <c r="BJ114" s="134"/>
    </row>
    <row r="115" spans="1:62" s="126" customFormat="1" ht="15.75" thickBot="1" x14ac:dyDescent="0.3">
      <c r="A115" s="141" t="s">
        <v>891</v>
      </c>
      <c r="B115" s="4" t="s">
        <v>796</v>
      </c>
      <c r="C115" s="4" t="s">
        <v>797</v>
      </c>
      <c r="D115" s="4" t="s">
        <v>892</v>
      </c>
      <c r="E115" s="4" t="s">
        <v>893</v>
      </c>
      <c r="F115" s="4" t="s">
        <v>164</v>
      </c>
      <c r="G115" s="4" t="s">
        <v>165</v>
      </c>
      <c r="H115" s="4" t="s">
        <v>781</v>
      </c>
      <c r="I115" s="10">
        <v>259.31</v>
      </c>
      <c r="J115" s="11"/>
      <c r="K115" s="11"/>
      <c r="L115" s="11"/>
      <c r="M115" s="10">
        <v>1204.47</v>
      </c>
      <c r="N115" s="10">
        <v>1397.83</v>
      </c>
      <c r="O115" s="11"/>
      <c r="P115" s="11"/>
      <c r="Q115" s="11"/>
      <c r="R115" s="11"/>
      <c r="S115" s="11"/>
      <c r="T115" s="11"/>
      <c r="U115" s="139">
        <f t="shared" si="5"/>
        <v>2861.6099999999997</v>
      </c>
      <c r="V115" s="38"/>
      <c r="W115" s="127" t="str">
        <f t="shared" si="6"/>
        <v>115155015912</v>
      </c>
      <c r="X115" s="132">
        <f>VLOOKUP(W115,Factors!$F$4:$H$6200,3,FALSE)</f>
        <v>0.11529999999999996</v>
      </c>
      <c r="Y115" s="127" t="str">
        <f>VLOOKUP(W115,Factors!$F$4:$H$6200,2,FALSE)</f>
        <v>Customers-All</v>
      </c>
      <c r="Z115" s="129">
        <f t="shared" si="7"/>
        <v>329.94363299999986</v>
      </c>
      <c r="AA115" s="129">
        <f t="shared" si="8"/>
        <v>2531.6663669999998</v>
      </c>
      <c r="AB115" s="129">
        <f t="shared" si="9"/>
        <v>2861.6099999999997</v>
      </c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  <c r="BD115" s="134"/>
      <c r="BE115" s="134"/>
      <c r="BF115" s="134"/>
      <c r="BG115" s="134"/>
      <c r="BH115" s="134"/>
      <c r="BI115" s="134"/>
      <c r="BJ115" s="134"/>
    </row>
    <row r="116" spans="1:62" s="126" customFormat="1" ht="15.75" thickBot="1" x14ac:dyDescent="0.3">
      <c r="A116" s="141" t="s">
        <v>891</v>
      </c>
      <c r="B116" s="4" t="s">
        <v>796</v>
      </c>
      <c r="C116" s="4" t="s">
        <v>797</v>
      </c>
      <c r="D116" s="4" t="s">
        <v>892</v>
      </c>
      <c r="E116" s="4" t="s">
        <v>893</v>
      </c>
      <c r="F116" s="4" t="s">
        <v>86</v>
      </c>
      <c r="G116" s="4" t="s">
        <v>87</v>
      </c>
      <c r="H116" s="4" t="s">
        <v>781</v>
      </c>
      <c r="I116" s="7"/>
      <c r="J116" s="8">
        <v>36</v>
      </c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139">
        <f t="shared" si="5"/>
        <v>36</v>
      </c>
      <c r="V116" s="38"/>
      <c r="W116" s="127" t="str">
        <f t="shared" si="6"/>
        <v>115155015912</v>
      </c>
      <c r="X116" s="132">
        <f>VLOOKUP(W116,Factors!$F$4:$H$6200,3,FALSE)</f>
        <v>0.11529999999999996</v>
      </c>
      <c r="Y116" s="127" t="str">
        <f>VLOOKUP(W116,Factors!$F$4:$H$6200,2,FALSE)</f>
        <v>Customers-All</v>
      </c>
      <c r="Z116" s="129">
        <f t="shared" si="7"/>
        <v>4.1507999999999985</v>
      </c>
      <c r="AA116" s="129">
        <f t="shared" si="8"/>
        <v>31.849200000000003</v>
      </c>
      <c r="AB116" s="129">
        <f t="shared" si="9"/>
        <v>36</v>
      </c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  <c r="BD116" s="134"/>
      <c r="BE116" s="134"/>
      <c r="BF116" s="134"/>
      <c r="BG116" s="134"/>
      <c r="BH116" s="134"/>
      <c r="BI116" s="134"/>
      <c r="BJ116" s="134"/>
    </row>
    <row r="117" spans="1:62" s="126" customFormat="1" ht="15.75" thickBot="1" x14ac:dyDescent="0.3">
      <c r="A117" s="141" t="s">
        <v>891</v>
      </c>
      <c r="B117" s="4" t="s">
        <v>796</v>
      </c>
      <c r="C117" s="4" t="s">
        <v>797</v>
      </c>
      <c r="D117" s="4" t="s">
        <v>892</v>
      </c>
      <c r="E117" s="4" t="s">
        <v>893</v>
      </c>
      <c r="F117" s="4" t="s">
        <v>166</v>
      </c>
      <c r="G117" s="4" t="s">
        <v>167</v>
      </c>
      <c r="H117" s="4" t="s">
        <v>781</v>
      </c>
      <c r="I117" s="11"/>
      <c r="J117" s="11"/>
      <c r="K117" s="10">
        <v>825</v>
      </c>
      <c r="L117" s="11"/>
      <c r="M117" s="11"/>
      <c r="N117" s="11"/>
      <c r="O117" s="11"/>
      <c r="P117" s="11"/>
      <c r="Q117" s="11"/>
      <c r="R117" s="11"/>
      <c r="S117" s="11"/>
      <c r="T117" s="11"/>
      <c r="U117" s="139">
        <f t="shared" si="5"/>
        <v>825</v>
      </c>
      <c r="V117" s="38"/>
      <c r="W117" s="127" t="str">
        <f t="shared" si="6"/>
        <v>115155015912</v>
      </c>
      <c r="X117" s="132">
        <f>VLOOKUP(W117,Factors!$F$4:$H$6200,3,FALSE)</f>
        <v>0.11529999999999996</v>
      </c>
      <c r="Y117" s="127" t="str">
        <f>VLOOKUP(W117,Factors!$F$4:$H$6200,2,FALSE)</f>
        <v>Customers-All</v>
      </c>
      <c r="Z117" s="129">
        <f t="shared" si="7"/>
        <v>95.12249999999996</v>
      </c>
      <c r="AA117" s="129">
        <f t="shared" si="8"/>
        <v>729.87750000000005</v>
      </c>
      <c r="AB117" s="129">
        <f t="shared" si="9"/>
        <v>825</v>
      </c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  <c r="BD117" s="134"/>
      <c r="BE117" s="134"/>
      <c r="BF117" s="134"/>
      <c r="BG117" s="134"/>
      <c r="BH117" s="134"/>
      <c r="BI117" s="134"/>
      <c r="BJ117" s="134"/>
    </row>
    <row r="118" spans="1:62" s="126" customFormat="1" ht="15.75" thickBot="1" x14ac:dyDescent="0.3">
      <c r="A118" s="141" t="s">
        <v>891</v>
      </c>
      <c r="B118" s="4" t="s">
        <v>796</v>
      </c>
      <c r="C118" s="4" t="s">
        <v>797</v>
      </c>
      <c r="D118" s="4" t="s">
        <v>892</v>
      </c>
      <c r="E118" s="4" t="s">
        <v>893</v>
      </c>
      <c r="F118" s="4" t="s">
        <v>168</v>
      </c>
      <c r="G118" s="4" t="s">
        <v>169</v>
      </c>
      <c r="H118" s="4" t="s">
        <v>781</v>
      </c>
      <c r="I118" s="7"/>
      <c r="J118" s="7"/>
      <c r="K118" s="8">
        <v>194.8</v>
      </c>
      <c r="L118" s="7"/>
      <c r="M118" s="7"/>
      <c r="N118" s="7"/>
      <c r="O118" s="7"/>
      <c r="P118" s="7"/>
      <c r="Q118" s="7"/>
      <c r="R118" s="7"/>
      <c r="S118" s="7"/>
      <c r="T118" s="7"/>
      <c r="U118" s="139">
        <f t="shared" si="5"/>
        <v>194.8</v>
      </c>
      <c r="V118" s="38"/>
      <c r="W118" s="127" t="str">
        <f t="shared" si="6"/>
        <v>115155015912</v>
      </c>
      <c r="X118" s="132">
        <f>VLOOKUP(W118,Factors!$F$4:$H$6200,3,FALSE)</f>
        <v>0.11529999999999996</v>
      </c>
      <c r="Y118" s="127" t="str">
        <f>VLOOKUP(W118,Factors!$F$4:$H$6200,2,FALSE)</f>
        <v>Customers-All</v>
      </c>
      <c r="Z118" s="129">
        <f t="shared" si="7"/>
        <v>22.460439999999995</v>
      </c>
      <c r="AA118" s="129">
        <f t="shared" si="8"/>
        <v>172.33956000000001</v>
      </c>
      <c r="AB118" s="129">
        <f t="shared" si="9"/>
        <v>194.8</v>
      </c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  <c r="BD118" s="134"/>
      <c r="BE118" s="134"/>
      <c r="BF118" s="134"/>
      <c r="BG118" s="134"/>
      <c r="BH118" s="134"/>
      <c r="BI118" s="134"/>
      <c r="BJ118" s="134"/>
    </row>
    <row r="119" spans="1:62" s="131" customFormat="1" ht="15.75" thickBot="1" x14ac:dyDescent="0.3">
      <c r="A119" s="141" t="s">
        <v>891</v>
      </c>
      <c r="B119" s="4" t="s">
        <v>796</v>
      </c>
      <c r="C119" s="4" t="s">
        <v>797</v>
      </c>
      <c r="D119" s="4" t="s">
        <v>892</v>
      </c>
      <c r="E119" s="4" t="s">
        <v>893</v>
      </c>
      <c r="F119" s="4" t="s">
        <v>906</v>
      </c>
      <c r="G119" s="4" t="s">
        <v>907</v>
      </c>
      <c r="H119" s="4" t="s">
        <v>781</v>
      </c>
      <c r="I119" s="10">
        <v>150</v>
      </c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39">
        <f t="shared" si="5"/>
        <v>150</v>
      </c>
      <c r="V119" s="38"/>
      <c r="W119" s="127" t="str">
        <f t="shared" si="6"/>
        <v>115155015912</v>
      </c>
      <c r="X119" s="132">
        <f>VLOOKUP(W119,Factors!$F$4:$H$6200,3,FALSE)</f>
        <v>0.11529999999999996</v>
      </c>
      <c r="Y119" s="127" t="str">
        <f>VLOOKUP(W119,Factors!$F$4:$H$6200,2,FALSE)</f>
        <v>Customers-All</v>
      </c>
      <c r="Z119" s="129">
        <f t="shared" si="7"/>
        <v>17.294999999999995</v>
      </c>
      <c r="AA119" s="129">
        <f t="shared" si="8"/>
        <v>132.70500000000001</v>
      </c>
      <c r="AB119" s="129">
        <f t="shared" si="9"/>
        <v>150</v>
      </c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  <c r="BD119" s="134"/>
      <c r="BE119" s="134"/>
      <c r="BF119" s="134"/>
      <c r="BG119" s="134"/>
      <c r="BH119" s="134"/>
      <c r="BI119" s="134"/>
      <c r="BJ119" s="134"/>
    </row>
    <row r="120" spans="1:62" s="131" customFormat="1" ht="15.75" thickBot="1" x14ac:dyDescent="0.3">
      <c r="A120" s="141" t="s">
        <v>891</v>
      </c>
      <c r="B120" s="4" t="s">
        <v>796</v>
      </c>
      <c r="C120" s="4" t="s">
        <v>797</v>
      </c>
      <c r="D120" s="4" t="s">
        <v>892</v>
      </c>
      <c r="E120" s="4" t="s">
        <v>893</v>
      </c>
      <c r="F120" s="4" t="s">
        <v>76</v>
      </c>
      <c r="G120" s="4" t="s">
        <v>77</v>
      </c>
      <c r="H120" s="4" t="s">
        <v>781</v>
      </c>
      <c r="I120" s="8">
        <v>29170.34</v>
      </c>
      <c r="J120" s="8">
        <v>21469.23</v>
      </c>
      <c r="K120" s="8">
        <v>23451.08</v>
      </c>
      <c r="L120" s="8">
        <v>28570.75</v>
      </c>
      <c r="M120" s="8">
        <v>22413.98</v>
      </c>
      <c r="N120" s="8">
        <v>26481.94</v>
      </c>
      <c r="O120" s="8">
        <v>27654.85</v>
      </c>
      <c r="P120" s="8">
        <v>23444.94</v>
      </c>
      <c r="Q120" s="8">
        <v>28670.79</v>
      </c>
      <c r="R120" s="8">
        <v>25761.68</v>
      </c>
      <c r="S120" s="8">
        <v>22406.89</v>
      </c>
      <c r="T120" s="8">
        <v>20467.009999999998</v>
      </c>
      <c r="U120" s="139">
        <f t="shared" si="5"/>
        <v>299963.48</v>
      </c>
      <c r="V120" s="38"/>
      <c r="W120" s="127" t="str">
        <f t="shared" si="6"/>
        <v>115155015912</v>
      </c>
      <c r="X120" s="132">
        <f>VLOOKUP(W120,Factors!$F$4:$H$6200,3,FALSE)</f>
        <v>0.11529999999999996</v>
      </c>
      <c r="Y120" s="127" t="str">
        <f>VLOOKUP(W120,Factors!$F$4:$H$6200,2,FALSE)</f>
        <v>Customers-All</v>
      </c>
      <c r="Z120" s="129">
        <f t="shared" si="7"/>
        <v>34585.789243999985</v>
      </c>
      <c r="AA120" s="129">
        <f t="shared" si="8"/>
        <v>265377.690756</v>
      </c>
      <c r="AB120" s="129">
        <f t="shared" si="9"/>
        <v>299963.48</v>
      </c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  <c r="BD120" s="134"/>
      <c r="BE120" s="134"/>
      <c r="BF120" s="134"/>
      <c r="BG120" s="134"/>
      <c r="BH120" s="134"/>
      <c r="BI120" s="134"/>
      <c r="BJ120" s="134"/>
    </row>
    <row r="121" spans="1:62" s="126" customFormat="1" ht="15.75" thickBot="1" x14ac:dyDescent="0.3">
      <c r="A121" s="141" t="s">
        <v>891</v>
      </c>
      <c r="B121" s="4" t="s">
        <v>796</v>
      </c>
      <c r="C121" s="4" t="s">
        <v>797</v>
      </c>
      <c r="D121" s="4" t="s">
        <v>892</v>
      </c>
      <c r="E121" s="4" t="s">
        <v>893</v>
      </c>
      <c r="F121" s="4" t="s">
        <v>192</v>
      </c>
      <c r="G121" s="4" t="s">
        <v>193</v>
      </c>
      <c r="H121" s="4" t="s">
        <v>781</v>
      </c>
      <c r="I121" s="10">
        <v>-21661.81</v>
      </c>
      <c r="J121" s="10">
        <v>-16027.06</v>
      </c>
      <c r="K121" s="10">
        <v>-16550.38</v>
      </c>
      <c r="L121" s="10">
        <v>-23499.14</v>
      </c>
      <c r="M121" s="10">
        <v>-31811.3</v>
      </c>
      <c r="N121" s="10">
        <v>-30339.19</v>
      </c>
      <c r="O121" s="10">
        <v>-33084.97</v>
      </c>
      <c r="P121" s="10">
        <v>-29975.87</v>
      </c>
      <c r="Q121" s="10">
        <v>-21097.040000000001</v>
      </c>
      <c r="R121" s="10">
        <v>-21791.95</v>
      </c>
      <c r="S121" s="10">
        <v>-15266.18</v>
      </c>
      <c r="T121" s="10">
        <v>-21582.880000000001</v>
      </c>
      <c r="U121" s="139">
        <f t="shared" si="5"/>
        <v>-282687.77</v>
      </c>
      <c r="V121" s="38"/>
      <c r="W121" s="127" t="str">
        <f t="shared" si="6"/>
        <v>115155015912</v>
      </c>
      <c r="X121" s="132">
        <f>VLOOKUP(W121,Factors!$F$4:$H$6200,3,FALSE)</f>
        <v>0.11529999999999996</v>
      </c>
      <c r="Y121" s="127" t="str">
        <f>VLOOKUP(W121,Factors!$F$4:$H$6200,2,FALSE)</f>
        <v>Customers-All</v>
      </c>
      <c r="Z121" s="129">
        <f t="shared" si="7"/>
        <v>-32593.89988099999</v>
      </c>
      <c r="AA121" s="129">
        <f t="shared" si="8"/>
        <v>-250093.87011900003</v>
      </c>
      <c r="AB121" s="129">
        <f t="shared" si="9"/>
        <v>-282687.77</v>
      </c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  <c r="BD121" s="134"/>
      <c r="BE121" s="134"/>
      <c r="BF121" s="134"/>
      <c r="BG121" s="134"/>
      <c r="BH121" s="134"/>
      <c r="BI121" s="134"/>
      <c r="BJ121" s="134"/>
    </row>
    <row r="122" spans="1:62" s="126" customFormat="1" ht="15.75" thickBot="1" x14ac:dyDescent="0.3">
      <c r="A122" s="141" t="s">
        <v>891</v>
      </c>
      <c r="B122" s="4" t="s">
        <v>796</v>
      </c>
      <c r="C122" s="4" t="s">
        <v>797</v>
      </c>
      <c r="D122" s="4" t="s">
        <v>901</v>
      </c>
      <c r="E122" s="4" t="s">
        <v>902</v>
      </c>
      <c r="F122" s="4" t="s">
        <v>110</v>
      </c>
      <c r="G122" s="4" t="s">
        <v>111</v>
      </c>
      <c r="H122" s="4" t="s">
        <v>784</v>
      </c>
      <c r="I122" s="11"/>
      <c r="J122" s="11"/>
      <c r="K122" s="11"/>
      <c r="L122" s="11"/>
      <c r="M122" s="11"/>
      <c r="N122" s="10">
        <v>803.21</v>
      </c>
      <c r="O122" s="11"/>
      <c r="P122" s="11"/>
      <c r="Q122" s="11"/>
      <c r="R122" s="11"/>
      <c r="S122" s="10">
        <v>60.64</v>
      </c>
      <c r="T122" s="11"/>
      <c r="U122" s="139">
        <f t="shared" si="5"/>
        <v>863.85</v>
      </c>
      <c r="V122" s="38"/>
      <c r="W122" s="127" t="str">
        <f t="shared" si="6"/>
        <v>115155020912</v>
      </c>
      <c r="X122" s="132">
        <f>VLOOKUP(W122,Factors!$F$4:$H$6200,3,FALSE)</f>
        <v>0.11529999999999996</v>
      </c>
      <c r="Y122" s="127" t="str">
        <f>VLOOKUP(W122,Factors!$F$4:$H$6200,2,FALSE)</f>
        <v>Customers-All</v>
      </c>
      <c r="Z122" s="129">
        <f t="shared" si="7"/>
        <v>99.60190499999996</v>
      </c>
      <c r="AA122" s="129">
        <f t="shared" si="8"/>
        <v>764.24809500000003</v>
      </c>
      <c r="AB122" s="129">
        <f t="shared" si="9"/>
        <v>863.85</v>
      </c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  <c r="BD122" s="134"/>
      <c r="BE122" s="134"/>
      <c r="BF122" s="134"/>
      <c r="BG122" s="134"/>
      <c r="BH122" s="134"/>
      <c r="BI122" s="134"/>
      <c r="BJ122" s="134"/>
    </row>
    <row r="123" spans="1:62" s="126" customFormat="1" ht="15.75" thickBot="1" x14ac:dyDescent="0.3">
      <c r="A123" s="141" t="s">
        <v>891</v>
      </c>
      <c r="B123" s="4" t="s">
        <v>796</v>
      </c>
      <c r="C123" s="4" t="s">
        <v>797</v>
      </c>
      <c r="D123" s="4" t="s">
        <v>901</v>
      </c>
      <c r="E123" s="4" t="s">
        <v>902</v>
      </c>
      <c r="F123" s="4" t="s">
        <v>112</v>
      </c>
      <c r="G123" s="4" t="s">
        <v>113</v>
      </c>
      <c r="H123" s="4" t="s">
        <v>784</v>
      </c>
      <c r="I123" s="8">
        <v>661.19</v>
      </c>
      <c r="J123" s="8">
        <v>661.19</v>
      </c>
      <c r="K123" s="8">
        <v>661.17</v>
      </c>
      <c r="L123" s="8">
        <v>661.2</v>
      </c>
      <c r="M123" s="8">
        <v>661.18</v>
      </c>
      <c r="N123" s="8">
        <v>686.51</v>
      </c>
      <c r="O123" s="8">
        <v>686.48</v>
      </c>
      <c r="P123" s="8">
        <v>741.09</v>
      </c>
      <c r="Q123" s="8">
        <v>812.4</v>
      </c>
      <c r="R123" s="8">
        <v>825.78</v>
      </c>
      <c r="S123" s="8">
        <v>665.33</v>
      </c>
      <c r="T123" s="8">
        <v>665.33</v>
      </c>
      <c r="U123" s="139">
        <f t="shared" si="5"/>
        <v>8388.85</v>
      </c>
      <c r="V123" s="38"/>
      <c r="W123" s="127" t="str">
        <f t="shared" si="6"/>
        <v>115155020912</v>
      </c>
      <c r="X123" s="132">
        <f>VLOOKUP(W123,Factors!$F$4:$H$6200,3,FALSE)</f>
        <v>0.11529999999999996</v>
      </c>
      <c r="Y123" s="127" t="str">
        <f>VLOOKUP(W123,Factors!$F$4:$H$6200,2,FALSE)</f>
        <v>Customers-All</v>
      </c>
      <c r="Z123" s="129">
        <f t="shared" si="7"/>
        <v>967.2344049999997</v>
      </c>
      <c r="AA123" s="129">
        <f t="shared" si="8"/>
        <v>7421.6155950000011</v>
      </c>
      <c r="AB123" s="129">
        <f t="shared" si="9"/>
        <v>8388.85</v>
      </c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  <c r="BD123" s="134"/>
      <c r="BE123" s="134"/>
      <c r="BF123" s="134"/>
      <c r="BG123" s="134"/>
      <c r="BH123" s="134"/>
      <c r="BI123" s="134"/>
      <c r="BJ123" s="134"/>
    </row>
    <row r="124" spans="1:62" s="126" customFormat="1" ht="15.75" thickBot="1" x14ac:dyDescent="0.3">
      <c r="A124" s="141" t="s">
        <v>891</v>
      </c>
      <c r="B124" s="4" t="s">
        <v>796</v>
      </c>
      <c r="C124" s="4" t="s">
        <v>797</v>
      </c>
      <c r="D124" s="4" t="s">
        <v>901</v>
      </c>
      <c r="E124" s="4" t="s">
        <v>902</v>
      </c>
      <c r="F124" s="4" t="s">
        <v>132</v>
      </c>
      <c r="G124" s="4" t="s">
        <v>133</v>
      </c>
      <c r="H124" s="4" t="s">
        <v>784</v>
      </c>
      <c r="I124" s="7"/>
      <c r="J124" s="7"/>
      <c r="K124" s="8">
        <v>27.84</v>
      </c>
      <c r="L124" s="7"/>
      <c r="M124" s="7"/>
      <c r="N124" s="7"/>
      <c r="O124" s="7"/>
      <c r="P124" s="7"/>
      <c r="Q124" s="7"/>
      <c r="R124" s="7"/>
      <c r="S124" s="7"/>
      <c r="T124" s="7"/>
      <c r="U124" s="139">
        <f t="shared" si="5"/>
        <v>27.84</v>
      </c>
      <c r="V124" s="38"/>
      <c r="W124" s="127" t="str">
        <f t="shared" si="6"/>
        <v>115155020912</v>
      </c>
      <c r="X124" s="132">
        <f>VLOOKUP(W124,Factors!$F$4:$H$6200,3,FALSE)</f>
        <v>0.11529999999999996</v>
      </c>
      <c r="Y124" s="127" t="str">
        <f>VLOOKUP(W124,Factors!$F$4:$H$6200,2,FALSE)</f>
        <v>Customers-All</v>
      </c>
      <c r="Z124" s="129">
        <f t="shared" si="7"/>
        <v>3.209951999999999</v>
      </c>
      <c r="AA124" s="129">
        <f t="shared" si="8"/>
        <v>24.630048000000002</v>
      </c>
      <c r="AB124" s="129">
        <f t="shared" si="9"/>
        <v>27.84</v>
      </c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  <c r="BD124" s="134"/>
      <c r="BE124" s="134"/>
      <c r="BF124" s="134"/>
      <c r="BG124" s="134"/>
      <c r="BH124" s="134"/>
      <c r="BI124" s="134"/>
      <c r="BJ124" s="134"/>
    </row>
    <row r="125" spans="1:62" s="126" customFormat="1" ht="15.75" thickBot="1" x14ac:dyDescent="0.3">
      <c r="A125" s="141" t="s">
        <v>891</v>
      </c>
      <c r="B125" s="4" t="s">
        <v>796</v>
      </c>
      <c r="C125" s="4" t="s">
        <v>797</v>
      </c>
      <c r="D125" s="4" t="s">
        <v>901</v>
      </c>
      <c r="E125" s="4" t="s">
        <v>902</v>
      </c>
      <c r="F125" s="4" t="s">
        <v>98</v>
      </c>
      <c r="G125" s="4" t="s">
        <v>99</v>
      </c>
      <c r="H125" s="4" t="s">
        <v>784</v>
      </c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0">
        <v>29.98</v>
      </c>
      <c r="T125" s="10">
        <v>-29.98</v>
      </c>
      <c r="U125" s="139">
        <f t="shared" si="5"/>
        <v>0</v>
      </c>
      <c r="V125" s="38"/>
      <c r="W125" s="127" t="str">
        <f t="shared" si="6"/>
        <v>115155020912</v>
      </c>
      <c r="X125" s="132">
        <f>VLOOKUP(W125,Factors!$F$4:$H$6200,3,FALSE)</f>
        <v>0.11529999999999996</v>
      </c>
      <c r="Y125" s="127" t="str">
        <f>VLOOKUP(W125,Factors!$F$4:$H$6200,2,FALSE)</f>
        <v>Customers-All</v>
      </c>
      <c r="Z125" s="129">
        <f t="shared" si="7"/>
        <v>0</v>
      </c>
      <c r="AA125" s="129">
        <f t="shared" si="8"/>
        <v>0</v>
      </c>
      <c r="AB125" s="129">
        <f t="shared" si="9"/>
        <v>0</v>
      </c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  <c r="BD125" s="134"/>
      <c r="BE125" s="134"/>
      <c r="BF125" s="134"/>
      <c r="BG125" s="134"/>
      <c r="BH125" s="134"/>
      <c r="BI125" s="134"/>
      <c r="BJ125" s="134"/>
    </row>
    <row r="126" spans="1:62" s="126" customFormat="1" ht="15.75" thickBot="1" x14ac:dyDescent="0.3">
      <c r="A126" s="141" t="s">
        <v>891</v>
      </c>
      <c r="B126" s="4" t="s">
        <v>796</v>
      </c>
      <c r="C126" s="4" t="s">
        <v>797</v>
      </c>
      <c r="D126" s="4" t="s">
        <v>901</v>
      </c>
      <c r="E126" s="4" t="s">
        <v>902</v>
      </c>
      <c r="F126" s="4" t="s">
        <v>102</v>
      </c>
      <c r="G126" s="4" t="s">
        <v>103</v>
      </c>
      <c r="H126" s="4" t="s">
        <v>784</v>
      </c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8">
        <v>29.98</v>
      </c>
      <c r="U126" s="139">
        <f t="shared" si="5"/>
        <v>29.98</v>
      </c>
      <c r="V126" s="38"/>
      <c r="W126" s="127" t="str">
        <f t="shared" si="6"/>
        <v>115155020912</v>
      </c>
      <c r="X126" s="132">
        <f>VLOOKUP(W126,Factors!$F$4:$H$6200,3,FALSE)</f>
        <v>0.11529999999999996</v>
      </c>
      <c r="Y126" s="127" t="str">
        <f>VLOOKUP(W126,Factors!$F$4:$H$6200,2,FALSE)</f>
        <v>Customers-All</v>
      </c>
      <c r="Z126" s="129">
        <f t="shared" si="7"/>
        <v>3.4566939999999988</v>
      </c>
      <c r="AA126" s="129">
        <f t="shared" si="8"/>
        <v>26.523306000000002</v>
      </c>
      <c r="AB126" s="129">
        <f t="shared" si="9"/>
        <v>29.98</v>
      </c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  <c r="BD126" s="134"/>
      <c r="BE126" s="134"/>
      <c r="BF126" s="134"/>
      <c r="BG126" s="134"/>
      <c r="BH126" s="134"/>
      <c r="BI126" s="134"/>
      <c r="BJ126" s="134"/>
    </row>
    <row r="127" spans="1:62" s="126" customFormat="1" ht="15.75" thickBot="1" x14ac:dyDescent="0.3">
      <c r="A127" s="141" t="s">
        <v>891</v>
      </c>
      <c r="B127" s="4" t="s">
        <v>796</v>
      </c>
      <c r="C127" s="4" t="s">
        <v>797</v>
      </c>
      <c r="D127" s="4" t="s">
        <v>901</v>
      </c>
      <c r="E127" s="4" t="s">
        <v>902</v>
      </c>
      <c r="F127" s="4" t="s">
        <v>76</v>
      </c>
      <c r="G127" s="4" t="s">
        <v>77</v>
      </c>
      <c r="H127" s="4" t="s">
        <v>784</v>
      </c>
      <c r="I127" s="10">
        <v>9276.93</v>
      </c>
      <c r="J127" s="10">
        <v>4924.79</v>
      </c>
      <c r="K127" s="10">
        <v>5955.56</v>
      </c>
      <c r="L127" s="10">
        <v>7151.6</v>
      </c>
      <c r="M127" s="10">
        <v>6643.32</v>
      </c>
      <c r="N127" s="10">
        <v>5957.82</v>
      </c>
      <c r="O127" s="10">
        <v>8482.32</v>
      </c>
      <c r="P127" s="10">
        <v>4517.1000000000004</v>
      </c>
      <c r="Q127" s="10">
        <v>5291.46</v>
      </c>
      <c r="R127" s="10">
        <v>4646.16</v>
      </c>
      <c r="S127" s="10">
        <v>4646.16</v>
      </c>
      <c r="T127" s="10">
        <v>4388.04</v>
      </c>
      <c r="U127" s="139">
        <f t="shared" si="5"/>
        <v>71881.259999999995</v>
      </c>
      <c r="V127" s="38"/>
      <c r="W127" s="127" t="str">
        <f t="shared" si="6"/>
        <v>115155020912</v>
      </c>
      <c r="X127" s="132">
        <f>VLOOKUP(W127,Factors!$F$4:$H$6200,3,FALSE)</f>
        <v>0.11529999999999996</v>
      </c>
      <c r="Y127" s="127" t="str">
        <f>VLOOKUP(W127,Factors!$F$4:$H$6200,2,FALSE)</f>
        <v>Customers-All</v>
      </c>
      <c r="Z127" s="129">
        <f t="shared" si="7"/>
        <v>8287.9092779999955</v>
      </c>
      <c r="AA127" s="129">
        <f t="shared" si="8"/>
        <v>63593.350722000003</v>
      </c>
      <c r="AB127" s="129">
        <f t="shared" si="9"/>
        <v>71881.259999999995</v>
      </c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  <c r="BD127" s="134"/>
      <c r="BE127" s="134"/>
      <c r="BF127" s="134"/>
      <c r="BG127" s="134"/>
      <c r="BH127" s="134"/>
      <c r="BI127" s="134"/>
      <c r="BJ127" s="134"/>
    </row>
    <row r="128" spans="1:62" s="126" customFormat="1" ht="15.75" thickBot="1" x14ac:dyDescent="0.3">
      <c r="A128" s="141" t="s">
        <v>891</v>
      </c>
      <c r="B128" s="4" t="s">
        <v>796</v>
      </c>
      <c r="C128" s="4" t="s">
        <v>797</v>
      </c>
      <c r="D128" s="4" t="s">
        <v>901</v>
      </c>
      <c r="E128" s="4" t="s">
        <v>902</v>
      </c>
      <c r="F128" s="4" t="s">
        <v>192</v>
      </c>
      <c r="G128" s="4" t="s">
        <v>193</v>
      </c>
      <c r="H128" s="4" t="s">
        <v>784</v>
      </c>
      <c r="I128" s="8">
        <v>-8799.67</v>
      </c>
      <c r="J128" s="8">
        <v>-6074.43</v>
      </c>
      <c r="K128" s="8">
        <v>-6226.06</v>
      </c>
      <c r="L128" s="8">
        <v>-8591.9</v>
      </c>
      <c r="M128" s="8">
        <v>-6082.65</v>
      </c>
      <c r="N128" s="8">
        <v>-8637.89</v>
      </c>
      <c r="O128" s="8">
        <v>-8369.4599999999991</v>
      </c>
      <c r="P128" s="8">
        <v>-7133.55</v>
      </c>
      <c r="Q128" s="8">
        <v>-11614.67</v>
      </c>
      <c r="R128" s="8">
        <v>-7830.68</v>
      </c>
      <c r="S128" s="8">
        <v>-6814.9</v>
      </c>
      <c r="T128" s="8">
        <v>-5262.29</v>
      </c>
      <c r="U128" s="139">
        <f t="shared" si="5"/>
        <v>-91438.14999999998</v>
      </c>
      <c r="V128" s="38"/>
      <c r="W128" s="127" t="str">
        <f t="shared" si="6"/>
        <v>115155020912</v>
      </c>
      <c r="X128" s="132">
        <f>VLOOKUP(W128,Factors!$F$4:$H$6200,3,FALSE)</f>
        <v>0.11529999999999996</v>
      </c>
      <c r="Y128" s="127" t="str">
        <f>VLOOKUP(W128,Factors!$F$4:$H$6200,2,FALSE)</f>
        <v>Customers-All</v>
      </c>
      <c r="Z128" s="129">
        <f t="shared" si="7"/>
        <v>-10542.818694999994</v>
      </c>
      <c r="AA128" s="129">
        <f t="shared" si="8"/>
        <v>-80895.331304999985</v>
      </c>
      <c r="AB128" s="129">
        <f t="shared" si="9"/>
        <v>-91438.14999999998</v>
      </c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  <c r="BD128" s="134"/>
      <c r="BE128" s="134"/>
      <c r="BF128" s="134"/>
      <c r="BG128" s="134"/>
      <c r="BH128" s="134"/>
      <c r="BI128" s="134"/>
      <c r="BJ128" s="134"/>
    </row>
    <row r="129" spans="1:62" s="126" customFormat="1" ht="15.75" thickBot="1" x14ac:dyDescent="0.3">
      <c r="A129" s="141" t="s">
        <v>891</v>
      </c>
      <c r="B129" s="4" t="s">
        <v>821</v>
      </c>
      <c r="C129" s="4" t="s">
        <v>822</v>
      </c>
      <c r="D129" s="4" t="s">
        <v>908</v>
      </c>
      <c r="E129" s="4" t="s">
        <v>909</v>
      </c>
      <c r="F129" s="4" t="s">
        <v>132</v>
      </c>
      <c r="G129" s="4" t="s">
        <v>133</v>
      </c>
      <c r="H129" s="4" t="s">
        <v>859</v>
      </c>
      <c r="I129" s="11"/>
      <c r="J129" s="10">
        <v>309.14</v>
      </c>
      <c r="K129" s="10">
        <v>-309.14</v>
      </c>
      <c r="L129" s="11"/>
      <c r="M129" s="11"/>
      <c r="N129" s="11"/>
      <c r="O129" s="11"/>
      <c r="P129" s="11"/>
      <c r="Q129" s="11"/>
      <c r="R129" s="11"/>
      <c r="S129" s="11"/>
      <c r="T129" s="11"/>
      <c r="U129" s="139">
        <f t="shared" si="5"/>
        <v>0</v>
      </c>
      <c r="V129" s="38"/>
      <c r="W129" s="127" t="str">
        <f t="shared" si="6"/>
        <v>115401215912</v>
      </c>
      <c r="X129" s="132">
        <f>VLOOKUP(W129,Factors!$F$4:$H$6200,3,FALSE)</f>
        <v>0.11639999999999995</v>
      </c>
      <c r="Y129" s="127" t="str">
        <f>VLOOKUP(W129,Factors!$F$4:$H$6200,2,FALSE)</f>
        <v>Customers-Res</v>
      </c>
      <c r="Z129" s="129">
        <f t="shared" si="7"/>
        <v>0</v>
      </c>
      <c r="AA129" s="129">
        <f t="shared" si="8"/>
        <v>0</v>
      </c>
      <c r="AB129" s="129">
        <f t="shared" si="9"/>
        <v>0</v>
      </c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  <c r="BD129" s="134"/>
      <c r="BE129" s="134"/>
      <c r="BF129" s="134"/>
      <c r="BG129" s="134"/>
      <c r="BH129" s="134"/>
      <c r="BI129" s="134"/>
      <c r="BJ129" s="134"/>
    </row>
    <row r="130" spans="1:62" s="126" customFormat="1" ht="15.75" thickBot="1" x14ac:dyDescent="0.3">
      <c r="A130" s="141" t="s">
        <v>891</v>
      </c>
      <c r="B130" s="4" t="s">
        <v>821</v>
      </c>
      <c r="C130" s="4" t="s">
        <v>822</v>
      </c>
      <c r="D130" s="4" t="s">
        <v>908</v>
      </c>
      <c r="E130" s="4" t="s">
        <v>909</v>
      </c>
      <c r="F130" s="4" t="s">
        <v>94</v>
      </c>
      <c r="G130" s="4" t="s">
        <v>95</v>
      </c>
      <c r="H130" s="4" t="s">
        <v>859</v>
      </c>
      <c r="I130" s="7"/>
      <c r="J130" s="7"/>
      <c r="K130" s="7"/>
      <c r="L130" s="7"/>
      <c r="M130" s="8">
        <v>575</v>
      </c>
      <c r="N130" s="7"/>
      <c r="O130" s="7"/>
      <c r="P130" s="7"/>
      <c r="Q130" s="7"/>
      <c r="R130" s="7"/>
      <c r="S130" s="7"/>
      <c r="T130" s="7"/>
      <c r="U130" s="139">
        <f t="shared" si="5"/>
        <v>575</v>
      </c>
      <c r="V130" s="38"/>
      <c r="W130" s="127" t="str">
        <f t="shared" si="6"/>
        <v>115401215912</v>
      </c>
      <c r="X130" s="132">
        <f>VLOOKUP(W130,Factors!$F$4:$H$6200,3,FALSE)</f>
        <v>0.11639999999999995</v>
      </c>
      <c r="Y130" s="127" t="str">
        <f>VLOOKUP(W130,Factors!$F$4:$H$6200,2,FALSE)</f>
        <v>Customers-Res</v>
      </c>
      <c r="Z130" s="129">
        <f t="shared" si="7"/>
        <v>66.929999999999964</v>
      </c>
      <c r="AA130" s="129">
        <f t="shared" si="8"/>
        <v>508.07000000000005</v>
      </c>
      <c r="AB130" s="129">
        <f t="shared" si="9"/>
        <v>575</v>
      </c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  <c r="BD130" s="134"/>
      <c r="BE130" s="134"/>
      <c r="BF130" s="134"/>
      <c r="BG130" s="134"/>
      <c r="BH130" s="134"/>
      <c r="BI130" s="134"/>
      <c r="BJ130" s="134"/>
    </row>
    <row r="131" spans="1:62" s="126" customFormat="1" ht="15.75" thickBot="1" x14ac:dyDescent="0.3">
      <c r="A131" s="141" t="s">
        <v>891</v>
      </c>
      <c r="B131" s="4" t="s">
        <v>821</v>
      </c>
      <c r="C131" s="4" t="s">
        <v>822</v>
      </c>
      <c r="D131" s="4" t="s">
        <v>908</v>
      </c>
      <c r="E131" s="4" t="s">
        <v>909</v>
      </c>
      <c r="F131" s="4" t="s">
        <v>38</v>
      </c>
      <c r="G131" s="4" t="s">
        <v>39</v>
      </c>
      <c r="H131" s="4" t="s">
        <v>859</v>
      </c>
      <c r="I131" s="10">
        <v>112</v>
      </c>
      <c r="J131" s="11"/>
      <c r="K131" s="10">
        <v>-427</v>
      </c>
      <c r="L131" s="11"/>
      <c r="M131" s="10">
        <v>378.35</v>
      </c>
      <c r="N131" s="10">
        <v>416.5</v>
      </c>
      <c r="O131" s="10">
        <v>142.80000000000001</v>
      </c>
      <c r="P131" s="11"/>
      <c r="Q131" s="11"/>
      <c r="R131" s="11"/>
      <c r="S131" s="11"/>
      <c r="T131" s="11"/>
      <c r="U131" s="139">
        <f t="shared" si="5"/>
        <v>622.65000000000009</v>
      </c>
      <c r="V131" s="38"/>
      <c r="W131" s="127" t="str">
        <f t="shared" si="6"/>
        <v>115401215912</v>
      </c>
      <c r="X131" s="132">
        <f>VLOOKUP(W131,Factors!$F$4:$H$6200,3,FALSE)</f>
        <v>0.11639999999999995</v>
      </c>
      <c r="Y131" s="127" t="str">
        <f>VLOOKUP(W131,Factors!$F$4:$H$6200,2,FALSE)</f>
        <v>Customers-Res</v>
      </c>
      <c r="Z131" s="129">
        <f t="shared" si="7"/>
        <v>72.476459999999975</v>
      </c>
      <c r="AA131" s="129">
        <f t="shared" si="8"/>
        <v>550.17354000000012</v>
      </c>
      <c r="AB131" s="129">
        <f t="shared" si="9"/>
        <v>622.65000000000009</v>
      </c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  <c r="BD131" s="134"/>
      <c r="BE131" s="134"/>
      <c r="BF131" s="134"/>
      <c r="BG131" s="134"/>
      <c r="BH131" s="134"/>
      <c r="BI131" s="134"/>
      <c r="BJ131" s="134"/>
    </row>
    <row r="132" spans="1:62" s="126" customFormat="1" ht="15.75" thickBot="1" x14ac:dyDescent="0.3">
      <c r="A132" s="141" t="s">
        <v>891</v>
      </c>
      <c r="B132" s="4" t="s">
        <v>821</v>
      </c>
      <c r="C132" s="4" t="s">
        <v>822</v>
      </c>
      <c r="D132" s="4" t="s">
        <v>908</v>
      </c>
      <c r="E132" s="4" t="s">
        <v>909</v>
      </c>
      <c r="F132" s="4" t="s">
        <v>144</v>
      </c>
      <c r="G132" s="4" t="s">
        <v>145</v>
      </c>
      <c r="H132" s="4" t="s">
        <v>859</v>
      </c>
      <c r="I132" s="11"/>
      <c r="J132" s="10">
        <v>938.44</v>
      </c>
      <c r="K132" s="10">
        <v>-938.44</v>
      </c>
      <c r="L132" s="10">
        <v>440</v>
      </c>
      <c r="M132" s="11"/>
      <c r="N132" s="11"/>
      <c r="O132" s="11"/>
      <c r="P132" s="11"/>
      <c r="Q132" s="11"/>
      <c r="R132" s="11"/>
      <c r="S132" s="11"/>
      <c r="T132" s="11"/>
      <c r="U132" s="139">
        <f t="shared" si="5"/>
        <v>440</v>
      </c>
      <c r="V132" s="38"/>
      <c r="W132" s="127" t="str">
        <f t="shared" si="6"/>
        <v>115401215912</v>
      </c>
      <c r="X132" s="132">
        <f>VLOOKUP(W132,Factors!$F$4:$H$6200,3,FALSE)</f>
        <v>0.11639999999999995</v>
      </c>
      <c r="Y132" s="127" t="str">
        <f>VLOOKUP(W132,Factors!$F$4:$H$6200,2,FALSE)</f>
        <v>Customers-Res</v>
      </c>
      <c r="Z132" s="129">
        <f t="shared" si="7"/>
        <v>51.21599999999998</v>
      </c>
      <c r="AA132" s="129">
        <f t="shared" si="8"/>
        <v>388.78399999999999</v>
      </c>
      <c r="AB132" s="129">
        <f t="shared" si="9"/>
        <v>440</v>
      </c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  <c r="BD132" s="134"/>
      <c r="BE132" s="134"/>
      <c r="BF132" s="134"/>
      <c r="BG132" s="134"/>
      <c r="BH132" s="134"/>
      <c r="BI132" s="134"/>
      <c r="BJ132" s="134"/>
    </row>
    <row r="133" spans="1:62" s="126" customFormat="1" ht="15.75" thickBot="1" x14ac:dyDescent="0.3">
      <c r="A133" s="141" t="s">
        <v>891</v>
      </c>
      <c r="B133" s="4" t="s">
        <v>821</v>
      </c>
      <c r="C133" s="4" t="s">
        <v>822</v>
      </c>
      <c r="D133" s="4" t="s">
        <v>908</v>
      </c>
      <c r="E133" s="4" t="s">
        <v>909</v>
      </c>
      <c r="F133" s="4" t="s">
        <v>445</v>
      </c>
      <c r="G133" s="4" t="s">
        <v>446</v>
      </c>
      <c r="H133" s="4" t="s">
        <v>859</v>
      </c>
      <c r="I133" s="7"/>
      <c r="J133" s="7"/>
      <c r="K133" s="7"/>
      <c r="L133" s="7"/>
      <c r="M133" s="7"/>
      <c r="N133" s="7"/>
      <c r="O133" s="8">
        <v>64.5</v>
      </c>
      <c r="P133" s="7"/>
      <c r="Q133" s="7"/>
      <c r="R133" s="7"/>
      <c r="S133" s="7"/>
      <c r="T133" s="7"/>
      <c r="U133" s="139">
        <f t="shared" si="5"/>
        <v>64.5</v>
      </c>
      <c r="V133" s="38"/>
      <c r="W133" s="127" t="str">
        <f t="shared" si="6"/>
        <v>115401215912</v>
      </c>
      <c r="X133" s="132">
        <f>VLOOKUP(W133,Factors!$F$4:$H$6200,3,FALSE)</f>
        <v>0.11639999999999995</v>
      </c>
      <c r="Y133" s="127" t="str">
        <f>VLOOKUP(W133,Factors!$F$4:$H$6200,2,FALSE)</f>
        <v>Customers-Res</v>
      </c>
      <c r="Z133" s="129">
        <f t="shared" si="7"/>
        <v>7.5077999999999969</v>
      </c>
      <c r="AA133" s="129">
        <f t="shared" si="8"/>
        <v>56.992200000000004</v>
      </c>
      <c r="AB133" s="129">
        <f t="shared" si="9"/>
        <v>64.5</v>
      </c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  <c r="BD133" s="134"/>
      <c r="BE133" s="134"/>
      <c r="BF133" s="134"/>
      <c r="BG133" s="134"/>
      <c r="BH133" s="134"/>
      <c r="BI133" s="134"/>
      <c r="BJ133" s="134"/>
    </row>
    <row r="134" spans="1:62" s="126" customFormat="1" ht="15.75" thickBot="1" x14ac:dyDescent="0.3">
      <c r="A134" s="141" t="s">
        <v>891</v>
      </c>
      <c r="B134" s="4" t="s">
        <v>821</v>
      </c>
      <c r="C134" s="4" t="s">
        <v>822</v>
      </c>
      <c r="D134" s="4" t="s">
        <v>908</v>
      </c>
      <c r="E134" s="4" t="s">
        <v>909</v>
      </c>
      <c r="F134" s="4" t="s">
        <v>82</v>
      </c>
      <c r="G134" s="4" t="s">
        <v>83</v>
      </c>
      <c r="H134" s="4" t="s">
        <v>859</v>
      </c>
      <c r="I134" s="10">
        <v>30</v>
      </c>
      <c r="J134" s="11"/>
      <c r="K134" s="10">
        <v>-30</v>
      </c>
      <c r="L134" s="11"/>
      <c r="M134" s="11"/>
      <c r="N134" s="11"/>
      <c r="O134" s="11"/>
      <c r="P134" s="11"/>
      <c r="Q134" s="11"/>
      <c r="R134" s="11"/>
      <c r="S134" s="11"/>
      <c r="T134" s="11"/>
      <c r="U134" s="139">
        <f t="shared" si="5"/>
        <v>0</v>
      </c>
      <c r="V134" s="38"/>
      <c r="W134" s="127" t="str">
        <f t="shared" si="6"/>
        <v>115401215912</v>
      </c>
      <c r="X134" s="132">
        <f>VLOOKUP(W134,Factors!$F$4:$H$6200,3,FALSE)</f>
        <v>0.11639999999999995</v>
      </c>
      <c r="Y134" s="127" t="str">
        <f>VLOOKUP(W134,Factors!$F$4:$H$6200,2,FALSE)</f>
        <v>Customers-Res</v>
      </c>
      <c r="Z134" s="129">
        <f t="shared" si="7"/>
        <v>0</v>
      </c>
      <c r="AA134" s="129">
        <f t="shared" si="8"/>
        <v>0</v>
      </c>
      <c r="AB134" s="129">
        <f t="shared" si="9"/>
        <v>0</v>
      </c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/>
      <c r="BD134" s="134"/>
      <c r="BE134" s="134"/>
      <c r="BF134" s="134"/>
      <c r="BG134" s="134"/>
      <c r="BH134" s="134"/>
      <c r="BI134" s="134"/>
      <c r="BJ134" s="134"/>
    </row>
    <row r="135" spans="1:62" s="131" customFormat="1" ht="15.75" thickBot="1" x14ac:dyDescent="0.3">
      <c r="A135" s="141" t="s">
        <v>891</v>
      </c>
      <c r="B135" s="4" t="s">
        <v>821</v>
      </c>
      <c r="C135" s="4" t="s">
        <v>822</v>
      </c>
      <c r="D135" s="4" t="s">
        <v>908</v>
      </c>
      <c r="E135" s="4" t="s">
        <v>909</v>
      </c>
      <c r="F135" s="4" t="s">
        <v>84</v>
      </c>
      <c r="G135" s="4" t="s">
        <v>85</v>
      </c>
      <c r="H135" s="4" t="s">
        <v>859</v>
      </c>
      <c r="I135" s="7"/>
      <c r="J135" s="7"/>
      <c r="K135" s="7"/>
      <c r="L135" s="7"/>
      <c r="M135" s="7"/>
      <c r="N135" s="8">
        <v>21.69</v>
      </c>
      <c r="O135" s="7"/>
      <c r="P135" s="7"/>
      <c r="Q135" s="7"/>
      <c r="R135" s="7"/>
      <c r="S135" s="7"/>
      <c r="T135" s="7"/>
      <c r="U135" s="139">
        <f t="shared" ref="U135:U198" si="10">SUM(I135:T135)</f>
        <v>21.69</v>
      </c>
      <c r="V135" s="38"/>
      <c r="W135" s="127" t="str">
        <f t="shared" ref="W135:W198" si="11">CONCATENATE(B135,RIGHT(D135,4),A135)</f>
        <v>115401215912</v>
      </c>
      <c r="X135" s="132">
        <f>VLOOKUP(W135,Factors!$F$4:$H$6200,3,FALSE)</f>
        <v>0.11639999999999995</v>
      </c>
      <c r="Y135" s="127" t="str">
        <f>VLOOKUP(W135,Factors!$F$4:$H$6200,2,FALSE)</f>
        <v>Customers-Res</v>
      </c>
      <c r="Z135" s="129">
        <f t="shared" ref="Z135:Z198" si="12">U135*X135</f>
        <v>2.5247159999999989</v>
      </c>
      <c r="AA135" s="129">
        <f t="shared" ref="AA135:AA198" si="13">U135-Z135</f>
        <v>19.165284000000003</v>
      </c>
      <c r="AB135" s="129">
        <f t="shared" ref="AB135:AB198" si="14">Z135+AA135</f>
        <v>21.69</v>
      </c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  <c r="BD135" s="134"/>
      <c r="BE135" s="134"/>
      <c r="BF135" s="134"/>
      <c r="BG135" s="134"/>
      <c r="BH135" s="134"/>
      <c r="BI135" s="134"/>
      <c r="BJ135" s="134"/>
    </row>
    <row r="136" spans="1:62" s="131" customFormat="1" ht="15.75" thickBot="1" x14ac:dyDescent="0.3">
      <c r="A136" s="141" t="s">
        <v>891</v>
      </c>
      <c r="B136" s="4" t="s">
        <v>821</v>
      </c>
      <c r="C136" s="4" t="s">
        <v>822</v>
      </c>
      <c r="D136" s="4" t="s">
        <v>910</v>
      </c>
      <c r="E136" s="4" t="s">
        <v>911</v>
      </c>
      <c r="F136" s="4" t="s">
        <v>112</v>
      </c>
      <c r="G136" s="4" t="s">
        <v>113</v>
      </c>
      <c r="H136" s="4" t="s">
        <v>476</v>
      </c>
      <c r="I136" s="8">
        <v>270.67</v>
      </c>
      <c r="J136" s="8">
        <v>270.68</v>
      </c>
      <c r="K136" s="8">
        <v>270.68</v>
      </c>
      <c r="L136" s="8">
        <v>270.67</v>
      </c>
      <c r="M136" s="8">
        <v>270.67</v>
      </c>
      <c r="N136" s="8">
        <v>280.14</v>
      </c>
      <c r="O136" s="8">
        <v>280.14</v>
      </c>
      <c r="P136" s="8">
        <v>280.14999999999998</v>
      </c>
      <c r="Q136" s="8">
        <v>280.14</v>
      </c>
      <c r="R136" s="8">
        <v>280.14</v>
      </c>
      <c r="S136" s="8">
        <v>280.14</v>
      </c>
      <c r="T136" s="8">
        <v>280.14</v>
      </c>
      <c r="U136" s="139">
        <f t="shared" si="10"/>
        <v>3314.3599999999997</v>
      </c>
      <c r="V136" s="38"/>
      <c r="W136" s="127" t="str">
        <f t="shared" si="11"/>
        <v>115401315912</v>
      </c>
      <c r="X136" s="132">
        <f>VLOOKUP(W136,Factors!$F$4:$H$6200,3,FALSE)</f>
        <v>0.11529999999999996</v>
      </c>
      <c r="Y136" s="127" t="str">
        <f>VLOOKUP(W136,Factors!$F$4:$H$6200,2,FALSE)</f>
        <v>Customers-All</v>
      </c>
      <c r="Z136" s="129">
        <f t="shared" si="12"/>
        <v>382.14570799999984</v>
      </c>
      <c r="AA136" s="129">
        <f t="shared" si="13"/>
        <v>2932.2142919999997</v>
      </c>
      <c r="AB136" s="129">
        <f t="shared" si="14"/>
        <v>3314.3599999999997</v>
      </c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  <c r="BD136" s="134"/>
      <c r="BE136" s="134"/>
      <c r="BF136" s="134"/>
      <c r="BG136" s="134"/>
      <c r="BH136" s="134"/>
      <c r="BI136" s="134"/>
      <c r="BJ136" s="134"/>
    </row>
    <row r="137" spans="1:62" s="126" customFormat="1" ht="15.75" thickBot="1" x14ac:dyDescent="0.3">
      <c r="A137" s="141" t="s">
        <v>891</v>
      </c>
      <c r="B137" s="4" t="s">
        <v>821</v>
      </c>
      <c r="C137" s="4" t="s">
        <v>822</v>
      </c>
      <c r="D137" s="4" t="s">
        <v>910</v>
      </c>
      <c r="E137" s="4" t="s">
        <v>911</v>
      </c>
      <c r="F137" s="4" t="s">
        <v>38</v>
      </c>
      <c r="G137" s="4" t="s">
        <v>39</v>
      </c>
      <c r="H137" s="4" t="s">
        <v>476</v>
      </c>
      <c r="I137" s="8">
        <v>566.65</v>
      </c>
      <c r="J137" s="7"/>
      <c r="K137" s="8">
        <v>95</v>
      </c>
      <c r="L137" s="7"/>
      <c r="M137" s="7"/>
      <c r="N137" s="7"/>
      <c r="O137" s="7"/>
      <c r="P137" s="7"/>
      <c r="Q137" s="7"/>
      <c r="R137" s="7"/>
      <c r="S137" s="7"/>
      <c r="T137" s="7"/>
      <c r="U137" s="139">
        <f t="shared" si="10"/>
        <v>661.65</v>
      </c>
      <c r="V137" s="38"/>
      <c r="W137" s="127" t="str">
        <f t="shared" si="11"/>
        <v>115401315912</v>
      </c>
      <c r="X137" s="132">
        <f>VLOOKUP(W137,Factors!$F$4:$H$6200,3,FALSE)</f>
        <v>0.11529999999999996</v>
      </c>
      <c r="Y137" s="127" t="str">
        <f>VLOOKUP(W137,Factors!$F$4:$H$6200,2,FALSE)</f>
        <v>Customers-All</v>
      </c>
      <c r="Z137" s="129">
        <f t="shared" si="12"/>
        <v>76.288244999999975</v>
      </c>
      <c r="AA137" s="129">
        <f t="shared" si="13"/>
        <v>585.36175500000002</v>
      </c>
      <c r="AB137" s="129">
        <f t="shared" si="14"/>
        <v>661.65</v>
      </c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  <c r="BD137" s="134"/>
      <c r="BE137" s="134"/>
      <c r="BF137" s="134"/>
      <c r="BG137" s="134"/>
      <c r="BH137" s="134"/>
      <c r="BI137" s="134"/>
      <c r="BJ137" s="134"/>
    </row>
    <row r="138" spans="1:62" s="126" customFormat="1" ht="15.75" thickBot="1" x14ac:dyDescent="0.3">
      <c r="A138" s="141" t="s">
        <v>891</v>
      </c>
      <c r="B138" s="4" t="s">
        <v>821</v>
      </c>
      <c r="C138" s="4" t="s">
        <v>822</v>
      </c>
      <c r="D138" s="4" t="s">
        <v>910</v>
      </c>
      <c r="E138" s="4" t="s">
        <v>911</v>
      </c>
      <c r="F138" s="4" t="s">
        <v>98</v>
      </c>
      <c r="G138" s="4" t="s">
        <v>99</v>
      </c>
      <c r="H138" s="4" t="s">
        <v>476</v>
      </c>
      <c r="I138" s="7"/>
      <c r="J138" s="7"/>
      <c r="K138" s="7"/>
      <c r="L138" s="7"/>
      <c r="M138" s="7"/>
      <c r="N138" s="7"/>
      <c r="O138" s="7"/>
      <c r="P138" s="7"/>
      <c r="Q138" s="7"/>
      <c r="R138" s="8">
        <v>200</v>
      </c>
      <c r="S138" s="13">
        <v>0</v>
      </c>
      <c r="T138" s="8">
        <v>1430</v>
      </c>
      <c r="U138" s="139">
        <f t="shared" si="10"/>
        <v>1630</v>
      </c>
      <c r="V138" s="38"/>
      <c r="W138" s="127" t="str">
        <f t="shared" si="11"/>
        <v>115401315912</v>
      </c>
      <c r="X138" s="132">
        <f>VLOOKUP(W138,Factors!$F$4:$H$6200,3,FALSE)</f>
        <v>0.11529999999999996</v>
      </c>
      <c r="Y138" s="127" t="str">
        <f>VLOOKUP(W138,Factors!$F$4:$H$6200,2,FALSE)</f>
        <v>Customers-All</v>
      </c>
      <c r="Z138" s="129">
        <f t="shared" si="12"/>
        <v>187.93899999999994</v>
      </c>
      <c r="AA138" s="129">
        <f t="shared" si="13"/>
        <v>1442.0610000000001</v>
      </c>
      <c r="AB138" s="129">
        <f t="shared" si="14"/>
        <v>1630</v>
      </c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  <c r="BD138" s="134"/>
      <c r="BE138" s="134"/>
      <c r="BF138" s="134"/>
      <c r="BG138" s="134"/>
      <c r="BH138" s="134"/>
      <c r="BI138" s="134"/>
      <c r="BJ138" s="134"/>
    </row>
    <row r="139" spans="1:62" s="126" customFormat="1" ht="15.75" thickBot="1" x14ac:dyDescent="0.3">
      <c r="A139" s="141" t="s">
        <v>891</v>
      </c>
      <c r="B139" s="4" t="s">
        <v>821</v>
      </c>
      <c r="C139" s="4" t="s">
        <v>822</v>
      </c>
      <c r="D139" s="4" t="s">
        <v>910</v>
      </c>
      <c r="E139" s="4" t="s">
        <v>911</v>
      </c>
      <c r="F139" s="4" t="s">
        <v>146</v>
      </c>
      <c r="G139" s="4" t="s">
        <v>147</v>
      </c>
      <c r="H139" s="4" t="s">
        <v>476</v>
      </c>
      <c r="I139" s="11"/>
      <c r="J139" s="11"/>
      <c r="K139" s="10">
        <v>30.46</v>
      </c>
      <c r="L139" s="11"/>
      <c r="M139" s="11"/>
      <c r="N139" s="11"/>
      <c r="O139" s="11"/>
      <c r="P139" s="11"/>
      <c r="Q139" s="11"/>
      <c r="R139" s="11"/>
      <c r="S139" s="11"/>
      <c r="T139" s="11"/>
      <c r="U139" s="139">
        <f t="shared" si="10"/>
        <v>30.46</v>
      </c>
      <c r="V139" s="38"/>
      <c r="W139" s="127" t="str">
        <f t="shared" si="11"/>
        <v>115401315912</v>
      </c>
      <c r="X139" s="132">
        <f>VLOOKUP(W139,Factors!$F$4:$H$6200,3,FALSE)</f>
        <v>0.11529999999999996</v>
      </c>
      <c r="Y139" s="127" t="str">
        <f>VLOOKUP(W139,Factors!$F$4:$H$6200,2,FALSE)</f>
        <v>Customers-All</v>
      </c>
      <c r="Z139" s="129">
        <f t="shared" si="12"/>
        <v>3.5120379999999987</v>
      </c>
      <c r="AA139" s="129">
        <f t="shared" si="13"/>
        <v>26.947962000000004</v>
      </c>
      <c r="AB139" s="129">
        <f t="shared" si="14"/>
        <v>30.46</v>
      </c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  <c r="BD139" s="134"/>
      <c r="BE139" s="134"/>
      <c r="BF139" s="134"/>
      <c r="BG139" s="134"/>
      <c r="BH139" s="134"/>
      <c r="BI139" s="134"/>
      <c r="BJ139" s="134"/>
    </row>
    <row r="140" spans="1:62" s="126" customFormat="1" ht="15.75" thickBot="1" x14ac:dyDescent="0.3">
      <c r="A140" s="141" t="s">
        <v>891</v>
      </c>
      <c r="B140" s="4" t="s">
        <v>821</v>
      </c>
      <c r="C140" s="4" t="s">
        <v>822</v>
      </c>
      <c r="D140" s="4" t="s">
        <v>910</v>
      </c>
      <c r="E140" s="4" t="s">
        <v>911</v>
      </c>
      <c r="F140" s="4" t="s">
        <v>445</v>
      </c>
      <c r="G140" s="4" t="s">
        <v>446</v>
      </c>
      <c r="H140" s="4" t="s">
        <v>476</v>
      </c>
      <c r="I140" s="7"/>
      <c r="J140" s="8">
        <v>549.07000000000005</v>
      </c>
      <c r="K140" s="8">
        <v>52.08</v>
      </c>
      <c r="L140" s="7"/>
      <c r="M140" s="7"/>
      <c r="N140" s="7"/>
      <c r="O140" s="7"/>
      <c r="P140" s="7"/>
      <c r="Q140" s="7"/>
      <c r="R140" s="7"/>
      <c r="S140" s="7"/>
      <c r="T140" s="7"/>
      <c r="U140" s="139">
        <f t="shared" si="10"/>
        <v>601.15000000000009</v>
      </c>
      <c r="V140" s="38"/>
      <c r="W140" s="127" t="str">
        <f t="shared" si="11"/>
        <v>115401315912</v>
      </c>
      <c r="X140" s="132">
        <f>VLOOKUP(W140,Factors!$F$4:$H$6200,3,FALSE)</f>
        <v>0.11529999999999996</v>
      </c>
      <c r="Y140" s="127" t="str">
        <f>VLOOKUP(W140,Factors!$F$4:$H$6200,2,FALSE)</f>
        <v>Customers-All</v>
      </c>
      <c r="Z140" s="129">
        <f t="shared" si="12"/>
        <v>69.312594999999988</v>
      </c>
      <c r="AA140" s="129">
        <f t="shared" si="13"/>
        <v>531.8374050000001</v>
      </c>
      <c r="AB140" s="129">
        <f t="shared" si="14"/>
        <v>601.15000000000009</v>
      </c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  <c r="BD140" s="134"/>
      <c r="BE140" s="134"/>
      <c r="BF140" s="134"/>
      <c r="BG140" s="134"/>
      <c r="BH140" s="134"/>
      <c r="BI140" s="134"/>
      <c r="BJ140" s="134"/>
    </row>
    <row r="141" spans="1:62" s="126" customFormat="1" ht="15.75" thickBot="1" x14ac:dyDescent="0.3">
      <c r="A141" s="141" t="s">
        <v>891</v>
      </c>
      <c r="B141" s="4" t="s">
        <v>821</v>
      </c>
      <c r="C141" s="4" t="s">
        <v>822</v>
      </c>
      <c r="D141" s="4" t="s">
        <v>910</v>
      </c>
      <c r="E141" s="4" t="s">
        <v>911</v>
      </c>
      <c r="F141" s="4" t="s">
        <v>769</v>
      </c>
      <c r="G141" s="4" t="s">
        <v>770</v>
      </c>
      <c r="H141" s="4" t="s">
        <v>476</v>
      </c>
      <c r="I141" s="10">
        <v>2588.0700000000002</v>
      </c>
      <c r="J141" s="10">
        <v>38.229999999999997</v>
      </c>
      <c r="K141" s="10">
        <v>355.93</v>
      </c>
      <c r="L141" s="11"/>
      <c r="M141" s="11"/>
      <c r="N141" s="11"/>
      <c r="O141" s="11"/>
      <c r="P141" s="11"/>
      <c r="Q141" s="11"/>
      <c r="R141" s="11"/>
      <c r="S141" s="11"/>
      <c r="T141" s="11"/>
      <c r="U141" s="139">
        <f t="shared" si="10"/>
        <v>2982.23</v>
      </c>
      <c r="V141" s="38"/>
      <c r="W141" s="127" t="str">
        <f t="shared" si="11"/>
        <v>115401315912</v>
      </c>
      <c r="X141" s="132">
        <f>VLOOKUP(W141,Factors!$F$4:$H$6200,3,FALSE)</f>
        <v>0.11529999999999996</v>
      </c>
      <c r="Y141" s="127" t="str">
        <f>VLOOKUP(W141,Factors!$F$4:$H$6200,2,FALSE)</f>
        <v>Customers-All</v>
      </c>
      <c r="Z141" s="129">
        <f t="shared" si="12"/>
        <v>343.85111899999987</v>
      </c>
      <c r="AA141" s="129">
        <f t="shared" si="13"/>
        <v>2638.3788810000001</v>
      </c>
      <c r="AB141" s="129">
        <f t="shared" si="14"/>
        <v>2982.23</v>
      </c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  <c r="BD141" s="134"/>
      <c r="BE141" s="134"/>
      <c r="BF141" s="134"/>
      <c r="BG141" s="134"/>
      <c r="BH141" s="134"/>
      <c r="BI141" s="134"/>
      <c r="BJ141" s="134"/>
    </row>
    <row r="142" spans="1:62" s="126" customFormat="1" ht="15.75" thickBot="1" x14ac:dyDescent="0.3">
      <c r="A142" s="141" t="s">
        <v>891</v>
      </c>
      <c r="B142" s="4" t="s">
        <v>821</v>
      </c>
      <c r="C142" s="4" t="s">
        <v>822</v>
      </c>
      <c r="D142" s="4" t="s">
        <v>910</v>
      </c>
      <c r="E142" s="4" t="s">
        <v>911</v>
      </c>
      <c r="F142" s="4" t="s">
        <v>152</v>
      </c>
      <c r="G142" s="4" t="s">
        <v>153</v>
      </c>
      <c r="H142" s="4" t="s">
        <v>476</v>
      </c>
      <c r="I142" s="7"/>
      <c r="J142" s="8">
        <v>1246.71</v>
      </c>
      <c r="K142" s="7"/>
      <c r="L142" s="7"/>
      <c r="M142" s="7"/>
      <c r="N142" s="7"/>
      <c r="O142" s="7"/>
      <c r="P142" s="8">
        <v>16704.04</v>
      </c>
      <c r="Q142" s="7"/>
      <c r="R142" s="7"/>
      <c r="S142" s="7"/>
      <c r="T142" s="7"/>
      <c r="U142" s="139">
        <f t="shared" si="10"/>
        <v>17950.75</v>
      </c>
      <c r="V142" s="38"/>
      <c r="W142" s="127" t="str">
        <f t="shared" si="11"/>
        <v>115401315912</v>
      </c>
      <c r="X142" s="132">
        <f>VLOOKUP(W142,Factors!$F$4:$H$6200,3,FALSE)</f>
        <v>0.11529999999999996</v>
      </c>
      <c r="Y142" s="127" t="str">
        <f>VLOOKUP(W142,Factors!$F$4:$H$6200,2,FALSE)</f>
        <v>Customers-All</v>
      </c>
      <c r="Z142" s="129">
        <f t="shared" si="12"/>
        <v>2069.7214749999994</v>
      </c>
      <c r="AA142" s="129">
        <f t="shared" si="13"/>
        <v>15881.028525000002</v>
      </c>
      <c r="AB142" s="129">
        <f t="shared" si="14"/>
        <v>17950.75</v>
      </c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  <c r="BD142" s="134"/>
      <c r="BE142" s="134"/>
      <c r="BF142" s="134"/>
      <c r="BG142" s="134"/>
      <c r="BH142" s="134"/>
      <c r="BI142" s="134"/>
      <c r="BJ142" s="134"/>
    </row>
    <row r="143" spans="1:62" s="126" customFormat="1" ht="15.75" thickBot="1" x14ac:dyDescent="0.3">
      <c r="A143" s="141" t="s">
        <v>891</v>
      </c>
      <c r="B143" s="4" t="s">
        <v>821</v>
      </c>
      <c r="C143" s="4" t="s">
        <v>822</v>
      </c>
      <c r="D143" s="4" t="s">
        <v>910</v>
      </c>
      <c r="E143" s="4" t="s">
        <v>911</v>
      </c>
      <c r="F143" s="4" t="s">
        <v>771</v>
      </c>
      <c r="G143" s="4" t="s">
        <v>772</v>
      </c>
      <c r="H143" s="4" t="s">
        <v>476</v>
      </c>
      <c r="I143" s="11"/>
      <c r="J143" s="11"/>
      <c r="K143" s="11"/>
      <c r="L143" s="11"/>
      <c r="M143" s="10">
        <v>16704.04</v>
      </c>
      <c r="N143" s="11"/>
      <c r="O143" s="11"/>
      <c r="P143" s="10">
        <v>-16704.04</v>
      </c>
      <c r="Q143" s="11"/>
      <c r="R143" s="11"/>
      <c r="S143" s="11"/>
      <c r="T143" s="11"/>
      <c r="U143" s="139">
        <f t="shared" si="10"/>
        <v>0</v>
      </c>
      <c r="V143" s="38"/>
      <c r="W143" s="127" t="str">
        <f t="shared" si="11"/>
        <v>115401315912</v>
      </c>
      <c r="X143" s="132">
        <f>VLOOKUP(W143,Factors!$F$4:$H$6200,3,FALSE)</f>
        <v>0.11529999999999996</v>
      </c>
      <c r="Y143" s="127" t="str">
        <f>VLOOKUP(W143,Factors!$F$4:$H$6200,2,FALSE)</f>
        <v>Customers-All</v>
      </c>
      <c r="Z143" s="129">
        <f t="shared" si="12"/>
        <v>0</v>
      </c>
      <c r="AA143" s="129">
        <f t="shared" si="13"/>
        <v>0</v>
      </c>
      <c r="AB143" s="129">
        <f t="shared" si="14"/>
        <v>0</v>
      </c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</row>
    <row r="144" spans="1:62" s="126" customFormat="1" ht="15.75" thickBot="1" x14ac:dyDescent="0.3">
      <c r="A144" s="141" t="s">
        <v>891</v>
      </c>
      <c r="B144" s="4" t="s">
        <v>821</v>
      </c>
      <c r="C144" s="4" t="s">
        <v>822</v>
      </c>
      <c r="D144" s="4" t="s">
        <v>910</v>
      </c>
      <c r="E144" s="4" t="s">
        <v>911</v>
      </c>
      <c r="F144" s="4" t="s">
        <v>18</v>
      </c>
      <c r="G144" s="4" t="s">
        <v>19</v>
      </c>
      <c r="H144" s="4" t="s">
        <v>476</v>
      </c>
      <c r="I144" s="7"/>
      <c r="J144" s="8">
        <v>141</v>
      </c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139">
        <f t="shared" si="10"/>
        <v>141</v>
      </c>
      <c r="V144" s="38"/>
      <c r="W144" s="127" t="str">
        <f t="shared" si="11"/>
        <v>115401315912</v>
      </c>
      <c r="X144" s="132">
        <f>VLOOKUP(W144,Factors!$F$4:$H$6200,3,FALSE)</f>
        <v>0.11529999999999996</v>
      </c>
      <c r="Y144" s="127" t="str">
        <f>VLOOKUP(W144,Factors!$F$4:$H$6200,2,FALSE)</f>
        <v>Customers-All</v>
      </c>
      <c r="Z144" s="129">
        <f t="shared" si="12"/>
        <v>16.257299999999994</v>
      </c>
      <c r="AA144" s="129">
        <f t="shared" si="13"/>
        <v>124.74270000000001</v>
      </c>
      <c r="AB144" s="129">
        <f t="shared" si="14"/>
        <v>141</v>
      </c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</row>
    <row r="145" spans="1:62" s="126" customFormat="1" ht="15.75" thickBot="1" x14ac:dyDescent="0.3">
      <c r="A145" s="141" t="s">
        <v>891</v>
      </c>
      <c r="B145" s="4" t="s">
        <v>821</v>
      </c>
      <c r="C145" s="4" t="s">
        <v>822</v>
      </c>
      <c r="D145" s="4" t="s">
        <v>910</v>
      </c>
      <c r="E145" s="4" t="s">
        <v>911</v>
      </c>
      <c r="F145" s="4" t="s">
        <v>773</v>
      </c>
      <c r="G145" s="4" t="s">
        <v>774</v>
      </c>
      <c r="H145" s="4" t="s">
        <v>476</v>
      </c>
      <c r="I145" s="10">
        <v>1999.1</v>
      </c>
      <c r="J145" s="10">
        <v>8624.6</v>
      </c>
      <c r="K145" s="10">
        <v>26353.24</v>
      </c>
      <c r="L145" s="10">
        <v>2320</v>
      </c>
      <c r="M145" s="10">
        <v>14350.8</v>
      </c>
      <c r="N145" s="10">
        <v>7800</v>
      </c>
      <c r="O145" s="10">
        <v>5000</v>
      </c>
      <c r="P145" s="10">
        <v>225</v>
      </c>
      <c r="Q145" s="10">
        <v>11556.06</v>
      </c>
      <c r="R145" s="10">
        <v>6500</v>
      </c>
      <c r="S145" s="11"/>
      <c r="T145" s="10">
        <v>26850</v>
      </c>
      <c r="U145" s="139">
        <f t="shared" si="10"/>
        <v>111578.8</v>
      </c>
      <c r="V145" s="38"/>
      <c r="W145" s="127" t="str">
        <f t="shared" si="11"/>
        <v>115401315912</v>
      </c>
      <c r="X145" s="132">
        <f>VLOOKUP(W145,Factors!$F$4:$H$6200,3,FALSE)</f>
        <v>0.11529999999999996</v>
      </c>
      <c r="Y145" s="127" t="str">
        <f>VLOOKUP(W145,Factors!$F$4:$H$6200,2,FALSE)</f>
        <v>Customers-All</v>
      </c>
      <c r="Z145" s="129">
        <f t="shared" si="12"/>
        <v>12865.035639999996</v>
      </c>
      <c r="AA145" s="129">
        <f t="shared" si="13"/>
        <v>98713.764360000001</v>
      </c>
      <c r="AB145" s="129">
        <f t="shared" si="14"/>
        <v>111578.8</v>
      </c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</row>
    <row r="146" spans="1:62" s="126" customFormat="1" ht="15.75" thickBot="1" x14ac:dyDescent="0.3">
      <c r="A146" s="141" t="s">
        <v>891</v>
      </c>
      <c r="B146" s="4" t="s">
        <v>821</v>
      </c>
      <c r="C146" s="4" t="s">
        <v>822</v>
      </c>
      <c r="D146" s="4" t="s">
        <v>910</v>
      </c>
      <c r="E146" s="4" t="s">
        <v>911</v>
      </c>
      <c r="F146" s="4" t="s">
        <v>84</v>
      </c>
      <c r="G146" s="4" t="s">
        <v>85</v>
      </c>
      <c r="H146" s="4" t="s">
        <v>476</v>
      </c>
      <c r="I146" s="8">
        <v>216</v>
      </c>
      <c r="J146" s="7"/>
      <c r="K146" s="8">
        <v>240.08</v>
      </c>
      <c r="L146" s="8">
        <v>18.09</v>
      </c>
      <c r="M146" s="7"/>
      <c r="N146" s="7"/>
      <c r="O146" s="7"/>
      <c r="P146" s="7"/>
      <c r="Q146" s="7"/>
      <c r="R146" s="7"/>
      <c r="S146" s="7"/>
      <c r="T146" s="7"/>
      <c r="U146" s="139">
        <f t="shared" si="10"/>
        <v>474.17</v>
      </c>
      <c r="V146" s="38"/>
      <c r="W146" s="127" t="str">
        <f t="shared" si="11"/>
        <v>115401315912</v>
      </c>
      <c r="X146" s="132">
        <f>VLOOKUP(W146,Factors!$F$4:$H$6200,3,FALSE)</f>
        <v>0.11529999999999996</v>
      </c>
      <c r="Y146" s="127" t="str">
        <f>VLOOKUP(W146,Factors!$F$4:$H$6200,2,FALSE)</f>
        <v>Customers-All</v>
      </c>
      <c r="Z146" s="129">
        <f t="shared" si="12"/>
        <v>54.671800999999981</v>
      </c>
      <c r="AA146" s="129">
        <f t="shared" si="13"/>
        <v>419.49819900000006</v>
      </c>
      <c r="AB146" s="129">
        <f t="shared" si="14"/>
        <v>474.17</v>
      </c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</row>
    <row r="147" spans="1:62" s="126" customFormat="1" ht="15.75" thickBot="1" x14ac:dyDescent="0.3">
      <c r="A147" s="141" t="s">
        <v>891</v>
      </c>
      <c r="B147" s="4" t="s">
        <v>821</v>
      </c>
      <c r="C147" s="4" t="s">
        <v>822</v>
      </c>
      <c r="D147" s="4" t="s">
        <v>894</v>
      </c>
      <c r="E147" s="4" t="s">
        <v>895</v>
      </c>
      <c r="F147" s="4" t="s">
        <v>773</v>
      </c>
      <c r="G147" s="4" t="s">
        <v>774</v>
      </c>
      <c r="H147" s="4" t="s">
        <v>440</v>
      </c>
      <c r="I147" s="11"/>
      <c r="J147" s="11"/>
      <c r="K147" s="11"/>
      <c r="L147" s="11"/>
      <c r="M147" s="11"/>
      <c r="N147" s="10">
        <v>144.69999999999999</v>
      </c>
      <c r="O147" s="11"/>
      <c r="P147" s="11"/>
      <c r="Q147" s="11"/>
      <c r="R147" s="11"/>
      <c r="S147" s="11"/>
      <c r="T147" s="11"/>
      <c r="U147" s="139">
        <f t="shared" si="10"/>
        <v>144.69999999999999</v>
      </c>
      <c r="V147" s="38"/>
      <c r="W147" s="127" t="str">
        <f t="shared" si="11"/>
        <v>115401505912</v>
      </c>
      <c r="X147" s="132">
        <f>VLOOKUP(W147,Factors!$F$4:$H$6200,3,FALSE)</f>
        <v>0.11529999999999996</v>
      </c>
      <c r="Y147" s="127" t="str">
        <f>VLOOKUP(W147,Factors!$F$4:$H$6200,2,FALSE)</f>
        <v>Customers-All</v>
      </c>
      <c r="Z147" s="129">
        <f t="shared" si="12"/>
        <v>16.683909999999994</v>
      </c>
      <c r="AA147" s="129">
        <f t="shared" si="13"/>
        <v>128.01608999999999</v>
      </c>
      <c r="AB147" s="129">
        <f t="shared" si="14"/>
        <v>144.69999999999999</v>
      </c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</row>
    <row r="148" spans="1:62" s="126" customFormat="1" ht="15.75" thickBot="1" x14ac:dyDescent="0.3">
      <c r="A148" s="141" t="s">
        <v>891</v>
      </c>
      <c r="B148" s="4" t="s">
        <v>821</v>
      </c>
      <c r="C148" s="4" t="s">
        <v>822</v>
      </c>
      <c r="D148" s="4" t="s">
        <v>912</v>
      </c>
      <c r="E148" s="4" t="s">
        <v>913</v>
      </c>
      <c r="F148" s="4" t="s">
        <v>110</v>
      </c>
      <c r="G148" s="4" t="s">
        <v>111</v>
      </c>
      <c r="H148" s="4" t="s">
        <v>914</v>
      </c>
      <c r="I148" s="8">
        <v>158.16999999999999</v>
      </c>
      <c r="J148" s="7"/>
      <c r="K148" s="8">
        <v>-158.16999999999999</v>
      </c>
      <c r="L148" s="7"/>
      <c r="M148" s="7"/>
      <c r="N148" s="7"/>
      <c r="O148" s="7"/>
      <c r="P148" s="7"/>
      <c r="Q148" s="7"/>
      <c r="R148" s="7"/>
      <c r="S148" s="7"/>
      <c r="T148" s="7"/>
      <c r="U148" s="139">
        <f t="shared" si="10"/>
        <v>0</v>
      </c>
      <c r="V148" s="38"/>
      <c r="W148" s="127" t="str">
        <f t="shared" si="11"/>
        <v>115404765912</v>
      </c>
      <c r="X148" s="132">
        <f>VLOOKUP(W148,Factors!$F$4:$H$6200,3,FALSE)</f>
        <v>0.11529999999999996</v>
      </c>
      <c r="Y148" s="127" t="str">
        <f>VLOOKUP(W148,Factors!$F$4:$H$6200,2,FALSE)</f>
        <v>Customers-All</v>
      </c>
      <c r="Z148" s="129">
        <f t="shared" si="12"/>
        <v>0</v>
      </c>
      <c r="AA148" s="129">
        <f t="shared" si="13"/>
        <v>0</v>
      </c>
      <c r="AB148" s="129">
        <f t="shared" si="14"/>
        <v>0</v>
      </c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</row>
    <row r="149" spans="1:62" s="126" customFormat="1" ht="15.75" thickBot="1" x14ac:dyDescent="0.3">
      <c r="A149" s="141" t="s">
        <v>891</v>
      </c>
      <c r="B149" s="4" t="s">
        <v>821</v>
      </c>
      <c r="C149" s="4" t="s">
        <v>822</v>
      </c>
      <c r="D149" s="4" t="s">
        <v>912</v>
      </c>
      <c r="E149" s="4" t="s">
        <v>913</v>
      </c>
      <c r="F149" s="4" t="s">
        <v>112</v>
      </c>
      <c r="G149" s="4" t="s">
        <v>113</v>
      </c>
      <c r="H149" s="4" t="s">
        <v>914</v>
      </c>
      <c r="I149" s="10">
        <v>869.76</v>
      </c>
      <c r="J149" s="10">
        <v>869.76</v>
      </c>
      <c r="K149" s="10">
        <v>-2609.27</v>
      </c>
      <c r="L149" s="10">
        <v>869.76</v>
      </c>
      <c r="M149" s="10">
        <v>869.77</v>
      </c>
      <c r="N149" s="10">
        <v>901.12</v>
      </c>
      <c r="O149" s="10">
        <v>901.12</v>
      </c>
      <c r="P149" s="10">
        <v>901.12</v>
      </c>
      <c r="Q149" s="10">
        <v>901.13</v>
      </c>
      <c r="R149" s="10">
        <v>901.12</v>
      </c>
      <c r="S149" s="10">
        <v>901.12</v>
      </c>
      <c r="T149" s="10">
        <v>901.11</v>
      </c>
      <c r="U149" s="139">
        <f t="shared" si="10"/>
        <v>7177.619999999999</v>
      </c>
      <c r="V149" s="38"/>
      <c r="W149" s="127" t="str">
        <f t="shared" si="11"/>
        <v>115404765912</v>
      </c>
      <c r="X149" s="132">
        <f>VLOOKUP(W149,Factors!$F$4:$H$6200,3,FALSE)</f>
        <v>0.11529999999999996</v>
      </c>
      <c r="Y149" s="127" t="str">
        <f>VLOOKUP(W149,Factors!$F$4:$H$6200,2,FALSE)</f>
        <v>Customers-All</v>
      </c>
      <c r="Z149" s="129">
        <f t="shared" si="12"/>
        <v>827.57958599999961</v>
      </c>
      <c r="AA149" s="129">
        <f t="shared" si="13"/>
        <v>6350.0404139999991</v>
      </c>
      <c r="AB149" s="129">
        <f t="shared" si="14"/>
        <v>7177.619999999999</v>
      </c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</row>
    <row r="150" spans="1:62" s="126" customFormat="1" ht="15.75" thickBot="1" x14ac:dyDescent="0.3">
      <c r="A150" s="141" t="s">
        <v>891</v>
      </c>
      <c r="B150" s="4" t="s">
        <v>821</v>
      </c>
      <c r="C150" s="4" t="s">
        <v>822</v>
      </c>
      <c r="D150" s="4" t="s">
        <v>912</v>
      </c>
      <c r="E150" s="4" t="s">
        <v>913</v>
      </c>
      <c r="F150" s="4" t="s">
        <v>70</v>
      </c>
      <c r="G150" s="4" t="s">
        <v>71</v>
      </c>
      <c r="H150" s="4" t="s">
        <v>914</v>
      </c>
      <c r="I150" s="10">
        <v>-25</v>
      </c>
      <c r="J150" s="11"/>
      <c r="K150" s="10">
        <v>4033.5</v>
      </c>
      <c r="L150" s="10">
        <v>-3917.38</v>
      </c>
      <c r="M150" s="11"/>
      <c r="N150" s="11"/>
      <c r="O150" s="10">
        <v>802</v>
      </c>
      <c r="P150" s="11"/>
      <c r="Q150" s="11"/>
      <c r="R150" s="11"/>
      <c r="S150" s="11"/>
      <c r="T150" s="11"/>
      <c r="U150" s="139">
        <f t="shared" si="10"/>
        <v>893.11999999999989</v>
      </c>
      <c r="V150" s="38"/>
      <c r="W150" s="127" t="str">
        <f t="shared" si="11"/>
        <v>115404765912</v>
      </c>
      <c r="X150" s="132">
        <f>VLOOKUP(W150,Factors!$F$4:$H$6200,3,FALSE)</f>
        <v>0.11529999999999996</v>
      </c>
      <c r="Y150" s="127" t="str">
        <f>VLOOKUP(W150,Factors!$F$4:$H$6200,2,FALSE)</f>
        <v>Customers-All</v>
      </c>
      <c r="Z150" s="129">
        <f t="shared" si="12"/>
        <v>102.97673599999995</v>
      </c>
      <c r="AA150" s="129">
        <f t="shared" si="13"/>
        <v>790.14326399999993</v>
      </c>
      <c r="AB150" s="129">
        <f t="shared" si="14"/>
        <v>893.11999999999989</v>
      </c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</row>
    <row r="151" spans="1:62" s="126" customFormat="1" ht="15.75" thickBot="1" x14ac:dyDescent="0.3">
      <c r="A151" s="141" t="s">
        <v>891</v>
      </c>
      <c r="B151" s="4" t="s">
        <v>821</v>
      </c>
      <c r="C151" s="4" t="s">
        <v>822</v>
      </c>
      <c r="D151" s="4" t="s">
        <v>912</v>
      </c>
      <c r="E151" s="4" t="s">
        <v>913</v>
      </c>
      <c r="F151" s="4" t="s">
        <v>132</v>
      </c>
      <c r="G151" s="4" t="s">
        <v>133</v>
      </c>
      <c r="H151" s="4" t="s">
        <v>914</v>
      </c>
      <c r="I151" s="7"/>
      <c r="J151" s="7"/>
      <c r="K151" s="13">
        <v>0</v>
      </c>
      <c r="L151" s="7"/>
      <c r="M151" s="7"/>
      <c r="N151" s="7"/>
      <c r="O151" s="7"/>
      <c r="P151" s="7"/>
      <c r="Q151" s="7"/>
      <c r="R151" s="7"/>
      <c r="S151" s="7"/>
      <c r="T151" s="7"/>
      <c r="U151" s="139">
        <f t="shared" si="10"/>
        <v>0</v>
      </c>
      <c r="V151" s="38"/>
      <c r="W151" s="127" t="str">
        <f t="shared" si="11"/>
        <v>115404765912</v>
      </c>
      <c r="X151" s="132">
        <f>VLOOKUP(W151,Factors!$F$4:$H$6200,3,FALSE)</f>
        <v>0.11529999999999996</v>
      </c>
      <c r="Y151" s="127" t="str">
        <f>VLOOKUP(W151,Factors!$F$4:$H$6200,2,FALSE)</f>
        <v>Customers-All</v>
      </c>
      <c r="Z151" s="129">
        <f t="shared" si="12"/>
        <v>0</v>
      </c>
      <c r="AA151" s="129">
        <f t="shared" si="13"/>
        <v>0</v>
      </c>
      <c r="AB151" s="129">
        <f t="shared" si="14"/>
        <v>0</v>
      </c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</row>
    <row r="152" spans="1:62" s="126" customFormat="1" ht="15.75" thickBot="1" x14ac:dyDescent="0.3">
      <c r="A152" s="141" t="s">
        <v>891</v>
      </c>
      <c r="B152" s="4" t="s">
        <v>821</v>
      </c>
      <c r="C152" s="4" t="s">
        <v>822</v>
      </c>
      <c r="D152" s="4" t="s">
        <v>912</v>
      </c>
      <c r="E152" s="4" t="s">
        <v>913</v>
      </c>
      <c r="F152" s="4" t="s">
        <v>38</v>
      </c>
      <c r="G152" s="4" t="s">
        <v>39</v>
      </c>
      <c r="H152" s="4" t="s">
        <v>914</v>
      </c>
      <c r="I152" s="11"/>
      <c r="J152" s="10">
        <v>194</v>
      </c>
      <c r="K152" s="10">
        <v>-194</v>
      </c>
      <c r="L152" s="11"/>
      <c r="M152" s="10">
        <v>190.2</v>
      </c>
      <c r="N152" s="10">
        <v>2032.24</v>
      </c>
      <c r="O152" s="11"/>
      <c r="P152" s="10">
        <v>112</v>
      </c>
      <c r="Q152" s="11"/>
      <c r="R152" s="11"/>
      <c r="S152" s="11"/>
      <c r="T152" s="10">
        <v>492.8</v>
      </c>
      <c r="U152" s="139">
        <f t="shared" si="10"/>
        <v>2827.2400000000002</v>
      </c>
      <c r="V152" s="38"/>
      <c r="W152" s="127" t="str">
        <f t="shared" si="11"/>
        <v>115404765912</v>
      </c>
      <c r="X152" s="132">
        <f>VLOOKUP(W152,Factors!$F$4:$H$6200,3,FALSE)</f>
        <v>0.11529999999999996</v>
      </c>
      <c r="Y152" s="127" t="str">
        <f>VLOOKUP(W152,Factors!$F$4:$H$6200,2,FALSE)</f>
        <v>Customers-All</v>
      </c>
      <c r="Z152" s="129">
        <f t="shared" si="12"/>
        <v>325.98077199999989</v>
      </c>
      <c r="AA152" s="129">
        <f t="shared" si="13"/>
        <v>2501.2592280000003</v>
      </c>
      <c r="AB152" s="129">
        <f t="shared" si="14"/>
        <v>2827.2400000000002</v>
      </c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</row>
    <row r="153" spans="1:62" s="126" customFormat="1" ht="15.75" thickBot="1" x14ac:dyDescent="0.3">
      <c r="A153" s="141" t="s">
        <v>891</v>
      </c>
      <c r="B153" s="4" t="s">
        <v>821</v>
      </c>
      <c r="C153" s="4" t="s">
        <v>822</v>
      </c>
      <c r="D153" s="4" t="s">
        <v>912</v>
      </c>
      <c r="E153" s="4" t="s">
        <v>913</v>
      </c>
      <c r="F153" s="4" t="s">
        <v>102</v>
      </c>
      <c r="G153" s="4" t="s">
        <v>103</v>
      </c>
      <c r="H153" s="4" t="s">
        <v>914</v>
      </c>
      <c r="I153" s="8">
        <v>18.989999999999998</v>
      </c>
      <c r="J153" s="7"/>
      <c r="K153" s="8">
        <v>-18.989999999999998</v>
      </c>
      <c r="L153" s="7"/>
      <c r="M153" s="8">
        <v>479.08</v>
      </c>
      <c r="N153" s="7"/>
      <c r="O153" s="7"/>
      <c r="P153" s="7"/>
      <c r="Q153" s="7"/>
      <c r="R153" s="7"/>
      <c r="S153" s="7"/>
      <c r="T153" s="7"/>
      <c r="U153" s="139">
        <f t="shared" si="10"/>
        <v>479.08</v>
      </c>
      <c r="V153" s="38"/>
      <c r="W153" s="127" t="str">
        <f t="shared" si="11"/>
        <v>115404765912</v>
      </c>
      <c r="X153" s="132">
        <f>VLOOKUP(W153,Factors!$F$4:$H$6200,3,FALSE)</f>
        <v>0.11529999999999996</v>
      </c>
      <c r="Y153" s="127" t="str">
        <f>VLOOKUP(W153,Factors!$F$4:$H$6200,2,FALSE)</f>
        <v>Customers-All</v>
      </c>
      <c r="Z153" s="129">
        <f t="shared" si="12"/>
        <v>55.237923999999978</v>
      </c>
      <c r="AA153" s="129">
        <f t="shared" si="13"/>
        <v>423.84207600000002</v>
      </c>
      <c r="AB153" s="129">
        <f t="shared" si="14"/>
        <v>479.08</v>
      </c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</row>
    <row r="154" spans="1:62" s="131" customFormat="1" ht="15.75" thickBot="1" x14ac:dyDescent="0.3">
      <c r="A154" s="141" t="s">
        <v>891</v>
      </c>
      <c r="B154" s="4" t="s">
        <v>821</v>
      </c>
      <c r="C154" s="4" t="s">
        <v>822</v>
      </c>
      <c r="D154" s="4" t="s">
        <v>912</v>
      </c>
      <c r="E154" s="4" t="s">
        <v>913</v>
      </c>
      <c r="F154" s="4" t="s">
        <v>116</v>
      </c>
      <c r="G154" s="4" t="s">
        <v>117</v>
      </c>
      <c r="H154" s="4" t="s">
        <v>914</v>
      </c>
      <c r="I154" s="11"/>
      <c r="J154" s="10">
        <v>59.94</v>
      </c>
      <c r="K154" s="10">
        <v>-59.94</v>
      </c>
      <c r="L154" s="11"/>
      <c r="M154" s="11"/>
      <c r="N154" s="10">
        <v>21.05</v>
      </c>
      <c r="O154" s="11"/>
      <c r="P154" s="11"/>
      <c r="Q154" s="11"/>
      <c r="R154" s="11"/>
      <c r="S154" s="11"/>
      <c r="T154" s="10">
        <v>89</v>
      </c>
      <c r="U154" s="139">
        <f t="shared" si="10"/>
        <v>110.05</v>
      </c>
      <c r="V154" s="38"/>
      <c r="W154" s="127" t="str">
        <f t="shared" si="11"/>
        <v>115404765912</v>
      </c>
      <c r="X154" s="132">
        <f>VLOOKUP(W154,Factors!$F$4:$H$6200,3,FALSE)</f>
        <v>0.11529999999999996</v>
      </c>
      <c r="Y154" s="127" t="str">
        <f>VLOOKUP(W154,Factors!$F$4:$H$6200,2,FALSE)</f>
        <v>Customers-All</v>
      </c>
      <c r="Z154" s="129">
        <f t="shared" si="12"/>
        <v>12.688764999999995</v>
      </c>
      <c r="AA154" s="129">
        <f t="shared" si="13"/>
        <v>97.361235000000008</v>
      </c>
      <c r="AB154" s="129">
        <f t="shared" si="14"/>
        <v>110.05</v>
      </c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</row>
    <row r="155" spans="1:62" s="131" customFormat="1" ht="15.75" thickBot="1" x14ac:dyDescent="0.3">
      <c r="A155" s="141" t="s">
        <v>891</v>
      </c>
      <c r="B155" s="4" t="s">
        <v>821</v>
      </c>
      <c r="C155" s="4" t="s">
        <v>822</v>
      </c>
      <c r="D155" s="4" t="s">
        <v>912</v>
      </c>
      <c r="E155" s="4" t="s">
        <v>913</v>
      </c>
      <c r="F155" s="4" t="s">
        <v>148</v>
      </c>
      <c r="G155" s="4" t="s">
        <v>149</v>
      </c>
      <c r="H155" s="4" t="s">
        <v>914</v>
      </c>
      <c r="I155" s="7"/>
      <c r="J155" s="7"/>
      <c r="K155" s="8">
        <v>-76.83</v>
      </c>
      <c r="L155" s="7"/>
      <c r="M155" s="8">
        <v>131.69999999999999</v>
      </c>
      <c r="N155" s="8">
        <v>3948.49</v>
      </c>
      <c r="O155" s="7"/>
      <c r="P155" s="7"/>
      <c r="Q155" s="7"/>
      <c r="R155" s="7"/>
      <c r="S155" s="7"/>
      <c r="T155" s="7"/>
      <c r="U155" s="139">
        <f t="shared" si="10"/>
        <v>4003.3599999999997</v>
      </c>
      <c r="V155" s="38"/>
      <c r="W155" s="127" t="str">
        <f t="shared" si="11"/>
        <v>115404765912</v>
      </c>
      <c r="X155" s="132">
        <f>VLOOKUP(W155,Factors!$F$4:$H$6200,3,FALSE)</f>
        <v>0.11529999999999996</v>
      </c>
      <c r="Y155" s="127" t="str">
        <f>VLOOKUP(W155,Factors!$F$4:$H$6200,2,FALSE)</f>
        <v>Customers-All</v>
      </c>
      <c r="Z155" s="129">
        <f t="shared" si="12"/>
        <v>461.58740799999981</v>
      </c>
      <c r="AA155" s="129">
        <f t="shared" si="13"/>
        <v>3541.7725919999998</v>
      </c>
      <c r="AB155" s="129">
        <f t="shared" si="14"/>
        <v>4003.3599999999997</v>
      </c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</row>
    <row r="156" spans="1:62" s="126" customFormat="1" ht="15.75" thickBot="1" x14ac:dyDescent="0.3">
      <c r="A156" s="141" t="s">
        <v>891</v>
      </c>
      <c r="B156" s="4" t="s">
        <v>821</v>
      </c>
      <c r="C156" s="4" t="s">
        <v>822</v>
      </c>
      <c r="D156" s="4" t="s">
        <v>912</v>
      </c>
      <c r="E156" s="4" t="s">
        <v>913</v>
      </c>
      <c r="F156" s="4" t="s">
        <v>769</v>
      </c>
      <c r="G156" s="4" t="s">
        <v>770</v>
      </c>
      <c r="H156" s="4" t="s">
        <v>914</v>
      </c>
      <c r="I156" s="10">
        <v>-1735.96</v>
      </c>
      <c r="J156" s="10">
        <v>-504.31</v>
      </c>
      <c r="K156" s="10">
        <v>-269.41000000000003</v>
      </c>
      <c r="L156" s="11"/>
      <c r="M156" s="10">
        <v>-114.37</v>
      </c>
      <c r="N156" s="10">
        <v>22.97</v>
      </c>
      <c r="O156" s="11"/>
      <c r="P156" s="11"/>
      <c r="Q156" s="11"/>
      <c r="R156" s="11"/>
      <c r="S156" s="11"/>
      <c r="T156" s="11"/>
      <c r="U156" s="139">
        <f t="shared" si="10"/>
        <v>-2601.08</v>
      </c>
      <c r="V156" s="38"/>
      <c r="W156" s="127" t="str">
        <f t="shared" si="11"/>
        <v>115404765912</v>
      </c>
      <c r="X156" s="132">
        <f>VLOOKUP(W156,Factors!$F$4:$H$6200,3,FALSE)</f>
        <v>0.11529999999999996</v>
      </c>
      <c r="Y156" s="127" t="str">
        <f>VLOOKUP(W156,Factors!$F$4:$H$6200,2,FALSE)</f>
        <v>Customers-All</v>
      </c>
      <c r="Z156" s="129">
        <f t="shared" si="12"/>
        <v>-299.90452399999987</v>
      </c>
      <c r="AA156" s="129">
        <f t="shared" si="13"/>
        <v>-2301.1754759999999</v>
      </c>
      <c r="AB156" s="129">
        <f t="shared" si="14"/>
        <v>-2601.08</v>
      </c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</row>
    <row r="157" spans="1:62" s="126" customFormat="1" ht="15.75" thickBot="1" x14ac:dyDescent="0.3">
      <c r="A157" s="141" t="s">
        <v>891</v>
      </c>
      <c r="B157" s="4" t="s">
        <v>821</v>
      </c>
      <c r="C157" s="4" t="s">
        <v>822</v>
      </c>
      <c r="D157" s="4" t="s">
        <v>912</v>
      </c>
      <c r="E157" s="4" t="s">
        <v>913</v>
      </c>
      <c r="F157" s="4" t="s">
        <v>82</v>
      </c>
      <c r="G157" s="4" t="s">
        <v>83</v>
      </c>
      <c r="H157" s="4" t="s">
        <v>914</v>
      </c>
      <c r="I157" s="7"/>
      <c r="J157" s="7"/>
      <c r="K157" s="13">
        <v>0</v>
      </c>
      <c r="L157" s="7"/>
      <c r="M157" s="7"/>
      <c r="N157" s="7"/>
      <c r="O157" s="8">
        <v>57</v>
      </c>
      <c r="P157" s="7"/>
      <c r="Q157" s="7"/>
      <c r="R157" s="7"/>
      <c r="S157" s="7"/>
      <c r="T157" s="7"/>
      <c r="U157" s="139">
        <f t="shared" si="10"/>
        <v>57</v>
      </c>
      <c r="V157" s="38"/>
      <c r="W157" s="127" t="str">
        <f t="shared" si="11"/>
        <v>115404765912</v>
      </c>
      <c r="X157" s="132">
        <f>VLOOKUP(W157,Factors!$F$4:$H$6200,3,FALSE)</f>
        <v>0.11529999999999996</v>
      </c>
      <c r="Y157" s="127" t="str">
        <f>VLOOKUP(W157,Factors!$F$4:$H$6200,2,FALSE)</f>
        <v>Customers-All</v>
      </c>
      <c r="Z157" s="129">
        <f t="shared" si="12"/>
        <v>6.5720999999999972</v>
      </c>
      <c r="AA157" s="129">
        <f t="shared" si="13"/>
        <v>50.427900000000001</v>
      </c>
      <c r="AB157" s="129">
        <f t="shared" si="14"/>
        <v>57</v>
      </c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  <c r="BD157" s="134"/>
      <c r="BE157" s="134"/>
      <c r="BF157" s="134"/>
      <c r="BG157" s="134"/>
      <c r="BH157" s="134"/>
      <c r="BI157" s="134"/>
      <c r="BJ157" s="134"/>
    </row>
    <row r="158" spans="1:62" s="126" customFormat="1" ht="15.75" thickBot="1" x14ac:dyDescent="0.3">
      <c r="A158" s="141" t="s">
        <v>891</v>
      </c>
      <c r="B158" s="4" t="s">
        <v>821</v>
      </c>
      <c r="C158" s="4" t="s">
        <v>822</v>
      </c>
      <c r="D158" s="4" t="s">
        <v>912</v>
      </c>
      <c r="E158" s="4" t="s">
        <v>913</v>
      </c>
      <c r="F158" s="4" t="s">
        <v>239</v>
      </c>
      <c r="G158" s="4" t="s">
        <v>240</v>
      </c>
      <c r="H158" s="4" t="s">
        <v>914</v>
      </c>
      <c r="I158" s="10">
        <v>14.76</v>
      </c>
      <c r="J158" s="11"/>
      <c r="K158" s="10">
        <v>-107.25</v>
      </c>
      <c r="L158" s="10">
        <v>26.99</v>
      </c>
      <c r="M158" s="10">
        <v>186.55</v>
      </c>
      <c r="N158" s="10">
        <v>207.32</v>
      </c>
      <c r="O158" s="10">
        <v>7.38</v>
      </c>
      <c r="P158" s="11"/>
      <c r="Q158" s="11"/>
      <c r="R158" s="11"/>
      <c r="S158" s="11"/>
      <c r="T158" s="10">
        <v>5.55</v>
      </c>
      <c r="U158" s="139">
        <f t="shared" si="10"/>
        <v>341.3</v>
      </c>
      <c r="V158" s="38"/>
      <c r="W158" s="127" t="str">
        <f t="shared" si="11"/>
        <v>115404765912</v>
      </c>
      <c r="X158" s="132">
        <f>VLOOKUP(W158,Factors!$F$4:$H$6200,3,FALSE)</f>
        <v>0.11529999999999996</v>
      </c>
      <c r="Y158" s="127" t="str">
        <f>VLOOKUP(W158,Factors!$F$4:$H$6200,2,FALSE)</f>
        <v>Customers-All</v>
      </c>
      <c r="Z158" s="129">
        <f t="shared" si="12"/>
        <v>39.35188999999999</v>
      </c>
      <c r="AA158" s="129">
        <f t="shared" si="13"/>
        <v>301.94811000000004</v>
      </c>
      <c r="AB158" s="129">
        <f t="shared" si="14"/>
        <v>341.3</v>
      </c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</row>
    <row r="159" spans="1:62" s="126" customFormat="1" ht="15.75" thickBot="1" x14ac:dyDescent="0.3">
      <c r="A159" s="141" t="s">
        <v>891</v>
      </c>
      <c r="B159" s="4" t="s">
        <v>821</v>
      </c>
      <c r="C159" s="4" t="s">
        <v>822</v>
      </c>
      <c r="D159" s="4" t="s">
        <v>912</v>
      </c>
      <c r="E159" s="4" t="s">
        <v>913</v>
      </c>
      <c r="F159" s="4" t="s">
        <v>150</v>
      </c>
      <c r="G159" s="4" t="s">
        <v>151</v>
      </c>
      <c r="H159" s="4" t="s">
        <v>914</v>
      </c>
      <c r="I159" s="7"/>
      <c r="J159" s="7"/>
      <c r="K159" s="7"/>
      <c r="L159" s="7"/>
      <c r="M159" s="8">
        <v>757.7</v>
      </c>
      <c r="N159" s="7"/>
      <c r="O159" s="7"/>
      <c r="P159" s="7"/>
      <c r="Q159" s="7"/>
      <c r="R159" s="7"/>
      <c r="S159" s="7"/>
      <c r="T159" s="7"/>
      <c r="U159" s="139">
        <f t="shared" si="10"/>
        <v>757.7</v>
      </c>
      <c r="V159" s="38"/>
      <c r="W159" s="127" t="str">
        <f t="shared" si="11"/>
        <v>115404765912</v>
      </c>
      <c r="X159" s="132">
        <f>VLOOKUP(W159,Factors!$F$4:$H$6200,3,FALSE)</f>
        <v>0.11529999999999996</v>
      </c>
      <c r="Y159" s="127" t="str">
        <f>VLOOKUP(W159,Factors!$F$4:$H$6200,2,FALSE)</f>
        <v>Customers-All</v>
      </c>
      <c r="Z159" s="129">
        <f t="shared" si="12"/>
        <v>87.362809999999968</v>
      </c>
      <c r="AA159" s="129">
        <f t="shared" si="13"/>
        <v>670.33719000000008</v>
      </c>
      <c r="AB159" s="129">
        <f t="shared" si="14"/>
        <v>757.7</v>
      </c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</row>
    <row r="160" spans="1:62" s="126" customFormat="1" ht="15.75" thickBot="1" x14ac:dyDescent="0.3">
      <c r="A160" s="141" t="s">
        <v>891</v>
      </c>
      <c r="B160" s="4" t="s">
        <v>821</v>
      </c>
      <c r="C160" s="4" t="s">
        <v>822</v>
      </c>
      <c r="D160" s="4" t="s">
        <v>912</v>
      </c>
      <c r="E160" s="4" t="s">
        <v>913</v>
      </c>
      <c r="F160" s="4" t="s">
        <v>152</v>
      </c>
      <c r="G160" s="4" t="s">
        <v>153</v>
      </c>
      <c r="H160" s="4" t="s">
        <v>914</v>
      </c>
      <c r="I160" s="11"/>
      <c r="J160" s="11"/>
      <c r="K160" s="11"/>
      <c r="L160" s="11"/>
      <c r="M160" s="11"/>
      <c r="N160" s="11"/>
      <c r="O160" s="10">
        <v>2385.88</v>
      </c>
      <c r="P160" s="11"/>
      <c r="Q160" s="11"/>
      <c r="R160" s="11"/>
      <c r="S160" s="11"/>
      <c r="T160" s="11"/>
      <c r="U160" s="139">
        <f t="shared" si="10"/>
        <v>2385.88</v>
      </c>
      <c r="V160" s="38"/>
      <c r="W160" s="127" t="str">
        <f t="shared" si="11"/>
        <v>115404765912</v>
      </c>
      <c r="X160" s="132">
        <f>VLOOKUP(W160,Factors!$F$4:$H$6200,3,FALSE)</f>
        <v>0.11529999999999996</v>
      </c>
      <c r="Y160" s="127" t="str">
        <f>VLOOKUP(W160,Factors!$F$4:$H$6200,2,FALSE)</f>
        <v>Customers-All</v>
      </c>
      <c r="Z160" s="129">
        <f t="shared" si="12"/>
        <v>275.0919639999999</v>
      </c>
      <c r="AA160" s="129">
        <f t="shared" si="13"/>
        <v>2110.7880360000004</v>
      </c>
      <c r="AB160" s="129">
        <f t="shared" si="14"/>
        <v>2385.88</v>
      </c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</row>
    <row r="161" spans="1:62" s="126" customFormat="1" ht="15.75" thickBot="1" x14ac:dyDescent="0.3">
      <c r="A161" s="141" t="s">
        <v>891</v>
      </c>
      <c r="B161" s="4" t="s">
        <v>821</v>
      </c>
      <c r="C161" s="4" t="s">
        <v>822</v>
      </c>
      <c r="D161" s="4" t="s">
        <v>912</v>
      </c>
      <c r="E161" s="4" t="s">
        <v>913</v>
      </c>
      <c r="F161" s="4" t="s">
        <v>18</v>
      </c>
      <c r="G161" s="4" t="s">
        <v>19</v>
      </c>
      <c r="H161" s="4" t="s">
        <v>914</v>
      </c>
      <c r="I161" s="7"/>
      <c r="J161" s="7"/>
      <c r="K161" s="7"/>
      <c r="L161" s="7"/>
      <c r="M161" s="7"/>
      <c r="N161" s="7"/>
      <c r="O161" s="8">
        <v>10</v>
      </c>
      <c r="P161" s="8">
        <v>10</v>
      </c>
      <c r="Q161" s="7"/>
      <c r="R161" s="7"/>
      <c r="S161" s="7"/>
      <c r="T161" s="7"/>
      <c r="U161" s="139">
        <f t="shared" si="10"/>
        <v>20</v>
      </c>
      <c r="V161" s="38"/>
      <c r="W161" s="127" t="str">
        <f t="shared" si="11"/>
        <v>115404765912</v>
      </c>
      <c r="X161" s="132">
        <f>VLOOKUP(W161,Factors!$F$4:$H$6200,3,FALSE)</f>
        <v>0.11529999999999996</v>
      </c>
      <c r="Y161" s="127" t="str">
        <f>VLOOKUP(W161,Factors!$F$4:$H$6200,2,FALSE)</f>
        <v>Customers-All</v>
      </c>
      <c r="Z161" s="129">
        <f t="shared" si="12"/>
        <v>2.3059999999999992</v>
      </c>
      <c r="AA161" s="129">
        <f t="shared" si="13"/>
        <v>17.694000000000003</v>
      </c>
      <c r="AB161" s="129">
        <f t="shared" si="14"/>
        <v>20</v>
      </c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</row>
    <row r="162" spans="1:62" s="126" customFormat="1" ht="15.75" thickBot="1" x14ac:dyDescent="0.3">
      <c r="A162" s="141" t="s">
        <v>891</v>
      </c>
      <c r="B162" s="4" t="s">
        <v>821</v>
      </c>
      <c r="C162" s="4" t="s">
        <v>822</v>
      </c>
      <c r="D162" s="4" t="s">
        <v>912</v>
      </c>
      <c r="E162" s="4" t="s">
        <v>913</v>
      </c>
      <c r="F162" s="4" t="s">
        <v>84</v>
      </c>
      <c r="G162" s="4" t="s">
        <v>85</v>
      </c>
      <c r="H162" s="4" t="s">
        <v>914</v>
      </c>
      <c r="I162" s="10">
        <v>42.55</v>
      </c>
      <c r="J162" s="10">
        <v>103.78</v>
      </c>
      <c r="K162" s="10">
        <v>-181.28</v>
      </c>
      <c r="L162" s="10">
        <v>33.299999999999997</v>
      </c>
      <c r="M162" s="10">
        <v>39</v>
      </c>
      <c r="N162" s="10">
        <v>74.349999999999994</v>
      </c>
      <c r="O162" s="11"/>
      <c r="P162" s="11"/>
      <c r="Q162" s="11"/>
      <c r="R162" s="11"/>
      <c r="S162" s="11"/>
      <c r="T162" s="11"/>
      <c r="U162" s="139">
        <f t="shared" si="10"/>
        <v>111.69999999999997</v>
      </c>
      <c r="V162" s="38"/>
      <c r="W162" s="127" t="str">
        <f t="shared" si="11"/>
        <v>115404765912</v>
      </c>
      <c r="X162" s="132">
        <f>VLOOKUP(W162,Factors!$F$4:$H$6200,3,FALSE)</f>
        <v>0.11529999999999996</v>
      </c>
      <c r="Y162" s="127" t="str">
        <f>VLOOKUP(W162,Factors!$F$4:$H$6200,2,FALSE)</f>
        <v>Customers-All</v>
      </c>
      <c r="Z162" s="129">
        <f t="shared" si="12"/>
        <v>12.879009999999992</v>
      </c>
      <c r="AA162" s="129">
        <f t="shared" si="13"/>
        <v>98.820989999999981</v>
      </c>
      <c r="AB162" s="129">
        <f t="shared" si="14"/>
        <v>111.69999999999997</v>
      </c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</row>
    <row r="163" spans="1:62" s="126" customFormat="1" ht="15.75" thickBot="1" x14ac:dyDescent="0.3">
      <c r="A163" s="141" t="s">
        <v>891</v>
      </c>
      <c r="B163" s="4" t="s">
        <v>821</v>
      </c>
      <c r="C163" s="4" t="s">
        <v>822</v>
      </c>
      <c r="D163" s="4" t="s">
        <v>915</v>
      </c>
      <c r="E163" s="4" t="s">
        <v>916</v>
      </c>
      <c r="F163" s="4" t="s">
        <v>38</v>
      </c>
      <c r="G163" s="4" t="s">
        <v>39</v>
      </c>
      <c r="H163" s="4" t="s">
        <v>917</v>
      </c>
      <c r="I163" s="7"/>
      <c r="J163" s="7"/>
      <c r="K163" s="8">
        <v>729.01</v>
      </c>
      <c r="L163" s="7"/>
      <c r="M163" s="7"/>
      <c r="N163" s="8">
        <v>391.5</v>
      </c>
      <c r="O163" s="7"/>
      <c r="P163" s="7"/>
      <c r="Q163" s="7"/>
      <c r="R163" s="7"/>
      <c r="S163" s="7"/>
      <c r="T163" s="7"/>
      <c r="U163" s="139">
        <f t="shared" si="10"/>
        <v>1120.51</v>
      </c>
      <c r="V163" s="38"/>
      <c r="W163" s="127" t="str">
        <f t="shared" si="11"/>
        <v>115404858912</v>
      </c>
      <c r="X163" s="132">
        <f>VLOOKUP(W163,Factors!$F$4:$H$6200,3,FALSE)</f>
        <v>0.11529999999999996</v>
      </c>
      <c r="Y163" s="127" t="str">
        <f>VLOOKUP(W163,Factors!$F$4:$H$6200,2,FALSE)</f>
        <v>Customers-All</v>
      </c>
      <c r="Z163" s="129">
        <f t="shared" si="12"/>
        <v>129.19480299999995</v>
      </c>
      <c r="AA163" s="129">
        <f t="shared" si="13"/>
        <v>991.31519700000001</v>
      </c>
      <c r="AB163" s="129">
        <f t="shared" si="14"/>
        <v>1120.51</v>
      </c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</row>
    <row r="164" spans="1:62" s="126" customFormat="1" ht="15.75" thickBot="1" x14ac:dyDescent="0.3">
      <c r="A164" s="141" t="s">
        <v>891</v>
      </c>
      <c r="B164" s="4" t="s">
        <v>821</v>
      </c>
      <c r="C164" s="4" t="s">
        <v>822</v>
      </c>
      <c r="D164" s="4" t="s">
        <v>915</v>
      </c>
      <c r="E164" s="4" t="s">
        <v>916</v>
      </c>
      <c r="F164" s="4" t="s">
        <v>254</v>
      </c>
      <c r="G164" s="4" t="s">
        <v>255</v>
      </c>
      <c r="H164" s="4" t="s">
        <v>917</v>
      </c>
      <c r="I164" s="10">
        <v>10160</v>
      </c>
      <c r="J164" s="10">
        <v>1936</v>
      </c>
      <c r="K164" s="10">
        <v>-20000</v>
      </c>
      <c r="L164" s="11"/>
      <c r="M164" s="11"/>
      <c r="N164" s="11"/>
      <c r="O164" s="11"/>
      <c r="P164" s="11"/>
      <c r="Q164" s="10">
        <v>2877.17</v>
      </c>
      <c r="R164" s="11"/>
      <c r="S164" s="11"/>
      <c r="T164" s="11"/>
      <c r="U164" s="139">
        <f t="shared" si="10"/>
        <v>-5026.83</v>
      </c>
      <c r="V164" s="38"/>
      <c r="W164" s="127" t="str">
        <f t="shared" si="11"/>
        <v>115404858912</v>
      </c>
      <c r="X164" s="132">
        <f>VLOOKUP(W164,Factors!$F$4:$H$6200,3,FALSE)</f>
        <v>0.11529999999999996</v>
      </c>
      <c r="Y164" s="127" t="str">
        <f>VLOOKUP(W164,Factors!$F$4:$H$6200,2,FALSE)</f>
        <v>Customers-All</v>
      </c>
      <c r="Z164" s="129">
        <f t="shared" si="12"/>
        <v>-579.59349899999972</v>
      </c>
      <c r="AA164" s="129">
        <f t="shared" si="13"/>
        <v>-4447.2365010000003</v>
      </c>
      <c r="AB164" s="129">
        <f t="shared" si="14"/>
        <v>-5026.83</v>
      </c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</row>
    <row r="165" spans="1:62" s="126" customFormat="1" ht="15.75" thickBot="1" x14ac:dyDescent="0.3">
      <c r="A165" s="141" t="s">
        <v>891</v>
      </c>
      <c r="B165" s="4" t="s">
        <v>821</v>
      </c>
      <c r="C165" s="4" t="s">
        <v>822</v>
      </c>
      <c r="D165" s="4" t="s">
        <v>915</v>
      </c>
      <c r="E165" s="4" t="s">
        <v>916</v>
      </c>
      <c r="F165" s="4" t="s">
        <v>769</v>
      </c>
      <c r="G165" s="4" t="s">
        <v>770</v>
      </c>
      <c r="H165" s="4" t="s">
        <v>917</v>
      </c>
      <c r="I165" s="7"/>
      <c r="J165" s="8">
        <v>78.27</v>
      </c>
      <c r="K165" s="8">
        <v>-529.4</v>
      </c>
      <c r="L165" s="7"/>
      <c r="M165" s="7"/>
      <c r="N165" s="8">
        <v>282.67</v>
      </c>
      <c r="O165" s="8">
        <v>-674.17</v>
      </c>
      <c r="P165" s="7"/>
      <c r="Q165" s="7"/>
      <c r="R165" s="7"/>
      <c r="S165" s="7"/>
      <c r="T165" s="7"/>
      <c r="U165" s="139">
        <f t="shared" si="10"/>
        <v>-842.62999999999988</v>
      </c>
      <c r="V165" s="38"/>
      <c r="W165" s="127" t="str">
        <f t="shared" si="11"/>
        <v>115404858912</v>
      </c>
      <c r="X165" s="132">
        <f>VLOOKUP(W165,Factors!$F$4:$H$6200,3,FALSE)</f>
        <v>0.11529999999999996</v>
      </c>
      <c r="Y165" s="127" t="str">
        <f>VLOOKUP(W165,Factors!$F$4:$H$6200,2,FALSE)</f>
        <v>Customers-All</v>
      </c>
      <c r="Z165" s="129">
        <f t="shared" si="12"/>
        <v>-97.155238999999952</v>
      </c>
      <c r="AA165" s="129">
        <f t="shared" si="13"/>
        <v>-745.47476099999994</v>
      </c>
      <c r="AB165" s="129">
        <f t="shared" si="14"/>
        <v>-842.62999999999988</v>
      </c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</row>
    <row r="166" spans="1:62" s="126" customFormat="1" ht="15.75" thickBot="1" x14ac:dyDescent="0.3">
      <c r="A166" s="141" t="s">
        <v>891</v>
      </c>
      <c r="B166" s="4" t="s">
        <v>821</v>
      </c>
      <c r="C166" s="4" t="s">
        <v>822</v>
      </c>
      <c r="D166" s="4" t="s">
        <v>915</v>
      </c>
      <c r="E166" s="4" t="s">
        <v>916</v>
      </c>
      <c r="F166" s="4" t="s">
        <v>239</v>
      </c>
      <c r="G166" s="4" t="s">
        <v>240</v>
      </c>
      <c r="H166" s="4" t="s">
        <v>917</v>
      </c>
      <c r="I166" s="11"/>
      <c r="J166" s="10">
        <v>9</v>
      </c>
      <c r="K166" s="10">
        <v>18</v>
      </c>
      <c r="L166" s="11"/>
      <c r="M166" s="11"/>
      <c r="N166" s="11"/>
      <c r="O166" s="11"/>
      <c r="P166" s="11"/>
      <c r="Q166" s="11"/>
      <c r="R166" s="11"/>
      <c r="S166" s="11"/>
      <c r="T166" s="11"/>
      <c r="U166" s="139">
        <f t="shared" si="10"/>
        <v>27</v>
      </c>
      <c r="V166" s="38"/>
      <c r="W166" s="127" t="str">
        <f t="shared" si="11"/>
        <v>115404858912</v>
      </c>
      <c r="X166" s="132">
        <f>VLOOKUP(W166,Factors!$F$4:$H$6200,3,FALSE)</f>
        <v>0.11529999999999996</v>
      </c>
      <c r="Y166" s="127" t="str">
        <f>VLOOKUP(W166,Factors!$F$4:$H$6200,2,FALSE)</f>
        <v>Customers-All</v>
      </c>
      <c r="Z166" s="129">
        <f t="shared" si="12"/>
        <v>3.1130999999999989</v>
      </c>
      <c r="AA166" s="129">
        <f t="shared" si="13"/>
        <v>23.886900000000001</v>
      </c>
      <c r="AB166" s="129">
        <f t="shared" si="14"/>
        <v>27</v>
      </c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/>
      <c r="BI166" s="134"/>
      <c r="BJ166" s="134"/>
    </row>
    <row r="167" spans="1:62" s="126" customFormat="1" ht="15.75" thickBot="1" x14ac:dyDescent="0.3">
      <c r="A167" s="141" t="s">
        <v>891</v>
      </c>
      <c r="B167" s="4" t="s">
        <v>821</v>
      </c>
      <c r="C167" s="4" t="s">
        <v>822</v>
      </c>
      <c r="D167" s="4" t="s">
        <v>918</v>
      </c>
      <c r="E167" s="4" t="s">
        <v>919</v>
      </c>
      <c r="F167" s="4" t="s">
        <v>47</v>
      </c>
      <c r="G167" s="4" t="s">
        <v>48</v>
      </c>
      <c r="H167" s="4" t="s">
        <v>862</v>
      </c>
      <c r="I167" s="8">
        <v>436.5</v>
      </c>
      <c r="J167" s="7"/>
      <c r="K167" s="8">
        <v>-436.5</v>
      </c>
      <c r="L167" s="7"/>
      <c r="M167" s="7"/>
      <c r="N167" s="7"/>
      <c r="O167" s="7"/>
      <c r="P167" s="7"/>
      <c r="Q167" s="7"/>
      <c r="R167" s="7"/>
      <c r="S167" s="7"/>
      <c r="T167" s="7"/>
      <c r="U167" s="139">
        <f t="shared" si="10"/>
        <v>0</v>
      </c>
      <c r="V167" s="38"/>
      <c r="W167" s="127" t="str">
        <f t="shared" si="11"/>
        <v>115404865912</v>
      </c>
      <c r="X167" s="132">
        <f>VLOOKUP(W167,Factors!$F$4:$H$6200,3,FALSE)</f>
        <v>0.11639999999999995</v>
      </c>
      <c r="Y167" s="127" t="str">
        <f>VLOOKUP(W167,Factors!$F$4:$H$6200,2,FALSE)</f>
        <v>Customers-Res</v>
      </c>
      <c r="Z167" s="129">
        <f t="shared" si="12"/>
        <v>0</v>
      </c>
      <c r="AA167" s="129">
        <f t="shared" si="13"/>
        <v>0</v>
      </c>
      <c r="AB167" s="129">
        <f t="shared" si="14"/>
        <v>0</v>
      </c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</row>
    <row r="168" spans="1:62" s="126" customFormat="1" ht="15.75" thickBot="1" x14ac:dyDescent="0.3">
      <c r="A168" s="141" t="s">
        <v>891</v>
      </c>
      <c r="B168" s="4" t="s">
        <v>821</v>
      </c>
      <c r="C168" s="4" t="s">
        <v>822</v>
      </c>
      <c r="D168" s="4" t="s">
        <v>918</v>
      </c>
      <c r="E168" s="4" t="s">
        <v>919</v>
      </c>
      <c r="F168" s="4" t="s">
        <v>132</v>
      </c>
      <c r="G168" s="4" t="s">
        <v>133</v>
      </c>
      <c r="H168" s="4" t="s">
        <v>862</v>
      </c>
      <c r="I168" s="10">
        <v>22.04</v>
      </c>
      <c r="J168" s="11"/>
      <c r="K168" s="10">
        <v>-42.92</v>
      </c>
      <c r="L168" s="11"/>
      <c r="M168" s="10">
        <v>24.94</v>
      </c>
      <c r="N168" s="11"/>
      <c r="O168" s="11"/>
      <c r="P168" s="11"/>
      <c r="Q168" s="11"/>
      <c r="R168" s="11"/>
      <c r="S168" s="11"/>
      <c r="T168" s="11"/>
      <c r="U168" s="139">
        <f t="shared" si="10"/>
        <v>4.0599999999999987</v>
      </c>
      <c r="V168" s="38"/>
      <c r="W168" s="127" t="str">
        <f t="shared" si="11"/>
        <v>115404865912</v>
      </c>
      <c r="X168" s="132">
        <f>VLOOKUP(W168,Factors!$F$4:$H$6200,3,FALSE)</f>
        <v>0.11639999999999995</v>
      </c>
      <c r="Y168" s="127" t="str">
        <f>VLOOKUP(W168,Factors!$F$4:$H$6200,2,FALSE)</f>
        <v>Customers-Res</v>
      </c>
      <c r="Z168" s="129">
        <f t="shared" si="12"/>
        <v>0.47258399999999962</v>
      </c>
      <c r="AA168" s="129">
        <f t="shared" si="13"/>
        <v>3.5874159999999993</v>
      </c>
      <c r="AB168" s="129">
        <f t="shared" si="14"/>
        <v>4.0599999999999987</v>
      </c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  <c r="BD168" s="134"/>
      <c r="BE168" s="134"/>
      <c r="BF168" s="134"/>
      <c r="BG168" s="134"/>
      <c r="BH168" s="134"/>
      <c r="BI168" s="134"/>
      <c r="BJ168" s="134"/>
    </row>
    <row r="169" spans="1:62" s="126" customFormat="1" ht="15.75" thickBot="1" x14ac:dyDescent="0.3">
      <c r="A169" s="141" t="s">
        <v>891</v>
      </c>
      <c r="B169" s="4" t="s">
        <v>821</v>
      </c>
      <c r="C169" s="4" t="s">
        <v>822</v>
      </c>
      <c r="D169" s="4" t="s">
        <v>918</v>
      </c>
      <c r="E169" s="4" t="s">
        <v>919</v>
      </c>
      <c r="F169" s="4" t="s">
        <v>38</v>
      </c>
      <c r="G169" s="4" t="s">
        <v>39</v>
      </c>
      <c r="H169" s="4" t="s">
        <v>862</v>
      </c>
      <c r="I169" s="8">
        <v>291.2</v>
      </c>
      <c r="J169" s="7"/>
      <c r="K169" s="8">
        <v>-3530.1</v>
      </c>
      <c r="L169" s="7"/>
      <c r="M169" s="8">
        <v>166.6</v>
      </c>
      <c r="N169" s="7"/>
      <c r="O169" s="7"/>
      <c r="P169" s="7"/>
      <c r="Q169" s="7"/>
      <c r="R169" s="7"/>
      <c r="S169" s="7"/>
      <c r="T169" s="7"/>
      <c r="U169" s="139">
        <f t="shared" si="10"/>
        <v>-3072.3</v>
      </c>
      <c r="V169" s="38"/>
      <c r="W169" s="127" t="str">
        <f t="shared" si="11"/>
        <v>115404865912</v>
      </c>
      <c r="X169" s="132">
        <f>VLOOKUP(W169,Factors!$F$4:$H$6200,3,FALSE)</f>
        <v>0.11639999999999995</v>
      </c>
      <c r="Y169" s="127" t="str">
        <f>VLOOKUP(W169,Factors!$F$4:$H$6200,2,FALSE)</f>
        <v>Customers-Res</v>
      </c>
      <c r="Z169" s="129">
        <f t="shared" si="12"/>
        <v>-357.61571999999984</v>
      </c>
      <c r="AA169" s="129">
        <f t="shared" si="13"/>
        <v>-2714.6842800000004</v>
      </c>
      <c r="AB169" s="129">
        <f t="shared" si="14"/>
        <v>-3072.3</v>
      </c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</row>
    <row r="170" spans="1:62" s="126" customFormat="1" ht="15.75" thickBot="1" x14ac:dyDescent="0.3">
      <c r="A170" s="141" t="s">
        <v>891</v>
      </c>
      <c r="B170" s="4" t="s">
        <v>821</v>
      </c>
      <c r="C170" s="4" t="s">
        <v>822</v>
      </c>
      <c r="D170" s="4" t="s">
        <v>918</v>
      </c>
      <c r="E170" s="4" t="s">
        <v>919</v>
      </c>
      <c r="F170" s="4" t="s">
        <v>769</v>
      </c>
      <c r="G170" s="4" t="s">
        <v>770</v>
      </c>
      <c r="H170" s="4" t="s">
        <v>862</v>
      </c>
      <c r="I170" s="11"/>
      <c r="J170" s="11"/>
      <c r="K170" s="10">
        <v>-1971.21</v>
      </c>
      <c r="L170" s="11"/>
      <c r="M170" s="11"/>
      <c r="N170" s="11"/>
      <c r="O170" s="11"/>
      <c r="P170" s="11"/>
      <c r="Q170" s="11"/>
      <c r="R170" s="11"/>
      <c r="S170" s="11"/>
      <c r="T170" s="11"/>
      <c r="U170" s="139">
        <f t="shared" si="10"/>
        <v>-1971.21</v>
      </c>
      <c r="V170" s="38"/>
      <c r="W170" s="127" t="str">
        <f t="shared" si="11"/>
        <v>115404865912</v>
      </c>
      <c r="X170" s="132">
        <f>VLOOKUP(W170,Factors!$F$4:$H$6200,3,FALSE)</f>
        <v>0.11639999999999995</v>
      </c>
      <c r="Y170" s="127" t="str">
        <f>VLOOKUP(W170,Factors!$F$4:$H$6200,2,FALSE)</f>
        <v>Customers-Res</v>
      </c>
      <c r="Z170" s="129">
        <f t="shared" si="12"/>
        <v>-229.44884399999989</v>
      </c>
      <c r="AA170" s="129">
        <f t="shared" si="13"/>
        <v>-1741.761156</v>
      </c>
      <c r="AB170" s="129">
        <f t="shared" si="14"/>
        <v>-1971.21</v>
      </c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</row>
    <row r="171" spans="1:62" s="126" customFormat="1" ht="15.75" thickBot="1" x14ac:dyDescent="0.3">
      <c r="A171" s="141" t="s">
        <v>891</v>
      </c>
      <c r="B171" s="4" t="s">
        <v>821</v>
      </c>
      <c r="C171" s="4" t="s">
        <v>822</v>
      </c>
      <c r="D171" s="4" t="s">
        <v>918</v>
      </c>
      <c r="E171" s="4" t="s">
        <v>919</v>
      </c>
      <c r="F171" s="4" t="s">
        <v>82</v>
      </c>
      <c r="G171" s="4" t="s">
        <v>83</v>
      </c>
      <c r="H171" s="4" t="s">
        <v>862</v>
      </c>
      <c r="I171" s="7"/>
      <c r="J171" s="7"/>
      <c r="K171" s="13">
        <v>0</v>
      </c>
      <c r="L171" s="7"/>
      <c r="M171" s="7"/>
      <c r="N171" s="7"/>
      <c r="O171" s="7"/>
      <c r="P171" s="7"/>
      <c r="Q171" s="7"/>
      <c r="R171" s="7"/>
      <c r="S171" s="7"/>
      <c r="T171" s="7"/>
      <c r="U171" s="139">
        <f t="shared" si="10"/>
        <v>0</v>
      </c>
      <c r="V171" s="38"/>
      <c r="W171" s="127" t="str">
        <f t="shared" si="11"/>
        <v>115404865912</v>
      </c>
      <c r="X171" s="132">
        <f>VLOOKUP(W171,Factors!$F$4:$H$6200,3,FALSE)</f>
        <v>0.11639999999999995</v>
      </c>
      <c r="Y171" s="127" t="str">
        <f>VLOOKUP(W171,Factors!$F$4:$H$6200,2,FALSE)</f>
        <v>Customers-Res</v>
      </c>
      <c r="Z171" s="129">
        <f t="shared" si="12"/>
        <v>0</v>
      </c>
      <c r="AA171" s="129">
        <f t="shared" si="13"/>
        <v>0</v>
      </c>
      <c r="AB171" s="129">
        <f t="shared" si="14"/>
        <v>0</v>
      </c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</row>
    <row r="172" spans="1:62" s="131" customFormat="1" ht="15.75" thickBot="1" x14ac:dyDescent="0.3">
      <c r="A172" s="141" t="s">
        <v>891</v>
      </c>
      <c r="B172" s="4" t="s">
        <v>821</v>
      </c>
      <c r="C172" s="4" t="s">
        <v>822</v>
      </c>
      <c r="D172" s="4" t="s">
        <v>918</v>
      </c>
      <c r="E172" s="4" t="s">
        <v>919</v>
      </c>
      <c r="F172" s="4" t="s">
        <v>239</v>
      </c>
      <c r="G172" s="4" t="s">
        <v>240</v>
      </c>
      <c r="H172" s="4" t="s">
        <v>862</v>
      </c>
      <c r="I172" s="11"/>
      <c r="J172" s="11"/>
      <c r="K172" s="10">
        <v>-9</v>
      </c>
      <c r="L172" s="11"/>
      <c r="M172" s="11"/>
      <c r="N172" s="11"/>
      <c r="O172" s="11"/>
      <c r="P172" s="11"/>
      <c r="Q172" s="11"/>
      <c r="R172" s="11"/>
      <c r="S172" s="11"/>
      <c r="T172" s="11"/>
      <c r="U172" s="139">
        <f t="shared" si="10"/>
        <v>-9</v>
      </c>
      <c r="V172" s="38"/>
      <c r="W172" s="127" t="str">
        <f t="shared" si="11"/>
        <v>115404865912</v>
      </c>
      <c r="X172" s="132">
        <f>VLOOKUP(W172,Factors!$F$4:$H$6200,3,FALSE)</f>
        <v>0.11639999999999995</v>
      </c>
      <c r="Y172" s="127" t="str">
        <f>VLOOKUP(W172,Factors!$F$4:$H$6200,2,FALSE)</f>
        <v>Customers-Res</v>
      </c>
      <c r="Z172" s="129">
        <f t="shared" si="12"/>
        <v>-1.0475999999999996</v>
      </c>
      <c r="AA172" s="129">
        <f t="shared" si="13"/>
        <v>-7.9524000000000008</v>
      </c>
      <c r="AB172" s="129">
        <f t="shared" si="14"/>
        <v>-9</v>
      </c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</row>
    <row r="173" spans="1:62" s="126" customFormat="1" ht="15.75" thickBot="1" x14ac:dyDescent="0.3">
      <c r="A173" s="141" t="s">
        <v>891</v>
      </c>
      <c r="B173" s="4" t="s">
        <v>821</v>
      </c>
      <c r="C173" s="4" t="s">
        <v>822</v>
      </c>
      <c r="D173" s="4" t="s">
        <v>918</v>
      </c>
      <c r="E173" s="4" t="s">
        <v>919</v>
      </c>
      <c r="F173" s="4" t="s">
        <v>773</v>
      </c>
      <c r="G173" s="4" t="s">
        <v>774</v>
      </c>
      <c r="H173" s="4" t="s">
        <v>862</v>
      </c>
      <c r="I173" s="8">
        <v>-8000</v>
      </c>
      <c r="J173" s="7"/>
      <c r="K173" s="7"/>
      <c r="L173" s="7"/>
      <c r="M173" s="7"/>
      <c r="N173" s="7"/>
      <c r="O173" s="7"/>
      <c r="P173" s="7"/>
      <c r="Q173" s="8">
        <v>5000</v>
      </c>
      <c r="R173" s="7"/>
      <c r="S173" s="7"/>
      <c r="T173" s="8">
        <v>10368.120000000001</v>
      </c>
      <c r="U173" s="139">
        <f t="shared" si="10"/>
        <v>7368.1200000000008</v>
      </c>
      <c r="V173" s="38"/>
      <c r="W173" s="127" t="str">
        <f t="shared" si="11"/>
        <v>115404865912</v>
      </c>
      <c r="X173" s="132">
        <f>VLOOKUP(W173,Factors!$F$4:$H$6200,3,FALSE)</f>
        <v>0.11639999999999995</v>
      </c>
      <c r="Y173" s="127" t="str">
        <f>VLOOKUP(W173,Factors!$F$4:$H$6200,2,FALSE)</f>
        <v>Customers-Res</v>
      </c>
      <c r="Z173" s="129">
        <f t="shared" si="12"/>
        <v>857.64916799999969</v>
      </c>
      <c r="AA173" s="129">
        <f t="shared" si="13"/>
        <v>6510.4708320000009</v>
      </c>
      <c r="AB173" s="129">
        <f t="shared" si="14"/>
        <v>7368.1200000000008</v>
      </c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</row>
    <row r="174" spans="1:62" s="126" customFormat="1" ht="15.75" thickBot="1" x14ac:dyDescent="0.3">
      <c r="A174" s="141" t="s">
        <v>891</v>
      </c>
      <c r="B174" s="4" t="s">
        <v>821</v>
      </c>
      <c r="C174" s="4" t="s">
        <v>822</v>
      </c>
      <c r="D174" s="4" t="s">
        <v>918</v>
      </c>
      <c r="E174" s="4" t="s">
        <v>919</v>
      </c>
      <c r="F174" s="4" t="s">
        <v>84</v>
      </c>
      <c r="G174" s="4" t="s">
        <v>85</v>
      </c>
      <c r="H174" s="4" t="s">
        <v>862</v>
      </c>
      <c r="I174" s="11"/>
      <c r="J174" s="11"/>
      <c r="K174" s="10">
        <v>-787.33</v>
      </c>
      <c r="L174" s="11"/>
      <c r="M174" s="11"/>
      <c r="N174" s="10">
        <v>27.85</v>
      </c>
      <c r="O174" s="11"/>
      <c r="P174" s="11"/>
      <c r="Q174" s="11"/>
      <c r="R174" s="11"/>
      <c r="S174" s="11"/>
      <c r="T174" s="11"/>
      <c r="U174" s="139">
        <f t="shared" si="10"/>
        <v>-759.48</v>
      </c>
      <c r="V174" s="38"/>
      <c r="W174" s="127" t="str">
        <f t="shared" si="11"/>
        <v>115404865912</v>
      </c>
      <c r="X174" s="132">
        <f>VLOOKUP(W174,Factors!$F$4:$H$6200,3,FALSE)</f>
        <v>0.11639999999999995</v>
      </c>
      <c r="Y174" s="127" t="str">
        <f>VLOOKUP(W174,Factors!$F$4:$H$6200,2,FALSE)</f>
        <v>Customers-Res</v>
      </c>
      <c r="Z174" s="129">
        <f t="shared" si="12"/>
        <v>-88.403471999999965</v>
      </c>
      <c r="AA174" s="129">
        <f t="shared" si="13"/>
        <v>-671.07652800000005</v>
      </c>
      <c r="AB174" s="129">
        <f t="shared" si="14"/>
        <v>-759.48</v>
      </c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</row>
    <row r="175" spans="1:62" s="126" customFormat="1" ht="15.75" thickBot="1" x14ac:dyDescent="0.3">
      <c r="A175" s="141" t="s">
        <v>891</v>
      </c>
      <c r="B175" s="4" t="s">
        <v>821</v>
      </c>
      <c r="C175" s="4" t="s">
        <v>822</v>
      </c>
      <c r="D175" s="4" t="s">
        <v>920</v>
      </c>
      <c r="E175" s="4" t="s">
        <v>921</v>
      </c>
      <c r="F175" s="4" t="s">
        <v>47</v>
      </c>
      <c r="G175" s="4" t="s">
        <v>48</v>
      </c>
      <c r="H175" s="4" t="s">
        <v>863</v>
      </c>
      <c r="I175" s="8">
        <v>-2641.27</v>
      </c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139">
        <f t="shared" si="10"/>
        <v>-2641.27</v>
      </c>
      <c r="V175" s="38"/>
      <c r="W175" s="127" t="str">
        <f t="shared" si="11"/>
        <v>115404870912</v>
      </c>
      <c r="X175" s="132">
        <f>VLOOKUP(W175,Factors!$F$4:$H$6200,3,FALSE)</f>
        <v>0</v>
      </c>
      <c r="Y175" s="127" t="str">
        <f>VLOOKUP(W175,Factors!$F$4:$H$6200,2,FALSE)</f>
        <v>Direct-OR</v>
      </c>
      <c r="Z175" s="129">
        <f t="shared" si="12"/>
        <v>0</v>
      </c>
      <c r="AA175" s="129">
        <f t="shared" si="13"/>
        <v>-2641.27</v>
      </c>
      <c r="AB175" s="129">
        <f t="shared" si="14"/>
        <v>-2641.27</v>
      </c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</row>
    <row r="176" spans="1:62" s="131" customFormat="1" ht="15.75" thickBot="1" x14ac:dyDescent="0.3">
      <c r="A176" s="141" t="s">
        <v>891</v>
      </c>
      <c r="B176" s="4" t="s">
        <v>821</v>
      </c>
      <c r="C176" s="4" t="s">
        <v>822</v>
      </c>
      <c r="D176" s="4" t="s">
        <v>920</v>
      </c>
      <c r="E176" s="4" t="s">
        <v>921</v>
      </c>
      <c r="F176" s="4" t="s">
        <v>132</v>
      </c>
      <c r="G176" s="4" t="s">
        <v>133</v>
      </c>
      <c r="H176" s="4" t="s">
        <v>863</v>
      </c>
      <c r="I176" s="11"/>
      <c r="J176" s="11"/>
      <c r="K176" s="11"/>
      <c r="L176" s="11"/>
      <c r="M176" s="10">
        <v>9.2799999999999994</v>
      </c>
      <c r="N176" s="11"/>
      <c r="O176" s="11"/>
      <c r="P176" s="11"/>
      <c r="Q176" s="11"/>
      <c r="R176" s="11"/>
      <c r="S176" s="11"/>
      <c r="T176" s="11"/>
      <c r="U176" s="139">
        <f t="shared" si="10"/>
        <v>9.2799999999999994</v>
      </c>
      <c r="V176" s="38"/>
      <c r="W176" s="127" t="str">
        <f t="shared" si="11"/>
        <v>115404870912</v>
      </c>
      <c r="X176" s="132">
        <f>VLOOKUP(W176,Factors!$F$4:$H$6200,3,FALSE)</f>
        <v>0</v>
      </c>
      <c r="Y176" s="127" t="str">
        <f>VLOOKUP(W176,Factors!$F$4:$H$6200,2,FALSE)</f>
        <v>Direct-OR</v>
      </c>
      <c r="Z176" s="129">
        <f t="shared" si="12"/>
        <v>0</v>
      </c>
      <c r="AA176" s="129">
        <f t="shared" si="13"/>
        <v>9.2799999999999994</v>
      </c>
      <c r="AB176" s="129">
        <f t="shared" si="14"/>
        <v>9.2799999999999994</v>
      </c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</row>
    <row r="177" spans="1:62" s="126" customFormat="1" ht="15.75" thickBot="1" x14ac:dyDescent="0.3">
      <c r="A177" s="141" t="s">
        <v>891</v>
      </c>
      <c r="B177" s="4" t="s">
        <v>821</v>
      </c>
      <c r="C177" s="4" t="s">
        <v>822</v>
      </c>
      <c r="D177" s="4" t="s">
        <v>920</v>
      </c>
      <c r="E177" s="4" t="s">
        <v>921</v>
      </c>
      <c r="F177" s="4" t="s">
        <v>38</v>
      </c>
      <c r="G177" s="4" t="s">
        <v>39</v>
      </c>
      <c r="H177" s="4" t="s">
        <v>863</v>
      </c>
      <c r="I177" s="8">
        <v>108</v>
      </c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139">
        <f t="shared" si="10"/>
        <v>108</v>
      </c>
      <c r="V177" s="38"/>
      <c r="W177" s="127" t="str">
        <f t="shared" si="11"/>
        <v>115404870912</v>
      </c>
      <c r="X177" s="132">
        <f>VLOOKUP(W177,Factors!$F$4:$H$6200,3,FALSE)</f>
        <v>0</v>
      </c>
      <c r="Y177" s="127" t="str">
        <f>VLOOKUP(W177,Factors!$F$4:$H$6200,2,FALSE)</f>
        <v>Direct-OR</v>
      </c>
      <c r="Z177" s="129">
        <f t="shared" si="12"/>
        <v>0</v>
      </c>
      <c r="AA177" s="129">
        <f t="shared" si="13"/>
        <v>108</v>
      </c>
      <c r="AB177" s="129">
        <f t="shared" si="14"/>
        <v>108</v>
      </c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  <c r="BJ177" s="134"/>
    </row>
    <row r="178" spans="1:62" s="126" customFormat="1" ht="15.75" thickBot="1" x14ac:dyDescent="0.3">
      <c r="A178" s="141" t="s">
        <v>891</v>
      </c>
      <c r="B178" s="4" t="s">
        <v>821</v>
      </c>
      <c r="C178" s="4" t="s">
        <v>822</v>
      </c>
      <c r="D178" s="4" t="s">
        <v>920</v>
      </c>
      <c r="E178" s="4" t="s">
        <v>921</v>
      </c>
      <c r="F178" s="4" t="s">
        <v>769</v>
      </c>
      <c r="G178" s="4" t="s">
        <v>770</v>
      </c>
      <c r="H178" s="4" t="s">
        <v>863</v>
      </c>
      <c r="I178" s="10">
        <v>50.28</v>
      </c>
      <c r="J178" s="10">
        <v>91.73</v>
      </c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39">
        <f t="shared" si="10"/>
        <v>142.01</v>
      </c>
      <c r="V178" s="38"/>
      <c r="W178" s="127" t="str">
        <f t="shared" si="11"/>
        <v>115404870912</v>
      </c>
      <c r="X178" s="132">
        <f>VLOOKUP(W178,Factors!$F$4:$H$6200,3,FALSE)</f>
        <v>0</v>
      </c>
      <c r="Y178" s="127" t="str">
        <f>VLOOKUP(W178,Factors!$F$4:$H$6200,2,FALSE)</f>
        <v>Direct-OR</v>
      </c>
      <c r="Z178" s="129">
        <f t="shared" si="12"/>
        <v>0</v>
      </c>
      <c r="AA178" s="129">
        <f t="shared" si="13"/>
        <v>142.01</v>
      </c>
      <c r="AB178" s="129">
        <f t="shared" si="14"/>
        <v>142.01</v>
      </c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</row>
    <row r="179" spans="1:62" s="126" customFormat="1" ht="15.75" thickBot="1" x14ac:dyDescent="0.3">
      <c r="A179" s="141" t="s">
        <v>891</v>
      </c>
      <c r="B179" s="4" t="s">
        <v>821</v>
      </c>
      <c r="C179" s="4" t="s">
        <v>822</v>
      </c>
      <c r="D179" s="4" t="s">
        <v>920</v>
      </c>
      <c r="E179" s="4" t="s">
        <v>921</v>
      </c>
      <c r="F179" s="4" t="s">
        <v>82</v>
      </c>
      <c r="G179" s="4" t="s">
        <v>83</v>
      </c>
      <c r="H179" s="4" t="s">
        <v>863</v>
      </c>
      <c r="I179" s="7"/>
      <c r="J179" s="8">
        <v>10</v>
      </c>
      <c r="K179" s="7"/>
      <c r="L179" s="7"/>
      <c r="M179" s="7"/>
      <c r="N179" s="8">
        <v>6</v>
      </c>
      <c r="O179" s="7"/>
      <c r="P179" s="7"/>
      <c r="Q179" s="7"/>
      <c r="R179" s="7"/>
      <c r="S179" s="7"/>
      <c r="T179" s="7"/>
      <c r="U179" s="139">
        <f t="shared" si="10"/>
        <v>16</v>
      </c>
      <c r="V179" s="38"/>
      <c r="W179" s="127" t="str">
        <f t="shared" si="11"/>
        <v>115404870912</v>
      </c>
      <c r="X179" s="132">
        <f>VLOOKUP(W179,Factors!$F$4:$H$6200,3,FALSE)</f>
        <v>0</v>
      </c>
      <c r="Y179" s="127" t="str">
        <f>VLOOKUP(W179,Factors!$F$4:$H$6200,2,FALSE)</f>
        <v>Direct-OR</v>
      </c>
      <c r="Z179" s="129">
        <f t="shared" si="12"/>
        <v>0</v>
      </c>
      <c r="AA179" s="129">
        <f t="shared" si="13"/>
        <v>16</v>
      </c>
      <c r="AB179" s="129">
        <f t="shared" si="14"/>
        <v>16</v>
      </c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</row>
    <row r="180" spans="1:62" s="126" customFormat="1" ht="15.75" thickBot="1" x14ac:dyDescent="0.3">
      <c r="A180" s="141" t="s">
        <v>891</v>
      </c>
      <c r="B180" s="4" t="s">
        <v>821</v>
      </c>
      <c r="C180" s="4" t="s">
        <v>822</v>
      </c>
      <c r="D180" s="4" t="s">
        <v>898</v>
      </c>
      <c r="E180" s="4" t="s">
        <v>899</v>
      </c>
      <c r="F180" s="4" t="s">
        <v>112</v>
      </c>
      <c r="G180" s="4" t="s">
        <v>113</v>
      </c>
      <c r="H180" s="4" t="s">
        <v>900</v>
      </c>
      <c r="I180" s="8">
        <v>270.68</v>
      </c>
      <c r="J180" s="8">
        <v>270.66000000000003</v>
      </c>
      <c r="K180" s="8">
        <v>270.67</v>
      </c>
      <c r="L180" s="8">
        <v>270.67</v>
      </c>
      <c r="M180" s="8">
        <v>270.69</v>
      </c>
      <c r="N180" s="8">
        <v>280.16000000000003</v>
      </c>
      <c r="O180" s="8">
        <v>280.16000000000003</v>
      </c>
      <c r="P180" s="8">
        <v>280.14</v>
      </c>
      <c r="Q180" s="8">
        <v>280.16000000000003</v>
      </c>
      <c r="R180" s="8">
        <v>280.14999999999998</v>
      </c>
      <c r="S180" s="8">
        <v>280.16000000000003</v>
      </c>
      <c r="T180" s="8">
        <v>280.14999999999998</v>
      </c>
      <c r="U180" s="139">
        <f t="shared" si="10"/>
        <v>3314.4500000000003</v>
      </c>
      <c r="V180" s="38"/>
      <c r="W180" s="127" t="str">
        <f t="shared" si="11"/>
        <v>115404940912</v>
      </c>
      <c r="X180" s="132">
        <f>VLOOKUP(W180,Factors!$F$4:$H$6200,3,FALSE)</f>
        <v>0.11529999999999996</v>
      </c>
      <c r="Y180" s="127" t="str">
        <f>VLOOKUP(W180,Factors!$F$4:$H$6200,2,FALSE)</f>
        <v>Customers-All</v>
      </c>
      <c r="Z180" s="129">
        <f t="shared" si="12"/>
        <v>382.1560849999999</v>
      </c>
      <c r="AA180" s="129">
        <f t="shared" si="13"/>
        <v>2932.2939150000002</v>
      </c>
      <c r="AB180" s="129">
        <f t="shared" si="14"/>
        <v>3314.4500000000003</v>
      </c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</row>
    <row r="181" spans="1:62" s="126" customFormat="1" ht="15.75" thickBot="1" x14ac:dyDescent="0.3">
      <c r="A181" s="141" t="s">
        <v>891</v>
      </c>
      <c r="B181" s="4" t="s">
        <v>821</v>
      </c>
      <c r="C181" s="4" t="s">
        <v>822</v>
      </c>
      <c r="D181" s="4" t="s">
        <v>898</v>
      </c>
      <c r="E181" s="4" t="s">
        <v>899</v>
      </c>
      <c r="F181" s="4" t="s">
        <v>38</v>
      </c>
      <c r="G181" s="4" t="s">
        <v>39</v>
      </c>
      <c r="H181" s="4" t="s">
        <v>900</v>
      </c>
      <c r="I181" s="8">
        <v>2753.85</v>
      </c>
      <c r="J181" s="8">
        <v>112</v>
      </c>
      <c r="K181" s="8">
        <v>1494.1</v>
      </c>
      <c r="L181" s="7"/>
      <c r="M181" s="8">
        <v>579.04999999999995</v>
      </c>
      <c r="N181" s="8">
        <v>166.6</v>
      </c>
      <c r="O181" s="7"/>
      <c r="P181" s="7"/>
      <c r="Q181" s="7"/>
      <c r="R181" s="7"/>
      <c r="S181" s="7"/>
      <c r="T181" s="8">
        <v>119</v>
      </c>
      <c r="U181" s="139">
        <f t="shared" si="10"/>
        <v>5224.6000000000004</v>
      </c>
      <c r="V181" s="38"/>
      <c r="W181" s="127" t="str">
        <f t="shared" si="11"/>
        <v>115404940912</v>
      </c>
      <c r="X181" s="132">
        <f>VLOOKUP(W181,Factors!$F$4:$H$6200,3,FALSE)</f>
        <v>0.11529999999999996</v>
      </c>
      <c r="Y181" s="127" t="str">
        <f>VLOOKUP(W181,Factors!$F$4:$H$6200,2,FALSE)</f>
        <v>Customers-All</v>
      </c>
      <c r="Z181" s="129">
        <f t="shared" si="12"/>
        <v>602.39637999999979</v>
      </c>
      <c r="AA181" s="129">
        <f t="shared" si="13"/>
        <v>4622.2036200000002</v>
      </c>
      <c r="AB181" s="129">
        <f t="shared" si="14"/>
        <v>5224.6000000000004</v>
      </c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</row>
    <row r="182" spans="1:62" s="126" customFormat="1" ht="15.75" thickBot="1" x14ac:dyDescent="0.3">
      <c r="A182" s="141" t="s">
        <v>891</v>
      </c>
      <c r="B182" s="4" t="s">
        <v>821</v>
      </c>
      <c r="C182" s="4" t="s">
        <v>822</v>
      </c>
      <c r="D182" s="4" t="s">
        <v>898</v>
      </c>
      <c r="E182" s="4" t="s">
        <v>899</v>
      </c>
      <c r="F182" s="4" t="s">
        <v>98</v>
      </c>
      <c r="G182" s="4" t="s">
        <v>99</v>
      </c>
      <c r="H182" s="4" t="s">
        <v>900</v>
      </c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0">
        <v>1263.82</v>
      </c>
      <c r="T182" s="10">
        <v>-263.82</v>
      </c>
      <c r="U182" s="139">
        <f t="shared" si="10"/>
        <v>1000</v>
      </c>
      <c r="V182" s="38"/>
      <c r="W182" s="127" t="str">
        <f t="shared" si="11"/>
        <v>115404940912</v>
      </c>
      <c r="X182" s="132">
        <f>VLOOKUP(W182,Factors!$F$4:$H$6200,3,FALSE)</f>
        <v>0.11529999999999996</v>
      </c>
      <c r="Y182" s="127" t="str">
        <f>VLOOKUP(W182,Factors!$F$4:$H$6200,2,FALSE)</f>
        <v>Customers-All</v>
      </c>
      <c r="Z182" s="129">
        <f t="shared" si="12"/>
        <v>115.29999999999995</v>
      </c>
      <c r="AA182" s="129">
        <f t="shared" si="13"/>
        <v>884.7</v>
      </c>
      <c r="AB182" s="129">
        <f t="shared" si="14"/>
        <v>1000</v>
      </c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</row>
    <row r="183" spans="1:62" s="126" customFormat="1" ht="15.75" thickBot="1" x14ac:dyDescent="0.3">
      <c r="A183" s="141" t="s">
        <v>891</v>
      </c>
      <c r="B183" s="4" t="s">
        <v>821</v>
      </c>
      <c r="C183" s="4" t="s">
        <v>822</v>
      </c>
      <c r="D183" s="4" t="s">
        <v>898</v>
      </c>
      <c r="E183" s="4" t="s">
        <v>899</v>
      </c>
      <c r="F183" s="4" t="s">
        <v>146</v>
      </c>
      <c r="G183" s="4" t="s">
        <v>147</v>
      </c>
      <c r="H183" s="4" t="s">
        <v>900</v>
      </c>
      <c r="I183" s="7"/>
      <c r="J183" s="7"/>
      <c r="K183" s="7"/>
      <c r="L183" s="7"/>
      <c r="M183" s="7"/>
      <c r="N183" s="7"/>
      <c r="O183" s="8">
        <v>11.04</v>
      </c>
      <c r="P183" s="7"/>
      <c r="Q183" s="7"/>
      <c r="R183" s="7"/>
      <c r="S183" s="7"/>
      <c r="T183" s="7"/>
      <c r="U183" s="139">
        <f t="shared" si="10"/>
        <v>11.04</v>
      </c>
      <c r="V183" s="38"/>
      <c r="W183" s="127" t="str">
        <f t="shared" si="11"/>
        <v>115404940912</v>
      </c>
      <c r="X183" s="132">
        <f>VLOOKUP(W183,Factors!$F$4:$H$6200,3,FALSE)</f>
        <v>0.11529999999999996</v>
      </c>
      <c r="Y183" s="127" t="str">
        <f>VLOOKUP(W183,Factors!$F$4:$H$6200,2,FALSE)</f>
        <v>Customers-All</v>
      </c>
      <c r="Z183" s="129">
        <f t="shared" si="12"/>
        <v>1.2729119999999994</v>
      </c>
      <c r="AA183" s="129">
        <f t="shared" si="13"/>
        <v>9.7670879999999993</v>
      </c>
      <c r="AB183" s="129">
        <f t="shared" si="14"/>
        <v>11.04</v>
      </c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</row>
    <row r="184" spans="1:62" s="126" customFormat="1" ht="15.75" thickBot="1" x14ac:dyDescent="0.3">
      <c r="A184" s="141" t="s">
        <v>891</v>
      </c>
      <c r="B184" s="4" t="s">
        <v>821</v>
      </c>
      <c r="C184" s="4" t="s">
        <v>822</v>
      </c>
      <c r="D184" s="4" t="s">
        <v>898</v>
      </c>
      <c r="E184" s="4" t="s">
        <v>899</v>
      </c>
      <c r="F184" s="4" t="s">
        <v>116</v>
      </c>
      <c r="G184" s="4" t="s">
        <v>117</v>
      </c>
      <c r="H184" s="4" t="s">
        <v>900</v>
      </c>
      <c r="I184" s="11"/>
      <c r="J184" s="11"/>
      <c r="K184" s="11"/>
      <c r="L184" s="11"/>
      <c r="M184" s="10">
        <v>109.46</v>
      </c>
      <c r="N184" s="11"/>
      <c r="O184" s="11"/>
      <c r="P184" s="11"/>
      <c r="Q184" s="11"/>
      <c r="R184" s="11"/>
      <c r="S184" s="11"/>
      <c r="T184" s="11"/>
      <c r="U184" s="139">
        <f t="shared" si="10"/>
        <v>109.46</v>
      </c>
      <c r="V184" s="38"/>
      <c r="W184" s="127" t="str">
        <f t="shared" si="11"/>
        <v>115404940912</v>
      </c>
      <c r="X184" s="132">
        <f>VLOOKUP(W184,Factors!$F$4:$H$6200,3,FALSE)</f>
        <v>0.11529999999999996</v>
      </c>
      <c r="Y184" s="127" t="str">
        <f>VLOOKUP(W184,Factors!$F$4:$H$6200,2,FALSE)</f>
        <v>Customers-All</v>
      </c>
      <c r="Z184" s="129">
        <f t="shared" si="12"/>
        <v>12.620737999999994</v>
      </c>
      <c r="AA184" s="129">
        <f t="shared" si="13"/>
        <v>96.839262000000005</v>
      </c>
      <c r="AB184" s="129">
        <f t="shared" si="14"/>
        <v>109.46</v>
      </c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</row>
    <row r="185" spans="1:62" s="126" customFormat="1" ht="15.75" thickBot="1" x14ac:dyDescent="0.3">
      <c r="A185" s="141" t="s">
        <v>891</v>
      </c>
      <c r="B185" s="4" t="s">
        <v>821</v>
      </c>
      <c r="C185" s="4" t="s">
        <v>822</v>
      </c>
      <c r="D185" s="4" t="s">
        <v>898</v>
      </c>
      <c r="E185" s="4" t="s">
        <v>899</v>
      </c>
      <c r="F185" s="4" t="s">
        <v>769</v>
      </c>
      <c r="G185" s="4" t="s">
        <v>770</v>
      </c>
      <c r="H185" s="4" t="s">
        <v>900</v>
      </c>
      <c r="I185" s="8">
        <v>919.52</v>
      </c>
      <c r="J185" s="8">
        <v>458.34</v>
      </c>
      <c r="K185" s="8">
        <v>239.54</v>
      </c>
      <c r="L185" s="8">
        <v>405.05</v>
      </c>
      <c r="M185" s="8">
        <v>838.47</v>
      </c>
      <c r="N185" s="7"/>
      <c r="O185" s="7"/>
      <c r="P185" s="7"/>
      <c r="Q185" s="8">
        <v>80</v>
      </c>
      <c r="R185" s="7"/>
      <c r="S185" s="8">
        <v>954.89</v>
      </c>
      <c r="T185" s="7"/>
      <c r="U185" s="139">
        <f t="shared" si="10"/>
        <v>3895.81</v>
      </c>
      <c r="V185" s="38"/>
      <c r="W185" s="127" t="str">
        <f t="shared" si="11"/>
        <v>115404940912</v>
      </c>
      <c r="X185" s="132">
        <f>VLOOKUP(W185,Factors!$F$4:$H$6200,3,FALSE)</f>
        <v>0.11529999999999996</v>
      </c>
      <c r="Y185" s="127" t="str">
        <f>VLOOKUP(W185,Factors!$F$4:$H$6200,2,FALSE)</f>
        <v>Customers-All</v>
      </c>
      <c r="Z185" s="129">
        <f t="shared" si="12"/>
        <v>449.18689299999983</v>
      </c>
      <c r="AA185" s="129">
        <f t="shared" si="13"/>
        <v>3446.6231070000003</v>
      </c>
      <c r="AB185" s="129">
        <f t="shared" si="14"/>
        <v>3895.8100000000004</v>
      </c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/>
      <c r="BC185" s="134"/>
      <c r="BD185" s="134"/>
      <c r="BE185" s="134"/>
      <c r="BF185" s="134"/>
      <c r="BG185" s="134"/>
      <c r="BH185" s="134"/>
      <c r="BI185" s="134"/>
      <c r="BJ185" s="134"/>
    </row>
    <row r="186" spans="1:62" s="126" customFormat="1" ht="15.75" thickBot="1" x14ac:dyDescent="0.3">
      <c r="A186" s="141" t="s">
        <v>891</v>
      </c>
      <c r="B186" s="4" t="s">
        <v>821</v>
      </c>
      <c r="C186" s="4" t="s">
        <v>822</v>
      </c>
      <c r="D186" s="4" t="s">
        <v>898</v>
      </c>
      <c r="E186" s="4" t="s">
        <v>899</v>
      </c>
      <c r="F186" s="4" t="s">
        <v>239</v>
      </c>
      <c r="G186" s="4" t="s">
        <v>240</v>
      </c>
      <c r="H186" s="4" t="s">
        <v>900</v>
      </c>
      <c r="I186" s="10">
        <v>18</v>
      </c>
      <c r="J186" s="11"/>
      <c r="K186" s="10">
        <v>9</v>
      </c>
      <c r="L186" s="11"/>
      <c r="M186" s="11"/>
      <c r="N186" s="11"/>
      <c r="O186" s="11"/>
      <c r="P186" s="11"/>
      <c r="Q186" s="11"/>
      <c r="R186" s="11"/>
      <c r="S186" s="11"/>
      <c r="T186" s="11"/>
      <c r="U186" s="139">
        <f t="shared" si="10"/>
        <v>27</v>
      </c>
      <c r="V186" s="38"/>
      <c r="W186" s="127" t="str">
        <f t="shared" si="11"/>
        <v>115404940912</v>
      </c>
      <c r="X186" s="132">
        <f>VLOOKUP(W186,Factors!$F$4:$H$6200,3,FALSE)</f>
        <v>0.11529999999999996</v>
      </c>
      <c r="Y186" s="127" t="str">
        <f>VLOOKUP(W186,Factors!$F$4:$H$6200,2,FALSE)</f>
        <v>Customers-All</v>
      </c>
      <c r="Z186" s="129">
        <f t="shared" si="12"/>
        <v>3.1130999999999989</v>
      </c>
      <c r="AA186" s="129">
        <f t="shared" si="13"/>
        <v>23.886900000000001</v>
      </c>
      <c r="AB186" s="129">
        <f t="shared" si="14"/>
        <v>27</v>
      </c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</row>
    <row r="187" spans="1:62" s="126" customFormat="1" ht="15.75" thickBot="1" x14ac:dyDescent="0.3">
      <c r="A187" s="141" t="s">
        <v>891</v>
      </c>
      <c r="B187" s="4" t="s">
        <v>821</v>
      </c>
      <c r="C187" s="4" t="s">
        <v>822</v>
      </c>
      <c r="D187" s="4" t="s">
        <v>898</v>
      </c>
      <c r="E187" s="4" t="s">
        <v>899</v>
      </c>
      <c r="F187" s="4" t="s">
        <v>152</v>
      </c>
      <c r="G187" s="4" t="s">
        <v>153</v>
      </c>
      <c r="H187" s="4" t="s">
        <v>900</v>
      </c>
      <c r="I187" s="7"/>
      <c r="J187" s="7"/>
      <c r="K187" s="7"/>
      <c r="L187" s="7"/>
      <c r="M187" s="7"/>
      <c r="N187" s="7"/>
      <c r="O187" s="7"/>
      <c r="P187" s="8">
        <v>8750</v>
      </c>
      <c r="Q187" s="7"/>
      <c r="R187" s="7"/>
      <c r="S187" s="7"/>
      <c r="T187" s="7"/>
      <c r="U187" s="139">
        <f t="shared" si="10"/>
        <v>8750</v>
      </c>
      <c r="V187" s="38"/>
      <c r="W187" s="127" t="str">
        <f t="shared" si="11"/>
        <v>115404940912</v>
      </c>
      <c r="X187" s="132">
        <f>VLOOKUP(W187,Factors!$F$4:$H$6200,3,FALSE)</f>
        <v>0.11529999999999996</v>
      </c>
      <c r="Y187" s="127" t="str">
        <f>VLOOKUP(W187,Factors!$F$4:$H$6200,2,FALSE)</f>
        <v>Customers-All</v>
      </c>
      <c r="Z187" s="129">
        <f t="shared" si="12"/>
        <v>1008.8749999999997</v>
      </c>
      <c r="AA187" s="129">
        <f t="shared" si="13"/>
        <v>7741.125</v>
      </c>
      <c r="AB187" s="129">
        <f t="shared" si="14"/>
        <v>8750</v>
      </c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</row>
    <row r="188" spans="1:62" s="126" customFormat="1" ht="15.75" thickBot="1" x14ac:dyDescent="0.3">
      <c r="A188" s="141" t="s">
        <v>891</v>
      </c>
      <c r="B188" s="4" t="s">
        <v>821</v>
      </c>
      <c r="C188" s="4" t="s">
        <v>822</v>
      </c>
      <c r="D188" s="4" t="s">
        <v>898</v>
      </c>
      <c r="E188" s="4" t="s">
        <v>899</v>
      </c>
      <c r="F188" s="4" t="s">
        <v>531</v>
      </c>
      <c r="G188" s="4" t="s">
        <v>532</v>
      </c>
      <c r="H188" s="4" t="s">
        <v>900</v>
      </c>
      <c r="I188" s="11"/>
      <c r="J188" s="11"/>
      <c r="K188" s="14">
        <v>0</v>
      </c>
      <c r="L188" s="11"/>
      <c r="M188" s="11"/>
      <c r="N188" s="11"/>
      <c r="O188" s="11"/>
      <c r="P188" s="11"/>
      <c r="Q188" s="11"/>
      <c r="R188" s="11"/>
      <c r="S188" s="11"/>
      <c r="T188" s="11"/>
      <c r="U188" s="139">
        <f t="shared" si="10"/>
        <v>0</v>
      </c>
      <c r="V188" s="38"/>
      <c r="W188" s="127" t="str">
        <f t="shared" si="11"/>
        <v>115404940912</v>
      </c>
      <c r="X188" s="132">
        <f>VLOOKUP(W188,Factors!$F$4:$H$6200,3,FALSE)</f>
        <v>0.11529999999999996</v>
      </c>
      <c r="Y188" s="127" t="str">
        <f>VLOOKUP(W188,Factors!$F$4:$H$6200,2,FALSE)</f>
        <v>Customers-All</v>
      </c>
      <c r="Z188" s="129">
        <f t="shared" si="12"/>
        <v>0</v>
      </c>
      <c r="AA188" s="129">
        <f t="shared" si="13"/>
        <v>0</v>
      </c>
      <c r="AB188" s="129">
        <f t="shared" si="14"/>
        <v>0</v>
      </c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</row>
    <row r="189" spans="1:62" s="126" customFormat="1" ht="15.75" thickBot="1" x14ac:dyDescent="0.3">
      <c r="A189" s="141" t="s">
        <v>891</v>
      </c>
      <c r="B189" s="4" t="s">
        <v>821</v>
      </c>
      <c r="C189" s="4" t="s">
        <v>822</v>
      </c>
      <c r="D189" s="4" t="s">
        <v>898</v>
      </c>
      <c r="E189" s="4" t="s">
        <v>899</v>
      </c>
      <c r="F189" s="4" t="s">
        <v>773</v>
      </c>
      <c r="G189" s="4" t="s">
        <v>774</v>
      </c>
      <c r="H189" s="4" t="s">
        <v>900</v>
      </c>
      <c r="I189" s="8">
        <v>500</v>
      </c>
      <c r="J189" s="7"/>
      <c r="K189" s="8">
        <v>3648.02</v>
      </c>
      <c r="L189" s="7"/>
      <c r="M189" s="8">
        <v>250</v>
      </c>
      <c r="N189" s="8">
        <v>12618.08</v>
      </c>
      <c r="O189" s="8">
        <v>730.04</v>
      </c>
      <c r="P189" s="8">
        <v>-8750</v>
      </c>
      <c r="Q189" s="8">
        <v>1245.5</v>
      </c>
      <c r="R189" s="8">
        <v>1241.19</v>
      </c>
      <c r="S189" s="8">
        <v>2500</v>
      </c>
      <c r="T189" s="8">
        <v>5168.62</v>
      </c>
      <c r="U189" s="139">
        <f t="shared" si="10"/>
        <v>19151.45</v>
      </c>
      <c r="V189" s="38"/>
      <c r="W189" s="127" t="str">
        <f t="shared" si="11"/>
        <v>115404940912</v>
      </c>
      <c r="X189" s="132">
        <f>VLOOKUP(W189,Factors!$F$4:$H$6200,3,FALSE)</f>
        <v>0.11529999999999996</v>
      </c>
      <c r="Y189" s="127" t="str">
        <f>VLOOKUP(W189,Factors!$F$4:$H$6200,2,FALSE)</f>
        <v>Customers-All</v>
      </c>
      <c r="Z189" s="129">
        <f t="shared" si="12"/>
        <v>2208.1621849999992</v>
      </c>
      <c r="AA189" s="129">
        <f t="shared" si="13"/>
        <v>16943.287815000003</v>
      </c>
      <c r="AB189" s="129">
        <f t="shared" si="14"/>
        <v>19151.450000000004</v>
      </c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</row>
    <row r="190" spans="1:62" s="126" customFormat="1" ht="15.75" thickBot="1" x14ac:dyDescent="0.3">
      <c r="A190" s="141" t="s">
        <v>891</v>
      </c>
      <c r="B190" s="4" t="s">
        <v>821</v>
      </c>
      <c r="C190" s="4" t="s">
        <v>822</v>
      </c>
      <c r="D190" s="4" t="s">
        <v>898</v>
      </c>
      <c r="E190" s="4" t="s">
        <v>899</v>
      </c>
      <c r="F190" s="4" t="s">
        <v>84</v>
      </c>
      <c r="G190" s="4" t="s">
        <v>85</v>
      </c>
      <c r="H190" s="4" t="s">
        <v>900</v>
      </c>
      <c r="I190" s="10">
        <v>21.34</v>
      </c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39">
        <f t="shared" si="10"/>
        <v>21.34</v>
      </c>
      <c r="V190" s="38"/>
      <c r="W190" s="127" t="str">
        <f t="shared" si="11"/>
        <v>115404940912</v>
      </c>
      <c r="X190" s="132">
        <f>VLOOKUP(W190,Factors!$F$4:$H$6200,3,FALSE)</f>
        <v>0.11529999999999996</v>
      </c>
      <c r="Y190" s="127" t="str">
        <f>VLOOKUP(W190,Factors!$F$4:$H$6200,2,FALSE)</f>
        <v>Customers-All</v>
      </c>
      <c r="Z190" s="129">
        <f t="shared" si="12"/>
        <v>2.4605019999999991</v>
      </c>
      <c r="AA190" s="129">
        <f t="shared" si="13"/>
        <v>18.879498000000002</v>
      </c>
      <c r="AB190" s="129">
        <f t="shared" si="14"/>
        <v>21.34</v>
      </c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</row>
    <row r="191" spans="1:62" s="126" customFormat="1" ht="15.75" thickBot="1" x14ac:dyDescent="0.3">
      <c r="A191" s="141" t="s">
        <v>891</v>
      </c>
      <c r="B191" s="4" t="s">
        <v>241</v>
      </c>
      <c r="C191" s="4" t="s">
        <v>242</v>
      </c>
      <c r="D191" s="4" t="s">
        <v>894</v>
      </c>
      <c r="E191" s="4" t="s">
        <v>895</v>
      </c>
      <c r="F191" s="4" t="s">
        <v>132</v>
      </c>
      <c r="G191" s="4" t="s">
        <v>133</v>
      </c>
      <c r="H191" s="4" t="s">
        <v>440</v>
      </c>
      <c r="I191" s="7"/>
      <c r="J191" s="7"/>
      <c r="K191" s="7"/>
      <c r="L191" s="7"/>
      <c r="M191" s="7"/>
      <c r="N191" s="7"/>
      <c r="O191" s="7"/>
      <c r="P191" s="8">
        <v>55.2</v>
      </c>
      <c r="Q191" s="7"/>
      <c r="R191" s="7"/>
      <c r="S191" s="7"/>
      <c r="T191" s="7"/>
      <c r="U191" s="139">
        <f t="shared" si="10"/>
        <v>55.2</v>
      </c>
      <c r="V191" s="38"/>
      <c r="W191" s="127" t="str">
        <f t="shared" si="11"/>
        <v>115501505912</v>
      </c>
      <c r="X191" s="132">
        <f>VLOOKUP(W191,Factors!$F$4:$H$6200,3,FALSE)</f>
        <v>0.11639999999999995</v>
      </c>
      <c r="Y191" s="127" t="str">
        <f>VLOOKUP(W191,Factors!$F$4:$H$6200,2,FALSE)</f>
        <v>Customers-Res</v>
      </c>
      <c r="Z191" s="129">
        <f t="shared" si="12"/>
        <v>6.4252799999999972</v>
      </c>
      <c r="AA191" s="129">
        <f t="shared" si="13"/>
        <v>48.774720000000002</v>
      </c>
      <c r="AB191" s="129">
        <f t="shared" si="14"/>
        <v>55.2</v>
      </c>
      <c r="AC191" s="134"/>
      <c r="AD191" s="134"/>
      <c r="AE191" s="134"/>
      <c r="AF191" s="134"/>
      <c r="AG191" s="134"/>
      <c r="AH191" s="134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4"/>
      <c r="AZ191" s="134"/>
      <c r="BA191" s="134"/>
      <c r="BB191" s="134"/>
      <c r="BC191" s="134"/>
      <c r="BD191" s="134"/>
      <c r="BE191" s="134"/>
      <c r="BF191" s="134"/>
      <c r="BG191" s="134"/>
      <c r="BH191" s="134"/>
      <c r="BI191" s="134"/>
      <c r="BJ191" s="134"/>
    </row>
    <row r="192" spans="1:62" s="126" customFormat="1" ht="15.75" thickBot="1" x14ac:dyDescent="0.3">
      <c r="A192" s="141" t="s">
        <v>891</v>
      </c>
      <c r="B192" s="4" t="s">
        <v>241</v>
      </c>
      <c r="C192" s="4" t="s">
        <v>242</v>
      </c>
      <c r="D192" s="4" t="s">
        <v>894</v>
      </c>
      <c r="E192" s="4" t="s">
        <v>895</v>
      </c>
      <c r="F192" s="4" t="s">
        <v>769</v>
      </c>
      <c r="G192" s="4" t="s">
        <v>770</v>
      </c>
      <c r="H192" s="4" t="s">
        <v>440</v>
      </c>
      <c r="I192" s="11"/>
      <c r="J192" s="11"/>
      <c r="K192" s="11"/>
      <c r="L192" s="11"/>
      <c r="M192" s="11"/>
      <c r="N192" s="11"/>
      <c r="O192" s="11"/>
      <c r="P192" s="11"/>
      <c r="Q192" s="10">
        <v>1000</v>
      </c>
      <c r="R192" s="11"/>
      <c r="S192" s="11"/>
      <c r="T192" s="11"/>
      <c r="U192" s="139">
        <f t="shared" si="10"/>
        <v>1000</v>
      </c>
      <c r="V192" s="38"/>
      <c r="W192" s="127" t="str">
        <f t="shared" si="11"/>
        <v>115501505912</v>
      </c>
      <c r="X192" s="132">
        <f>VLOOKUP(W192,Factors!$F$4:$H$6200,3,FALSE)</f>
        <v>0.11639999999999995</v>
      </c>
      <c r="Y192" s="127" t="str">
        <f>VLOOKUP(W192,Factors!$F$4:$H$6200,2,FALSE)</f>
        <v>Customers-Res</v>
      </c>
      <c r="Z192" s="129">
        <f t="shared" si="12"/>
        <v>116.39999999999995</v>
      </c>
      <c r="AA192" s="129">
        <f t="shared" si="13"/>
        <v>883.6</v>
      </c>
      <c r="AB192" s="129">
        <f t="shared" si="14"/>
        <v>1000</v>
      </c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</row>
    <row r="193" spans="1:62" s="131" customFormat="1" ht="15.75" thickBot="1" x14ac:dyDescent="0.3">
      <c r="A193" s="141" t="s">
        <v>891</v>
      </c>
      <c r="B193" s="4" t="s">
        <v>334</v>
      </c>
      <c r="C193" s="4" t="s">
        <v>335</v>
      </c>
      <c r="D193" s="4" t="s">
        <v>910</v>
      </c>
      <c r="E193" s="4" t="s">
        <v>911</v>
      </c>
      <c r="F193" s="4" t="s">
        <v>94</v>
      </c>
      <c r="G193" s="4" t="s">
        <v>95</v>
      </c>
      <c r="H193" s="4" t="s">
        <v>476</v>
      </c>
      <c r="I193" s="7"/>
      <c r="J193" s="7"/>
      <c r="K193" s="7"/>
      <c r="L193" s="7"/>
      <c r="M193" s="7"/>
      <c r="N193" s="7"/>
      <c r="O193" s="8">
        <v>28.35</v>
      </c>
      <c r="P193" s="8">
        <v>28.35</v>
      </c>
      <c r="Q193" s="7"/>
      <c r="R193" s="7"/>
      <c r="S193" s="7"/>
      <c r="T193" s="7"/>
      <c r="U193" s="139">
        <f t="shared" si="10"/>
        <v>56.7</v>
      </c>
      <c r="V193" s="38"/>
      <c r="W193" s="127" t="str">
        <f t="shared" si="11"/>
        <v>135101315912</v>
      </c>
      <c r="X193" s="132">
        <f>VLOOKUP(W193,Factors!$F$4:$H$6200,3,FALSE)</f>
        <v>0.11529999999999996</v>
      </c>
      <c r="Y193" s="127" t="str">
        <f>VLOOKUP(W193,Factors!$F$4:$H$6200,2,FALSE)</f>
        <v>customers-all</v>
      </c>
      <c r="Z193" s="129">
        <f t="shared" si="12"/>
        <v>6.5375099999999984</v>
      </c>
      <c r="AA193" s="129">
        <f t="shared" si="13"/>
        <v>50.162490000000005</v>
      </c>
      <c r="AB193" s="129">
        <f t="shared" si="14"/>
        <v>56.7</v>
      </c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</row>
    <row r="194" spans="1:62" s="131" customFormat="1" ht="15.75" thickBot="1" x14ac:dyDescent="0.3">
      <c r="A194" s="141" t="s">
        <v>891</v>
      </c>
      <c r="B194" s="4" t="s">
        <v>334</v>
      </c>
      <c r="C194" s="4" t="s">
        <v>335</v>
      </c>
      <c r="D194" s="4" t="s">
        <v>910</v>
      </c>
      <c r="E194" s="4" t="s">
        <v>911</v>
      </c>
      <c r="F194" s="4" t="s">
        <v>42</v>
      </c>
      <c r="G194" s="4" t="s">
        <v>43</v>
      </c>
      <c r="H194" s="4" t="s">
        <v>476</v>
      </c>
      <c r="I194" s="11"/>
      <c r="J194" s="11"/>
      <c r="K194" s="11"/>
      <c r="L194" s="11"/>
      <c r="M194" s="11"/>
      <c r="N194" s="11"/>
      <c r="O194" s="10">
        <v>544</v>
      </c>
      <c r="P194" s="10">
        <v>544</v>
      </c>
      <c r="Q194" s="11"/>
      <c r="R194" s="11"/>
      <c r="S194" s="11"/>
      <c r="T194" s="11"/>
      <c r="U194" s="139">
        <f t="shared" si="10"/>
        <v>1088</v>
      </c>
      <c r="V194" s="38"/>
      <c r="W194" s="127" t="str">
        <f t="shared" si="11"/>
        <v>135101315912</v>
      </c>
      <c r="X194" s="132">
        <f>VLOOKUP(W194,Factors!$F$4:$H$6200,3,FALSE)</f>
        <v>0.11529999999999996</v>
      </c>
      <c r="Y194" s="127" t="str">
        <f>VLOOKUP(W194,Factors!$F$4:$H$6200,2,FALSE)</f>
        <v>customers-all</v>
      </c>
      <c r="Z194" s="129">
        <f t="shared" si="12"/>
        <v>125.44639999999995</v>
      </c>
      <c r="AA194" s="129">
        <f t="shared" si="13"/>
        <v>962.55360000000007</v>
      </c>
      <c r="AB194" s="129">
        <f t="shared" si="14"/>
        <v>1088</v>
      </c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</row>
    <row r="195" spans="1:62" s="126" customFormat="1" ht="15.75" thickBot="1" x14ac:dyDescent="0.3">
      <c r="A195" s="141" t="s">
        <v>891</v>
      </c>
      <c r="B195" s="4" t="s">
        <v>334</v>
      </c>
      <c r="C195" s="4" t="s">
        <v>335</v>
      </c>
      <c r="D195" s="4" t="s">
        <v>894</v>
      </c>
      <c r="E195" s="4" t="s">
        <v>895</v>
      </c>
      <c r="F195" s="4" t="s">
        <v>94</v>
      </c>
      <c r="G195" s="4" t="s">
        <v>95</v>
      </c>
      <c r="H195" s="4" t="s">
        <v>440</v>
      </c>
      <c r="I195" s="7"/>
      <c r="J195" s="7"/>
      <c r="K195" s="7"/>
      <c r="L195" s="7"/>
      <c r="M195" s="8">
        <v>13.31</v>
      </c>
      <c r="N195" s="7"/>
      <c r="O195" s="7"/>
      <c r="P195" s="7"/>
      <c r="Q195" s="7"/>
      <c r="R195" s="7"/>
      <c r="S195" s="7"/>
      <c r="T195" s="7"/>
      <c r="U195" s="139">
        <f t="shared" si="10"/>
        <v>13.31</v>
      </c>
      <c r="V195" s="38"/>
      <c r="W195" s="127" t="str">
        <f t="shared" si="11"/>
        <v>135101505912</v>
      </c>
      <c r="X195" s="132">
        <f>VLOOKUP(W195,Factors!$F$4:$H$6200,3,FALSE)</f>
        <v>0.11529999999999996</v>
      </c>
      <c r="Y195" s="127" t="str">
        <f>VLOOKUP(W195,Factors!$F$4:$H$6200,2,FALSE)</f>
        <v>Customers-All</v>
      </c>
      <c r="Z195" s="129">
        <f t="shared" si="12"/>
        <v>1.5346429999999995</v>
      </c>
      <c r="AA195" s="129">
        <f t="shared" si="13"/>
        <v>11.775357000000001</v>
      </c>
      <c r="AB195" s="129">
        <f t="shared" si="14"/>
        <v>13.31</v>
      </c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</row>
    <row r="196" spans="1:62" s="126" customFormat="1" ht="15.75" thickBot="1" x14ac:dyDescent="0.3">
      <c r="A196" s="141" t="s">
        <v>891</v>
      </c>
      <c r="B196" s="4" t="s">
        <v>334</v>
      </c>
      <c r="C196" s="4" t="s">
        <v>335</v>
      </c>
      <c r="D196" s="4" t="s">
        <v>894</v>
      </c>
      <c r="E196" s="4" t="s">
        <v>895</v>
      </c>
      <c r="F196" s="4" t="s">
        <v>42</v>
      </c>
      <c r="G196" s="4" t="s">
        <v>43</v>
      </c>
      <c r="H196" s="4" t="s">
        <v>440</v>
      </c>
      <c r="I196" s="11"/>
      <c r="J196" s="11"/>
      <c r="K196" s="11"/>
      <c r="L196" s="11"/>
      <c r="M196" s="10">
        <v>255.48</v>
      </c>
      <c r="N196" s="11"/>
      <c r="O196" s="11"/>
      <c r="P196" s="11"/>
      <c r="Q196" s="11"/>
      <c r="R196" s="11"/>
      <c r="S196" s="11"/>
      <c r="T196" s="11"/>
      <c r="U196" s="139">
        <f t="shared" si="10"/>
        <v>255.48</v>
      </c>
      <c r="V196" s="38"/>
      <c r="W196" s="127" t="str">
        <f t="shared" si="11"/>
        <v>135101505912</v>
      </c>
      <c r="X196" s="132">
        <f>VLOOKUP(W196,Factors!$F$4:$H$6200,3,FALSE)</f>
        <v>0.11529999999999996</v>
      </c>
      <c r="Y196" s="127" t="str">
        <f>VLOOKUP(W196,Factors!$F$4:$H$6200,2,FALSE)</f>
        <v>Customers-All</v>
      </c>
      <c r="Z196" s="129">
        <f t="shared" si="12"/>
        <v>29.45684399999999</v>
      </c>
      <c r="AA196" s="129">
        <f t="shared" si="13"/>
        <v>226.023156</v>
      </c>
      <c r="AB196" s="129">
        <f t="shared" si="14"/>
        <v>255.48</v>
      </c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/>
      <c r="BI196" s="134"/>
      <c r="BJ196" s="134"/>
    </row>
    <row r="197" spans="1:62" s="126" customFormat="1" ht="15.75" thickBot="1" x14ac:dyDescent="0.3">
      <c r="A197" s="141" t="s">
        <v>891</v>
      </c>
      <c r="B197" s="4" t="s">
        <v>844</v>
      </c>
      <c r="C197" s="4" t="s">
        <v>845</v>
      </c>
      <c r="D197" s="4" t="s">
        <v>894</v>
      </c>
      <c r="E197" s="4" t="s">
        <v>895</v>
      </c>
      <c r="F197" s="4" t="s">
        <v>235</v>
      </c>
      <c r="G197" s="4" t="s">
        <v>236</v>
      </c>
      <c r="H197" s="4" t="s">
        <v>440</v>
      </c>
      <c r="I197" s="7"/>
      <c r="J197" s="7"/>
      <c r="K197" s="7"/>
      <c r="L197" s="7"/>
      <c r="M197" s="7"/>
      <c r="N197" s="7"/>
      <c r="O197" s="8">
        <v>85</v>
      </c>
      <c r="P197" s="8">
        <v>990</v>
      </c>
      <c r="Q197" s="7"/>
      <c r="R197" s="7"/>
      <c r="S197" s="7"/>
      <c r="T197" s="7"/>
      <c r="U197" s="139">
        <f t="shared" si="10"/>
        <v>1075</v>
      </c>
      <c r="V197" s="38"/>
      <c r="W197" s="127" t="str">
        <f t="shared" si="11"/>
        <v>154911505912</v>
      </c>
      <c r="X197" s="132">
        <f>VLOOKUP(W197,Factors!$F$4:$H$6200,3,FALSE)</f>
        <v>0.10960000000000003</v>
      </c>
      <c r="Y197" s="127" t="str">
        <f>VLOOKUP(W197,Factors!$F$4:$H$6200,2,FALSE)</f>
        <v>3-factor</v>
      </c>
      <c r="Z197" s="129">
        <f t="shared" si="12"/>
        <v>117.82000000000004</v>
      </c>
      <c r="AA197" s="129">
        <f t="shared" si="13"/>
        <v>957.18</v>
      </c>
      <c r="AB197" s="129">
        <f t="shared" si="14"/>
        <v>1075</v>
      </c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</row>
    <row r="198" spans="1:62" s="126" customFormat="1" ht="15.75" thickBot="1" x14ac:dyDescent="0.3">
      <c r="A198" s="141" t="s">
        <v>891</v>
      </c>
      <c r="B198" s="4" t="s">
        <v>844</v>
      </c>
      <c r="C198" s="4" t="s">
        <v>845</v>
      </c>
      <c r="D198" s="4" t="s">
        <v>892</v>
      </c>
      <c r="E198" s="4" t="s">
        <v>893</v>
      </c>
      <c r="F198" s="4" t="s">
        <v>76</v>
      </c>
      <c r="G198" s="4" t="s">
        <v>77</v>
      </c>
      <c r="H198" s="4" t="s">
        <v>781</v>
      </c>
      <c r="I198" s="10">
        <v>3413.34</v>
      </c>
      <c r="J198" s="10">
        <v>2925.72</v>
      </c>
      <c r="K198" s="10">
        <v>2438.1</v>
      </c>
      <c r="L198" s="10">
        <v>3089.02</v>
      </c>
      <c r="M198" s="10">
        <v>2438.6999999999998</v>
      </c>
      <c r="N198" s="10">
        <v>3332.2</v>
      </c>
      <c r="O198" s="10">
        <v>3665.42</v>
      </c>
      <c r="P198" s="10">
        <v>3165.59</v>
      </c>
      <c r="Q198" s="10">
        <v>3498.81</v>
      </c>
      <c r="R198" s="10">
        <v>3332.2</v>
      </c>
      <c r="S198" s="10">
        <v>3498.81</v>
      </c>
      <c r="T198" s="10">
        <v>3498.81</v>
      </c>
      <c r="U198" s="139">
        <f t="shared" si="10"/>
        <v>38296.720000000001</v>
      </c>
      <c r="V198" s="38"/>
      <c r="W198" s="127" t="str">
        <f t="shared" si="11"/>
        <v>154915015912</v>
      </c>
      <c r="X198" s="132">
        <f>VLOOKUP(W198,Factors!$F$4:$H$6200,3,FALSE)</f>
        <v>0.11529999999999996</v>
      </c>
      <c r="Y198" s="127" t="str">
        <f>VLOOKUP(W198,Factors!$F$4:$H$6200,2,FALSE)</f>
        <v>Customers-All</v>
      </c>
      <c r="Z198" s="129">
        <f t="shared" si="12"/>
        <v>4415.6118159999987</v>
      </c>
      <c r="AA198" s="129">
        <f t="shared" si="13"/>
        <v>33881.108184000004</v>
      </c>
      <c r="AB198" s="129">
        <f t="shared" si="14"/>
        <v>38296.720000000001</v>
      </c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</row>
    <row r="199" spans="1:62" s="126" customFormat="1" ht="15.75" thickBot="1" x14ac:dyDescent="0.3">
      <c r="A199" s="141" t="s">
        <v>891</v>
      </c>
      <c r="B199" s="4" t="s">
        <v>844</v>
      </c>
      <c r="C199" s="4" t="s">
        <v>845</v>
      </c>
      <c r="D199" s="4" t="s">
        <v>901</v>
      </c>
      <c r="E199" s="4" t="s">
        <v>902</v>
      </c>
      <c r="F199" s="4" t="s">
        <v>76</v>
      </c>
      <c r="G199" s="4" t="s">
        <v>77</v>
      </c>
      <c r="H199" s="4" t="s">
        <v>784</v>
      </c>
      <c r="I199" s="8">
        <v>3413.34</v>
      </c>
      <c r="J199" s="8">
        <v>2925.72</v>
      </c>
      <c r="K199" s="8">
        <v>2438.1</v>
      </c>
      <c r="L199" s="8">
        <v>3089.02</v>
      </c>
      <c r="M199" s="8">
        <v>2438.6999999999998</v>
      </c>
      <c r="N199" s="8">
        <v>3332.2</v>
      </c>
      <c r="O199" s="8">
        <v>3665.42</v>
      </c>
      <c r="P199" s="8">
        <v>3165.59</v>
      </c>
      <c r="Q199" s="8">
        <v>3498.81</v>
      </c>
      <c r="R199" s="8">
        <v>3332.2</v>
      </c>
      <c r="S199" s="8">
        <v>3498.81</v>
      </c>
      <c r="T199" s="8">
        <v>3498.81</v>
      </c>
      <c r="U199" s="139">
        <f t="shared" ref="U199:U262" si="15">SUM(I199:T199)</f>
        <v>38296.720000000001</v>
      </c>
      <c r="V199" s="38"/>
      <c r="W199" s="127" t="str">
        <f t="shared" ref="W199:W262" si="16">CONCATENATE(B199,RIGHT(D199,4),A199)</f>
        <v>154915020912</v>
      </c>
      <c r="X199" s="132">
        <f>VLOOKUP(W199,Factors!$F$4:$H$6200,3,FALSE)</f>
        <v>0.11529999999999996</v>
      </c>
      <c r="Y199" s="127" t="str">
        <f>VLOOKUP(W199,Factors!$F$4:$H$6200,2,FALSE)</f>
        <v>Customers-All</v>
      </c>
      <c r="Z199" s="129">
        <f t="shared" ref="Z199:Z262" si="17">U199*X199</f>
        <v>4415.6118159999987</v>
      </c>
      <c r="AA199" s="129">
        <f t="shared" ref="AA199:AA262" si="18">U199-Z199</f>
        <v>33881.108184000004</v>
      </c>
      <c r="AB199" s="129">
        <f t="shared" ref="AB199:AB262" si="19">Z199+AA199</f>
        <v>38296.720000000001</v>
      </c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</row>
    <row r="200" spans="1:62" s="126" customFormat="1" ht="15.75" thickBot="1" x14ac:dyDescent="0.3">
      <c r="A200" s="141" t="s">
        <v>891</v>
      </c>
      <c r="B200" s="4" t="s">
        <v>196</v>
      </c>
      <c r="C200" s="4" t="s">
        <v>197</v>
      </c>
      <c r="D200" s="4" t="s">
        <v>910</v>
      </c>
      <c r="E200" s="4" t="s">
        <v>911</v>
      </c>
      <c r="F200" s="4" t="s">
        <v>94</v>
      </c>
      <c r="G200" s="4" t="s">
        <v>95</v>
      </c>
      <c r="H200" s="4" t="s">
        <v>476</v>
      </c>
      <c r="I200" s="11"/>
      <c r="J200" s="11"/>
      <c r="K200" s="11"/>
      <c r="L200" s="11"/>
      <c r="M200" s="11"/>
      <c r="N200" s="10">
        <v>30.19</v>
      </c>
      <c r="O200" s="11"/>
      <c r="P200" s="11"/>
      <c r="Q200" s="11"/>
      <c r="R200" s="11"/>
      <c r="S200" s="11"/>
      <c r="T200" s="11"/>
      <c r="U200" s="139">
        <f t="shared" si="15"/>
        <v>30.19</v>
      </c>
      <c r="V200" s="38"/>
      <c r="W200" s="127" t="str">
        <f t="shared" si="16"/>
        <v>155201315912</v>
      </c>
      <c r="X200" s="132">
        <f>VLOOKUP(W200,Factors!$F$4:$H$6200,3,FALSE)</f>
        <v>0.11529999999999996</v>
      </c>
      <c r="Y200" s="127" t="str">
        <f>VLOOKUP(W200,Factors!$F$4:$H$6200,2,FALSE)</f>
        <v>customers-all</v>
      </c>
      <c r="Z200" s="129">
        <f t="shared" si="17"/>
        <v>3.4809069999999989</v>
      </c>
      <c r="AA200" s="129">
        <f t="shared" si="18"/>
        <v>26.709093000000003</v>
      </c>
      <c r="AB200" s="129">
        <f t="shared" si="19"/>
        <v>30.19</v>
      </c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</row>
    <row r="201" spans="1:62" s="126" customFormat="1" ht="15.75" thickBot="1" x14ac:dyDescent="0.3">
      <c r="A201" s="141" t="s">
        <v>891</v>
      </c>
      <c r="B201" s="4" t="s">
        <v>196</v>
      </c>
      <c r="C201" s="4" t="s">
        <v>197</v>
      </c>
      <c r="D201" s="4" t="s">
        <v>910</v>
      </c>
      <c r="E201" s="4" t="s">
        <v>911</v>
      </c>
      <c r="F201" s="4" t="s">
        <v>42</v>
      </c>
      <c r="G201" s="4" t="s">
        <v>43</v>
      </c>
      <c r="H201" s="4" t="s">
        <v>476</v>
      </c>
      <c r="I201" s="7"/>
      <c r="J201" s="7"/>
      <c r="K201" s="7"/>
      <c r="L201" s="7"/>
      <c r="M201" s="7"/>
      <c r="N201" s="8">
        <v>579.28</v>
      </c>
      <c r="O201" s="7"/>
      <c r="P201" s="7"/>
      <c r="Q201" s="7"/>
      <c r="R201" s="7"/>
      <c r="S201" s="7"/>
      <c r="T201" s="7"/>
      <c r="U201" s="139">
        <f t="shared" si="15"/>
        <v>579.28</v>
      </c>
      <c r="V201" s="38"/>
      <c r="W201" s="127" t="str">
        <f t="shared" si="16"/>
        <v>155201315912</v>
      </c>
      <c r="X201" s="132">
        <f>VLOOKUP(W201,Factors!$F$4:$H$6200,3,FALSE)</f>
        <v>0.11529999999999996</v>
      </c>
      <c r="Y201" s="127" t="str">
        <f>VLOOKUP(W201,Factors!$F$4:$H$6200,2,FALSE)</f>
        <v>customers-all</v>
      </c>
      <c r="Z201" s="129">
        <f t="shared" si="17"/>
        <v>66.790983999999966</v>
      </c>
      <c r="AA201" s="129">
        <f t="shared" si="18"/>
        <v>512.48901599999999</v>
      </c>
      <c r="AB201" s="129">
        <f t="shared" si="19"/>
        <v>579.28</v>
      </c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/>
      <c r="BC201" s="134"/>
      <c r="BD201" s="134"/>
      <c r="BE201" s="134"/>
      <c r="BF201" s="134"/>
      <c r="BG201" s="134"/>
      <c r="BH201" s="134"/>
      <c r="BI201" s="134"/>
      <c r="BJ201" s="134"/>
    </row>
    <row r="202" spans="1:62" s="126" customFormat="1" ht="15.75" thickBot="1" x14ac:dyDescent="0.3">
      <c r="A202" s="141" t="s">
        <v>891</v>
      </c>
      <c r="B202" s="4" t="s">
        <v>922</v>
      </c>
      <c r="C202" s="4" t="s">
        <v>923</v>
      </c>
      <c r="D202" s="4" t="s">
        <v>894</v>
      </c>
      <c r="E202" s="4" t="s">
        <v>895</v>
      </c>
      <c r="F202" s="4" t="s">
        <v>84</v>
      </c>
      <c r="G202" s="4" t="s">
        <v>85</v>
      </c>
      <c r="H202" s="4" t="s">
        <v>440</v>
      </c>
      <c r="I202" s="10">
        <v>6.98</v>
      </c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39">
        <f t="shared" si="15"/>
        <v>6.98</v>
      </c>
      <c r="V202" s="38"/>
      <c r="W202" s="127" t="str">
        <f t="shared" si="16"/>
        <v>161101505912</v>
      </c>
      <c r="X202" s="132">
        <f>VLOOKUP(W202,Factors!$F$4:$H$6200,3,FALSE)</f>
        <v>0</v>
      </c>
      <c r="Y202" s="127" t="str">
        <f>VLOOKUP(W202,Factors!$F$4:$H$6200,2,FALSE)</f>
        <v>Direct-OR</v>
      </c>
      <c r="Z202" s="129">
        <f t="shared" si="17"/>
        <v>0</v>
      </c>
      <c r="AA202" s="129">
        <f t="shared" si="18"/>
        <v>6.98</v>
      </c>
      <c r="AB202" s="129">
        <f t="shared" si="19"/>
        <v>6.98</v>
      </c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</row>
    <row r="203" spans="1:62" s="126" customFormat="1" ht="15.75" thickBot="1" x14ac:dyDescent="0.3">
      <c r="A203" s="141" t="s">
        <v>891</v>
      </c>
      <c r="B203" s="4" t="s">
        <v>1022</v>
      </c>
      <c r="C203" s="4" t="s">
        <v>1023</v>
      </c>
      <c r="D203" s="4" t="s">
        <v>894</v>
      </c>
      <c r="E203" s="4" t="s">
        <v>895</v>
      </c>
      <c r="F203" s="4" t="s">
        <v>70</v>
      </c>
      <c r="G203" s="4" t="s">
        <v>71</v>
      </c>
      <c r="H203" s="4" t="s">
        <v>440</v>
      </c>
      <c r="I203" s="7"/>
      <c r="J203" s="7"/>
      <c r="K203" s="7"/>
      <c r="L203" s="8">
        <v>21.99</v>
      </c>
      <c r="M203" s="7"/>
      <c r="N203" s="7"/>
      <c r="O203" s="7"/>
      <c r="P203" s="7"/>
      <c r="Q203" s="7"/>
      <c r="R203" s="7"/>
      <c r="S203" s="7"/>
      <c r="T203" s="7"/>
      <c r="U203" s="139">
        <f t="shared" si="15"/>
        <v>21.99</v>
      </c>
      <c r="V203" s="38"/>
      <c r="W203" s="127" t="str">
        <f t="shared" si="16"/>
        <v>164001505912</v>
      </c>
      <c r="X203" s="132">
        <f>VLOOKUP(W203,Factors!$F$4:$H$6200,3,FALSE)</f>
        <v>0.11529999999999996</v>
      </c>
      <c r="Y203" s="127" t="str">
        <f>VLOOKUP(W203,Factors!$F$4:$H$6200,2,FALSE)</f>
        <v>customers-all</v>
      </c>
      <c r="Z203" s="129">
        <f t="shared" si="17"/>
        <v>2.5354469999999991</v>
      </c>
      <c r="AA203" s="129">
        <f t="shared" si="18"/>
        <v>19.454553000000001</v>
      </c>
      <c r="AB203" s="129">
        <f t="shared" si="19"/>
        <v>21.99</v>
      </c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</row>
    <row r="204" spans="1:62" s="126" customFormat="1" ht="15.75" thickBot="1" x14ac:dyDescent="0.3">
      <c r="A204" s="141" t="s">
        <v>891</v>
      </c>
      <c r="B204" s="4" t="s">
        <v>1050</v>
      </c>
      <c r="C204" s="4" t="s">
        <v>1051</v>
      </c>
      <c r="D204" s="4" t="s">
        <v>7691</v>
      </c>
      <c r="E204" s="4" t="s">
        <v>7692</v>
      </c>
      <c r="F204" s="4" t="s">
        <v>128</v>
      </c>
      <c r="G204" s="4" t="s">
        <v>129</v>
      </c>
      <c r="H204" s="4" t="s">
        <v>277</v>
      </c>
      <c r="I204" s="10">
        <v>57.7</v>
      </c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39">
        <f t="shared" si="15"/>
        <v>57.7</v>
      </c>
      <c r="V204" s="38"/>
      <c r="W204" s="127" t="str">
        <f t="shared" si="16"/>
        <v>340001670912</v>
      </c>
      <c r="X204" s="132">
        <f>VLOOKUP(W204,Factors!$F$4:$H$6200,3,FALSE)</f>
        <v>0.109888</v>
      </c>
      <c r="Y204" s="127" t="str">
        <f>VLOOKUP(W204,Factors!$F$4:$H$6200,2,FALSE)</f>
        <v>Employee Cost</v>
      </c>
      <c r="Z204" s="129">
        <f t="shared" si="17"/>
        <v>6.3405376000000002</v>
      </c>
      <c r="AA204" s="129">
        <f t="shared" si="18"/>
        <v>51.359462400000005</v>
      </c>
      <c r="AB204" s="129">
        <f t="shared" si="19"/>
        <v>57.7</v>
      </c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</row>
    <row r="205" spans="1:62" s="126" customFormat="1" ht="15.75" thickBot="1" x14ac:dyDescent="0.3">
      <c r="A205" s="141" t="s">
        <v>891</v>
      </c>
      <c r="B205" s="4" t="s">
        <v>1050</v>
      </c>
      <c r="C205" s="4" t="s">
        <v>1051</v>
      </c>
      <c r="D205" s="4" t="s">
        <v>7691</v>
      </c>
      <c r="E205" s="4" t="s">
        <v>7692</v>
      </c>
      <c r="F205" s="4" t="s">
        <v>239</v>
      </c>
      <c r="G205" s="4" t="s">
        <v>240</v>
      </c>
      <c r="H205" s="4" t="s">
        <v>277</v>
      </c>
      <c r="I205" s="8">
        <v>9</v>
      </c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139">
        <f t="shared" si="15"/>
        <v>9</v>
      </c>
      <c r="V205" s="38"/>
      <c r="W205" s="127" t="str">
        <f t="shared" si="16"/>
        <v>340001670912</v>
      </c>
      <c r="X205" s="132">
        <f>VLOOKUP(W205,Factors!$F$4:$H$6200,3,FALSE)</f>
        <v>0.109888</v>
      </c>
      <c r="Y205" s="127" t="str">
        <f>VLOOKUP(W205,Factors!$F$4:$H$6200,2,FALSE)</f>
        <v>Employee Cost</v>
      </c>
      <c r="Z205" s="129">
        <f t="shared" si="17"/>
        <v>0.98899199999999998</v>
      </c>
      <c r="AA205" s="129">
        <f t="shared" si="18"/>
        <v>8.0110080000000004</v>
      </c>
      <c r="AB205" s="129">
        <f t="shared" si="19"/>
        <v>9</v>
      </c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4"/>
      <c r="AZ205" s="134"/>
      <c r="BA205" s="134"/>
      <c r="BB205" s="134"/>
      <c r="BC205" s="134"/>
      <c r="BD205" s="134"/>
      <c r="BE205" s="134"/>
      <c r="BF205" s="134"/>
      <c r="BG205" s="134"/>
      <c r="BH205" s="134"/>
      <c r="BI205" s="134"/>
      <c r="BJ205" s="134"/>
    </row>
    <row r="206" spans="1:62" s="126" customFormat="1" ht="15.75" thickBot="1" x14ac:dyDescent="0.3">
      <c r="A206" s="141" t="s">
        <v>891</v>
      </c>
      <c r="B206" s="4" t="s">
        <v>1115</v>
      </c>
      <c r="C206" s="4" t="s">
        <v>1116</v>
      </c>
      <c r="D206" s="4" t="s">
        <v>892</v>
      </c>
      <c r="E206" s="4" t="s">
        <v>893</v>
      </c>
      <c r="F206" s="4" t="s">
        <v>84</v>
      </c>
      <c r="G206" s="4" t="s">
        <v>85</v>
      </c>
      <c r="H206" s="4" t="s">
        <v>781</v>
      </c>
      <c r="I206" s="11"/>
      <c r="J206" s="11"/>
      <c r="K206" s="11"/>
      <c r="L206" s="11"/>
      <c r="M206" s="10">
        <v>12.44</v>
      </c>
      <c r="N206" s="11"/>
      <c r="O206" s="11"/>
      <c r="P206" s="11"/>
      <c r="Q206" s="11"/>
      <c r="R206" s="11"/>
      <c r="S206" s="11"/>
      <c r="T206" s="11"/>
      <c r="U206" s="139">
        <f t="shared" si="15"/>
        <v>12.44</v>
      </c>
      <c r="V206" s="38"/>
      <c r="W206" s="127" t="str">
        <f t="shared" si="16"/>
        <v>430105015912</v>
      </c>
      <c r="X206" s="132">
        <f>VLOOKUP(W206,Factors!$F$4:$H$6200,3,FALSE)</f>
        <v>0.11529999999999996</v>
      </c>
      <c r="Y206" s="127" t="str">
        <f>VLOOKUP(W206,Factors!$F$4:$H$6200,2,FALSE)</f>
        <v>Customers-All</v>
      </c>
      <c r="Z206" s="129">
        <f t="shared" si="17"/>
        <v>1.4343319999999995</v>
      </c>
      <c r="AA206" s="129">
        <f t="shared" si="18"/>
        <v>11.005668</v>
      </c>
      <c r="AB206" s="129">
        <f t="shared" si="19"/>
        <v>12.44</v>
      </c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</row>
    <row r="207" spans="1:62" s="126" customFormat="1" ht="15.75" thickBot="1" x14ac:dyDescent="0.3">
      <c r="A207" s="141" t="s">
        <v>891</v>
      </c>
      <c r="B207" s="4" t="s">
        <v>1115</v>
      </c>
      <c r="C207" s="4" t="s">
        <v>1116</v>
      </c>
      <c r="D207" s="4" t="s">
        <v>892</v>
      </c>
      <c r="E207" s="4" t="s">
        <v>893</v>
      </c>
      <c r="F207" s="4" t="s">
        <v>86</v>
      </c>
      <c r="G207" s="4" t="s">
        <v>87</v>
      </c>
      <c r="H207" s="4" t="s">
        <v>781</v>
      </c>
      <c r="I207" s="7"/>
      <c r="J207" s="7"/>
      <c r="K207" s="7"/>
      <c r="L207" s="7"/>
      <c r="M207" s="8">
        <v>255.58</v>
      </c>
      <c r="N207" s="7"/>
      <c r="O207" s="7"/>
      <c r="P207" s="7"/>
      <c r="Q207" s="7"/>
      <c r="R207" s="7"/>
      <c r="S207" s="7"/>
      <c r="T207" s="7"/>
      <c r="U207" s="139">
        <f t="shared" si="15"/>
        <v>255.58</v>
      </c>
      <c r="V207" s="38"/>
      <c r="W207" s="127" t="str">
        <f t="shared" si="16"/>
        <v>430105015912</v>
      </c>
      <c r="X207" s="132">
        <f>VLOOKUP(W207,Factors!$F$4:$H$6200,3,FALSE)</f>
        <v>0.11529999999999996</v>
      </c>
      <c r="Y207" s="127" t="str">
        <f>VLOOKUP(W207,Factors!$F$4:$H$6200,2,FALSE)</f>
        <v>Customers-All</v>
      </c>
      <c r="Z207" s="129">
        <f t="shared" si="17"/>
        <v>29.46837399999999</v>
      </c>
      <c r="AA207" s="129">
        <f t="shared" si="18"/>
        <v>226.11162600000003</v>
      </c>
      <c r="AB207" s="129">
        <f t="shared" si="19"/>
        <v>255.58</v>
      </c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</row>
    <row r="208" spans="1:62" s="131" customFormat="1" ht="15.75" thickBot="1" x14ac:dyDescent="0.3">
      <c r="A208" s="141" t="s">
        <v>891</v>
      </c>
      <c r="B208" s="4" t="s">
        <v>502</v>
      </c>
      <c r="C208" s="4" t="s">
        <v>503</v>
      </c>
      <c r="D208" s="4" t="s">
        <v>892</v>
      </c>
      <c r="E208" s="4" t="s">
        <v>893</v>
      </c>
      <c r="F208" s="4" t="s">
        <v>98</v>
      </c>
      <c r="G208" s="4" t="s">
        <v>99</v>
      </c>
      <c r="H208" s="4" t="s">
        <v>781</v>
      </c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0">
        <v>600</v>
      </c>
      <c r="T208" s="10">
        <v>-600</v>
      </c>
      <c r="U208" s="139">
        <f t="shared" si="15"/>
        <v>0</v>
      </c>
      <c r="V208" s="38"/>
      <c r="W208" s="127" t="str">
        <f t="shared" si="16"/>
        <v>510105015912</v>
      </c>
      <c r="X208" s="132">
        <f>VLOOKUP(W208,Factors!$F$4:$H$6200,3,FALSE)</f>
        <v>0.11529999999999996</v>
      </c>
      <c r="Y208" s="127" t="str">
        <f>VLOOKUP(W208,Factors!$F$4:$H$6200,2,FALSE)</f>
        <v>Customers-All</v>
      </c>
      <c r="Z208" s="129">
        <f t="shared" si="17"/>
        <v>0</v>
      </c>
      <c r="AA208" s="129">
        <f t="shared" si="18"/>
        <v>0</v>
      </c>
      <c r="AB208" s="129">
        <f t="shared" si="19"/>
        <v>0</v>
      </c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</row>
    <row r="209" spans="1:62" s="131" customFormat="1" ht="15.75" thickBot="1" x14ac:dyDescent="0.3">
      <c r="A209" s="141" t="s">
        <v>891</v>
      </c>
      <c r="B209" s="4" t="s">
        <v>926</v>
      </c>
      <c r="C209" s="4" t="s">
        <v>927</v>
      </c>
      <c r="D209" s="4" t="s">
        <v>910</v>
      </c>
      <c r="E209" s="4" t="s">
        <v>911</v>
      </c>
      <c r="F209" s="4" t="s">
        <v>84</v>
      </c>
      <c r="G209" s="4" t="s">
        <v>85</v>
      </c>
      <c r="H209" s="4" t="s">
        <v>476</v>
      </c>
      <c r="I209" s="8">
        <v>4.9000000000000004</v>
      </c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139">
        <f t="shared" si="15"/>
        <v>4.9000000000000004</v>
      </c>
      <c r="V209" s="38"/>
      <c r="W209" s="127" t="str">
        <f t="shared" si="16"/>
        <v>520101315912</v>
      </c>
      <c r="X209" s="132">
        <f>VLOOKUP(W209,Factors!$F$4:$H$6200,3,FALSE)</f>
        <v>0.11529999999999996</v>
      </c>
      <c r="Y209" s="127" t="str">
        <f>VLOOKUP(W209,Factors!$F$4:$H$6200,2,FALSE)</f>
        <v>Customers-All</v>
      </c>
      <c r="Z209" s="129">
        <f t="shared" si="17"/>
        <v>0.56496999999999986</v>
      </c>
      <c r="AA209" s="129">
        <f t="shared" si="18"/>
        <v>4.3350300000000006</v>
      </c>
      <c r="AB209" s="129">
        <f t="shared" si="19"/>
        <v>4.9000000000000004</v>
      </c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/>
      <c r="BI209" s="134"/>
      <c r="BJ209" s="134"/>
    </row>
    <row r="210" spans="1:62" s="126" customFormat="1" ht="15.75" thickBot="1" x14ac:dyDescent="0.3">
      <c r="A210" s="141" t="s">
        <v>891</v>
      </c>
      <c r="B210" s="4" t="s">
        <v>926</v>
      </c>
      <c r="C210" s="4" t="s">
        <v>927</v>
      </c>
      <c r="D210" s="4" t="s">
        <v>894</v>
      </c>
      <c r="E210" s="4" t="s">
        <v>895</v>
      </c>
      <c r="F210" s="4" t="s">
        <v>128</v>
      </c>
      <c r="G210" s="4" t="s">
        <v>129</v>
      </c>
      <c r="H210" s="4" t="s">
        <v>440</v>
      </c>
      <c r="I210" s="11"/>
      <c r="J210" s="11"/>
      <c r="K210" s="11"/>
      <c r="L210" s="10">
        <v>81.2</v>
      </c>
      <c r="M210" s="11"/>
      <c r="N210" s="11"/>
      <c r="O210" s="11"/>
      <c r="P210" s="11"/>
      <c r="Q210" s="11"/>
      <c r="R210" s="11"/>
      <c r="S210" s="11"/>
      <c r="T210" s="11"/>
      <c r="U210" s="139">
        <f t="shared" si="15"/>
        <v>81.2</v>
      </c>
      <c r="V210" s="38"/>
      <c r="W210" s="127" t="str">
        <f t="shared" si="16"/>
        <v>520101505912</v>
      </c>
      <c r="X210" s="132">
        <f>VLOOKUP(W210,Factors!$F$4:$H$6200,3,FALSE)</f>
        <v>0.10960000000000003</v>
      </c>
      <c r="Y210" s="127" t="str">
        <f>VLOOKUP(W210,Factors!$F$4:$H$6200,2,FALSE)</f>
        <v>3-factor</v>
      </c>
      <c r="Z210" s="129">
        <f t="shared" si="17"/>
        <v>8.8995200000000025</v>
      </c>
      <c r="AA210" s="129">
        <f t="shared" si="18"/>
        <v>72.300479999999993</v>
      </c>
      <c r="AB210" s="129">
        <f t="shared" si="19"/>
        <v>81.199999999999989</v>
      </c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</row>
    <row r="211" spans="1:62" s="126" customFormat="1" ht="15.75" thickBot="1" x14ac:dyDescent="0.3">
      <c r="A211" s="141" t="s">
        <v>891</v>
      </c>
      <c r="B211" s="4" t="s">
        <v>926</v>
      </c>
      <c r="C211" s="4" t="s">
        <v>927</v>
      </c>
      <c r="D211" s="4" t="s">
        <v>894</v>
      </c>
      <c r="E211" s="4" t="s">
        <v>895</v>
      </c>
      <c r="F211" s="4" t="s">
        <v>132</v>
      </c>
      <c r="G211" s="4" t="s">
        <v>133</v>
      </c>
      <c r="H211" s="4" t="s">
        <v>440</v>
      </c>
      <c r="I211" s="7"/>
      <c r="J211" s="7"/>
      <c r="K211" s="8">
        <v>610.20000000000005</v>
      </c>
      <c r="L211" s="7"/>
      <c r="M211" s="7"/>
      <c r="N211" s="7"/>
      <c r="O211" s="7"/>
      <c r="P211" s="7"/>
      <c r="Q211" s="7"/>
      <c r="R211" s="7"/>
      <c r="S211" s="8">
        <v>118.45</v>
      </c>
      <c r="T211" s="7"/>
      <c r="U211" s="139">
        <f t="shared" si="15"/>
        <v>728.65000000000009</v>
      </c>
      <c r="V211" s="38"/>
      <c r="W211" s="127" t="str">
        <f t="shared" si="16"/>
        <v>520101505912</v>
      </c>
      <c r="X211" s="132">
        <f>VLOOKUP(W211,Factors!$F$4:$H$6200,3,FALSE)</f>
        <v>0.10960000000000003</v>
      </c>
      <c r="Y211" s="127" t="str">
        <f>VLOOKUP(W211,Factors!$F$4:$H$6200,2,FALSE)</f>
        <v>3-factor</v>
      </c>
      <c r="Z211" s="129">
        <f t="shared" si="17"/>
        <v>79.860040000000026</v>
      </c>
      <c r="AA211" s="129">
        <f t="shared" si="18"/>
        <v>648.78996000000006</v>
      </c>
      <c r="AB211" s="129">
        <f t="shared" si="19"/>
        <v>728.65000000000009</v>
      </c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</row>
    <row r="212" spans="1:62" s="126" customFormat="1" ht="15.75" thickBot="1" x14ac:dyDescent="0.3">
      <c r="A212" s="141" t="s">
        <v>891</v>
      </c>
      <c r="B212" s="4" t="s">
        <v>926</v>
      </c>
      <c r="C212" s="4" t="s">
        <v>927</v>
      </c>
      <c r="D212" s="4" t="s">
        <v>894</v>
      </c>
      <c r="E212" s="4" t="s">
        <v>895</v>
      </c>
      <c r="F212" s="4" t="s">
        <v>98</v>
      </c>
      <c r="G212" s="4" t="s">
        <v>99</v>
      </c>
      <c r="H212" s="4" t="s">
        <v>440</v>
      </c>
      <c r="I212" s="11"/>
      <c r="J212" s="11"/>
      <c r="K212" s="11"/>
      <c r="L212" s="11"/>
      <c r="M212" s="11"/>
      <c r="N212" s="11"/>
      <c r="O212" s="11"/>
      <c r="P212" s="11"/>
      <c r="Q212" s="11"/>
      <c r="R212" s="10">
        <v>118.45</v>
      </c>
      <c r="S212" s="10">
        <v>-118.45</v>
      </c>
      <c r="T212" s="11"/>
      <c r="U212" s="139">
        <f t="shared" si="15"/>
        <v>0</v>
      </c>
      <c r="V212" s="38"/>
      <c r="W212" s="127" t="str">
        <f t="shared" si="16"/>
        <v>520101505912</v>
      </c>
      <c r="X212" s="132">
        <f>VLOOKUP(W212,Factors!$F$4:$H$6200,3,FALSE)</f>
        <v>0.10960000000000003</v>
      </c>
      <c r="Y212" s="127" t="str">
        <f>VLOOKUP(W212,Factors!$F$4:$H$6200,2,FALSE)</f>
        <v>3-factor</v>
      </c>
      <c r="Z212" s="129">
        <f t="shared" si="17"/>
        <v>0</v>
      </c>
      <c r="AA212" s="129">
        <f t="shared" si="18"/>
        <v>0</v>
      </c>
      <c r="AB212" s="129">
        <f t="shared" si="19"/>
        <v>0</v>
      </c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</row>
    <row r="213" spans="1:62" s="126" customFormat="1" ht="15.75" thickBot="1" x14ac:dyDescent="0.3">
      <c r="A213" s="141" t="s">
        <v>891</v>
      </c>
      <c r="B213" s="4" t="s">
        <v>926</v>
      </c>
      <c r="C213" s="4" t="s">
        <v>927</v>
      </c>
      <c r="D213" s="4" t="s">
        <v>894</v>
      </c>
      <c r="E213" s="4" t="s">
        <v>895</v>
      </c>
      <c r="F213" s="4" t="s">
        <v>235</v>
      </c>
      <c r="G213" s="4" t="s">
        <v>236</v>
      </c>
      <c r="H213" s="4" t="s">
        <v>440</v>
      </c>
      <c r="I213" s="7"/>
      <c r="J213" s="7"/>
      <c r="K213" s="7"/>
      <c r="L213" s="7"/>
      <c r="M213" s="7"/>
      <c r="N213" s="8">
        <v>135</v>
      </c>
      <c r="O213" s="7"/>
      <c r="P213" s="7"/>
      <c r="Q213" s="7"/>
      <c r="R213" s="7"/>
      <c r="S213" s="7"/>
      <c r="T213" s="7"/>
      <c r="U213" s="139">
        <f t="shared" si="15"/>
        <v>135</v>
      </c>
      <c r="V213" s="38"/>
      <c r="W213" s="127" t="str">
        <f t="shared" si="16"/>
        <v>520101505912</v>
      </c>
      <c r="X213" s="132">
        <f>VLOOKUP(W213,Factors!$F$4:$H$6200,3,FALSE)</f>
        <v>0.10960000000000003</v>
      </c>
      <c r="Y213" s="127" t="str">
        <f>VLOOKUP(W213,Factors!$F$4:$H$6200,2,FALSE)</f>
        <v>3-factor</v>
      </c>
      <c r="Z213" s="129">
        <f t="shared" si="17"/>
        <v>14.796000000000005</v>
      </c>
      <c r="AA213" s="129">
        <f t="shared" si="18"/>
        <v>120.20399999999999</v>
      </c>
      <c r="AB213" s="129">
        <f t="shared" si="19"/>
        <v>135</v>
      </c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</row>
    <row r="214" spans="1:62" s="131" customFormat="1" ht="15.75" thickBot="1" x14ac:dyDescent="0.3">
      <c r="A214" s="141" t="s">
        <v>891</v>
      </c>
      <c r="B214" s="4" t="s">
        <v>926</v>
      </c>
      <c r="C214" s="4" t="s">
        <v>927</v>
      </c>
      <c r="D214" s="4" t="s">
        <v>894</v>
      </c>
      <c r="E214" s="4" t="s">
        <v>895</v>
      </c>
      <c r="F214" s="4" t="s">
        <v>82</v>
      </c>
      <c r="G214" s="4" t="s">
        <v>83</v>
      </c>
      <c r="H214" s="4" t="s">
        <v>440</v>
      </c>
      <c r="I214" s="10">
        <v>9.0500000000000007</v>
      </c>
      <c r="J214" s="10">
        <v>5.4</v>
      </c>
      <c r="K214" s="10">
        <v>31.16</v>
      </c>
      <c r="L214" s="11"/>
      <c r="M214" s="10">
        <v>9.5</v>
      </c>
      <c r="N214" s="10">
        <v>4.5</v>
      </c>
      <c r="O214" s="11"/>
      <c r="P214" s="11"/>
      <c r="Q214" s="11"/>
      <c r="R214" s="11"/>
      <c r="S214" s="11"/>
      <c r="T214" s="11"/>
      <c r="U214" s="139">
        <f t="shared" si="15"/>
        <v>59.61</v>
      </c>
      <c r="V214" s="38"/>
      <c r="W214" s="127" t="str">
        <f t="shared" si="16"/>
        <v>520101505912</v>
      </c>
      <c r="X214" s="132">
        <f>VLOOKUP(W214,Factors!$F$4:$H$6200,3,FALSE)</f>
        <v>0.10960000000000003</v>
      </c>
      <c r="Y214" s="127" t="str">
        <f>VLOOKUP(W214,Factors!$F$4:$H$6200,2,FALSE)</f>
        <v>3-factor</v>
      </c>
      <c r="Z214" s="129">
        <f t="shared" si="17"/>
        <v>6.5332560000000015</v>
      </c>
      <c r="AA214" s="129">
        <f t="shared" si="18"/>
        <v>53.076743999999998</v>
      </c>
      <c r="AB214" s="129">
        <f t="shared" si="19"/>
        <v>59.61</v>
      </c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  <c r="BD214" s="134"/>
      <c r="BE214" s="134"/>
      <c r="BF214" s="134"/>
      <c r="BG214" s="134"/>
      <c r="BH214" s="134"/>
      <c r="BI214" s="134"/>
      <c r="BJ214" s="134"/>
    </row>
    <row r="215" spans="1:62" s="126" customFormat="1" ht="15.75" thickBot="1" x14ac:dyDescent="0.3">
      <c r="A215" s="141" t="s">
        <v>891</v>
      </c>
      <c r="B215" s="4" t="s">
        <v>926</v>
      </c>
      <c r="C215" s="4" t="s">
        <v>927</v>
      </c>
      <c r="D215" s="4" t="s">
        <v>894</v>
      </c>
      <c r="E215" s="4" t="s">
        <v>895</v>
      </c>
      <c r="F215" s="4" t="s">
        <v>84</v>
      </c>
      <c r="G215" s="4" t="s">
        <v>85</v>
      </c>
      <c r="H215" s="4" t="s">
        <v>440</v>
      </c>
      <c r="I215" s="7"/>
      <c r="J215" s="7"/>
      <c r="K215" s="8">
        <v>11.44</v>
      </c>
      <c r="L215" s="7"/>
      <c r="M215" s="7"/>
      <c r="N215" s="7"/>
      <c r="O215" s="7"/>
      <c r="P215" s="7"/>
      <c r="Q215" s="7"/>
      <c r="R215" s="7"/>
      <c r="S215" s="7"/>
      <c r="T215" s="7"/>
      <c r="U215" s="139">
        <f t="shared" si="15"/>
        <v>11.44</v>
      </c>
      <c r="V215" s="38"/>
      <c r="W215" s="127" t="str">
        <f t="shared" si="16"/>
        <v>520101505912</v>
      </c>
      <c r="X215" s="132">
        <f>VLOOKUP(W215,Factors!$F$4:$H$6200,3,FALSE)</f>
        <v>0.10960000000000003</v>
      </c>
      <c r="Y215" s="127" t="str">
        <f>VLOOKUP(W215,Factors!$F$4:$H$6200,2,FALSE)</f>
        <v>3-factor</v>
      </c>
      <c r="Z215" s="129">
        <f t="shared" si="17"/>
        <v>1.2538240000000003</v>
      </c>
      <c r="AA215" s="129">
        <f t="shared" si="18"/>
        <v>10.186176</v>
      </c>
      <c r="AB215" s="129">
        <f t="shared" si="19"/>
        <v>11.44</v>
      </c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</row>
    <row r="216" spans="1:62" s="126" customFormat="1" ht="15.75" thickBot="1" x14ac:dyDescent="0.3">
      <c r="A216" s="141" t="s">
        <v>891</v>
      </c>
      <c r="B216" s="4" t="s">
        <v>926</v>
      </c>
      <c r="C216" s="4" t="s">
        <v>927</v>
      </c>
      <c r="D216" s="4" t="s">
        <v>894</v>
      </c>
      <c r="E216" s="4" t="s">
        <v>895</v>
      </c>
      <c r="F216" s="4" t="s">
        <v>162</v>
      </c>
      <c r="G216" s="4" t="s">
        <v>163</v>
      </c>
      <c r="H216" s="4" t="s">
        <v>440</v>
      </c>
      <c r="I216" s="10">
        <v>374.65</v>
      </c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39">
        <f t="shared" si="15"/>
        <v>374.65</v>
      </c>
      <c r="V216" s="38"/>
      <c r="W216" s="127" t="str">
        <f t="shared" si="16"/>
        <v>520101505912</v>
      </c>
      <c r="X216" s="132">
        <f>VLOOKUP(W216,Factors!$F$4:$H$6200,3,FALSE)</f>
        <v>0.10960000000000003</v>
      </c>
      <c r="Y216" s="127" t="str">
        <f>VLOOKUP(W216,Factors!$F$4:$H$6200,2,FALSE)</f>
        <v>3-factor</v>
      </c>
      <c r="Z216" s="129">
        <f t="shared" si="17"/>
        <v>41.061640000000011</v>
      </c>
      <c r="AA216" s="129">
        <f t="shared" si="18"/>
        <v>333.58835999999997</v>
      </c>
      <c r="AB216" s="129">
        <f t="shared" si="19"/>
        <v>374.65</v>
      </c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</row>
    <row r="217" spans="1:62" s="126" customFormat="1" ht="15.75" thickBot="1" x14ac:dyDescent="0.3">
      <c r="A217" s="141" t="s">
        <v>891</v>
      </c>
      <c r="B217" s="4" t="s">
        <v>926</v>
      </c>
      <c r="C217" s="4" t="s">
        <v>927</v>
      </c>
      <c r="D217" s="4" t="s">
        <v>894</v>
      </c>
      <c r="E217" s="4" t="s">
        <v>895</v>
      </c>
      <c r="F217" s="4" t="s">
        <v>76</v>
      </c>
      <c r="G217" s="4" t="s">
        <v>77</v>
      </c>
      <c r="H217" s="4" t="s">
        <v>440</v>
      </c>
      <c r="I217" s="8">
        <v>1160.73</v>
      </c>
      <c r="J217" s="8">
        <v>1547.64</v>
      </c>
      <c r="K217" s="8">
        <v>2034.86</v>
      </c>
      <c r="L217" s="8">
        <v>1548.26</v>
      </c>
      <c r="M217" s="8">
        <v>1720.2</v>
      </c>
      <c r="N217" s="8">
        <v>2014.36</v>
      </c>
      <c r="O217" s="8">
        <v>2063.6</v>
      </c>
      <c r="P217" s="8">
        <v>1429.78</v>
      </c>
      <c r="Q217" s="8">
        <v>1886.72</v>
      </c>
      <c r="R217" s="8">
        <v>2063.6</v>
      </c>
      <c r="S217" s="8">
        <v>1680.36</v>
      </c>
      <c r="T217" s="8">
        <v>1886.72</v>
      </c>
      <c r="U217" s="139">
        <f t="shared" si="15"/>
        <v>21036.83</v>
      </c>
      <c r="V217" s="38"/>
      <c r="W217" s="127" t="str">
        <f t="shared" si="16"/>
        <v>520101505912</v>
      </c>
      <c r="X217" s="132">
        <f>VLOOKUP(W217,Factors!$F$4:$H$6200,3,FALSE)</f>
        <v>0.10960000000000003</v>
      </c>
      <c r="Y217" s="127" t="str">
        <f>VLOOKUP(W217,Factors!$F$4:$H$6200,2,FALSE)</f>
        <v>3-factor</v>
      </c>
      <c r="Z217" s="129">
        <f t="shared" si="17"/>
        <v>2305.6365680000008</v>
      </c>
      <c r="AA217" s="129">
        <f t="shared" si="18"/>
        <v>18731.193432</v>
      </c>
      <c r="AB217" s="129">
        <f t="shared" si="19"/>
        <v>21036.83</v>
      </c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</row>
    <row r="218" spans="1:62" s="126" customFormat="1" ht="15.75" thickBot="1" x14ac:dyDescent="0.3">
      <c r="A218" s="141" t="s">
        <v>891</v>
      </c>
      <c r="B218" s="4" t="s">
        <v>926</v>
      </c>
      <c r="C218" s="4" t="s">
        <v>927</v>
      </c>
      <c r="D218" s="4" t="s">
        <v>892</v>
      </c>
      <c r="E218" s="4" t="s">
        <v>893</v>
      </c>
      <c r="F218" s="4" t="s">
        <v>132</v>
      </c>
      <c r="G218" s="4" t="s">
        <v>133</v>
      </c>
      <c r="H218" s="4" t="s">
        <v>781</v>
      </c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0">
        <v>2.2999999999999998</v>
      </c>
      <c r="T218" s="11"/>
      <c r="U218" s="139">
        <f t="shared" si="15"/>
        <v>2.2999999999999998</v>
      </c>
      <c r="V218" s="38"/>
      <c r="W218" s="127" t="str">
        <f t="shared" si="16"/>
        <v>520105015912</v>
      </c>
      <c r="X218" s="132">
        <f>VLOOKUP(W218,Factors!$F$4:$H$6200,3,FALSE)</f>
        <v>0.10960000000000003</v>
      </c>
      <c r="Y218" s="127" t="str">
        <f>VLOOKUP(W218,Factors!$F$4:$H$6200,2,FALSE)</f>
        <v>3-factor</v>
      </c>
      <c r="Z218" s="129">
        <f t="shared" si="17"/>
        <v>0.25208000000000003</v>
      </c>
      <c r="AA218" s="129">
        <f t="shared" si="18"/>
        <v>2.04792</v>
      </c>
      <c r="AB218" s="129">
        <f t="shared" si="19"/>
        <v>2.2999999999999998</v>
      </c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</row>
    <row r="219" spans="1:62" s="126" customFormat="1" ht="15.75" thickBot="1" x14ac:dyDescent="0.3">
      <c r="A219" s="141" t="s">
        <v>891</v>
      </c>
      <c r="B219" s="4" t="s">
        <v>926</v>
      </c>
      <c r="C219" s="4" t="s">
        <v>927</v>
      </c>
      <c r="D219" s="4" t="s">
        <v>892</v>
      </c>
      <c r="E219" s="4" t="s">
        <v>893</v>
      </c>
      <c r="F219" s="4" t="s">
        <v>98</v>
      </c>
      <c r="G219" s="4" t="s">
        <v>99</v>
      </c>
      <c r="H219" s="4" t="s">
        <v>781</v>
      </c>
      <c r="I219" s="7"/>
      <c r="J219" s="7"/>
      <c r="K219" s="7"/>
      <c r="L219" s="7"/>
      <c r="M219" s="7"/>
      <c r="N219" s="7"/>
      <c r="O219" s="7"/>
      <c r="P219" s="7"/>
      <c r="Q219" s="7"/>
      <c r="R219" s="8">
        <v>152.19999999999999</v>
      </c>
      <c r="S219" s="8">
        <v>-152.19999999999999</v>
      </c>
      <c r="T219" s="7"/>
      <c r="U219" s="139">
        <f t="shared" si="15"/>
        <v>0</v>
      </c>
      <c r="V219" s="38"/>
      <c r="W219" s="127" t="str">
        <f t="shared" si="16"/>
        <v>520105015912</v>
      </c>
      <c r="X219" s="132">
        <f>VLOOKUP(W219,Factors!$F$4:$H$6200,3,FALSE)</f>
        <v>0.10960000000000003</v>
      </c>
      <c r="Y219" s="127" t="str">
        <f>VLOOKUP(W219,Factors!$F$4:$H$6200,2,FALSE)</f>
        <v>3-factor</v>
      </c>
      <c r="Z219" s="129">
        <f t="shared" si="17"/>
        <v>0</v>
      </c>
      <c r="AA219" s="129">
        <f t="shared" si="18"/>
        <v>0</v>
      </c>
      <c r="AB219" s="129">
        <f t="shared" si="19"/>
        <v>0</v>
      </c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</row>
    <row r="220" spans="1:62" s="126" customFormat="1" ht="15.75" thickBot="1" x14ac:dyDescent="0.3">
      <c r="A220" s="141" t="s">
        <v>891</v>
      </c>
      <c r="B220" s="4" t="s">
        <v>889</v>
      </c>
      <c r="C220" s="4" t="s">
        <v>890</v>
      </c>
      <c r="D220" s="4" t="s">
        <v>894</v>
      </c>
      <c r="E220" s="4" t="s">
        <v>895</v>
      </c>
      <c r="F220" s="4" t="s">
        <v>134</v>
      </c>
      <c r="G220" s="4" t="s">
        <v>135</v>
      </c>
      <c r="H220" s="4" t="s">
        <v>440</v>
      </c>
      <c r="I220" s="11"/>
      <c r="J220" s="10">
        <v>15000</v>
      </c>
      <c r="K220" s="10">
        <v>-15000</v>
      </c>
      <c r="L220" s="11"/>
      <c r="M220" s="11"/>
      <c r="N220" s="11"/>
      <c r="O220" s="11"/>
      <c r="P220" s="11"/>
      <c r="Q220" s="11"/>
      <c r="R220" s="11"/>
      <c r="S220" s="11"/>
      <c r="T220" s="11"/>
      <c r="U220" s="139">
        <f t="shared" si="15"/>
        <v>0</v>
      </c>
      <c r="V220" s="38"/>
      <c r="W220" s="127" t="str">
        <f t="shared" si="16"/>
        <v>520201505912</v>
      </c>
      <c r="X220" s="132">
        <f>VLOOKUP(W220,Factors!$F$4:$H$6200,3,FALSE)</f>
        <v>0.10960000000000003</v>
      </c>
      <c r="Y220" s="127" t="str">
        <f>VLOOKUP(W220,Factors!$F$4:$H$6200,2,FALSE)</f>
        <v>3-factor</v>
      </c>
      <c r="Z220" s="129">
        <f t="shared" si="17"/>
        <v>0</v>
      </c>
      <c r="AA220" s="129">
        <f t="shared" si="18"/>
        <v>0</v>
      </c>
      <c r="AB220" s="129">
        <f t="shared" si="19"/>
        <v>0</v>
      </c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  <c r="BD220" s="134"/>
      <c r="BE220" s="134"/>
      <c r="BF220" s="134"/>
      <c r="BG220" s="134"/>
      <c r="BH220" s="134"/>
      <c r="BI220" s="134"/>
      <c r="BJ220" s="134"/>
    </row>
    <row r="221" spans="1:62" s="126" customFormat="1" ht="15.75" thickBot="1" x14ac:dyDescent="0.3">
      <c r="A221" s="141" t="s">
        <v>891</v>
      </c>
      <c r="B221" s="4" t="s">
        <v>889</v>
      </c>
      <c r="C221" s="4" t="s">
        <v>890</v>
      </c>
      <c r="D221" s="4" t="s">
        <v>894</v>
      </c>
      <c r="E221" s="4" t="s">
        <v>895</v>
      </c>
      <c r="F221" s="4" t="s">
        <v>102</v>
      </c>
      <c r="G221" s="4" t="s">
        <v>103</v>
      </c>
      <c r="H221" s="4" t="s">
        <v>440</v>
      </c>
      <c r="I221" s="7"/>
      <c r="J221" s="7"/>
      <c r="K221" s="7"/>
      <c r="L221" s="7"/>
      <c r="M221" s="8">
        <v>59.14</v>
      </c>
      <c r="N221" s="7"/>
      <c r="O221" s="7"/>
      <c r="P221" s="7"/>
      <c r="Q221" s="7"/>
      <c r="R221" s="7"/>
      <c r="S221" s="7"/>
      <c r="T221" s="7"/>
      <c r="U221" s="139">
        <f t="shared" si="15"/>
        <v>59.14</v>
      </c>
      <c r="V221" s="38"/>
      <c r="W221" s="127" t="str">
        <f t="shared" si="16"/>
        <v>520201505912</v>
      </c>
      <c r="X221" s="132">
        <f>VLOOKUP(W221,Factors!$F$4:$H$6200,3,FALSE)</f>
        <v>0.10960000000000003</v>
      </c>
      <c r="Y221" s="127" t="str">
        <f>VLOOKUP(W221,Factors!$F$4:$H$6200,2,FALSE)</f>
        <v>3-factor</v>
      </c>
      <c r="Z221" s="129">
        <f t="shared" si="17"/>
        <v>6.4817440000000017</v>
      </c>
      <c r="AA221" s="129">
        <f t="shared" si="18"/>
        <v>52.658256000000002</v>
      </c>
      <c r="AB221" s="129">
        <f t="shared" si="19"/>
        <v>59.14</v>
      </c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/>
      <c r="BI221" s="134"/>
      <c r="BJ221" s="134"/>
    </row>
    <row r="222" spans="1:62" s="126" customFormat="1" ht="15.75" thickBot="1" x14ac:dyDescent="0.3">
      <c r="A222" s="141" t="s">
        <v>891</v>
      </c>
      <c r="B222" s="4" t="s">
        <v>889</v>
      </c>
      <c r="C222" s="4" t="s">
        <v>890</v>
      </c>
      <c r="D222" s="4" t="s">
        <v>894</v>
      </c>
      <c r="E222" s="4" t="s">
        <v>895</v>
      </c>
      <c r="F222" s="4" t="s">
        <v>84</v>
      </c>
      <c r="G222" s="4" t="s">
        <v>85</v>
      </c>
      <c r="H222" s="4" t="s">
        <v>440</v>
      </c>
      <c r="I222" s="11"/>
      <c r="J222" s="11"/>
      <c r="K222" s="11"/>
      <c r="L222" s="11"/>
      <c r="M222" s="10">
        <v>99.11</v>
      </c>
      <c r="N222" s="11"/>
      <c r="O222" s="11"/>
      <c r="P222" s="11"/>
      <c r="Q222" s="11"/>
      <c r="R222" s="11"/>
      <c r="S222" s="11"/>
      <c r="T222" s="11"/>
      <c r="U222" s="139">
        <f t="shared" si="15"/>
        <v>99.11</v>
      </c>
      <c r="V222" s="38"/>
      <c r="W222" s="127" t="str">
        <f t="shared" si="16"/>
        <v>520201505912</v>
      </c>
      <c r="X222" s="132">
        <f>VLOOKUP(W222,Factors!$F$4:$H$6200,3,FALSE)</f>
        <v>0.10960000000000003</v>
      </c>
      <c r="Y222" s="127" t="str">
        <f>VLOOKUP(W222,Factors!$F$4:$H$6200,2,FALSE)</f>
        <v>3-factor</v>
      </c>
      <c r="Z222" s="129">
        <f t="shared" si="17"/>
        <v>10.862456000000003</v>
      </c>
      <c r="AA222" s="129">
        <f t="shared" si="18"/>
        <v>88.247543999999991</v>
      </c>
      <c r="AB222" s="129">
        <f t="shared" si="19"/>
        <v>99.11</v>
      </c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</row>
    <row r="223" spans="1:62" s="126" customFormat="1" ht="15.75" thickBot="1" x14ac:dyDescent="0.3">
      <c r="A223" s="141" t="s">
        <v>891</v>
      </c>
      <c r="B223" s="4" t="s">
        <v>889</v>
      </c>
      <c r="C223" s="4" t="s">
        <v>890</v>
      </c>
      <c r="D223" s="4" t="s">
        <v>894</v>
      </c>
      <c r="E223" s="4" t="s">
        <v>895</v>
      </c>
      <c r="F223" s="4" t="s">
        <v>162</v>
      </c>
      <c r="G223" s="4" t="s">
        <v>163</v>
      </c>
      <c r="H223" s="4" t="s">
        <v>440</v>
      </c>
      <c r="I223" s="8">
        <v>7.49</v>
      </c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139">
        <f t="shared" si="15"/>
        <v>7.49</v>
      </c>
      <c r="V223" s="38"/>
      <c r="W223" s="127" t="str">
        <f t="shared" si="16"/>
        <v>520201505912</v>
      </c>
      <c r="X223" s="132">
        <f>VLOOKUP(W223,Factors!$F$4:$H$6200,3,FALSE)</f>
        <v>0.10960000000000003</v>
      </c>
      <c r="Y223" s="127" t="str">
        <f>VLOOKUP(W223,Factors!$F$4:$H$6200,2,FALSE)</f>
        <v>3-factor</v>
      </c>
      <c r="Z223" s="129">
        <f t="shared" si="17"/>
        <v>0.8209040000000003</v>
      </c>
      <c r="AA223" s="129">
        <f t="shared" si="18"/>
        <v>6.6690959999999997</v>
      </c>
      <c r="AB223" s="129">
        <f t="shared" si="19"/>
        <v>7.49</v>
      </c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</row>
    <row r="224" spans="1:62" s="126" customFormat="1" ht="15.75" thickBot="1" x14ac:dyDescent="0.3">
      <c r="A224" s="141" t="s">
        <v>891</v>
      </c>
      <c r="B224" s="4" t="s">
        <v>889</v>
      </c>
      <c r="C224" s="4" t="s">
        <v>890</v>
      </c>
      <c r="D224" s="4" t="s">
        <v>894</v>
      </c>
      <c r="E224" s="4" t="s">
        <v>895</v>
      </c>
      <c r="F224" s="4" t="s">
        <v>164</v>
      </c>
      <c r="G224" s="4" t="s">
        <v>165</v>
      </c>
      <c r="H224" s="4" t="s">
        <v>440</v>
      </c>
      <c r="I224" s="11"/>
      <c r="J224" s="11"/>
      <c r="K224" s="11"/>
      <c r="L224" s="11"/>
      <c r="M224" s="11"/>
      <c r="N224" s="11"/>
      <c r="O224" s="10">
        <v>-359.83</v>
      </c>
      <c r="P224" s="11"/>
      <c r="Q224" s="11"/>
      <c r="R224" s="11"/>
      <c r="S224" s="11"/>
      <c r="T224" s="11"/>
      <c r="U224" s="139">
        <f t="shared" si="15"/>
        <v>-359.83</v>
      </c>
      <c r="V224" s="38"/>
      <c r="W224" s="127" t="str">
        <f t="shared" si="16"/>
        <v>520201505912</v>
      </c>
      <c r="X224" s="132">
        <f>VLOOKUP(W224,Factors!$F$4:$H$6200,3,FALSE)</f>
        <v>0.10960000000000003</v>
      </c>
      <c r="Y224" s="127" t="str">
        <f>VLOOKUP(W224,Factors!$F$4:$H$6200,2,FALSE)</f>
        <v>3-factor</v>
      </c>
      <c r="Z224" s="129">
        <f t="shared" si="17"/>
        <v>-39.437368000000006</v>
      </c>
      <c r="AA224" s="129">
        <f t="shared" si="18"/>
        <v>-320.39263199999999</v>
      </c>
      <c r="AB224" s="129">
        <f t="shared" si="19"/>
        <v>-359.83</v>
      </c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</row>
    <row r="225" spans="1:62" s="126" customFormat="1" ht="15.75" thickBot="1" x14ac:dyDescent="0.3">
      <c r="A225" s="141" t="s">
        <v>891</v>
      </c>
      <c r="B225" s="4" t="s">
        <v>889</v>
      </c>
      <c r="C225" s="4" t="s">
        <v>890</v>
      </c>
      <c r="D225" s="4" t="s">
        <v>894</v>
      </c>
      <c r="E225" s="4" t="s">
        <v>895</v>
      </c>
      <c r="F225" s="4" t="s">
        <v>86</v>
      </c>
      <c r="G225" s="4" t="s">
        <v>87</v>
      </c>
      <c r="H225" s="4" t="s">
        <v>440</v>
      </c>
      <c r="I225" s="7"/>
      <c r="J225" s="7"/>
      <c r="K225" s="7"/>
      <c r="L225" s="7"/>
      <c r="M225" s="8">
        <v>1308.08</v>
      </c>
      <c r="N225" s="7"/>
      <c r="O225" s="7"/>
      <c r="P225" s="7"/>
      <c r="Q225" s="7"/>
      <c r="R225" s="7"/>
      <c r="S225" s="7"/>
      <c r="T225" s="7"/>
      <c r="U225" s="139">
        <f t="shared" si="15"/>
        <v>1308.08</v>
      </c>
      <c r="V225" s="38"/>
      <c r="W225" s="127" t="str">
        <f t="shared" si="16"/>
        <v>520201505912</v>
      </c>
      <c r="X225" s="132">
        <f>VLOOKUP(W225,Factors!$F$4:$H$6200,3,FALSE)</f>
        <v>0.10960000000000003</v>
      </c>
      <c r="Y225" s="127" t="str">
        <f>VLOOKUP(W225,Factors!$F$4:$H$6200,2,FALSE)</f>
        <v>3-factor</v>
      </c>
      <c r="Z225" s="129">
        <f t="shared" si="17"/>
        <v>143.36556800000002</v>
      </c>
      <c r="AA225" s="129">
        <f t="shared" si="18"/>
        <v>1164.714432</v>
      </c>
      <c r="AB225" s="129">
        <f t="shared" si="19"/>
        <v>1308.08</v>
      </c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</row>
    <row r="226" spans="1:62" s="126" customFormat="1" ht="15.75" thickBot="1" x14ac:dyDescent="0.3">
      <c r="A226" s="141" t="s">
        <v>891</v>
      </c>
      <c r="B226" s="4" t="s">
        <v>889</v>
      </c>
      <c r="C226" s="4" t="s">
        <v>890</v>
      </c>
      <c r="D226" s="4" t="s">
        <v>892</v>
      </c>
      <c r="E226" s="4" t="s">
        <v>893</v>
      </c>
      <c r="F226" s="4" t="s">
        <v>98</v>
      </c>
      <c r="G226" s="4" t="s">
        <v>99</v>
      </c>
      <c r="H226" s="4" t="s">
        <v>781</v>
      </c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8">
        <v>137.4</v>
      </c>
      <c r="U226" s="139">
        <f t="shared" si="15"/>
        <v>137.4</v>
      </c>
      <c r="V226" s="38"/>
      <c r="W226" s="127" t="str">
        <f t="shared" si="16"/>
        <v>520205015912</v>
      </c>
      <c r="X226" s="132">
        <f>VLOOKUP(W226,Factors!$F$4:$H$6200,3,FALSE)</f>
        <v>0.11529999999999996</v>
      </c>
      <c r="Y226" s="127" t="str">
        <f>VLOOKUP(W226,Factors!$F$4:$H$6200,2,FALSE)</f>
        <v>Customers-All</v>
      </c>
      <c r="Z226" s="129">
        <f t="shared" si="17"/>
        <v>15.842219999999996</v>
      </c>
      <c r="AA226" s="129">
        <f t="shared" si="18"/>
        <v>121.55778000000001</v>
      </c>
      <c r="AB226" s="129">
        <f t="shared" si="19"/>
        <v>137.4</v>
      </c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  <c r="BD226" s="134"/>
      <c r="BE226" s="134"/>
      <c r="BF226" s="134"/>
      <c r="BG226" s="134"/>
      <c r="BH226" s="134"/>
      <c r="BI226" s="134"/>
      <c r="BJ226" s="134"/>
    </row>
    <row r="227" spans="1:62" s="126" customFormat="1" ht="15.75" thickBot="1" x14ac:dyDescent="0.3">
      <c r="A227" s="141" t="s">
        <v>891</v>
      </c>
      <c r="B227" s="4" t="s">
        <v>1230</v>
      </c>
      <c r="C227" s="4" t="s">
        <v>1231</v>
      </c>
      <c r="D227" s="4" t="s">
        <v>894</v>
      </c>
      <c r="E227" s="4" t="s">
        <v>895</v>
      </c>
      <c r="F227" s="4" t="s">
        <v>98</v>
      </c>
      <c r="G227" s="4" t="s">
        <v>99</v>
      </c>
      <c r="H227" s="4" t="s">
        <v>440</v>
      </c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0">
        <v>240</v>
      </c>
      <c r="U227" s="139">
        <f t="shared" si="15"/>
        <v>240</v>
      </c>
      <c r="V227" s="38"/>
      <c r="W227" s="127" t="str">
        <f t="shared" si="16"/>
        <v>550101505912</v>
      </c>
      <c r="X227" s="132">
        <f>VLOOKUP(W227,Factors!$F$4:$H$6200,3,FALSE)</f>
        <v>0.10960000000000003</v>
      </c>
      <c r="Y227" s="127" t="str">
        <f>VLOOKUP(W227,Factors!$F$4:$H$6200,2,FALSE)</f>
        <v>3-Factor</v>
      </c>
      <c r="Z227" s="129">
        <f t="shared" si="17"/>
        <v>26.304000000000009</v>
      </c>
      <c r="AA227" s="129">
        <f t="shared" si="18"/>
        <v>213.696</v>
      </c>
      <c r="AB227" s="129">
        <f t="shared" si="19"/>
        <v>240</v>
      </c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/>
      <c r="BI227" s="134"/>
      <c r="BJ227" s="134"/>
    </row>
    <row r="228" spans="1:62" s="126" customFormat="1" ht="15.75" thickBot="1" x14ac:dyDescent="0.3">
      <c r="A228" s="141" t="s">
        <v>891</v>
      </c>
      <c r="B228" s="4" t="s">
        <v>1230</v>
      </c>
      <c r="C228" s="4" t="s">
        <v>1231</v>
      </c>
      <c r="D228" s="4" t="s">
        <v>894</v>
      </c>
      <c r="E228" s="4" t="s">
        <v>895</v>
      </c>
      <c r="F228" s="4" t="s">
        <v>102</v>
      </c>
      <c r="G228" s="4" t="s">
        <v>103</v>
      </c>
      <c r="H228" s="4" t="s">
        <v>440</v>
      </c>
      <c r="I228" s="7"/>
      <c r="J228" s="7"/>
      <c r="K228" s="8">
        <v>73.989999999999995</v>
      </c>
      <c r="L228" s="7"/>
      <c r="M228" s="7"/>
      <c r="N228" s="7"/>
      <c r="O228" s="7"/>
      <c r="P228" s="7"/>
      <c r="Q228" s="7"/>
      <c r="R228" s="7"/>
      <c r="S228" s="7"/>
      <c r="T228" s="7"/>
      <c r="U228" s="139">
        <f t="shared" si="15"/>
        <v>73.989999999999995</v>
      </c>
      <c r="V228" s="38"/>
      <c r="W228" s="127" t="str">
        <f t="shared" si="16"/>
        <v>550101505912</v>
      </c>
      <c r="X228" s="132">
        <f>VLOOKUP(W228,Factors!$F$4:$H$6200,3,FALSE)</f>
        <v>0.10960000000000003</v>
      </c>
      <c r="Y228" s="127" t="str">
        <f>VLOOKUP(W228,Factors!$F$4:$H$6200,2,FALSE)</f>
        <v>3-Factor</v>
      </c>
      <c r="Z228" s="129">
        <f t="shared" si="17"/>
        <v>8.1093040000000016</v>
      </c>
      <c r="AA228" s="129">
        <f t="shared" si="18"/>
        <v>65.880696</v>
      </c>
      <c r="AB228" s="129">
        <f t="shared" si="19"/>
        <v>73.990000000000009</v>
      </c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</row>
    <row r="229" spans="1:62" s="126" customFormat="1" ht="15.75" thickBot="1" x14ac:dyDescent="0.3">
      <c r="A229" s="141" t="s">
        <v>891</v>
      </c>
      <c r="B229" s="4" t="s">
        <v>1230</v>
      </c>
      <c r="C229" s="4" t="s">
        <v>1231</v>
      </c>
      <c r="D229" s="4" t="s">
        <v>894</v>
      </c>
      <c r="E229" s="4" t="s">
        <v>895</v>
      </c>
      <c r="F229" s="4" t="s">
        <v>166</v>
      </c>
      <c r="G229" s="4" t="s">
        <v>167</v>
      </c>
      <c r="H229" s="4" t="s">
        <v>440</v>
      </c>
      <c r="I229" s="11"/>
      <c r="J229" s="11"/>
      <c r="K229" s="11"/>
      <c r="L229" s="11"/>
      <c r="M229" s="11"/>
      <c r="N229" s="11"/>
      <c r="O229" s="11"/>
      <c r="P229" s="10">
        <v>4.99</v>
      </c>
      <c r="Q229" s="11"/>
      <c r="R229" s="11"/>
      <c r="S229" s="11"/>
      <c r="T229" s="11"/>
      <c r="U229" s="139">
        <f t="shared" si="15"/>
        <v>4.99</v>
      </c>
      <c r="V229" s="38"/>
      <c r="W229" s="127" t="str">
        <f t="shared" si="16"/>
        <v>550101505912</v>
      </c>
      <c r="X229" s="132">
        <f>VLOOKUP(W229,Factors!$F$4:$H$6200,3,FALSE)</f>
        <v>0.10960000000000003</v>
      </c>
      <c r="Y229" s="127" t="str">
        <f>VLOOKUP(W229,Factors!$F$4:$H$6200,2,FALSE)</f>
        <v>3-Factor</v>
      </c>
      <c r="Z229" s="129">
        <f t="shared" si="17"/>
        <v>0.54690400000000017</v>
      </c>
      <c r="AA229" s="129">
        <f t="shared" si="18"/>
        <v>4.4430959999999997</v>
      </c>
      <c r="AB229" s="129">
        <f t="shared" si="19"/>
        <v>4.99</v>
      </c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</row>
    <row r="230" spans="1:62" s="126" customFormat="1" ht="15.75" thickBot="1" x14ac:dyDescent="0.3">
      <c r="A230" s="141" t="s">
        <v>943</v>
      </c>
      <c r="B230" s="4" t="s">
        <v>89</v>
      </c>
      <c r="C230" s="4" t="s">
        <v>90</v>
      </c>
      <c r="D230" s="4" t="s">
        <v>944</v>
      </c>
      <c r="E230" s="4" t="s">
        <v>945</v>
      </c>
      <c r="F230" s="4" t="s">
        <v>102</v>
      </c>
      <c r="G230" s="4" t="s">
        <v>103</v>
      </c>
      <c r="H230" s="4" t="s">
        <v>440</v>
      </c>
      <c r="I230" s="10">
        <v>51.9</v>
      </c>
      <c r="J230" s="10">
        <v>18.95</v>
      </c>
      <c r="K230" s="10">
        <v>112.41</v>
      </c>
      <c r="L230" s="11"/>
      <c r="M230" s="11"/>
      <c r="N230" s="10">
        <v>15.59</v>
      </c>
      <c r="O230" s="11"/>
      <c r="P230" s="11"/>
      <c r="Q230" s="10">
        <v>13.75</v>
      </c>
      <c r="R230" s="11"/>
      <c r="S230" s="11"/>
      <c r="T230" s="10">
        <v>29.61</v>
      </c>
      <c r="U230" s="139">
        <f t="shared" si="15"/>
        <v>242.20999999999998</v>
      </c>
      <c r="V230" s="38"/>
      <c r="W230" s="127" t="str">
        <f t="shared" si="16"/>
        <v>111001505921</v>
      </c>
      <c r="X230" s="132">
        <f>VLOOKUP(W230,Factors!$F$4:$H$6200,3,FALSE)</f>
        <v>8.5600000000000009E-2</v>
      </c>
      <c r="Y230" s="127" t="str">
        <f>VLOOKUP(W230,Factors!$F$4:$H$6200,2,FALSE)</f>
        <v>Sendout Volumes</v>
      </c>
      <c r="Z230" s="129">
        <f t="shared" si="17"/>
        <v>20.733176</v>
      </c>
      <c r="AA230" s="129">
        <f t="shared" si="18"/>
        <v>221.47682399999997</v>
      </c>
      <c r="AB230" s="129">
        <f t="shared" si="19"/>
        <v>242.20999999999998</v>
      </c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</row>
    <row r="231" spans="1:62" s="126" customFormat="1" ht="15.75" thickBot="1" x14ac:dyDescent="0.3">
      <c r="A231" s="141" t="s">
        <v>943</v>
      </c>
      <c r="B231" s="4" t="s">
        <v>89</v>
      </c>
      <c r="C231" s="4" t="s">
        <v>90</v>
      </c>
      <c r="D231" s="4" t="s">
        <v>944</v>
      </c>
      <c r="E231" s="4" t="s">
        <v>945</v>
      </c>
      <c r="F231" s="4" t="s">
        <v>235</v>
      </c>
      <c r="G231" s="4" t="s">
        <v>236</v>
      </c>
      <c r="H231" s="4" t="s">
        <v>440</v>
      </c>
      <c r="I231" s="8">
        <v>1.75</v>
      </c>
      <c r="J231" s="8">
        <v>2.75</v>
      </c>
      <c r="K231" s="7"/>
      <c r="L231" s="7"/>
      <c r="M231" s="8">
        <v>1.75</v>
      </c>
      <c r="N231" s="7"/>
      <c r="O231" s="7"/>
      <c r="P231" s="7"/>
      <c r="Q231" s="7"/>
      <c r="R231" s="7"/>
      <c r="S231" s="7"/>
      <c r="T231" s="7"/>
      <c r="U231" s="139">
        <f t="shared" si="15"/>
        <v>6.25</v>
      </c>
      <c r="V231" s="38"/>
      <c r="W231" s="127" t="str">
        <f t="shared" si="16"/>
        <v>111001505921</v>
      </c>
      <c r="X231" s="132">
        <f>VLOOKUP(W231,Factors!$F$4:$H$6200,3,FALSE)</f>
        <v>8.5600000000000009E-2</v>
      </c>
      <c r="Y231" s="127" t="str">
        <f>VLOOKUP(W231,Factors!$F$4:$H$6200,2,FALSE)</f>
        <v>Sendout Volumes</v>
      </c>
      <c r="Z231" s="129">
        <f t="shared" si="17"/>
        <v>0.53500000000000003</v>
      </c>
      <c r="AA231" s="129">
        <f t="shared" si="18"/>
        <v>5.7149999999999999</v>
      </c>
      <c r="AB231" s="129">
        <f t="shared" si="19"/>
        <v>6.25</v>
      </c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  <c r="BD231" s="134"/>
      <c r="BE231" s="134"/>
      <c r="BF231" s="134"/>
      <c r="BG231" s="134"/>
      <c r="BH231" s="134"/>
      <c r="BI231" s="134"/>
      <c r="BJ231" s="134"/>
    </row>
    <row r="232" spans="1:62" s="131" customFormat="1" ht="15.75" thickBot="1" x14ac:dyDescent="0.3">
      <c r="A232" s="141" t="s">
        <v>943</v>
      </c>
      <c r="B232" s="4" t="s">
        <v>89</v>
      </c>
      <c r="C232" s="4" t="s">
        <v>90</v>
      </c>
      <c r="D232" s="4" t="s">
        <v>944</v>
      </c>
      <c r="E232" s="4" t="s">
        <v>945</v>
      </c>
      <c r="F232" s="4" t="s">
        <v>116</v>
      </c>
      <c r="G232" s="4" t="s">
        <v>117</v>
      </c>
      <c r="H232" s="4" t="s">
        <v>440</v>
      </c>
      <c r="I232" s="10">
        <v>75.48</v>
      </c>
      <c r="J232" s="10">
        <v>261.73</v>
      </c>
      <c r="K232" s="10">
        <v>101.35</v>
      </c>
      <c r="L232" s="10">
        <v>2.31</v>
      </c>
      <c r="M232" s="10">
        <v>194.29</v>
      </c>
      <c r="N232" s="10">
        <v>25.37</v>
      </c>
      <c r="O232" s="11"/>
      <c r="P232" s="10">
        <v>284.70999999999998</v>
      </c>
      <c r="Q232" s="10">
        <v>86.32</v>
      </c>
      <c r="R232" s="10">
        <v>107</v>
      </c>
      <c r="S232" s="11"/>
      <c r="T232" s="11"/>
      <c r="U232" s="139">
        <f t="shared" si="15"/>
        <v>1138.56</v>
      </c>
      <c r="V232" s="38"/>
      <c r="W232" s="127" t="str">
        <f t="shared" si="16"/>
        <v>111001505921</v>
      </c>
      <c r="X232" s="132">
        <f>VLOOKUP(W232,Factors!$F$4:$H$6200,3,FALSE)</f>
        <v>8.5600000000000009E-2</v>
      </c>
      <c r="Y232" s="127" t="str">
        <f>VLOOKUP(W232,Factors!$F$4:$H$6200,2,FALSE)</f>
        <v>Sendout Volumes</v>
      </c>
      <c r="Z232" s="129">
        <f t="shared" si="17"/>
        <v>97.460736000000011</v>
      </c>
      <c r="AA232" s="129">
        <f t="shared" si="18"/>
        <v>1041.0992639999999</v>
      </c>
      <c r="AB232" s="129">
        <f t="shared" si="19"/>
        <v>1138.56</v>
      </c>
      <c r="AC232" s="134"/>
      <c r="AD232" s="134"/>
      <c r="AE232" s="134"/>
      <c r="AF232" s="134"/>
      <c r="AG232" s="134"/>
      <c r="AH232" s="134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  <c r="BD232" s="134"/>
      <c r="BE232" s="134"/>
      <c r="BF232" s="134"/>
      <c r="BG232" s="134"/>
      <c r="BH232" s="134"/>
      <c r="BI232" s="134"/>
      <c r="BJ232" s="134"/>
    </row>
    <row r="233" spans="1:62" s="131" customFormat="1" ht="15.75" thickBot="1" x14ac:dyDescent="0.3">
      <c r="A233" s="141" t="s">
        <v>943</v>
      </c>
      <c r="B233" s="4" t="s">
        <v>406</v>
      </c>
      <c r="C233" s="4" t="s">
        <v>407</v>
      </c>
      <c r="D233" s="4" t="s">
        <v>944</v>
      </c>
      <c r="E233" s="4" t="s">
        <v>945</v>
      </c>
      <c r="F233" s="4" t="s">
        <v>80</v>
      </c>
      <c r="G233" s="4" t="s">
        <v>81</v>
      </c>
      <c r="H233" s="4" t="s">
        <v>440</v>
      </c>
      <c r="I233" s="8">
        <v>754</v>
      </c>
      <c r="J233" s="8">
        <v>754</v>
      </c>
      <c r="K233" s="8">
        <v>754</v>
      </c>
      <c r="L233" s="8">
        <v>754</v>
      </c>
      <c r="M233" s="8">
        <v>754</v>
      </c>
      <c r="N233" s="8">
        <v>754</v>
      </c>
      <c r="O233" s="8">
        <v>754</v>
      </c>
      <c r="P233" s="8">
        <v>754</v>
      </c>
      <c r="Q233" s="8">
        <v>754</v>
      </c>
      <c r="R233" s="8">
        <v>754</v>
      </c>
      <c r="S233" s="8">
        <v>754</v>
      </c>
      <c r="T233" s="8">
        <v>754</v>
      </c>
      <c r="U233" s="139">
        <f t="shared" si="15"/>
        <v>9048</v>
      </c>
      <c r="V233" s="38"/>
      <c r="W233" s="127" t="str">
        <f t="shared" si="16"/>
        <v>113201505921</v>
      </c>
      <c r="X233" s="132">
        <f>VLOOKUP(W233,Factors!$F$4:$H$6200,3,FALSE)</f>
        <v>0.11529999999999996</v>
      </c>
      <c r="Y233" s="127" t="str">
        <f>VLOOKUP(W233,Factors!$F$4:$H$6200,2,FALSE)</f>
        <v>Customers-All</v>
      </c>
      <c r="Z233" s="129">
        <f t="shared" si="17"/>
        <v>1043.2343999999996</v>
      </c>
      <c r="AA233" s="129">
        <f t="shared" si="18"/>
        <v>8004.7656000000006</v>
      </c>
      <c r="AB233" s="129">
        <f t="shared" si="19"/>
        <v>9048</v>
      </c>
      <c r="AC233" s="134"/>
      <c r="AD233" s="134"/>
      <c r="AE233" s="134"/>
      <c r="AF233" s="134"/>
      <c r="AG233" s="134"/>
      <c r="AH233" s="134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  <c r="BD233" s="134"/>
      <c r="BE233" s="134"/>
      <c r="BF233" s="134"/>
      <c r="BG233" s="134"/>
      <c r="BH233" s="134"/>
      <c r="BI233" s="134"/>
      <c r="BJ233" s="134"/>
    </row>
    <row r="234" spans="1:62" s="131" customFormat="1" ht="15.75" thickBot="1" x14ac:dyDescent="0.3">
      <c r="A234" s="141" t="s">
        <v>943</v>
      </c>
      <c r="B234" s="4" t="s">
        <v>406</v>
      </c>
      <c r="C234" s="4" t="s">
        <v>407</v>
      </c>
      <c r="D234" s="4" t="s">
        <v>1133</v>
      </c>
      <c r="E234" s="4" t="s">
        <v>1134</v>
      </c>
      <c r="F234" s="4" t="s">
        <v>166</v>
      </c>
      <c r="G234" s="4" t="s">
        <v>167</v>
      </c>
      <c r="H234" s="4" t="s">
        <v>1135</v>
      </c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0">
        <v>50</v>
      </c>
      <c r="T234" s="11"/>
      <c r="U234" s="139">
        <f t="shared" si="15"/>
        <v>50</v>
      </c>
      <c r="V234" s="38"/>
      <c r="W234" s="127" t="str">
        <f t="shared" si="16"/>
        <v>113201560921</v>
      </c>
      <c r="X234" s="132">
        <f>VLOOKUP(W234,Factors!$F$4:$H$6200,3,FALSE)</f>
        <v>0.11529999999999996</v>
      </c>
      <c r="Y234" s="127" t="str">
        <f>VLOOKUP(W234,Factors!$F$4:$H$6200,2,FALSE)</f>
        <v>Customers-All</v>
      </c>
      <c r="Z234" s="129">
        <f t="shared" si="17"/>
        <v>5.7649999999999979</v>
      </c>
      <c r="AA234" s="129">
        <f t="shared" si="18"/>
        <v>44.234999999999999</v>
      </c>
      <c r="AB234" s="129">
        <f t="shared" si="19"/>
        <v>50</v>
      </c>
      <c r="AC234" s="134"/>
      <c r="AD234" s="134"/>
      <c r="AE234" s="134"/>
      <c r="AF234" s="134"/>
      <c r="AG234" s="134"/>
      <c r="AH234" s="134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  <c r="BD234" s="134"/>
      <c r="BE234" s="134"/>
      <c r="BF234" s="134"/>
      <c r="BG234" s="134"/>
      <c r="BH234" s="134"/>
      <c r="BI234" s="134"/>
      <c r="BJ234" s="134"/>
    </row>
    <row r="235" spans="1:62" s="131" customFormat="1" ht="15.75" thickBot="1" x14ac:dyDescent="0.3">
      <c r="A235" s="141" t="s">
        <v>943</v>
      </c>
      <c r="B235" s="4" t="s">
        <v>406</v>
      </c>
      <c r="C235" s="4" t="s">
        <v>407</v>
      </c>
      <c r="D235" s="4" t="s">
        <v>1133</v>
      </c>
      <c r="E235" s="4" t="s">
        <v>1134</v>
      </c>
      <c r="F235" s="4" t="s">
        <v>168</v>
      </c>
      <c r="G235" s="4" t="s">
        <v>169</v>
      </c>
      <c r="H235" s="4" t="s">
        <v>1135</v>
      </c>
      <c r="I235" s="8">
        <v>112.5</v>
      </c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139">
        <f t="shared" si="15"/>
        <v>112.5</v>
      </c>
      <c r="V235" s="38"/>
      <c r="W235" s="127" t="str">
        <f t="shared" si="16"/>
        <v>113201560921</v>
      </c>
      <c r="X235" s="132">
        <f>VLOOKUP(W235,Factors!$F$4:$H$6200,3,FALSE)</f>
        <v>0.11529999999999996</v>
      </c>
      <c r="Y235" s="127" t="str">
        <f>VLOOKUP(W235,Factors!$F$4:$H$6200,2,FALSE)</f>
        <v>Customers-All</v>
      </c>
      <c r="Z235" s="129">
        <f t="shared" si="17"/>
        <v>12.971249999999996</v>
      </c>
      <c r="AA235" s="129">
        <f t="shared" si="18"/>
        <v>99.528750000000002</v>
      </c>
      <c r="AB235" s="129">
        <f t="shared" si="19"/>
        <v>112.5</v>
      </c>
      <c r="AC235" s="134"/>
      <c r="AD235" s="134"/>
      <c r="AE235" s="134"/>
      <c r="AF235" s="134"/>
      <c r="AG235" s="134"/>
      <c r="AH235" s="134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  <c r="BD235" s="134"/>
      <c r="BE235" s="134"/>
      <c r="BF235" s="134"/>
      <c r="BG235" s="134"/>
      <c r="BH235" s="134"/>
      <c r="BI235" s="134"/>
      <c r="BJ235" s="134"/>
    </row>
    <row r="236" spans="1:62" s="126" customFormat="1" ht="15.75" thickBot="1" x14ac:dyDescent="0.3">
      <c r="A236" s="141" t="s">
        <v>943</v>
      </c>
      <c r="B236" s="4" t="s">
        <v>314</v>
      </c>
      <c r="C236" s="4" t="s">
        <v>315</v>
      </c>
      <c r="D236" s="4" t="s">
        <v>944</v>
      </c>
      <c r="E236" s="4" t="s">
        <v>945</v>
      </c>
      <c r="F236" s="4" t="s">
        <v>132</v>
      </c>
      <c r="G236" s="4" t="s">
        <v>133</v>
      </c>
      <c r="H236" s="4" t="s">
        <v>440</v>
      </c>
      <c r="I236" s="7"/>
      <c r="J236" s="7"/>
      <c r="K236" s="7"/>
      <c r="L236" s="7"/>
      <c r="M236" s="7"/>
      <c r="N236" s="7"/>
      <c r="O236" s="7"/>
      <c r="P236" s="8">
        <v>49.45</v>
      </c>
      <c r="Q236" s="7"/>
      <c r="R236" s="7"/>
      <c r="S236" s="7"/>
      <c r="T236" s="7"/>
      <c r="U236" s="139">
        <f t="shared" si="15"/>
        <v>49.45</v>
      </c>
      <c r="V236" s="38"/>
      <c r="W236" s="127" t="str">
        <f t="shared" si="16"/>
        <v>113301505921</v>
      </c>
      <c r="X236" s="132">
        <f>VLOOKUP(W236,Factors!$F$4:$H$6200,3,FALSE)</f>
        <v>0.11529999999999996</v>
      </c>
      <c r="Y236" s="127" t="str">
        <f>VLOOKUP(W236,Factors!$F$4:$H$6200,2,FALSE)</f>
        <v>Customers-All</v>
      </c>
      <c r="Z236" s="129">
        <f t="shared" si="17"/>
        <v>5.7015849999999979</v>
      </c>
      <c r="AA236" s="129">
        <f t="shared" si="18"/>
        <v>43.748415000000008</v>
      </c>
      <c r="AB236" s="129">
        <f t="shared" si="19"/>
        <v>49.45</v>
      </c>
      <c r="AC236" s="134"/>
      <c r="AD236" s="134"/>
      <c r="AE236" s="134"/>
      <c r="AF236" s="134"/>
      <c r="AG236" s="134"/>
      <c r="AH236" s="134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  <c r="BD236" s="134"/>
      <c r="BE236" s="134"/>
      <c r="BF236" s="134"/>
      <c r="BG236" s="134"/>
      <c r="BH236" s="134"/>
      <c r="BI236" s="134"/>
      <c r="BJ236" s="134"/>
    </row>
    <row r="237" spans="1:62" s="126" customFormat="1" ht="15.75" thickBot="1" x14ac:dyDescent="0.3">
      <c r="A237" s="141" t="s">
        <v>943</v>
      </c>
      <c r="B237" s="4" t="s">
        <v>314</v>
      </c>
      <c r="C237" s="4" t="s">
        <v>315</v>
      </c>
      <c r="D237" s="4" t="s">
        <v>944</v>
      </c>
      <c r="E237" s="4" t="s">
        <v>945</v>
      </c>
      <c r="F237" s="4" t="s">
        <v>146</v>
      </c>
      <c r="G237" s="4" t="s">
        <v>147</v>
      </c>
      <c r="H237" s="4" t="s">
        <v>440</v>
      </c>
      <c r="I237" s="11"/>
      <c r="J237" s="11"/>
      <c r="K237" s="11"/>
      <c r="L237" s="10">
        <v>35.020000000000003</v>
      </c>
      <c r="M237" s="10">
        <v>21.03</v>
      </c>
      <c r="N237" s="11"/>
      <c r="O237" s="11"/>
      <c r="P237" s="11"/>
      <c r="Q237" s="11"/>
      <c r="R237" s="11"/>
      <c r="S237" s="11"/>
      <c r="T237" s="11"/>
      <c r="U237" s="139">
        <f t="shared" si="15"/>
        <v>56.050000000000004</v>
      </c>
      <c r="V237" s="38"/>
      <c r="W237" s="127" t="str">
        <f t="shared" si="16"/>
        <v>113301505921</v>
      </c>
      <c r="X237" s="132">
        <f>VLOOKUP(W237,Factors!$F$4:$H$6200,3,FALSE)</f>
        <v>0.11529999999999996</v>
      </c>
      <c r="Y237" s="127" t="str">
        <f>VLOOKUP(W237,Factors!$F$4:$H$6200,2,FALSE)</f>
        <v>Customers-All</v>
      </c>
      <c r="Z237" s="129">
        <f t="shared" si="17"/>
        <v>6.4625649999999979</v>
      </c>
      <c r="AA237" s="129">
        <f t="shared" si="18"/>
        <v>49.587435000000006</v>
      </c>
      <c r="AB237" s="129">
        <f t="shared" si="19"/>
        <v>56.050000000000004</v>
      </c>
      <c r="AC237" s="134"/>
      <c r="AD237" s="134"/>
      <c r="AE237" s="134"/>
      <c r="AF237" s="134"/>
      <c r="AG237" s="134"/>
      <c r="AH237" s="134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  <c r="BD237" s="134"/>
      <c r="BE237" s="134"/>
      <c r="BF237" s="134"/>
      <c r="BG237" s="134"/>
      <c r="BH237" s="134"/>
      <c r="BI237" s="134"/>
      <c r="BJ237" s="134"/>
    </row>
    <row r="238" spans="1:62" s="126" customFormat="1" ht="15.75" thickBot="1" x14ac:dyDescent="0.3">
      <c r="A238" s="141" t="s">
        <v>943</v>
      </c>
      <c r="B238" s="4" t="s">
        <v>314</v>
      </c>
      <c r="C238" s="4" t="s">
        <v>315</v>
      </c>
      <c r="D238" s="4" t="s">
        <v>944</v>
      </c>
      <c r="E238" s="4" t="s">
        <v>945</v>
      </c>
      <c r="F238" s="4" t="s">
        <v>84</v>
      </c>
      <c r="G238" s="4" t="s">
        <v>85</v>
      </c>
      <c r="H238" s="4" t="s">
        <v>440</v>
      </c>
      <c r="I238" s="7"/>
      <c r="J238" s="8">
        <v>16.27</v>
      </c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139">
        <f t="shared" si="15"/>
        <v>16.27</v>
      </c>
      <c r="V238" s="38"/>
      <c r="W238" s="127" t="str">
        <f t="shared" si="16"/>
        <v>113301505921</v>
      </c>
      <c r="X238" s="132">
        <f>VLOOKUP(W238,Factors!$F$4:$H$6200,3,FALSE)</f>
        <v>0.11529999999999996</v>
      </c>
      <c r="Y238" s="127" t="str">
        <f>VLOOKUP(W238,Factors!$F$4:$H$6200,2,FALSE)</f>
        <v>Customers-All</v>
      </c>
      <c r="Z238" s="129">
        <f t="shared" si="17"/>
        <v>1.8759309999999993</v>
      </c>
      <c r="AA238" s="129">
        <f t="shared" si="18"/>
        <v>14.394069</v>
      </c>
      <c r="AB238" s="129">
        <f t="shared" si="19"/>
        <v>16.27</v>
      </c>
      <c r="AC238" s="134"/>
      <c r="AD238" s="134"/>
      <c r="AE238" s="134"/>
      <c r="AF238" s="134"/>
      <c r="AG238" s="134"/>
      <c r="AH238" s="134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  <c r="BD238" s="134"/>
      <c r="BE238" s="134"/>
      <c r="BF238" s="134"/>
      <c r="BG238" s="134"/>
      <c r="BH238" s="134"/>
      <c r="BI238" s="134"/>
      <c r="BJ238" s="134"/>
    </row>
    <row r="239" spans="1:62" s="131" customFormat="1" ht="15.75" thickBot="1" x14ac:dyDescent="0.3">
      <c r="A239" s="141" t="s">
        <v>943</v>
      </c>
      <c r="B239" s="4" t="s">
        <v>314</v>
      </c>
      <c r="C239" s="4" t="s">
        <v>315</v>
      </c>
      <c r="D239" s="4" t="s">
        <v>948</v>
      </c>
      <c r="E239" s="4" t="s">
        <v>949</v>
      </c>
      <c r="F239" s="4" t="s">
        <v>445</v>
      </c>
      <c r="G239" s="4" t="s">
        <v>446</v>
      </c>
      <c r="H239" s="4" t="s">
        <v>784</v>
      </c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0">
        <v>-43585</v>
      </c>
      <c r="T239" s="11"/>
      <c r="U239" s="139">
        <f t="shared" si="15"/>
        <v>-43585</v>
      </c>
      <c r="V239" s="38"/>
      <c r="W239" s="127" t="str">
        <f t="shared" si="16"/>
        <v>113305020921</v>
      </c>
      <c r="X239" s="132">
        <f>VLOOKUP(W239,Factors!$F$4:$H$6200,3,FALSE)</f>
        <v>0.11529999999999996</v>
      </c>
      <c r="Y239" s="127" t="str">
        <f>VLOOKUP(W239,Factors!$F$4:$H$6200,2,FALSE)</f>
        <v>customers-all</v>
      </c>
      <c r="Z239" s="129">
        <f t="shared" si="17"/>
        <v>-5025.3504999999977</v>
      </c>
      <c r="AA239" s="129">
        <f t="shared" si="18"/>
        <v>-38559.6495</v>
      </c>
      <c r="AB239" s="129">
        <f t="shared" si="19"/>
        <v>-43585</v>
      </c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  <c r="BD239" s="134"/>
      <c r="BE239" s="134"/>
      <c r="BF239" s="134"/>
      <c r="BG239" s="134"/>
      <c r="BH239" s="134"/>
      <c r="BI239" s="134"/>
      <c r="BJ239" s="134"/>
    </row>
    <row r="240" spans="1:62" s="126" customFormat="1" ht="15.75" thickBot="1" x14ac:dyDescent="0.3">
      <c r="A240" s="141" t="s">
        <v>943</v>
      </c>
      <c r="B240" s="4" t="s">
        <v>491</v>
      </c>
      <c r="C240" s="4" t="s">
        <v>492</v>
      </c>
      <c r="D240" s="4" t="s">
        <v>944</v>
      </c>
      <c r="E240" s="4" t="s">
        <v>945</v>
      </c>
      <c r="F240" s="4" t="s">
        <v>84</v>
      </c>
      <c r="G240" s="4" t="s">
        <v>85</v>
      </c>
      <c r="H240" s="4" t="s">
        <v>440</v>
      </c>
      <c r="I240" s="7"/>
      <c r="J240" s="7"/>
      <c r="K240" s="7"/>
      <c r="L240" s="7"/>
      <c r="M240" s="7"/>
      <c r="N240" s="8">
        <v>12.75</v>
      </c>
      <c r="O240" s="7"/>
      <c r="P240" s="7"/>
      <c r="Q240" s="7"/>
      <c r="R240" s="7"/>
      <c r="S240" s="7"/>
      <c r="T240" s="7"/>
      <c r="U240" s="139">
        <f t="shared" si="15"/>
        <v>12.75</v>
      </c>
      <c r="V240" s="38"/>
      <c r="W240" s="127" t="str">
        <f t="shared" si="16"/>
        <v>113481505921</v>
      </c>
      <c r="X240" s="132">
        <f>VLOOKUP(W240,Factors!$F$4:$H$6200,3,FALSE)</f>
        <v>8.5400000000000031E-2</v>
      </c>
      <c r="Y240" s="127" t="str">
        <f>VLOOKUP(W240,Factors!$F$4:$H$6200,2,FALSE)</f>
        <v>Customers-Ind</v>
      </c>
      <c r="Z240" s="129">
        <f t="shared" si="17"/>
        <v>1.0888500000000003</v>
      </c>
      <c r="AA240" s="129">
        <f t="shared" si="18"/>
        <v>11.661149999999999</v>
      </c>
      <c r="AB240" s="129">
        <f t="shared" si="19"/>
        <v>12.75</v>
      </c>
      <c r="AC240" s="134"/>
      <c r="AD240" s="134"/>
      <c r="AE240" s="134"/>
      <c r="AF240" s="134"/>
      <c r="AG240" s="134"/>
      <c r="AH240" s="134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  <c r="BD240" s="134"/>
      <c r="BE240" s="134"/>
      <c r="BF240" s="134"/>
      <c r="BG240" s="134"/>
      <c r="BH240" s="134"/>
      <c r="BI240" s="134"/>
      <c r="BJ240" s="134"/>
    </row>
    <row r="241" spans="1:62" s="126" customFormat="1" ht="15.75" thickBot="1" x14ac:dyDescent="0.3">
      <c r="A241" s="141" t="s">
        <v>943</v>
      </c>
      <c r="B241" s="4" t="s">
        <v>491</v>
      </c>
      <c r="C241" s="4" t="s">
        <v>492</v>
      </c>
      <c r="D241" s="4" t="s">
        <v>944</v>
      </c>
      <c r="E241" s="4" t="s">
        <v>945</v>
      </c>
      <c r="F241" s="4" t="s">
        <v>164</v>
      </c>
      <c r="G241" s="4" t="s">
        <v>165</v>
      </c>
      <c r="H241" s="4" t="s">
        <v>440</v>
      </c>
      <c r="I241" s="11"/>
      <c r="J241" s="11"/>
      <c r="K241" s="11"/>
      <c r="L241" s="11"/>
      <c r="M241" s="11"/>
      <c r="N241" s="10">
        <v>124.92</v>
      </c>
      <c r="O241" s="11"/>
      <c r="P241" s="11"/>
      <c r="Q241" s="11"/>
      <c r="R241" s="11"/>
      <c r="S241" s="11"/>
      <c r="T241" s="11"/>
      <c r="U241" s="139">
        <f t="shared" si="15"/>
        <v>124.92</v>
      </c>
      <c r="V241" s="38"/>
      <c r="W241" s="127" t="str">
        <f t="shared" si="16"/>
        <v>113481505921</v>
      </c>
      <c r="X241" s="132">
        <f>VLOOKUP(W241,Factors!$F$4:$H$6200,3,FALSE)</f>
        <v>8.5400000000000031E-2</v>
      </c>
      <c r="Y241" s="127" t="str">
        <f>VLOOKUP(W241,Factors!$F$4:$H$6200,2,FALSE)</f>
        <v>Customers-Ind</v>
      </c>
      <c r="Z241" s="129">
        <f t="shared" si="17"/>
        <v>10.668168000000003</v>
      </c>
      <c r="AA241" s="129">
        <f t="shared" si="18"/>
        <v>114.25183199999999</v>
      </c>
      <c r="AB241" s="129">
        <f t="shared" si="19"/>
        <v>124.92</v>
      </c>
      <c r="AC241" s="134"/>
      <c r="AD241" s="134"/>
      <c r="AE241" s="134"/>
      <c r="AF241" s="134"/>
      <c r="AG241" s="134"/>
      <c r="AH241" s="134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  <c r="BD241" s="134"/>
      <c r="BE241" s="134"/>
      <c r="BF241" s="134"/>
      <c r="BG241" s="134"/>
      <c r="BH241" s="134"/>
      <c r="BI241" s="134"/>
      <c r="BJ241" s="134"/>
    </row>
    <row r="242" spans="1:62" s="126" customFormat="1" ht="15.75" thickBot="1" x14ac:dyDescent="0.3">
      <c r="A242" s="141" t="s">
        <v>943</v>
      </c>
      <c r="B242" s="4" t="s">
        <v>785</v>
      </c>
      <c r="C242" s="4" t="s">
        <v>786</v>
      </c>
      <c r="D242" s="4" t="s">
        <v>944</v>
      </c>
      <c r="E242" s="4" t="s">
        <v>945</v>
      </c>
      <c r="F242" s="4" t="s">
        <v>110</v>
      </c>
      <c r="G242" s="4" t="s">
        <v>111</v>
      </c>
      <c r="H242" s="4" t="s">
        <v>440</v>
      </c>
      <c r="I242" s="10">
        <v>208.33</v>
      </c>
      <c r="J242" s="10">
        <v>208.33</v>
      </c>
      <c r="K242" s="10">
        <v>208.33</v>
      </c>
      <c r="L242" s="10">
        <v>208.33</v>
      </c>
      <c r="M242" s="10">
        <v>208.33</v>
      </c>
      <c r="N242" s="10">
        <v>208.33</v>
      </c>
      <c r="O242" s="10">
        <v>208.33</v>
      </c>
      <c r="P242" s="10">
        <v>208.33</v>
      </c>
      <c r="Q242" s="10">
        <v>208.33</v>
      </c>
      <c r="R242" s="11"/>
      <c r="S242" s="11"/>
      <c r="T242" s="11"/>
      <c r="U242" s="139">
        <f t="shared" si="15"/>
        <v>1874.9699999999998</v>
      </c>
      <c r="V242" s="38"/>
      <c r="W242" s="127" t="str">
        <f t="shared" si="16"/>
        <v>113701505921</v>
      </c>
      <c r="X242" s="132">
        <f>VLOOKUP(W242,Factors!$F$4:$H$6200,3,FALSE)</f>
        <v>0.10960000000000003</v>
      </c>
      <c r="Y242" s="127" t="str">
        <f>VLOOKUP(W242,Factors!$F$4:$H$6200,2,FALSE)</f>
        <v>3-factor</v>
      </c>
      <c r="Z242" s="129">
        <f t="shared" si="17"/>
        <v>205.49671200000003</v>
      </c>
      <c r="AA242" s="129">
        <f t="shared" si="18"/>
        <v>1669.4732879999997</v>
      </c>
      <c r="AB242" s="129">
        <f t="shared" si="19"/>
        <v>1874.9699999999998</v>
      </c>
      <c r="AC242" s="134"/>
      <c r="AD242" s="134"/>
      <c r="AE242" s="134"/>
      <c r="AF242" s="134"/>
      <c r="AG242" s="134"/>
      <c r="AH242" s="134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  <c r="BD242" s="134"/>
      <c r="BE242" s="134"/>
      <c r="BF242" s="134"/>
      <c r="BG242" s="134"/>
      <c r="BH242" s="134"/>
      <c r="BI242" s="134"/>
      <c r="BJ242" s="134"/>
    </row>
    <row r="243" spans="1:62" s="126" customFormat="1" ht="15.75" thickBot="1" x14ac:dyDescent="0.3">
      <c r="A243" s="141" t="s">
        <v>943</v>
      </c>
      <c r="B243" s="4" t="s">
        <v>785</v>
      </c>
      <c r="C243" s="4" t="s">
        <v>786</v>
      </c>
      <c r="D243" s="4" t="s">
        <v>944</v>
      </c>
      <c r="E243" s="4" t="s">
        <v>945</v>
      </c>
      <c r="F243" s="4" t="s">
        <v>112</v>
      </c>
      <c r="G243" s="4" t="s">
        <v>113</v>
      </c>
      <c r="H243" s="4" t="s">
        <v>440</v>
      </c>
      <c r="I243" s="8">
        <v>5319</v>
      </c>
      <c r="J243" s="8">
        <v>5318.99</v>
      </c>
      <c r="K243" s="8">
        <v>5319.01</v>
      </c>
      <c r="L243" s="8">
        <v>5318.99</v>
      </c>
      <c r="M243" s="8">
        <v>5318.98</v>
      </c>
      <c r="N243" s="8">
        <v>5497.28</v>
      </c>
      <c r="O243" s="8">
        <v>5497.28</v>
      </c>
      <c r="P243" s="8">
        <v>5497.29</v>
      </c>
      <c r="Q243" s="8">
        <v>5497.28</v>
      </c>
      <c r="R243" s="8">
        <v>5497.28</v>
      </c>
      <c r="S243" s="8">
        <v>5497.25</v>
      </c>
      <c r="T243" s="8">
        <v>5497.26</v>
      </c>
      <c r="U243" s="139">
        <f t="shared" si="15"/>
        <v>65075.89</v>
      </c>
      <c r="V243" s="38"/>
      <c r="W243" s="127" t="str">
        <f t="shared" si="16"/>
        <v>113701505921</v>
      </c>
      <c r="X243" s="132">
        <f>VLOOKUP(W243,Factors!$F$4:$H$6200,3,FALSE)</f>
        <v>0.10960000000000003</v>
      </c>
      <c r="Y243" s="127" t="str">
        <f>VLOOKUP(W243,Factors!$F$4:$H$6200,2,FALSE)</f>
        <v>3-factor</v>
      </c>
      <c r="Z243" s="129">
        <f t="shared" si="17"/>
        <v>7132.3175440000023</v>
      </c>
      <c r="AA243" s="129">
        <f t="shared" si="18"/>
        <v>57943.572455999994</v>
      </c>
      <c r="AB243" s="129">
        <f t="shared" si="19"/>
        <v>65075.89</v>
      </c>
      <c r="AC243" s="134"/>
      <c r="AD243" s="134"/>
      <c r="AE243" s="134"/>
      <c r="AF243" s="134"/>
      <c r="AG243" s="134"/>
      <c r="AH243" s="134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  <c r="BD243" s="134"/>
      <c r="BE243" s="134"/>
      <c r="BF243" s="134"/>
      <c r="BG243" s="134"/>
      <c r="BH243" s="134"/>
      <c r="BI243" s="134"/>
      <c r="BJ243" s="134"/>
    </row>
    <row r="244" spans="1:62" s="126" customFormat="1" ht="15.75" thickBot="1" x14ac:dyDescent="0.3">
      <c r="A244" s="141" t="s">
        <v>943</v>
      </c>
      <c r="B244" s="4" t="s">
        <v>785</v>
      </c>
      <c r="C244" s="4" t="s">
        <v>786</v>
      </c>
      <c r="D244" s="4" t="s">
        <v>944</v>
      </c>
      <c r="E244" s="4" t="s">
        <v>945</v>
      </c>
      <c r="F244" s="4" t="s">
        <v>38</v>
      </c>
      <c r="G244" s="4" t="s">
        <v>39</v>
      </c>
      <c r="H244" s="4" t="s">
        <v>440</v>
      </c>
      <c r="I244" s="7"/>
      <c r="J244" s="7"/>
      <c r="K244" s="8">
        <v>135</v>
      </c>
      <c r="L244" s="7"/>
      <c r="M244" s="7"/>
      <c r="N244" s="7"/>
      <c r="O244" s="7"/>
      <c r="P244" s="7"/>
      <c r="Q244" s="7"/>
      <c r="R244" s="7"/>
      <c r="S244" s="7"/>
      <c r="T244" s="7"/>
      <c r="U244" s="139">
        <f t="shared" si="15"/>
        <v>135</v>
      </c>
      <c r="V244" s="38"/>
      <c r="W244" s="127" t="str">
        <f t="shared" si="16"/>
        <v>113701505921</v>
      </c>
      <c r="X244" s="132">
        <f>VLOOKUP(W244,Factors!$F$4:$H$6200,3,FALSE)</f>
        <v>0.10960000000000003</v>
      </c>
      <c r="Y244" s="127" t="str">
        <f>VLOOKUP(W244,Factors!$F$4:$H$6200,2,FALSE)</f>
        <v>3-factor</v>
      </c>
      <c r="Z244" s="129">
        <f t="shared" si="17"/>
        <v>14.796000000000005</v>
      </c>
      <c r="AA244" s="129">
        <f t="shared" si="18"/>
        <v>120.20399999999999</v>
      </c>
      <c r="AB244" s="129">
        <f t="shared" si="19"/>
        <v>135</v>
      </c>
      <c r="AC244" s="134"/>
      <c r="AD244" s="134"/>
      <c r="AE244" s="134"/>
      <c r="AF244" s="134"/>
      <c r="AG244" s="134"/>
      <c r="AH244" s="134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  <c r="BD244" s="134"/>
      <c r="BE244" s="134"/>
      <c r="BF244" s="134"/>
      <c r="BG244" s="134"/>
      <c r="BH244" s="134"/>
      <c r="BI244" s="134"/>
      <c r="BJ244" s="134"/>
    </row>
    <row r="245" spans="1:62" s="126" customFormat="1" ht="15.75" thickBot="1" x14ac:dyDescent="0.3">
      <c r="A245" s="141" t="s">
        <v>943</v>
      </c>
      <c r="B245" s="4" t="s">
        <v>785</v>
      </c>
      <c r="C245" s="4" t="s">
        <v>786</v>
      </c>
      <c r="D245" s="4" t="s">
        <v>944</v>
      </c>
      <c r="E245" s="4" t="s">
        <v>945</v>
      </c>
      <c r="F245" s="4" t="s">
        <v>98</v>
      </c>
      <c r="G245" s="4" t="s">
        <v>99</v>
      </c>
      <c r="H245" s="4" t="s">
        <v>440</v>
      </c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0">
        <v>127.38</v>
      </c>
      <c r="U245" s="139">
        <f t="shared" si="15"/>
        <v>127.38</v>
      </c>
      <c r="V245" s="38"/>
      <c r="W245" s="127" t="str">
        <f t="shared" si="16"/>
        <v>113701505921</v>
      </c>
      <c r="X245" s="132">
        <f>VLOOKUP(W245,Factors!$F$4:$H$6200,3,FALSE)</f>
        <v>0.10960000000000003</v>
      </c>
      <c r="Y245" s="127" t="str">
        <f>VLOOKUP(W245,Factors!$F$4:$H$6200,2,FALSE)</f>
        <v>3-factor</v>
      </c>
      <c r="Z245" s="129">
        <f t="shared" si="17"/>
        <v>13.960848000000004</v>
      </c>
      <c r="AA245" s="129">
        <f t="shared" si="18"/>
        <v>113.419152</v>
      </c>
      <c r="AB245" s="129">
        <f t="shared" si="19"/>
        <v>127.38</v>
      </c>
      <c r="AC245" s="134"/>
      <c r="AD245" s="134"/>
      <c r="AE245" s="134"/>
      <c r="AF245" s="134"/>
      <c r="AG245" s="134"/>
      <c r="AH245" s="134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  <c r="BD245" s="134"/>
      <c r="BE245" s="134"/>
      <c r="BF245" s="134"/>
      <c r="BG245" s="134"/>
      <c r="BH245" s="134"/>
      <c r="BI245" s="134"/>
      <c r="BJ245" s="134"/>
    </row>
    <row r="246" spans="1:62" s="126" customFormat="1" ht="15.75" thickBot="1" x14ac:dyDescent="0.3">
      <c r="A246" s="141" t="s">
        <v>943</v>
      </c>
      <c r="B246" s="4" t="s">
        <v>785</v>
      </c>
      <c r="C246" s="4" t="s">
        <v>786</v>
      </c>
      <c r="D246" s="4" t="s">
        <v>944</v>
      </c>
      <c r="E246" s="4" t="s">
        <v>945</v>
      </c>
      <c r="F246" s="4" t="s">
        <v>102</v>
      </c>
      <c r="G246" s="4" t="s">
        <v>103</v>
      </c>
      <c r="H246" s="4" t="s">
        <v>440</v>
      </c>
      <c r="I246" s="7"/>
      <c r="J246" s="7"/>
      <c r="K246" s="8">
        <v>275.26</v>
      </c>
      <c r="L246" s="7"/>
      <c r="M246" s="7"/>
      <c r="N246" s="7"/>
      <c r="O246" s="7"/>
      <c r="P246" s="8">
        <v>29.2</v>
      </c>
      <c r="Q246" s="7"/>
      <c r="R246" s="7"/>
      <c r="S246" s="7"/>
      <c r="T246" s="7"/>
      <c r="U246" s="139">
        <f t="shared" si="15"/>
        <v>304.45999999999998</v>
      </c>
      <c r="V246" s="38"/>
      <c r="W246" s="127" t="str">
        <f t="shared" si="16"/>
        <v>113701505921</v>
      </c>
      <c r="X246" s="132">
        <f>VLOOKUP(W246,Factors!$F$4:$H$6200,3,FALSE)</f>
        <v>0.10960000000000003</v>
      </c>
      <c r="Y246" s="127" t="str">
        <f>VLOOKUP(W246,Factors!$F$4:$H$6200,2,FALSE)</f>
        <v>3-factor</v>
      </c>
      <c r="Z246" s="129">
        <f t="shared" si="17"/>
        <v>33.36881600000001</v>
      </c>
      <c r="AA246" s="129">
        <f t="shared" si="18"/>
        <v>271.091184</v>
      </c>
      <c r="AB246" s="129">
        <f t="shared" si="19"/>
        <v>304.46000000000004</v>
      </c>
      <c r="AC246" s="134"/>
      <c r="AD246" s="134"/>
      <c r="AE246" s="134"/>
      <c r="AF246" s="134"/>
      <c r="AG246" s="134"/>
      <c r="AH246" s="134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  <c r="BD246" s="134"/>
      <c r="BE246" s="134"/>
      <c r="BF246" s="134"/>
      <c r="BG246" s="134"/>
      <c r="BH246" s="134"/>
      <c r="BI246" s="134"/>
      <c r="BJ246" s="134"/>
    </row>
    <row r="247" spans="1:62" s="131" customFormat="1" ht="15.75" thickBot="1" x14ac:dyDescent="0.3">
      <c r="A247" s="141" t="s">
        <v>943</v>
      </c>
      <c r="B247" s="4" t="s">
        <v>785</v>
      </c>
      <c r="C247" s="4" t="s">
        <v>786</v>
      </c>
      <c r="D247" s="4" t="s">
        <v>944</v>
      </c>
      <c r="E247" s="4" t="s">
        <v>945</v>
      </c>
      <c r="F247" s="4" t="s">
        <v>116</v>
      </c>
      <c r="G247" s="4" t="s">
        <v>117</v>
      </c>
      <c r="H247" s="4" t="s">
        <v>440</v>
      </c>
      <c r="I247" s="10">
        <v>14.15</v>
      </c>
      <c r="J247" s="10">
        <v>22.36</v>
      </c>
      <c r="K247" s="10">
        <v>20.41</v>
      </c>
      <c r="L247" s="10">
        <v>20.68</v>
      </c>
      <c r="M247" s="10">
        <v>12.27</v>
      </c>
      <c r="N247" s="11"/>
      <c r="O247" s="11"/>
      <c r="P247" s="11"/>
      <c r="Q247" s="11"/>
      <c r="R247" s="11"/>
      <c r="S247" s="11"/>
      <c r="T247" s="11"/>
      <c r="U247" s="139">
        <f t="shared" si="15"/>
        <v>89.86999999999999</v>
      </c>
      <c r="V247" s="38"/>
      <c r="W247" s="127" t="str">
        <f t="shared" si="16"/>
        <v>113701505921</v>
      </c>
      <c r="X247" s="132">
        <f>VLOOKUP(W247,Factors!$F$4:$H$6200,3,FALSE)</f>
        <v>0.10960000000000003</v>
      </c>
      <c r="Y247" s="127" t="str">
        <f>VLOOKUP(W247,Factors!$F$4:$H$6200,2,FALSE)</f>
        <v>3-factor</v>
      </c>
      <c r="Z247" s="129">
        <f t="shared" si="17"/>
        <v>9.8497520000000023</v>
      </c>
      <c r="AA247" s="129">
        <f t="shared" si="18"/>
        <v>80.020247999999981</v>
      </c>
      <c r="AB247" s="129">
        <f t="shared" si="19"/>
        <v>89.869999999999976</v>
      </c>
      <c r="AC247" s="134"/>
      <c r="AD247" s="134"/>
      <c r="AE247" s="134"/>
      <c r="AF247" s="134"/>
      <c r="AG247" s="134"/>
      <c r="AH247" s="134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  <c r="BD247" s="134"/>
      <c r="BE247" s="134"/>
      <c r="BF247" s="134"/>
      <c r="BG247" s="134"/>
      <c r="BH247" s="134"/>
      <c r="BI247" s="134"/>
      <c r="BJ247" s="134"/>
    </row>
    <row r="248" spans="1:62" s="131" customFormat="1" ht="15.75" thickBot="1" x14ac:dyDescent="0.3">
      <c r="A248" s="141" t="s">
        <v>943</v>
      </c>
      <c r="B248" s="4" t="s">
        <v>785</v>
      </c>
      <c r="C248" s="4" t="s">
        <v>786</v>
      </c>
      <c r="D248" s="4" t="s">
        <v>944</v>
      </c>
      <c r="E248" s="4" t="s">
        <v>945</v>
      </c>
      <c r="F248" s="4" t="s">
        <v>239</v>
      </c>
      <c r="G248" s="4" t="s">
        <v>240</v>
      </c>
      <c r="H248" s="4" t="s">
        <v>440</v>
      </c>
      <c r="I248" s="7"/>
      <c r="J248" s="7"/>
      <c r="K248" s="8">
        <v>9</v>
      </c>
      <c r="L248" s="7"/>
      <c r="M248" s="7"/>
      <c r="N248" s="7"/>
      <c r="O248" s="7"/>
      <c r="P248" s="7"/>
      <c r="Q248" s="7"/>
      <c r="R248" s="7"/>
      <c r="S248" s="7"/>
      <c r="T248" s="7"/>
      <c r="U248" s="139">
        <f t="shared" si="15"/>
        <v>9</v>
      </c>
      <c r="V248" s="38"/>
      <c r="W248" s="127" t="str">
        <f t="shared" si="16"/>
        <v>113701505921</v>
      </c>
      <c r="X248" s="132">
        <f>VLOOKUP(W248,Factors!$F$4:$H$6200,3,FALSE)</f>
        <v>0.10960000000000003</v>
      </c>
      <c r="Y248" s="127" t="str">
        <f>VLOOKUP(W248,Factors!$F$4:$H$6200,2,FALSE)</f>
        <v>3-factor</v>
      </c>
      <c r="Z248" s="129">
        <f t="shared" si="17"/>
        <v>0.98640000000000028</v>
      </c>
      <c r="AA248" s="129">
        <f t="shared" si="18"/>
        <v>8.0136000000000003</v>
      </c>
      <c r="AB248" s="129">
        <f t="shared" si="19"/>
        <v>9</v>
      </c>
      <c r="AC248" s="134"/>
      <c r="AD248" s="134"/>
      <c r="AE248" s="134"/>
      <c r="AF248" s="134"/>
      <c r="AG248" s="134"/>
      <c r="AH248" s="134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4"/>
      <c r="BG248" s="134"/>
      <c r="BH248" s="134"/>
      <c r="BI248" s="134"/>
      <c r="BJ248" s="134"/>
    </row>
    <row r="249" spans="1:62" s="126" customFormat="1" ht="15.75" thickBot="1" x14ac:dyDescent="0.3">
      <c r="A249" s="141" t="s">
        <v>943</v>
      </c>
      <c r="B249" s="4" t="s">
        <v>785</v>
      </c>
      <c r="C249" s="4" t="s">
        <v>786</v>
      </c>
      <c r="D249" s="4" t="s">
        <v>944</v>
      </c>
      <c r="E249" s="4" t="s">
        <v>945</v>
      </c>
      <c r="F249" s="4" t="s">
        <v>152</v>
      </c>
      <c r="G249" s="4" t="s">
        <v>153</v>
      </c>
      <c r="H249" s="4" t="s">
        <v>440</v>
      </c>
      <c r="I249" s="11"/>
      <c r="J249" s="11"/>
      <c r="K249" s="10">
        <v>11500</v>
      </c>
      <c r="L249" s="10">
        <v>-11500</v>
      </c>
      <c r="M249" s="11"/>
      <c r="N249" s="11"/>
      <c r="O249" s="10">
        <v>1039.58</v>
      </c>
      <c r="P249" s="11"/>
      <c r="Q249" s="11"/>
      <c r="R249" s="11"/>
      <c r="S249" s="11"/>
      <c r="T249" s="11"/>
      <c r="U249" s="139">
        <f t="shared" si="15"/>
        <v>1039.58</v>
      </c>
      <c r="V249" s="38"/>
      <c r="W249" s="127" t="str">
        <f t="shared" si="16"/>
        <v>113701505921</v>
      </c>
      <c r="X249" s="132">
        <f>VLOOKUP(W249,Factors!$F$4:$H$6200,3,FALSE)</f>
        <v>0.10960000000000003</v>
      </c>
      <c r="Y249" s="127" t="str">
        <f>VLOOKUP(W249,Factors!$F$4:$H$6200,2,FALSE)</f>
        <v>3-factor</v>
      </c>
      <c r="Z249" s="129">
        <f t="shared" si="17"/>
        <v>113.93796800000003</v>
      </c>
      <c r="AA249" s="129">
        <f t="shared" si="18"/>
        <v>925.64203199999986</v>
      </c>
      <c r="AB249" s="129">
        <f t="shared" si="19"/>
        <v>1039.58</v>
      </c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  <c r="BD249" s="134"/>
      <c r="BE249" s="134"/>
      <c r="BF249" s="134"/>
      <c r="BG249" s="134"/>
      <c r="BH249" s="134"/>
      <c r="BI249" s="134"/>
      <c r="BJ249" s="134"/>
    </row>
    <row r="250" spans="1:62" s="126" customFormat="1" ht="15.75" thickBot="1" x14ac:dyDescent="0.3">
      <c r="A250" s="141" t="s">
        <v>943</v>
      </c>
      <c r="B250" s="4" t="s">
        <v>785</v>
      </c>
      <c r="C250" s="4" t="s">
        <v>786</v>
      </c>
      <c r="D250" s="4" t="s">
        <v>944</v>
      </c>
      <c r="E250" s="4" t="s">
        <v>945</v>
      </c>
      <c r="F250" s="4" t="s">
        <v>84</v>
      </c>
      <c r="G250" s="4" t="s">
        <v>85</v>
      </c>
      <c r="H250" s="4" t="s">
        <v>440</v>
      </c>
      <c r="I250" s="7"/>
      <c r="J250" s="7"/>
      <c r="K250" s="8">
        <v>126.27</v>
      </c>
      <c r="L250" s="7"/>
      <c r="M250" s="7"/>
      <c r="N250" s="7"/>
      <c r="O250" s="7"/>
      <c r="P250" s="7"/>
      <c r="Q250" s="7"/>
      <c r="R250" s="7"/>
      <c r="S250" s="7"/>
      <c r="T250" s="7"/>
      <c r="U250" s="139">
        <f t="shared" si="15"/>
        <v>126.27</v>
      </c>
      <c r="V250" s="38"/>
      <c r="W250" s="127" t="str">
        <f t="shared" si="16"/>
        <v>113701505921</v>
      </c>
      <c r="X250" s="132">
        <f>VLOOKUP(W250,Factors!$F$4:$H$6200,3,FALSE)</f>
        <v>0.10960000000000003</v>
      </c>
      <c r="Y250" s="127" t="str">
        <f>VLOOKUP(W250,Factors!$F$4:$H$6200,2,FALSE)</f>
        <v>3-factor</v>
      </c>
      <c r="Z250" s="129">
        <f t="shared" si="17"/>
        <v>13.839192000000004</v>
      </c>
      <c r="AA250" s="129">
        <f t="shared" si="18"/>
        <v>112.43080799999998</v>
      </c>
      <c r="AB250" s="129">
        <f t="shared" si="19"/>
        <v>126.26999999999998</v>
      </c>
      <c r="AC250" s="134"/>
      <c r="AD250" s="134"/>
      <c r="AE250" s="134"/>
      <c r="AF250" s="134"/>
      <c r="AG250" s="134"/>
      <c r="AH250" s="134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  <c r="BD250" s="134"/>
      <c r="BE250" s="134"/>
      <c r="BF250" s="134"/>
      <c r="BG250" s="134"/>
      <c r="BH250" s="134"/>
      <c r="BI250" s="134"/>
      <c r="BJ250" s="134"/>
    </row>
    <row r="251" spans="1:62" s="126" customFormat="1" ht="15.75" thickBot="1" x14ac:dyDescent="0.3">
      <c r="A251" s="141" t="s">
        <v>943</v>
      </c>
      <c r="B251" s="4" t="s">
        <v>229</v>
      </c>
      <c r="C251" s="4" t="s">
        <v>230</v>
      </c>
      <c r="D251" s="4" t="s">
        <v>1029</v>
      </c>
      <c r="E251" s="4" t="s">
        <v>1030</v>
      </c>
      <c r="F251" s="4" t="s">
        <v>146</v>
      </c>
      <c r="G251" s="4" t="s">
        <v>147</v>
      </c>
      <c r="H251" s="4" t="s">
        <v>1031</v>
      </c>
      <c r="I251" s="10">
        <v>31.55</v>
      </c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39">
        <f t="shared" si="15"/>
        <v>31.55</v>
      </c>
      <c r="V251" s="38"/>
      <c r="W251" s="127" t="str">
        <f t="shared" si="16"/>
        <v>114004930921</v>
      </c>
      <c r="X251" s="132">
        <f>VLOOKUP(W251,Factors!$F$4:$H$6200,3,FALSE)</f>
        <v>0.10809999999999997</v>
      </c>
      <c r="Y251" s="127" t="str">
        <f>VLOOKUP(W251,Factors!$F$4:$H$6200,2,FALSE)</f>
        <v>Firm Sales Volumes</v>
      </c>
      <c r="Z251" s="129">
        <f t="shared" si="17"/>
        <v>3.4105549999999991</v>
      </c>
      <c r="AA251" s="129">
        <f t="shared" si="18"/>
        <v>28.139445000000002</v>
      </c>
      <c r="AB251" s="129">
        <f t="shared" si="19"/>
        <v>31.55</v>
      </c>
      <c r="AC251" s="134"/>
      <c r="AD251" s="134"/>
      <c r="AE251" s="134"/>
      <c r="AF251" s="134"/>
      <c r="AG251" s="134"/>
      <c r="AH251" s="134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  <c r="BD251" s="134"/>
      <c r="BE251" s="134"/>
      <c r="BF251" s="134"/>
      <c r="BG251" s="134"/>
      <c r="BH251" s="134"/>
      <c r="BI251" s="134"/>
      <c r="BJ251" s="134"/>
    </row>
    <row r="252" spans="1:62" s="126" customFormat="1" ht="15.75" thickBot="1" x14ac:dyDescent="0.3">
      <c r="A252" s="141" t="s">
        <v>943</v>
      </c>
      <c r="B252" s="4" t="s">
        <v>759</v>
      </c>
      <c r="C252" s="4" t="s">
        <v>760</v>
      </c>
      <c r="D252" s="4" t="s">
        <v>944</v>
      </c>
      <c r="E252" s="4" t="s">
        <v>945</v>
      </c>
      <c r="F252" s="4" t="s">
        <v>310</v>
      </c>
      <c r="G252" s="4" t="s">
        <v>311</v>
      </c>
      <c r="H252" s="4" t="s">
        <v>440</v>
      </c>
      <c r="I252" s="8">
        <v>850.08</v>
      </c>
      <c r="J252" s="8">
        <v>-850.08</v>
      </c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139">
        <f t="shared" si="15"/>
        <v>0</v>
      </c>
      <c r="V252" s="38"/>
      <c r="W252" s="127" t="str">
        <f t="shared" si="16"/>
        <v>114101505921</v>
      </c>
      <c r="X252" s="132">
        <f>VLOOKUP(W252,Factors!$F$4:$H$6200,3,FALSE)</f>
        <v>0.11639999999999995</v>
      </c>
      <c r="Y252" s="127" t="str">
        <f>VLOOKUP(W252,Factors!$F$4:$H$6200,2,FALSE)</f>
        <v>Customers-Res</v>
      </c>
      <c r="Z252" s="129">
        <f t="shared" si="17"/>
        <v>0</v>
      </c>
      <c r="AA252" s="129">
        <f t="shared" si="18"/>
        <v>0</v>
      </c>
      <c r="AB252" s="129">
        <f t="shared" si="19"/>
        <v>0</v>
      </c>
      <c r="AC252" s="134"/>
      <c r="AD252" s="134"/>
      <c r="AE252" s="134"/>
      <c r="AF252" s="134"/>
      <c r="AG252" s="134"/>
      <c r="AH252" s="134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  <c r="BD252" s="134"/>
      <c r="BE252" s="134"/>
      <c r="BF252" s="134"/>
      <c r="BG252" s="134"/>
      <c r="BH252" s="134"/>
      <c r="BI252" s="134"/>
      <c r="BJ252" s="134"/>
    </row>
    <row r="253" spans="1:62" s="126" customFormat="1" ht="15.75" thickBot="1" x14ac:dyDescent="0.3">
      <c r="A253" s="141" t="s">
        <v>943</v>
      </c>
      <c r="B253" s="4" t="s">
        <v>759</v>
      </c>
      <c r="C253" s="4" t="s">
        <v>760</v>
      </c>
      <c r="D253" s="4" t="s">
        <v>944</v>
      </c>
      <c r="E253" s="4" t="s">
        <v>945</v>
      </c>
      <c r="F253" s="4" t="s">
        <v>102</v>
      </c>
      <c r="G253" s="4" t="s">
        <v>103</v>
      </c>
      <c r="H253" s="4" t="s">
        <v>440</v>
      </c>
      <c r="I253" s="10">
        <v>41.69</v>
      </c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39">
        <f t="shared" si="15"/>
        <v>41.69</v>
      </c>
      <c r="V253" s="38"/>
      <c r="W253" s="127" t="str">
        <f t="shared" si="16"/>
        <v>114101505921</v>
      </c>
      <c r="X253" s="132">
        <f>VLOOKUP(W253,Factors!$F$4:$H$6200,3,FALSE)</f>
        <v>0.11639999999999995</v>
      </c>
      <c r="Y253" s="127" t="str">
        <f>VLOOKUP(W253,Factors!$F$4:$H$6200,2,FALSE)</f>
        <v>Customers-Res</v>
      </c>
      <c r="Z253" s="129">
        <f t="shared" si="17"/>
        <v>4.8527159999999974</v>
      </c>
      <c r="AA253" s="129">
        <f t="shared" si="18"/>
        <v>36.837283999999997</v>
      </c>
      <c r="AB253" s="129">
        <f t="shared" si="19"/>
        <v>41.69</v>
      </c>
      <c r="AC253" s="134"/>
      <c r="AD253" s="134"/>
      <c r="AE253" s="134"/>
      <c r="AF253" s="134"/>
      <c r="AG253" s="134"/>
      <c r="AH253" s="134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  <c r="BD253" s="134"/>
      <c r="BE253" s="134"/>
      <c r="BF253" s="134"/>
      <c r="BG253" s="134"/>
      <c r="BH253" s="134"/>
      <c r="BI253" s="134"/>
      <c r="BJ253" s="134"/>
    </row>
    <row r="254" spans="1:62" s="131" customFormat="1" ht="15.75" thickBot="1" x14ac:dyDescent="0.3">
      <c r="A254" s="141" t="s">
        <v>943</v>
      </c>
      <c r="B254" s="4" t="s">
        <v>759</v>
      </c>
      <c r="C254" s="4" t="s">
        <v>760</v>
      </c>
      <c r="D254" s="4" t="s">
        <v>944</v>
      </c>
      <c r="E254" s="4" t="s">
        <v>945</v>
      </c>
      <c r="F254" s="4" t="s">
        <v>235</v>
      </c>
      <c r="G254" s="4" t="s">
        <v>236</v>
      </c>
      <c r="H254" s="4" t="s">
        <v>440</v>
      </c>
      <c r="I254" s="7"/>
      <c r="J254" s="7"/>
      <c r="K254" s="8">
        <v>10.34</v>
      </c>
      <c r="L254" s="7"/>
      <c r="M254" s="7"/>
      <c r="N254" s="7"/>
      <c r="O254" s="8">
        <v>52.02</v>
      </c>
      <c r="P254" s="7"/>
      <c r="Q254" s="7"/>
      <c r="R254" s="7"/>
      <c r="S254" s="7"/>
      <c r="T254" s="7"/>
      <c r="U254" s="139">
        <f t="shared" si="15"/>
        <v>62.36</v>
      </c>
      <c r="V254" s="38"/>
      <c r="W254" s="127" t="str">
        <f t="shared" si="16"/>
        <v>114101505921</v>
      </c>
      <c r="X254" s="132">
        <f>VLOOKUP(W254,Factors!$F$4:$H$6200,3,FALSE)</f>
        <v>0.11639999999999995</v>
      </c>
      <c r="Y254" s="127" t="str">
        <f>VLOOKUP(W254,Factors!$F$4:$H$6200,2,FALSE)</f>
        <v>Customers-Res</v>
      </c>
      <c r="Z254" s="129">
        <f t="shared" si="17"/>
        <v>7.2587039999999963</v>
      </c>
      <c r="AA254" s="129">
        <f t="shared" si="18"/>
        <v>55.101296000000005</v>
      </c>
      <c r="AB254" s="129">
        <f t="shared" si="19"/>
        <v>62.36</v>
      </c>
      <c r="AC254" s="134"/>
      <c r="AD254" s="134"/>
      <c r="AE254" s="134"/>
      <c r="AF254" s="134"/>
      <c r="AG254" s="134"/>
      <c r="AH254" s="134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  <c r="BD254" s="134"/>
      <c r="BE254" s="134"/>
      <c r="BF254" s="134"/>
      <c r="BG254" s="134"/>
      <c r="BH254" s="134"/>
      <c r="BI254" s="134"/>
      <c r="BJ254" s="134"/>
    </row>
    <row r="255" spans="1:62" s="131" customFormat="1" ht="15.75" thickBot="1" x14ac:dyDescent="0.3">
      <c r="A255" s="141" t="s">
        <v>943</v>
      </c>
      <c r="B255" s="4" t="s">
        <v>759</v>
      </c>
      <c r="C255" s="4" t="s">
        <v>760</v>
      </c>
      <c r="D255" s="4" t="s">
        <v>944</v>
      </c>
      <c r="E255" s="4" t="s">
        <v>945</v>
      </c>
      <c r="F255" s="4" t="s">
        <v>84</v>
      </c>
      <c r="G255" s="4" t="s">
        <v>85</v>
      </c>
      <c r="H255" s="4" t="s">
        <v>440</v>
      </c>
      <c r="I255" s="10">
        <v>88.2</v>
      </c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39">
        <f t="shared" si="15"/>
        <v>88.2</v>
      </c>
      <c r="V255" s="38"/>
      <c r="W255" s="127" t="str">
        <f t="shared" si="16"/>
        <v>114101505921</v>
      </c>
      <c r="X255" s="132">
        <f>VLOOKUP(W255,Factors!$F$4:$H$6200,3,FALSE)</f>
        <v>0.11639999999999995</v>
      </c>
      <c r="Y255" s="127" t="str">
        <f>VLOOKUP(W255,Factors!$F$4:$H$6200,2,FALSE)</f>
        <v>Customers-Res</v>
      </c>
      <c r="Z255" s="129">
        <f t="shared" si="17"/>
        <v>10.266479999999996</v>
      </c>
      <c r="AA255" s="129">
        <f t="shared" si="18"/>
        <v>77.933520000000001</v>
      </c>
      <c r="AB255" s="129">
        <f t="shared" si="19"/>
        <v>88.2</v>
      </c>
      <c r="AC255" s="134"/>
      <c r="AD255" s="134"/>
      <c r="AE255" s="134"/>
      <c r="AF255" s="134"/>
      <c r="AG255" s="134"/>
      <c r="AH255" s="134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  <c r="BD255" s="134"/>
      <c r="BE255" s="134"/>
      <c r="BF255" s="134"/>
      <c r="BG255" s="134"/>
      <c r="BH255" s="134"/>
      <c r="BI255" s="134"/>
      <c r="BJ255" s="134"/>
    </row>
    <row r="256" spans="1:62" s="126" customFormat="1" ht="15.75" thickBot="1" x14ac:dyDescent="0.3">
      <c r="A256" s="141" t="s">
        <v>943</v>
      </c>
      <c r="B256" s="4" t="s">
        <v>796</v>
      </c>
      <c r="C256" s="4" t="s">
        <v>797</v>
      </c>
      <c r="D256" s="4" t="s">
        <v>944</v>
      </c>
      <c r="E256" s="4" t="s">
        <v>945</v>
      </c>
      <c r="F256" s="4" t="s">
        <v>132</v>
      </c>
      <c r="G256" s="4" t="s">
        <v>133</v>
      </c>
      <c r="H256" s="4" t="s">
        <v>440</v>
      </c>
      <c r="I256" s="7"/>
      <c r="J256" s="7"/>
      <c r="K256" s="7"/>
      <c r="L256" s="7"/>
      <c r="M256" s="7"/>
      <c r="N256" s="8">
        <v>244.37</v>
      </c>
      <c r="O256" s="7"/>
      <c r="P256" s="7"/>
      <c r="Q256" s="7"/>
      <c r="R256" s="7"/>
      <c r="S256" s="7"/>
      <c r="T256" s="7"/>
      <c r="U256" s="139">
        <f t="shared" si="15"/>
        <v>244.37</v>
      </c>
      <c r="V256" s="38"/>
      <c r="W256" s="127" t="str">
        <f t="shared" si="16"/>
        <v>115151505921</v>
      </c>
      <c r="X256" s="132">
        <f>VLOOKUP(W256,Factors!$F$4:$H$6200,3,FALSE)</f>
        <v>0.11529999999999996</v>
      </c>
      <c r="Y256" s="127" t="str">
        <f>VLOOKUP(W256,Factors!$F$4:$H$6200,2,FALSE)</f>
        <v>Customers-All</v>
      </c>
      <c r="Z256" s="129">
        <f t="shared" si="17"/>
        <v>28.17586099999999</v>
      </c>
      <c r="AA256" s="129">
        <f t="shared" si="18"/>
        <v>216.19413900000001</v>
      </c>
      <c r="AB256" s="129">
        <f t="shared" si="19"/>
        <v>244.37</v>
      </c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  <c r="BD256" s="134"/>
      <c r="BE256" s="134"/>
      <c r="BF256" s="134"/>
      <c r="BG256" s="134"/>
      <c r="BH256" s="134"/>
      <c r="BI256" s="134"/>
      <c r="BJ256" s="134"/>
    </row>
    <row r="257" spans="1:62" s="126" customFormat="1" ht="15.75" thickBot="1" x14ac:dyDescent="0.3">
      <c r="A257" s="141" t="s">
        <v>943</v>
      </c>
      <c r="B257" s="4" t="s">
        <v>796</v>
      </c>
      <c r="C257" s="4" t="s">
        <v>797</v>
      </c>
      <c r="D257" s="4" t="s">
        <v>944</v>
      </c>
      <c r="E257" s="4" t="s">
        <v>945</v>
      </c>
      <c r="F257" s="4" t="s">
        <v>134</v>
      </c>
      <c r="G257" s="4" t="s">
        <v>135</v>
      </c>
      <c r="H257" s="4" t="s">
        <v>440</v>
      </c>
      <c r="I257" s="11"/>
      <c r="J257" s="11"/>
      <c r="K257" s="11"/>
      <c r="L257" s="11"/>
      <c r="M257" s="11"/>
      <c r="N257" s="11"/>
      <c r="O257" s="11"/>
      <c r="P257" s="11"/>
      <c r="Q257" s="10">
        <v>750</v>
      </c>
      <c r="R257" s="11"/>
      <c r="S257" s="11"/>
      <c r="T257" s="11"/>
      <c r="U257" s="139">
        <f t="shared" si="15"/>
        <v>750</v>
      </c>
      <c r="V257" s="38"/>
      <c r="W257" s="127" t="str">
        <f t="shared" si="16"/>
        <v>115151505921</v>
      </c>
      <c r="X257" s="132">
        <f>VLOOKUP(W257,Factors!$F$4:$H$6200,3,FALSE)</f>
        <v>0.11529999999999996</v>
      </c>
      <c r="Y257" s="127" t="str">
        <f>VLOOKUP(W257,Factors!$F$4:$H$6200,2,FALSE)</f>
        <v>Customers-All</v>
      </c>
      <c r="Z257" s="129">
        <f t="shared" si="17"/>
        <v>86.474999999999966</v>
      </c>
      <c r="AA257" s="129">
        <f t="shared" si="18"/>
        <v>663.52500000000009</v>
      </c>
      <c r="AB257" s="129">
        <f t="shared" si="19"/>
        <v>750</v>
      </c>
      <c r="AC257" s="134"/>
      <c r="AD257" s="134"/>
      <c r="AE257" s="134"/>
      <c r="AF257" s="134"/>
      <c r="AG257" s="134"/>
      <c r="AH257" s="134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  <c r="BD257" s="134"/>
      <c r="BE257" s="134"/>
      <c r="BF257" s="134"/>
      <c r="BG257" s="134"/>
      <c r="BH257" s="134"/>
      <c r="BI257" s="134"/>
      <c r="BJ257" s="134"/>
    </row>
    <row r="258" spans="1:62" s="126" customFormat="1" ht="15.75" thickBot="1" x14ac:dyDescent="0.3">
      <c r="A258" s="141" t="s">
        <v>943</v>
      </c>
      <c r="B258" s="4" t="s">
        <v>796</v>
      </c>
      <c r="C258" s="4" t="s">
        <v>797</v>
      </c>
      <c r="D258" s="4" t="s">
        <v>944</v>
      </c>
      <c r="E258" s="4" t="s">
        <v>945</v>
      </c>
      <c r="F258" s="4" t="s">
        <v>102</v>
      </c>
      <c r="G258" s="4" t="s">
        <v>103</v>
      </c>
      <c r="H258" s="4" t="s">
        <v>440</v>
      </c>
      <c r="I258" s="7"/>
      <c r="J258" s="7"/>
      <c r="K258" s="7"/>
      <c r="L258" s="7"/>
      <c r="M258" s="7"/>
      <c r="N258" s="7"/>
      <c r="O258" s="8">
        <v>63.37</v>
      </c>
      <c r="P258" s="7"/>
      <c r="Q258" s="7"/>
      <c r="R258" s="7"/>
      <c r="S258" s="7"/>
      <c r="T258" s="7"/>
      <c r="U258" s="139">
        <f t="shared" si="15"/>
        <v>63.37</v>
      </c>
      <c r="V258" s="38"/>
      <c r="W258" s="127" t="str">
        <f t="shared" si="16"/>
        <v>115151505921</v>
      </c>
      <c r="X258" s="132">
        <f>VLOOKUP(W258,Factors!$F$4:$H$6200,3,FALSE)</f>
        <v>0.11529999999999996</v>
      </c>
      <c r="Y258" s="127" t="str">
        <f>VLOOKUP(W258,Factors!$F$4:$H$6200,2,FALSE)</f>
        <v>Customers-All</v>
      </c>
      <c r="Z258" s="129">
        <f t="shared" si="17"/>
        <v>7.3065609999999968</v>
      </c>
      <c r="AA258" s="129">
        <f t="shared" si="18"/>
        <v>56.063439000000002</v>
      </c>
      <c r="AB258" s="129">
        <f t="shared" si="19"/>
        <v>63.37</v>
      </c>
      <c r="AC258" s="134"/>
      <c r="AD258" s="134"/>
      <c r="AE258" s="134"/>
      <c r="AF258" s="134"/>
      <c r="AG258" s="134"/>
      <c r="AH258" s="134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  <c r="BD258" s="134"/>
      <c r="BE258" s="134"/>
      <c r="BF258" s="134"/>
      <c r="BG258" s="134"/>
      <c r="BH258" s="134"/>
      <c r="BI258" s="134"/>
      <c r="BJ258" s="134"/>
    </row>
    <row r="259" spans="1:62" s="126" customFormat="1" ht="15.75" thickBot="1" x14ac:dyDescent="0.3">
      <c r="A259" s="141" t="s">
        <v>943</v>
      </c>
      <c r="B259" s="4" t="s">
        <v>796</v>
      </c>
      <c r="C259" s="4" t="s">
        <v>797</v>
      </c>
      <c r="D259" s="4" t="s">
        <v>944</v>
      </c>
      <c r="E259" s="4" t="s">
        <v>945</v>
      </c>
      <c r="F259" s="4" t="s">
        <v>162</v>
      </c>
      <c r="G259" s="4" t="s">
        <v>163</v>
      </c>
      <c r="H259" s="4" t="s">
        <v>440</v>
      </c>
      <c r="I259" s="11"/>
      <c r="J259" s="11"/>
      <c r="K259" s="11"/>
      <c r="L259" s="11"/>
      <c r="M259" s="11"/>
      <c r="N259" s="10">
        <v>372.46</v>
      </c>
      <c r="O259" s="11"/>
      <c r="P259" s="11"/>
      <c r="Q259" s="11"/>
      <c r="R259" s="11"/>
      <c r="S259" s="11"/>
      <c r="T259" s="11"/>
      <c r="U259" s="139">
        <f t="shared" si="15"/>
        <v>372.46</v>
      </c>
      <c r="V259" s="38"/>
      <c r="W259" s="127" t="str">
        <f t="shared" si="16"/>
        <v>115151505921</v>
      </c>
      <c r="X259" s="132">
        <f>VLOOKUP(W259,Factors!$F$4:$H$6200,3,FALSE)</f>
        <v>0.11529999999999996</v>
      </c>
      <c r="Y259" s="127" t="str">
        <f>VLOOKUP(W259,Factors!$F$4:$H$6200,2,FALSE)</f>
        <v>Customers-All</v>
      </c>
      <c r="Z259" s="129">
        <f t="shared" si="17"/>
        <v>42.944637999999983</v>
      </c>
      <c r="AA259" s="129">
        <f t="shared" si="18"/>
        <v>329.51536199999998</v>
      </c>
      <c r="AB259" s="129">
        <f t="shared" si="19"/>
        <v>372.46</v>
      </c>
      <c r="AC259" s="134"/>
      <c r="AD259" s="134"/>
      <c r="AE259" s="134"/>
      <c r="AF259" s="134"/>
      <c r="AG259" s="134"/>
      <c r="AH259" s="134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  <c r="BD259" s="134"/>
      <c r="BE259" s="134"/>
      <c r="BF259" s="134"/>
      <c r="BG259" s="134"/>
      <c r="BH259" s="134"/>
      <c r="BI259" s="134"/>
      <c r="BJ259" s="134"/>
    </row>
    <row r="260" spans="1:62" s="126" customFormat="1" ht="15.75" thickBot="1" x14ac:dyDescent="0.3">
      <c r="A260" s="141" t="s">
        <v>943</v>
      </c>
      <c r="B260" s="4" t="s">
        <v>796</v>
      </c>
      <c r="C260" s="4" t="s">
        <v>797</v>
      </c>
      <c r="D260" s="4" t="s">
        <v>944</v>
      </c>
      <c r="E260" s="4" t="s">
        <v>945</v>
      </c>
      <c r="F260" s="4" t="s">
        <v>86</v>
      </c>
      <c r="G260" s="4" t="s">
        <v>87</v>
      </c>
      <c r="H260" s="4" t="s">
        <v>440</v>
      </c>
      <c r="I260" s="7"/>
      <c r="J260" s="7"/>
      <c r="K260" s="7"/>
      <c r="L260" s="7"/>
      <c r="M260" s="7"/>
      <c r="N260" s="7"/>
      <c r="O260" s="8">
        <v>-168.56</v>
      </c>
      <c r="P260" s="7"/>
      <c r="Q260" s="7"/>
      <c r="R260" s="7"/>
      <c r="S260" s="7"/>
      <c r="T260" s="7"/>
      <c r="U260" s="139">
        <f t="shared" si="15"/>
        <v>-168.56</v>
      </c>
      <c r="V260" s="38"/>
      <c r="W260" s="127" t="str">
        <f t="shared" si="16"/>
        <v>115151505921</v>
      </c>
      <c r="X260" s="132">
        <f>VLOOKUP(W260,Factors!$F$4:$H$6200,3,FALSE)</f>
        <v>0.11529999999999996</v>
      </c>
      <c r="Y260" s="127" t="str">
        <f>VLOOKUP(W260,Factors!$F$4:$H$6200,2,FALSE)</f>
        <v>Customers-All</v>
      </c>
      <c r="Z260" s="129">
        <f t="shared" si="17"/>
        <v>-19.434967999999994</v>
      </c>
      <c r="AA260" s="129">
        <f t="shared" si="18"/>
        <v>-149.125032</v>
      </c>
      <c r="AB260" s="129">
        <f t="shared" si="19"/>
        <v>-168.56</v>
      </c>
      <c r="AC260" s="134"/>
      <c r="AD260" s="134"/>
      <c r="AE260" s="134"/>
      <c r="AF260" s="134"/>
      <c r="AG260" s="134"/>
      <c r="AH260" s="134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  <c r="BD260" s="134"/>
      <c r="BE260" s="134"/>
      <c r="BF260" s="134"/>
      <c r="BG260" s="134"/>
      <c r="BH260" s="134"/>
      <c r="BI260" s="134"/>
      <c r="BJ260" s="134"/>
    </row>
    <row r="261" spans="1:62" s="126" customFormat="1" ht="15.75" thickBot="1" x14ac:dyDescent="0.3">
      <c r="A261" s="141" t="s">
        <v>943</v>
      </c>
      <c r="B261" s="4" t="s">
        <v>798</v>
      </c>
      <c r="C261" s="4" t="s">
        <v>799</v>
      </c>
      <c r="D261" s="4" t="s">
        <v>944</v>
      </c>
      <c r="E261" s="4" t="s">
        <v>945</v>
      </c>
      <c r="F261" s="4" t="s">
        <v>112</v>
      </c>
      <c r="G261" s="4" t="s">
        <v>113</v>
      </c>
      <c r="H261" s="4" t="s">
        <v>440</v>
      </c>
      <c r="I261" s="10">
        <v>1020.1</v>
      </c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39">
        <f t="shared" si="15"/>
        <v>1020.1</v>
      </c>
      <c r="V261" s="38"/>
      <c r="W261" s="127" t="str">
        <f t="shared" si="16"/>
        <v>115281505921</v>
      </c>
      <c r="X261" s="132">
        <f>VLOOKUP(W261,Factors!$F$4:$H$6200,3,FALSE)</f>
        <v>1</v>
      </c>
      <c r="Y261" s="127" t="str">
        <f>VLOOKUP(W261,Factors!$F$4:$H$6200,2,FALSE)</f>
        <v>direct-wa</v>
      </c>
      <c r="Z261" s="129">
        <f t="shared" si="17"/>
        <v>1020.1</v>
      </c>
      <c r="AA261" s="129">
        <f t="shared" si="18"/>
        <v>0</v>
      </c>
      <c r="AB261" s="129">
        <f t="shared" si="19"/>
        <v>1020.1</v>
      </c>
      <c r="AC261" s="134"/>
      <c r="AD261" s="134"/>
      <c r="AE261" s="134"/>
      <c r="AF261" s="134"/>
      <c r="AG261" s="134"/>
      <c r="AH261" s="134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  <c r="BD261" s="134"/>
      <c r="BE261" s="134"/>
      <c r="BF261" s="134"/>
      <c r="BG261" s="134"/>
      <c r="BH261" s="134"/>
      <c r="BI261" s="134"/>
      <c r="BJ261" s="134"/>
    </row>
    <row r="262" spans="1:62" s="131" customFormat="1" ht="15.75" thickBot="1" x14ac:dyDescent="0.3">
      <c r="A262" s="141" t="s">
        <v>943</v>
      </c>
      <c r="B262" s="4" t="s">
        <v>798</v>
      </c>
      <c r="C262" s="4" t="s">
        <v>799</v>
      </c>
      <c r="D262" s="4" t="s">
        <v>944</v>
      </c>
      <c r="E262" s="4" t="s">
        <v>945</v>
      </c>
      <c r="F262" s="4" t="s">
        <v>132</v>
      </c>
      <c r="G262" s="4" t="s">
        <v>133</v>
      </c>
      <c r="H262" s="4" t="s">
        <v>440</v>
      </c>
      <c r="I262" s="11"/>
      <c r="J262" s="11"/>
      <c r="K262" s="14">
        <v>0</v>
      </c>
      <c r="L262" s="11"/>
      <c r="M262" s="11"/>
      <c r="N262" s="11"/>
      <c r="O262" s="11"/>
      <c r="P262" s="11"/>
      <c r="Q262" s="11"/>
      <c r="R262" s="11"/>
      <c r="S262" s="11"/>
      <c r="T262" s="11"/>
      <c r="U262" s="139">
        <f t="shared" si="15"/>
        <v>0</v>
      </c>
      <c r="V262" s="38"/>
      <c r="W262" s="127" t="str">
        <f t="shared" si="16"/>
        <v>115281505921</v>
      </c>
      <c r="X262" s="132">
        <f>VLOOKUP(W262,Factors!$F$4:$H$6200,3,FALSE)</f>
        <v>1</v>
      </c>
      <c r="Y262" s="127" t="str">
        <f>VLOOKUP(W262,Factors!$F$4:$H$6200,2,FALSE)</f>
        <v>direct-wa</v>
      </c>
      <c r="Z262" s="129">
        <f t="shared" si="17"/>
        <v>0</v>
      </c>
      <c r="AA262" s="129">
        <f t="shared" si="18"/>
        <v>0</v>
      </c>
      <c r="AB262" s="129">
        <f t="shared" si="19"/>
        <v>0</v>
      </c>
      <c r="AC262" s="134"/>
      <c r="AD262" s="134"/>
      <c r="AE262" s="134"/>
      <c r="AF262" s="134"/>
      <c r="AG262" s="134"/>
      <c r="AH262" s="134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  <c r="BD262" s="134"/>
      <c r="BE262" s="134"/>
      <c r="BF262" s="134"/>
      <c r="BG262" s="134"/>
      <c r="BH262" s="134"/>
      <c r="BI262" s="134"/>
      <c r="BJ262" s="134"/>
    </row>
    <row r="263" spans="1:62" s="131" customFormat="1" ht="15.75" thickBot="1" x14ac:dyDescent="0.3">
      <c r="A263" s="141" t="s">
        <v>943</v>
      </c>
      <c r="B263" s="4" t="s">
        <v>798</v>
      </c>
      <c r="C263" s="4" t="s">
        <v>799</v>
      </c>
      <c r="D263" s="4" t="s">
        <v>944</v>
      </c>
      <c r="E263" s="4" t="s">
        <v>945</v>
      </c>
      <c r="F263" s="4" t="s">
        <v>80</v>
      </c>
      <c r="G263" s="4" t="s">
        <v>81</v>
      </c>
      <c r="H263" s="4" t="s">
        <v>440</v>
      </c>
      <c r="I263" s="8">
        <v>46.97</v>
      </c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139">
        <f t="shared" ref="U263:U326" si="20">SUM(I263:T263)</f>
        <v>46.97</v>
      </c>
      <c r="V263" s="38"/>
      <c r="W263" s="127" t="str">
        <f t="shared" ref="W263:W326" si="21">CONCATENATE(B263,RIGHT(D263,4),A263)</f>
        <v>115281505921</v>
      </c>
      <c r="X263" s="132">
        <f>VLOOKUP(W263,Factors!$F$4:$H$6200,3,FALSE)</f>
        <v>1</v>
      </c>
      <c r="Y263" s="127" t="str">
        <f>VLOOKUP(W263,Factors!$F$4:$H$6200,2,FALSE)</f>
        <v>direct-wa</v>
      </c>
      <c r="Z263" s="129">
        <f t="shared" ref="Z263:Z326" si="22">U263*X263</f>
        <v>46.97</v>
      </c>
      <c r="AA263" s="129">
        <f t="shared" ref="AA263:AA326" si="23">U263-Z263</f>
        <v>0</v>
      </c>
      <c r="AB263" s="129">
        <f t="shared" ref="AB263:AB326" si="24">Z263+AA263</f>
        <v>46.97</v>
      </c>
      <c r="AC263" s="134"/>
      <c r="AD263" s="134"/>
      <c r="AE263" s="134"/>
      <c r="AF263" s="134"/>
      <c r="AG263" s="134"/>
      <c r="AH263" s="134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  <c r="BD263" s="134"/>
      <c r="BE263" s="134"/>
      <c r="BF263" s="134"/>
      <c r="BG263" s="134"/>
      <c r="BH263" s="134"/>
      <c r="BI263" s="134"/>
      <c r="BJ263" s="134"/>
    </row>
    <row r="264" spans="1:62" s="126" customFormat="1" ht="15.75" thickBot="1" x14ac:dyDescent="0.3">
      <c r="A264" s="141" t="s">
        <v>943</v>
      </c>
      <c r="B264" s="4" t="s">
        <v>798</v>
      </c>
      <c r="C264" s="4" t="s">
        <v>799</v>
      </c>
      <c r="D264" s="4" t="s">
        <v>944</v>
      </c>
      <c r="E264" s="4" t="s">
        <v>945</v>
      </c>
      <c r="F264" s="4" t="s">
        <v>82</v>
      </c>
      <c r="G264" s="4" t="s">
        <v>83</v>
      </c>
      <c r="H264" s="4" t="s">
        <v>440</v>
      </c>
      <c r="I264" s="11"/>
      <c r="J264" s="11"/>
      <c r="K264" s="14">
        <v>0</v>
      </c>
      <c r="L264" s="11"/>
      <c r="M264" s="11"/>
      <c r="N264" s="11"/>
      <c r="O264" s="11"/>
      <c r="P264" s="11"/>
      <c r="Q264" s="11"/>
      <c r="R264" s="11"/>
      <c r="S264" s="11"/>
      <c r="T264" s="11"/>
      <c r="U264" s="139">
        <f t="shared" si="20"/>
        <v>0</v>
      </c>
      <c r="V264" s="38"/>
      <c r="W264" s="127" t="str">
        <f t="shared" si="21"/>
        <v>115281505921</v>
      </c>
      <c r="X264" s="132">
        <f>VLOOKUP(W264,Factors!$F$4:$H$6200,3,FALSE)</f>
        <v>1</v>
      </c>
      <c r="Y264" s="127" t="str">
        <f>VLOOKUP(W264,Factors!$F$4:$H$6200,2,FALSE)</f>
        <v>direct-wa</v>
      </c>
      <c r="Z264" s="129">
        <f t="shared" si="22"/>
        <v>0</v>
      </c>
      <c r="AA264" s="129">
        <f t="shared" si="23"/>
        <v>0</v>
      </c>
      <c r="AB264" s="129">
        <f t="shared" si="24"/>
        <v>0</v>
      </c>
      <c r="AC264" s="134"/>
      <c r="AD264" s="134"/>
      <c r="AE264" s="134"/>
      <c r="AF264" s="134"/>
      <c r="AG264" s="134"/>
      <c r="AH264" s="134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  <c r="BD264" s="134"/>
      <c r="BE264" s="134"/>
      <c r="BF264" s="134"/>
      <c r="BG264" s="134"/>
      <c r="BH264" s="134"/>
      <c r="BI264" s="134"/>
      <c r="BJ264" s="134"/>
    </row>
    <row r="265" spans="1:62" s="131" customFormat="1" ht="15.75" thickBot="1" x14ac:dyDescent="0.3">
      <c r="A265" s="141" t="s">
        <v>943</v>
      </c>
      <c r="B265" s="4" t="s">
        <v>798</v>
      </c>
      <c r="C265" s="4" t="s">
        <v>799</v>
      </c>
      <c r="D265" s="4" t="s">
        <v>944</v>
      </c>
      <c r="E265" s="4" t="s">
        <v>945</v>
      </c>
      <c r="F265" s="4" t="s">
        <v>84</v>
      </c>
      <c r="G265" s="4" t="s">
        <v>85</v>
      </c>
      <c r="H265" s="4" t="s">
        <v>440</v>
      </c>
      <c r="I265" s="8">
        <v>15.25</v>
      </c>
      <c r="J265" s="7"/>
      <c r="K265" s="13">
        <v>0</v>
      </c>
      <c r="L265" s="7"/>
      <c r="M265" s="7"/>
      <c r="N265" s="7"/>
      <c r="O265" s="7"/>
      <c r="P265" s="7"/>
      <c r="Q265" s="7"/>
      <c r="R265" s="7"/>
      <c r="S265" s="7"/>
      <c r="T265" s="7"/>
      <c r="U265" s="139">
        <f t="shared" si="20"/>
        <v>15.25</v>
      </c>
      <c r="V265" s="38"/>
      <c r="W265" s="127" t="str">
        <f t="shared" si="21"/>
        <v>115281505921</v>
      </c>
      <c r="X265" s="132">
        <f>VLOOKUP(W265,Factors!$F$4:$H$6200,3,FALSE)</f>
        <v>1</v>
      </c>
      <c r="Y265" s="127" t="str">
        <f>VLOOKUP(W265,Factors!$F$4:$H$6200,2,FALSE)</f>
        <v>direct-wa</v>
      </c>
      <c r="Z265" s="129">
        <f t="shared" si="22"/>
        <v>15.25</v>
      </c>
      <c r="AA265" s="129">
        <f t="shared" si="23"/>
        <v>0</v>
      </c>
      <c r="AB265" s="129">
        <f t="shared" si="24"/>
        <v>15.25</v>
      </c>
      <c r="AC265" s="134"/>
      <c r="AD265" s="134"/>
      <c r="AE265" s="134"/>
      <c r="AF265" s="134"/>
      <c r="AG265" s="134"/>
      <c r="AH265" s="134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  <c r="BD265" s="134"/>
      <c r="BE265" s="134"/>
      <c r="BF265" s="134"/>
      <c r="BG265" s="134"/>
      <c r="BH265" s="134"/>
      <c r="BI265" s="134"/>
      <c r="BJ265" s="134"/>
    </row>
    <row r="266" spans="1:62" s="131" customFormat="1" ht="15.75" thickBot="1" x14ac:dyDescent="0.3">
      <c r="A266" s="141" t="s">
        <v>943</v>
      </c>
      <c r="B266" s="4" t="s">
        <v>798</v>
      </c>
      <c r="C266" s="4" t="s">
        <v>799</v>
      </c>
      <c r="D266" s="4" t="s">
        <v>944</v>
      </c>
      <c r="E266" s="4" t="s">
        <v>945</v>
      </c>
      <c r="F266" s="4" t="s">
        <v>164</v>
      </c>
      <c r="G266" s="4" t="s">
        <v>165</v>
      </c>
      <c r="H266" s="4" t="s">
        <v>440</v>
      </c>
      <c r="I266" s="10">
        <v>624.08000000000004</v>
      </c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39">
        <f t="shared" si="20"/>
        <v>624.08000000000004</v>
      </c>
      <c r="V266" s="38"/>
      <c r="W266" s="127" t="str">
        <f t="shared" si="21"/>
        <v>115281505921</v>
      </c>
      <c r="X266" s="132">
        <f>VLOOKUP(W266,Factors!$F$4:$H$6200,3,FALSE)</f>
        <v>1</v>
      </c>
      <c r="Y266" s="127" t="str">
        <f>VLOOKUP(W266,Factors!$F$4:$H$6200,2,FALSE)</f>
        <v>direct-wa</v>
      </c>
      <c r="Z266" s="129">
        <f t="shared" si="22"/>
        <v>624.08000000000004</v>
      </c>
      <c r="AA266" s="129">
        <f t="shared" si="23"/>
        <v>0</v>
      </c>
      <c r="AB266" s="129">
        <f t="shared" si="24"/>
        <v>624.08000000000004</v>
      </c>
      <c r="AC266" s="134"/>
      <c r="AD266" s="134"/>
      <c r="AE266" s="134"/>
      <c r="AF266" s="134"/>
      <c r="AG266" s="134"/>
      <c r="AH266" s="134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  <c r="BD266" s="134"/>
      <c r="BE266" s="134"/>
      <c r="BF266" s="134"/>
      <c r="BG266" s="134"/>
      <c r="BH266" s="134"/>
      <c r="BI266" s="134"/>
      <c r="BJ266" s="134"/>
    </row>
    <row r="267" spans="1:62" s="126" customFormat="1" ht="15.75" thickBot="1" x14ac:dyDescent="0.3">
      <c r="A267" s="141" t="s">
        <v>943</v>
      </c>
      <c r="B267" s="4" t="s">
        <v>798</v>
      </c>
      <c r="C267" s="4" t="s">
        <v>799</v>
      </c>
      <c r="D267" s="4" t="s">
        <v>944</v>
      </c>
      <c r="E267" s="4" t="s">
        <v>945</v>
      </c>
      <c r="F267" s="4" t="s">
        <v>76</v>
      </c>
      <c r="G267" s="4" t="s">
        <v>77</v>
      </c>
      <c r="H267" s="4" t="s">
        <v>440</v>
      </c>
      <c r="I267" s="8">
        <v>128.97</v>
      </c>
      <c r="J267" s="8">
        <v>-14.33</v>
      </c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139">
        <f t="shared" si="20"/>
        <v>114.64</v>
      </c>
      <c r="V267" s="38"/>
      <c r="W267" s="127" t="str">
        <f t="shared" si="21"/>
        <v>115281505921</v>
      </c>
      <c r="X267" s="132">
        <f>VLOOKUP(W267,Factors!$F$4:$H$6200,3,FALSE)</f>
        <v>1</v>
      </c>
      <c r="Y267" s="127" t="str">
        <f>VLOOKUP(W267,Factors!$F$4:$H$6200,2,FALSE)</f>
        <v>direct-wa</v>
      </c>
      <c r="Z267" s="129">
        <f t="shared" si="22"/>
        <v>114.64</v>
      </c>
      <c r="AA267" s="129">
        <f t="shared" si="23"/>
        <v>0</v>
      </c>
      <c r="AB267" s="129">
        <f t="shared" si="24"/>
        <v>114.64</v>
      </c>
      <c r="AC267" s="134"/>
      <c r="AD267" s="134"/>
      <c r="AE267" s="134"/>
      <c r="AF267" s="134"/>
      <c r="AG267" s="134"/>
      <c r="AH267" s="134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  <c r="BD267" s="134"/>
      <c r="BE267" s="134"/>
      <c r="BF267" s="134"/>
      <c r="BG267" s="134"/>
      <c r="BH267" s="134"/>
      <c r="BI267" s="134"/>
      <c r="BJ267" s="134"/>
    </row>
    <row r="268" spans="1:62" s="126" customFormat="1" ht="15.75" thickBot="1" x14ac:dyDescent="0.3">
      <c r="A268" s="141" t="s">
        <v>943</v>
      </c>
      <c r="B268" s="4" t="s">
        <v>798</v>
      </c>
      <c r="C268" s="4" t="s">
        <v>799</v>
      </c>
      <c r="D268" s="4" t="s">
        <v>944</v>
      </c>
      <c r="E268" s="4" t="s">
        <v>945</v>
      </c>
      <c r="F268" s="4" t="s">
        <v>192</v>
      </c>
      <c r="G268" s="4" t="s">
        <v>193</v>
      </c>
      <c r="H268" s="4" t="s">
        <v>440</v>
      </c>
      <c r="I268" s="10">
        <v>-9834.07</v>
      </c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39">
        <f t="shared" si="20"/>
        <v>-9834.07</v>
      </c>
      <c r="V268" s="38"/>
      <c r="W268" s="127" t="str">
        <f t="shared" si="21"/>
        <v>115281505921</v>
      </c>
      <c r="X268" s="132">
        <f>VLOOKUP(W268,Factors!$F$4:$H$6200,3,FALSE)</f>
        <v>1</v>
      </c>
      <c r="Y268" s="127" t="str">
        <f>VLOOKUP(W268,Factors!$F$4:$H$6200,2,FALSE)</f>
        <v>direct-wa</v>
      </c>
      <c r="Z268" s="129">
        <f t="shared" si="22"/>
        <v>-9834.07</v>
      </c>
      <c r="AA268" s="129">
        <f t="shared" si="23"/>
        <v>0</v>
      </c>
      <c r="AB268" s="129">
        <f t="shared" si="24"/>
        <v>-9834.07</v>
      </c>
      <c r="AC268" s="134"/>
      <c r="AD268" s="134"/>
      <c r="AE268" s="134"/>
      <c r="AF268" s="134"/>
      <c r="AG268" s="134"/>
      <c r="AH268" s="134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  <c r="BD268" s="134"/>
      <c r="BE268" s="134"/>
      <c r="BF268" s="134"/>
      <c r="BG268" s="134"/>
      <c r="BH268" s="134"/>
      <c r="BI268" s="134"/>
      <c r="BJ268" s="134"/>
    </row>
    <row r="269" spans="1:62" s="131" customFormat="1" ht="15.75" thickBot="1" x14ac:dyDescent="0.3">
      <c r="A269" s="141" t="s">
        <v>943</v>
      </c>
      <c r="B269" s="4" t="s">
        <v>805</v>
      </c>
      <c r="C269" s="4" t="s">
        <v>806</v>
      </c>
      <c r="D269" s="4" t="s">
        <v>944</v>
      </c>
      <c r="E269" s="4" t="s">
        <v>945</v>
      </c>
      <c r="F269" s="4" t="s">
        <v>809</v>
      </c>
      <c r="G269" s="4" t="s">
        <v>810</v>
      </c>
      <c r="H269" s="4" t="s">
        <v>440</v>
      </c>
      <c r="I269" s="8">
        <v>1872</v>
      </c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139">
        <f t="shared" si="20"/>
        <v>1872</v>
      </c>
      <c r="V269" s="38"/>
      <c r="W269" s="127" t="str">
        <f t="shared" si="21"/>
        <v>115291505921</v>
      </c>
      <c r="X269" s="132">
        <f>VLOOKUP(W269,Factors!$F$4:$H$6200,3,FALSE)</f>
        <v>1</v>
      </c>
      <c r="Y269" s="127" t="str">
        <f>VLOOKUP(W269,Factors!$F$4:$H$6200,2,FALSE)</f>
        <v>Direct-WA</v>
      </c>
      <c r="Z269" s="129">
        <f t="shared" si="22"/>
        <v>1872</v>
      </c>
      <c r="AA269" s="129">
        <f t="shared" si="23"/>
        <v>0</v>
      </c>
      <c r="AB269" s="129">
        <f t="shared" si="24"/>
        <v>1872</v>
      </c>
      <c r="AC269" s="134"/>
      <c r="AD269" s="134"/>
      <c r="AE269" s="134"/>
      <c r="AF269" s="134"/>
      <c r="AG269" s="134"/>
      <c r="AH269" s="134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  <c r="BD269" s="134"/>
      <c r="BE269" s="134"/>
      <c r="BF269" s="134"/>
      <c r="BG269" s="134"/>
      <c r="BH269" s="134"/>
      <c r="BI269" s="134"/>
      <c r="BJ269" s="134"/>
    </row>
    <row r="270" spans="1:62" s="131" customFormat="1" ht="15.75" thickBot="1" x14ac:dyDescent="0.3">
      <c r="A270" s="141" t="s">
        <v>943</v>
      </c>
      <c r="B270" s="4" t="s">
        <v>821</v>
      </c>
      <c r="C270" s="4" t="s">
        <v>822</v>
      </c>
      <c r="D270" s="4" t="s">
        <v>944</v>
      </c>
      <c r="E270" s="4" t="s">
        <v>945</v>
      </c>
      <c r="F270" s="4" t="s">
        <v>110</v>
      </c>
      <c r="G270" s="4" t="s">
        <v>111</v>
      </c>
      <c r="H270" s="4" t="s">
        <v>440</v>
      </c>
      <c r="I270" s="8">
        <v>158.16</v>
      </c>
      <c r="J270" s="7"/>
      <c r="K270" s="8">
        <v>158.16999999999999</v>
      </c>
      <c r="L270" s="7"/>
      <c r="M270" s="7"/>
      <c r="N270" s="7"/>
      <c r="O270" s="7"/>
      <c r="P270" s="7"/>
      <c r="Q270" s="7"/>
      <c r="R270" s="7"/>
      <c r="S270" s="7"/>
      <c r="T270" s="7"/>
      <c r="U270" s="139">
        <f t="shared" si="20"/>
        <v>316.33</v>
      </c>
      <c r="V270" s="38"/>
      <c r="W270" s="127" t="str">
        <f t="shared" si="21"/>
        <v>115401505921</v>
      </c>
      <c r="X270" s="132">
        <f>VLOOKUP(W270,Factors!$F$4:$H$6200,3,FALSE)</f>
        <v>0.11529999999999996</v>
      </c>
      <c r="Y270" s="127" t="str">
        <f>VLOOKUP(W270,Factors!$F$4:$H$6200,2,FALSE)</f>
        <v>Customers-All</v>
      </c>
      <c r="Z270" s="129">
        <f t="shared" si="22"/>
        <v>36.472848999999982</v>
      </c>
      <c r="AA270" s="129">
        <f t="shared" si="23"/>
        <v>279.85715099999999</v>
      </c>
      <c r="AB270" s="129">
        <f t="shared" si="24"/>
        <v>316.33</v>
      </c>
      <c r="AC270" s="134"/>
      <c r="AD270" s="134"/>
      <c r="AE270" s="134"/>
      <c r="AF270" s="134"/>
      <c r="AG270" s="134"/>
      <c r="AH270" s="134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  <c r="BD270" s="134"/>
      <c r="BE270" s="134"/>
      <c r="BF270" s="134"/>
      <c r="BG270" s="134"/>
      <c r="BH270" s="134"/>
      <c r="BI270" s="134"/>
      <c r="BJ270" s="134"/>
    </row>
    <row r="271" spans="1:62" s="131" customFormat="1" ht="15.75" thickBot="1" x14ac:dyDescent="0.3">
      <c r="A271" s="141" t="s">
        <v>943</v>
      </c>
      <c r="B271" s="4" t="s">
        <v>821</v>
      </c>
      <c r="C271" s="4" t="s">
        <v>822</v>
      </c>
      <c r="D271" s="4" t="s">
        <v>944</v>
      </c>
      <c r="E271" s="4" t="s">
        <v>945</v>
      </c>
      <c r="F271" s="4" t="s">
        <v>112</v>
      </c>
      <c r="G271" s="4" t="s">
        <v>113</v>
      </c>
      <c r="H271" s="4" t="s">
        <v>440</v>
      </c>
      <c r="I271" s="10">
        <v>869.74</v>
      </c>
      <c r="J271" s="10">
        <v>869.74</v>
      </c>
      <c r="K271" s="10">
        <v>4348.79</v>
      </c>
      <c r="L271" s="10">
        <v>869.73</v>
      </c>
      <c r="M271" s="10">
        <v>869.75</v>
      </c>
      <c r="N271" s="10">
        <v>901.1</v>
      </c>
      <c r="O271" s="10">
        <v>901.1</v>
      </c>
      <c r="P271" s="10">
        <v>901.09</v>
      </c>
      <c r="Q271" s="10">
        <v>901.07</v>
      </c>
      <c r="R271" s="10">
        <v>901.07</v>
      </c>
      <c r="S271" s="10">
        <v>901.08</v>
      </c>
      <c r="T271" s="10">
        <v>901.08</v>
      </c>
      <c r="U271" s="139">
        <f t="shared" si="20"/>
        <v>14135.34</v>
      </c>
      <c r="V271" s="38"/>
      <c r="W271" s="127" t="str">
        <f t="shared" si="21"/>
        <v>115401505921</v>
      </c>
      <c r="X271" s="132">
        <f>VLOOKUP(W271,Factors!$F$4:$H$6200,3,FALSE)</f>
        <v>0.11529999999999996</v>
      </c>
      <c r="Y271" s="127" t="str">
        <f>VLOOKUP(W271,Factors!$F$4:$H$6200,2,FALSE)</f>
        <v>Customers-All</v>
      </c>
      <c r="Z271" s="129">
        <f t="shared" si="22"/>
        <v>1629.8047019999995</v>
      </c>
      <c r="AA271" s="129">
        <f t="shared" si="23"/>
        <v>12505.535298000001</v>
      </c>
      <c r="AB271" s="129">
        <f t="shared" si="24"/>
        <v>14135.34</v>
      </c>
      <c r="AC271" s="134"/>
      <c r="AD271" s="134"/>
      <c r="AE271" s="134"/>
      <c r="AF271" s="134"/>
      <c r="AG271" s="134"/>
      <c r="AH271" s="134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  <c r="BD271" s="134"/>
      <c r="BE271" s="134"/>
      <c r="BF271" s="134"/>
      <c r="BG271" s="134"/>
      <c r="BH271" s="134"/>
      <c r="BI271" s="134"/>
      <c r="BJ271" s="134"/>
    </row>
    <row r="272" spans="1:62" s="126" customFormat="1" ht="15.75" thickBot="1" x14ac:dyDescent="0.3">
      <c r="A272" s="141" t="s">
        <v>943</v>
      </c>
      <c r="B272" s="4" t="s">
        <v>821</v>
      </c>
      <c r="C272" s="4" t="s">
        <v>822</v>
      </c>
      <c r="D272" s="4" t="s">
        <v>944</v>
      </c>
      <c r="E272" s="4" t="s">
        <v>945</v>
      </c>
      <c r="F272" s="4" t="s">
        <v>70</v>
      </c>
      <c r="G272" s="4" t="s">
        <v>71</v>
      </c>
      <c r="H272" s="4" t="s">
        <v>440</v>
      </c>
      <c r="I272" s="11"/>
      <c r="J272" s="11"/>
      <c r="K272" s="10">
        <v>-12.36</v>
      </c>
      <c r="L272" s="11"/>
      <c r="M272" s="11"/>
      <c r="N272" s="11"/>
      <c r="O272" s="11"/>
      <c r="P272" s="11"/>
      <c r="Q272" s="11"/>
      <c r="R272" s="11"/>
      <c r="S272" s="11"/>
      <c r="T272" s="11"/>
      <c r="U272" s="139">
        <f t="shared" si="20"/>
        <v>-12.36</v>
      </c>
      <c r="V272" s="38"/>
      <c r="W272" s="127" t="str">
        <f t="shared" si="21"/>
        <v>115401505921</v>
      </c>
      <c r="X272" s="132">
        <f>VLOOKUP(W272,Factors!$F$4:$H$6200,3,FALSE)</f>
        <v>0.11529999999999996</v>
      </c>
      <c r="Y272" s="127" t="str">
        <f>VLOOKUP(W272,Factors!$F$4:$H$6200,2,FALSE)</f>
        <v>Customers-All</v>
      </c>
      <c r="Z272" s="129">
        <f t="shared" si="22"/>
        <v>-1.4251079999999994</v>
      </c>
      <c r="AA272" s="129">
        <f t="shared" si="23"/>
        <v>-10.934892</v>
      </c>
      <c r="AB272" s="129">
        <f t="shared" si="24"/>
        <v>-12.36</v>
      </c>
      <c r="AC272" s="134"/>
      <c r="AD272" s="134"/>
      <c r="AE272" s="134"/>
      <c r="AF272" s="134"/>
      <c r="AG272" s="134"/>
      <c r="AH272" s="134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  <c r="BD272" s="134"/>
      <c r="BE272" s="134"/>
      <c r="BF272" s="134"/>
      <c r="BG272" s="134"/>
      <c r="BH272" s="134"/>
      <c r="BI272" s="134"/>
      <c r="BJ272" s="134"/>
    </row>
    <row r="273" spans="1:62" s="126" customFormat="1" ht="15.75" thickBot="1" x14ac:dyDescent="0.3">
      <c r="A273" s="141" t="s">
        <v>943</v>
      </c>
      <c r="B273" s="4" t="s">
        <v>821</v>
      </c>
      <c r="C273" s="4" t="s">
        <v>822</v>
      </c>
      <c r="D273" s="4" t="s">
        <v>944</v>
      </c>
      <c r="E273" s="4" t="s">
        <v>945</v>
      </c>
      <c r="F273" s="4" t="s">
        <v>132</v>
      </c>
      <c r="G273" s="4" t="s">
        <v>133</v>
      </c>
      <c r="H273" s="4" t="s">
        <v>440</v>
      </c>
      <c r="I273" s="7"/>
      <c r="J273" s="7"/>
      <c r="K273" s="8">
        <v>249.4</v>
      </c>
      <c r="L273" s="7"/>
      <c r="M273" s="7"/>
      <c r="N273" s="7"/>
      <c r="O273" s="7"/>
      <c r="P273" s="7"/>
      <c r="Q273" s="7"/>
      <c r="R273" s="7"/>
      <c r="S273" s="7"/>
      <c r="T273" s="7"/>
      <c r="U273" s="139">
        <f t="shared" si="20"/>
        <v>249.4</v>
      </c>
      <c r="V273" s="38"/>
      <c r="W273" s="127" t="str">
        <f t="shared" si="21"/>
        <v>115401505921</v>
      </c>
      <c r="X273" s="132">
        <f>VLOOKUP(W273,Factors!$F$4:$H$6200,3,FALSE)</f>
        <v>0.11529999999999996</v>
      </c>
      <c r="Y273" s="127" t="str">
        <f>VLOOKUP(W273,Factors!$F$4:$H$6200,2,FALSE)</f>
        <v>Customers-All</v>
      </c>
      <c r="Z273" s="129">
        <f t="shared" si="22"/>
        <v>28.755819999999989</v>
      </c>
      <c r="AA273" s="129">
        <f t="shared" si="23"/>
        <v>220.64418000000001</v>
      </c>
      <c r="AB273" s="129">
        <f t="shared" si="24"/>
        <v>249.4</v>
      </c>
      <c r="AC273" s="134"/>
      <c r="AD273" s="134"/>
      <c r="AE273" s="134"/>
      <c r="AF273" s="134"/>
      <c r="AG273" s="134"/>
      <c r="AH273" s="134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  <c r="BD273" s="134"/>
      <c r="BE273" s="134"/>
      <c r="BF273" s="134"/>
      <c r="BG273" s="134"/>
      <c r="BH273" s="134"/>
      <c r="BI273" s="134"/>
      <c r="BJ273" s="134"/>
    </row>
    <row r="274" spans="1:62" s="126" customFormat="1" ht="15.75" thickBot="1" x14ac:dyDescent="0.3">
      <c r="A274" s="141" t="s">
        <v>943</v>
      </c>
      <c r="B274" s="4" t="s">
        <v>821</v>
      </c>
      <c r="C274" s="4" t="s">
        <v>822</v>
      </c>
      <c r="D274" s="4" t="s">
        <v>944</v>
      </c>
      <c r="E274" s="4" t="s">
        <v>945</v>
      </c>
      <c r="F274" s="4" t="s">
        <v>38</v>
      </c>
      <c r="G274" s="4" t="s">
        <v>39</v>
      </c>
      <c r="H274" s="4" t="s">
        <v>440</v>
      </c>
      <c r="I274" s="11"/>
      <c r="J274" s="11"/>
      <c r="K274" s="10">
        <v>194</v>
      </c>
      <c r="L274" s="11"/>
      <c r="M274" s="11"/>
      <c r="N274" s="11"/>
      <c r="O274" s="11"/>
      <c r="P274" s="11"/>
      <c r="Q274" s="11"/>
      <c r="R274" s="11"/>
      <c r="S274" s="11"/>
      <c r="T274" s="11"/>
      <c r="U274" s="139">
        <f t="shared" si="20"/>
        <v>194</v>
      </c>
      <c r="V274" s="38"/>
      <c r="W274" s="127" t="str">
        <f t="shared" si="21"/>
        <v>115401505921</v>
      </c>
      <c r="X274" s="132">
        <f>VLOOKUP(W274,Factors!$F$4:$H$6200,3,FALSE)</f>
        <v>0.11529999999999996</v>
      </c>
      <c r="Y274" s="127" t="str">
        <f>VLOOKUP(W274,Factors!$F$4:$H$6200,2,FALSE)</f>
        <v>Customers-All</v>
      </c>
      <c r="Z274" s="129">
        <f t="shared" si="22"/>
        <v>22.368199999999991</v>
      </c>
      <c r="AA274" s="129">
        <f t="shared" si="23"/>
        <v>171.6318</v>
      </c>
      <c r="AB274" s="129">
        <f t="shared" si="24"/>
        <v>194</v>
      </c>
      <c r="AC274" s="134"/>
      <c r="AD274" s="134"/>
      <c r="AE274" s="134"/>
      <c r="AF274" s="134"/>
      <c r="AG274" s="134"/>
      <c r="AH274" s="134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  <c r="BD274" s="134"/>
      <c r="BE274" s="134"/>
      <c r="BF274" s="134"/>
      <c r="BG274" s="134"/>
      <c r="BH274" s="134"/>
      <c r="BI274" s="134"/>
      <c r="BJ274" s="134"/>
    </row>
    <row r="275" spans="1:62" s="126" customFormat="1" ht="15.75" thickBot="1" x14ac:dyDescent="0.3">
      <c r="A275" s="141" t="s">
        <v>943</v>
      </c>
      <c r="B275" s="4" t="s">
        <v>821</v>
      </c>
      <c r="C275" s="4" t="s">
        <v>822</v>
      </c>
      <c r="D275" s="4" t="s">
        <v>944</v>
      </c>
      <c r="E275" s="4" t="s">
        <v>945</v>
      </c>
      <c r="F275" s="4" t="s">
        <v>146</v>
      </c>
      <c r="G275" s="4" t="s">
        <v>147</v>
      </c>
      <c r="H275" s="4" t="s">
        <v>440</v>
      </c>
      <c r="I275" s="7"/>
      <c r="J275" s="7"/>
      <c r="K275" s="7"/>
      <c r="L275" s="7"/>
      <c r="M275" s="7"/>
      <c r="N275" s="7"/>
      <c r="O275" s="8">
        <v>17.88</v>
      </c>
      <c r="P275" s="7"/>
      <c r="Q275" s="7"/>
      <c r="R275" s="7"/>
      <c r="S275" s="7"/>
      <c r="T275" s="7"/>
      <c r="U275" s="139">
        <f t="shared" si="20"/>
        <v>17.88</v>
      </c>
      <c r="V275" s="38"/>
      <c r="W275" s="127" t="str">
        <f t="shared" si="21"/>
        <v>115401505921</v>
      </c>
      <c r="X275" s="132">
        <f>VLOOKUP(W275,Factors!$F$4:$H$6200,3,FALSE)</f>
        <v>0.11529999999999996</v>
      </c>
      <c r="Y275" s="127" t="str">
        <f>VLOOKUP(W275,Factors!$F$4:$H$6200,2,FALSE)</f>
        <v>Customers-All</v>
      </c>
      <c r="Z275" s="129">
        <f t="shared" si="22"/>
        <v>2.0615639999999993</v>
      </c>
      <c r="AA275" s="129">
        <f t="shared" si="23"/>
        <v>15.818436</v>
      </c>
      <c r="AB275" s="129">
        <f t="shared" si="24"/>
        <v>17.88</v>
      </c>
      <c r="AC275" s="134"/>
      <c r="AD275" s="134"/>
      <c r="AE275" s="134"/>
      <c r="AF275" s="134"/>
      <c r="AG275" s="134"/>
      <c r="AH275" s="134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  <c r="BD275" s="134"/>
      <c r="BE275" s="134"/>
      <c r="BF275" s="134"/>
      <c r="BG275" s="134"/>
      <c r="BH275" s="134"/>
      <c r="BI275" s="134"/>
      <c r="BJ275" s="134"/>
    </row>
    <row r="276" spans="1:62" s="126" customFormat="1" ht="15.75" thickBot="1" x14ac:dyDescent="0.3">
      <c r="A276" s="141" t="s">
        <v>943</v>
      </c>
      <c r="B276" s="4" t="s">
        <v>821</v>
      </c>
      <c r="C276" s="4" t="s">
        <v>822</v>
      </c>
      <c r="D276" s="4" t="s">
        <v>944</v>
      </c>
      <c r="E276" s="4" t="s">
        <v>945</v>
      </c>
      <c r="F276" s="4" t="s">
        <v>102</v>
      </c>
      <c r="G276" s="4" t="s">
        <v>103</v>
      </c>
      <c r="H276" s="4" t="s">
        <v>440</v>
      </c>
      <c r="I276" s="11"/>
      <c r="J276" s="11"/>
      <c r="K276" s="10">
        <v>18.989999999999998</v>
      </c>
      <c r="L276" s="11"/>
      <c r="M276" s="11"/>
      <c r="N276" s="11"/>
      <c r="O276" s="11"/>
      <c r="P276" s="11"/>
      <c r="Q276" s="11"/>
      <c r="R276" s="11"/>
      <c r="S276" s="11"/>
      <c r="T276" s="11"/>
      <c r="U276" s="139">
        <f t="shared" si="20"/>
        <v>18.989999999999998</v>
      </c>
      <c r="V276" s="38"/>
      <c r="W276" s="127" t="str">
        <f t="shared" si="21"/>
        <v>115401505921</v>
      </c>
      <c r="X276" s="132">
        <f>VLOOKUP(W276,Factors!$F$4:$H$6200,3,FALSE)</f>
        <v>0.11529999999999996</v>
      </c>
      <c r="Y276" s="127" t="str">
        <f>VLOOKUP(W276,Factors!$F$4:$H$6200,2,FALSE)</f>
        <v>Customers-All</v>
      </c>
      <c r="Z276" s="129">
        <f t="shared" si="22"/>
        <v>2.1895469999999992</v>
      </c>
      <c r="AA276" s="129">
        <f t="shared" si="23"/>
        <v>16.800452999999997</v>
      </c>
      <c r="AB276" s="129">
        <f t="shared" si="24"/>
        <v>18.989999999999995</v>
      </c>
      <c r="AC276" s="134"/>
      <c r="AD276" s="134"/>
      <c r="AE276" s="134"/>
      <c r="AF276" s="134"/>
      <c r="AG276" s="134"/>
      <c r="AH276" s="134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  <c r="BD276" s="134"/>
      <c r="BE276" s="134"/>
      <c r="BF276" s="134"/>
      <c r="BG276" s="134"/>
      <c r="BH276" s="134"/>
      <c r="BI276" s="134"/>
      <c r="BJ276" s="134"/>
    </row>
    <row r="277" spans="1:62" s="126" customFormat="1" ht="15.75" thickBot="1" x14ac:dyDescent="0.3">
      <c r="A277" s="141" t="s">
        <v>943</v>
      </c>
      <c r="B277" s="4" t="s">
        <v>821</v>
      </c>
      <c r="C277" s="4" t="s">
        <v>822</v>
      </c>
      <c r="D277" s="4" t="s">
        <v>944</v>
      </c>
      <c r="E277" s="4" t="s">
        <v>945</v>
      </c>
      <c r="F277" s="4" t="s">
        <v>116</v>
      </c>
      <c r="G277" s="4" t="s">
        <v>117</v>
      </c>
      <c r="H277" s="4" t="s">
        <v>440</v>
      </c>
      <c r="I277" s="7"/>
      <c r="J277" s="7"/>
      <c r="K277" s="8">
        <v>59.94</v>
      </c>
      <c r="L277" s="7"/>
      <c r="M277" s="7"/>
      <c r="N277" s="7"/>
      <c r="O277" s="7"/>
      <c r="P277" s="7"/>
      <c r="Q277" s="7"/>
      <c r="R277" s="7"/>
      <c r="S277" s="7"/>
      <c r="T277" s="7"/>
      <c r="U277" s="139">
        <f t="shared" si="20"/>
        <v>59.94</v>
      </c>
      <c r="V277" s="38"/>
      <c r="W277" s="127" t="str">
        <f t="shared" si="21"/>
        <v>115401505921</v>
      </c>
      <c r="X277" s="132">
        <f>VLOOKUP(W277,Factors!$F$4:$H$6200,3,FALSE)</f>
        <v>0.11529999999999996</v>
      </c>
      <c r="Y277" s="127" t="str">
        <f>VLOOKUP(W277,Factors!$F$4:$H$6200,2,FALSE)</f>
        <v>Customers-All</v>
      </c>
      <c r="Z277" s="129">
        <f t="shared" si="22"/>
        <v>6.9110819999999968</v>
      </c>
      <c r="AA277" s="129">
        <f t="shared" si="23"/>
        <v>53.028918000000004</v>
      </c>
      <c r="AB277" s="129">
        <f t="shared" si="24"/>
        <v>59.94</v>
      </c>
      <c r="AC277" s="134"/>
      <c r="AD277" s="134"/>
      <c r="AE277" s="134"/>
      <c r="AF277" s="134"/>
      <c r="AG277" s="134"/>
      <c r="AH277" s="134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  <c r="BD277" s="134"/>
      <c r="BE277" s="134"/>
      <c r="BF277" s="134"/>
      <c r="BG277" s="134"/>
      <c r="BH277" s="134"/>
      <c r="BI277" s="134"/>
      <c r="BJ277" s="134"/>
    </row>
    <row r="278" spans="1:62" s="126" customFormat="1" ht="15.75" thickBot="1" x14ac:dyDescent="0.3">
      <c r="A278" s="141" t="s">
        <v>943</v>
      </c>
      <c r="B278" s="4" t="s">
        <v>821</v>
      </c>
      <c r="C278" s="4" t="s">
        <v>822</v>
      </c>
      <c r="D278" s="4" t="s">
        <v>944</v>
      </c>
      <c r="E278" s="4" t="s">
        <v>945</v>
      </c>
      <c r="F278" s="4" t="s">
        <v>148</v>
      </c>
      <c r="G278" s="4" t="s">
        <v>149</v>
      </c>
      <c r="H278" s="4" t="s">
        <v>440</v>
      </c>
      <c r="I278" s="11"/>
      <c r="J278" s="11"/>
      <c r="K278" s="10">
        <v>1642.2</v>
      </c>
      <c r="L278" s="11"/>
      <c r="M278" s="11"/>
      <c r="N278" s="11"/>
      <c r="O278" s="11"/>
      <c r="P278" s="11"/>
      <c r="Q278" s="11"/>
      <c r="R278" s="11"/>
      <c r="S278" s="11"/>
      <c r="T278" s="11"/>
      <c r="U278" s="139">
        <f t="shared" si="20"/>
        <v>1642.2</v>
      </c>
      <c r="V278" s="38"/>
      <c r="W278" s="127" t="str">
        <f t="shared" si="21"/>
        <v>115401505921</v>
      </c>
      <c r="X278" s="132">
        <f>VLOOKUP(W278,Factors!$F$4:$H$6200,3,FALSE)</f>
        <v>0.11529999999999996</v>
      </c>
      <c r="Y278" s="127" t="str">
        <f>VLOOKUP(W278,Factors!$F$4:$H$6200,2,FALSE)</f>
        <v>Customers-All</v>
      </c>
      <c r="Z278" s="129">
        <f t="shared" si="22"/>
        <v>189.34565999999992</v>
      </c>
      <c r="AA278" s="129">
        <f t="shared" si="23"/>
        <v>1452.8543400000001</v>
      </c>
      <c r="AB278" s="129">
        <f t="shared" si="24"/>
        <v>1642.2</v>
      </c>
      <c r="AC278" s="134"/>
      <c r="AD278" s="134"/>
      <c r="AE278" s="134"/>
      <c r="AF278" s="134"/>
      <c r="AG278" s="134"/>
      <c r="AH278" s="134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  <c r="BD278" s="134"/>
      <c r="BE278" s="134"/>
      <c r="BF278" s="134"/>
      <c r="BG278" s="134"/>
      <c r="BH278" s="134"/>
      <c r="BI278" s="134"/>
      <c r="BJ278" s="134"/>
    </row>
    <row r="279" spans="1:62" s="126" customFormat="1" ht="15.75" thickBot="1" x14ac:dyDescent="0.3">
      <c r="A279" s="141" t="s">
        <v>943</v>
      </c>
      <c r="B279" s="4" t="s">
        <v>821</v>
      </c>
      <c r="C279" s="4" t="s">
        <v>822</v>
      </c>
      <c r="D279" s="4" t="s">
        <v>944</v>
      </c>
      <c r="E279" s="4" t="s">
        <v>945</v>
      </c>
      <c r="F279" s="4" t="s">
        <v>769</v>
      </c>
      <c r="G279" s="4" t="s">
        <v>770</v>
      </c>
      <c r="H279" s="4" t="s">
        <v>440</v>
      </c>
      <c r="I279" s="7"/>
      <c r="J279" s="7"/>
      <c r="K279" s="8">
        <v>269.41000000000003</v>
      </c>
      <c r="L279" s="7"/>
      <c r="M279" s="7"/>
      <c r="N279" s="7"/>
      <c r="O279" s="7"/>
      <c r="P279" s="7"/>
      <c r="Q279" s="7"/>
      <c r="R279" s="7"/>
      <c r="S279" s="7"/>
      <c r="T279" s="7"/>
      <c r="U279" s="139">
        <f t="shared" si="20"/>
        <v>269.41000000000003</v>
      </c>
      <c r="V279" s="38"/>
      <c r="W279" s="127" t="str">
        <f t="shared" si="21"/>
        <v>115401505921</v>
      </c>
      <c r="X279" s="132">
        <f>VLOOKUP(W279,Factors!$F$4:$H$6200,3,FALSE)</f>
        <v>0.11529999999999996</v>
      </c>
      <c r="Y279" s="127" t="str">
        <f>VLOOKUP(W279,Factors!$F$4:$H$6200,2,FALSE)</f>
        <v>Customers-All</v>
      </c>
      <c r="Z279" s="129">
        <f t="shared" si="22"/>
        <v>31.062972999999992</v>
      </c>
      <c r="AA279" s="129">
        <f t="shared" si="23"/>
        <v>238.34702700000003</v>
      </c>
      <c r="AB279" s="129">
        <f t="shared" si="24"/>
        <v>269.41000000000003</v>
      </c>
      <c r="AC279" s="134"/>
      <c r="AD279" s="134"/>
      <c r="AE279" s="134"/>
      <c r="AF279" s="134"/>
      <c r="AG279" s="134"/>
      <c r="AH279" s="134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  <c r="BD279" s="134"/>
      <c r="BE279" s="134"/>
      <c r="BF279" s="134"/>
      <c r="BG279" s="134"/>
      <c r="BH279" s="134"/>
      <c r="BI279" s="134"/>
      <c r="BJ279" s="134"/>
    </row>
    <row r="280" spans="1:62" s="131" customFormat="1" ht="15.75" thickBot="1" x14ac:dyDescent="0.3">
      <c r="A280" s="141" t="s">
        <v>943</v>
      </c>
      <c r="B280" s="4" t="s">
        <v>821</v>
      </c>
      <c r="C280" s="4" t="s">
        <v>822</v>
      </c>
      <c r="D280" s="4" t="s">
        <v>944</v>
      </c>
      <c r="E280" s="4" t="s">
        <v>945</v>
      </c>
      <c r="F280" s="4" t="s">
        <v>82</v>
      </c>
      <c r="G280" s="4" t="s">
        <v>83</v>
      </c>
      <c r="H280" s="4" t="s">
        <v>440</v>
      </c>
      <c r="I280" s="11"/>
      <c r="J280" s="11"/>
      <c r="K280" s="10">
        <v>6</v>
      </c>
      <c r="L280" s="11"/>
      <c r="M280" s="11"/>
      <c r="N280" s="11"/>
      <c r="O280" s="11"/>
      <c r="P280" s="11"/>
      <c r="Q280" s="11"/>
      <c r="R280" s="11"/>
      <c r="S280" s="11"/>
      <c r="T280" s="11"/>
      <c r="U280" s="139">
        <f t="shared" si="20"/>
        <v>6</v>
      </c>
      <c r="V280" s="38"/>
      <c r="W280" s="127" t="str">
        <f t="shared" si="21"/>
        <v>115401505921</v>
      </c>
      <c r="X280" s="132">
        <f>VLOOKUP(W280,Factors!$F$4:$H$6200,3,FALSE)</f>
        <v>0.11529999999999996</v>
      </c>
      <c r="Y280" s="127" t="str">
        <f>VLOOKUP(W280,Factors!$F$4:$H$6200,2,FALSE)</f>
        <v>Customers-All</v>
      </c>
      <c r="Z280" s="129">
        <f t="shared" si="22"/>
        <v>0.69179999999999975</v>
      </c>
      <c r="AA280" s="129">
        <f t="shared" si="23"/>
        <v>5.3082000000000003</v>
      </c>
      <c r="AB280" s="129">
        <f t="shared" si="24"/>
        <v>6</v>
      </c>
      <c r="AC280" s="134"/>
      <c r="AD280" s="134"/>
      <c r="AE280" s="134"/>
      <c r="AF280" s="134"/>
      <c r="AG280" s="134"/>
      <c r="AH280" s="134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  <c r="BD280" s="134"/>
      <c r="BE280" s="134"/>
      <c r="BF280" s="134"/>
      <c r="BG280" s="134"/>
      <c r="BH280" s="134"/>
      <c r="BI280" s="134"/>
      <c r="BJ280" s="134"/>
    </row>
    <row r="281" spans="1:62" s="126" customFormat="1" ht="15.75" thickBot="1" x14ac:dyDescent="0.3">
      <c r="A281" s="141" t="s">
        <v>943</v>
      </c>
      <c r="B281" s="4" t="s">
        <v>821</v>
      </c>
      <c r="C281" s="4" t="s">
        <v>822</v>
      </c>
      <c r="D281" s="4" t="s">
        <v>944</v>
      </c>
      <c r="E281" s="4" t="s">
        <v>945</v>
      </c>
      <c r="F281" s="4" t="s">
        <v>239</v>
      </c>
      <c r="G281" s="4" t="s">
        <v>240</v>
      </c>
      <c r="H281" s="4" t="s">
        <v>440</v>
      </c>
      <c r="I281" s="7"/>
      <c r="J281" s="7"/>
      <c r="K281" s="8">
        <v>254.4</v>
      </c>
      <c r="L281" s="7"/>
      <c r="M281" s="7"/>
      <c r="N281" s="7"/>
      <c r="O281" s="7"/>
      <c r="P281" s="7"/>
      <c r="Q281" s="7"/>
      <c r="R281" s="7"/>
      <c r="S281" s="7"/>
      <c r="T281" s="7"/>
      <c r="U281" s="139">
        <f t="shared" si="20"/>
        <v>254.4</v>
      </c>
      <c r="V281" s="38"/>
      <c r="W281" s="127" t="str">
        <f t="shared" si="21"/>
        <v>115401505921</v>
      </c>
      <c r="X281" s="132">
        <f>VLOOKUP(W281,Factors!$F$4:$H$6200,3,FALSE)</f>
        <v>0.11529999999999996</v>
      </c>
      <c r="Y281" s="127" t="str">
        <f>VLOOKUP(W281,Factors!$F$4:$H$6200,2,FALSE)</f>
        <v>Customers-All</v>
      </c>
      <c r="Z281" s="129">
        <f t="shared" si="22"/>
        <v>29.332319999999989</v>
      </c>
      <c r="AA281" s="129">
        <f t="shared" si="23"/>
        <v>225.06768000000002</v>
      </c>
      <c r="AB281" s="129">
        <f t="shared" si="24"/>
        <v>254.4</v>
      </c>
      <c r="AC281" s="134"/>
      <c r="AD281" s="134"/>
      <c r="AE281" s="134"/>
      <c r="AF281" s="134"/>
      <c r="AG281" s="134"/>
      <c r="AH281" s="134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  <c r="BD281" s="134"/>
      <c r="BE281" s="134"/>
      <c r="BF281" s="134"/>
      <c r="BG281" s="134"/>
      <c r="BH281" s="134"/>
      <c r="BI281" s="134"/>
      <c r="BJ281" s="134"/>
    </row>
    <row r="282" spans="1:62" s="131" customFormat="1" ht="15.75" thickBot="1" x14ac:dyDescent="0.3">
      <c r="A282" s="141" t="s">
        <v>943</v>
      </c>
      <c r="B282" s="4" t="s">
        <v>821</v>
      </c>
      <c r="C282" s="4" t="s">
        <v>822</v>
      </c>
      <c r="D282" s="4" t="s">
        <v>944</v>
      </c>
      <c r="E282" s="4" t="s">
        <v>945</v>
      </c>
      <c r="F282" s="4" t="s">
        <v>84</v>
      </c>
      <c r="G282" s="4" t="s">
        <v>85</v>
      </c>
      <c r="H282" s="4" t="s">
        <v>440</v>
      </c>
      <c r="I282" s="11"/>
      <c r="J282" s="11"/>
      <c r="K282" s="10">
        <v>191.78</v>
      </c>
      <c r="L282" s="11"/>
      <c r="M282" s="11"/>
      <c r="N282" s="11"/>
      <c r="O282" s="11"/>
      <c r="P282" s="11"/>
      <c r="Q282" s="11"/>
      <c r="R282" s="11"/>
      <c r="S282" s="11"/>
      <c r="T282" s="11"/>
      <c r="U282" s="139">
        <f t="shared" si="20"/>
        <v>191.78</v>
      </c>
      <c r="V282" s="38"/>
      <c r="W282" s="127" t="str">
        <f t="shared" si="21"/>
        <v>115401505921</v>
      </c>
      <c r="X282" s="132">
        <f>VLOOKUP(W282,Factors!$F$4:$H$6200,3,FALSE)</f>
        <v>0.11529999999999996</v>
      </c>
      <c r="Y282" s="127" t="str">
        <f>VLOOKUP(W282,Factors!$F$4:$H$6200,2,FALSE)</f>
        <v>Customers-All</v>
      </c>
      <c r="Z282" s="129">
        <f t="shared" si="22"/>
        <v>22.112233999999994</v>
      </c>
      <c r="AA282" s="129">
        <f t="shared" si="23"/>
        <v>169.667766</v>
      </c>
      <c r="AB282" s="129">
        <f t="shared" si="24"/>
        <v>191.78</v>
      </c>
      <c r="AC282" s="134"/>
      <c r="AD282" s="134"/>
      <c r="AE282" s="134"/>
      <c r="AF282" s="134"/>
      <c r="AG282" s="134"/>
      <c r="AH282" s="134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  <c r="BD282" s="134"/>
      <c r="BE282" s="134"/>
      <c r="BF282" s="134"/>
      <c r="BG282" s="134"/>
      <c r="BH282" s="134"/>
      <c r="BI282" s="134"/>
      <c r="BJ282" s="134"/>
    </row>
    <row r="283" spans="1:62" s="131" customFormat="1" ht="15.75" thickBot="1" x14ac:dyDescent="0.3">
      <c r="A283" s="141" t="s">
        <v>943</v>
      </c>
      <c r="B283" s="4" t="s">
        <v>241</v>
      </c>
      <c r="C283" s="4" t="s">
        <v>242</v>
      </c>
      <c r="D283" s="4" t="s">
        <v>944</v>
      </c>
      <c r="E283" s="4" t="s">
        <v>945</v>
      </c>
      <c r="F283" s="4" t="s">
        <v>254</v>
      </c>
      <c r="G283" s="4" t="s">
        <v>255</v>
      </c>
      <c r="H283" s="4" t="s">
        <v>440</v>
      </c>
      <c r="I283" s="7"/>
      <c r="J283" s="7"/>
      <c r="K283" s="8">
        <v>92</v>
      </c>
      <c r="L283" s="7"/>
      <c r="M283" s="7"/>
      <c r="N283" s="7"/>
      <c r="O283" s="7"/>
      <c r="P283" s="7"/>
      <c r="Q283" s="7"/>
      <c r="R283" s="7"/>
      <c r="S283" s="7"/>
      <c r="T283" s="7"/>
      <c r="U283" s="139">
        <f t="shared" si="20"/>
        <v>92</v>
      </c>
      <c r="V283" s="38"/>
      <c r="W283" s="127" t="str">
        <f t="shared" si="21"/>
        <v>115501505921</v>
      </c>
      <c r="X283" s="132">
        <f>VLOOKUP(W283,Factors!$F$4:$H$6200,3,FALSE)</f>
        <v>0.11639999999999995</v>
      </c>
      <c r="Y283" s="127" t="str">
        <f>VLOOKUP(W283,Factors!$F$4:$H$6200,2,FALSE)</f>
        <v>Customers-Res</v>
      </c>
      <c r="Z283" s="129">
        <f t="shared" si="22"/>
        <v>10.708799999999995</v>
      </c>
      <c r="AA283" s="129">
        <f t="shared" si="23"/>
        <v>81.291200000000003</v>
      </c>
      <c r="AB283" s="129">
        <f t="shared" si="24"/>
        <v>92</v>
      </c>
      <c r="AC283" s="134"/>
      <c r="AD283" s="134"/>
      <c r="AE283" s="134"/>
      <c r="AF283" s="134"/>
      <c r="AG283" s="134"/>
      <c r="AH283" s="134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  <c r="BD283" s="134"/>
      <c r="BE283" s="134"/>
      <c r="BF283" s="134"/>
      <c r="BG283" s="134"/>
      <c r="BH283" s="134"/>
      <c r="BI283" s="134"/>
      <c r="BJ283" s="134"/>
    </row>
    <row r="284" spans="1:62" s="131" customFormat="1" ht="15.75" thickBot="1" x14ac:dyDescent="0.3">
      <c r="A284" s="141" t="s">
        <v>943</v>
      </c>
      <c r="B284" s="4" t="s">
        <v>826</v>
      </c>
      <c r="C284" s="4" t="s">
        <v>827</v>
      </c>
      <c r="D284" s="4" t="s">
        <v>944</v>
      </c>
      <c r="E284" s="4" t="s">
        <v>945</v>
      </c>
      <c r="F284" s="4" t="s">
        <v>128</v>
      </c>
      <c r="G284" s="4" t="s">
        <v>129</v>
      </c>
      <c r="H284" s="4" t="s">
        <v>440</v>
      </c>
      <c r="I284" s="11"/>
      <c r="J284" s="11"/>
      <c r="K284" s="11"/>
      <c r="L284" s="10">
        <v>150</v>
      </c>
      <c r="M284" s="11"/>
      <c r="N284" s="11"/>
      <c r="O284" s="10">
        <v>350</v>
      </c>
      <c r="P284" s="11"/>
      <c r="Q284" s="11"/>
      <c r="R284" s="11"/>
      <c r="S284" s="11"/>
      <c r="T284" s="11"/>
      <c r="U284" s="139">
        <f t="shared" si="20"/>
        <v>500</v>
      </c>
      <c r="V284" s="38"/>
      <c r="W284" s="127" t="str">
        <f t="shared" si="21"/>
        <v>115901505921</v>
      </c>
      <c r="X284" s="132">
        <f>VLOOKUP(W284,Factors!$F$4:$H$6200,3,FALSE)</f>
        <v>0</v>
      </c>
      <c r="Y284" s="127" t="str">
        <f>VLOOKUP(W284,Factors!$F$4:$H$6200,2,FALSE)</f>
        <v>Direct-OR</v>
      </c>
      <c r="Z284" s="129">
        <f t="shared" si="22"/>
        <v>0</v>
      </c>
      <c r="AA284" s="129">
        <f t="shared" si="23"/>
        <v>500</v>
      </c>
      <c r="AB284" s="129">
        <f t="shared" si="24"/>
        <v>500</v>
      </c>
      <c r="AC284" s="134"/>
      <c r="AD284" s="134"/>
      <c r="AE284" s="134"/>
      <c r="AF284" s="134"/>
      <c r="AG284" s="134"/>
      <c r="AH284" s="134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  <c r="BD284" s="134"/>
      <c r="BE284" s="134"/>
      <c r="BF284" s="134"/>
      <c r="BG284" s="134"/>
      <c r="BH284" s="134"/>
      <c r="BI284" s="134"/>
      <c r="BJ284" s="134"/>
    </row>
    <row r="285" spans="1:62" s="131" customFormat="1" ht="15.75" thickBot="1" x14ac:dyDescent="0.3">
      <c r="A285" s="141" t="s">
        <v>943</v>
      </c>
      <c r="B285" s="4" t="s">
        <v>826</v>
      </c>
      <c r="C285" s="4" t="s">
        <v>827</v>
      </c>
      <c r="D285" s="4" t="s">
        <v>944</v>
      </c>
      <c r="E285" s="4" t="s">
        <v>945</v>
      </c>
      <c r="F285" s="4" t="s">
        <v>132</v>
      </c>
      <c r="G285" s="4" t="s">
        <v>133</v>
      </c>
      <c r="H285" s="4" t="s">
        <v>440</v>
      </c>
      <c r="I285" s="7"/>
      <c r="J285" s="7"/>
      <c r="K285" s="8">
        <v>44.02</v>
      </c>
      <c r="L285" s="7"/>
      <c r="M285" s="8">
        <v>209.7</v>
      </c>
      <c r="N285" s="7"/>
      <c r="O285" s="7"/>
      <c r="P285" s="7"/>
      <c r="Q285" s="7"/>
      <c r="R285" s="7"/>
      <c r="S285" s="7"/>
      <c r="T285" s="7"/>
      <c r="U285" s="139">
        <f t="shared" si="20"/>
        <v>253.72</v>
      </c>
      <c r="V285" s="38"/>
      <c r="W285" s="127" t="str">
        <f t="shared" si="21"/>
        <v>115901505921</v>
      </c>
      <c r="X285" s="132">
        <f>VLOOKUP(W285,Factors!$F$4:$H$6200,3,FALSE)</f>
        <v>0</v>
      </c>
      <c r="Y285" s="127" t="str">
        <f>VLOOKUP(W285,Factors!$F$4:$H$6200,2,FALSE)</f>
        <v>Direct-OR</v>
      </c>
      <c r="Z285" s="129">
        <f t="shared" si="22"/>
        <v>0</v>
      </c>
      <c r="AA285" s="129">
        <f t="shared" si="23"/>
        <v>253.72</v>
      </c>
      <c r="AB285" s="129">
        <f t="shared" si="24"/>
        <v>253.72</v>
      </c>
      <c r="AC285" s="134"/>
      <c r="AD285" s="134"/>
      <c r="AE285" s="134"/>
      <c r="AF285" s="134"/>
      <c r="AG285" s="134"/>
      <c r="AH285" s="134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  <c r="BD285" s="134"/>
      <c r="BE285" s="134"/>
      <c r="BF285" s="134"/>
      <c r="BG285" s="134"/>
      <c r="BH285" s="134"/>
      <c r="BI285" s="134"/>
      <c r="BJ285" s="134"/>
    </row>
    <row r="286" spans="1:62" s="131" customFormat="1" ht="15.75" thickBot="1" x14ac:dyDescent="0.3">
      <c r="A286" s="141" t="s">
        <v>943</v>
      </c>
      <c r="B286" s="4" t="s">
        <v>826</v>
      </c>
      <c r="C286" s="4" t="s">
        <v>827</v>
      </c>
      <c r="D286" s="4" t="s">
        <v>944</v>
      </c>
      <c r="E286" s="4" t="s">
        <v>945</v>
      </c>
      <c r="F286" s="4" t="s">
        <v>102</v>
      </c>
      <c r="G286" s="4" t="s">
        <v>103</v>
      </c>
      <c r="H286" s="4" t="s">
        <v>440</v>
      </c>
      <c r="I286" s="11"/>
      <c r="J286" s="10">
        <v>112.89</v>
      </c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39">
        <f t="shared" si="20"/>
        <v>112.89</v>
      </c>
      <c r="V286" s="38"/>
      <c r="W286" s="127" t="str">
        <f t="shared" si="21"/>
        <v>115901505921</v>
      </c>
      <c r="X286" s="132">
        <f>VLOOKUP(W286,Factors!$F$4:$H$6200,3,FALSE)</f>
        <v>0</v>
      </c>
      <c r="Y286" s="127" t="str">
        <f>VLOOKUP(W286,Factors!$F$4:$H$6200,2,FALSE)</f>
        <v>Direct-OR</v>
      </c>
      <c r="Z286" s="129">
        <f t="shared" si="22"/>
        <v>0</v>
      </c>
      <c r="AA286" s="129">
        <f t="shared" si="23"/>
        <v>112.89</v>
      </c>
      <c r="AB286" s="129">
        <f t="shared" si="24"/>
        <v>112.89</v>
      </c>
      <c r="AC286" s="134"/>
      <c r="AD286" s="134"/>
      <c r="AE286" s="134"/>
      <c r="AF286" s="134"/>
      <c r="AG286" s="134"/>
      <c r="AH286" s="134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  <c r="BD286" s="134"/>
      <c r="BE286" s="134"/>
      <c r="BF286" s="134"/>
      <c r="BG286" s="134"/>
      <c r="BH286" s="134"/>
      <c r="BI286" s="134"/>
      <c r="BJ286" s="134"/>
    </row>
    <row r="287" spans="1:62" s="126" customFormat="1" ht="15.75" thickBot="1" x14ac:dyDescent="0.3">
      <c r="A287" s="141" t="s">
        <v>943</v>
      </c>
      <c r="B287" s="4" t="s">
        <v>826</v>
      </c>
      <c r="C287" s="4" t="s">
        <v>827</v>
      </c>
      <c r="D287" s="4" t="s">
        <v>944</v>
      </c>
      <c r="E287" s="4" t="s">
        <v>945</v>
      </c>
      <c r="F287" s="4" t="s">
        <v>82</v>
      </c>
      <c r="G287" s="4" t="s">
        <v>83</v>
      </c>
      <c r="H287" s="4" t="s">
        <v>440</v>
      </c>
      <c r="I287" s="7"/>
      <c r="J287" s="7"/>
      <c r="K287" s="8">
        <v>2.7</v>
      </c>
      <c r="L287" s="7"/>
      <c r="M287" s="7"/>
      <c r="N287" s="7"/>
      <c r="O287" s="7"/>
      <c r="P287" s="7"/>
      <c r="Q287" s="7"/>
      <c r="R287" s="7"/>
      <c r="S287" s="7"/>
      <c r="T287" s="7"/>
      <c r="U287" s="139">
        <f t="shared" si="20"/>
        <v>2.7</v>
      </c>
      <c r="V287" s="38"/>
      <c r="W287" s="127" t="str">
        <f t="shared" si="21"/>
        <v>115901505921</v>
      </c>
      <c r="X287" s="132">
        <f>VLOOKUP(W287,Factors!$F$4:$H$6200,3,FALSE)</f>
        <v>0</v>
      </c>
      <c r="Y287" s="127" t="str">
        <f>VLOOKUP(W287,Factors!$F$4:$H$6200,2,FALSE)</f>
        <v>Direct-OR</v>
      </c>
      <c r="Z287" s="129">
        <f t="shared" si="22"/>
        <v>0</v>
      </c>
      <c r="AA287" s="129">
        <f t="shared" si="23"/>
        <v>2.7</v>
      </c>
      <c r="AB287" s="129">
        <f t="shared" si="24"/>
        <v>2.7</v>
      </c>
      <c r="AC287" s="134"/>
      <c r="AD287" s="134"/>
      <c r="AE287" s="134"/>
      <c r="AF287" s="134"/>
      <c r="AG287" s="134"/>
      <c r="AH287" s="134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  <c r="BD287" s="134"/>
      <c r="BE287" s="134"/>
      <c r="BF287" s="134"/>
      <c r="BG287" s="134"/>
      <c r="BH287" s="134"/>
      <c r="BI287" s="134"/>
      <c r="BJ287" s="134"/>
    </row>
    <row r="288" spans="1:62" ht="15.75" thickBot="1" x14ac:dyDescent="0.3">
      <c r="A288" s="141" t="s">
        <v>943</v>
      </c>
      <c r="B288" s="4" t="s">
        <v>826</v>
      </c>
      <c r="C288" s="4" t="s">
        <v>827</v>
      </c>
      <c r="D288" s="4" t="s">
        <v>944</v>
      </c>
      <c r="E288" s="4" t="s">
        <v>945</v>
      </c>
      <c r="F288" s="4" t="s">
        <v>84</v>
      </c>
      <c r="G288" s="4" t="s">
        <v>85</v>
      </c>
      <c r="H288" s="4" t="s">
        <v>440</v>
      </c>
      <c r="I288" s="11"/>
      <c r="J288" s="10">
        <v>364.64</v>
      </c>
      <c r="K288" s="11"/>
      <c r="L288" s="10">
        <v>24</v>
      </c>
      <c r="M288" s="11"/>
      <c r="N288" s="11"/>
      <c r="O288" s="11"/>
      <c r="P288" s="11"/>
      <c r="Q288" s="11"/>
      <c r="R288" s="11"/>
      <c r="S288" s="11"/>
      <c r="T288" s="11"/>
      <c r="U288" s="139">
        <f t="shared" si="20"/>
        <v>388.64</v>
      </c>
      <c r="W288" s="127" t="str">
        <f t="shared" si="21"/>
        <v>115901505921</v>
      </c>
      <c r="X288" s="132">
        <f>VLOOKUP(W288,Factors!$F$4:$H$6200,3,FALSE)</f>
        <v>0</v>
      </c>
      <c r="Y288" s="127" t="str">
        <f>VLOOKUP(W288,Factors!$F$4:$H$6200,2,FALSE)</f>
        <v>Direct-OR</v>
      </c>
      <c r="Z288" s="129">
        <f t="shared" si="22"/>
        <v>0</v>
      </c>
      <c r="AA288" s="129">
        <f t="shared" si="23"/>
        <v>388.64</v>
      </c>
      <c r="AB288" s="129">
        <f t="shared" si="24"/>
        <v>388.64</v>
      </c>
    </row>
    <row r="289" spans="1:62" ht="15.75" thickBot="1" x14ac:dyDescent="0.3">
      <c r="A289" s="141" t="s">
        <v>943</v>
      </c>
      <c r="B289" s="4" t="s">
        <v>837</v>
      </c>
      <c r="C289" s="4" t="s">
        <v>838</v>
      </c>
      <c r="D289" s="4" t="s">
        <v>944</v>
      </c>
      <c r="E289" s="4" t="s">
        <v>945</v>
      </c>
      <c r="F289" s="4" t="s">
        <v>112</v>
      </c>
      <c r="G289" s="4" t="s">
        <v>113</v>
      </c>
      <c r="H289" s="4" t="s">
        <v>440</v>
      </c>
      <c r="I289" s="10">
        <v>1146.8800000000001</v>
      </c>
      <c r="J289" s="10">
        <v>1146.8800000000001</v>
      </c>
      <c r="K289" s="10">
        <v>1146.8800000000001</v>
      </c>
      <c r="L289" s="10">
        <v>1146.8900000000001</v>
      </c>
      <c r="M289" s="10">
        <v>1146.8800000000001</v>
      </c>
      <c r="N289" s="10">
        <v>1185.8800000000001</v>
      </c>
      <c r="O289" s="10">
        <v>1185.8699999999999</v>
      </c>
      <c r="P289" s="10">
        <v>1185.8699999999999</v>
      </c>
      <c r="Q289" s="10">
        <v>1185.8800000000001</v>
      </c>
      <c r="R289" s="10">
        <v>1185.8599999999999</v>
      </c>
      <c r="S289" s="10">
        <v>1185.8800000000001</v>
      </c>
      <c r="T289" s="10">
        <v>1185.8699999999999</v>
      </c>
      <c r="U289" s="139">
        <f t="shared" si="20"/>
        <v>14035.52</v>
      </c>
      <c r="W289" s="127" t="str">
        <f t="shared" si="21"/>
        <v>115951505921</v>
      </c>
      <c r="X289" s="132">
        <f>VLOOKUP(W289,Factors!$F$4:$H$6200,3,FALSE)</f>
        <v>0.11639999999999995</v>
      </c>
      <c r="Y289" s="127" t="str">
        <f>VLOOKUP(W289,Factors!$F$4:$H$6200,2,FALSE)</f>
        <v>Customers-Res</v>
      </c>
      <c r="Z289" s="129">
        <f t="shared" si="22"/>
        <v>1633.7345279999993</v>
      </c>
      <c r="AA289" s="129">
        <f t="shared" si="23"/>
        <v>12401.785472000001</v>
      </c>
      <c r="AB289" s="129">
        <f t="shared" si="24"/>
        <v>14035.52</v>
      </c>
    </row>
    <row r="290" spans="1:62" ht="15.75" thickBot="1" x14ac:dyDescent="0.3">
      <c r="A290" s="141" t="s">
        <v>943</v>
      </c>
      <c r="B290" s="4" t="s">
        <v>36</v>
      </c>
      <c r="C290" s="4" t="s">
        <v>37</v>
      </c>
      <c r="D290" s="4" t="s">
        <v>944</v>
      </c>
      <c r="E290" s="4" t="s">
        <v>945</v>
      </c>
      <c r="F290" s="4" t="s">
        <v>70</v>
      </c>
      <c r="G290" s="4" t="s">
        <v>71</v>
      </c>
      <c r="H290" s="4" t="s">
        <v>440</v>
      </c>
      <c r="I290" s="11"/>
      <c r="J290" s="11"/>
      <c r="K290" s="10">
        <v>31.3</v>
      </c>
      <c r="L290" s="11"/>
      <c r="M290" s="11"/>
      <c r="N290" s="11"/>
      <c r="O290" s="11"/>
      <c r="P290" s="11"/>
      <c r="Q290" s="11"/>
      <c r="R290" s="11"/>
      <c r="S290" s="11"/>
      <c r="T290" s="11"/>
      <c r="U290" s="139">
        <f t="shared" si="20"/>
        <v>31.3</v>
      </c>
      <c r="W290" s="127" t="str">
        <f t="shared" si="21"/>
        <v>116001505921</v>
      </c>
      <c r="X290" s="132">
        <f>VLOOKUP(W290,Factors!$F$4:$H$6200,3,FALSE)</f>
        <v>0.10809999999999997</v>
      </c>
      <c r="Y290" s="127" t="str">
        <f>VLOOKUP(W290,Factors!$F$4:$H$6200,2,FALSE)</f>
        <v>Firm Sales Volumes</v>
      </c>
      <c r="Z290" s="129">
        <f t="shared" si="22"/>
        <v>3.383529999999999</v>
      </c>
      <c r="AA290" s="129">
        <f t="shared" si="23"/>
        <v>27.91647</v>
      </c>
      <c r="AB290" s="129">
        <f t="shared" si="24"/>
        <v>31.3</v>
      </c>
    </row>
    <row r="291" spans="1:62" ht="15.75" thickBot="1" x14ac:dyDescent="0.3">
      <c r="A291" s="141" t="s">
        <v>943</v>
      </c>
      <c r="B291" s="4" t="s">
        <v>685</v>
      </c>
      <c r="C291" s="4" t="s">
        <v>686</v>
      </c>
      <c r="D291" s="4" t="s">
        <v>956</v>
      </c>
      <c r="E291" s="4" t="s">
        <v>957</v>
      </c>
      <c r="F291" s="4" t="s">
        <v>144</v>
      </c>
      <c r="G291" s="4" t="s">
        <v>145</v>
      </c>
      <c r="H291" s="4" t="s">
        <v>958</v>
      </c>
      <c r="I291" s="7"/>
      <c r="J291" s="7"/>
      <c r="K291" s="7"/>
      <c r="L291" s="7"/>
      <c r="M291" s="7"/>
      <c r="N291" s="7"/>
      <c r="O291" s="7"/>
      <c r="P291" s="8">
        <v>25.08</v>
      </c>
      <c r="Q291" s="7"/>
      <c r="R291" s="7"/>
      <c r="S291" s="7"/>
      <c r="T291" s="7"/>
      <c r="U291" s="139">
        <f t="shared" si="20"/>
        <v>25.08</v>
      </c>
      <c r="W291" s="127" t="str">
        <f t="shared" si="21"/>
        <v>118002588921</v>
      </c>
      <c r="X291" s="132">
        <f>VLOOKUP(W291,Factors!$F$4:$H$6200,3,FALSE)</f>
        <v>0</v>
      </c>
      <c r="Y291" s="127" t="str">
        <f>VLOOKUP(W291,Factors!$F$4:$H$6200,2,FALSE)</f>
        <v>DIRECT-OR</v>
      </c>
      <c r="Z291" s="129">
        <f t="shared" si="22"/>
        <v>0</v>
      </c>
      <c r="AA291" s="129">
        <f t="shared" si="23"/>
        <v>25.08</v>
      </c>
      <c r="AB291" s="129">
        <f t="shared" si="24"/>
        <v>25.08</v>
      </c>
    </row>
    <row r="292" spans="1:62" ht="15.75" thickBot="1" x14ac:dyDescent="0.3">
      <c r="A292" s="141" t="s">
        <v>943</v>
      </c>
      <c r="B292" s="4" t="s">
        <v>685</v>
      </c>
      <c r="C292" s="4" t="s">
        <v>686</v>
      </c>
      <c r="D292" s="4" t="s">
        <v>956</v>
      </c>
      <c r="E292" s="4" t="s">
        <v>957</v>
      </c>
      <c r="F292" s="4" t="s">
        <v>366</v>
      </c>
      <c r="G292" s="4" t="s">
        <v>367</v>
      </c>
      <c r="H292" s="4" t="s">
        <v>958</v>
      </c>
      <c r="I292" s="10">
        <v>45.16</v>
      </c>
      <c r="J292" s="10">
        <v>2.02</v>
      </c>
      <c r="K292" s="10">
        <v>61.08</v>
      </c>
      <c r="L292" s="10">
        <v>25.08</v>
      </c>
      <c r="M292" s="10">
        <v>25.08</v>
      </c>
      <c r="N292" s="10">
        <v>25.08</v>
      </c>
      <c r="O292" s="10">
        <v>25.08</v>
      </c>
      <c r="P292" s="11"/>
      <c r="Q292" s="10">
        <v>25.08</v>
      </c>
      <c r="R292" s="10">
        <v>25.08</v>
      </c>
      <c r="S292" s="10">
        <v>25.08</v>
      </c>
      <c r="T292" s="10">
        <v>25.08</v>
      </c>
      <c r="U292" s="139">
        <f t="shared" si="20"/>
        <v>308.89999999999986</v>
      </c>
      <c r="W292" s="127" t="str">
        <f t="shared" si="21"/>
        <v>118002588921</v>
      </c>
      <c r="X292" s="132">
        <f>VLOOKUP(W292,Factors!$F$4:$H$6200,3,FALSE)</f>
        <v>0</v>
      </c>
      <c r="Y292" s="127" t="str">
        <f>VLOOKUP(W292,Factors!$F$4:$H$6200,2,FALSE)</f>
        <v>DIRECT-OR</v>
      </c>
      <c r="Z292" s="129">
        <f t="shared" si="22"/>
        <v>0</v>
      </c>
      <c r="AA292" s="129">
        <f t="shared" si="23"/>
        <v>308.89999999999986</v>
      </c>
      <c r="AB292" s="129">
        <f t="shared" si="24"/>
        <v>308.89999999999986</v>
      </c>
    </row>
    <row r="293" spans="1:62" ht="15.75" thickBot="1" x14ac:dyDescent="0.3">
      <c r="A293" s="141" t="s">
        <v>943</v>
      </c>
      <c r="B293" s="4" t="s">
        <v>678</v>
      </c>
      <c r="C293" s="4" t="s">
        <v>679</v>
      </c>
      <c r="D293" s="4" t="s">
        <v>972</v>
      </c>
      <c r="E293" s="4" t="s">
        <v>973</v>
      </c>
      <c r="F293" s="4" t="s">
        <v>146</v>
      </c>
      <c r="G293" s="4" t="s">
        <v>147</v>
      </c>
      <c r="H293" s="4" t="s">
        <v>974</v>
      </c>
      <c r="I293" s="7"/>
      <c r="J293" s="7"/>
      <c r="K293" s="7"/>
      <c r="L293" s="7"/>
      <c r="M293" s="7"/>
      <c r="N293" s="8">
        <v>242.69</v>
      </c>
      <c r="O293" s="7"/>
      <c r="P293" s="7"/>
      <c r="Q293" s="7"/>
      <c r="R293" s="7"/>
      <c r="S293" s="7"/>
      <c r="T293" s="7"/>
      <c r="U293" s="139">
        <f t="shared" si="20"/>
        <v>242.69</v>
      </c>
      <c r="W293" s="127" t="str">
        <f t="shared" si="21"/>
        <v>120121590921</v>
      </c>
      <c r="X293" s="132">
        <f>VLOOKUP(W293,Factors!$F$4:$H$6200,3,FALSE)</f>
        <v>0.10960000000000003</v>
      </c>
      <c r="Y293" s="127" t="str">
        <f>VLOOKUP(W293,Factors!$F$4:$H$6200,2,FALSE)</f>
        <v>3-factor</v>
      </c>
      <c r="Z293" s="129">
        <f t="shared" si="22"/>
        <v>26.598824000000008</v>
      </c>
      <c r="AA293" s="129">
        <f t="shared" si="23"/>
        <v>216.09117599999999</v>
      </c>
      <c r="AB293" s="129">
        <f t="shared" si="24"/>
        <v>242.69</v>
      </c>
    </row>
    <row r="294" spans="1:62" ht="15.75" thickBot="1" x14ac:dyDescent="0.3">
      <c r="A294" s="141" t="s">
        <v>943</v>
      </c>
      <c r="B294" s="4" t="s">
        <v>518</v>
      </c>
      <c r="C294" s="4" t="s">
        <v>81</v>
      </c>
      <c r="D294" s="4" t="s">
        <v>944</v>
      </c>
      <c r="E294" s="4" t="s">
        <v>945</v>
      </c>
      <c r="F294" s="4" t="s">
        <v>70</v>
      </c>
      <c r="G294" s="4" t="s">
        <v>71</v>
      </c>
      <c r="H294" s="4" t="s">
        <v>440</v>
      </c>
      <c r="I294" s="10">
        <v>178.2</v>
      </c>
      <c r="J294" s="10">
        <v>92.7</v>
      </c>
      <c r="K294" s="11"/>
      <c r="L294" s="10">
        <v>60</v>
      </c>
      <c r="M294" s="10">
        <v>710.91</v>
      </c>
      <c r="N294" s="10">
        <v>1897.25</v>
      </c>
      <c r="O294" s="11"/>
      <c r="P294" s="11"/>
      <c r="Q294" s="11"/>
      <c r="R294" s="11"/>
      <c r="S294" s="11"/>
      <c r="T294" s="11"/>
      <c r="U294" s="139">
        <f t="shared" si="20"/>
        <v>2939.06</v>
      </c>
      <c r="W294" s="127" t="str">
        <f t="shared" si="21"/>
        <v>120131505921</v>
      </c>
      <c r="X294" s="132">
        <f>VLOOKUP(W294,Factors!$F$4:$H$6200,3,FALSE)</f>
        <v>0.11529999999999996</v>
      </c>
      <c r="Y294" s="127" t="str">
        <f>VLOOKUP(W294,Factors!$F$4:$H$6200,2,FALSE)</f>
        <v>Customers-All</v>
      </c>
      <c r="Z294" s="129">
        <f t="shared" si="22"/>
        <v>338.87361799999985</v>
      </c>
      <c r="AA294" s="129">
        <f t="shared" si="23"/>
        <v>2600.1863819999999</v>
      </c>
      <c r="AB294" s="129">
        <f t="shared" si="24"/>
        <v>2939.0599999999995</v>
      </c>
    </row>
    <row r="295" spans="1:62" s="131" customFormat="1" ht="15.75" thickBot="1" x14ac:dyDescent="0.3">
      <c r="A295" s="141" t="s">
        <v>943</v>
      </c>
      <c r="B295" s="4" t="s">
        <v>518</v>
      </c>
      <c r="C295" s="4" t="s">
        <v>81</v>
      </c>
      <c r="D295" s="4" t="s">
        <v>944</v>
      </c>
      <c r="E295" s="4" t="s">
        <v>945</v>
      </c>
      <c r="F295" s="4" t="s">
        <v>80</v>
      </c>
      <c r="G295" s="4" t="s">
        <v>81</v>
      </c>
      <c r="H295" s="4" t="s">
        <v>440</v>
      </c>
      <c r="I295" s="8">
        <v>308.99</v>
      </c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139">
        <f t="shared" si="20"/>
        <v>308.99</v>
      </c>
      <c r="V295" s="38"/>
      <c r="W295" s="127" t="str">
        <f t="shared" si="21"/>
        <v>120131505921</v>
      </c>
      <c r="X295" s="132">
        <f>VLOOKUP(W295,Factors!$F$4:$H$6200,3,FALSE)</f>
        <v>0.11529999999999996</v>
      </c>
      <c r="Y295" s="127" t="str">
        <f>VLOOKUP(W295,Factors!$F$4:$H$6200,2,FALSE)</f>
        <v>Customers-All</v>
      </c>
      <c r="Z295" s="129">
        <f t="shared" si="22"/>
        <v>35.626546999999988</v>
      </c>
      <c r="AA295" s="129">
        <f t="shared" si="23"/>
        <v>273.36345300000005</v>
      </c>
      <c r="AB295" s="129">
        <f t="shared" si="24"/>
        <v>308.99</v>
      </c>
      <c r="AC295" s="134"/>
      <c r="AD295" s="134"/>
      <c r="AE295" s="134"/>
      <c r="AF295" s="134"/>
      <c r="AG295" s="134"/>
      <c r="AH295" s="134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  <c r="BD295" s="134"/>
      <c r="BE295" s="134"/>
      <c r="BF295" s="134"/>
      <c r="BG295" s="134"/>
      <c r="BH295" s="134"/>
      <c r="BI295" s="134"/>
      <c r="BJ295" s="134"/>
    </row>
    <row r="296" spans="1:62" ht="15.75" thickBot="1" x14ac:dyDescent="0.3">
      <c r="A296" s="141" t="s">
        <v>943</v>
      </c>
      <c r="B296" s="4" t="s">
        <v>518</v>
      </c>
      <c r="C296" s="4" t="s">
        <v>81</v>
      </c>
      <c r="D296" s="4" t="s">
        <v>944</v>
      </c>
      <c r="E296" s="4" t="s">
        <v>945</v>
      </c>
      <c r="F296" s="4" t="s">
        <v>148</v>
      </c>
      <c r="G296" s="4" t="s">
        <v>149</v>
      </c>
      <c r="H296" s="4" t="s">
        <v>440</v>
      </c>
      <c r="I296" s="11"/>
      <c r="J296" s="11"/>
      <c r="K296" s="11"/>
      <c r="L296" s="10">
        <v>82.68</v>
      </c>
      <c r="M296" s="11"/>
      <c r="N296" s="11"/>
      <c r="O296" s="11"/>
      <c r="P296" s="11"/>
      <c r="Q296" s="11"/>
      <c r="R296" s="11"/>
      <c r="S296" s="11"/>
      <c r="T296" s="11"/>
      <c r="U296" s="139">
        <f t="shared" si="20"/>
        <v>82.68</v>
      </c>
      <c r="W296" s="127" t="str">
        <f t="shared" si="21"/>
        <v>120131505921</v>
      </c>
      <c r="X296" s="132">
        <f>VLOOKUP(W296,Factors!$F$4:$H$6200,3,FALSE)</f>
        <v>0.11529999999999996</v>
      </c>
      <c r="Y296" s="127" t="str">
        <f>VLOOKUP(W296,Factors!$F$4:$H$6200,2,FALSE)</f>
        <v>Customers-All</v>
      </c>
      <c r="Z296" s="129">
        <f t="shared" si="22"/>
        <v>9.5330039999999965</v>
      </c>
      <c r="AA296" s="129">
        <f t="shared" si="23"/>
        <v>73.146996000000016</v>
      </c>
      <c r="AB296" s="129">
        <f t="shared" si="24"/>
        <v>82.68</v>
      </c>
    </row>
    <row r="297" spans="1:62" ht="15.75" thickBot="1" x14ac:dyDescent="0.3">
      <c r="A297" s="141" t="s">
        <v>943</v>
      </c>
      <c r="B297" s="4" t="s">
        <v>188</v>
      </c>
      <c r="C297" s="4" t="s">
        <v>189</v>
      </c>
      <c r="D297" s="4" t="s">
        <v>944</v>
      </c>
      <c r="E297" s="4" t="s">
        <v>945</v>
      </c>
      <c r="F297" s="4" t="s">
        <v>118</v>
      </c>
      <c r="G297" s="4" t="s">
        <v>119</v>
      </c>
      <c r="H297" s="4" t="s">
        <v>440</v>
      </c>
      <c r="I297" s="10">
        <v>802.08</v>
      </c>
      <c r="J297" s="10">
        <v>1806.4</v>
      </c>
      <c r="K297" s="10">
        <v>657.37</v>
      </c>
      <c r="L297" s="10">
        <v>399.32</v>
      </c>
      <c r="M297" s="10">
        <v>928.59</v>
      </c>
      <c r="N297" s="10">
        <v>2779.19</v>
      </c>
      <c r="O297" s="10">
        <v>2166.14</v>
      </c>
      <c r="P297" s="10">
        <v>1954.24</v>
      </c>
      <c r="Q297" s="10">
        <v>480.3</v>
      </c>
      <c r="R297" s="10">
        <v>480.3</v>
      </c>
      <c r="S297" s="10">
        <v>1071.99</v>
      </c>
      <c r="T297" s="10">
        <v>2545.59</v>
      </c>
      <c r="U297" s="139">
        <f t="shared" si="20"/>
        <v>16071.509999999998</v>
      </c>
      <c r="W297" s="127" t="str">
        <f t="shared" si="21"/>
        <v>131001505921</v>
      </c>
      <c r="X297" s="132">
        <f>VLOOKUP(W297,Factors!$F$4:$H$6200,3,FALSE)</f>
        <v>0.10960000000000003</v>
      </c>
      <c r="Y297" s="127" t="str">
        <f>VLOOKUP(W297,Factors!$F$4:$H$6200,2,FALSE)</f>
        <v>3-factor</v>
      </c>
      <c r="Z297" s="129">
        <f t="shared" si="22"/>
        <v>1761.4374960000002</v>
      </c>
      <c r="AA297" s="129">
        <f t="shared" si="23"/>
        <v>14310.072503999998</v>
      </c>
      <c r="AB297" s="129">
        <f t="shared" si="24"/>
        <v>16071.509999999998</v>
      </c>
    </row>
    <row r="298" spans="1:62" ht="15.75" thickBot="1" x14ac:dyDescent="0.3">
      <c r="A298" s="141" t="s">
        <v>943</v>
      </c>
      <c r="B298" s="4" t="s">
        <v>188</v>
      </c>
      <c r="C298" s="4" t="s">
        <v>189</v>
      </c>
      <c r="D298" s="4" t="s">
        <v>944</v>
      </c>
      <c r="E298" s="4" t="s">
        <v>945</v>
      </c>
      <c r="F298" s="4" t="s">
        <v>120</v>
      </c>
      <c r="G298" s="4" t="s">
        <v>121</v>
      </c>
      <c r="H298" s="4" t="s">
        <v>440</v>
      </c>
      <c r="I298" s="8">
        <v>59587.34</v>
      </c>
      <c r="J298" s="8">
        <v>51896.24</v>
      </c>
      <c r="K298" s="8">
        <v>55153.85</v>
      </c>
      <c r="L298" s="8">
        <v>61055.19</v>
      </c>
      <c r="M298" s="8">
        <v>56630.48</v>
      </c>
      <c r="N298" s="8">
        <v>62322.46</v>
      </c>
      <c r="O298" s="8">
        <v>64590.080000000002</v>
      </c>
      <c r="P298" s="8">
        <v>55888.9</v>
      </c>
      <c r="Q298" s="8">
        <v>61377.599999999999</v>
      </c>
      <c r="R298" s="8">
        <v>56831.1</v>
      </c>
      <c r="S298" s="8">
        <v>52364.22</v>
      </c>
      <c r="T298" s="8">
        <v>60884.24</v>
      </c>
      <c r="U298" s="139">
        <f t="shared" si="20"/>
        <v>698581.7</v>
      </c>
      <c r="W298" s="127" t="str">
        <f t="shared" si="21"/>
        <v>131001505921</v>
      </c>
      <c r="X298" s="132">
        <f>VLOOKUP(W298,Factors!$F$4:$H$6200,3,FALSE)</f>
        <v>0.10960000000000003</v>
      </c>
      <c r="Y298" s="127" t="str">
        <f>VLOOKUP(W298,Factors!$F$4:$H$6200,2,FALSE)</f>
        <v>3-factor</v>
      </c>
      <c r="Z298" s="129">
        <f t="shared" si="22"/>
        <v>76564.55432000001</v>
      </c>
      <c r="AA298" s="129">
        <f t="shared" si="23"/>
        <v>622017.14567999996</v>
      </c>
      <c r="AB298" s="129">
        <f t="shared" si="24"/>
        <v>698581.7</v>
      </c>
    </row>
    <row r="299" spans="1:62" ht="15.75" thickBot="1" x14ac:dyDescent="0.3">
      <c r="A299" s="141" t="s">
        <v>943</v>
      </c>
      <c r="B299" s="4" t="s">
        <v>188</v>
      </c>
      <c r="C299" s="4" t="s">
        <v>189</v>
      </c>
      <c r="D299" s="4" t="s">
        <v>944</v>
      </c>
      <c r="E299" s="4" t="s">
        <v>945</v>
      </c>
      <c r="F299" s="4" t="s">
        <v>122</v>
      </c>
      <c r="G299" s="4" t="s">
        <v>123</v>
      </c>
      <c r="H299" s="4" t="s">
        <v>440</v>
      </c>
      <c r="I299" s="10">
        <v>12122.44</v>
      </c>
      <c r="J299" s="10">
        <v>12131.75</v>
      </c>
      <c r="K299" s="10">
        <v>8261.81</v>
      </c>
      <c r="L299" s="10">
        <v>7239.13</v>
      </c>
      <c r="M299" s="10">
        <v>11883.85</v>
      </c>
      <c r="N299" s="10">
        <v>8890.76</v>
      </c>
      <c r="O299" s="10">
        <v>7320.49</v>
      </c>
      <c r="P299" s="10">
        <v>4476.47</v>
      </c>
      <c r="Q299" s="10">
        <v>3420.32</v>
      </c>
      <c r="R299" s="10">
        <v>1152.73</v>
      </c>
      <c r="S299" s="10">
        <v>2821.03</v>
      </c>
      <c r="T299" s="10">
        <v>5390.23</v>
      </c>
      <c r="U299" s="139">
        <f t="shared" si="20"/>
        <v>85111.01</v>
      </c>
      <c r="W299" s="127" t="str">
        <f t="shared" si="21"/>
        <v>131001505921</v>
      </c>
      <c r="X299" s="132">
        <f>VLOOKUP(W299,Factors!$F$4:$H$6200,3,FALSE)</f>
        <v>0.10960000000000003</v>
      </c>
      <c r="Y299" s="127" t="str">
        <f>VLOOKUP(W299,Factors!$F$4:$H$6200,2,FALSE)</f>
        <v>3-factor</v>
      </c>
      <c r="Z299" s="129">
        <f t="shared" si="22"/>
        <v>9328.166696000002</v>
      </c>
      <c r="AA299" s="129">
        <f t="shared" si="23"/>
        <v>75782.843303999995</v>
      </c>
      <c r="AB299" s="129">
        <f t="shared" si="24"/>
        <v>85111.01</v>
      </c>
    </row>
    <row r="300" spans="1:62" ht="15.75" thickBot="1" x14ac:dyDescent="0.3">
      <c r="A300" s="141" t="s">
        <v>943</v>
      </c>
      <c r="B300" s="4" t="s">
        <v>188</v>
      </c>
      <c r="C300" s="4" t="s">
        <v>189</v>
      </c>
      <c r="D300" s="4" t="s">
        <v>944</v>
      </c>
      <c r="E300" s="4" t="s">
        <v>945</v>
      </c>
      <c r="F300" s="4" t="s">
        <v>110</v>
      </c>
      <c r="G300" s="4" t="s">
        <v>111</v>
      </c>
      <c r="H300" s="4" t="s">
        <v>440</v>
      </c>
      <c r="I300" s="8">
        <v>1083.68</v>
      </c>
      <c r="J300" s="8">
        <v>1083.68</v>
      </c>
      <c r="K300" s="8">
        <v>1083.68</v>
      </c>
      <c r="L300" s="8">
        <v>1083.68</v>
      </c>
      <c r="M300" s="8">
        <v>1083.68</v>
      </c>
      <c r="N300" s="8">
        <v>833.33</v>
      </c>
      <c r="O300" s="8">
        <v>1636.55</v>
      </c>
      <c r="P300" s="8">
        <v>833.33</v>
      </c>
      <c r="Q300" s="8">
        <v>833.33</v>
      </c>
      <c r="R300" s="8">
        <v>833.33</v>
      </c>
      <c r="S300" s="8">
        <v>833.33</v>
      </c>
      <c r="T300" s="7"/>
      <c r="U300" s="139">
        <f t="shared" si="20"/>
        <v>11221.6</v>
      </c>
      <c r="W300" s="127" t="str">
        <f t="shared" si="21"/>
        <v>131001505921</v>
      </c>
      <c r="X300" s="132">
        <f>VLOOKUP(W300,Factors!$F$4:$H$6200,3,FALSE)</f>
        <v>0.10960000000000003</v>
      </c>
      <c r="Y300" s="127" t="str">
        <f>VLOOKUP(W300,Factors!$F$4:$H$6200,2,FALSE)</f>
        <v>3-factor</v>
      </c>
      <c r="Z300" s="129">
        <f t="shared" si="22"/>
        <v>1229.8873600000004</v>
      </c>
      <c r="AA300" s="129">
        <f t="shared" si="23"/>
        <v>9991.7126399999997</v>
      </c>
      <c r="AB300" s="129">
        <f t="shared" si="24"/>
        <v>11221.6</v>
      </c>
    </row>
    <row r="301" spans="1:62" ht="15.75" thickBot="1" x14ac:dyDescent="0.3">
      <c r="A301" s="141" t="s">
        <v>943</v>
      </c>
      <c r="B301" s="4" t="s">
        <v>188</v>
      </c>
      <c r="C301" s="4" t="s">
        <v>189</v>
      </c>
      <c r="D301" s="4" t="s">
        <v>944</v>
      </c>
      <c r="E301" s="4" t="s">
        <v>945</v>
      </c>
      <c r="F301" s="4" t="s">
        <v>112</v>
      </c>
      <c r="G301" s="4" t="s">
        <v>113</v>
      </c>
      <c r="H301" s="4" t="s">
        <v>440</v>
      </c>
      <c r="I301" s="10">
        <v>18530.169999999998</v>
      </c>
      <c r="J301" s="10">
        <v>18478.05</v>
      </c>
      <c r="K301" s="10">
        <v>18907.48</v>
      </c>
      <c r="L301" s="10">
        <v>19335.75</v>
      </c>
      <c r="M301" s="10">
        <v>18163.509999999998</v>
      </c>
      <c r="N301" s="10">
        <v>19297.07</v>
      </c>
      <c r="O301" s="10">
        <v>19500.53</v>
      </c>
      <c r="P301" s="10">
        <v>18760.560000000001</v>
      </c>
      <c r="Q301" s="10">
        <v>19460.79</v>
      </c>
      <c r="R301" s="10">
        <v>20006.689999999999</v>
      </c>
      <c r="S301" s="10">
        <v>19069.57</v>
      </c>
      <c r="T301" s="10">
        <v>19704.05</v>
      </c>
      <c r="U301" s="139">
        <f t="shared" si="20"/>
        <v>229214.22</v>
      </c>
      <c r="W301" s="127" t="str">
        <f t="shared" si="21"/>
        <v>131001505921</v>
      </c>
      <c r="X301" s="132">
        <f>VLOOKUP(W301,Factors!$F$4:$H$6200,3,FALSE)</f>
        <v>0.10960000000000003</v>
      </c>
      <c r="Y301" s="127" t="str">
        <f>VLOOKUP(W301,Factors!$F$4:$H$6200,2,FALSE)</f>
        <v>3-factor</v>
      </c>
      <c r="Z301" s="129">
        <f t="shared" si="22"/>
        <v>25121.878512000007</v>
      </c>
      <c r="AA301" s="129">
        <f t="shared" si="23"/>
        <v>204092.34148800001</v>
      </c>
      <c r="AB301" s="129">
        <f t="shared" si="24"/>
        <v>229214.22</v>
      </c>
    </row>
    <row r="302" spans="1:62" s="126" customFormat="1" ht="15.75" thickBot="1" x14ac:dyDescent="0.3">
      <c r="A302" s="141" t="s">
        <v>943</v>
      </c>
      <c r="B302" s="4" t="s">
        <v>188</v>
      </c>
      <c r="C302" s="4" t="s">
        <v>189</v>
      </c>
      <c r="D302" s="4" t="s">
        <v>944</v>
      </c>
      <c r="E302" s="4" t="s">
        <v>945</v>
      </c>
      <c r="F302" s="4" t="s">
        <v>128</v>
      </c>
      <c r="G302" s="4" t="s">
        <v>129</v>
      </c>
      <c r="H302" s="4" t="s">
        <v>440</v>
      </c>
      <c r="I302" s="10">
        <v>-5560</v>
      </c>
      <c r="J302" s="10">
        <v>22120.25</v>
      </c>
      <c r="K302" s="10">
        <v>2725.96</v>
      </c>
      <c r="L302" s="11"/>
      <c r="M302" s="10">
        <v>3265.89</v>
      </c>
      <c r="N302" s="10">
        <v>30595</v>
      </c>
      <c r="O302" s="10">
        <v>1032.33</v>
      </c>
      <c r="P302" s="10">
        <v>317.5</v>
      </c>
      <c r="Q302" s="10">
        <v>6107</v>
      </c>
      <c r="R302" s="11"/>
      <c r="S302" s="10">
        <v>50</v>
      </c>
      <c r="T302" s="10">
        <v>50</v>
      </c>
      <c r="U302" s="139">
        <f t="shared" si="20"/>
        <v>60703.93</v>
      </c>
      <c r="V302" s="38"/>
      <c r="W302" s="127" t="str">
        <f t="shared" si="21"/>
        <v>131001505921</v>
      </c>
      <c r="X302" s="132">
        <f>VLOOKUP(W302,Factors!$F$4:$H$6200,3,FALSE)</f>
        <v>0.10960000000000003</v>
      </c>
      <c r="Y302" s="127" t="str">
        <f>VLOOKUP(W302,Factors!$F$4:$H$6200,2,FALSE)</f>
        <v>3-factor</v>
      </c>
      <c r="Z302" s="129">
        <f t="shared" si="22"/>
        <v>6653.1507280000023</v>
      </c>
      <c r="AA302" s="129">
        <f t="shared" si="23"/>
        <v>54050.779272</v>
      </c>
      <c r="AB302" s="129">
        <f t="shared" si="24"/>
        <v>60703.93</v>
      </c>
      <c r="AC302" s="134"/>
      <c r="AD302" s="134"/>
      <c r="AE302" s="134"/>
      <c r="AF302" s="134"/>
      <c r="AG302" s="134"/>
      <c r="AH302" s="134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  <c r="BD302" s="134"/>
      <c r="BE302" s="134"/>
      <c r="BF302" s="134"/>
      <c r="BG302" s="134"/>
      <c r="BH302" s="134"/>
      <c r="BI302" s="134"/>
      <c r="BJ302" s="134"/>
    </row>
    <row r="303" spans="1:62" s="126" customFormat="1" ht="15.75" thickBot="1" x14ac:dyDescent="0.3">
      <c r="A303" s="141" t="s">
        <v>943</v>
      </c>
      <c r="B303" s="4" t="s">
        <v>188</v>
      </c>
      <c r="C303" s="4" t="s">
        <v>189</v>
      </c>
      <c r="D303" s="4" t="s">
        <v>944</v>
      </c>
      <c r="E303" s="4" t="s">
        <v>945</v>
      </c>
      <c r="F303" s="4" t="s">
        <v>70</v>
      </c>
      <c r="G303" s="4" t="s">
        <v>71</v>
      </c>
      <c r="H303" s="4" t="s">
        <v>440</v>
      </c>
      <c r="I303" s="8">
        <v>2846.45</v>
      </c>
      <c r="J303" s="8">
        <v>4876.1400000000003</v>
      </c>
      <c r="K303" s="8">
        <v>4223.83</v>
      </c>
      <c r="L303" s="8">
        <v>2888.34</v>
      </c>
      <c r="M303" s="8">
        <v>5866.65</v>
      </c>
      <c r="N303" s="8">
        <v>1547.67</v>
      </c>
      <c r="O303" s="8">
        <v>1784.44</v>
      </c>
      <c r="P303" s="8">
        <v>597.71</v>
      </c>
      <c r="Q303" s="8">
        <v>3079.73</v>
      </c>
      <c r="R303" s="8">
        <v>1496.45</v>
      </c>
      <c r="S303" s="8">
        <v>3967.92</v>
      </c>
      <c r="T303" s="8">
        <v>2264.1999999999998</v>
      </c>
      <c r="U303" s="139">
        <f t="shared" si="20"/>
        <v>35439.53</v>
      </c>
      <c r="V303" s="38"/>
      <c r="W303" s="127" t="str">
        <f t="shared" si="21"/>
        <v>131001505921</v>
      </c>
      <c r="X303" s="132">
        <f>VLOOKUP(W303,Factors!$F$4:$H$6200,3,FALSE)</f>
        <v>0.10960000000000003</v>
      </c>
      <c r="Y303" s="127" t="str">
        <f>VLOOKUP(W303,Factors!$F$4:$H$6200,2,FALSE)</f>
        <v>3-factor</v>
      </c>
      <c r="Z303" s="129">
        <f t="shared" si="22"/>
        <v>3884.1724880000011</v>
      </c>
      <c r="AA303" s="129">
        <f t="shared" si="23"/>
        <v>31555.357511999999</v>
      </c>
      <c r="AB303" s="129">
        <f t="shared" si="24"/>
        <v>35439.53</v>
      </c>
      <c r="AC303" s="134"/>
      <c r="AD303" s="134"/>
      <c r="AE303" s="134"/>
      <c r="AF303" s="134"/>
      <c r="AG303" s="134"/>
      <c r="AH303" s="134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  <c r="BD303" s="134"/>
      <c r="BE303" s="134"/>
      <c r="BF303" s="134"/>
      <c r="BG303" s="134"/>
      <c r="BH303" s="134"/>
      <c r="BI303" s="134"/>
      <c r="BJ303" s="134"/>
    </row>
    <row r="304" spans="1:62" s="126" customFormat="1" ht="15.75" thickBot="1" x14ac:dyDescent="0.3">
      <c r="A304" s="141" t="s">
        <v>943</v>
      </c>
      <c r="B304" s="4" t="s">
        <v>188</v>
      </c>
      <c r="C304" s="4" t="s">
        <v>189</v>
      </c>
      <c r="D304" s="4" t="s">
        <v>944</v>
      </c>
      <c r="E304" s="4" t="s">
        <v>945</v>
      </c>
      <c r="F304" s="4" t="s">
        <v>47</v>
      </c>
      <c r="G304" s="4" t="s">
        <v>48</v>
      </c>
      <c r="H304" s="4" t="s">
        <v>440</v>
      </c>
      <c r="I304" s="11"/>
      <c r="J304" s="11"/>
      <c r="K304" s="10">
        <v>223.74</v>
      </c>
      <c r="L304" s="10">
        <v>218.48</v>
      </c>
      <c r="M304" s="11"/>
      <c r="N304" s="11"/>
      <c r="O304" s="11"/>
      <c r="P304" s="11"/>
      <c r="Q304" s="11"/>
      <c r="R304" s="11"/>
      <c r="S304" s="11"/>
      <c r="T304" s="11"/>
      <c r="U304" s="139">
        <f t="shared" si="20"/>
        <v>442.22</v>
      </c>
      <c r="V304" s="38"/>
      <c r="W304" s="127" t="str">
        <f t="shared" si="21"/>
        <v>131001505921</v>
      </c>
      <c r="X304" s="132">
        <f>VLOOKUP(W304,Factors!$F$4:$H$6200,3,FALSE)</f>
        <v>0.10960000000000003</v>
      </c>
      <c r="Y304" s="127" t="str">
        <f>VLOOKUP(W304,Factors!$F$4:$H$6200,2,FALSE)</f>
        <v>3-factor</v>
      </c>
      <c r="Z304" s="129">
        <f t="shared" si="22"/>
        <v>48.467312000000014</v>
      </c>
      <c r="AA304" s="129">
        <f t="shared" si="23"/>
        <v>393.75268800000003</v>
      </c>
      <c r="AB304" s="129">
        <f t="shared" si="24"/>
        <v>442.22</v>
      </c>
      <c r="AC304" s="134"/>
      <c r="AD304" s="134"/>
      <c r="AE304" s="134"/>
      <c r="AF304" s="134"/>
      <c r="AG304" s="134"/>
      <c r="AH304" s="134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  <c r="BD304" s="134"/>
      <c r="BE304" s="134"/>
      <c r="BF304" s="134"/>
      <c r="BG304" s="134"/>
      <c r="BH304" s="134"/>
      <c r="BI304" s="134"/>
      <c r="BJ304" s="134"/>
    </row>
    <row r="305" spans="1:62" s="126" customFormat="1" ht="15.75" thickBot="1" x14ac:dyDescent="0.3">
      <c r="A305" s="141" t="s">
        <v>943</v>
      </c>
      <c r="B305" s="4" t="s">
        <v>188</v>
      </c>
      <c r="C305" s="4" t="s">
        <v>189</v>
      </c>
      <c r="D305" s="4" t="s">
        <v>944</v>
      </c>
      <c r="E305" s="4" t="s">
        <v>945</v>
      </c>
      <c r="F305" s="4" t="s">
        <v>132</v>
      </c>
      <c r="G305" s="4" t="s">
        <v>133</v>
      </c>
      <c r="H305" s="4" t="s">
        <v>440</v>
      </c>
      <c r="I305" s="7"/>
      <c r="J305" s="8">
        <v>93.96</v>
      </c>
      <c r="K305" s="8">
        <v>143.84</v>
      </c>
      <c r="L305" s="7"/>
      <c r="M305" s="8">
        <v>223.68</v>
      </c>
      <c r="N305" s="7"/>
      <c r="O305" s="7"/>
      <c r="P305" s="7"/>
      <c r="Q305" s="7"/>
      <c r="R305" s="7"/>
      <c r="S305" s="7"/>
      <c r="T305" s="7"/>
      <c r="U305" s="139">
        <f t="shared" si="20"/>
        <v>461.48</v>
      </c>
      <c r="V305" s="38"/>
      <c r="W305" s="127" t="str">
        <f t="shared" si="21"/>
        <v>131001505921</v>
      </c>
      <c r="X305" s="132">
        <f>VLOOKUP(W305,Factors!$F$4:$H$6200,3,FALSE)</f>
        <v>0.10960000000000003</v>
      </c>
      <c r="Y305" s="127" t="str">
        <f>VLOOKUP(W305,Factors!$F$4:$H$6200,2,FALSE)</f>
        <v>3-factor</v>
      </c>
      <c r="Z305" s="129">
        <f t="shared" si="22"/>
        <v>50.578208000000018</v>
      </c>
      <c r="AA305" s="129">
        <f t="shared" si="23"/>
        <v>410.901792</v>
      </c>
      <c r="AB305" s="129">
        <f t="shared" si="24"/>
        <v>461.48</v>
      </c>
      <c r="AC305" s="134"/>
      <c r="AD305" s="134"/>
      <c r="AE305" s="134"/>
      <c r="AF305" s="134"/>
      <c r="AG305" s="134"/>
      <c r="AH305" s="134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  <c r="BD305" s="134"/>
      <c r="BE305" s="134"/>
      <c r="BF305" s="134"/>
      <c r="BG305" s="134"/>
      <c r="BH305" s="134"/>
      <c r="BI305" s="134"/>
      <c r="BJ305" s="134"/>
    </row>
    <row r="306" spans="1:62" s="126" customFormat="1" ht="15.75" thickBot="1" x14ac:dyDescent="0.3">
      <c r="A306" s="141" t="s">
        <v>943</v>
      </c>
      <c r="B306" s="4" t="s">
        <v>188</v>
      </c>
      <c r="C306" s="4" t="s">
        <v>189</v>
      </c>
      <c r="D306" s="4" t="s">
        <v>944</v>
      </c>
      <c r="E306" s="4" t="s">
        <v>945</v>
      </c>
      <c r="F306" s="4" t="s">
        <v>80</v>
      </c>
      <c r="G306" s="4" t="s">
        <v>81</v>
      </c>
      <c r="H306" s="4" t="s">
        <v>440</v>
      </c>
      <c r="I306" s="11"/>
      <c r="J306" s="10">
        <v>548.55999999999995</v>
      </c>
      <c r="K306" s="10">
        <v>749.06</v>
      </c>
      <c r="L306" s="11"/>
      <c r="M306" s="11"/>
      <c r="N306" s="10">
        <v>49.98</v>
      </c>
      <c r="O306" s="10">
        <v>65.27</v>
      </c>
      <c r="P306" s="11"/>
      <c r="Q306" s="10">
        <v>50</v>
      </c>
      <c r="R306" s="11"/>
      <c r="S306" s="11"/>
      <c r="T306" s="11"/>
      <c r="U306" s="139">
        <f t="shared" si="20"/>
        <v>1462.87</v>
      </c>
      <c r="V306" s="38"/>
      <c r="W306" s="127" t="str">
        <f t="shared" si="21"/>
        <v>131001505921</v>
      </c>
      <c r="X306" s="132">
        <f>VLOOKUP(W306,Factors!$F$4:$H$6200,3,FALSE)</f>
        <v>0.10960000000000003</v>
      </c>
      <c r="Y306" s="127" t="str">
        <f>VLOOKUP(W306,Factors!$F$4:$H$6200,2,FALSE)</f>
        <v>3-factor</v>
      </c>
      <c r="Z306" s="129">
        <f t="shared" si="22"/>
        <v>160.33055200000004</v>
      </c>
      <c r="AA306" s="129">
        <f t="shared" si="23"/>
        <v>1302.5394479999998</v>
      </c>
      <c r="AB306" s="129">
        <f t="shared" si="24"/>
        <v>1462.87</v>
      </c>
      <c r="AC306" s="134"/>
      <c r="AD306" s="134"/>
      <c r="AE306" s="134"/>
      <c r="AF306" s="134"/>
      <c r="AG306" s="134"/>
      <c r="AH306" s="134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  <c r="BD306" s="134"/>
      <c r="BE306" s="134"/>
      <c r="BF306" s="134"/>
      <c r="BG306" s="134"/>
      <c r="BH306" s="134"/>
      <c r="BI306" s="134"/>
      <c r="BJ306" s="134"/>
    </row>
    <row r="307" spans="1:62" ht="15.75" thickBot="1" x14ac:dyDescent="0.3">
      <c r="A307" s="141" t="s">
        <v>943</v>
      </c>
      <c r="B307" s="4" t="s">
        <v>188</v>
      </c>
      <c r="C307" s="4" t="s">
        <v>189</v>
      </c>
      <c r="D307" s="4" t="s">
        <v>944</v>
      </c>
      <c r="E307" s="4" t="s">
        <v>945</v>
      </c>
      <c r="F307" s="4" t="s">
        <v>94</v>
      </c>
      <c r="G307" s="4" t="s">
        <v>95</v>
      </c>
      <c r="H307" s="4" t="s">
        <v>440</v>
      </c>
      <c r="I307" s="8">
        <v>1599.92</v>
      </c>
      <c r="J307" s="8">
        <v>6198.51</v>
      </c>
      <c r="K307" s="8">
        <v>893.99</v>
      </c>
      <c r="L307" s="8">
        <v>327.76</v>
      </c>
      <c r="M307" s="8">
        <v>501.62</v>
      </c>
      <c r="N307" s="8">
        <v>1330.27</v>
      </c>
      <c r="O307" s="8">
        <v>4682.76</v>
      </c>
      <c r="P307" s="8">
        <v>1344.76</v>
      </c>
      <c r="Q307" s="8">
        <v>243.76</v>
      </c>
      <c r="R307" s="8">
        <v>209.71</v>
      </c>
      <c r="S307" s="8">
        <v>181.14</v>
      </c>
      <c r="T307" s="8">
        <v>270.62</v>
      </c>
      <c r="U307" s="139">
        <f t="shared" si="20"/>
        <v>17784.819999999996</v>
      </c>
      <c r="W307" s="127" t="str">
        <f t="shared" si="21"/>
        <v>131001505921</v>
      </c>
      <c r="X307" s="132">
        <f>VLOOKUP(W307,Factors!$F$4:$H$6200,3,FALSE)</f>
        <v>0.10960000000000003</v>
      </c>
      <c r="Y307" s="127" t="str">
        <f>VLOOKUP(W307,Factors!$F$4:$H$6200,2,FALSE)</f>
        <v>3-factor</v>
      </c>
      <c r="Z307" s="129">
        <f t="shared" si="22"/>
        <v>1949.2162720000001</v>
      </c>
      <c r="AA307" s="129">
        <f t="shared" si="23"/>
        <v>15835.603727999996</v>
      </c>
      <c r="AB307" s="129">
        <f t="shared" si="24"/>
        <v>17784.819999999996</v>
      </c>
    </row>
    <row r="308" spans="1:62" ht="15.75" thickBot="1" x14ac:dyDescent="0.3">
      <c r="A308" s="141" t="s">
        <v>943</v>
      </c>
      <c r="B308" s="4" t="s">
        <v>188</v>
      </c>
      <c r="C308" s="4" t="s">
        <v>189</v>
      </c>
      <c r="D308" s="4" t="s">
        <v>944</v>
      </c>
      <c r="E308" s="4" t="s">
        <v>945</v>
      </c>
      <c r="F308" s="4" t="s">
        <v>134</v>
      </c>
      <c r="G308" s="4" t="s">
        <v>135</v>
      </c>
      <c r="H308" s="4" t="s">
        <v>440</v>
      </c>
      <c r="I308" s="10">
        <v>239</v>
      </c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39">
        <f t="shared" si="20"/>
        <v>239</v>
      </c>
      <c r="W308" s="127" t="str">
        <f t="shared" si="21"/>
        <v>131001505921</v>
      </c>
      <c r="X308" s="132">
        <f>VLOOKUP(W308,Factors!$F$4:$H$6200,3,FALSE)</f>
        <v>0.10960000000000003</v>
      </c>
      <c r="Y308" s="127" t="str">
        <f>VLOOKUP(W308,Factors!$F$4:$H$6200,2,FALSE)</f>
        <v>3-factor</v>
      </c>
      <c r="Z308" s="129">
        <f t="shared" si="22"/>
        <v>26.194400000000009</v>
      </c>
      <c r="AA308" s="129">
        <f t="shared" si="23"/>
        <v>212.8056</v>
      </c>
      <c r="AB308" s="129">
        <f t="shared" si="24"/>
        <v>239</v>
      </c>
    </row>
    <row r="309" spans="1:62" ht="15.75" thickBot="1" x14ac:dyDescent="0.3">
      <c r="A309" s="141" t="s">
        <v>943</v>
      </c>
      <c r="B309" s="4" t="s">
        <v>188</v>
      </c>
      <c r="C309" s="4" t="s">
        <v>189</v>
      </c>
      <c r="D309" s="4" t="s">
        <v>944</v>
      </c>
      <c r="E309" s="4" t="s">
        <v>945</v>
      </c>
      <c r="F309" s="4" t="s">
        <v>38</v>
      </c>
      <c r="G309" s="4" t="s">
        <v>39</v>
      </c>
      <c r="H309" s="4" t="s">
        <v>440</v>
      </c>
      <c r="I309" s="7"/>
      <c r="J309" s="7"/>
      <c r="K309" s="7"/>
      <c r="L309" s="8">
        <v>3667</v>
      </c>
      <c r="M309" s="7"/>
      <c r="N309" s="7"/>
      <c r="O309" s="7"/>
      <c r="P309" s="7"/>
      <c r="Q309" s="8">
        <v>480</v>
      </c>
      <c r="R309" s="7"/>
      <c r="S309" s="8">
        <v>27219</v>
      </c>
      <c r="T309" s="8">
        <v>149</v>
      </c>
      <c r="U309" s="139">
        <f t="shared" si="20"/>
        <v>31515</v>
      </c>
      <c r="W309" s="127" t="str">
        <f t="shared" si="21"/>
        <v>131001505921</v>
      </c>
      <c r="X309" s="132">
        <f>VLOOKUP(W309,Factors!$F$4:$H$6200,3,FALSE)</f>
        <v>0.10960000000000003</v>
      </c>
      <c r="Y309" s="127" t="str">
        <f>VLOOKUP(W309,Factors!$F$4:$H$6200,2,FALSE)</f>
        <v>3-factor</v>
      </c>
      <c r="Z309" s="129">
        <f t="shared" si="22"/>
        <v>3454.0440000000008</v>
      </c>
      <c r="AA309" s="129">
        <f t="shared" si="23"/>
        <v>28060.955999999998</v>
      </c>
      <c r="AB309" s="129">
        <f t="shared" si="24"/>
        <v>31515</v>
      </c>
    </row>
    <row r="310" spans="1:62" ht="15.75" thickBot="1" x14ac:dyDescent="0.3">
      <c r="A310" s="141" t="s">
        <v>943</v>
      </c>
      <c r="B310" s="4" t="s">
        <v>188</v>
      </c>
      <c r="C310" s="4" t="s">
        <v>189</v>
      </c>
      <c r="D310" s="4" t="s">
        <v>944</v>
      </c>
      <c r="E310" s="4" t="s">
        <v>945</v>
      </c>
      <c r="F310" s="4" t="s">
        <v>252</v>
      </c>
      <c r="G310" s="4" t="s">
        <v>253</v>
      </c>
      <c r="H310" s="4" t="s">
        <v>440</v>
      </c>
      <c r="I310" s="7"/>
      <c r="J310" s="7"/>
      <c r="K310" s="7"/>
      <c r="L310" s="7"/>
      <c r="M310" s="7"/>
      <c r="N310" s="7"/>
      <c r="O310" s="7"/>
      <c r="P310" s="7"/>
      <c r="Q310" s="7"/>
      <c r="R310" s="8">
        <v>522.49</v>
      </c>
      <c r="S310" s="7"/>
      <c r="T310" s="7"/>
      <c r="U310" s="139">
        <f t="shared" si="20"/>
        <v>522.49</v>
      </c>
      <c r="W310" s="127" t="str">
        <f t="shared" si="21"/>
        <v>131001505921</v>
      </c>
      <c r="X310" s="132">
        <f>VLOOKUP(W310,Factors!$F$4:$H$6200,3,FALSE)</f>
        <v>0.10960000000000003</v>
      </c>
      <c r="Y310" s="127" t="str">
        <f>VLOOKUP(W310,Factors!$F$4:$H$6200,2,FALSE)</f>
        <v>3-factor</v>
      </c>
      <c r="Z310" s="129">
        <f t="shared" si="22"/>
        <v>57.264904000000016</v>
      </c>
      <c r="AA310" s="129">
        <f t="shared" si="23"/>
        <v>465.22509600000001</v>
      </c>
      <c r="AB310" s="129">
        <f t="shared" si="24"/>
        <v>522.49</v>
      </c>
    </row>
    <row r="311" spans="1:62" ht="15.75" thickBot="1" x14ac:dyDescent="0.3">
      <c r="A311" s="141" t="s">
        <v>943</v>
      </c>
      <c r="B311" s="4" t="s">
        <v>188</v>
      </c>
      <c r="C311" s="4" t="s">
        <v>189</v>
      </c>
      <c r="D311" s="4" t="s">
        <v>944</v>
      </c>
      <c r="E311" s="4" t="s">
        <v>945</v>
      </c>
      <c r="F311" s="4" t="s">
        <v>254</v>
      </c>
      <c r="G311" s="4" t="s">
        <v>255</v>
      </c>
      <c r="H311" s="4" t="s">
        <v>440</v>
      </c>
      <c r="I311" s="10">
        <v>58.58</v>
      </c>
      <c r="J311" s="10">
        <v>46.51</v>
      </c>
      <c r="K311" s="10">
        <v>17755.5</v>
      </c>
      <c r="L311" s="10">
        <v>4995</v>
      </c>
      <c r="M311" s="10">
        <v>201.98</v>
      </c>
      <c r="N311" s="10">
        <v>2688.93</v>
      </c>
      <c r="O311" s="11"/>
      <c r="P311" s="10">
        <v>369.6</v>
      </c>
      <c r="Q311" s="10">
        <v>14</v>
      </c>
      <c r="R311" s="11"/>
      <c r="S311" s="11"/>
      <c r="T311" s="11"/>
      <c r="U311" s="139">
        <f t="shared" si="20"/>
        <v>26130.1</v>
      </c>
      <c r="W311" s="127" t="str">
        <f t="shared" si="21"/>
        <v>131001505921</v>
      </c>
      <c r="X311" s="132">
        <f>VLOOKUP(W311,Factors!$F$4:$H$6200,3,FALSE)</f>
        <v>0.10960000000000003</v>
      </c>
      <c r="Y311" s="127" t="str">
        <f>VLOOKUP(W311,Factors!$F$4:$H$6200,2,FALSE)</f>
        <v>3-factor</v>
      </c>
      <c r="Z311" s="129">
        <f t="shared" si="22"/>
        <v>2863.8589600000005</v>
      </c>
      <c r="AA311" s="129">
        <f t="shared" si="23"/>
        <v>23266.241039999997</v>
      </c>
      <c r="AB311" s="129">
        <f t="shared" si="24"/>
        <v>26130.1</v>
      </c>
    </row>
    <row r="312" spans="1:62" ht="15.75" thickBot="1" x14ac:dyDescent="0.3">
      <c r="A312" s="141" t="s">
        <v>943</v>
      </c>
      <c r="B312" s="4" t="s">
        <v>188</v>
      </c>
      <c r="C312" s="4" t="s">
        <v>189</v>
      </c>
      <c r="D312" s="4" t="s">
        <v>944</v>
      </c>
      <c r="E312" s="4" t="s">
        <v>945</v>
      </c>
      <c r="F312" s="4" t="s">
        <v>98</v>
      </c>
      <c r="G312" s="4" t="s">
        <v>99</v>
      </c>
      <c r="H312" s="4" t="s">
        <v>440</v>
      </c>
      <c r="I312" s="7"/>
      <c r="J312" s="7"/>
      <c r="K312" s="7"/>
      <c r="L312" s="7"/>
      <c r="M312" s="8">
        <v>1235.21</v>
      </c>
      <c r="N312" s="8">
        <v>2126.92</v>
      </c>
      <c r="O312" s="7"/>
      <c r="P312" s="8">
        <v>2</v>
      </c>
      <c r="Q312" s="7"/>
      <c r="R312" s="8">
        <v>2871.78</v>
      </c>
      <c r="S312" s="8">
        <v>-1413.65</v>
      </c>
      <c r="T312" s="8">
        <v>3914.11</v>
      </c>
      <c r="U312" s="139">
        <f t="shared" si="20"/>
        <v>8736.3700000000008</v>
      </c>
      <c r="W312" s="127" t="str">
        <f t="shared" si="21"/>
        <v>131001505921</v>
      </c>
      <c r="X312" s="132">
        <f>VLOOKUP(W312,Factors!$F$4:$H$6200,3,FALSE)</f>
        <v>0.10960000000000003</v>
      </c>
      <c r="Y312" s="127" t="str">
        <f>VLOOKUP(W312,Factors!$F$4:$H$6200,2,FALSE)</f>
        <v>3-factor</v>
      </c>
      <c r="Z312" s="129">
        <f t="shared" si="22"/>
        <v>957.50615200000038</v>
      </c>
      <c r="AA312" s="129">
        <f t="shared" si="23"/>
        <v>7778.8638480000009</v>
      </c>
      <c r="AB312" s="129">
        <f t="shared" si="24"/>
        <v>8736.3700000000008</v>
      </c>
    </row>
    <row r="313" spans="1:62" ht="15.75" thickBot="1" x14ac:dyDescent="0.3">
      <c r="A313" s="141" t="s">
        <v>943</v>
      </c>
      <c r="B313" s="4" t="s">
        <v>188</v>
      </c>
      <c r="C313" s="4" t="s">
        <v>189</v>
      </c>
      <c r="D313" s="4" t="s">
        <v>944</v>
      </c>
      <c r="E313" s="4" t="s">
        <v>945</v>
      </c>
      <c r="F313" s="4" t="s">
        <v>364</v>
      </c>
      <c r="G313" s="4" t="s">
        <v>365</v>
      </c>
      <c r="H313" s="4" t="s">
        <v>440</v>
      </c>
      <c r="I313" s="11"/>
      <c r="J313" s="11"/>
      <c r="K313" s="11"/>
      <c r="L313" s="11"/>
      <c r="M313" s="10">
        <v>22364.43</v>
      </c>
      <c r="N313" s="10">
        <v>-22364.43</v>
      </c>
      <c r="O313" s="11"/>
      <c r="P313" s="11"/>
      <c r="Q313" s="11"/>
      <c r="R313" s="11"/>
      <c r="S313" s="11"/>
      <c r="T313" s="11"/>
      <c r="U313" s="139">
        <f t="shared" si="20"/>
        <v>0</v>
      </c>
      <c r="W313" s="127" t="str">
        <f t="shared" si="21"/>
        <v>131001505921</v>
      </c>
      <c r="X313" s="132">
        <f>VLOOKUP(W313,Factors!$F$4:$H$6200,3,FALSE)</f>
        <v>0.10960000000000003</v>
      </c>
      <c r="Y313" s="127" t="str">
        <f>VLOOKUP(W313,Factors!$F$4:$H$6200,2,FALSE)</f>
        <v>3-factor</v>
      </c>
      <c r="Z313" s="129">
        <f t="shared" si="22"/>
        <v>0</v>
      </c>
      <c r="AA313" s="129">
        <f t="shared" si="23"/>
        <v>0</v>
      </c>
      <c r="AB313" s="129">
        <f t="shared" si="24"/>
        <v>0</v>
      </c>
    </row>
    <row r="314" spans="1:62" ht="15.75" thickBot="1" x14ac:dyDescent="0.3">
      <c r="A314" s="141" t="s">
        <v>943</v>
      </c>
      <c r="B314" s="4" t="s">
        <v>188</v>
      </c>
      <c r="C314" s="4" t="s">
        <v>189</v>
      </c>
      <c r="D314" s="4" t="s">
        <v>944</v>
      </c>
      <c r="E314" s="4" t="s">
        <v>945</v>
      </c>
      <c r="F314" s="4" t="s">
        <v>146</v>
      </c>
      <c r="G314" s="4" t="s">
        <v>147</v>
      </c>
      <c r="H314" s="4" t="s">
        <v>440</v>
      </c>
      <c r="I314" s="7"/>
      <c r="J314" s="7"/>
      <c r="K314" s="8">
        <v>165.07</v>
      </c>
      <c r="L314" s="7"/>
      <c r="M314" s="8">
        <v>59.96</v>
      </c>
      <c r="N314" s="8">
        <v>11.3</v>
      </c>
      <c r="O314" s="7"/>
      <c r="P314" s="7"/>
      <c r="Q314" s="7"/>
      <c r="R314" s="7"/>
      <c r="S314" s="7"/>
      <c r="T314" s="7"/>
      <c r="U314" s="139">
        <f t="shared" si="20"/>
        <v>236.33</v>
      </c>
      <c r="W314" s="127" t="str">
        <f t="shared" si="21"/>
        <v>131001505921</v>
      </c>
      <c r="X314" s="132">
        <f>VLOOKUP(W314,Factors!$F$4:$H$6200,3,FALSE)</f>
        <v>0.10960000000000003</v>
      </c>
      <c r="Y314" s="127" t="str">
        <f>VLOOKUP(W314,Factors!$F$4:$H$6200,2,FALSE)</f>
        <v>3-factor</v>
      </c>
      <c r="Z314" s="129">
        <f t="shared" si="22"/>
        <v>25.901768000000008</v>
      </c>
      <c r="AA314" s="129">
        <f t="shared" si="23"/>
        <v>210.42823200000001</v>
      </c>
      <c r="AB314" s="129">
        <f t="shared" si="24"/>
        <v>236.33</v>
      </c>
    </row>
    <row r="315" spans="1:62" s="131" customFormat="1" ht="15.75" thickBot="1" x14ac:dyDescent="0.3">
      <c r="A315" s="141" t="s">
        <v>943</v>
      </c>
      <c r="B315" s="4" t="s">
        <v>188</v>
      </c>
      <c r="C315" s="4" t="s">
        <v>189</v>
      </c>
      <c r="D315" s="4" t="s">
        <v>944</v>
      </c>
      <c r="E315" s="4" t="s">
        <v>945</v>
      </c>
      <c r="F315" s="4" t="s">
        <v>102</v>
      </c>
      <c r="G315" s="4" t="s">
        <v>103</v>
      </c>
      <c r="H315" s="4" t="s">
        <v>440</v>
      </c>
      <c r="I315" s="10">
        <v>121.12</v>
      </c>
      <c r="J315" s="11"/>
      <c r="K315" s="11"/>
      <c r="L315" s="11"/>
      <c r="M315" s="11"/>
      <c r="N315" s="10">
        <v>368.34</v>
      </c>
      <c r="O315" s="11"/>
      <c r="P315" s="11"/>
      <c r="Q315" s="10">
        <v>564.66999999999996</v>
      </c>
      <c r="R315" s="11"/>
      <c r="S315" s="11"/>
      <c r="T315" s="11"/>
      <c r="U315" s="139">
        <f t="shared" si="20"/>
        <v>1054.1299999999999</v>
      </c>
      <c r="V315" s="38"/>
      <c r="W315" s="127" t="str">
        <f t="shared" si="21"/>
        <v>131001505921</v>
      </c>
      <c r="X315" s="132">
        <f>VLOOKUP(W315,Factors!$F$4:$H$6200,3,FALSE)</f>
        <v>0.10960000000000003</v>
      </c>
      <c r="Y315" s="127" t="str">
        <f>VLOOKUP(W315,Factors!$F$4:$H$6200,2,FALSE)</f>
        <v>3-factor</v>
      </c>
      <c r="Z315" s="129">
        <f t="shared" si="22"/>
        <v>115.53264800000002</v>
      </c>
      <c r="AA315" s="129">
        <f t="shared" si="23"/>
        <v>938.59735199999989</v>
      </c>
      <c r="AB315" s="129">
        <f t="shared" si="24"/>
        <v>1054.1299999999999</v>
      </c>
      <c r="AC315" s="134"/>
      <c r="AD315" s="134"/>
      <c r="AE315" s="134"/>
      <c r="AF315" s="134"/>
      <c r="AG315" s="134"/>
      <c r="AH315" s="134"/>
      <c r="AI315" s="134"/>
      <c r="AJ315" s="134"/>
      <c r="AK315" s="134"/>
      <c r="AL315" s="134"/>
      <c r="AM315" s="134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  <c r="BD315" s="134"/>
      <c r="BE315" s="134"/>
      <c r="BF315" s="134"/>
      <c r="BG315" s="134"/>
      <c r="BH315" s="134"/>
      <c r="BI315" s="134"/>
      <c r="BJ315" s="134"/>
    </row>
    <row r="316" spans="1:62" ht="15.75" thickBot="1" x14ac:dyDescent="0.3">
      <c r="A316" s="141" t="s">
        <v>943</v>
      </c>
      <c r="B316" s="4" t="s">
        <v>188</v>
      </c>
      <c r="C316" s="4" t="s">
        <v>189</v>
      </c>
      <c r="D316" s="4" t="s">
        <v>944</v>
      </c>
      <c r="E316" s="4" t="s">
        <v>945</v>
      </c>
      <c r="F316" s="4" t="s">
        <v>235</v>
      </c>
      <c r="G316" s="4" t="s">
        <v>236</v>
      </c>
      <c r="H316" s="4" t="s">
        <v>440</v>
      </c>
      <c r="I316" s="7"/>
      <c r="J316" s="7"/>
      <c r="K316" s="7"/>
      <c r="L316" s="7"/>
      <c r="M316" s="13">
        <v>0</v>
      </c>
      <c r="N316" s="8">
        <v>250.47</v>
      </c>
      <c r="O316" s="7"/>
      <c r="P316" s="7"/>
      <c r="Q316" s="7"/>
      <c r="R316" s="7"/>
      <c r="S316" s="7"/>
      <c r="T316" s="8">
        <v>51</v>
      </c>
      <c r="U316" s="139">
        <f t="shared" si="20"/>
        <v>301.47000000000003</v>
      </c>
      <c r="W316" s="127" t="str">
        <f t="shared" si="21"/>
        <v>131001505921</v>
      </c>
      <c r="X316" s="132">
        <f>VLOOKUP(W316,Factors!$F$4:$H$6200,3,FALSE)</f>
        <v>0.10960000000000003</v>
      </c>
      <c r="Y316" s="127" t="str">
        <f>VLOOKUP(W316,Factors!$F$4:$H$6200,2,FALSE)</f>
        <v>3-factor</v>
      </c>
      <c r="Z316" s="129">
        <f t="shared" si="22"/>
        <v>33.041112000000012</v>
      </c>
      <c r="AA316" s="129">
        <f t="shared" si="23"/>
        <v>268.42888800000003</v>
      </c>
      <c r="AB316" s="129">
        <f t="shared" si="24"/>
        <v>301.47000000000003</v>
      </c>
    </row>
    <row r="317" spans="1:62" ht="15.75" thickBot="1" x14ac:dyDescent="0.3">
      <c r="A317" s="141" t="s">
        <v>943</v>
      </c>
      <c r="B317" s="4" t="s">
        <v>188</v>
      </c>
      <c r="C317" s="4" t="s">
        <v>189</v>
      </c>
      <c r="D317" s="4" t="s">
        <v>944</v>
      </c>
      <c r="E317" s="4" t="s">
        <v>945</v>
      </c>
      <c r="F317" s="4" t="s">
        <v>116</v>
      </c>
      <c r="G317" s="4" t="s">
        <v>117</v>
      </c>
      <c r="H317" s="4" t="s">
        <v>440</v>
      </c>
      <c r="I317" s="10">
        <v>116.8</v>
      </c>
      <c r="J317" s="10">
        <v>64.75</v>
      </c>
      <c r="K317" s="10">
        <v>37</v>
      </c>
      <c r="L317" s="11"/>
      <c r="M317" s="10">
        <v>60.5</v>
      </c>
      <c r="N317" s="10">
        <v>26.6</v>
      </c>
      <c r="O317" s="11"/>
      <c r="P317" s="11"/>
      <c r="Q317" s="10">
        <v>13.35</v>
      </c>
      <c r="R317" s="11"/>
      <c r="S317" s="11"/>
      <c r="T317" s="11"/>
      <c r="U317" s="139">
        <f t="shared" si="20"/>
        <v>319.00000000000006</v>
      </c>
      <c r="W317" s="127" t="str">
        <f t="shared" si="21"/>
        <v>131001505921</v>
      </c>
      <c r="X317" s="132">
        <f>VLOOKUP(W317,Factors!$F$4:$H$6200,3,FALSE)</f>
        <v>0.10960000000000003</v>
      </c>
      <c r="Y317" s="127" t="str">
        <f>VLOOKUP(W317,Factors!$F$4:$H$6200,2,FALSE)</f>
        <v>3-factor</v>
      </c>
      <c r="Z317" s="129">
        <f t="shared" si="22"/>
        <v>34.962400000000017</v>
      </c>
      <c r="AA317" s="129">
        <f t="shared" si="23"/>
        <v>284.03760000000005</v>
      </c>
      <c r="AB317" s="129">
        <f t="shared" si="24"/>
        <v>319.00000000000006</v>
      </c>
    </row>
    <row r="318" spans="1:62" ht="15.75" thickBot="1" x14ac:dyDescent="0.3">
      <c r="A318" s="141" t="s">
        <v>943</v>
      </c>
      <c r="B318" s="4" t="s">
        <v>188</v>
      </c>
      <c r="C318" s="4" t="s">
        <v>189</v>
      </c>
      <c r="D318" s="4" t="s">
        <v>944</v>
      </c>
      <c r="E318" s="4" t="s">
        <v>945</v>
      </c>
      <c r="F318" s="4" t="s">
        <v>148</v>
      </c>
      <c r="G318" s="4" t="s">
        <v>149</v>
      </c>
      <c r="H318" s="4" t="s">
        <v>440</v>
      </c>
      <c r="I318" s="8">
        <v>3839.28</v>
      </c>
      <c r="J318" s="8">
        <v>203.84</v>
      </c>
      <c r="K318" s="8">
        <v>317.77</v>
      </c>
      <c r="L318" s="8">
        <v>615.05999999999995</v>
      </c>
      <c r="M318" s="8">
        <v>179</v>
      </c>
      <c r="N318" s="8">
        <v>292.68</v>
      </c>
      <c r="O318" s="8">
        <v>402.63</v>
      </c>
      <c r="P318" s="7"/>
      <c r="Q318" s="8">
        <v>90.22</v>
      </c>
      <c r="R318" s="8">
        <v>1147.21</v>
      </c>
      <c r="S318" s="7"/>
      <c r="T318" s="7"/>
      <c r="U318" s="139">
        <f t="shared" si="20"/>
        <v>7087.6900000000014</v>
      </c>
      <c r="W318" s="127" t="str">
        <f t="shared" si="21"/>
        <v>131001505921</v>
      </c>
      <c r="X318" s="132">
        <f>VLOOKUP(W318,Factors!$F$4:$H$6200,3,FALSE)</f>
        <v>0.10960000000000003</v>
      </c>
      <c r="Y318" s="127" t="str">
        <f>VLOOKUP(W318,Factors!$F$4:$H$6200,2,FALSE)</f>
        <v>3-factor</v>
      </c>
      <c r="Z318" s="129">
        <f t="shared" si="22"/>
        <v>776.81082400000037</v>
      </c>
      <c r="AA318" s="129">
        <f t="shared" si="23"/>
        <v>6310.8791760000013</v>
      </c>
      <c r="AB318" s="129">
        <f t="shared" si="24"/>
        <v>7087.6900000000014</v>
      </c>
    </row>
    <row r="319" spans="1:62" ht="15.75" thickBot="1" x14ac:dyDescent="0.3">
      <c r="A319" s="141" t="s">
        <v>943</v>
      </c>
      <c r="B319" s="4" t="s">
        <v>188</v>
      </c>
      <c r="C319" s="4" t="s">
        <v>189</v>
      </c>
      <c r="D319" s="4" t="s">
        <v>944</v>
      </c>
      <c r="E319" s="4" t="s">
        <v>945</v>
      </c>
      <c r="F319" s="4" t="s">
        <v>82</v>
      </c>
      <c r="G319" s="4" t="s">
        <v>83</v>
      </c>
      <c r="H319" s="4" t="s">
        <v>440</v>
      </c>
      <c r="I319" s="10">
        <v>38.5</v>
      </c>
      <c r="J319" s="10">
        <v>5.5</v>
      </c>
      <c r="K319" s="10">
        <v>91.5</v>
      </c>
      <c r="L319" s="10">
        <v>4</v>
      </c>
      <c r="M319" s="10">
        <v>63.5</v>
      </c>
      <c r="N319" s="10">
        <v>294</v>
      </c>
      <c r="O319" s="10">
        <v>55</v>
      </c>
      <c r="P319" s="10">
        <v>20</v>
      </c>
      <c r="Q319" s="10">
        <v>78.400000000000006</v>
      </c>
      <c r="R319" s="10">
        <v>32.75</v>
      </c>
      <c r="S319" s="10">
        <v>40.200000000000003</v>
      </c>
      <c r="T319" s="10">
        <v>33.200000000000003</v>
      </c>
      <c r="U319" s="139">
        <f t="shared" si="20"/>
        <v>756.55000000000007</v>
      </c>
      <c r="W319" s="127" t="str">
        <f t="shared" si="21"/>
        <v>131001505921</v>
      </c>
      <c r="X319" s="132">
        <f>VLOOKUP(W319,Factors!$F$4:$H$6200,3,FALSE)</f>
        <v>0.10960000000000003</v>
      </c>
      <c r="Y319" s="127" t="str">
        <f>VLOOKUP(W319,Factors!$F$4:$H$6200,2,FALSE)</f>
        <v>3-factor</v>
      </c>
      <c r="Z319" s="129">
        <f t="shared" si="22"/>
        <v>82.917880000000025</v>
      </c>
      <c r="AA319" s="129">
        <f t="shared" si="23"/>
        <v>673.63211999999999</v>
      </c>
      <c r="AB319" s="129">
        <f t="shared" si="24"/>
        <v>756.55</v>
      </c>
    </row>
    <row r="320" spans="1:62" ht="15.75" thickBot="1" x14ac:dyDescent="0.3">
      <c r="A320" s="141" t="s">
        <v>943</v>
      </c>
      <c r="B320" s="4" t="s">
        <v>188</v>
      </c>
      <c r="C320" s="4" t="s">
        <v>189</v>
      </c>
      <c r="D320" s="4" t="s">
        <v>944</v>
      </c>
      <c r="E320" s="4" t="s">
        <v>945</v>
      </c>
      <c r="F320" s="4" t="s">
        <v>150</v>
      </c>
      <c r="G320" s="4" t="s">
        <v>151</v>
      </c>
      <c r="H320" s="4" t="s">
        <v>440</v>
      </c>
      <c r="I320" s="7"/>
      <c r="J320" s="7"/>
      <c r="K320" s="8">
        <v>351.97</v>
      </c>
      <c r="L320" s="7"/>
      <c r="M320" s="7"/>
      <c r="N320" s="7"/>
      <c r="O320" s="7"/>
      <c r="P320" s="7"/>
      <c r="Q320" s="7"/>
      <c r="R320" s="7"/>
      <c r="S320" s="7"/>
      <c r="T320" s="7"/>
      <c r="U320" s="139">
        <f t="shared" si="20"/>
        <v>351.97</v>
      </c>
      <c r="W320" s="127" t="str">
        <f t="shared" si="21"/>
        <v>131001505921</v>
      </c>
      <c r="X320" s="132">
        <f>VLOOKUP(W320,Factors!$F$4:$H$6200,3,FALSE)</f>
        <v>0.10960000000000003</v>
      </c>
      <c r="Y320" s="127" t="str">
        <f>VLOOKUP(W320,Factors!$F$4:$H$6200,2,FALSE)</f>
        <v>3-factor</v>
      </c>
      <c r="Z320" s="129">
        <f t="shared" si="22"/>
        <v>38.575912000000017</v>
      </c>
      <c r="AA320" s="129">
        <f t="shared" si="23"/>
        <v>313.39408800000001</v>
      </c>
      <c r="AB320" s="129">
        <f t="shared" si="24"/>
        <v>351.97</v>
      </c>
    </row>
    <row r="321" spans="1:62" ht="15.75" thickBot="1" x14ac:dyDescent="0.3">
      <c r="A321" s="141" t="s">
        <v>943</v>
      </c>
      <c r="B321" s="4" t="s">
        <v>188</v>
      </c>
      <c r="C321" s="4" t="s">
        <v>189</v>
      </c>
      <c r="D321" s="4" t="s">
        <v>944</v>
      </c>
      <c r="E321" s="4" t="s">
        <v>945</v>
      </c>
      <c r="F321" s="4" t="s">
        <v>152</v>
      </c>
      <c r="G321" s="4" t="s">
        <v>153</v>
      </c>
      <c r="H321" s="4" t="s">
        <v>440</v>
      </c>
      <c r="I321" s="11"/>
      <c r="J321" s="11"/>
      <c r="K321" s="11"/>
      <c r="L321" s="10">
        <v>870</v>
      </c>
      <c r="M321" s="10">
        <v>900</v>
      </c>
      <c r="N321" s="11"/>
      <c r="O321" s="10">
        <v>20519.97</v>
      </c>
      <c r="P321" s="14">
        <v>0</v>
      </c>
      <c r="Q321" s="10">
        <v>138.97</v>
      </c>
      <c r="R321" s="11"/>
      <c r="S321" s="11"/>
      <c r="T321" s="11"/>
      <c r="U321" s="139">
        <f t="shared" si="20"/>
        <v>22428.940000000002</v>
      </c>
      <c r="W321" s="127" t="str">
        <f t="shared" si="21"/>
        <v>131001505921</v>
      </c>
      <c r="X321" s="132">
        <f>VLOOKUP(W321,Factors!$F$4:$H$6200,3,FALSE)</f>
        <v>0.10960000000000003</v>
      </c>
      <c r="Y321" s="127" t="str">
        <f>VLOOKUP(W321,Factors!$F$4:$H$6200,2,FALSE)</f>
        <v>3-factor</v>
      </c>
      <c r="Z321" s="129">
        <f t="shared" si="22"/>
        <v>2458.2118240000009</v>
      </c>
      <c r="AA321" s="129">
        <f t="shared" si="23"/>
        <v>19970.728176000001</v>
      </c>
      <c r="AB321" s="129">
        <f t="shared" si="24"/>
        <v>22428.940000000002</v>
      </c>
    </row>
    <row r="322" spans="1:62" ht="15.75" thickBot="1" x14ac:dyDescent="0.3">
      <c r="A322" s="141" t="s">
        <v>943</v>
      </c>
      <c r="B322" s="4" t="s">
        <v>188</v>
      </c>
      <c r="C322" s="4" t="s">
        <v>189</v>
      </c>
      <c r="D322" s="4" t="s">
        <v>944</v>
      </c>
      <c r="E322" s="4" t="s">
        <v>945</v>
      </c>
      <c r="F322" s="4" t="s">
        <v>312</v>
      </c>
      <c r="G322" s="4" t="s">
        <v>313</v>
      </c>
      <c r="H322" s="4" t="s">
        <v>440</v>
      </c>
      <c r="I322" s="7"/>
      <c r="J322" s="7"/>
      <c r="K322" s="7"/>
      <c r="L322" s="7"/>
      <c r="M322" s="7"/>
      <c r="N322" s="7"/>
      <c r="O322" s="7"/>
      <c r="P322" s="13">
        <v>0</v>
      </c>
      <c r="Q322" s="8">
        <v>1008</v>
      </c>
      <c r="R322" s="7"/>
      <c r="S322" s="7"/>
      <c r="T322" s="7"/>
      <c r="U322" s="139">
        <f t="shared" si="20"/>
        <v>1008</v>
      </c>
      <c r="W322" s="127" t="str">
        <f t="shared" si="21"/>
        <v>131001505921</v>
      </c>
      <c r="X322" s="132">
        <f>VLOOKUP(W322,Factors!$F$4:$H$6200,3,FALSE)</f>
        <v>0.10960000000000003</v>
      </c>
      <c r="Y322" s="127" t="str">
        <f>VLOOKUP(W322,Factors!$F$4:$H$6200,2,FALSE)</f>
        <v>3-factor</v>
      </c>
      <c r="Z322" s="129">
        <f t="shared" si="22"/>
        <v>110.47680000000003</v>
      </c>
      <c r="AA322" s="129">
        <f t="shared" si="23"/>
        <v>897.52319999999997</v>
      </c>
      <c r="AB322" s="129">
        <f t="shared" si="24"/>
        <v>1008</v>
      </c>
    </row>
    <row r="323" spans="1:62" ht="15.75" thickBot="1" x14ac:dyDescent="0.3">
      <c r="A323" s="141" t="s">
        <v>943</v>
      </c>
      <c r="B323" s="4" t="s">
        <v>188</v>
      </c>
      <c r="C323" s="4" t="s">
        <v>189</v>
      </c>
      <c r="D323" s="4" t="s">
        <v>944</v>
      </c>
      <c r="E323" s="4" t="s">
        <v>945</v>
      </c>
      <c r="F323" s="4" t="s">
        <v>156</v>
      </c>
      <c r="G323" s="4" t="s">
        <v>157</v>
      </c>
      <c r="H323" s="4" t="s">
        <v>440</v>
      </c>
      <c r="I323" s="10">
        <v>540</v>
      </c>
      <c r="J323" s="10">
        <v>630</v>
      </c>
      <c r="K323" s="10">
        <v>343.1</v>
      </c>
      <c r="L323" s="10">
        <v>251.9</v>
      </c>
      <c r="M323" s="10">
        <v>412.2</v>
      </c>
      <c r="N323" s="10">
        <v>458</v>
      </c>
      <c r="O323" s="10">
        <v>366.4</v>
      </c>
      <c r="P323" s="10">
        <v>183.2</v>
      </c>
      <c r="Q323" s="10">
        <v>91.6</v>
      </c>
      <c r="R323" s="11"/>
      <c r="S323" s="10">
        <v>91.6</v>
      </c>
      <c r="T323" s="10">
        <v>206.1</v>
      </c>
      <c r="U323" s="139">
        <f t="shared" si="20"/>
        <v>3574.0999999999995</v>
      </c>
      <c r="W323" s="127" t="str">
        <f t="shared" si="21"/>
        <v>131001505921</v>
      </c>
      <c r="X323" s="132">
        <f>VLOOKUP(W323,Factors!$F$4:$H$6200,3,FALSE)</f>
        <v>0.10960000000000003</v>
      </c>
      <c r="Y323" s="127" t="str">
        <f>VLOOKUP(W323,Factors!$F$4:$H$6200,2,FALSE)</f>
        <v>3-factor</v>
      </c>
      <c r="Z323" s="129">
        <f t="shared" si="22"/>
        <v>391.72136000000006</v>
      </c>
      <c r="AA323" s="129">
        <f t="shared" si="23"/>
        <v>3182.3786399999995</v>
      </c>
      <c r="AB323" s="129">
        <f t="shared" si="24"/>
        <v>3574.0999999999995</v>
      </c>
    </row>
    <row r="324" spans="1:62" ht="15.75" thickBot="1" x14ac:dyDescent="0.3">
      <c r="A324" s="141" t="s">
        <v>943</v>
      </c>
      <c r="B324" s="4" t="s">
        <v>188</v>
      </c>
      <c r="C324" s="4" t="s">
        <v>189</v>
      </c>
      <c r="D324" s="4" t="s">
        <v>944</v>
      </c>
      <c r="E324" s="4" t="s">
        <v>945</v>
      </c>
      <c r="F324" s="4" t="s">
        <v>258</v>
      </c>
      <c r="G324" s="4" t="s">
        <v>259</v>
      </c>
      <c r="H324" s="4" t="s">
        <v>440</v>
      </c>
      <c r="I324" s="7"/>
      <c r="J324" s="8">
        <v>1790</v>
      </c>
      <c r="K324" s="8">
        <v>127.98</v>
      </c>
      <c r="L324" s="7"/>
      <c r="M324" s="7"/>
      <c r="N324" s="7"/>
      <c r="O324" s="7"/>
      <c r="P324" s="7"/>
      <c r="Q324" s="7"/>
      <c r="R324" s="7"/>
      <c r="S324" s="7"/>
      <c r="T324" s="7"/>
      <c r="U324" s="139">
        <f t="shared" si="20"/>
        <v>1917.98</v>
      </c>
      <c r="W324" s="127" t="str">
        <f t="shared" si="21"/>
        <v>131001505921</v>
      </c>
      <c r="X324" s="132">
        <f>VLOOKUP(W324,Factors!$F$4:$H$6200,3,FALSE)</f>
        <v>0.10960000000000003</v>
      </c>
      <c r="Y324" s="127" t="str">
        <f>VLOOKUP(W324,Factors!$F$4:$H$6200,2,FALSE)</f>
        <v>3-factor</v>
      </c>
      <c r="Z324" s="129">
        <f t="shared" si="22"/>
        <v>210.21060800000006</v>
      </c>
      <c r="AA324" s="129">
        <f t="shared" si="23"/>
        <v>1707.7693919999999</v>
      </c>
      <c r="AB324" s="129">
        <f t="shared" si="24"/>
        <v>1917.98</v>
      </c>
    </row>
    <row r="325" spans="1:62" s="131" customFormat="1" ht="15.75" thickBot="1" x14ac:dyDescent="0.3">
      <c r="A325" s="141" t="s">
        <v>943</v>
      </c>
      <c r="B325" s="4" t="s">
        <v>188</v>
      </c>
      <c r="C325" s="4" t="s">
        <v>189</v>
      </c>
      <c r="D325" s="4" t="s">
        <v>944</v>
      </c>
      <c r="E325" s="4" t="s">
        <v>945</v>
      </c>
      <c r="F325" s="4" t="s">
        <v>18</v>
      </c>
      <c r="G325" s="4" t="s">
        <v>19</v>
      </c>
      <c r="H325" s="4" t="s">
        <v>440</v>
      </c>
      <c r="I325" s="11"/>
      <c r="J325" s="11"/>
      <c r="K325" s="11"/>
      <c r="L325" s="11"/>
      <c r="M325" s="11"/>
      <c r="N325" s="11"/>
      <c r="O325" s="11"/>
      <c r="P325" s="10">
        <v>555</v>
      </c>
      <c r="Q325" s="11"/>
      <c r="R325" s="11"/>
      <c r="S325" s="11"/>
      <c r="T325" s="11"/>
      <c r="U325" s="139">
        <f t="shared" si="20"/>
        <v>555</v>
      </c>
      <c r="V325" s="38"/>
      <c r="W325" s="127" t="str">
        <f t="shared" si="21"/>
        <v>131001505921</v>
      </c>
      <c r="X325" s="132">
        <f>VLOOKUP(W325,Factors!$F$4:$H$6200,3,FALSE)</f>
        <v>0.10960000000000003</v>
      </c>
      <c r="Y325" s="127" t="str">
        <f>VLOOKUP(W325,Factors!$F$4:$H$6200,2,FALSE)</f>
        <v>3-factor</v>
      </c>
      <c r="Z325" s="129">
        <f t="shared" si="22"/>
        <v>60.828000000000017</v>
      </c>
      <c r="AA325" s="129">
        <f t="shared" si="23"/>
        <v>494.17199999999997</v>
      </c>
      <c r="AB325" s="129">
        <f t="shared" si="24"/>
        <v>555</v>
      </c>
      <c r="AC325" s="134"/>
      <c r="AD325" s="134"/>
      <c r="AE325" s="134"/>
      <c r="AF325" s="134"/>
      <c r="AG325" s="134"/>
      <c r="AH325" s="134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  <c r="BD325" s="134"/>
      <c r="BE325" s="134"/>
      <c r="BF325" s="134"/>
      <c r="BG325" s="134"/>
      <c r="BH325" s="134"/>
      <c r="BI325" s="134"/>
      <c r="BJ325" s="134"/>
    </row>
    <row r="326" spans="1:62" ht="15.75" thickBot="1" x14ac:dyDescent="0.3">
      <c r="A326" s="141" t="s">
        <v>943</v>
      </c>
      <c r="B326" s="4" t="s">
        <v>188</v>
      </c>
      <c r="C326" s="4" t="s">
        <v>189</v>
      </c>
      <c r="D326" s="4" t="s">
        <v>944</v>
      </c>
      <c r="E326" s="4" t="s">
        <v>945</v>
      </c>
      <c r="F326" s="4" t="s">
        <v>366</v>
      </c>
      <c r="G326" s="4" t="s">
        <v>367</v>
      </c>
      <c r="H326" s="4" t="s">
        <v>440</v>
      </c>
      <c r="I326" s="7"/>
      <c r="J326" s="7"/>
      <c r="K326" s="7"/>
      <c r="L326" s="7"/>
      <c r="M326" s="7"/>
      <c r="N326" s="7"/>
      <c r="O326" s="7"/>
      <c r="P326" s="8">
        <v>42.48</v>
      </c>
      <c r="Q326" s="7"/>
      <c r="R326" s="7"/>
      <c r="S326" s="7"/>
      <c r="T326" s="7"/>
      <c r="U326" s="139">
        <f t="shared" si="20"/>
        <v>42.48</v>
      </c>
      <c r="W326" s="127" t="str">
        <f t="shared" si="21"/>
        <v>131001505921</v>
      </c>
      <c r="X326" s="132">
        <f>VLOOKUP(W326,Factors!$F$4:$H$6200,3,FALSE)</f>
        <v>0.10960000000000003</v>
      </c>
      <c r="Y326" s="127" t="str">
        <f>VLOOKUP(W326,Factors!$F$4:$H$6200,2,FALSE)</f>
        <v>3-factor</v>
      </c>
      <c r="Z326" s="129">
        <f t="shared" si="22"/>
        <v>4.6558080000000013</v>
      </c>
      <c r="AA326" s="129">
        <f t="shared" si="23"/>
        <v>37.824191999999996</v>
      </c>
      <c r="AB326" s="129">
        <f t="shared" si="24"/>
        <v>42.48</v>
      </c>
    </row>
    <row r="327" spans="1:62" ht="15.75" thickBot="1" x14ac:dyDescent="0.3">
      <c r="A327" s="141" t="s">
        <v>943</v>
      </c>
      <c r="B327" s="4" t="s">
        <v>188</v>
      </c>
      <c r="C327" s="4" t="s">
        <v>189</v>
      </c>
      <c r="D327" s="4" t="s">
        <v>944</v>
      </c>
      <c r="E327" s="4" t="s">
        <v>945</v>
      </c>
      <c r="F327" s="4" t="s">
        <v>106</v>
      </c>
      <c r="G327" s="4" t="s">
        <v>107</v>
      </c>
      <c r="H327" s="4" t="s">
        <v>440</v>
      </c>
      <c r="I327" s="11"/>
      <c r="J327" s="11"/>
      <c r="K327" s="11"/>
      <c r="L327" s="11"/>
      <c r="M327" s="11"/>
      <c r="N327" s="11"/>
      <c r="O327" s="11"/>
      <c r="P327" s="11"/>
      <c r="Q327" s="11"/>
      <c r="R327" s="10">
        <v>61.72</v>
      </c>
      <c r="S327" s="11"/>
      <c r="T327" s="11"/>
      <c r="U327" s="139">
        <f t="shared" ref="U327:U390" si="25">SUM(I327:T327)</f>
        <v>61.72</v>
      </c>
      <c r="W327" s="127" t="str">
        <f t="shared" ref="W327:W390" si="26">CONCATENATE(B327,RIGHT(D327,4),A327)</f>
        <v>131001505921</v>
      </c>
      <c r="X327" s="132">
        <f>VLOOKUP(W327,Factors!$F$4:$H$6200,3,FALSE)</f>
        <v>0.10960000000000003</v>
      </c>
      <c r="Y327" s="127" t="str">
        <f>VLOOKUP(W327,Factors!$F$4:$H$6200,2,FALSE)</f>
        <v>3-factor</v>
      </c>
      <c r="Z327" s="129">
        <f t="shared" ref="Z327:Z390" si="27">U327*X327</f>
        <v>6.7645120000000016</v>
      </c>
      <c r="AA327" s="129">
        <f t="shared" ref="AA327:AA390" si="28">U327-Z327</f>
        <v>54.955487999999995</v>
      </c>
      <c r="AB327" s="129">
        <f t="shared" ref="AB327:AB390" si="29">Z327+AA327</f>
        <v>61.72</v>
      </c>
    </row>
    <row r="328" spans="1:62" ht="15.75" thickBot="1" x14ac:dyDescent="0.3">
      <c r="A328" s="141" t="s">
        <v>943</v>
      </c>
      <c r="B328" s="4" t="s">
        <v>188</v>
      </c>
      <c r="C328" s="4" t="s">
        <v>189</v>
      </c>
      <c r="D328" s="4" t="s">
        <v>944</v>
      </c>
      <c r="E328" s="4" t="s">
        <v>945</v>
      </c>
      <c r="F328" s="4" t="s">
        <v>160</v>
      </c>
      <c r="G328" s="4" t="s">
        <v>161</v>
      </c>
      <c r="H328" s="4" t="s">
        <v>440</v>
      </c>
      <c r="I328" s="8">
        <v>1685.3</v>
      </c>
      <c r="J328" s="8">
        <v>144.27000000000001</v>
      </c>
      <c r="K328" s="8">
        <v>148.16</v>
      </c>
      <c r="L328" s="8">
        <v>482.76</v>
      </c>
      <c r="M328" s="8">
        <v>388.96</v>
      </c>
      <c r="N328" s="8">
        <v>310.92</v>
      </c>
      <c r="O328" s="8">
        <v>193.59</v>
      </c>
      <c r="P328" s="8">
        <v>118.68</v>
      </c>
      <c r="Q328" s="8">
        <v>1591.93</v>
      </c>
      <c r="R328" s="8">
        <v>3239.2</v>
      </c>
      <c r="S328" s="8">
        <v>24.95</v>
      </c>
      <c r="T328" s="8">
        <v>26.82</v>
      </c>
      <c r="U328" s="139">
        <f t="shared" si="25"/>
        <v>8355.5400000000009</v>
      </c>
      <c r="W328" s="127" t="str">
        <f t="shared" si="26"/>
        <v>131001505921</v>
      </c>
      <c r="X328" s="132">
        <f>VLOOKUP(W328,Factors!$F$4:$H$6200,3,FALSE)</f>
        <v>0.10960000000000003</v>
      </c>
      <c r="Y328" s="127" t="str">
        <f>VLOOKUP(W328,Factors!$F$4:$H$6200,2,FALSE)</f>
        <v>3-factor</v>
      </c>
      <c r="Z328" s="129">
        <f t="shared" si="27"/>
        <v>915.76718400000038</v>
      </c>
      <c r="AA328" s="129">
        <f t="shared" si="28"/>
        <v>7439.7728160000006</v>
      </c>
      <c r="AB328" s="129">
        <f t="shared" si="29"/>
        <v>8355.5400000000009</v>
      </c>
    </row>
    <row r="329" spans="1:62" ht="15.75" thickBot="1" x14ac:dyDescent="0.3">
      <c r="A329" s="141" t="s">
        <v>943</v>
      </c>
      <c r="B329" s="4" t="s">
        <v>188</v>
      </c>
      <c r="C329" s="4" t="s">
        <v>189</v>
      </c>
      <c r="D329" s="4" t="s">
        <v>944</v>
      </c>
      <c r="E329" s="4" t="s">
        <v>945</v>
      </c>
      <c r="F329" s="4" t="s">
        <v>84</v>
      </c>
      <c r="G329" s="4" t="s">
        <v>85</v>
      </c>
      <c r="H329" s="4" t="s">
        <v>440</v>
      </c>
      <c r="I329" s="10">
        <v>722.85</v>
      </c>
      <c r="J329" s="10">
        <v>938.45</v>
      </c>
      <c r="K329" s="10">
        <v>2546.21</v>
      </c>
      <c r="L329" s="10">
        <v>538.07000000000005</v>
      </c>
      <c r="M329" s="10">
        <v>2549.31</v>
      </c>
      <c r="N329" s="10">
        <v>411.46</v>
      </c>
      <c r="O329" s="11"/>
      <c r="P329" s="11"/>
      <c r="Q329" s="11"/>
      <c r="R329" s="11"/>
      <c r="S329" s="11"/>
      <c r="T329" s="11"/>
      <c r="U329" s="139">
        <f t="shared" si="25"/>
        <v>7706.3499999999995</v>
      </c>
      <c r="W329" s="127" t="str">
        <f t="shared" si="26"/>
        <v>131001505921</v>
      </c>
      <c r="X329" s="132">
        <f>VLOOKUP(W329,Factors!$F$4:$H$6200,3,FALSE)</f>
        <v>0.10960000000000003</v>
      </c>
      <c r="Y329" s="127" t="str">
        <f>VLOOKUP(W329,Factors!$F$4:$H$6200,2,FALSE)</f>
        <v>3-factor</v>
      </c>
      <c r="Z329" s="129">
        <f t="shared" si="27"/>
        <v>844.6159600000002</v>
      </c>
      <c r="AA329" s="129">
        <f t="shared" si="28"/>
        <v>6861.7340399999994</v>
      </c>
      <c r="AB329" s="129">
        <f t="shared" si="29"/>
        <v>7706.3499999999995</v>
      </c>
    </row>
    <row r="330" spans="1:62" ht="15.75" thickBot="1" x14ac:dyDescent="0.3">
      <c r="A330" s="141" t="s">
        <v>943</v>
      </c>
      <c r="B330" s="4" t="s">
        <v>188</v>
      </c>
      <c r="C330" s="4" t="s">
        <v>189</v>
      </c>
      <c r="D330" s="4" t="s">
        <v>944</v>
      </c>
      <c r="E330" s="4" t="s">
        <v>945</v>
      </c>
      <c r="F330" s="4" t="s">
        <v>164</v>
      </c>
      <c r="G330" s="4" t="s">
        <v>165</v>
      </c>
      <c r="H330" s="4" t="s">
        <v>440</v>
      </c>
      <c r="I330" s="8">
        <v>910.6</v>
      </c>
      <c r="J330" s="8">
        <v>2098.73</v>
      </c>
      <c r="K330" s="7"/>
      <c r="L330" s="7"/>
      <c r="M330" s="8">
        <v>1304.9000000000001</v>
      </c>
      <c r="N330" s="7"/>
      <c r="O330" s="7"/>
      <c r="P330" s="8">
        <v>-1275.4000000000001</v>
      </c>
      <c r="Q330" s="8">
        <v>495</v>
      </c>
      <c r="R330" s="7"/>
      <c r="S330" s="7"/>
      <c r="T330" s="7"/>
      <c r="U330" s="139">
        <f t="shared" si="25"/>
        <v>3533.8299999999995</v>
      </c>
      <c r="W330" s="127" t="str">
        <f t="shared" si="26"/>
        <v>131001505921</v>
      </c>
      <c r="X330" s="132">
        <f>VLOOKUP(W330,Factors!$F$4:$H$6200,3,FALSE)</f>
        <v>0.10960000000000003</v>
      </c>
      <c r="Y330" s="127" t="str">
        <f>VLOOKUP(W330,Factors!$F$4:$H$6200,2,FALSE)</f>
        <v>3-factor</v>
      </c>
      <c r="Z330" s="129">
        <f t="shared" si="27"/>
        <v>387.30776800000007</v>
      </c>
      <c r="AA330" s="129">
        <f t="shared" si="28"/>
        <v>3146.5222319999993</v>
      </c>
      <c r="AB330" s="129">
        <f t="shared" si="29"/>
        <v>3533.8299999999995</v>
      </c>
    </row>
    <row r="331" spans="1:62" ht="15.75" thickBot="1" x14ac:dyDescent="0.3">
      <c r="A331" s="141" t="s">
        <v>943</v>
      </c>
      <c r="B331" s="4" t="s">
        <v>188</v>
      </c>
      <c r="C331" s="4" t="s">
        <v>189</v>
      </c>
      <c r="D331" s="4" t="s">
        <v>944</v>
      </c>
      <c r="E331" s="4" t="s">
        <v>945</v>
      </c>
      <c r="F331" s="4" t="s">
        <v>86</v>
      </c>
      <c r="G331" s="4" t="s">
        <v>87</v>
      </c>
      <c r="H331" s="4" t="s">
        <v>440</v>
      </c>
      <c r="I331" s="11"/>
      <c r="J331" s="11"/>
      <c r="K331" s="11"/>
      <c r="L331" s="11"/>
      <c r="M331" s="10">
        <v>710.4</v>
      </c>
      <c r="N331" s="11"/>
      <c r="O331" s="11"/>
      <c r="P331" s="11"/>
      <c r="Q331" s="11"/>
      <c r="R331" s="11"/>
      <c r="S331" s="11"/>
      <c r="T331" s="11"/>
      <c r="U331" s="139">
        <f t="shared" si="25"/>
        <v>710.4</v>
      </c>
      <c r="W331" s="127" t="str">
        <f t="shared" si="26"/>
        <v>131001505921</v>
      </c>
      <c r="X331" s="132">
        <f>VLOOKUP(W331,Factors!$F$4:$H$6200,3,FALSE)</f>
        <v>0.10960000000000003</v>
      </c>
      <c r="Y331" s="127" t="str">
        <f>VLOOKUP(W331,Factors!$F$4:$H$6200,2,FALSE)</f>
        <v>3-factor</v>
      </c>
      <c r="Z331" s="129">
        <f t="shared" si="27"/>
        <v>77.85984000000002</v>
      </c>
      <c r="AA331" s="129">
        <f t="shared" si="28"/>
        <v>632.54016000000001</v>
      </c>
      <c r="AB331" s="129">
        <f t="shared" si="29"/>
        <v>710.40000000000009</v>
      </c>
    </row>
    <row r="332" spans="1:62" ht="15.75" thickBot="1" x14ac:dyDescent="0.3">
      <c r="A332" s="141" t="s">
        <v>943</v>
      </c>
      <c r="B332" s="4" t="s">
        <v>188</v>
      </c>
      <c r="C332" s="4" t="s">
        <v>189</v>
      </c>
      <c r="D332" s="4" t="s">
        <v>944</v>
      </c>
      <c r="E332" s="4" t="s">
        <v>945</v>
      </c>
      <c r="F332" s="4" t="s">
        <v>166</v>
      </c>
      <c r="G332" s="4" t="s">
        <v>167</v>
      </c>
      <c r="H332" s="4" t="s">
        <v>440</v>
      </c>
      <c r="I332" s="7"/>
      <c r="J332" s="7"/>
      <c r="K332" s="7"/>
      <c r="L332" s="7"/>
      <c r="M332" s="8">
        <v>47.85</v>
      </c>
      <c r="N332" s="7"/>
      <c r="O332" s="7"/>
      <c r="P332" s="7"/>
      <c r="Q332" s="7"/>
      <c r="R332" s="7"/>
      <c r="S332" s="7"/>
      <c r="T332" s="7"/>
      <c r="U332" s="139">
        <f t="shared" si="25"/>
        <v>47.85</v>
      </c>
      <c r="W332" s="127" t="str">
        <f t="shared" si="26"/>
        <v>131001505921</v>
      </c>
      <c r="X332" s="132">
        <f>VLOOKUP(W332,Factors!$F$4:$H$6200,3,FALSE)</f>
        <v>0.10960000000000003</v>
      </c>
      <c r="Y332" s="127" t="str">
        <f>VLOOKUP(W332,Factors!$F$4:$H$6200,2,FALSE)</f>
        <v>3-factor</v>
      </c>
      <c r="Z332" s="129">
        <f t="shared" si="27"/>
        <v>5.2443600000000012</v>
      </c>
      <c r="AA332" s="129">
        <f t="shared" si="28"/>
        <v>42.605640000000001</v>
      </c>
      <c r="AB332" s="129">
        <f t="shared" si="29"/>
        <v>47.85</v>
      </c>
    </row>
    <row r="333" spans="1:62" ht="15.75" thickBot="1" x14ac:dyDescent="0.3">
      <c r="A333" s="141" t="s">
        <v>943</v>
      </c>
      <c r="B333" s="4" t="s">
        <v>188</v>
      </c>
      <c r="C333" s="4" t="s">
        <v>189</v>
      </c>
      <c r="D333" s="4" t="s">
        <v>944</v>
      </c>
      <c r="E333" s="4" t="s">
        <v>945</v>
      </c>
      <c r="F333" s="4" t="s">
        <v>42</v>
      </c>
      <c r="G333" s="4" t="s">
        <v>43</v>
      </c>
      <c r="H333" s="4" t="s">
        <v>440</v>
      </c>
      <c r="I333" s="10">
        <v>7210.24</v>
      </c>
      <c r="J333" s="10">
        <v>5358.76</v>
      </c>
      <c r="K333" s="10">
        <v>7338</v>
      </c>
      <c r="L333" s="10">
        <v>7000.6</v>
      </c>
      <c r="M333" s="10">
        <v>5856.93</v>
      </c>
      <c r="N333" s="10">
        <v>5851.2</v>
      </c>
      <c r="O333" s="10">
        <v>4028.95</v>
      </c>
      <c r="P333" s="10">
        <v>3597.4</v>
      </c>
      <c r="Q333" s="10">
        <v>5254.09</v>
      </c>
      <c r="R333" s="10">
        <v>4782.3100000000004</v>
      </c>
      <c r="S333" s="10">
        <v>1359.44</v>
      </c>
      <c r="T333" s="10">
        <v>3203.04</v>
      </c>
      <c r="U333" s="139">
        <f t="shared" si="25"/>
        <v>60840.959999999999</v>
      </c>
      <c r="W333" s="127" t="str">
        <f t="shared" si="26"/>
        <v>131001505921</v>
      </c>
      <c r="X333" s="132">
        <f>VLOOKUP(W333,Factors!$F$4:$H$6200,3,FALSE)</f>
        <v>0.10960000000000003</v>
      </c>
      <c r="Y333" s="127" t="str">
        <f>VLOOKUP(W333,Factors!$F$4:$H$6200,2,FALSE)</f>
        <v>3-factor</v>
      </c>
      <c r="Z333" s="129">
        <f t="shared" si="27"/>
        <v>6668.1692160000021</v>
      </c>
      <c r="AA333" s="129">
        <f t="shared" si="28"/>
        <v>54172.790783999997</v>
      </c>
      <c r="AB333" s="129">
        <f t="shared" si="29"/>
        <v>60840.959999999999</v>
      </c>
    </row>
    <row r="334" spans="1:62" s="131" customFormat="1" ht="15.75" thickBot="1" x14ac:dyDescent="0.3">
      <c r="A334" s="141" t="s">
        <v>943</v>
      </c>
      <c r="B334" s="4" t="s">
        <v>188</v>
      </c>
      <c r="C334" s="4" t="s">
        <v>189</v>
      </c>
      <c r="D334" s="4" t="s">
        <v>944</v>
      </c>
      <c r="E334" s="4" t="s">
        <v>945</v>
      </c>
      <c r="F334" s="4" t="s">
        <v>53</v>
      </c>
      <c r="G334" s="4" t="s">
        <v>54</v>
      </c>
      <c r="H334" s="4" t="s">
        <v>440</v>
      </c>
      <c r="I334" s="8">
        <v>157.30000000000001</v>
      </c>
      <c r="J334" s="8">
        <v>78.650000000000006</v>
      </c>
      <c r="K334" s="7"/>
      <c r="L334" s="8">
        <v>958.77</v>
      </c>
      <c r="M334" s="8">
        <v>81.94</v>
      </c>
      <c r="N334" s="13">
        <v>0</v>
      </c>
      <c r="O334" s="8">
        <v>163.88</v>
      </c>
      <c r="P334" s="13">
        <v>0</v>
      </c>
      <c r="Q334" s="7"/>
      <c r="R334" s="7"/>
      <c r="S334" s="7"/>
      <c r="T334" s="7"/>
      <c r="U334" s="139">
        <f t="shared" si="25"/>
        <v>1440.54</v>
      </c>
      <c r="V334" s="38"/>
      <c r="W334" s="127" t="str">
        <f t="shared" si="26"/>
        <v>131001505921</v>
      </c>
      <c r="X334" s="132">
        <f>VLOOKUP(W334,Factors!$F$4:$H$6200,3,FALSE)</f>
        <v>0.10960000000000003</v>
      </c>
      <c r="Y334" s="127" t="str">
        <f>VLOOKUP(W334,Factors!$F$4:$H$6200,2,FALSE)</f>
        <v>3-factor</v>
      </c>
      <c r="Z334" s="129">
        <f t="shared" si="27"/>
        <v>157.88318400000003</v>
      </c>
      <c r="AA334" s="129">
        <f t="shared" si="28"/>
        <v>1282.6568159999999</v>
      </c>
      <c r="AB334" s="129">
        <f t="shared" si="29"/>
        <v>1440.54</v>
      </c>
      <c r="AC334" s="134"/>
      <c r="AD334" s="134"/>
      <c r="AE334" s="134"/>
      <c r="AF334" s="134"/>
      <c r="AG334" s="134"/>
      <c r="AH334" s="134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  <c r="BD334" s="134"/>
      <c r="BE334" s="134"/>
      <c r="BF334" s="134"/>
      <c r="BG334" s="134"/>
      <c r="BH334" s="134"/>
      <c r="BI334" s="134"/>
      <c r="BJ334" s="134"/>
    </row>
    <row r="335" spans="1:62" ht="15.75" thickBot="1" x14ac:dyDescent="0.3">
      <c r="A335" s="141" t="s">
        <v>943</v>
      </c>
      <c r="B335" s="4" t="s">
        <v>188</v>
      </c>
      <c r="C335" s="4" t="s">
        <v>189</v>
      </c>
      <c r="D335" s="4" t="s">
        <v>944</v>
      </c>
      <c r="E335" s="4" t="s">
        <v>945</v>
      </c>
      <c r="F335" s="4" t="s">
        <v>192</v>
      </c>
      <c r="G335" s="4" t="s">
        <v>193</v>
      </c>
      <c r="H335" s="4" t="s">
        <v>440</v>
      </c>
      <c r="I335" s="10">
        <v>-66873.16</v>
      </c>
      <c r="J335" s="10">
        <v>-56205.37</v>
      </c>
      <c r="K335" s="10">
        <v>-48600.05</v>
      </c>
      <c r="L335" s="10">
        <v>-67284.87</v>
      </c>
      <c r="M335" s="10">
        <v>-47993.03</v>
      </c>
      <c r="N335" s="10">
        <v>-68165.22</v>
      </c>
      <c r="O335" s="10">
        <v>-62691.38</v>
      </c>
      <c r="P335" s="10">
        <v>-51975.69</v>
      </c>
      <c r="Q335" s="10">
        <v>-34924.080000000002</v>
      </c>
      <c r="R335" s="10">
        <v>-29619.66</v>
      </c>
      <c r="S335" s="10">
        <v>-39434.080000000002</v>
      </c>
      <c r="T335" s="10">
        <v>-33126.22</v>
      </c>
      <c r="U335" s="139">
        <f t="shared" si="25"/>
        <v>-606892.80999999994</v>
      </c>
      <c r="W335" s="127" t="str">
        <f t="shared" si="26"/>
        <v>131001505921</v>
      </c>
      <c r="X335" s="132">
        <f>VLOOKUP(W335,Factors!$F$4:$H$6200,3,FALSE)</f>
        <v>0.10960000000000003</v>
      </c>
      <c r="Y335" s="127" t="str">
        <f>VLOOKUP(W335,Factors!$F$4:$H$6200,2,FALSE)</f>
        <v>3-factor</v>
      </c>
      <c r="Z335" s="129">
        <f t="shared" si="27"/>
        <v>-66515.451976000011</v>
      </c>
      <c r="AA335" s="129">
        <f t="shared" si="28"/>
        <v>-540377.35802399996</v>
      </c>
      <c r="AB335" s="129">
        <f t="shared" si="29"/>
        <v>-606892.80999999994</v>
      </c>
    </row>
    <row r="336" spans="1:62" ht="15.75" thickBot="1" x14ac:dyDescent="0.3">
      <c r="A336" s="141" t="s">
        <v>943</v>
      </c>
      <c r="B336" s="4" t="s">
        <v>188</v>
      </c>
      <c r="C336" s="4" t="s">
        <v>189</v>
      </c>
      <c r="D336" s="4" t="s">
        <v>944</v>
      </c>
      <c r="E336" s="4" t="s">
        <v>945</v>
      </c>
      <c r="F336" s="4" t="s">
        <v>174</v>
      </c>
      <c r="G336" s="4" t="s">
        <v>175</v>
      </c>
      <c r="H336" s="4" t="s">
        <v>440</v>
      </c>
      <c r="I336" s="8">
        <v>-943.84</v>
      </c>
      <c r="J336" s="8">
        <v>-2097.42</v>
      </c>
      <c r="K336" s="8">
        <v>-765.46</v>
      </c>
      <c r="L336" s="8">
        <v>-464.32</v>
      </c>
      <c r="M336" s="8">
        <v>-1122.1600000000001</v>
      </c>
      <c r="N336" s="8">
        <v>-3344.83</v>
      </c>
      <c r="O336" s="8">
        <v>-2512.75</v>
      </c>
      <c r="P336" s="7"/>
      <c r="Q336" s="8">
        <v>-557.5</v>
      </c>
      <c r="R336" s="8">
        <v>-223</v>
      </c>
      <c r="S336" s="8">
        <v>-1588.88</v>
      </c>
      <c r="T336" s="8">
        <v>-2007</v>
      </c>
      <c r="U336" s="139">
        <f t="shared" si="25"/>
        <v>-15627.16</v>
      </c>
      <c r="W336" s="127" t="str">
        <f t="shared" si="26"/>
        <v>131001505921</v>
      </c>
      <c r="X336" s="132">
        <f>VLOOKUP(W336,Factors!$F$4:$H$6200,3,FALSE)</f>
        <v>0.10960000000000003</v>
      </c>
      <c r="Y336" s="127" t="str">
        <f>VLOOKUP(W336,Factors!$F$4:$H$6200,2,FALSE)</f>
        <v>3-factor</v>
      </c>
      <c r="Z336" s="129">
        <f t="shared" si="27"/>
        <v>-1712.7367360000005</v>
      </c>
      <c r="AA336" s="129">
        <f t="shared" si="28"/>
        <v>-13914.423263999999</v>
      </c>
      <c r="AB336" s="129">
        <f t="shared" si="29"/>
        <v>-15627.16</v>
      </c>
    </row>
    <row r="337" spans="1:62" ht="15.75" thickBot="1" x14ac:dyDescent="0.3">
      <c r="A337" s="141" t="s">
        <v>943</v>
      </c>
      <c r="B337" s="4" t="s">
        <v>188</v>
      </c>
      <c r="C337" s="4" t="s">
        <v>189</v>
      </c>
      <c r="D337" s="4" t="s">
        <v>944</v>
      </c>
      <c r="E337" s="4" t="s">
        <v>945</v>
      </c>
      <c r="F337" s="4" t="s">
        <v>176</v>
      </c>
      <c r="G337" s="4" t="s">
        <v>177</v>
      </c>
      <c r="H337" s="4" t="s">
        <v>440</v>
      </c>
      <c r="I337" s="10">
        <v>-100144</v>
      </c>
      <c r="J337" s="10">
        <v>-96846.24</v>
      </c>
      <c r="K337" s="10">
        <v>-97098.23</v>
      </c>
      <c r="L337" s="10">
        <v>-104464.41</v>
      </c>
      <c r="M337" s="10">
        <v>-102814.41</v>
      </c>
      <c r="N337" s="10">
        <v>-109749.75</v>
      </c>
      <c r="O337" s="10">
        <v>-113741.6</v>
      </c>
      <c r="P337" s="10">
        <v>-98458.9</v>
      </c>
      <c r="Q337" s="10">
        <v>-108061.1</v>
      </c>
      <c r="R337" s="10">
        <v>-99720.31</v>
      </c>
      <c r="S337" s="10">
        <v>-91352.81</v>
      </c>
      <c r="T337" s="10">
        <v>-106217.51</v>
      </c>
      <c r="U337" s="139">
        <f t="shared" si="25"/>
        <v>-1228669.27</v>
      </c>
      <c r="W337" s="127" t="str">
        <f t="shared" si="26"/>
        <v>131001505921</v>
      </c>
      <c r="X337" s="132">
        <f>VLOOKUP(W337,Factors!$F$4:$H$6200,3,FALSE)</f>
        <v>0.10960000000000003</v>
      </c>
      <c r="Y337" s="127" t="str">
        <f>VLOOKUP(W337,Factors!$F$4:$H$6200,2,FALSE)</f>
        <v>3-factor</v>
      </c>
      <c r="Z337" s="129">
        <f t="shared" si="27"/>
        <v>-134662.15199200003</v>
      </c>
      <c r="AA337" s="129">
        <f t="shared" si="28"/>
        <v>-1094007.1180080001</v>
      </c>
      <c r="AB337" s="129">
        <f t="shared" si="29"/>
        <v>-1228669.27</v>
      </c>
    </row>
    <row r="338" spans="1:62" ht="15.75" thickBot="1" x14ac:dyDescent="0.3">
      <c r="A338" s="141" t="s">
        <v>943</v>
      </c>
      <c r="B338" s="4" t="s">
        <v>188</v>
      </c>
      <c r="C338" s="4" t="s">
        <v>189</v>
      </c>
      <c r="D338" s="4" t="s">
        <v>944</v>
      </c>
      <c r="E338" s="4" t="s">
        <v>945</v>
      </c>
      <c r="F338" s="4" t="s">
        <v>178</v>
      </c>
      <c r="G338" s="4" t="s">
        <v>179</v>
      </c>
      <c r="H338" s="4" t="s">
        <v>440</v>
      </c>
      <c r="I338" s="8">
        <v>-13171.76</v>
      </c>
      <c r="J338" s="8">
        <v>-14036.11</v>
      </c>
      <c r="K338" s="8">
        <v>-9639.26</v>
      </c>
      <c r="L338" s="8">
        <v>-8490.7199999999993</v>
      </c>
      <c r="M338" s="8">
        <v>-13949.18</v>
      </c>
      <c r="N338" s="8">
        <v>-10410.280000000001</v>
      </c>
      <c r="O338" s="8">
        <v>-8572.94</v>
      </c>
      <c r="P338" s="8">
        <v>-4647.6000000000004</v>
      </c>
      <c r="Q338" s="8">
        <v>-3447.5</v>
      </c>
      <c r="R338" s="8">
        <v>-1338.09</v>
      </c>
      <c r="S338" s="8">
        <v>-3287.95</v>
      </c>
      <c r="T338" s="8">
        <v>-6256.82</v>
      </c>
      <c r="U338" s="139">
        <f t="shared" si="25"/>
        <v>-97248.210000000021</v>
      </c>
      <c r="W338" s="127" t="str">
        <f t="shared" si="26"/>
        <v>131001505921</v>
      </c>
      <c r="X338" s="132">
        <f>VLOOKUP(W338,Factors!$F$4:$H$6200,3,FALSE)</f>
        <v>0.10960000000000003</v>
      </c>
      <c r="Y338" s="127" t="str">
        <f>VLOOKUP(W338,Factors!$F$4:$H$6200,2,FALSE)</f>
        <v>3-factor</v>
      </c>
      <c r="Z338" s="129">
        <f t="shared" si="27"/>
        <v>-10658.403816000005</v>
      </c>
      <c r="AA338" s="129">
        <f t="shared" si="28"/>
        <v>-86589.806184000015</v>
      </c>
      <c r="AB338" s="129">
        <f t="shared" si="29"/>
        <v>-97248.210000000021</v>
      </c>
    </row>
    <row r="339" spans="1:62" ht="15.75" thickBot="1" x14ac:dyDescent="0.3">
      <c r="A339" s="141" t="s">
        <v>943</v>
      </c>
      <c r="B339" s="4" t="s">
        <v>188</v>
      </c>
      <c r="C339" s="4" t="s">
        <v>189</v>
      </c>
      <c r="D339" s="4" t="s">
        <v>1034</v>
      </c>
      <c r="E339" s="4" t="s">
        <v>1035</v>
      </c>
      <c r="F339" s="4" t="s">
        <v>98</v>
      </c>
      <c r="G339" s="4" t="s">
        <v>99</v>
      </c>
      <c r="H339" s="4" t="s">
        <v>277</v>
      </c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0">
        <v>476</v>
      </c>
      <c r="T339" s="14">
        <v>0</v>
      </c>
      <c r="U339" s="139">
        <f t="shared" si="25"/>
        <v>476</v>
      </c>
      <c r="W339" s="127" t="str">
        <f t="shared" si="26"/>
        <v>131001670921</v>
      </c>
      <c r="X339" s="132">
        <f>VLOOKUP(W339,Factors!$F$4:$H$6200,3,FALSE)</f>
        <v>0.10960000000000003</v>
      </c>
      <c r="Y339" s="127" t="str">
        <f>VLOOKUP(W339,Factors!$F$4:$H$6200,2,FALSE)</f>
        <v>3-factor</v>
      </c>
      <c r="Z339" s="129">
        <f t="shared" si="27"/>
        <v>52.169600000000017</v>
      </c>
      <c r="AA339" s="129">
        <f t="shared" si="28"/>
        <v>423.8304</v>
      </c>
      <c r="AB339" s="129">
        <f t="shared" si="29"/>
        <v>476</v>
      </c>
    </row>
    <row r="340" spans="1:62" ht="15.75" thickBot="1" x14ac:dyDescent="0.3">
      <c r="A340" s="141" t="s">
        <v>943</v>
      </c>
      <c r="B340" s="4" t="s">
        <v>188</v>
      </c>
      <c r="C340" s="4" t="s">
        <v>189</v>
      </c>
      <c r="D340" s="4" t="s">
        <v>956</v>
      </c>
      <c r="E340" s="4" t="s">
        <v>957</v>
      </c>
      <c r="F340" s="4" t="s">
        <v>132</v>
      </c>
      <c r="G340" s="4" t="s">
        <v>133</v>
      </c>
      <c r="H340" s="4" t="s">
        <v>958</v>
      </c>
      <c r="I340" s="7"/>
      <c r="J340" s="7"/>
      <c r="K340" s="8">
        <v>263.2</v>
      </c>
      <c r="L340" s="7"/>
      <c r="M340" s="7"/>
      <c r="N340" s="7"/>
      <c r="O340" s="7"/>
      <c r="P340" s="7"/>
      <c r="Q340" s="7"/>
      <c r="R340" s="7"/>
      <c r="S340" s="7"/>
      <c r="T340" s="7"/>
      <c r="U340" s="139">
        <f t="shared" si="25"/>
        <v>263.2</v>
      </c>
      <c r="W340" s="127" t="str">
        <f t="shared" si="26"/>
        <v>131002588921</v>
      </c>
      <c r="X340" s="132">
        <f>VLOOKUP(W340,Factors!$F$4:$H$6200,3,FALSE)</f>
        <v>0.10960000000000003</v>
      </c>
      <c r="Y340" s="127" t="str">
        <f>VLOOKUP(W340,Factors!$F$4:$H$6200,2,FALSE)</f>
        <v>3-factor</v>
      </c>
      <c r="Z340" s="129">
        <f t="shared" si="27"/>
        <v>28.846720000000008</v>
      </c>
      <c r="AA340" s="129">
        <f t="shared" si="28"/>
        <v>234.35327999999998</v>
      </c>
      <c r="AB340" s="129">
        <f t="shared" si="29"/>
        <v>263.2</v>
      </c>
    </row>
    <row r="341" spans="1:62" ht="15.75" thickBot="1" x14ac:dyDescent="0.3">
      <c r="A341" s="141" t="s">
        <v>943</v>
      </c>
      <c r="B341" s="4" t="s">
        <v>188</v>
      </c>
      <c r="C341" s="4" t="s">
        <v>189</v>
      </c>
      <c r="D341" s="4" t="s">
        <v>956</v>
      </c>
      <c r="E341" s="4" t="s">
        <v>957</v>
      </c>
      <c r="F341" s="4" t="s">
        <v>366</v>
      </c>
      <c r="G341" s="4" t="s">
        <v>367</v>
      </c>
      <c r="H341" s="4" t="s">
        <v>958</v>
      </c>
      <c r="I341" s="10">
        <v>75112.639999999999</v>
      </c>
      <c r="J341" s="10">
        <v>74175.070000000007</v>
      </c>
      <c r="K341" s="10">
        <v>76527.5</v>
      </c>
      <c r="L341" s="10">
        <v>76610.55</v>
      </c>
      <c r="M341" s="10">
        <v>70700.63</v>
      </c>
      <c r="N341" s="10">
        <v>80967.61</v>
      </c>
      <c r="O341" s="10">
        <v>76281.149999999994</v>
      </c>
      <c r="P341" s="10">
        <v>75044.08</v>
      </c>
      <c r="Q341" s="10">
        <v>78263.92</v>
      </c>
      <c r="R341" s="10">
        <v>74546.429999999993</v>
      </c>
      <c r="S341" s="10">
        <v>81057.070000000007</v>
      </c>
      <c r="T341" s="10">
        <v>77265.31</v>
      </c>
      <c r="U341" s="139">
        <f t="shared" si="25"/>
        <v>916551.9600000002</v>
      </c>
      <c r="W341" s="127" t="str">
        <f t="shared" si="26"/>
        <v>131002588921</v>
      </c>
      <c r="X341" s="132">
        <f>VLOOKUP(W341,Factors!$F$4:$H$6200,3,FALSE)</f>
        <v>0.10960000000000003</v>
      </c>
      <c r="Y341" s="127" t="str">
        <f>VLOOKUP(W341,Factors!$F$4:$H$6200,2,FALSE)</f>
        <v>3-factor</v>
      </c>
      <c r="Z341" s="129">
        <f t="shared" si="27"/>
        <v>100454.09481600006</v>
      </c>
      <c r="AA341" s="129">
        <f t="shared" si="28"/>
        <v>816097.86518400011</v>
      </c>
      <c r="AB341" s="129">
        <f t="shared" si="29"/>
        <v>916551.9600000002</v>
      </c>
    </row>
    <row r="342" spans="1:62" s="131" customFormat="1" ht="15.75" thickBot="1" x14ac:dyDescent="0.3">
      <c r="A342" s="141" t="s">
        <v>943</v>
      </c>
      <c r="B342" s="4" t="s">
        <v>188</v>
      </c>
      <c r="C342" s="4" t="s">
        <v>189</v>
      </c>
      <c r="D342" s="4" t="s">
        <v>959</v>
      </c>
      <c r="E342" s="4" t="s">
        <v>960</v>
      </c>
      <c r="F342" s="4" t="s">
        <v>110</v>
      </c>
      <c r="G342" s="4" t="s">
        <v>111</v>
      </c>
      <c r="H342" s="4" t="s">
        <v>961</v>
      </c>
      <c r="I342" s="11"/>
      <c r="J342" s="10">
        <v>416.67</v>
      </c>
      <c r="K342" s="10">
        <v>416.67</v>
      </c>
      <c r="L342" s="10">
        <v>416.67</v>
      </c>
      <c r="M342" s="10">
        <v>416.67</v>
      </c>
      <c r="N342" s="10">
        <v>416.67</v>
      </c>
      <c r="O342" s="10">
        <v>3468.86</v>
      </c>
      <c r="P342" s="10">
        <v>958.68</v>
      </c>
      <c r="Q342" s="10">
        <v>416.67</v>
      </c>
      <c r="R342" s="10">
        <v>416.67</v>
      </c>
      <c r="S342" s="10">
        <v>416.67</v>
      </c>
      <c r="T342" s="10">
        <v>1250</v>
      </c>
      <c r="U342" s="139">
        <f t="shared" si="25"/>
        <v>9010.9000000000015</v>
      </c>
      <c r="V342" s="38"/>
      <c r="W342" s="127" t="str">
        <f t="shared" si="26"/>
        <v>131004720921</v>
      </c>
      <c r="X342" s="132">
        <f>VLOOKUP(W342,Factors!$F$4:$H$6200,3,FALSE)</f>
        <v>0.10960000000000003</v>
      </c>
      <c r="Y342" s="127" t="str">
        <f>VLOOKUP(W342,Factors!$F$4:$H$6200,2,FALSE)</f>
        <v>3-factor</v>
      </c>
      <c r="Z342" s="129">
        <f t="shared" si="27"/>
        <v>987.59464000000048</v>
      </c>
      <c r="AA342" s="129">
        <f t="shared" si="28"/>
        <v>8023.3053600000012</v>
      </c>
      <c r="AB342" s="129">
        <f t="shared" si="29"/>
        <v>9010.9000000000015</v>
      </c>
      <c r="AC342" s="134"/>
      <c r="AD342" s="134"/>
      <c r="AE342" s="134"/>
      <c r="AF342" s="134"/>
      <c r="AG342" s="134"/>
      <c r="AH342" s="134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  <c r="BD342" s="134"/>
      <c r="BE342" s="134"/>
      <c r="BF342" s="134"/>
      <c r="BG342" s="134"/>
      <c r="BH342" s="134"/>
      <c r="BI342" s="134"/>
      <c r="BJ342" s="134"/>
    </row>
    <row r="343" spans="1:62" ht="15.75" thickBot="1" x14ac:dyDescent="0.3">
      <c r="A343" s="141" t="s">
        <v>943</v>
      </c>
      <c r="B343" s="4" t="s">
        <v>188</v>
      </c>
      <c r="C343" s="4" t="s">
        <v>189</v>
      </c>
      <c r="D343" s="4" t="s">
        <v>959</v>
      </c>
      <c r="E343" s="4" t="s">
        <v>960</v>
      </c>
      <c r="F343" s="4" t="s">
        <v>112</v>
      </c>
      <c r="G343" s="4" t="s">
        <v>113</v>
      </c>
      <c r="H343" s="4" t="s">
        <v>961</v>
      </c>
      <c r="I343" s="8">
        <v>14855.45</v>
      </c>
      <c r="J343" s="8">
        <v>14983.45</v>
      </c>
      <c r="K343" s="8">
        <v>16251.05</v>
      </c>
      <c r="L343" s="8">
        <v>18598.580000000002</v>
      </c>
      <c r="M343" s="8">
        <v>19110.419999999998</v>
      </c>
      <c r="N343" s="8">
        <v>20070.21</v>
      </c>
      <c r="O343" s="8">
        <v>20070.2</v>
      </c>
      <c r="P343" s="8">
        <v>20070.21</v>
      </c>
      <c r="Q343" s="8">
        <v>20070.21</v>
      </c>
      <c r="R343" s="8">
        <v>20070.25</v>
      </c>
      <c r="S343" s="8">
        <v>20070.18</v>
      </c>
      <c r="T343" s="8">
        <v>20070.25</v>
      </c>
      <c r="U343" s="139">
        <f t="shared" si="25"/>
        <v>224290.46</v>
      </c>
      <c r="W343" s="127" t="str">
        <f t="shared" si="26"/>
        <v>131004720921</v>
      </c>
      <c r="X343" s="132">
        <f>VLOOKUP(W343,Factors!$F$4:$H$6200,3,FALSE)</f>
        <v>0.10960000000000003</v>
      </c>
      <c r="Y343" s="127" t="str">
        <f>VLOOKUP(W343,Factors!$F$4:$H$6200,2,FALSE)</f>
        <v>3-factor</v>
      </c>
      <c r="Z343" s="129">
        <f t="shared" si="27"/>
        <v>24582.234416000007</v>
      </c>
      <c r="AA343" s="129">
        <f t="shared" si="28"/>
        <v>199708.225584</v>
      </c>
      <c r="AB343" s="129">
        <f t="shared" si="29"/>
        <v>224290.46000000002</v>
      </c>
    </row>
    <row r="344" spans="1:62" ht="15.75" thickBot="1" x14ac:dyDescent="0.3">
      <c r="A344" s="141" t="s">
        <v>943</v>
      </c>
      <c r="B344" s="4" t="s">
        <v>188</v>
      </c>
      <c r="C344" s="4" t="s">
        <v>189</v>
      </c>
      <c r="D344" s="4" t="s">
        <v>959</v>
      </c>
      <c r="E344" s="4" t="s">
        <v>960</v>
      </c>
      <c r="F344" s="4" t="s">
        <v>94</v>
      </c>
      <c r="G344" s="4" t="s">
        <v>95</v>
      </c>
      <c r="H344" s="4" t="s">
        <v>961</v>
      </c>
      <c r="I344" s="7"/>
      <c r="J344" s="7"/>
      <c r="K344" s="8">
        <v>6.74</v>
      </c>
      <c r="L344" s="7"/>
      <c r="M344" s="8">
        <v>0.84</v>
      </c>
      <c r="N344" s="8">
        <v>13.49</v>
      </c>
      <c r="O344" s="8">
        <v>12.64</v>
      </c>
      <c r="P344" s="8">
        <v>18.54</v>
      </c>
      <c r="Q344" s="7"/>
      <c r="R344" s="8">
        <v>3.44</v>
      </c>
      <c r="S344" s="8">
        <v>3.44</v>
      </c>
      <c r="T344" s="8">
        <v>6.88</v>
      </c>
      <c r="U344" s="139">
        <f t="shared" si="25"/>
        <v>66.009999999999991</v>
      </c>
      <c r="W344" s="127" t="str">
        <f t="shared" si="26"/>
        <v>131004720921</v>
      </c>
      <c r="X344" s="132">
        <f>VLOOKUP(W344,Factors!$F$4:$H$6200,3,FALSE)</f>
        <v>0.10960000000000003</v>
      </c>
      <c r="Y344" s="127" t="str">
        <f>VLOOKUP(W344,Factors!$F$4:$H$6200,2,FALSE)</f>
        <v>3-factor</v>
      </c>
      <c r="Z344" s="129">
        <f t="shared" si="27"/>
        <v>7.2346960000000013</v>
      </c>
      <c r="AA344" s="129">
        <f t="shared" si="28"/>
        <v>58.775303999999991</v>
      </c>
      <c r="AB344" s="129">
        <f t="shared" si="29"/>
        <v>66.009999999999991</v>
      </c>
    </row>
    <row r="345" spans="1:62" ht="15.75" thickBot="1" x14ac:dyDescent="0.3">
      <c r="A345" s="141" t="s">
        <v>943</v>
      </c>
      <c r="B345" s="4" t="s">
        <v>188</v>
      </c>
      <c r="C345" s="4" t="s">
        <v>189</v>
      </c>
      <c r="D345" s="4" t="s">
        <v>959</v>
      </c>
      <c r="E345" s="4" t="s">
        <v>960</v>
      </c>
      <c r="F345" s="4" t="s">
        <v>98</v>
      </c>
      <c r="G345" s="4" t="s">
        <v>99</v>
      </c>
      <c r="H345" s="4" t="s">
        <v>961</v>
      </c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0">
        <v>3578.13</v>
      </c>
      <c r="T345" s="10">
        <v>1040.6600000000001</v>
      </c>
      <c r="U345" s="139">
        <f t="shared" si="25"/>
        <v>4618.79</v>
      </c>
      <c r="W345" s="127" t="str">
        <f t="shared" si="26"/>
        <v>131004720921</v>
      </c>
      <c r="X345" s="132">
        <f>VLOOKUP(W345,Factors!$F$4:$H$6200,3,FALSE)</f>
        <v>0.10960000000000003</v>
      </c>
      <c r="Y345" s="127" t="str">
        <f>VLOOKUP(W345,Factors!$F$4:$H$6200,2,FALSE)</f>
        <v>3-factor</v>
      </c>
      <c r="Z345" s="129">
        <f t="shared" si="27"/>
        <v>506.21938400000016</v>
      </c>
      <c r="AA345" s="129">
        <f t="shared" si="28"/>
        <v>4112.570616</v>
      </c>
      <c r="AB345" s="129">
        <f t="shared" si="29"/>
        <v>4618.79</v>
      </c>
    </row>
    <row r="346" spans="1:62" ht="15.75" thickBot="1" x14ac:dyDescent="0.3">
      <c r="A346" s="141" t="s">
        <v>943</v>
      </c>
      <c r="B346" s="4" t="s">
        <v>188</v>
      </c>
      <c r="C346" s="4" t="s">
        <v>189</v>
      </c>
      <c r="D346" s="4" t="s">
        <v>959</v>
      </c>
      <c r="E346" s="4" t="s">
        <v>960</v>
      </c>
      <c r="F346" s="4" t="s">
        <v>146</v>
      </c>
      <c r="G346" s="4" t="s">
        <v>147</v>
      </c>
      <c r="H346" s="4" t="s">
        <v>961</v>
      </c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8">
        <v>75.260000000000005</v>
      </c>
      <c r="T346" s="7"/>
      <c r="U346" s="139">
        <f t="shared" si="25"/>
        <v>75.260000000000005</v>
      </c>
      <c r="W346" s="127" t="str">
        <f t="shared" si="26"/>
        <v>131004720921</v>
      </c>
      <c r="X346" s="132">
        <f>VLOOKUP(W346,Factors!$F$4:$H$6200,3,FALSE)</f>
        <v>0.10960000000000003</v>
      </c>
      <c r="Y346" s="127" t="str">
        <f>VLOOKUP(W346,Factors!$F$4:$H$6200,2,FALSE)</f>
        <v>3-factor</v>
      </c>
      <c r="Z346" s="129">
        <f t="shared" si="27"/>
        <v>8.2484960000000029</v>
      </c>
      <c r="AA346" s="129">
        <f t="shared" si="28"/>
        <v>67.011504000000002</v>
      </c>
      <c r="AB346" s="129">
        <f t="shared" si="29"/>
        <v>75.260000000000005</v>
      </c>
    </row>
    <row r="347" spans="1:62" ht="15.75" thickBot="1" x14ac:dyDescent="0.3">
      <c r="A347" s="141" t="s">
        <v>943</v>
      </c>
      <c r="B347" s="4" t="s">
        <v>188</v>
      </c>
      <c r="C347" s="4" t="s">
        <v>189</v>
      </c>
      <c r="D347" s="4" t="s">
        <v>959</v>
      </c>
      <c r="E347" s="4" t="s">
        <v>960</v>
      </c>
      <c r="F347" s="4" t="s">
        <v>102</v>
      </c>
      <c r="G347" s="4" t="s">
        <v>103</v>
      </c>
      <c r="H347" s="4" t="s">
        <v>961</v>
      </c>
      <c r="I347" s="11"/>
      <c r="J347" s="11"/>
      <c r="K347" s="11"/>
      <c r="L347" s="11"/>
      <c r="M347" s="11"/>
      <c r="N347" s="11"/>
      <c r="O347" s="11"/>
      <c r="P347" s="11"/>
      <c r="Q347" s="11"/>
      <c r="R347" s="10">
        <v>450.3</v>
      </c>
      <c r="S347" s="11"/>
      <c r="T347" s="11"/>
      <c r="U347" s="139">
        <f t="shared" si="25"/>
        <v>450.3</v>
      </c>
      <c r="W347" s="127" t="str">
        <f t="shared" si="26"/>
        <v>131004720921</v>
      </c>
      <c r="X347" s="132">
        <f>VLOOKUP(W347,Factors!$F$4:$H$6200,3,FALSE)</f>
        <v>0.10960000000000003</v>
      </c>
      <c r="Y347" s="127" t="str">
        <f>VLOOKUP(W347,Factors!$F$4:$H$6200,2,FALSE)</f>
        <v>3-factor</v>
      </c>
      <c r="Z347" s="129">
        <f t="shared" si="27"/>
        <v>49.352880000000013</v>
      </c>
      <c r="AA347" s="129">
        <f t="shared" si="28"/>
        <v>400.94711999999998</v>
      </c>
      <c r="AB347" s="129">
        <f t="shared" si="29"/>
        <v>450.3</v>
      </c>
    </row>
    <row r="348" spans="1:62" ht="15.75" thickBot="1" x14ac:dyDescent="0.3">
      <c r="A348" s="141" t="s">
        <v>943</v>
      </c>
      <c r="B348" s="4" t="s">
        <v>188</v>
      </c>
      <c r="C348" s="4" t="s">
        <v>189</v>
      </c>
      <c r="D348" s="4" t="s">
        <v>959</v>
      </c>
      <c r="E348" s="4" t="s">
        <v>960</v>
      </c>
      <c r="F348" s="4" t="s">
        <v>235</v>
      </c>
      <c r="G348" s="4" t="s">
        <v>236</v>
      </c>
      <c r="H348" s="4" t="s">
        <v>961</v>
      </c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8">
        <v>-24.21</v>
      </c>
      <c r="T348" s="7"/>
      <c r="U348" s="139">
        <f t="shared" si="25"/>
        <v>-24.21</v>
      </c>
      <c r="W348" s="127" t="str">
        <f t="shared" si="26"/>
        <v>131004720921</v>
      </c>
      <c r="X348" s="132">
        <f>VLOOKUP(W348,Factors!$F$4:$H$6200,3,FALSE)</f>
        <v>0.10960000000000003</v>
      </c>
      <c r="Y348" s="127" t="str">
        <f>VLOOKUP(W348,Factors!$F$4:$H$6200,2,FALSE)</f>
        <v>3-factor</v>
      </c>
      <c r="Z348" s="129">
        <f t="shared" si="27"/>
        <v>-2.6534160000000009</v>
      </c>
      <c r="AA348" s="129">
        <f t="shared" si="28"/>
        <v>-21.556584000000001</v>
      </c>
      <c r="AB348" s="129">
        <f t="shared" si="29"/>
        <v>-24.21</v>
      </c>
    </row>
    <row r="349" spans="1:62" ht="15.75" thickBot="1" x14ac:dyDescent="0.3">
      <c r="A349" s="141" t="s">
        <v>943</v>
      </c>
      <c r="B349" s="4" t="s">
        <v>188</v>
      </c>
      <c r="C349" s="4" t="s">
        <v>189</v>
      </c>
      <c r="D349" s="4" t="s">
        <v>959</v>
      </c>
      <c r="E349" s="4" t="s">
        <v>960</v>
      </c>
      <c r="F349" s="4" t="s">
        <v>312</v>
      </c>
      <c r="G349" s="4" t="s">
        <v>313</v>
      </c>
      <c r="H349" s="4" t="s">
        <v>961</v>
      </c>
      <c r="I349" s="11"/>
      <c r="J349" s="11"/>
      <c r="K349" s="11"/>
      <c r="L349" s="11"/>
      <c r="M349" s="11"/>
      <c r="N349" s="11"/>
      <c r="O349" s="11"/>
      <c r="P349" s="11"/>
      <c r="Q349" s="11"/>
      <c r="R349" s="10">
        <v>1296</v>
      </c>
      <c r="S349" s="11"/>
      <c r="T349" s="11"/>
      <c r="U349" s="139">
        <f t="shared" si="25"/>
        <v>1296</v>
      </c>
      <c r="W349" s="127" t="str">
        <f t="shared" si="26"/>
        <v>131004720921</v>
      </c>
      <c r="X349" s="132">
        <f>VLOOKUP(W349,Factors!$F$4:$H$6200,3,FALSE)</f>
        <v>0.10960000000000003</v>
      </c>
      <c r="Y349" s="127" t="str">
        <f>VLOOKUP(W349,Factors!$F$4:$H$6200,2,FALSE)</f>
        <v>3-factor</v>
      </c>
      <c r="Z349" s="129">
        <f t="shared" si="27"/>
        <v>142.04160000000005</v>
      </c>
      <c r="AA349" s="129">
        <f t="shared" si="28"/>
        <v>1153.9584</v>
      </c>
      <c r="AB349" s="129">
        <f t="shared" si="29"/>
        <v>1296</v>
      </c>
    </row>
    <row r="350" spans="1:62" ht="15.75" thickBot="1" x14ac:dyDescent="0.3">
      <c r="A350" s="141" t="s">
        <v>943</v>
      </c>
      <c r="B350" s="4" t="s">
        <v>188</v>
      </c>
      <c r="C350" s="4" t="s">
        <v>189</v>
      </c>
      <c r="D350" s="4" t="s">
        <v>959</v>
      </c>
      <c r="E350" s="4" t="s">
        <v>960</v>
      </c>
      <c r="F350" s="4" t="s">
        <v>258</v>
      </c>
      <c r="G350" s="4" t="s">
        <v>259</v>
      </c>
      <c r="H350" s="4" t="s">
        <v>961</v>
      </c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8">
        <v>3604.14</v>
      </c>
      <c r="U350" s="139">
        <f t="shared" si="25"/>
        <v>3604.14</v>
      </c>
      <c r="W350" s="127" t="str">
        <f t="shared" si="26"/>
        <v>131004720921</v>
      </c>
      <c r="X350" s="132">
        <f>VLOOKUP(W350,Factors!$F$4:$H$6200,3,FALSE)</f>
        <v>0.10960000000000003</v>
      </c>
      <c r="Y350" s="127" t="str">
        <f>VLOOKUP(W350,Factors!$F$4:$H$6200,2,FALSE)</f>
        <v>3-factor</v>
      </c>
      <c r="Z350" s="129">
        <f t="shared" si="27"/>
        <v>395.01374400000009</v>
      </c>
      <c r="AA350" s="129">
        <f t="shared" si="28"/>
        <v>3209.1262559999996</v>
      </c>
      <c r="AB350" s="129">
        <f t="shared" si="29"/>
        <v>3604.1399999999994</v>
      </c>
    </row>
    <row r="351" spans="1:62" s="131" customFormat="1" ht="15.75" thickBot="1" x14ac:dyDescent="0.3">
      <c r="A351" s="141" t="s">
        <v>943</v>
      </c>
      <c r="B351" s="4" t="s">
        <v>188</v>
      </c>
      <c r="C351" s="4" t="s">
        <v>189</v>
      </c>
      <c r="D351" s="4" t="s">
        <v>959</v>
      </c>
      <c r="E351" s="4" t="s">
        <v>960</v>
      </c>
      <c r="F351" s="4" t="s">
        <v>160</v>
      </c>
      <c r="G351" s="4" t="s">
        <v>161</v>
      </c>
      <c r="H351" s="4" t="s">
        <v>961</v>
      </c>
      <c r="I351" s="11"/>
      <c r="J351" s="11"/>
      <c r="K351" s="11"/>
      <c r="L351" s="11"/>
      <c r="M351" s="11"/>
      <c r="N351" s="11"/>
      <c r="O351" s="11"/>
      <c r="P351" s="11"/>
      <c r="Q351" s="11"/>
      <c r="R351" s="10">
        <v>250.92</v>
      </c>
      <c r="S351" s="11"/>
      <c r="T351" s="11"/>
      <c r="U351" s="139">
        <f t="shared" si="25"/>
        <v>250.92</v>
      </c>
      <c r="V351" s="38"/>
      <c r="W351" s="127" t="str">
        <f t="shared" si="26"/>
        <v>131004720921</v>
      </c>
      <c r="X351" s="132">
        <f>VLOOKUP(W351,Factors!$F$4:$H$6200,3,FALSE)</f>
        <v>0.10960000000000003</v>
      </c>
      <c r="Y351" s="127" t="str">
        <f>VLOOKUP(W351,Factors!$F$4:$H$6200,2,FALSE)</f>
        <v>3-factor</v>
      </c>
      <c r="Z351" s="129">
        <f t="shared" si="27"/>
        <v>27.500832000000006</v>
      </c>
      <c r="AA351" s="129">
        <f t="shared" si="28"/>
        <v>223.41916799999998</v>
      </c>
      <c r="AB351" s="129">
        <f t="shared" si="29"/>
        <v>250.92</v>
      </c>
      <c r="AC351" s="134"/>
      <c r="AD351" s="134"/>
      <c r="AE351" s="134"/>
      <c r="AF351" s="134"/>
      <c r="AG351" s="134"/>
      <c r="AH351" s="134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  <c r="BD351" s="134"/>
      <c r="BE351" s="134"/>
      <c r="BF351" s="134"/>
      <c r="BG351" s="134"/>
      <c r="BH351" s="134"/>
      <c r="BI351" s="134"/>
      <c r="BJ351" s="134"/>
    </row>
    <row r="352" spans="1:62" ht="15.75" thickBot="1" x14ac:dyDescent="0.3">
      <c r="A352" s="141" t="s">
        <v>943</v>
      </c>
      <c r="B352" s="4" t="s">
        <v>188</v>
      </c>
      <c r="C352" s="4" t="s">
        <v>189</v>
      </c>
      <c r="D352" s="4" t="s">
        <v>959</v>
      </c>
      <c r="E352" s="4" t="s">
        <v>960</v>
      </c>
      <c r="F352" s="4" t="s">
        <v>76</v>
      </c>
      <c r="G352" s="4" t="s">
        <v>77</v>
      </c>
      <c r="H352" s="4" t="s">
        <v>961</v>
      </c>
      <c r="I352" s="7"/>
      <c r="J352" s="7"/>
      <c r="K352" s="7"/>
      <c r="L352" s="7"/>
      <c r="M352" s="7"/>
      <c r="N352" s="7"/>
      <c r="O352" s="7"/>
      <c r="P352" s="8">
        <v>1686.44</v>
      </c>
      <c r="Q352" s="7"/>
      <c r="R352" s="7"/>
      <c r="S352" s="7"/>
      <c r="T352" s="7"/>
      <c r="U352" s="139">
        <f t="shared" si="25"/>
        <v>1686.44</v>
      </c>
      <c r="W352" s="127" t="str">
        <f t="shared" si="26"/>
        <v>131004720921</v>
      </c>
      <c r="X352" s="132">
        <f>VLOOKUP(W352,Factors!$F$4:$H$6200,3,FALSE)</f>
        <v>0.10960000000000003</v>
      </c>
      <c r="Y352" s="127" t="str">
        <f>VLOOKUP(W352,Factors!$F$4:$H$6200,2,FALSE)</f>
        <v>3-factor</v>
      </c>
      <c r="Z352" s="129">
        <f t="shared" si="27"/>
        <v>184.83382400000005</v>
      </c>
      <c r="AA352" s="129">
        <f t="shared" si="28"/>
        <v>1501.606176</v>
      </c>
      <c r="AB352" s="129">
        <f t="shared" si="29"/>
        <v>1686.44</v>
      </c>
    </row>
    <row r="353" spans="1:28" ht="15.75" thickBot="1" x14ac:dyDescent="0.3">
      <c r="A353" s="141" t="s">
        <v>943</v>
      </c>
      <c r="B353" s="4" t="s">
        <v>188</v>
      </c>
      <c r="C353" s="4" t="s">
        <v>189</v>
      </c>
      <c r="D353" s="4" t="s">
        <v>959</v>
      </c>
      <c r="E353" s="4" t="s">
        <v>960</v>
      </c>
      <c r="F353" s="4" t="s">
        <v>42</v>
      </c>
      <c r="G353" s="4" t="s">
        <v>43</v>
      </c>
      <c r="H353" s="4" t="s">
        <v>961</v>
      </c>
      <c r="I353" s="11"/>
      <c r="J353" s="11"/>
      <c r="K353" s="10">
        <v>656.72</v>
      </c>
      <c r="L353" s="11"/>
      <c r="M353" s="10">
        <v>82.1</v>
      </c>
      <c r="N353" s="10">
        <v>1313.6</v>
      </c>
      <c r="O353" s="10">
        <v>1231.5</v>
      </c>
      <c r="P353" s="10">
        <v>1806.2</v>
      </c>
      <c r="Q353" s="11"/>
      <c r="R353" s="10">
        <v>335.2</v>
      </c>
      <c r="S353" s="10">
        <v>335.2</v>
      </c>
      <c r="T353" s="10">
        <v>670.4</v>
      </c>
      <c r="U353" s="139">
        <f t="shared" si="25"/>
        <v>6430.9199999999992</v>
      </c>
      <c r="W353" s="127" t="str">
        <f t="shared" si="26"/>
        <v>131004720921</v>
      </c>
      <c r="X353" s="132">
        <f>VLOOKUP(W353,Factors!$F$4:$H$6200,3,FALSE)</f>
        <v>0.10960000000000003</v>
      </c>
      <c r="Y353" s="127" t="str">
        <f>VLOOKUP(W353,Factors!$F$4:$H$6200,2,FALSE)</f>
        <v>3-factor</v>
      </c>
      <c r="Z353" s="129">
        <f t="shared" si="27"/>
        <v>704.82883200000015</v>
      </c>
      <c r="AA353" s="129">
        <f t="shared" si="28"/>
        <v>5726.091167999999</v>
      </c>
      <c r="AB353" s="129">
        <f t="shared" si="29"/>
        <v>6430.9199999999992</v>
      </c>
    </row>
    <row r="354" spans="1:28" ht="15.75" thickBot="1" x14ac:dyDescent="0.3">
      <c r="A354" s="141" t="s">
        <v>943</v>
      </c>
      <c r="B354" s="4" t="s">
        <v>188</v>
      </c>
      <c r="C354" s="4" t="s">
        <v>189</v>
      </c>
      <c r="D354" s="4" t="s">
        <v>959</v>
      </c>
      <c r="E354" s="4" t="s">
        <v>960</v>
      </c>
      <c r="F354" s="4" t="s">
        <v>192</v>
      </c>
      <c r="G354" s="4" t="s">
        <v>193</v>
      </c>
      <c r="H354" s="4" t="s">
        <v>961</v>
      </c>
      <c r="I354" s="8">
        <v>-59835.9</v>
      </c>
      <c r="J354" s="8">
        <v>-35740.400000000001</v>
      </c>
      <c r="K354" s="8">
        <v>-45117.47</v>
      </c>
      <c r="L354" s="8">
        <v>-65610.87</v>
      </c>
      <c r="M354" s="8">
        <v>-112003.69</v>
      </c>
      <c r="N354" s="8">
        <v>-119164.26</v>
      </c>
      <c r="O354" s="8">
        <v>-116800.46</v>
      </c>
      <c r="P354" s="8">
        <v>-137798.28</v>
      </c>
      <c r="Q354" s="8">
        <v>-93842.05</v>
      </c>
      <c r="R354" s="8">
        <v>-70605.83</v>
      </c>
      <c r="S354" s="8">
        <v>-74236.3</v>
      </c>
      <c r="T354" s="8">
        <v>-66021.759999999995</v>
      </c>
      <c r="U354" s="139">
        <f t="shared" si="25"/>
        <v>-996777.27000000014</v>
      </c>
      <c r="W354" s="127" t="str">
        <f t="shared" si="26"/>
        <v>131004720921</v>
      </c>
      <c r="X354" s="132">
        <f>VLOOKUP(W354,Factors!$F$4:$H$6200,3,FALSE)</f>
        <v>0.10960000000000003</v>
      </c>
      <c r="Y354" s="127" t="str">
        <f>VLOOKUP(W354,Factors!$F$4:$H$6200,2,FALSE)</f>
        <v>3-factor</v>
      </c>
      <c r="Z354" s="129">
        <f t="shared" si="27"/>
        <v>-109246.78879200005</v>
      </c>
      <c r="AA354" s="129">
        <f t="shared" si="28"/>
        <v>-887530.4812080001</v>
      </c>
      <c r="AB354" s="129">
        <f t="shared" si="29"/>
        <v>-996777.27000000014</v>
      </c>
    </row>
    <row r="355" spans="1:28" ht="15.75" thickBot="1" x14ac:dyDescent="0.3">
      <c r="A355" s="141" t="s">
        <v>943</v>
      </c>
      <c r="B355" s="4" t="s">
        <v>188</v>
      </c>
      <c r="C355" s="4" t="s">
        <v>189</v>
      </c>
      <c r="D355" s="4" t="s">
        <v>962</v>
      </c>
      <c r="E355" s="4" t="s">
        <v>963</v>
      </c>
      <c r="F355" s="4" t="s">
        <v>112</v>
      </c>
      <c r="G355" s="4" t="s">
        <v>113</v>
      </c>
      <c r="H355" s="4" t="s">
        <v>964</v>
      </c>
      <c r="I355" s="8">
        <v>1495.88</v>
      </c>
      <c r="J355" s="8">
        <v>1495.88</v>
      </c>
      <c r="K355" s="8">
        <v>1495.89</v>
      </c>
      <c r="L355" s="8">
        <v>1495.87</v>
      </c>
      <c r="M355" s="8">
        <v>1495.88</v>
      </c>
      <c r="N355" s="8">
        <v>1543.76</v>
      </c>
      <c r="O355" s="8">
        <v>1543.76</v>
      </c>
      <c r="P355" s="8">
        <v>1543.76</v>
      </c>
      <c r="Q355" s="8">
        <v>1543.76</v>
      </c>
      <c r="R355" s="8">
        <v>1543.76</v>
      </c>
      <c r="S355" s="8">
        <v>1543.76</v>
      </c>
      <c r="T355" s="8">
        <v>1543.76</v>
      </c>
      <c r="U355" s="139">
        <f t="shared" si="25"/>
        <v>18285.719999999998</v>
      </c>
      <c r="W355" s="127" t="str">
        <f t="shared" si="26"/>
        <v>131004735921</v>
      </c>
      <c r="X355" s="132">
        <f>VLOOKUP(W355,Factors!$F$4:$H$6200,3,FALSE)</f>
        <v>0.10960000000000003</v>
      </c>
      <c r="Y355" s="127" t="str">
        <f>VLOOKUP(W355,Factors!$F$4:$H$6200,2,FALSE)</f>
        <v>3-factor</v>
      </c>
      <c r="Z355" s="129">
        <f t="shared" si="27"/>
        <v>2004.1149120000002</v>
      </c>
      <c r="AA355" s="129">
        <f t="shared" si="28"/>
        <v>16281.605087999997</v>
      </c>
      <c r="AB355" s="129">
        <f t="shared" si="29"/>
        <v>18285.719999999998</v>
      </c>
    </row>
    <row r="356" spans="1:28" ht="15.75" thickBot="1" x14ac:dyDescent="0.3">
      <c r="A356" s="141" t="s">
        <v>943</v>
      </c>
      <c r="B356" s="4" t="s">
        <v>188</v>
      </c>
      <c r="C356" s="4" t="s">
        <v>189</v>
      </c>
      <c r="D356" s="4" t="s">
        <v>962</v>
      </c>
      <c r="E356" s="4" t="s">
        <v>963</v>
      </c>
      <c r="F356" s="4" t="s">
        <v>312</v>
      </c>
      <c r="G356" s="4" t="s">
        <v>313</v>
      </c>
      <c r="H356" s="4" t="s">
        <v>964</v>
      </c>
      <c r="I356" s="7"/>
      <c r="J356" s="7"/>
      <c r="K356" s="7"/>
      <c r="L356" s="7"/>
      <c r="M356" s="7"/>
      <c r="N356" s="8">
        <v>7516.75</v>
      </c>
      <c r="O356" s="7"/>
      <c r="P356" s="7"/>
      <c r="Q356" s="7"/>
      <c r="R356" s="7"/>
      <c r="S356" s="7"/>
      <c r="T356" s="7"/>
      <c r="U356" s="139">
        <f t="shared" si="25"/>
        <v>7516.75</v>
      </c>
      <c r="W356" s="127" t="str">
        <f t="shared" si="26"/>
        <v>131004735921</v>
      </c>
      <c r="X356" s="132">
        <f>VLOOKUP(W356,Factors!$F$4:$H$6200,3,FALSE)</f>
        <v>0.10960000000000003</v>
      </c>
      <c r="Y356" s="127" t="str">
        <f>VLOOKUP(W356,Factors!$F$4:$H$6200,2,FALSE)</f>
        <v>3-factor</v>
      </c>
      <c r="Z356" s="129">
        <f t="shared" si="27"/>
        <v>823.83580000000018</v>
      </c>
      <c r="AA356" s="129">
        <f t="shared" si="28"/>
        <v>6692.9142000000002</v>
      </c>
      <c r="AB356" s="129">
        <f t="shared" si="29"/>
        <v>7516.75</v>
      </c>
    </row>
    <row r="357" spans="1:28" ht="15.75" thickBot="1" x14ac:dyDescent="0.3">
      <c r="A357" s="141" t="s">
        <v>943</v>
      </c>
      <c r="B357" s="4" t="s">
        <v>188</v>
      </c>
      <c r="C357" s="4" t="s">
        <v>189</v>
      </c>
      <c r="D357" s="4" t="s">
        <v>965</v>
      </c>
      <c r="E357" s="4" t="s">
        <v>966</v>
      </c>
      <c r="F357" s="4" t="s">
        <v>152</v>
      </c>
      <c r="G357" s="4" t="s">
        <v>153</v>
      </c>
      <c r="H357" s="4" t="s">
        <v>967</v>
      </c>
      <c r="I357" s="10">
        <v>6149.03</v>
      </c>
      <c r="J357" s="11"/>
      <c r="K357" s="11"/>
      <c r="L357" s="11"/>
      <c r="M357" s="10">
        <v>-3058.83</v>
      </c>
      <c r="N357" s="11"/>
      <c r="O357" s="11"/>
      <c r="P357" s="11"/>
      <c r="Q357" s="11"/>
      <c r="R357" s="11"/>
      <c r="S357" s="11"/>
      <c r="T357" s="11"/>
      <c r="U357" s="139">
        <f t="shared" si="25"/>
        <v>3090.2</v>
      </c>
      <c r="W357" s="127" t="str">
        <f t="shared" si="26"/>
        <v>131004755921</v>
      </c>
      <c r="X357" s="132">
        <f>VLOOKUP(W357,Factors!$F$4:$H$6200,3,FALSE)</f>
        <v>0.10960000000000003</v>
      </c>
      <c r="Y357" s="127" t="str">
        <f>VLOOKUP(W357,Factors!$F$4:$H$6200,2,FALSE)</f>
        <v>3-factor</v>
      </c>
      <c r="Z357" s="129">
        <f t="shared" si="27"/>
        <v>338.68592000000007</v>
      </c>
      <c r="AA357" s="129">
        <f t="shared" si="28"/>
        <v>2751.5140799999999</v>
      </c>
      <c r="AB357" s="129">
        <f t="shared" si="29"/>
        <v>3090.2</v>
      </c>
    </row>
    <row r="358" spans="1:28" ht="15.75" thickBot="1" x14ac:dyDescent="0.3">
      <c r="A358" s="141" t="s">
        <v>943</v>
      </c>
      <c r="B358" s="4" t="s">
        <v>188</v>
      </c>
      <c r="C358" s="4" t="s">
        <v>189</v>
      </c>
      <c r="D358" s="4" t="s">
        <v>948</v>
      </c>
      <c r="E358" s="4" t="s">
        <v>949</v>
      </c>
      <c r="F358" s="4" t="s">
        <v>70</v>
      </c>
      <c r="G358" s="4" t="s">
        <v>71</v>
      </c>
      <c r="H358" s="4" t="s">
        <v>784</v>
      </c>
      <c r="I358" s="8">
        <v>543.88</v>
      </c>
      <c r="J358" s="8">
        <v>930.53</v>
      </c>
      <c r="K358" s="8">
        <v>2300.1999999999998</v>
      </c>
      <c r="L358" s="8">
        <v>17.78</v>
      </c>
      <c r="M358" s="8">
        <v>79.900000000000006</v>
      </c>
      <c r="N358" s="8">
        <v>1330.54</v>
      </c>
      <c r="O358" s="7"/>
      <c r="P358" s="8">
        <v>2820.77</v>
      </c>
      <c r="Q358" s="8">
        <v>232.37</v>
      </c>
      <c r="R358" s="7"/>
      <c r="S358" s="7"/>
      <c r="T358" s="7"/>
      <c r="U358" s="139">
        <f t="shared" si="25"/>
        <v>8255.9700000000012</v>
      </c>
      <c r="W358" s="127" t="str">
        <f t="shared" si="26"/>
        <v>131005020921</v>
      </c>
      <c r="X358" s="132">
        <f>VLOOKUP(W358,Factors!$F$4:$H$6200,3,FALSE)</f>
        <v>0.10960000000000003</v>
      </c>
      <c r="Y358" s="127" t="str">
        <f>VLOOKUP(W358,Factors!$F$4:$H$6200,2,FALSE)</f>
        <v>3-factor</v>
      </c>
      <c r="Z358" s="129">
        <f t="shared" si="27"/>
        <v>904.85431200000039</v>
      </c>
      <c r="AA358" s="129">
        <f t="shared" si="28"/>
        <v>7351.1156880000008</v>
      </c>
      <c r="AB358" s="129">
        <f t="shared" si="29"/>
        <v>8255.9700000000012</v>
      </c>
    </row>
    <row r="359" spans="1:28" ht="15.75" thickBot="1" x14ac:dyDescent="0.3">
      <c r="A359" s="141" t="s">
        <v>943</v>
      </c>
      <c r="B359" s="4" t="s">
        <v>188</v>
      </c>
      <c r="C359" s="4" t="s">
        <v>189</v>
      </c>
      <c r="D359" s="4" t="s">
        <v>948</v>
      </c>
      <c r="E359" s="4" t="s">
        <v>949</v>
      </c>
      <c r="F359" s="4" t="s">
        <v>47</v>
      </c>
      <c r="G359" s="4" t="s">
        <v>48</v>
      </c>
      <c r="H359" s="4" t="s">
        <v>784</v>
      </c>
      <c r="I359" s="11"/>
      <c r="J359" s="11"/>
      <c r="K359" s="11"/>
      <c r="L359" s="11"/>
      <c r="M359" s="10">
        <v>12.92</v>
      </c>
      <c r="N359" s="11"/>
      <c r="O359" s="11"/>
      <c r="P359" s="11"/>
      <c r="Q359" s="11"/>
      <c r="R359" s="11"/>
      <c r="S359" s="11"/>
      <c r="T359" s="11"/>
      <c r="U359" s="139">
        <f t="shared" si="25"/>
        <v>12.92</v>
      </c>
      <c r="W359" s="127" t="str">
        <f t="shared" si="26"/>
        <v>131005020921</v>
      </c>
      <c r="X359" s="132">
        <f>VLOOKUP(W359,Factors!$F$4:$H$6200,3,FALSE)</f>
        <v>0.10960000000000003</v>
      </c>
      <c r="Y359" s="127" t="str">
        <f>VLOOKUP(W359,Factors!$F$4:$H$6200,2,FALSE)</f>
        <v>3-factor</v>
      </c>
      <c r="Z359" s="129">
        <f t="shared" si="27"/>
        <v>1.4160320000000004</v>
      </c>
      <c r="AA359" s="129">
        <f t="shared" si="28"/>
        <v>11.503968</v>
      </c>
      <c r="AB359" s="129">
        <f t="shared" si="29"/>
        <v>12.920000000000002</v>
      </c>
    </row>
    <row r="360" spans="1:28" ht="15.75" thickBot="1" x14ac:dyDescent="0.3">
      <c r="A360" s="141" t="s">
        <v>943</v>
      </c>
      <c r="B360" s="4" t="s">
        <v>188</v>
      </c>
      <c r="C360" s="4" t="s">
        <v>189</v>
      </c>
      <c r="D360" s="4" t="s">
        <v>948</v>
      </c>
      <c r="E360" s="4" t="s">
        <v>949</v>
      </c>
      <c r="F360" s="4" t="s">
        <v>94</v>
      </c>
      <c r="G360" s="4" t="s">
        <v>95</v>
      </c>
      <c r="H360" s="4" t="s">
        <v>784</v>
      </c>
      <c r="I360" s="7"/>
      <c r="J360" s="7"/>
      <c r="K360" s="7"/>
      <c r="L360" s="8">
        <v>116.37</v>
      </c>
      <c r="M360" s="7"/>
      <c r="N360" s="7"/>
      <c r="O360" s="7"/>
      <c r="P360" s="7"/>
      <c r="Q360" s="7"/>
      <c r="R360" s="7"/>
      <c r="S360" s="7"/>
      <c r="T360" s="7"/>
      <c r="U360" s="139">
        <f t="shared" si="25"/>
        <v>116.37</v>
      </c>
      <c r="W360" s="127" t="str">
        <f t="shared" si="26"/>
        <v>131005020921</v>
      </c>
      <c r="X360" s="132">
        <f>VLOOKUP(W360,Factors!$F$4:$H$6200,3,FALSE)</f>
        <v>0.10960000000000003</v>
      </c>
      <c r="Y360" s="127" t="str">
        <f>VLOOKUP(W360,Factors!$F$4:$H$6200,2,FALSE)</f>
        <v>3-factor</v>
      </c>
      <c r="Z360" s="129">
        <f t="shared" si="27"/>
        <v>12.754152000000005</v>
      </c>
      <c r="AA360" s="129">
        <f t="shared" si="28"/>
        <v>103.615848</v>
      </c>
      <c r="AB360" s="129">
        <f t="shared" si="29"/>
        <v>116.37</v>
      </c>
    </row>
    <row r="361" spans="1:28" ht="15.75" thickBot="1" x14ac:dyDescent="0.3">
      <c r="A361" s="141" t="s">
        <v>943</v>
      </c>
      <c r="B361" s="4" t="s">
        <v>188</v>
      </c>
      <c r="C361" s="4" t="s">
        <v>189</v>
      </c>
      <c r="D361" s="4" t="s">
        <v>948</v>
      </c>
      <c r="E361" s="4" t="s">
        <v>949</v>
      </c>
      <c r="F361" s="4" t="s">
        <v>254</v>
      </c>
      <c r="G361" s="4" t="s">
        <v>255</v>
      </c>
      <c r="H361" s="4" t="s">
        <v>784</v>
      </c>
      <c r="I361" s="8">
        <v>499.9</v>
      </c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139">
        <f t="shared" si="25"/>
        <v>499.9</v>
      </c>
      <c r="W361" s="127" t="str">
        <f t="shared" si="26"/>
        <v>131005020921</v>
      </c>
      <c r="X361" s="132">
        <f>VLOOKUP(W361,Factors!$F$4:$H$6200,3,FALSE)</f>
        <v>0.10960000000000003</v>
      </c>
      <c r="Y361" s="127" t="str">
        <f>VLOOKUP(W361,Factors!$F$4:$H$6200,2,FALSE)</f>
        <v>3-factor</v>
      </c>
      <c r="Z361" s="129">
        <f t="shared" si="27"/>
        <v>54.789040000000014</v>
      </c>
      <c r="AA361" s="129">
        <f t="shared" si="28"/>
        <v>445.11095999999998</v>
      </c>
      <c r="AB361" s="129">
        <f t="shared" si="29"/>
        <v>499.9</v>
      </c>
    </row>
    <row r="362" spans="1:28" ht="15.75" thickBot="1" x14ac:dyDescent="0.3">
      <c r="A362" s="141" t="s">
        <v>943</v>
      </c>
      <c r="B362" s="4" t="s">
        <v>188</v>
      </c>
      <c r="C362" s="4" t="s">
        <v>189</v>
      </c>
      <c r="D362" s="4" t="s">
        <v>948</v>
      </c>
      <c r="E362" s="4" t="s">
        <v>949</v>
      </c>
      <c r="F362" s="4" t="s">
        <v>144</v>
      </c>
      <c r="G362" s="4" t="s">
        <v>145</v>
      </c>
      <c r="H362" s="4" t="s">
        <v>784</v>
      </c>
      <c r="I362" s="11"/>
      <c r="J362" s="11"/>
      <c r="K362" s="11"/>
      <c r="L362" s="11"/>
      <c r="M362" s="10">
        <v>46.33</v>
      </c>
      <c r="N362" s="11"/>
      <c r="O362" s="10">
        <v>58.42</v>
      </c>
      <c r="P362" s="11"/>
      <c r="Q362" s="11"/>
      <c r="R362" s="10">
        <v>94.57</v>
      </c>
      <c r="S362" s="11"/>
      <c r="T362" s="11"/>
      <c r="U362" s="139">
        <f t="shared" si="25"/>
        <v>199.32</v>
      </c>
      <c r="W362" s="127" t="str">
        <f t="shared" si="26"/>
        <v>131005020921</v>
      </c>
      <c r="X362" s="132">
        <f>VLOOKUP(W362,Factors!$F$4:$H$6200,3,FALSE)</f>
        <v>0.10960000000000003</v>
      </c>
      <c r="Y362" s="127" t="str">
        <f>VLOOKUP(W362,Factors!$F$4:$H$6200,2,FALSE)</f>
        <v>3-factor</v>
      </c>
      <c r="Z362" s="129">
        <f t="shared" si="27"/>
        <v>21.845472000000004</v>
      </c>
      <c r="AA362" s="129">
        <f t="shared" si="28"/>
        <v>177.47452799999999</v>
      </c>
      <c r="AB362" s="129">
        <f t="shared" si="29"/>
        <v>199.32</v>
      </c>
    </row>
    <row r="363" spans="1:28" ht="15.75" thickBot="1" x14ac:dyDescent="0.3">
      <c r="A363" s="141" t="s">
        <v>943</v>
      </c>
      <c r="B363" s="4" t="s">
        <v>188</v>
      </c>
      <c r="C363" s="4" t="s">
        <v>189</v>
      </c>
      <c r="D363" s="4" t="s">
        <v>948</v>
      </c>
      <c r="E363" s="4" t="s">
        <v>949</v>
      </c>
      <c r="F363" s="4" t="s">
        <v>364</v>
      </c>
      <c r="G363" s="4" t="s">
        <v>365</v>
      </c>
      <c r="H363" s="4" t="s">
        <v>784</v>
      </c>
      <c r="I363" s="8">
        <v>81634.16</v>
      </c>
      <c r="J363" s="8">
        <v>69177.77</v>
      </c>
      <c r="K363" s="8">
        <v>115709.11</v>
      </c>
      <c r="L363" s="8">
        <v>88629.18</v>
      </c>
      <c r="M363" s="8">
        <v>93143.7</v>
      </c>
      <c r="N363" s="8">
        <v>132810.47</v>
      </c>
      <c r="O363" s="8">
        <v>92842.3</v>
      </c>
      <c r="P363" s="8">
        <v>95460.55</v>
      </c>
      <c r="Q363" s="8">
        <v>109960.02</v>
      </c>
      <c r="R363" s="8">
        <v>86045.25</v>
      </c>
      <c r="S363" s="8">
        <v>87623.28</v>
      </c>
      <c r="T363" s="8">
        <v>69715.17</v>
      </c>
      <c r="U363" s="139">
        <f t="shared" si="25"/>
        <v>1122750.96</v>
      </c>
      <c r="W363" s="127" t="str">
        <f t="shared" si="26"/>
        <v>131005020921</v>
      </c>
      <c r="X363" s="132">
        <f>VLOOKUP(W363,Factors!$F$4:$H$6200,3,FALSE)</f>
        <v>0.10960000000000003</v>
      </c>
      <c r="Y363" s="127" t="str">
        <f>VLOOKUP(W363,Factors!$F$4:$H$6200,2,FALSE)</f>
        <v>3-factor</v>
      </c>
      <c r="Z363" s="129">
        <f t="shared" si="27"/>
        <v>123053.50521600003</v>
      </c>
      <c r="AA363" s="129">
        <f t="shared" si="28"/>
        <v>999697.45478399994</v>
      </c>
      <c r="AB363" s="129">
        <f t="shared" si="29"/>
        <v>1122750.96</v>
      </c>
    </row>
    <row r="364" spans="1:28" ht="15.75" thickBot="1" x14ac:dyDescent="0.3">
      <c r="A364" s="141" t="s">
        <v>943</v>
      </c>
      <c r="B364" s="4" t="s">
        <v>188</v>
      </c>
      <c r="C364" s="4" t="s">
        <v>189</v>
      </c>
      <c r="D364" s="4" t="s">
        <v>948</v>
      </c>
      <c r="E364" s="4" t="s">
        <v>949</v>
      </c>
      <c r="F364" s="4" t="s">
        <v>148</v>
      </c>
      <c r="G364" s="4" t="s">
        <v>149</v>
      </c>
      <c r="H364" s="4" t="s">
        <v>784</v>
      </c>
      <c r="I364" s="10">
        <v>1573.32</v>
      </c>
      <c r="J364" s="11"/>
      <c r="K364" s="10">
        <v>322.92</v>
      </c>
      <c r="L364" s="11"/>
      <c r="M364" s="10">
        <v>307.77999999999997</v>
      </c>
      <c r="N364" s="10">
        <v>279</v>
      </c>
      <c r="O364" s="11"/>
      <c r="P364" s="11"/>
      <c r="Q364" s="11"/>
      <c r="R364" s="11"/>
      <c r="S364" s="11"/>
      <c r="T364" s="11"/>
      <c r="U364" s="139">
        <f t="shared" si="25"/>
        <v>2483.02</v>
      </c>
      <c r="W364" s="127" t="str">
        <f t="shared" si="26"/>
        <v>131005020921</v>
      </c>
      <c r="X364" s="132">
        <f>VLOOKUP(W364,Factors!$F$4:$H$6200,3,FALSE)</f>
        <v>0.10960000000000003</v>
      </c>
      <c r="Y364" s="127" t="str">
        <f>VLOOKUP(W364,Factors!$F$4:$H$6200,2,FALSE)</f>
        <v>3-factor</v>
      </c>
      <c r="Z364" s="129">
        <f t="shared" si="27"/>
        <v>272.13899200000009</v>
      </c>
      <c r="AA364" s="129">
        <f t="shared" si="28"/>
        <v>2210.8810079999998</v>
      </c>
      <c r="AB364" s="129">
        <f t="shared" si="29"/>
        <v>2483.02</v>
      </c>
    </row>
    <row r="365" spans="1:28" ht="15.75" thickBot="1" x14ac:dyDescent="0.3">
      <c r="A365" s="141" t="s">
        <v>943</v>
      </c>
      <c r="B365" s="4" t="s">
        <v>188</v>
      </c>
      <c r="C365" s="4" t="s">
        <v>189</v>
      </c>
      <c r="D365" s="4" t="s">
        <v>948</v>
      </c>
      <c r="E365" s="4" t="s">
        <v>949</v>
      </c>
      <c r="F365" s="4" t="s">
        <v>152</v>
      </c>
      <c r="G365" s="4" t="s">
        <v>153</v>
      </c>
      <c r="H365" s="4" t="s">
        <v>784</v>
      </c>
      <c r="I365" s="8">
        <v>5570.76</v>
      </c>
      <c r="J365" s="8">
        <v>5808.33</v>
      </c>
      <c r="K365" s="8">
        <v>4695.58</v>
      </c>
      <c r="L365" s="8">
        <v>3603.62</v>
      </c>
      <c r="M365" s="8">
        <v>4309.1499999999996</v>
      </c>
      <c r="N365" s="8">
        <v>4600.5600000000004</v>
      </c>
      <c r="O365" s="8">
        <v>9441.82</v>
      </c>
      <c r="P365" s="8">
        <v>1968</v>
      </c>
      <c r="Q365" s="8">
        <v>1968</v>
      </c>
      <c r="R365" s="8">
        <v>1968</v>
      </c>
      <c r="S365" s="8">
        <v>-3032</v>
      </c>
      <c r="T365" s="8">
        <v>1968</v>
      </c>
      <c r="U365" s="139">
        <f t="shared" si="25"/>
        <v>42869.820000000007</v>
      </c>
      <c r="W365" s="127" t="str">
        <f t="shared" si="26"/>
        <v>131005020921</v>
      </c>
      <c r="X365" s="132">
        <f>VLOOKUP(W365,Factors!$F$4:$H$6200,3,FALSE)</f>
        <v>0.10960000000000003</v>
      </c>
      <c r="Y365" s="127" t="str">
        <f>VLOOKUP(W365,Factors!$F$4:$H$6200,2,FALSE)</f>
        <v>3-factor</v>
      </c>
      <c r="Z365" s="129">
        <f t="shared" si="27"/>
        <v>4698.5322720000022</v>
      </c>
      <c r="AA365" s="129">
        <f t="shared" si="28"/>
        <v>38171.287728000003</v>
      </c>
      <c r="AB365" s="129">
        <f t="shared" si="29"/>
        <v>42869.820000000007</v>
      </c>
    </row>
    <row r="366" spans="1:28" ht="15.75" thickBot="1" x14ac:dyDescent="0.3">
      <c r="A366" s="141" t="s">
        <v>943</v>
      </c>
      <c r="B366" s="4" t="s">
        <v>188</v>
      </c>
      <c r="C366" s="4" t="s">
        <v>189</v>
      </c>
      <c r="D366" s="4" t="s">
        <v>948</v>
      </c>
      <c r="E366" s="4" t="s">
        <v>949</v>
      </c>
      <c r="F366" s="4" t="s">
        <v>18</v>
      </c>
      <c r="G366" s="4" t="s">
        <v>19</v>
      </c>
      <c r="H366" s="4" t="s">
        <v>784</v>
      </c>
      <c r="I366" s="11"/>
      <c r="J366" s="11"/>
      <c r="K366" s="11"/>
      <c r="L366" s="11"/>
      <c r="M366" s="11"/>
      <c r="N366" s="11"/>
      <c r="O366" s="11"/>
      <c r="P366" s="11"/>
      <c r="Q366" s="11"/>
      <c r="R366" s="10">
        <v>1110</v>
      </c>
      <c r="S366" s="11"/>
      <c r="T366" s="11"/>
      <c r="U366" s="139">
        <f t="shared" si="25"/>
        <v>1110</v>
      </c>
      <c r="W366" s="127" t="str">
        <f t="shared" si="26"/>
        <v>131005020921</v>
      </c>
      <c r="X366" s="132">
        <f>VLOOKUP(W366,Factors!$F$4:$H$6200,3,FALSE)</f>
        <v>0.10960000000000003</v>
      </c>
      <c r="Y366" s="127" t="str">
        <f>VLOOKUP(W366,Factors!$F$4:$H$6200,2,FALSE)</f>
        <v>3-factor</v>
      </c>
      <c r="Z366" s="129">
        <f t="shared" si="27"/>
        <v>121.65600000000003</v>
      </c>
      <c r="AA366" s="129">
        <f t="shared" si="28"/>
        <v>988.34399999999994</v>
      </c>
      <c r="AB366" s="129">
        <f t="shared" si="29"/>
        <v>1110</v>
      </c>
    </row>
    <row r="367" spans="1:28" ht="15.75" thickBot="1" x14ac:dyDescent="0.3">
      <c r="A367" s="141" t="s">
        <v>943</v>
      </c>
      <c r="B367" s="4" t="s">
        <v>188</v>
      </c>
      <c r="C367" s="4" t="s">
        <v>189</v>
      </c>
      <c r="D367" s="4" t="s">
        <v>948</v>
      </c>
      <c r="E367" s="4" t="s">
        <v>949</v>
      </c>
      <c r="F367" s="4" t="s">
        <v>160</v>
      </c>
      <c r="G367" s="4" t="s">
        <v>161</v>
      </c>
      <c r="H367" s="4" t="s">
        <v>784</v>
      </c>
      <c r="I367" s="7"/>
      <c r="J367" s="7"/>
      <c r="K367" s="8">
        <v>136.97999999999999</v>
      </c>
      <c r="L367" s="7"/>
      <c r="M367" s="7"/>
      <c r="N367" s="8">
        <v>236.22</v>
      </c>
      <c r="O367" s="7"/>
      <c r="P367" s="7"/>
      <c r="Q367" s="7"/>
      <c r="R367" s="7"/>
      <c r="S367" s="7"/>
      <c r="T367" s="7"/>
      <c r="U367" s="139">
        <f t="shared" si="25"/>
        <v>373.2</v>
      </c>
      <c r="W367" s="127" t="str">
        <f t="shared" si="26"/>
        <v>131005020921</v>
      </c>
      <c r="X367" s="132">
        <f>VLOOKUP(W367,Factors!$F$4:$H$6200,3,FALSE)</f>
        <v>0.10960000000000003</v>
      </c>
      <c r="Y367" s="127" t="str">
        <f>VLOOKUP(W367,Factors!$F$4:$H$6200,2,FALSE)</f>
        <v>3-factor</v>
      </c>
      <c r="Z367" s="129">
        <f t="shared" si="27"/>
        <v>40.902720000000009</v>
      </c>
      <c r="AA367" s="129">
        <f t="shared" si="28"/>
        <v>332.29728</v>
      </c>
      <c r="AB367" s="129">
        <f t="shared" si="29"/>
        <v>373.2</v>
      </c>
    </row>
    <row r="368" spans="1:28" ht="15.75" thickBot="1" x14ac:dyDescent="0.3">
      <c r="A368" s="141" t="s">
        <v>943</v>
      </c>
      <c r="B368" s="4" t="s">
        <v>188</v>
      </c>
      <c r="C368" s="4" t="s">
        <v>189</v>
      </c>
      <c r="D368" s="4" t="s">
        <v>948</v>
      </c>
      <c r="E368" s="4" t="s">
        <v>949</v>
      </c>
      <c r="F368" s="4" t="s">
        <v>84</v>
      </c>
      <c r="G368" s="4" t="s">
        <v>85</v>
      </c>
      <c r="H368" s="4" t="s">
        <v>784</v>
      </c>
      <c r="I368" s="11"/>
      <c r="J368" s="11"/>
      <c r="K368" s="11"/>
      <c r="L368" s="11"/>
      <c r="M368" s="10">
        <v>50</v>
      </c>
      <c r="N368" s="11"/>
      <c r="O368" s="11"/>
      <c r="P368" s="11"/>
      <c r="Q368" s="11"/>
      <c r="R368" s="11"/>
      <c r="S368" s="11"/>
      <c r="T368" s="11"/>
      <c r="U368" s="139">
        <f t="shared" si="25"/>
        <v>50</v>
      </c>
      <c r="W368" s="127" t="str">
        <f t="shared" si="26"/>
        <v>131005020921</v>
      </c>
      <c r="X368" s="132">
        <f>VLOOKUP(W368,Factors!$F$4:$H$6200,3,FALSE)</f>
        <v>0.10960000000000003</v>
      </c>
      <c r="Y368" s="127" t="str">
        <f>VLOOKUP(W368,Factors!$F$4:$H$6200,2,FALSE)</f>
        <v>3-factor</v>
      </c>
      <c r="Z368" s="129">
        <f t="shared" si="27"/>
        <v>5.4800000000000013</v>
      </c>
      <c r="AA368" s="129">
        <f t="shared" si="28"/>
        <v>44.519999999999996</v>
      </c>
      <c r="AB368" s="129">
        <f t="shared" si="29"/>
        <v>50</v>
      </c>
    </row>
    <row r="369" spans="1:62" ht="15.75" thickBot="1" x14ac:dyDescent="0.3">
      <c r="A369" s="141" t="s">
        <v>943</v>
      </c>
      <c r="B369" s="4" t="s">
        <v>447</v>
      </c>
      <c r="C369" s="4" t="s">
        <v>448</v>
      </c>
      <c r="D369" s="4" t="s">
        <v>1029</v>
      </c>
      <c r="E369" s="4" t="s">
        <v>1030</v>
      </c>
      <c r="F369" s="4" t="s">
        <v>176</v>
      </c>
      <c r="G369" s="4" t="s">
        <v>177</v>
      </c>
      <c r="H369" s="4" t="s">
        <v>1031</v>
      </c>
      <c r="I369" s="7"/>
      <c r="J369" s="7"/>
      <c r="K369" s="7"/>
      <c r="L369" s="7"/>
      <c r="M369" s="7"/>
      <c r="N369" s="8">
        <v>-2334.7199999999998</v>
      </c>
      <c r="O369" s="7"/>
      <c r="P369" s="7"/>
      <c r="Q369" s="7"/>
      <c r="R369" s="7"/>
      <c r="S369" s="7"/>
      <c r="T369" s="7"/>
      <c r="U369" s="139">
        <f t="shared" si="25"/>
        <v>-2334.7199999999998</v>
      </c>
      <c r="W369" s="127" t="str">
        <f t="shared" si="26"/>
        <v>134004930921</v>
      </c>
      <c r="X369" s="132">
        <f>VLOOKUP(W369,Factors!$F$4:$H$6200,3,FALSE)</f>
        <v>0.10960000000000003</v>
      </c>
      <c r="Y369" s="127" t="str">
        <f>VLOOKUP(W369,Factors!$F$4:$H$6200,2,FALSE)</f>
        <v>3-factor</v>
      </c>
      <c r="Z369" s="129">
        <f t="shared" si="27"/>
        <v>-255.88531200000006</v>
      </c>
      <c r="AA369" s="129">
        <f t="shared" si="28"/>
        <v>-2078.8346879999999</v>
      </c>
      <c r="AB369" s="129">
        <f t="shared" si="29"/>
        <v>-2334.7199999999998</v>
      </c>
    </row>
    <row r="370" spans="1:62" ht="15.75" thickBot="1" x14ac:dyDescent="0.3">
      <c r="A370" s="141" t="s">
        <v>943</v>
      </c>
      <c r="B370" s="4" t="s">
        <v>447</v>
      </c>
      <c r="C370" s="4" t="s">
        <v>448</v>
      </c>
      <c r="D370" s="4" t="s">
        <v>1029</v>
      </c>
      <c r="E370" s="4" t="s">
        <v>1030</v>
      </c>
      <c r="F370" s="4" t="s">
        <v>178</v>
      </c>
      <c r="G370" s="4" t="s">
        <v>179</v>
      </c>
      <c r="H370" s="4" t="s">
        <v>1031</v>
      </c>
      <c r="I370" s="11"/>
      <c r="J370" s="11"/>
      <c r="K370" s="11"/>
      <c r="L370" s="11"/>
      <c r="M370" s="11"/>
      <c r="N370" s="10">
        <v>-309.39999999999998</v>
      </c>
      <c r="O370" s="11"/>
      <c r="P370" s="11"/>
      <c r="Q370" s="11"/>
      <c r="R370" s="11"/>
      <c r="S370" s="11"/>
      <c r="T370" s="11"/>
      <c r="U370" s="139">
        <f t="shared" si="25"/>
        <v>-309.39999999999998</v>
      </c>
      <c r="W370" s="127" t="str">
        <f t="shared" si="26"/>
        <v>134004930921</v>
      </c>
      <c r="X370" s="132">
        <f>VLOOKUP(W370,Factors!$F$4:$H$6200,3,FALSE)</f>
        <v>0.10960000000000003</v>
      </c>
      <c r="Y370" s="127" t="str">
        <f>VLOOKUP(W370,Factors!$F$4:$H$6200,2,FALSE)</f>
        <v>3-factor</v>
      </c>
      <c r="Z370" s="129">
        <f t="shared" si="27"/>
        <v>-33.910240000000009</v>
      </c>
      <c r="AA370" s="129">
        <f t="shared" si="28"/>
        <v>-275.48975999999999</v>
      </c>
      <c r="AB370" s="129">
        <f t="shared" si="29"/>
        <v>-309.39999999999998</v>
      </c>
    </row>
    <row r="371" spans="1:62" ht="15.75" thickBot="1" x14ac:dyDescent="0.3">
      <c r="A371" s="141" t="s">
        <v>943</v>
      </c>
      <c r="B371" s="4" t="s">
        <v>334</v>
      </c>
      <c r="C371" s="4" t="s">
        <v>335</v>
      </c>
      <c r="D371" s="4" t="s">
        <v>944</v>
      </c>
      <c r="E371" s="4" t="s">
        <v>945</v>
      </c>
      <c r="F371" s="4" t="s">
        <v>70</v>
      </c>
      <c r="G371" s="4" t="s">
        <v>71</v>
      </c>
      <c r="H371" s="4" t="s">
        <v>440</v>
      </c>
      <c r="I371" s="7"/>
      <c r="J371" s="7"/>
      <c r="K371" s="7"/>
      <c r="L371" s="8">
        <v>721.07</v>
      </c>
      <c r="M371" s="7"/>
      <c r="N371" s="7"/>
      <c r="O371" s="7"/>
      <c r="P371" s="7"/>
      <c r="Q371" s="7"/>
      <c r="R371" s="7"/>
      <c r="S371" s="7"/>
      <c r="T371" s="7"/>
      <c r="U371" s="139">
        <f t="shared" si="25"/>
        <v>721.07</v>
      </c>
      <c r="W371" s="127" t="str">
        <f t="shared" si="26"/>
        <v>135101505921</v>
      </c>
      <c r="X371" s="132">
        <f>VLOOKUP(W371,Factors!$F$4:$H$6200,3,FALSE)</f>
        <v>0.11529999999999996</v>
      </c>
      <c r="Y371" s="127" t="str">
        <f>VLOOKUP(W371,Factors!$F$4:$H$6200,2,FALSE)</f>
        <v>Customers-All</v>
      </c>
      <c r="Z371" s="129">
        <f t="shared" si="27"/>
        <v>83.139370999999969</v>
      </c>
      <c r="AA371" s="129">
        <f t="shared" si="28"/>
        <v>637.93062900000007</v>
      </c>
      <c r="AB371" s="129">
        <f t="shared" si="29"/>
        <v>721.07</v>
      </c>
    </row>
    <row r="372" spans="1:62" ht="15.75" thickBot="1" x14ac:dyDescent="0.3">
      <c r="A372" s="141" t="s">
        <v>943</v>
      </c>
      <c r="B372" s="4" t="s">
        <v>334</v>
      </c>
      <c r="C372" s="4" t="s">
        <v>335</v>
      </c>
      <c r="D372" s="4" t="s">
        <v>944</v>
      </c>
      <c r="E372" s="4" t="s">
        <v>945</v>
      </c>
      <c r="F372" s="4" t="s">
        <v>94</v>
      </c>
      <c r="G372" s="4" t="s">
        <v>95</v>
      </c>
      <c r="H372" s="4" t="s">
        <v>440</v>
      </c>
      <c r="I372" s="11"/>
      <c r="J372" s="11"/>
      <c r="K372" s="11"/>
      <c r="L372" s="11"/>
      <c r="M372" s="10">
        <v>2.62</v>
      </c>
      <c r="N372" s="11"/>
      <c r="O372" s="11"/>
      <c r="P372" s="11"/>
      <c r="Q372" s="11"/>
      <c r="R372" s="11"/>
      <c r="S372" s="11"/>
      <c r="T372" s="11"/>
      <c r="U372" s="139">
        <f t="shared" si="25"/>
        <v>2.62</v>
      </c>
      <c r="W372" s="127" t="str">
        <f t="shared" si="26"/>
        <v>135101505921</v>
      </c>
      <c r="X372" s="132">
        <f>VLOOKUP(W372,Factors!$F$4:$H$6200,3,FALSE)</f>
        <v>0.11529999999999996</v>
      </c>
      <c r="Y372" s="127" t="str">
        <f>VLOOKUP(W372,Factors!$F$4:$H$6200,2,FALSE)</f>
        <v>Customers-All</v>
      </c>
      <c r="Z372" s="129">
        <f t="shared" si="27"/>
        <v>0.30208599999999991</v>
      </c>
      <c r="AA372" s="129">
        <f t="shared" si="28"/>
        <v>2.317914</v>
      </c>
      <c r="AB372" s="129">
        <f t="shared" si="29"/>
        <v>2.62</v>
      </c>
    </row>
    <row r="373" spans="1:62" ht="15.75" thickBot="1" x14ac:dyDescent="0.3">
      <c r="A373" s="141" t="s">
        <v>943</v>
      </c>
      <c r="B373" s="4" t="s">
        <v>334</v>
      </c>
      <c r="C373" s="4" t="s">
        <v>335</v>
      </c>
      <c r="D373" s="4" t="s">
        <v>944</v>
      </c>
      <c r="E373" s="4" t="s">
        <v>945</v>
      </c>
      <c r="F373" s="4" t="s">
        <v>102</v>
      </c>
      <c r="G373" s="4" t="s">
        <v>103</v>
      </c>
      <c r="H373" s="4" t="s">
        <v>440</v>
      </c>
      <c r="I373" s="7"/>
      <c r="J373" s="8">
        <v>35.520000000000003</v>
      </c>
      <c r="K373" s="7"/>
      <c r="L373" s="8">
        <v>37.76</v>
      </c>
      <c r="M373" s="7"/>
      <c r="N373" s="8">
        <v>33.24</v>
      </c>
      <c r="O373" s="7"/>
      <c r="P373" s="8">
        <v>80.42</v>
      </c>
      <c r="Q373" s="8">
        <v>261.85000000000002</v>
      </c>
      <c r="R373" s="8">
        <v>93.55</v>
      </c>
      <c r="S373" s="8">
        <v>107.53</v>
      </c>
      <c r="T373" s="8">
        <v>306.20999999999998</v>
      </c>
      <c r="U373" s="139">
        <f t="shared" si="25"/>
        <v>956.07999999999993</v>
      </c>
      <c r="W373" s="127" t="str">
        <f t="shared" si="26"/>
        <v>135101505921</v>
      </c>
      <c r="X373" s="132">
        <f>VLOOKUP(W373,Factors!$F$4:$H$6200,3,FALSE)</f>
        <v>0.11529999999999996</v>
      </c>
      <c r="Y373" s="127" t="str">
        <f>VLOOKUP(W373,Factors!$F$4:$H$6200,2,FALSE)</f>
        <v>Customers-All</v>
      </c>
      <c r="Z373" s="129">
        <f t="shared" si="27"/>
        <v>110.23602399999996</v>
      </c>
      <c r="AA373" s="129">
        <f t="shared" si="28"/>
        <v>845.843976</v>
      </c>
      <c r="AB373" s="129">
        <f t="shared" si="29"/>
        <v>956.07999999999993</v>
      </c>
    </row>
    <row r="374" spans="1:62" ht="15.75" thickBot="1" x14ac:dyDescent="0.3">
      <c r="A374" s="141" t="s">
        <v>943</v>
      </c>
      <c r="B374" s="4" t="s">
        <v>334</v>
      </c>
      <c r="C374" s="4" t="s">
        <v>335</v>
      </c>
      <c r="D374" s="4" t="s">
        <v>944</v>
      </c>
      <c r="E374" s="4" t="s">
        <v>945</v>
      </c>
      <c r="F374" s="4" t="s">
        <v>235</v>
      </c>
      <c r="G374" s="4" t="s">
        <v>236</v>
      </c>
      <c r="H374" s="4" t="s">
        <v>440</v>
      </c>
      <c r="I374" s="11"/>
      <c r="J374" s="11"/>
      <c r="K374" s="11"/>
      <c r="L374" s="11"/>
      <c r="M374" s="11"/>
      <c r="N374" s="11"/>
      <c r="O374" s="11"/>
      <c r="P374" s="11"/>
      <c r="Q374" s="10">
        <v>137.66</v>
      </c>
      <c r="R374" s="11"/>
      <c r="S374" s="11"/>
      <c r="T374" s="11"/>
      <c r="U374" s="139">
        <f t="shared" si="25"/>
        <v>137.66</v>
      </c>
      <c r="W374" s="127" t="str">
        <f t="shared" si="26"/>
        <v>135101505921</v>
      </c>
      <c r="X374" s="132">
        <f>VLOOKUP(W374,Factors!$F$4:$H$6200,3,FALSE)</f>
        <v>0.11529999999999996</v>
      </c>
      <c r="Y374" s="127" t="str">
        <f>VLOOKUP(W374,Factors!$F$4:$H$6200,2,FALSE)</f>
        <v>Customers-All</v>
      </c>
      <c r="Z374" s="129">
        <f t="shared" si="27"/>
        <v>15.872197999999994</v>
      </c>
      <c r="AA374" s="129">
        <f t="shared" si="28"/>
        <v>121.787802</v>
      </c>
      <c r="AB374" s="129">
        <f t="shared" si="29"/>
        <v>137.66</v>
      </c>
    </row>
    <row r="375" spans="1:62" ht="15.75" thickBot="1" x14ac:dyDescent="0.3">
      <c r="A375" s="141" t="s">
        <v>943</v>
      </c>
      <c r="B375" s="4" t="s">
        <v>334</v>
      </c>
      <c r="C375" s="4" t="s">
        <v>335</v>
      </c>
      <c r="D375" s="4" t="s">
        <v>944</v>
      </c>
      <c r="E375" s="4" t="s">
        <v>945</v>
      </c>
      <c r="F375" s="4" t="s">
        <v>116</v>
      </c>
      <c r="G375" s="4" t="s">
        <v>117</v>
      </c>
      <c r="H375" s="4" t="s">
        <v>440</v>
      </c>
      <c r="I375" s="8">
        <v>170.81</v>
      </c>
      <c r="J375" s="8">
        <v>347.03</v>
      </c>
      <c r="K375" s="8">
        <v>374.4</v>
      </c>
      <c r="L375" s="8">
        <v>812.81</v>
      </c>
      <c r="M375" s="8">
        <v>453.7</v>
      </c>
      <c r="N375" s="8">
        <v>234.77</v>
      </c>
      <c r="O375" s="8">
        <v>152.25</v>
      </c>
      <c r="P375" s="8">
        <v>174.81</v>
      </c>
      <c r="Q375" s="8">
        <v>65.819999999999993</v>
      </c>
      <c r="R375" s="8">
        <v>204.18</v>
      </c>
      <c r="S375" s="8">
        <v>76.38</v>
      </c>
      <c r="T375" s="7"/>
      <c r="U375" s="139">
        <f t="shared" si="25"/>
        <v>3066.9599999999996</v>
      </c>
      <c r="W375" s="127" t="str">
        <f t="shared" si="26"/>
        <v>135101505921</v>
      </c>
      <c r="X375" s="132">
        <f>VLOOKUP(W375,Factors!$F$4:$H$6200,3,FALSE)</f>
        <v>0.11529999999999996</v>
      </c>
      <c r="Y375" s="127" t="str">
        <f>VLOOKUP(W375,Factors!$F$4:$H$6200,2,FALSE)</f>
        <v>Customers-All</v>
      </c>
      <c r="Z375" s="129">
        <f t="shared" si="27"/>
        <v>353.6204879999998</v>
      </c>
      <c r="AA375" s="129">
        <f t="shared" si="28"/>
        <v>2713.3395119999996</v>
      </c>
      <c r="AB375" s="129">
        <f t="shared" si="29"/>
        <v>3066.9599999999991</v>
      </c>
    </row>
    <row r="376" spans="1:62" ht="15.75" thickBot="1" x14ac:dyDescent="0.3">
      <c r="A376" s="141" t="s">
        <v>943</v>
      </c>
      <c r="B376" s="4" t="s">
        <v>334</v>
      </c>
      <c r="C376" s="4" t="s">
        <v>335</v>
      </c>
      <c r="D376" s="4" t="s">
        <v>944</v>
      </c>
      <c r="E376" s="4" t="s">
        <v>945</v>
      </c>
      <c r="F376" s="4" t="s">
        <v>148</v>
      </c>
      <c r="G376" s="4" t="s">
        <v>149</v>
      </c>
      <c r="H376" s="4" t="s">
        <v>440</v>
      </c>
      <c r="I376" s="11"/>
      <c r="J376" s="11"/>
      <c r="K376" s="10">
        <v>12.98</v>
      </c>
      <c r="L376" s="11"/>
      <c r="M376" s="11"/>
      <c r="N376" s="11"/>
      <c r="O376" s="11"/>
      <c r="P376" s="11"/>
      <c r="Q376" s="11"/>
      <c r="R376" s="11"/>
      <c r="S376" s="11"/>
      <c r="T376" s="11"/>
      <c r="U376" s="139">
        <f t="shared" si="25"/>
        <v>12.98</v>
      </c>
      <c r="W376" s="127" t="str">
        <f t="shared" si="26"/>
        <v>135101505921</v>
      </c>
      <c r="X376" s="132">
        <f>VLOOKUP(W376,Factors!$F$4:$H$6200,3,FALSE)</f>
        <v>0.11529999999999996</v>
      </c>
      <c r="Y376" s="127" t="str">
        <f>VLOOKUP(W376,Factors!$F$4:$H$6200,2,FALSE)</f>
        <v>Customers-All</v>
      </c>
      <c r="Z376" s="129">
        <f t="shared" si="27"/>
        <v>1.4965939999999995</v>
      </c>
      <c r="AA376" s="129">
        <f t="shared" si="28"/>
        <v>11.483406</v>
      </c>
      <c r="AB376" s="129">
        <f t="shared" si="29"/>
        <v>12.98</v>
      </c>
    </row>
    <row r="377" spans="1:62" ht="15.75" thickBot="1" x14ac:dyDescent="0.3">
      <c r="A377" s="141" t="s">
        <v>943</v>
      </c>
      <c r="B377" s="4" t="s">
        <v>334</v>
      </c>
      <c r="C377" s="4" t="s">
        <v>335</v>
      </c>
      <c r="D377" s="4" t="s">
        <v>944</v>
      </c>
      <c r="E377" s="4" t="s">
        <v>945</v>
      </c>
      <c r="F377" s="4" t="s">
        <v>82</v>
      </c>
      <c r="G377" s="4" t="s">
        <v>83</v>
      </c>
      <c r="H377" s="4" t="s">
        <v>440</v>
      </c>
      <c r="I377" s="8">
        <v>22.4</v>
      </c>
      <c r="J377" s="7"/>
      <c r="K377" s="8">
        <v>5.6</v>
      </c>
      <c r="L377" s="7"/>
      <c r="M377" s="7"/>
      <c r="N377" s="7"/>
      <c r="O377" s="7"/>
      <c r="P377" s="8">
        <v>2</v>
      </c>
      <c r="Q377" s="7"/>
      <c r="R377" s="7"/>
      <c r="S377" s="7"/>
      <c r="T377" s="7"/>
      <c r="U377" s="139">
        <f t="shared" si="25"/>
        <v>30</v>
      </c>
      <c r="W377" s="127" t="str">
        <f t="shared" si="26"/>
        <v>135101505921</v>
      </c>
      <c r="X377" s="132">
        <f>VLOOKUP(W377,Factors!$F$4:$H$6200,3,FALSE)</f>
        <v>0.11529999999999996</v>
      </c>
      <c r="Y377" s="127" t="str">
        <f>VLOOKUP(W377,Factors!$F$4:$H$6200,2,FALSE)</f>
        <v>Customers-All</v>
      </c>
      <c r="Z377" s="129">
        <f t="shared" si="27"/>
        <v>3.4589999999999987</v>
      </c>
      <c r="AA377" s="129">
        <f t="shared" si="28"/>
        <v>26.541</v>
      </c>
      <c r="AB377" s="129">
        <f t="shared" si="29"/>
        <v>30</v>
      </c>
    </row>
    <row r="378" spans="1:62" s="131" customFormat="1" ht="15.75" thickBot="1" x14ac:dyDescent="0.3">
      <c r="A378" s="141" t="s">
        <v>943</v>
      </c>
      <c r="B378" s="4" t="s">
        <v>334</v>
      </c>
      <c r="C378" s="4" t="s">
        <v>335</v>
      </c>
      <c r="D378" s="4" t="s">
        <v>944</v>
      </c>
      <c r="E378" s="4" t="s">
        <v>945</v>
      </c>
      <c r="F378" s="4" t="s">
        <v>152</v>
      </c>
      <c r="G378" s="4" t="s">
        <v>153</v>
      </c>
      <c r="H378" s="4" t="s">
        <v>440</v>
      </c>
      <c r="I378" s="10">
        <v>16375</v>
      </c>
      <c r="J378" s="10">
        <v>-30687.5</v>
      </c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39">
        <f t="shared" si="25"/>
        <v>-14312.5</v>
      </c>
      <c r="V378" s="38"/>
      <c r="W378" s="127" t="str">
        <f t="shared" si="26"/>
        <v>135101505921</v>
      </c>
      <c r="X378" s="132">
        <f>VLOOKUP(W378,Factors!$F$4:$H$6200,3,FALSE)</f>
        <v>0.11529999999999996</v>
      </c>
      <c r="Y378" s="127" t="str">
        <f>VLOOKUP(W378,Factors!$F$4:$H$6200,2,FALSE)</f>
        <v>Customers-All</v>
      </c>
      <c r="Z378" s="129">
        <f t="shared" si="27"/>
        <v>-1650.2312499999994</v>
      </c>
      <c r="AA378" s="129">
        <f t="shared" si="28"/>
        <v>-12662.268750000001</v>
      </c>
      <c r="AB378" s="129">
        <f t="shared" si="29"/>
        <v>-14312.5</v>
      </c>
      <c r="AC378" s="134"/>
      <c r="AD378" s="134"/>
      <c r="AE378" s="134"/>
      <c r="AF378" s="134"/>
      <c r="AG378" s="134"/>
      <c r="AH378" s="134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  <c r="BD378" s="134"/>
      <c r="BE378" s="134"/>
      <c r="BF378" s="134"/>
      <c r="BG378" s="134"/>
      <c r="BH378" s="134"/>
      <c r="BI378" s="134"/>
      <c r="BJ378" s="134"/>
    </row>
    <row r="379" spans="1:62" ht="15.75" thickBot="1" x14ac:dyDescent="0.3">
      <c r="A379" s="141" t="s">
        <v>943</v>
      </c>
      <c r="B379" s="4" t="s">
        <v>334</v>
      </c>
      <c r="C379" s="4" t="s">
        <v>335</v>
      </c>
      <c r="D379" s="4" t="s">
        <v>944</v>
      </c>
      <c r="E379" s="4" t="s">
        <v>945</v>
      </c>
      <c r="F379" s="4" t="s">
        <v>156</v>
      </c>
      <c r="G379" s="4" t="s">
        <v>157</v>
      </c>
      <c r="H379" s="4" t="s">
        <v>440</v>
      </c>
      <c r="I379" s="8">
        <v>1455</v>
      </c>
      <c r="J379" s="8">
        <v>693</v>
      </c>
      <c r="K379" s="8">
        <v>315</v>
      </c>
      <c r="L379" s="7"/>
      <c r="M379" s="8">
        <v>1984</v>
      </c>
      <c r="N379" s="7"/>
      <c r="O379" s="8">
        <v>1536</v>
      </c>
      <c r="P379" s="8">
        <v>1472</v>
      </c>
      <c r="Q379" s="7"/>
      <c r="R379" s="8">
        <v>192</v>
      </c>
      <c r="S379" s="8">
        <v>192</v>
      </c>
      <c r="T379" s="7"/>
      <c r="U379" s="139">
        <f t="shared" si="25"/>
        <v>7839</v>
      </c>
      <c r="W379" s="127" t="str">
        <f t="shared" si="26"/>
        <v>135101505921</v>
      </c>
      <c r="X379" s="132">
        <f>VLOOKUP(W379,Factors!$F$4:$H$6200,3,FALSE)</f>
        <v>0.11529999999999996</v>
      </c>
      <c r="Y379" s="127" t="str">
        <f>VLOOKUP(W379,Factors!$F$4:$H$6200,2,FALSE)</f>
        <v>Customers-All</v>
      </c>
      <c r="Z379" s="129">
        <f t="shared" si="27"/>
        <v>903.83669999999972</v>
      </c>
      <c r="AA379" s="129">
        <f t="shared" si="28"/>
        <v>6935.1633000000002</v>
      </c>
      <c r="AB379" s="129">
        <f t="shared" si="29"/>
        <v>7839</v>
      </c>
    </row>
    <row r="380" spans="1:62" ht="15.75" thickBot="1" x14ac:dyDescent="0.3">
      <c r="A380" s="141" t="s">
        <v>943</v>
      </c>
      <c r="B380" s="4" t="s">
        <v>334</v>
      </c>
      <c r="C380" s="4" t="s">
        <v>335</v>
      </c>
      <c r="D380" s="4" t="s">
        <v>944</v>
      </c>
      <c r="E380" s="4" t="s">
        <v>945</v>
      </c>
      <c r="F380" s="4" t="s">
        <v>106</v>
      </c>
      <c r="G380" s="4" t="s">
        <v>107</v>
      </c>
      <c r="H380" s="4" t="s">
        <v>440</v>
      </c>
      <c r="I380" s="10">
        <v>76.12</v>
      </c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39">
        <f t="shared" si="25"/>
        <v>76.12</v>
      </c>
      <c r="W380" s="127" t="str">
        <f t="shared" si="26"/>
        <v>135101505921</v>
      </c>
      <c r="X380" s="132">
        <f>VLOOKUP(W380,Factors!$F$4:$H$6200,3,FALSE)</f>
        <v>0.11529999999999996</v>
      </c>
      <c r="Y380" s="127" t="str">
        <f>VLOOKUP(W380,Factors!$F$4:$H$6200,2,FALSE)</f>
        <v>Customers-All</v>
      </c>
      <c r="Z380" s="129">
        <f t="shared" si="27"/>
        <v>8.7766359999999981</v>
      </c>
      <c r="AA380" s="129">
        <f t="shared" si="28"/>
        <v>67.343364000000008</v>
      </c>
      <c r="AB380" s="129">
        <f t="shared" si="29"/>
        <v>76.12</v>
      </c>
    </row>
    <row r="381" spans="1:62" ht="15.75" thickBot="1" x14ac:dyDescent="0.3">
      <c r="A381" s="141" t="s">
        <v>943</v>
      </c>
      <c r="B381" s="4" t="s">
        <v>334</v>
      </c>
      <c r="C381" s="4" t="s">
        <v>335</v>
      </c>
      <c r="D381" s="4" t="s">
        <v>944</v>
      </c>
      <c r="E381" s="4" t="s">
        <v>945</v>
      </c>
      <c r="F381" s="4" t="s">
        <v>160</v>
      </c>
      <c r="G381" s="4" t="s">
        <v>161</v>
      </c>
      <c r="H381" s="4" t="s">
        <v>440</v>
      </c>
      <c r="I381" s="7"/>
      <c r="J381" s="7"/>
      <c r="K381" s="8">
        <v>24.98</v>
      </c>
      <c r="L381" s="7"/>
      <c r="M381" s="7"/>
      <c r="N381" s="7"/>
      <c r="O381" s="7"/>
      <c r="P381" s="7"/>
      <c r="Q381" s="7"/>
      <c r="R381" s="8">
        <v>42.21</v>
      </c>
      <c r="S381" s="7"/>
      <c r="T381" s="7"/>
      <c r="U381" s="139">
        <f t="shared" si="25"/>
        <v>67.19</v>
      </c>
      <c r="W381" s="127" t="str">
        <f t="shared" si="26"/>
        <v>135101505921</v>
      </c>
      <c r="X381" s="132">
        <f>VLOOKUP(W381,Factors!$F$4:$H$6200,3,FALSE)</f>
        <v>0.11529999999999996</v>
      </c>
      <c r="Y381" s="127" t="str">
        <f>VLOOKUP(W381,Factors!$F$4:$H$6200,2,FALSE)</f>
        <v>Customers-All</v>
      </c>
      <c r="Z381" s="129">
        <f t="shared" si="27"/>
        <v>7.7470069999999973</v>
      </c>
      <c r="AA381" s="129">
        <f t="shared" si="28"/>
        <v>59.442993000000001</v>
      </c>
      <c r="AB381" s="129">
        <f t="shared" si="29"/>
        <v>67.19</v>
      </c>
    </row>
    <row r="382" spans="1:62" ht="15.75" thickBot="1" x14ac:dyDescent="0.3">
      <c r="A382" s="141" t="s">
        <v>943</v>
      </c>
      <c r="B382" s="4" t="s">
        <v>334</v>
      </c>
      <c r="C382" s="4" t="s">
        <v>335</v>
      </c>
      <c r="D382" s="4" t="s">
        <v>944</v>
      </c>
      <c r="E382" s="4" t="s">
        <v>945</v>
      </c>
      <c r="F382" s="4" t="s">
        <v>84</v>
      </c>
      <c r="G382" s="4" t="s">
        <v>85</v>
      </c>
      <c r="H382" s="4" t="s">
        <v>440</v>
      </c>
      <c r="I382" s="11"/>
      <c r="J382" s="11"/>
      <c r="K382" s="10">
        <v>395.75</v>
      </c>
      <c r="L382" s="10">
        <v>-395.75</v>
      </c>
      <c r="M382" s="10">
        <v>50.13</v>
      </c>
      <c r="N382" s="11"/>
      <c r="O382" s="11"/>
      <c r="P382" s="11"/>
      <c r="Q382" s="11"/>
      <c r="R382" s="11"/>
      <c r="S382" s="11"/>
      <c r="T382" s="11"/>
      <c r="U382" s="139">
        <f t="shared" si="25"/>
        <v>50.13</v>
      </c>
      <c r="W382" s="127" t="str">
        <f t="shared" si="26"/>
        <v>135101505921</v>
      </c>
      <c r="X382" s="132">
        <f>VLOOKUP(W382,Factors!$F$4:$H$6200,3,FALSE)</f>
        <v>0.11529999999999996</v>
      </c>
      <c r="Y382" s="127" t="str">
        <f>VLOOKUP(W382,Factors!$F$4:$H$6200,2,FALSE)</f>
        <v>Customers-All</v>
      </c>
      <c r="Z382" s="129">
        <f t="shared" si="27"/>
        <v>5.7799889999999978</v>
      </c>
      <c r="AA382" s="129">
        <f t="shared" si="28"/>
        <v>44.350011000000002</v>
      </c>
      <c r="AB382" s="129">
        <f t="shared" si="29"/>
        <v>50.13</v>
      </c>
    </row>
    <row r="383" spans="1:62" ht="15.75" thickBot="1" x14ac:dyDescent="0.3">
      <c r="A383" s="141" t="s">
        <v>943</v>
      </c>
      <c r="B383" s="4" t="s">
        <v>334</v>
      </c>
      <c r="C383" s="4" t="s">
        <v>335</v>
      </c>
      <c r="D383" s="4" t="s">
        <v>944</v>
      </c>
      <c r="E383" s="4" t="s">
        <v>945</v>
      </c>
      <c r="F383" s="4" t="s">
        <v>42</v>
      </c>
      <c r="G383" s="4" t="s">
        <v>43</v>
      </c>
      <c r="H383" s="4" t="s">
        <v>440</v>
      </c>
      <c r="I383" s="7"/>
      <c r="J383" s="7"/>
      <c r="K383" s="7"/>
      <c r="L383" s="7"/>
      <c r="M383" s="8">
        <v>255.48</v>
      </c>
      <c r="N383" s="7"/>
      <c r="O383" s="7"/>
      <c r="P383" s="7"/>
      <c r="Q383" s="7"/>
      <c r="R383" s="7"/>
      <c r="S383" s="7"/>
      <c r="T383" s="7"/>
      <c r="U383" s="139">
        <f t="shared" si="25"/>
        <v>255.48</v>
      </c>
      <c r="W383" s="127" t="str">
        <f t="shared" si="26"/>
        <v>135101505921</v>
      </c>
      <c r="X383" s="132">
        <f>VLOOKUP(W383,Factors!$F$4:$H$6200,3,FALSE)</f>
        <v>0.11529999999999996</v>
      </c>
      <c r="Y383" s="127" t="str">
        <f>VLOOKUP(W383,Factors!$F$4:$H$6200,2,FALSE)</f>
        <v>Customers-All</v>
      </c>
      <c r="Z383" s="129">
        <f t="shared" si="27"/>
        <v>29.45684399999999</v>
      </c>
      <c r="AA383" s="129">
        <f t="shared" si="28"/>
        <v>226.023156</v>
      </c>
      <c r="AB383" s="129">
        <f t="shared" si="29"/>
        <v>255.48</v>
      </c>
    </row>
    <row r="384" spans="1:62" ht="15.75" thickBot="1" x14ac:dyDescent="0.3">
      <c r="A384" s="141" t="s">
        <v>943</v>
      </c>
      <c r="B384" s="4" t="s">
        <v>334</v>
      </c>
      <c r="C384" s="4" t="s">
        <v>335</v>
      </c>
      <c r="D384" s="4" t="s">
        <v>1133</v>
      </c>
      <c r="E384" s="4" t="s">
        <v>1134</v>
      </c>
      <c r="F384" s="4" t="s">
        <v>168</v>
      </c>
      <c r="G384" s="4" t="s">
        <v>169</v>
      </c>
      <c r="H384" s="4" t="s">
        <v>1135</v>
      </c>
      <c r="I384" s="11"/>
      <c r="J384" s="11"/>
      <c r="K384" s="11"/>
      <c r="L384" s="11"/>
      <c r="M384" s="11"/>
      <c r="N384" s="11"/>
      <c r="O384" s="11"/>
      <c r="P384" s="11"/>
      <c r="Q384" s="10">
        <v>170</v>
      </c>
      <c r="R384" s="11"/>
      <c r="S384" s="11"/>
      <c r="T384" s="11"/>
      <c r="U384" s="139">
        <f t="shared" si="25"/>
        <v>170</v>
      </c>
      <c r="W384" s="127" t="str">
        <f t="shared" si="26"/>
        <v>135101560921</v>
      </c>
      <c r="X384" s="132">
        <f>VLOOKUP(W384,Factors!$F$4:$H$6200,3,FALSE)</f>
        <v>0.11529999999999996</v>
      </c>
      <c r="Y384" s="127" t="str">
        <f>VLOOKUP(W384,Factors!$F$4:$H$6200,2,FALSE)</f>
        <v>customers-all</v>
      </c>
      <c r="Z384" s="129">
        <f t="shared" si="27"/>
        <v>19.600999999999992</v>
      </c>
      <c r="AA384" s="129">
        <f t="shared" si="28"/>
        <v>150.399</v>
      </c>
      <c r="AB384" s="129">
        <f t="shared" si="29"/>
        <v>170</v>
      </c>
    </row>
    <row r="385" spans="1:62" ht="15.75" thickBot="1" x14ac:dyDescent="0.3">
      <c r="A385" s="141" t="s">
        <v>943</v>
      </c>
      <c r="B385" s="4" t="s">
        <v>334</v>
      </c>
      <c r="C385" s="4" t="s">
        <v>335</v>
      </c>
      <c r="D385" s="4" t="s">
        <v>978</v>
      </c>
      <c r="E385" s="4" t="s">
        <v>979</v>
      </c>
      <c r="F385" s="4" t="s">
        <v>336</v>
      </c>
      <c r="G385" s="4" t="s">
        <v>337</v>
      </c>
      <c r="H385" s="4" t="s">
        <v>980</v>
      </c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8">
        <v>171</v>
      </c>
      <c r="U385" s="139">
        <f t="shared" si="25"/>
        <v>171</v>
      </c>
      <c r="W385" s="127" t="str">
        <f t="shared" si="26"/>
        <v>135101592921</v>
      </c>
      <c r="X385" s="132">
        <f>VLOOKUP(W385,Factors!$F$4:$H$6200,3,FALSE)</f>
        <v>0.11529999999999996</v>
      </c>
      <c r="Y385" s="127" t="str">
        <f>VLOOKUP(W385,Factors!$F$4:$H$6200,2,FALSE)</f>
        <v>customers-all</v>
      </c>
      <c r="Z385" s="129">
        <f t="shared" si="27"/>
        <v>19.716299999999993</v>
      </c>
      <c r="AA385" s="129">
        <f t="shared" si="28"/>
        <v>151.28370000000001</v>
      </c>
      <c r="AB385" s="129">
        <f t="shared" si="29"/>
        <v>171</v>
      </c>
    </row>
    <row r="386" spans="1:62" ht="15.75" thickBot="1" x14ac:dyDescent="0.3">
      <c r="A386" s="141" t="s">
        <v>943</v>
      </c>
      <c r="B386" s="4" t="s">
        <v>461</v>
      </c>
      <c r="C386" s="4" t="s">
        <v>462</v>
      </c>
      <c r="D386" s="4" t="s">
        <v>944</v>
      </c>
      <c r="E386" s="4" t="s">
        <v>945</v>
      </c>
      <c r="F386" s="4" t="s">
        <v>112</v>
      </c>
      <c r="G386" s="4" t="s">
        <v>113</v>
      </c>
      <c r="H386" s="4" t="s">
        <v>440</v>
      </c>
      <c r="I386" s="8">
        <v>11999.89</v>
      </c>
      <c r="J386" s="8">
        <v>12075.58</v>
      </c>
      <c r="K386" s="8">
        <v>12170.8</v>
      </c>
      <c r="L386" s="8">
        <v>12170.67</v>
      </c>
      <c r="M386" s="8">
        <v>12170.79</v>
      </c>
      <c r="N386" s="8">
        <v>12299.83</v>
      </c>
      <c r="O386" s="8">
        <v>11554.48</v>
      </c>
      <c r="P386" s="8">
        <v>11554.5</v>
      </c>
      <c r="Q386" s="8">
        <v>11554.46</v>
      </c>
      <c r="R386" s="8">
        <v>11554.49</v>
      </c>
      <c r="S386" s="8">
        <v>11554.48</v>
      </c>
      <c r="T386" s="8">
        <v>11554.45</v>
      </c>
      <c r="U386" s="139">
        <f t="shared" si="25"/>
        <v>142214.42000000001</v>
      </c>
      <c r="W386" s="127" t="str">
        <f t="shared" si="26"/>
        <v>135251505921</v>
      </c>
      <c r="X386" s="132">
        <f>VLOOKUP(W386,Factors!$F$4:$H$6200,3,FALSE)</f>
        <v>0.11529999999999996</v>
      </c>
      <c r="Y386" s="127" t="str">
        <f>VLOOKUP(W386,Factors!$F$4:$H$6200,2,FALSE)</f>
        <v>customers-all</v>
      </c>
      <c r="Z386" s="129">
        <f t="shared" si="27"/>
        <v>16397.322625999994</v>
      </c>
      <c r="AA386" s="129">
        <f t="shared" si="28"/>
        <v>125817.09737400002</v>
      </c>
      <c r="AB386" s="129">
        <f t="shared" si="29"/>
        <v>142214.42000000001</v>
      </c>
    </row>
    <row r="387" spans="1:62" ht="15.75" thickBot="1" x14ac:dyDescent="0.3">
      <c r="A387" s="141" t="s">
        <v>943</v>
      </c>
      <c r="B387" s="4" t="s">
        <v>461</v>
      </c>
      <c r="C387" s="4" t="s">
        <v>462</v>
      </c>
      <c r="D387" s="4" t="s">
        <v>944</v>
      </c>
      <c r="E387" s="4" t="s">
        <v>945</v>
      </c>
      <c r="F387" s="4" t="s">
        <v>128</v>
      </c>
      <c r="G387" s="4" t="s">
        <v>129</v>
      </c>
      <c r="H387" s="4" t="s">
        <v>440</v>
      </c>
      <c r="I387" s="7"/>
      <c r="J387" s="7"/>
      <c r="K387" s="7"/>
      <c r="L387" s="8">
        <v>847</v>
      </c>
      <c r="M387" s="8">
        <v>-29.35</v>
      </c>
      <c r="N387" s="7"/>
      <c r="O387" s="7"/>
      <c r="P387" s="7"/>
      <c r="Q387" s="7"/>
      <c r="R387" s="7"/>
      <c r="S387" s="7"/>
      <c r="T387" s="7"/>
      <c r="U387" s="139">
        <f t="shared" si="25"/>
        <v>817.65</v>
      </c>
      <c r="W387" s="127" t="str">
        <f t="shared" si="26"/>
        <v>135251505921</v>
      </c>
      <c r="X387" s="132">
        <f>VLOOKUP(W387,Factors!$F$4:$H$6200,3,FALSE)</f>
        <v>0.11529999999999996</v>
      </c>
      <c r="Y387" s="127" t="str">
        <f>VLOOKUP(W387,Factors!$F$4:$H$6200,2,FALSE)</f>
        <v>customers-all</v>
      </c>
      <c r="Z387" s="129">
        <f t="shared" si="27"/>
        <v>94.275044999999963</v>
      </c>
      <c r="AA387" s="129">
        <f t="shared" si="28"/>
        <v>723.374955</v>
      </c>
      <c r="AB387" s="129">
        <f t="shared" si="29"/>
        <v>817.65</v>
      </c>
    </row>
    <row r="388" spans="1:62" ht="15.75" thickBot="1" x14ac:dyDescent="0.3">
      <c r="A388" s="141" t="s">
        <v>943</v>
      </c>
      <c r="B388" s="4" t="s">
        <v>461</v>
      </c>
      <c r="C388" s="4" t="s">
        <v>462</v>
      </c>
      <c r="D388" s="4" t="s">
        <v>944</v>
      </c>
      <c r="E388" s="4" t="s">
        <v>945</v>
      </c>
      <c r="F388" s="4" t="s">
        <v>132</v>
      </c>
      <c r="G388" s="4" t="s">
        <v>133</v>
      </c>
      <c r="H388" s="4" t="s">
        <v>440</v>
      </c>
      <c r="I388" s="10">
        <v>371.2</v>
      </c>
      <c r="J388" s="10">
        <v>110.2</v>
      </c>
      <c r="K388" s="10">
        <v>578.26</v>
      </c>
      <c r="L388" s="11"/>
      <c r="M388" s="10">
        <v>389.08</v>
      </c>
      <c r="N388" s="11"/>
      <c r="O388" s="11"/>
      <c r="P388" s="11"/>
      <c r="Q388" s="11"/>
      <c r="R388" s="11"/>
      <c r="S388" s="11"/>
      <c r="T388" s="11"/>
      <c r="U388" s="139">
        <f t="shared" si="25"/>
        <v>1448.7399999999998</v>
      </c>
      <c r="W388" s="127" t="str">
        <f t="shared" si="26"/>
        <v>135251505921</v>
      </c>
      <c r="X388" s="132">
        <f>VLOOKUP(W388,Factors!$F$4:$H$6200,3,FALSE)</f>
        <v>0.11529999999999996</v>
      </c>
      <c r="Y388" s="127" t="str">
        <f>VLOOKUP(W388,Factors!$F$4:$H$6200,2,FALSE)</f>
        <v>customers-all</v>
      </c>
      <c r="Z388" s="129">
        <f t="shared" si="27"/>
        <v>167.03972199999993</v>
      </c>
      <c r="AA388" s="129">
        <f t="shared" si="28"/>
        <v>1281.7002779999998</v>
      </c>
      <c r="AB388" s="129">
        <f t="shared" si="29"/>
        <v>1448.7399999999998</v>
      </c>
    </row>
    <row r="389" spans="1:62" ht="15.75" thickBot="1" x14ac:dyDescent="0.3">
      <c r="A389" s="141" t="s">
        <v>943</v>
      </c>
      <c r="B389" s="4" t="s">
        <v>461</v>
      </c>
      <c r="C389" s="4" t="s">
        <v>462</v>
      </c>
      <c r="D389" s="4" t="s">
        <v>944</v>
      </c>
      <c r="E389" s="4" t="s">
        <v>945</v>
      </c>
      <c r="F389" s="4" t="s">
        <v>254</v>
      </c>
      <c r="G389" s="4" t="s">
        <v>255</v>
      </c>
      <c r="H389" s="4" t="s">
        <v>440</v>
      </c>
      <c r="I389" s="7"/>
      <c r="J389" s="7"/>
      <c r="K389" s="7"/>
      <c r="L389" s="7"/>
      <c r="M389" s="8">
        <v>51.85</v>
      </c>
      <c r="N389" s="7"/>
      <c r="O389" s="8">
        <v>-51.85</v>
      </c>
      <c r="P389" s="7"/>
      <c r="Q389" s="7"/>
      <c r="R389" s="7"/>
      <c r="S389" s="7"/>
      <c r="T389" s="7"/>
      <c r="U389" s="139">
        <f t="shared" si="25"/>
        <v>0</v>
      </c>
      <c r="W389" s="127" t="str">
        <f t="shared" si="26"/>
        <v>135251505921</v>
      </c>
      <c r="X389" s="132">
        <f>VLOOKUP(W389,Factors!$F$4:$H$6200,3,FALSE)</f>
        <v>0.11529999999999996</v>
      </c>
      <c r="Y389" s="127" t="str">
        <f>VLOOKUP(W389,Factors!$F$4:$H$6200,2,FALSE)</f>
        <v>customers-all</v>
      </c>
      <c r="Z389" s="129">
        <f t="shared" si="27"/>
        <v>0</v>
      </c>
      <c r="AA389" s="129">
        <f t="shared" si="28"/>
        <v>0</v>
      </c>
      <c r="AB389" s="129">
        <f t="shared" si="29"/>
        <v>0</v>
      </c>
    </row>
    <row r="390" spans="1:62" s="131" customFormat="1" ht="15.75" thickBot="1" x14ac:dyDescent="0.3">
      <c r="A390" s="141" t="s">
        <v>943</v>
      </c>
      <c r="B390" s="4" t="s">
        <v>461</v>
      </c>
      <c r="C390" s="4" t="s">
        <v>462</v>
      </c>
      <c r="D390" s="4" t="s">
        <v>944</v>
      </c>
      <c r="E390" s="4" t="s">
        <v>945</v>
      </c>
      <c r="F390" s="4" t="s">
        <v>98</v>
      </c>
      <c r="G390" s="4" t="s">
        <v>99</v>
      </c>
      <c r="H390" s="4" t="s">
        <v>440</v>
      </c>
      <c r="I390" s="10">
        <v>1515.61</v>
      </c>
      <c r="J390" s="11"/>
      <c r="K390" s="10">
        <v>16.14</v>
      </c>
      <c r="L390" s="11"/>
      <c r="M390" s="11"/>
      <c r="N390" s="11"/>
      <c r="O390" s="11"/>
      <c r="P390" s="11"/>
      <c r="Q390" s="10">
        <v>49.4</v>
      </c>
      <c r="R390" s="11"/>
      <c r="S390" s="11"/>
      <c r="T390" s="10">
        <v>23.04</v>
      </c>
      <c r="U390" s="139">
        <f t="shared" si="25"/>
        <v>1604.19</v>
      </c>
      <c r="V390" s="38"/>
      <c r="W390" s="127" t="str">
        <f t="shared" si="26"/>
        <v>135251505921</v>
      </c>
      <c r="X390" s="132">
        <f>VLOOKUP(W390,Factors!$F$4:$H$6200,3,FALSE)</f>
        <v>0.11529999999999996</v>
      </c>
      <c r="Y390" s="127" t="str">
        <f>VLOOKUP(W390,Factors!$F$4:$H$6200,2,FALSE)</f>
        <v>customers-all</v>
      </c>
      <c r="Z390" s="129">
        <f t="shared" si="27"/>
        <v>184.96310699999995</v>
      </c>
      <c r="AA390" s="129">
        <f t="shared" si="28"/>
        <v>1419.226893</v>
      </c>
      <c r="AB390" s="129">
        <f t="shared" si="29"/>
        <v>1604.19</v>
      </c>
      <c r="AC390" s="134"/>
      <c r="AD390" s="134"/>
      <c r="AE390" s="134"/>
      <c r="AF390" s="134"/>
      <c r="AG390" s="134"/>
      <c r="AH390" s="134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  <c r="AX390" s="134"/>
      <c r="AY390" s="134"/>
      <c r="AZ390" s="134"/>
      <c r="BA390" s="134"/>
      <c r="BB390" s="134"/>
      <c r="BC390" s="134"/>
      <c r="BD390" s="134"/>
      <c r="BE390" s="134"/>
      <c r="BF390" s="134"/>
      <c r="BG390" s="134"/>
      <c r="BH390" s="134"/>
      <c r="BI390" s="134"/>
      <c r="BJ390" s="134"/>
    </row>
    <row r="391" spans="1:62" ht="15.75" thickBot="1" x14ac:dyDescent="0.3">
      <c r="A391" s="141" t="s">
        <v>943</v>
      </c>
      <c r="B391" s="4" t="s">
        <v>461</v>
      </c>
      <c r="C391" s="4" t="s">
        <v>462</v>
      </c>
      <c r="D391" s="4" t="s">
        <v>944</v>
      </c>
      <c r="E391" s="4" t="s">
        <v>945</v>
      </c>
      <c r="F391" s="4" t="s">
        <v>102</v>
      </c>
      <c r="G391" s="4" t="s">
        <v>103</v>
      </c>
      <c r="H391" s="4" t="s">
        <v>440</v>
      </c>
      <c r="I391" s="8">
        <v>101.51</v>
      </c>
      <c r="J391" s="8">
        <v>75.47</v>
      </c>
      <c r="K391" s="8">
        <v>180.02</v>
      </c>
      <c r="L391" s="8">
        <v>91.4</v>
      </c>
      <c r="M391" s="8">
        <v>61.22</v>
      </c>
      <c r="N391" s="8">
        <v>25.96</v>
      </c>
      <c r="O391" s="7"/>
      <c r="P391" s="8">
        <v>32.99</v>
      </c>
      <c r="Q391" s="8">
        <v>351.59</v>
      </c>
      <c r="R391" s="7"/>
      <c r="S391" s="7"/>
      <c r="T391" s="7"/>
      <c r="U391" s="139">
        <f t="shared" ref="U391:U454" si="30">SUM(I391:T391)</f>
        <v>920.16000000000008</v>
      </c>
      <c r="W391" s="127" t="str">
        <f t="shared" ref="W391:W454" si="31">CONCATENATE(B391,RIGHT(D391,4),A391)</f>
        <v>135251505921</v>
      </c>
      <c r="X391" s="132">
        <f>VLOOKUP(W391,Factors!$F$4:$H$6200,3,FALSE)</f>
        <v>0.11529999999999996</v>
      </c>
      <c r="Y391" s="127" t="str">
        <f>VLOOKUP(W391,Factors!$F$4:$H$6200,2,FALSE)</f>
        <v>customers-all</v>
      </c>
      <c r="Z391" s="129">
        <f t="shared" ref="Z391:Z454" si="32">U391*X391</f>
        <v>106.09444799999997</v>
      </c>
      <c r="AA391" s="129">
        <f t="shared" ref="AA391:AA454" si="33">U391-Z391</f>
        <v>814.06555200000014</v>
      </c>
      <c r="AB391" s="129">
        <f t="shared" ref="AB391:AB454" si="34">Z391+AA391</f>
        <v>920.16000000000008</v>
      </c>
    </row>
    <row r="392" spans="1:62" ht="15.75" thickBot="1" x14ac:dyDescent="0.3">
      <c r="A392" s="141" t="s">
        <v>943</v>
      </c>
      <c r="B392" s="4" t="s">
        <v>461</v>
      </c>
      <c r="C392" s="4" t="s">
        <v>462</v>
      </c>
      <c r="D392" s="4" t="s">
        <v>944</v>
      </c>
      <c r="E392" s="4" t="s">
        <v>945</v>
      </c>
      <c r="F392" s="4" t="s">
        <v>116</v>
      </c>
      <c r="G392" s="4" t="s">
        <v>117</v>
      </c>
      <c r="H392" s="4" t="s">
        <v>440</v>
      </c>
      <c r="I392" s="10">
        <v>317.31</v>
      </c>
      <c r="J392" s="10">
        <v>118.48</v>
      </c>
      <c r="K392" s="10">
        <v>102.36</v>
      </c>
      <c r="L392" s="10">
        <v>241.35</v>
      </c>
      <c r="M392" s="10">
        <v>104.05</v>
      </c>
      <c r="N392" s="10">
        <v>63.8</v>
      </c>
      <c r="O392" s="11"/>
      <c r="P392" s="11"/>
      <c r="Q392" s="11"/>
      <c r="R392" s="11"/>
      <c r="S392" s="11"/>
      <c r="T392" s="11"/>
      <c r="U392" s="139">
        <f t="shared" si="30"/>
        <v>947.34999999999991</v>
      </c>
      <c r="W392" s="127" t="str">
        <f t="shared" si="31"/>
        <v>135251505921</v>
      </c>
      <c r="X392" s="132">
        <f>VLOOKUP(W392,Factors!$F$4:$H$6200,3,FALSE)</f>
        <v>0.11529999999999996</v>
      </c>
      <c r="Y392" s="127" t="str">
        <f>VLOOKUP(W392,Factors!$F$4:$H$6200,2,FALSE)</f>
        <v>customers-all</v>
      </c>
      <c r="Z392" s="129">
        <f t="shared" si="32"/>
        <v>109.22945499999994</v>
      </c>
      <c r="AA392" s="129">
        <f t="shared" si="33"/>
        <v>838.12054499999999</v>
      </c>
      <c r="AB392" s="129">
        <f t="shared" si="34"/>
        <v>947.34999999999991</v>
      </c>
    </row>
    <row r="393" spans="1:62" s="131" customFormat="1" ht="15.75" thickBot="1" x14ac:dyDescent="0.3">
      <c r="A393" s="141" t="s">
        <v>943</v>
      </c>
      <c r="B393" s="4" t="s">
        <v>461</v>
      </c>
      <c r="C393" s="4" t="s">
        <v>462</v>
      </c>
      <c r="D393" s="4" t="s">
        <v>944</v>
      </c>
      <c r="E393" s="4" t="s">
        <v>945</v>
      </c>
      <c r="F393" s="4" t="s">
        <v>82</v>
      </c>
      <c r="G393" s="4" t="s">
        <v>83</v>
      </c>
      <c r="H393" s="4" t="s">
        <v>440</v>
      </c>
      <c r="I393" s="7"/>
      <c r="J393" s="7"/>
      <c r="K393" s="8">
        <v>2.2000000000000002</v>
      </c>
      <c r="L393" s="7"/>
      <c r="M393" s="7"/>
      <c r="N393" s="7"/>
      <c r="O393" s="7"/>
      <c r="P393" s="7"/>
      <c r="Q393" s="7"/>
      <c r="R393" s="7"/>
      <c r="S393" s="7"/>
      <c r="T393" s="7"/>
      <c r="U393" s="139">
        <f t="shared" si="30"/>
        <v>2.2000000000000002</v>
      </c>
      <c r="V393" s="38"/>
      <c r="W393" s="127" t="str">
        <f t="shared" si="31"/>
        <v>135251505921</v>
      </c>
      <c r="X393" s="132">
        <f>VLOOKUP(W393,Factors!$F$4:$H$6200,3,FALSE)</f>
        <v>0.11529999999999996</v>
      </c>
      <c r="Y393" s="127" t="str">
        <f>VLOOKUP(W393,Factors!$F$4:$H$6200,2,FALSE)</f>
        <v>customers-all</v>
      </c>
      <c r="Z393" s="129">
        <f t="shared" si="32"/>
        <v>0.25365999999999994</v>
      </c>
      <c r="AA393" s="129">
        <f t="shared" si="33"/>
        <v>1.9463400000000002</v>
      </c>
      <c r="AB393" s="129">
        <f t="shared" si="34"/>
        <v>2.2000000000000002</v>
      </c>
      <c r="AC393" s="134"/>
      <c r="AD393" s="134"/>
      <c r="AE393" s="134"/>
      <c r="AF393" s="134"/>
      <c r="AG393" s="134"/>
      <c r="AH393" s="134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4"/>
      <c r="AV393" s="134"/>
      <c r="AW393" s="134"/>
      <c r="AX393" s="134"/>
      <c r="AY393" s="134"/>
      <c r="AZ393" s="134"/>
      <c r="BA393" s="134"/>
      <c r="BB393" s="134"/>
      <c r="BC393" s="134"/>
      <c r="BD393" s="134"/>
      <c r="BE393" s="134"/>
      <c r="BF393" s="134"/>
      <c r="BG393" s="134"/>
      <c r="BH393" s="134"/>
      <c r="BI393" s="134"/>
      <c r="BJ393" s="134"/>
    </row>
    <row r="394" spans="1:62" ht="15.75" thickBot="1" x14ac:dyDescent="0.3">
      <c r="A394" s="141" t="s">
        <v>943</v>
      </c>
      <c r="B394" s="4" t="s">
        <v>461</v>
      </c>
      <c r="C394" s="4" t="s">
        <v>462</v>
      </c>
      <c r="D394" s="4" t="s">
        <v>944</v>
      </c>
      <c r="E394" s="4" t="s">
        <v>945</v>
      </c>
      <c r="F394" s="4" t="s">
        <v>84</v>
      </c>
      <c r="G394" s="4" t="s">
        <v>85</v>
      </c>
      <c r="H394" s="4" t="s">
        <v>440</v>
      </c>
      <c r="I394" s="10">
        <v>147.08000000000001</v>
      </c>
      <c r="J394" s="10">
        <v>443.07</v>
      </c>
      <c r="K394" s="10">
        <v>366.97</v>
      </c>
      <c r="L394" s="10">
        <v>153.61000000000001</v>
      </c>
      <c r="M394" s="10">
        <v>468.27</v>
      </c>
      <c r="N394" s="10">
        <v>280.94</v>
      </c>
      <c r="O394" s="11"/>
      <c r="P394" s="11"/>
      <c r="Q394" s="11"/>
      <c r="R394" s="11"/>
      <c r="S394" s="11"/>
      <c r="T394" s="11"/>
      <c r="U394" s="139">
        <f t="shared" si="30"/>
        <v>1859.94</v>
      </c>
      <c r="W394" s="127" t="str">
        <f t="shared" si="31"/>
        <v>135251505921</v>
      </c>
      <c r="X394" s="132">
        <f>VLOOKUP(W394,Factors!$F$4:$H$6200,3,FALSE)</f>
        <v>0.11529999999999996</v>
      </c>
      <c r="Y394" s="127" t="str">
        <f>VLOOKUP(W394,Factors!$F$4:$H$6200,2,FALSE)</f>
        <v>customers-all</v>
      </c>
      <c r="Z394" s="129">
        <f t="shared" si="32"/>
        <v>214.45108199999993</v>
      </c>
      <c r="AA394" s="129">
        <f t="shared" si="33"/>
        <v>1645.488918</v>
      </c>
      <c r="AB394" s="129">
        <f t="shared" si="34"/>
        <v>1859.94</v>
      </c>
    </row>
    <row r="395" spans="1:62" ht="15.75" thickBot="1" x14ac:dyDescent="0.3">
      <c r="A395" s="141" t="s">
        <v>943</v>
      </c>
      <c r="B395" s="4" t="s">
        <v>461</v>
      </c>
      <c r="C395" s="4" t="s">
        <v>462</v>
      </c>
      <c r="D395" s="4" t="s">
        <v>944</v>
      </c>
      <c r="E395" s="4" t="s">
        <v>945</v>
      </c>
      <c r="F395" s="4" t="s">
        <v>162</v>
      </c>
      <c r="G395" s="4" t="s">
        <v>163</v>
      </c>
      <c r="H395" s="4" t="s">
        <v>440</v>
      </c>
      <c r="I395" s="7"/>
      <c r="J395" s="7"/>
      <c r="K395" s="7"/>
      <c r="L395" s="7"/>
      <c r="M395" s="8">
        <v>207.27</v>
      </c>
      <c r="N395" s="7"/>
      <c r="O395" s="7"/>
      <c r="P395" s="7"/>
      <c r="Q395" s="7"/>
      <c r="R395" s="7"/>
      <c r="S395" s="7"/>
      <c r="T395" s="7"/>
      <c r="U395" s="139">
        <f t="shared" si="30"/>
        <v>207.27</v>
      </c>
      <c r="W395" s="127" t="str">
        <f t="shared" si="31"/>
        <v>135251505921</v>
      </c>
      <c r="X395" s="132">
        <f>VLOOKUP(W395,Factors!$F$4:$H$6200,3,FALSE)</f>
        <v>0.11529999999999996</v>
      </c>
      <c r="Y395" s="127" t="str">
        <f>VLOOKUP(W395,Factors!$F$4:$H$6200,2,FALSE)</f>
        <v>customers-all</v>
      </c>
      <c r="Z395" s="129">
        <f t="shared" si="32"/>
        <v>23.898230999999992</v>
      </c>
      <c r="AA395" s="129">
        <f t="shared" si="33"/>
        <v>183.37176900000003</v>
      </c>
      <c r="AB395" s="129">
        <f t="shared" si="34"/>
        <v>207.27</v>
      </c>
    </row>
    <row r="396" spans="1:62" ht="15.75" thickBot="1" x14ac:dyDescent="0.3">
      <c r="A396" s="141" t="s">
        <v>943</v>
      </c>
      <c r="B396" s="4" t="s">
        <v>461</v>
      </c>
      <c r="C396" s="4" t="s">
        <v>462</v>
      </c>
      <c r="D396" s="4" t="s">
        <v>944</v>
      </c>
      <c r="E396" s="4" t="s">
        <v>945</v>
      </c>
      <c r="F396" s="4" t="s">
        <v>164</v>
      </c>
      <c r="G396" s="4" t="s">
        <v>165</v>
      </c>
      <c r="H396" s="4" t="s">
        <v>440</v>
      </c>
      <c r="I396" s="10">
        <v>1521.32</v>
      </c>
      <c r="J396" s="10">
        <v>1087.8</v>
      </c>
      <c r="K396" s="11"/>
      <c r="L396" s="11"/>
      <c r="M396" s="10">
        <v>1064.83</v>
      </c>
      <c r="N396" s="11"/>
      <c r="O396" s="10">
        <v>-500</v>
      </c>
      <c r="P396" s="11"/>
      <c r="Q396" s="11"/>
      <c r="R396" s="11"/>
      <c r="S396" s="11"/>
      <c r="T396" s="11"/>
      <c r="U396" s="139">
        <f t="shared" si="30"/>
        <v>3173.95</v>
      </c>
      <c r="W396" s="127" t="str">
        <f t="shared" si="31"/>
        <v>135251505921</v>
      </c>
      <c r="X396" s="132">
        <f>VLOOKUP(W396,Factors!$F$4:$H$6200,3,FALSE)</f>
        <v>0.11529999999999996</v>
      </c>
      <c r="Y396" s="127" t="str">
        <f>VLOOKUP(W396,Factors!$F$4:$H$6200,2,FALSE)</f>
        <v>customers-all</v>
      </c>
      <c r="Z396" s="129">
        <f t="shared" si="32"/>
        <v>365.95643499999983</v>
      </c>
      <c r="AA396" s="129">
        <f t="shared" si="33"/>
        <v>2807.9935649999998</v>
      </c>
      <c r="AB396" s="129">
        <f t="shared" si="34"/>
        <v>3173.95</v>
      </c>
    </row>
    <row r="397" spans="1:62" ht="15.75" thickBot="1" x14ac:dyDescent="0.3">
      <c r="A397" s="141" t="s">
        <v>943</v>
      </c>
      <c r="B397" s="4" t="s">
        <v>461</v>
      </c>
      <c r="C397" s="4" t="s">
        <v>462</v>
      </c>
      <c r="D397" s="4" t="s">
        <v>944</v>
      </c>
      <c r="E397" s="4" t="s">
        <v>945</v>
      </c>
      <c r="F397" s="4" t="s">
        <v>86</v>
      </c>
      <c r="G397" s="4" t="s">
        <v>87</v>
      </c>
      <c r="H397" s="4" t="s">
        <v>440</v>
      </c>
      <c r="I397" s="7"/>
      <c r="J397" s="7"/>
      <c r="K397" s="7"/>
      <c r="L397" s="7"/>
      <c r="M397" s="8">
        <v>260.20999999999998</v>
      </c>
      <c r="N397" s="7"/>
      <c r="O397" s="7"/>
      <c r="P397" s="7"/>
      <c r="Q397" s="7"/>
      <c r="R397" s="7"/>
      <c r="S397" s="7"/>
      <c r="T397" s="7"/>
      <c r="U397" s="139">
        <f t="shared" si="30"/>
        <v>260.20999999999998</v>
      </c>
      <c r="W397" s="127" t="str">
        <f t="shared" si="31"/>
        <v>135251505921</v>
      </c>
      <c r="X397" s="132">
        <f>VLOOKUP(W397,Factors!$F$4:$H$6200,3,FALSE)</f>
        <v>0.11529999999999996</v>
      </c>
      <c r="Y397" s="127" t="str">
        <f>VLOOKUP(W397,Factors!$F$4:$H$6200,2,FALSE)</f>
        <v>customers-all</v>
      </c>
      <c r="Z397" s="129">
        <f t="shared" si="32"/>
        <v>30.002212999999987</v>
      </c>
      <c r="AA397" s="129">
        <f t="shared" si="33"/>
        <v>230.207787</v>
      </c>
      <c r="AB397" s="129">
        <f t="shared" si="34"/>
        <v>260.20999999999998</v>
      </c>
    </row>
    <row r="398" spans="1:62" ht="15.75" thickBot="1" x14ac:dyDescent="0.3">
      <c r="A398" s="141" t="s">
        <v>943</v>
      </c>
      <c r="B398" s="4" t="s">
        <v>461</v>
      </c>
      <c r="C398" s="4" t="s">
        <v>462</v>
      </c>
      <c r="D398" s="4" t="s">
        <v>944</v>
      </c>
      <c r="E398" s="4" t="s">
        <v>945</v>
      </c>
      <c r="F398" s="4" t="s">
        <v>166</v>
      </c>
      <c r="G398" s="4" t="s">
        <v>167</v>
      </c>
      <c r="H398" s="4" t="s">
        <v>440</v>
      </c>
      <c r="I398" s="11"/>
      <c r="J398" s="11"/>
      <c r="K398" s="10">
        <v>759.8</v>
      </c>
      <c r="L398" s="11"/>
      <c r="M398" s="11"/>
      <c r="N398" s="11"/>
      <c r="O398" s="11"/>
      <c r="P398" s="11"/>
      <c r="Q398" s="11"/>
      <c r="R398" s="11"/>
      <c r="S398" s="11"/>
      <c r="T398" s="11"/>
      <c r="U398" s="139">
        <f t="shared" si="30"/>
        <v>759.8</v>
      </c>
      <c r="W398" s="127" t="str">
        <f t="shared" si="31"/>
        <v>135251505921</v>
      </c>
      <c r="X398" s="132">
        <f>VLOOKUP(W398,Factors!$F$4:$H$6200,3,FALSE)</f>
        <v>0.11529999999999996</v>
      </c>
      <c r="Y398" s="127" t="str">
        <f>VLOOKUP(W398,Factors!$F$4:$H$6200,2,FALSE)</f>
        <v>customers-all</v>
      </c>
      <c r="Z398" s="129">
        <f t="shared" si="32"/>
        <v>87.604939999999957</v>
      </c>
      <c r="AA398" s="129">
        <f t="shared" si="33"/>
        <v>672.19506000000001</v>
      </c>
      <c r="AB398" s="129">
        <f t="shared" si="34"/>
        <v>759.8</v>
      </c>
    </row>
    <row r="399" spans="1:62" ht="15.75" thickBot="1" x14ac:dyDescent="0.3">
      <c r="A399" s="141" t="s">
        <v>943</v>
      </c>
      <c r="B399" s="4" t="s">
        <v>461</v>
      </c>
      <c r="C399" s="4" t="s">
        <v>462</v>
      </c>
      <c r="D399" s="4" t="s">
        <v>944</v>
      </c>
      <c r="E399" s="4" t="s">
        <v>945</v>
      </c>
      <c r="F399" s="4" t="s">
        <v>168</v>
      </c>
      <c r="G399" s="4" t="s">
        <v>169</v>
      </c>
      <c r="H399" s="4" t="s">
        <v>440</v>
      </c>
      <c r="I399" s="7"/>
      <c r="J399" s="7"/>
      <c r="K399" s="8">
        <v>203.49</v>
      </c>
      <c r="L399" s="7"/>
      <c r="M399" s="7"/>
      <c r="N399" s="7"/>
      <c r="O399" s="7"/>
      <c r="P399" s="7"/>
      <c r="Q399" s="7"/>
      <c r="R399" s="7"/>
      <c r="S399" s="7"/>
      <c r="T399" s="7"/>
      <c r="U399" s="139">
        <f t="shared" si="30"/>
        <v>203.49</v>
      </c>
      <c r="W399" s="127" t="str">
        <f t="shared" si="31"/>
        <v>135251505921</v>
      </c>
      <c r="X399" s="132">
        <f>VLOOKUP(W399,Factors!$F$4:$H$6200,3,FALSE)</f>
        <v>0.11529999999999996</v>
      </c>
      <c r="Y399" s="127" t="str">
        <f>VLOOKUP(W399,Factors!$F$4:$H$6200,2,FALSE)</f>
        <v>customers-all</v>
      </c>
      <c r="Z399" s="129">
        <f t="shared" si="32"/>
        <v>23.462396999999992</v>
      </c>
      <c r="AA399" s="129">
        <f t="shared" si="33"/>
        <v>180.02760300000003</v>
      </c>
      <c r="AB399" s="129">
        <f t="shared" si="34"/>
        <v>203.49</v>
      </c>
    </row>
    <row r="400" spans="1:62" ht="15.75" thickBot="1" x14ac:dyDescent="0.3">
      <c r="A400" s="141" t="s">
        <v>943</v>
      </c>
      <c r="B400" s="4" t="s">
        <v>461</v>
      </c>
      <c r="C400" s="4" t="s">
        <v>462</v>
      </c>
      <c r="D400" s="4" t="s">
        <v>944</v>
      </c>
      <c r="E400" s="4" t="s">
        <v>945</v>
      </c>
      <c r="F400" s="4" t="s">
        <v>192</v>
      </c>
      <c r="G400" s="4" t="s">
        <v>193</v>
      </c>
      <c r="H400" s="4" t="s">
        <v>440</v>
      </c>
      <c r="I400" s="10">
        <v>-91661.87</v>
      </c>
      <c r="J400" s="10">
        <v>-71722.009999999995</v>
      </c>
      <c r="K400" s="10">
        <v>-75517.13</v>
      </c>
      <c r="L400" s="10">
        <v>-90207.92</v>
      </c>
      <c r="M400" s="10">
        <v>-77020.639999999999</v>
      </c>
      <c r="N400" s="10">
        <v>-86944.08</v>
      </c>
      <c r="O400" s="10">
        <v>-91535.62</v>
      </c>
      <c r="P400" s="10">
        <v>-78410.490000000005</v>
      </c>
      <c r="Q400" s="10">
        <v>-88782.38</v>
      </c>
      <c r="R400" s="10">
        <v>-86413.68</v>
      </c>
      <c r="S400" s="10">
        <v>-83700.960000000006</v>
      </c>
      <c r="T400" s="10">
        <v>-75692.56</v>
      </c>
      <c r="U400" s="139">
        <f t="shared" si="30"/>
        <v>-997609.34000000008</v>
      </c>
      <c r="W400" s="127" t="str">
        <f t="shared" si="31"/>
        <v>135251505921</v>
      </c>
      <c r="X400" s="132">
        <f>VLOOKUP(W400,Factors!$F$4:$H$6200,3,FALSE)</f>
        <v>0.11529999999999996</v>
      </c>
      <c r="Y400" s="127" t="str">
        <f>VLOOKUP(W400,Factors!$F$4:$H$6200,2,FALSE)</f>
        <v>customers-all</v>
      </c>
      <c r="Z400" s="129">
        <f t="shared" si="32"/>
        <v>-115024.35690199997</v>
      </c>
      <c r="AA400" s="129">
        <f t="shared" si="33"/>
        <v>-882584.98309800006</v>
      </c>
      <c r="AB400" s="129">
        <f t="shared" si="34"/>
        <v>-997609.34000000008</v>
      </c>
    </row>
    <row r="401" spans="1:62" ht="15.75" thickBot="1" x14ac:dyDescent="0.3">
      <c r="A401" s="141" t="s">
        <v>943</v>
      </c>
      <c r="B401" s="4" t="s">
        <v>461</v>
      </c>
      <c r="C401" s="4" t="s">
        <v>462</v>
      </c>
      <c r="D401" s="4" t="s">
        <v>944</v>
      </c>
      <c r="E401" s="4" t="s">
        <v>945</v>
      </c>
      <c r="F401" s="4" t="s">
        <v>180</v>
      </c>
      <c r="G401" s="4" t="s">
        <v>181</v>
      </c>
      <c r="H401" s="4" t="s">
        <v>440</v>
      </c>
      <c r="I401" s="7"/>
      <c r="J401" s="13">
        <v>0</v>
      </c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139">
        <f t="shared" si="30"/>
        <v>0</v>
      </c>
      <c r="W401" s="127" t="str">
        <f t="shared" si="31"/>
        <v>135251505921</v>
      </c>
      <c r="X401" s="132">
        <f>VLOOKUP(W401,Factors!$F$4:$H$6200,3,FALSE)</f>
        <v>0.11529999999999996</v>
      </c>
      <c r="Y401" s="127" t="str">
        <f>VLOOKUP(W401,Factors!$F$4:$H$6200,2,FALSE)</f>
        <v>customers-all</v>
      </c>
      <c r="Z401" s="129">
        <f t="shared" si="32"/>
        <v>0</v>
      </c>
      <c r="AA401" s="129">
        <f t="shared" si="33"/>
        <v>0</v>
      </c>
      <c r="AB401" s="129">
        <f t="shared" si="34"/>
        <v>0</v>
      </c>
    </row>
    <row r="402" spans="1:62" ht="15.75" thickBot="1" x14ac:dyDescent="0.3">
      <c r="A402" s="141" t="s">
        <v>943</v>
      </c>
      <c r="B402" s="4" t="s">
        <v>717</v>
      </c>
      <c r="C402" s="4" t="s">
        <v>718</v>
      </c>
      <c r="D402" s="4" t="s">
        <v>944</v>
      </c>
      <c r="E402" s="4" t="s">
        <v>945</v>
      </c>
      <c r="F402" s="4" t="s">
        <v>254</v>
      </c>
      <c r="G402" s="4" t="s">
        <v>255</v>
      </c>
      <c r="H402" s="4" t="s">
        <v>440</v>
      </c>
      <c r="I402" s="10">
        <v>88.83</v>
      </c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39">
        <f t="shared" si="30"/>
        <v>88.83</v>
      </c>
      <c r="W402" s="127" t="str">
        <f t="shared" si="31"/>
        <v>136001505921</v>
      </c>
      <c r="X402" s="132">
        <f>VLOOKUP(W402,Factors!$F$4:$H$6200,3,FALSE)</f>
        <v>0.11529999999999996</v>
      </c>
      <c r="Y402" s="127" t="str">
        <f>VLOOKUP(W402,Factors!$F$4:$H$6200,2,FALSE)</f>
        <v>Customers-All</v>
      </c>
      <c r="Z402" s="129">
        <f t="shared" si="32"/>
        <v>10.242098999999996</v>
      </c>
      <c r="AA402" s="129">
        <f t="shared" si="33"/>
        <v>78.587901000000002</v>
      </c>
      <c r="AB402" s="129">
        <f t="shared" si="34"/>
        <v>88.83</v>
      </c>
    </row>
    <row r="403" spans="1:62" ht="15.75" thickBot="1" x14ac:dyDescent="0.3">
      <c r="A403" s="141" t="s">
        <v>943</v>
      </c>
      <c r="B403" s="4" t="s">
        <v>717</v>
      </c>
      <c r="C403" s="4" t="s">
        <v>718</v>
      </c>
      <c r="D403" s="4" t="s">
        <v>944</v>
      </c>
      <c r="E403" s="4" t="s">
        <v>945</v>
      </c>
      <c r="F403" s="4" t="s">
        <v>721</v>
      </c>
      <c r="G403" s="4" t="s">
        <v>722</v>
      </c>
      <c r="H403" s="4" t="s">
        <v>440</v>
      </c>
      <c r="I403" s="8">
        <v>148316.20000000001</v>
      </c>
      <c r="J403" s="8">
        <v>188949.08</v>
      </c>
      <c r="K403" s="8">
        <v>218700.76</v>
      </c>
      <c r="L403" s="7"/>
      <c r="M403" s="7"/>
      <c r="N403" s="7"/>
      <c r="O403" s="7"/>
      <c r="P403" s="7"/>
      <c r="Q403" s="7"/>
      <c r="R403" s="8">
        <v>163873.12</v>
      </c>
      <c r="S403" s="8">
        <v>174742.34</v>
      </c>
      <c r="T403" s="8">
        <v>156795.67000000001</v>
      </c>
      <c r="U403" s="139">
        <f t="shared" si="30"/>
        <v>1051377.17</v>
      </c>
      <c r="W403" s="127" t="str">
        <f t="shared" si="31"/>
        <v>136001505921</v>
      </c>
      <c r="X403" s="132">
        <f>VLOOKUP(W403,Factors!$F$4:$H$6200,3,FALSE)</f>
        <v>0.11529999999999996</v>
      </c>
      <c r="Y403" s="127" t="str">
        <f>VLOOKUP(W403,Factors!$F$4:$H$6200,2,FALSE)</f>
        <v>Customers-All</v>
      </c>
      <c r="Z403" s="129">
        <f t="shared" si="32"/>
        <v>121223.78770099995</v>
      </c>
      <c r="AA403" s="129">
        <f t="shared" si="33"/>
        <v>930153.38229899993</v>
      </c>
      <c r="AB403" s="129">
        <f t="shared" si="34"/>
        <v>1051377.17</v>
      </c>
    </row>
    <row r="404" spans="1:62" s="126" customFormat="1" ht="15.75" thickBot="1" x14ac:dyDescent="0.3">
      <c r="A404" s="141" t="s">
        <v>943</v>
      </c>
      <c r="B404" s="4" t="s">
        <v>190</v>
      </c>
      <c r="C404" s="4" t="s">
        <v>191</v>
      </c>
      <c r="D404" s="4" t="s">
        <v>972</v>
      </c>
      <c r="E404" s="4" t="s">
        <v>973</v>
      </c>
      <c r="F404" s="4" t="s">
        <v>152</v>
      </c>
      <c r="G404" s="4" t="s">
        <v>153</v>
      </c>
      <c r="H404" s="4" t="s">
        <v>974</v>
      </c>
      <c r="I404" s="11"/>
      <c r="J404" s="11"/>
      <c r="K404" s="11"/>
      <c r="L404" s="11"/>
      <c r="M404" s="11"/>
      <c r="N404" s="11"/>
      <c r="O404" s="11"/>
      <c r="P404" s="11"/>
      <c r="Q404" s="10">
        <v>417</v>
      </c>
      <c r="R404" s="11"/>
      <c r="S404" s="11"/>
      <c r="T404" s="11"/>
      <c r="U404" s="139">
        <f t="shared" si="30"/>
        <v>417</v>
      </c>
      <c r="V404" s="38"/>
      <c r="W404" s="127" t="str">
        <f t="shared" si="31"/>
        <v>151001590921</v>
      </c>
      <c r="X404" s="132">
        <f>VLOOKUP(W404,Factors!$F$4:$H$6200,3,FALSE)</f>
        <v>0</v>
      </c>
      <c r="Y404" s="127" t="str">
        <f>VLOOKUP(W404,Factors!$F$4:$H$6200,2,FALSE)</f>
        <v>Direct-OR</v>
      </c>
      <c r="Z404" s="129">
        <f t="shared" si="32"/>
        <v>0</v>
      </c>
      <c r="AA404" s="129">
        <f t="shared" si="33"/>
        <v>417</v>
      </c>
      <c r="AB404" s="129">
        <f t="shared" si="34"/>
        <v>417</v>
      </c>
      <c r="AC404" s="134"/>
      <c r="AD404" s="134"/>
      <c r="AE404" s="134"/>
      <c r="AF404" s="134"/>
      <c r="AG404" s="134"/>
      <c r="AH404" s="134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/>
      <c r="AY404" s="134"/>
      <c r="AZ404" s="134"/>
      <c r="BA404" s="134"/>
      <c r="BB404" s="134"/>
      <c r="BC404" s="134"/>
      <c r="BD404" s="134"/>
      <c r="BE404" s="134"/>
      <c r="BF404" s="134"/>
      <c r="BG404" s="134"/>
      <c r="BH404" s="134"/>
      <c r="BI404" s="134"/>
      <c r="BJ404" s="134"/>
    </row>
    <row r="405" spans="1:62" ht="15.75" thickBot="1" x14ac:dyDescent="0.3">
      <c r="A405" s="141" t="s">
        <v>943</v>
      </c>
      <c r="B405" s="4" t="s">
        <v>190</v>
      </c>
      <c r="C405" s="4" t="s">
        <v>191</v>
      </c>
      <c r="D405" s="4" t="s">
        <v>968</v>
      </c>
      <c r="E405" s="4" t="s">
        <v>969</v>
      </c>
      <c r="F405" s="4" t="s">
        <v>82</v>
      </c>
      <c r="G405" s="4" t="s">
        <v>83</v>
      </c>
      <c r="H405" s="4" t="s">
        <v>83</v>
      </c>
      <c r="I405" s="8">
        <v>169</v>
      </c>
      <c r="J405" s="8">
        <v>169</v>
      </c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139">
        <f t="shared" si="30"/>
        <v>338</v>
      </c>
      <c r="W405" s="127" t="str">
        <f t="shared" si="31"/>
        <v>151002463921</v>
      </c>
      <c r="X405" s="132">
        <f>VLOOKUP(W405,Factors!$F$4:$H$6200,3,FALSE)</f>
        <v>0</v>
      </c>
      <c r="Y405" s="127" t="str">
        <f>VLOOKUP(W405,Factors!$F$4:$H$6200,2,FALSE)</f>
        <v>Direct-OR</v>
      </c>
      <c r="Z405" s="129">
        <f t="shared" si="32"/>
        <v>0</v>
      </c>
      <c r="AA405" s="129">
        <f t="shared" si="33"/>
        <v>338</v>
      </c>
      <c r="AB405" s="129">
        <f t="shared" si="34"/>
        <v>338</v>
      </c>
    </row>
    <row r="406" spans="1:62" ht="15.75" thickBot="1" x14ac:dyDescent="0.3">
      <c r="A406" s="141" t="s">
        <v>943</v>
      </c>
      <c r="B406" s="4" t="s">
        <v>318</v>
      </c>
      <c r="C406" s="4" t="s">
        <v>319</v>
      </c>
      <c r="D406" s="4" t="s">
        <v>978</v>
      </c>
      <c r="E406" s="4" t="s">
        <v>979</v>
      </c>
      <c r="F406" s="4" t="s">
        <v>98</v>
      </c>
      <c r="G406" s="4" t="s">
        <v>99</v>
      </c>
      <c r="H406" s="4" t="s">
        <v>980</v>
      </c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8">
        <v>50</v>
      </c>
      <c r="T406" s="13">
        <v>0</v>
      </c>
      <c r="U406" s="139">
        <f t="shared" si="30"/>
        <v>50</v>
      </c>
      <c r="W406" s="127" t="str">
        <f t="shared" si="31"/>
        <v>154001592921</v>
      </c>
      <c r="X406" s="132">
        <f>VLOOKUP(W406,Factors!$F$4:$H$6200,3,FALSE)</f>
        <v>0.10960000000000003</v>
      </c>
      <c r="Y406" s="127" t="str">
        <f>VLOOKUP(W406,Factors!$F$4:$H$6200,2,FALSE)</f>
        <v>3-factor</v>
      </c>
      <c r="Z406" s="129">
        <f t="shared" si="32"/>
        <v>5.4800000000000013</v>
      </c>
      <c r="AA406" s="129">
        <f t="shared" si="33"/>
        <v>44.519999999999996</v>
      </c>
      <c r="AB406" s="129">
        <f t="shared" si="34"/>
        <v>50</v>
      </c>
    </row>
    <row r="407" spans="1:62" ht="15.75" thickBot="1" x14ac:dyDescent="0.3">
      <c r="A407" s="141" t="s">
        <v>943</v>
      </c>
      <c r="B407" s="4" t="s">
        <v>318</v>
      </c>
      <c r="C407" s="4" t="s">
        <v>319</v>
      </c>
      <c r="D407" s="4" t="s">
        <v>1178</v>
      </c>
      <c r="E407" s="4" t="s">
        <v>1179</v>
      </c>
      <c r="F407" s="4" t="s">
        <v>164</v>
      </c>
      <c r="G407" s="4" t="s">
        <v>165</v>
      </c>
      <c r="H407" s="4" t="s">
        <v>1180</v>
      </c>
      <c r="I407" s="11"/>
      <c r="J407" s="11"/>
      <c r="K407" s="11"/>
      <c r="L407" s="11"/>
      <c r="M407" s="11"/>
      <c r="N407" s="10">
        <v>245.65</v>
      </c>
      <c r="O407" s="11"/>
      <c r="P407" s="11"/>
      <c r="Q407" s="11"/>
      <c r="R407" s="11"/>
      <c r="S407" s="11"/>
      <c r="T407" s="11"/>
      <c r="U407" s="139">
        <f t="shared" si="30"/>
        <v>245.65</v>
      </c>
      <c r="W407" s="127" t="str">
        <f t="shared" si="31"/>
        <v>154005270921</v>
      </c>
      <c r="X407" s="132">
        <f>VLOOKUP(W407,Factors!$F$4:$H$6200,3,FALSE)</f>
        <v>0.10960000000000003</v>
      </c>
      <c r="Y407" s="127" t="str">
        <f>VLOOKUP(W407,Factors!$F$4:$H$6200,2,FALSE)</f>
        <v>3-factor</v>
      </c>
      <c r="Z407" s="129">
        <f t="shared" si="32"/>
        <v>26.923240000000007</v>
      </c>
      <c r="AA407" s="129">
        <f t="shared" si="33"/>
        <v>218.72676000000001</v>
      </c>
      <c r="AB407" s="129">
        <f t="shared" si="34"/>
        <v>245.65000000000003</v>
      </c>
    </row>
    <row r="408" spans="1:62" ht="15.75" thickBot="1" x14ac:dyDescent="0.3">
      <c r="A408" s="141" t="s">
        <v>943</v>
      </c>
      <c r="B408" s="4" t="s">
        <v>318</v>
      </c>
      <c r="C408" s="4" t="s">
        <v>319</v>
      </c>
      <c r="D408" s="4" t="s">
        <v>1178</v>
      </c>
      <c r="E408" s="4" t="s">
        <v>1179</v>
      </c>
      <c r="F408" s="4" t="s">
        <v>86</v>
      </c>
      <c r="G408" s="4" t="s">
        <v>87</v>
      </c>
      <c r="H408" s="4" t="s">
        <v>1180</v>
      </c>
      <c r="I408" s="7"/>
      <c r="J408" s="7"/>
      <c r="K408" s="7"/>
      <c r="L408" s="7"/>
      <c r="M408" s="8">
        <v>651.47</v>
      </c>
      <c r="N408" s="7"/>
      <c r="O408" s="7"/>
      <c r="P408" s="7"/>
      <c r="Q408" s="7"/>
      <c r="R408" s="7"/>
      <c r="S408" s="7"/>
      <c r="T408" s="7"/>
      <c r="U408" s="139">
        <f t="shared" si="30"/>
        <v>651.47</v>
      </c>
      <c r="W408" s="127" t="str">
        <f t="shared" si="31"/>
        <v>154005270921</v>
      </c>
      <c r="X408" s="132">
        <f>VLOOKUP(W408,Factors!$F$4:$H$6200,3,FALSE)</f>
        <v>0.10960000000000003</v>
      </c>
      <c r="Y408" s="127" t="str">
        <f>VLOOKUP(W408,Factors!$F$4:$H$6200,2,FALSE)</f>
        <v>3-factor</v>
      </c>
      <c r="Z408" s="129">
        <f t="shared" si="32"/>
        <v>71.401112000000026</v>
      </c>
      <c r="AA408" s="129">
        <f t="shared" si="33"/>
        <v>580.06888800000002</v>
      </c>
      <c r="AB408" s="129">
        <f t="shared" si="34"/>
        <v>651.47</v>
      </c>
    </row>
    <row r="409" spans="1:62" ht="15.75" thickBot="1" x14ac:dyDescent="0.3">
      <c r="A409" s="141" t="s">
        <v>943</v>
      </c>
      <c r="B409" s="4" t="s">
        <v>970</v>
      </c>
      <c r="C409" s="4" t="s">
        <v>971</v>
      </c>
      <c r="D409" s="4" t="s">
        <v>1010</v>
      </c>
      <c r="E409" s="4" t="s">
        <v>1011</v>
      </c>
      <c r="F409" s="4" t="s">
        <v>98</v>
      </c>
      <c r="G409" s="4" t="s">
        <v>99</v>
      </c>
      <c r="H409" s="4" t="s">
        <v>1012</v>
      </c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0">
        <v>190</v>
      </c>
      <c r="T409" s="10">
        <v>-190</v>
      </c>
      <c r="U409" s="139">
        <f t="shared" si="30"/>
        <v>0</v>
      </c>
      <c r="W409" s="127" t="str">
        <f t="shared" si="31"/>
        <v>154101207921</v>
      </c>
      <c r="X409" s="132">
        <f>VLOOKUP(W409,Factors!$F$4:$H$6200,3,FALSE)</f>
        <v>0.109888</v>
      </c>
      <c r="Y409" s="127" t="str">
        <f>VLOOKUP(W409,Factors!$F$4:$H$6200,2,FALSE)</f>
        <v>Employee Cost</v>
      </c>
      <c r="Z409" s="129">
        <f t="shared" si="32"/>
        <v>0</v>
      </c>
      <c r="AA409" s="129">
        <f t="shared" si="33"/>
        <v>0</v>
      </c>
      <c r="AB409" s="129">
        <f t="shared" si="34"/>
        <v>0</v>
      </c>
    </row>
    <row r="410" spans="1:62" ht="15.75" thickBot="1" x14ac:dyDescent="0.3">
      <c r="A410" s="141" t="s">
        <v>943</v>
      </c>
      <c r="B410" s="4" t="s">
        <v>970</v>
      </c>
      <c r="C410" s="4" t="s">
        <v>971</v>
      </c>
      <c r="D410" s="4" t="s">
        <v>1010</v>
      </c>
      <c r="E410" s="4" t="s">
        <v>1011</v>
      </c>
      <c r="F410" s="4" t="s">
        <v>336</v>
      </c>
      <c r="G410" s="4" t="s">
        <v>337</v>
      </c>
      <c r="H410" s="4" t="s">
        <v>1012</v>
      </c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8">
        <v>190</v>
      </c>
      <c r="U410" s="139">
        <f t="shared" si="30"/>
        <v>190</v>
      </c>
      <c r="W410" s="127" t="str">
        <f t="shared" si="31"/>
        <v>154101207921</v>
      </c>
      <c r="X410" s="132">
        <f>VLOOKUP(W410,Factors!$F$4:$H$6200,3,FALSE)</f>
        <v>0.109888</v>
      </c>
      <c r="Y410" s="127" t="str">
        <f>VLOOKUP(W410,Factors!$F$4:$H$6200,2,FALSE)</f>
        <v>Employee Cost</v>
      </c>
      <c r="Z410" s="129">
        <f t="shared" si="32"/>
        <v>20.878720000000001</v>
      </c>
      <c r="AA410" s="129">
        <f t="shared" si="33"/>
        <v>169.12128000000001</v>
      </c>
      <c r="AB410" s="129">
        <f t="shared" si="34"/>
        <v>190</v>
      </c>
    </row>
    <row r="411" spans="1:62" s="131" customFormat="1" ht="15.75" thickBot="1" x14ac:dyDescent="0.3">
      <c r="A411" s="141" t="s">
        <v>943</v>
      </c>
      <c r="B411" s="4" t="s">
        <v>970</v>
      </c>
      <c r="C411" s="4" t="s">
        <v>971</v>
      </c>
      <c r="D411" s="4" t="s">
        <v>975</v>
      </c>
      <c r="E411" s="4" t="s">
        <v>976</v>
      </c>
      <c r="F411" s="4" t="s">
        <v>98</v>
      </c>
      <c r="G411" s="4" t="s">
        <v>99</v>
      </c>
      <c r="H411" s="4" t="s">
        <v>977</v>
      </c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0">
        <v>250</v>
      </c>
      <c r="T411" s="14">
        <v>0</v>
      </c>
      <c r="U411" s="139">
        <f t="shared" si="30"/>
        <v>250</v>
      </c>
      <c r="V411" s="38"/>
      <c r="W411" s="127" t="str">
        <f t="shared" si="31"/>
        <v>154101591921</v>
      </c>
      <c r="X411" s="132">
        <f>VLOOKUP(W411,Factors!$F$4:$H$6200,3,FALSE)</f>
        <v>0.109888</v>
      </c>
      <c r="Y411" s="127" t="str">
        <f>VLOOKUP(W411,Factors!$F$4:$H$6200,2,FALSE)</f>
        <v>Employee Cost</v>
      </c>
      <c r="Z411" s="129">
        <f t="shared" si="32"/>
        <v>27.472000000000001</v>
      </c>
      <c r="AA411" s="129">
        <f t="shared" si="33"/>
        <v>222.52799999999999</v>
      </c>
      <c r="AB411" s="129">
        <f t="shared" si="34"/>
        <v>250</v>
      </c>
      <c r="AC411" s="134"/>
      <c r="AD411" s="134"/>
      <c r="AE411" s="134"/>
      <c r="AF411" s="134"/>
      <c r="AG411" s="134"/>
      <c r="AH411" s="134"/>
      <c r="AI411" s="134"/>
      <c r="AJ411" s="134"/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4"/>
      <c r="AV411" s="134"/>
      <c r="AW411" s="134"/>
      <c r="AX411" s="134"/>
      <c r="AY411" s="134"/>
      <c r="AZ411" s="134"/>
      <c r="BA411" s="134"/>
      <c r="BB411" s="134"/>
      <c r="BC411" s="134"/>
      <c r="BD411" s="134"/>
      <c r="BE411" s="134"/>
      <c r="BF411" s="134"/>
      <c r="BG411" s="134"/>
      <c r="BH411" s="134"/>
      <c r="BI411" s="134"/>
      <c r="BJ411" s="134"/>
    </row>
    <row r="412" spans="1:62" ht="15.75" thickBot="1" x14ac:dyDescent="0.3">
      <c r="A412" s="141" t="s">
        <v>943</v>
      </c>
      <c r="B412" s="4" t="s">
        <v>970</v>
      </c>
      <c r="C412" s="4" t="s">
        <v>971</v>
      </c>
      <c r="D412" s="4" t="s">
        <v>975</v>
      </c>
      <c r="E412" s="4" t="s">
        <v>976</v>
      </c>
      <c r="F412" s="4" t="s">
        <v>336</v>
      </c>
      <c r="G412" s="4" t="s">
        <v>337</v>
      </c>
      <c r="H412" s="4" t="s">
        <v>977</v>
      </c>
      <c r="I412" s="8">
        <v>41414.910000000003</v>
      </c>
      <c r="J412" s="8">
        <v>37215.550000000003</v>
      </c>
      <c r="K412" s="8">
        <v>31861.05</v>
      </c>
      <c r="L412" s="8">
        <v>82137.86</v>
      </c>
      <c r="M412" s="8">
        <v>58875.6</v>
      </c>
      <c r="N412" s="8">
        <v>50692.05</v>
      </c>
      <c r="O412" s="8">
        <v>32467.86</v>
      </c>
      <c r="P412" s="8">
        <v>37230.400000000001</v>
      </c>
      <c r="Q412" s="8">
        <v>31623.8</v>
      </c>
      <c r="R412" s="8">
        <v>14756.6</v>
      </c>
      <c r="S412" s="8">
        <v>18222.45</v>
      </c>
      <c r="T412" s="8">
        <v>33021.839999999997</v>
      </c>
      <c r="U412" s="139">
        <f t="shared" si="30"/>
        <v>469519.97</v>
      </c>
      <c r="W412" s="127" t="str">
        <f t="shared" si="31"/>
        <v>154101591921</v>
      </c>
      <c r="X412" s="132">
        <f>VLOOKUP(W412,Factors!$F$4:$H$6200,3,FALSE)</f>
        <v>0.109888</v>
      </c>
      <c r="Y412" s="127" t="str">
        <f>VLOOKUP(W412,Factors!$F$4:$H$6200,2,FALSE)</f>
        <v>Employee Cost</v>
      </c>
      <c r="Z412" s="129">
        <f t="shared" si="32"/>
        <v>51594.610463359997</v>
      </c>
      <c r="AA412" s="129">
        <f t="shared" si="33"/>
        <v>417925.35953664</v>
      </c>
      <c r="AB412" s="129">
        <f t="shared" si="34"/>
        <v>469519.97</v>
      </c>
    </row>
    <row r="413" spans="1:62" ht="15.75" thickBot="1" x14ac:dyDescent="0.3">
      <c r="A413" s="141" t="s">
        <v>943</v>
      </c>
      <c r="B413" s="4" t="s">
        <v>970</v>
      </c>
      <c r="C413" s="4" t="s">
        <v>971</v>
      </c>
      <c r="D413" s="4" t="s">
        <v>978</v>
      </c>
      <c r="E413" s="4" t="s">
        <v>979</v>
      </c>
      <c r="F413" s="4" t="s">
        <v>98</v>
      </c>
      <c r="G413" s="4" t="s">
        <v>99</v>
      </c>
      <c r="H413" s="4" t="s">
        <v>980</v>
      </c>
      <c r="I413" s="11"/>
      <c r="J413" s="11"/>
      <c r="K413" s="11"/>
      <c r="L413" s="11"/>
      <c r="M413" s="11"/>
      <c r="N413" s="11"/>
      <c r="O413" s="11"/>
      <c r="P413" s="11"/>
      <c r="Q413" s="11"/>
      <c r="R413" s="10">
        <v>541.82000000000005</v>
      </c>
      <c r="S413" s="10">
        <v>-78.83</v>
      </c>
      <c r="T413" s="10">
        <v>-79.989999999999995</v>
      </c>
      <c r="U413" s="139">
        <f t="shared" si="30"/>
        <v>383.00000000000006</v>
      </c>
      <c r="W413" s="127" t="str">
        <f t="shared" si="31"/>
        <v>154101592921</v>
      </c>
      <c r="X413" s="132">
        <f>VLOOKUP(W413,Factors!$F$4:$H$6200,3,FALSE)</f>
        <v>0.109888</v>
      </c>
      <c r="Y413" s="127" t="str">
        <f>VLOOKUP(W413,Factors!$F$4:$H$6200,2,FALSE)</f>
        <v>Employee Cost</v>
      </c>
      <c r="Z413" s="129">
        <f t="shared" si="32"/>
        <v>42.087104000000004</v>
      </c>
      <c r="AA413" s="129">
        <f t="shared" si="33"/>
        <v>340.91289600000005</v>
      </c>
      <c r="AB413" s="129">
        <f t="shared" si="34"/>
        <v>383.00000000000006</v>
      </c>
    </row>
    <row r="414" spans="1:62" ht="15.75" thickBot="1" x14ac:dyDescent="0.3">
      <c r="A414" s="141" t="s">
        <v>943</v>
      </c>
      <c r="B414" s="4" t="s">
        <v>970</v>
      </c>
      <c r="C414" s="4" t="s">
        <v>971</v>
      </c>
      <c r="D414" s="4" t="s">
        <v>978</v>
      </c>
      <c r="E414" s="4" t="s">
        <v>979</v>
      </c>
      <c r="F414" s="4" t="s">
        <v>150</v>
      </c>
      <c r="G414" s="4" t="s">
        <v>151</v>
      </c>
      <c r="H414" s="4" t="s">
        <v>980</v>
      </c>
      <c r="I414" s="7"/>
      <c r="J414" s="7"/>
      <c r="K414" s="7"/>
      <c r="L414" s="7"/>
      <c r="M414" s="8">
        <v>529.98</v>
      </c>
      <c r="N414" s="8">
        <v>347.89</v>
      </c>
      <c r="O414" s="7"/>
      <c r="P414" s="7"/>
      <c r="Q414" s="7"/>
      <c r="R414" s="7"/>
      <c r="S414" s="7"/>
      <c r="T414" s="7"/>
      <c r="U414" s="139">
        <f t="shared" si="30"/>
        <v>877.87</v>
      </c>
      <c r="W414" s="127" t="str">
        <f t="shared" si="31"/>
        <v>154101592921</v>
      </c>
      <c r="X414" s="132">
        <f>VLOOKUP(W414,Factors!$F$4:$H$6200,3,FALSE)</f>
        <v>0.109888</v>
      </c>
      <c r="Y414" s="127" t="str">
        <f>VLOOKUP(W414,Factors!$F$4:$H$6200,2,FALSE)</f>
        <v>Employee Cost</v>
      </c>
      <c r="Z414" s="129">
        <f t="shared" si="32"/>
        <v>96.46737856</v>
      </c>
      <c r="AA414" s="129">
        <f t="shared" si="33"/>
        <v>781.40262143999996</v>
      </c>
      <c r="AB414" s="129">
        <f t="shared" si="34"/>
        <v>877.87</v>
      </c>
    </row>
    <row r="415" spans="1:62" ht="15.75" thickBot="1" x14ac:dyDescent="0.3">
      <c r="A415" s="141" t="s">
        <v>943</v>
      </c>
      <c r="B415" s="4" t="s">
        <v>970</v>
      </c>
      <c r="C415" s="4" t="s">
        <v>971</v>
      </c>
      <c r="D415" s="4" t="s">
        <v>978</v>
      </c>
      <c r="E415" s="4" t="s">
        <v>979</v>
      </c>
      <c r="F415" s="4" t="s">
        <v>336</v>
      </c>
      <c r="G415" s="4" t="s">
        <v>337</v>
      </c>
      <c r="H415" s="4" t="s">
        <v>980</v>
      </c>
      <c r="I415" s="10">
        <v>9428.6</v>
      </c>
      <c r="J415" s="10">
        <v>10838.57</v>
      </c>
      <c r="K415" s="10">
        <v>18260.73</v>
      </c>
      <c r="L415" s="10">
        <v>12331.95</v>
      </c>
      <c r="M415" s="10">
        <v>6176.15</v>
      </c>
      <c r="N415" s="10">
        <v>5282.37</v>
      </c>
      <c r="O415" s="10">
        <v>1854.15</v>
      </c>
      <c r="P415" s="10">
        <v>4219.79</v>
      </c>
      <c r="Q415" s="10">
        <v>5122.7299999999996</v>
      </c>
      <c r="R415" s="10">
        <v>747.65</v>
      </c>
      <c r="S415" s="10">
        <v>4368.72</v>
      </c>
      <c r="T415" s="10">
        <v>2060.5500000000002</v>
      </c>
      <c r="U415" s="139">
        <f t="shared" si="30"/>
        <v>80691.959999999992</v>
      </c>
      <c r="W415" s="127" t="str">
        <f t="shared" si="31"/>
        <v>154101592921</v>
      </c>
      <c r="X415" s="132">
        <f>VLOOKUP(W415,Factors!$F$4:$H$6200,3,FALSE)</f>
        <v>0.109888</v>
      </c>
      <c r="Y415" s="127" t="str">
        <f>VLOOKUP(W415,Factors!$F$4:$H$6200,2,FALSE)</f>
        <v>Employee Cost</v>
      </c>
      <c r="Z415" s="129">
        <f t="shared" si="32"/>
        <v>8867.0781004799992</v>
      </c>
      <c r="AA415" s="129">
        <f t="shared" si="33"/>
        <v>71824.881899519998</v>
      </c>
      <c r="AB415" s="129">
        <f t="shared" si="34"/>
        <v>80691.959999999992</v>
      </c>
    </row>
    <row r="416" spans="1:62" ht="15.75" thickBot="1" x14ac:dyDescent="0.3">
      <c r="A416" s="141" t="s">
        <v>943</v>
      </c>
      <c r="B416" s="4" t="s">
        <v>970</v>
      </c>
      <c r="C416" s="4" t="s">
        <v>971</v>
      </c>
      <c r="D416" s="4" t="s">
        <v>981</v>
      </c>
      <c r="E416" s="4" t="s">
        <v>982</v>
      </c>
      <c r="F416" s="4" t="s">
        <v>336</v>
      </c>
      <c r="G416" s="4" t="s">
        <v>337</v>
      </c>
      <c r="H416" s="4" t="s">
        <v>983</v>
      </c>
      <c r="I416" s="7"/>
      <c r="J416" s="8">
        <v>330.15</v>
      </c>
      <c r="K416" s="8">
        <v>-170.21</v>
      </c>
      <c r="L416" s="8">
        <v>2894.08</v>
      </c>
      <c r="M416" s="8">
        <v>4313.7</v>
      </c>
      <c r="N416" s="7"/>
      <c r="O416" s="7"/>
      <c r="P416" s="8">
        <v>1627.55</v>
      </c>
      <c r="Q416" s="7"/>
      <c r="R416" s="8">
        <v>977.41</v>
      </c>
      <c r="S416" s="8">
        <v>576.87</v>
      </c>
      <c r="T416" s="8">
        <v>1190.56</v>
      </c>
      <c r="U416" s="139">
        <f t="shared" si="30"/>
        <v>11740.109999999999</v>
      </c>
      <c r="W416" s="127" t="str">
        <f t="shared" si="31"/>
        <v>154101593921</v>
      </c>
      <c r="X416" s="132">
        <f>VLOOKUP(W416,Factors!$F$4:$H$6200,3,FALSE)</f>
        <v>0.109888</v>
      </c>
      <c r="Y416" s="127" t="str">
        <f>VLOOKUP(W416,Factors!$F$4:$H$6200,2,FALSE)</f>
        <v>Employee Cost</v>
      </c>
      <c r="Z416" s="129">
        <f t="shared" si="32"/>
        <v>1290.0972076799999</v>
      </c>
      <c r="AA416" s="129">
        <f t="shared" si="33"/>
        <v>10450.012792319998</v>
      </c>
      <c r="AB416" s="129">
        <f t="shared" si="34"/>
        <v>11740.109999999997</v>
      </c>
    </row>
    <row r="417" spans="1:28" ht="15.75" thickBot="1" x14ac:dyDescent="0.3">
      <c r="A417" s="141" t="s">
        <v>943</v>
      </c>
      <c r="B417" s="4" t="s">
        <v>970</v>
      </c>
      <c r="C417" s="4" t="s">
        <v>971</v>
      </c>
      <c r="D417" s="4" t="s">
        <v>984</v>
      </c>
      <c r="E417" s="4" t="s">
        <v>985</v>
      </c>
      <c r="F417" s="4" t="s">
        <v>336</v>
      </c>
      <c r="G417" s="4" t="s">
        <v>337</v>
      </c>
      <c r="H417" s="4" t="s">
        <v>986</v>
      </c>
      <c r="I417" s="11"/>
      <c r="J417" s="11"/>
      <c r="K417" s="10">
        <v>112</v>
      </c>
      <c r="L417" s="11"/>
      <c r="M417" s="10">
        <v>2978.5</v>
      </c>
      <c r="N417" s="11"/>
      <c r="O417" s="11"/>
      <c r="P417" s="11"/>
      <c r="Q417" s="11"/>
      <c r="R417" s="11"/>
      <c r="S417" s="11"/>
      <c r="T417" s="11"/>
      <c r="U417" s="139">
        <f t="shared" si="30"/>
        <v>3090.5</v>
      </c>
      <c r="W417" s="127" t="str">
        <f t="shared" si="31"/>
        <v>154101594921</v>
      </c>
      <c r="X417" s="132">
        <f>VLOOKUP(W417,Factors!$F$4:$H$6200,3,FALSE)</f>
        <v>0.109888</v>
      </c>
      <c r="Y417" s="127" t="str">
        <f>VLOOKUP(W417,Factors!$F$4:$H$6200,2,FALSE)</f>
        <v>Employee Cost</v>
      </c>
      <c r="Z417" s="129">
        <f t="shared" si="32"/>
        <v>339.60886399999998</v>
      </c>
      <c r="AA417" s="129">
        <f t="shared" si="33"/>
        <v>2750.8911360000002</v>
      </c>
      <c r="AB417" s="129">
        <f t="shared" si="34"/>
        <v>3090.5</v>
      </c>
    </row>
    <row r="418" spans="1:28" ht="15.75" thickBot="1" x14ac:dyDescent="0.3">
      <c r="A418" s="141" t="s">
        <v>943</v>
      </c>
      <c r="B418" s="4" t="s">
        <v>844</v>
      </c>
      <c r="C418" s="4" t="s">
        <v>845</v>
      </c>
      <c r="D418" s="4" t="s">
        <v>944</v>
      </c>
      <c r="E418" s="4" t="s">
        <v>945</v>
      </c>
      <c r="F418" s="4" t="s">
        <v>128</v>
      </c>
      <c r="G418" s="4" t="s">
        <v>129</v>
      </c>
      <c r="H418" s="4" t="s">
        <v>440</v>
      </c>
      <c r="I418" s="7"/>
      <c r="J418" s="7"/>
      <c r="K418" s="7"/>
      <c r="L418" s="8">
        <v>99</v>
      </c>
      <c r="M418" s="7"/>
      <c r="N418" s="8">
        <v>449</v>
      </c>
      <c r="O418" s="7"/>
      <c r="P418" s="7"/>
      <c r="Q418" s="8">
        <v>-449</v>
      </c>
      <c r="R418" s="7"/>
      <c r="S418" s="7"/>
      <c r="T418" s="7"/>
      <c r="U418" s="139">
        <f t="shared" si="30"/>
        <v>99</v>
      </c>
      <c r="W418" s="127" t="str">
        <f t="shared" si="31"/>
        <v>154911505921</v>
      </c>
      <c r="X418" s="132">
        <f>VLOOKUP(W418,Factors!$F$4:$H$6200,3,FALSE)</f>
        <v>0.11529999999999996</v>
      </c>
      <c r="Y418" s="127" t="str">
        <f>VLOOKUP(W418,Factors!$F$4:$H$6200,2,FALSE)</f>
        <v>Customers-All</v>
      </c>
      <c r="Z418" s="129">
        <f t="shared" si="32"/>
        <v>11.414699999999996</v>
      </c>
      <c r="AA418" s="129">
        <f t="shared" si="33"/>
        <v>87.585300000000004</v>
      </c>
      <c r="AB418" s="129">
        <f t="shared" si="34"/>
        <v>99</v>
      </c>
    </row>
    <row r="419" spans="1:28" ht="15.75" thickBot="1" x14ac:dyDescent="0.3">
      <c r="A419" s="141" t="s">
        <v>943</v>
      </c>
      <c r="B419" s="4" t="s">
        <v>844</v>
      </c>
      <c r="C419" s="4" t="s">
        <v>845</v>
      </c>
      <c r="D419" s="4" t="s">
        <v>944</v>
      </c>
      <c r="E419" s="4" t="s">
        <v>945</v>
      </c>
      <c r="F419" s="4" t="s">
        <v>80</v>
      </c>
      <c r="G419" s="4" t="s">
        <v>81</v>
      </c>
      <c r="H419" s="4" t="s">
        <v>440</v>
      </c>
      <c r="I419" s="11"/>
      <c r="J419" s="11"/>
      <c r="K419" s="11"/>
      <c r="L419" s="11"/>
      <c r="M419" s="10">
        <v>57.27</v>
      </c>
      <c r="N419" s="11"/>
      <c r="O419" s="11"/>
      <c r="P419" s="11"/>
      <c r="Q419" s="11"/>
      <c r="R419" s="11"/>
      <c r="S419" s="11"/>
      <c r="T419" s="11"/>
      <c r="U419" s="139">
        <f t="shared" si="30"/>
        <v>57.27</v>
      </c>
      <c r="W419" s="127" t="str">
        <f t="shared" si="31"/>
        <v>154911505921</v>
      </c>
      <c r="X419" s="132">
        <f>VLOOKUP(W419,Factors!$F$4:$H$6200,3,FALSE)</f>
        <v>0.11529999999999996</v>
      </c>
      <c r="Y419" s="127" t="str">
        <f>VLOOKUP(W419,Factors!$F$4:$H$6200,2,FALSE)</f>
        <v>Customers-All</v>
      </c>
      <c r="Z419" s="129">
        <f t="shared" si="32"/>
        <v>6.6032309999999983</v>
      </c>
      <c r="AA419" s="129">
        <f t="shared" si="33"/>
        <v>50.666769000000002</v>
      </c>
      <c r="AB419" s="129">
        <f t="shared" si="34"/>
        <v>57.27</v>
      </c>
    </row>
    <row r="420" spans="1:28" ht="15.75" thickBot="1" x14ac:dyDescent="0.3">
      <c r="A420" s="141" t="s">
        <v>943</v>
      </c>
      <c r="B420" s="4" t="s">
        <v>844</v>
      </c>
      <c r="C420" s="4" t="s">
        <v>845</v>
      </c>
      <c r="D420" s="4" t="s">
        <v>944</v>
      </c>
      <c r="E420" s="4" t="s">
        <v>945</v>
      </c>
      <c r="F420" s="4" t="s">
        <v>38</v>
      </c>
      <c r="G420" s="4" t="s">
        <v>39</v>
      </c>
      <c r="H420" s="4" t="s">
        <v>440</v>
      </c>
      <c r="I420" s="8">
        <v>270</v>
      </c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139">
        <f t="shared" si="30"/>
        <v>270</v>
      </c>
      <c r="W420" s="127" t="str">
        <f t="shared" si="31"/>
        <v>154911505921</v>
      </c>
      <c r="X420" s="132">
        <f>VLOOKUP(W420,Factors!$F$4:$H$6200,3,FALSE)</f>
        <v>0.11529999999999996</v>
      </c>
      <c r="Y420" s="127" t="str">
        <f>VLOOKUP(W420,Factors!$F$4:$H$6200,2,FALSE)</f>
        <v>Customers-All</v>
      </c>
      <c r="Z420" s="129">
        <f t="shared" si="32"/>
        <v>31.13099999999999</v>
      </c>
      <c r="AA420" s="129">
        <f t="shared" si="33"/>
        <v>238.869</v>
      </c>
      <c r="AB420" s="129">
        <f t="shared" si="34"/>
        <v>270</v>
      </c>
    </row>
    <row r="421" spans="1:28" ht="15.75" thickBot="1" x14ac:dyDescent="0.3">
      <c r="A421" s="141" t="s">
        <v>943</v>
      </c>
      <c r="B421" s="4" t="s">
        <v>844</v>
      </c>
      <c r="C421" s="4" t="s">
        <v>845</v>
      </c>
      <c r="D421" s="4" t="s">
        <v>944</v>
      </c>
      <c r="E421" s="4" t="s">
        <v>945</v>
      </c>
      <c r="F421" s="4" t="s">
        <v>769</v>
      </c>
      <c r="G421" s="4" t="s">
        <v>770</v>
      </c>
      <c r="H421" s="4" t="s">
        <v>440</v>
      </c>
      <c r="I421" s="11"/>
      <c r="J421" s="10">
        <v>48.94</v>
      </c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39">
        <f t="shared" si="30"/>
        <v>48.94</v>
      </c>
      <c r="W421" s="127" t="str">
        <f t="shared" si="31"/>
        <v>154911505921</v>
      </c>
      <c r="X421" s="132">
        <f>VLOOKUP(W421,Factors!$F$4:$H$6200,3,FALSE)</f>
        <v>0.11529999999999996</v>
      </c>
      <c r="Y421" s="127" t="str">
        <f>VLOOKUP(W421,Factors!$F$4:$H$6200,2,FALSE)</f>
        <v>Customers-All</v>
      </c>
      <c r="Z421" s="129">
        <f t="shared" si="32"/>
        <v>5.6427819999999977</v>
      </c>
      <c r="AA421" s="129">
        <f t="shared" si="33"/>
        <v>43.297218000000001</v>
      </c>
      <c r="AB421" s="129">
        <f t="shared" si="34"/>
        <v>48.94</v>
      </c>
    </row>
    <row r="422" spans="1:28" ht="15.75" thickBot="1" x14ac:dyDescent="0.3">
      <c r="A422" s="141" t="s">
        <v>943</v>
      </c>
      <c r="B422" s="4" t="s">
        <v>844</v>
      </c>
      <c r="C422" s="4" t="s">
        <v>845</v>
      </c>
      <c r="D422" s="4" t="s">
        <v>944</v>
      </c>
      <c r="E422" s="4" t="s">
        <v>945</v>
      </c>
      <c r="F422" s="4" t="s">
        <v>82</v>
      </c>
      <c r="G422" s="4" t="s">
        <v>83</v>
      </c>
      <c r="H422" s="4" t="s">
        <v>440</v>
      </c>
      <c r="I422" s="7"/>
      <c r="J422" s="7"/>
      <c r="K422" s="7"/>
      <c r="L422" s="7"/>
      <c r="M422" s="7"/>
      <c r="N422" s="7"/>
      <c r="O422" s="7"/>
      <c r="P422" s="8">
        <v>2</v>
      </c>
      <c r="Q422" s="7"/>
      <c r="R422" s="7"/>
      <c r="S422" s="7"/>
      <c r="T422" s="7"/>
      <c r="U422" s="139">
        <f t="shared" si="30"/>
        <v>2</v>
      </c>
      <c r="W422" s="127" t="str">
        <f t="shared" si="31"/>
        <v>154911505921</v>
      </c>
      <c r="X422" s="132">
        <f>VLOOKUP(W422,Factors!$F$4:$H$6200,3,FALSE)</f>
        <v>0.11529999999999996</v>
      </c>
      <c r="Y422" s="127" t="str">
        <f>VLOOKUP(W422,Factors!$F$4:$H$6200,2,FALSE)</f>
        <v>Customers-All</v>
      </c>
      <c r="Z422" s="129">
        <f t="shared" si="32"/>
        <v>0.23059999999999992</v>
      </c>
      <c r="AA422" s="129">
        <f t="shared" si="33"/>
        <v>1.7694000000000001</v>
      </c>
      <c r="AB422" s="129">
        <f t="shared" si="34"/>
        <v>2</v>
      </c>
    </row>
    <row r="423" spans="1:28" ht="15.75" thickBot="1" x14ac:dyDescent="0.3">
      <c r="A423" s="141" t="s">
        <v>943</v>
      </c>
      <c r="B423" s="4" t="s">
        <v>844</v>
      </c>
      <c r="C423" s="4" t="s">
        <v>845</v>
      </c>
      <c r="D423" s="4" t="s">
        <v>944</v>
      </c>
      <c r="E423" s="4" t="s">
        <v>945</v>
      </c>
      <c r="F423" s="4" t="s">
        <v>239</v>
      </c>
      <c r="G423" s="4" t="s">
        <v>240</v>
      </c>
      <c r="H423" s="4" t="s">
        <v>440</v>
      </c>
      <c r="I423" s="10">
        <v>74.47</v>
      </c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39">
        <f t="shared" si="30"/>
        <v>74.47</v>
      </c>
      <c r="W423" s="127" t="str">
        <f t="shared" si="31"/>
        <v>154911505921</v>
      </c>
      <c r="X423" s="132">
        <f>VLOOKUP(W423,Factors!$F$4:$H$6200,3,FALSE)</f>
        <v>0.11529999999999996</v>
      </c>
      <c r="Y423" s="127" t="str">
        <f>VLOOKUP(W423,Factors!$F$4:$H$6200,2,FALSE)</f>
        <v>Customers-All</v>
      </c>
      <c r="Z423" s="129">
        <f t="shared" si="32"/>
        <v>8.5863909999999972</v>
      </c>
      <c r="AA423" s="129">
        <f t="shared" si="33"/>
        <v>65.883609000000007</v>
      </c>
      <c r="AB423" s="129">
        <f t="shared" si="34"/>
        <v>74.47</v>
      </c>
    </row>
    <row r="424" spans="1:28" ht="15.75" thickBot="1" x14ac:dyDescent="0.3">
      <c r="A424" s="141" t="s">
        <v>943</v>
      </c>
      <c r="B424" s="4" t="s">
        <v>844</v>
      </c>
      <c r="C424" s="4" t="s">
        <v>845</v>
      </c>
      <c r="D424" s="4" t="s">
        <v>944</v>
      </c>
      <c r="E424" s="4" t="s">
        <v>945</v>
      </c>
      <c r="F424" s="4" t="s">
        <v>152</v>
      </c>
      <c r="G424" s="4" t="s">
        <v>153</v>
      </c>
      <c r="H424" s="4" t="s">
        <v>440</v>
      </c>
      <c r="I424" s="8">
        <v>996.3</v>
      </c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139">
        <f t="shared" si="30"/>
        <v>996.3</v>
      </c>
      <c r="W424" s="127" t="str">
        <f t="shared" si="31"/>
        <v>154911505921</v>
      </c>
      <c r="X424" s="132">
        <f>VLOOKUP(W424,Factors!$F$4:$H$6200,3,FALSE)</f>
        <v>0.11529999999999996</v>
      </c>
      <c r="Y424" s="127" t="str">
        <f>VLOOKUP(W424,Factors!$F$4:$H$6200,2,FALSE)</f>
        <v>Customers-All</v>
      </c>
      <c r="Z424" s="129">
        <f t="shared" si="32"/>
        <v>114.87338999999996</v>
      </c>
      <c r="AA424" s="129">
        <f t="shared" si="33"/>
        <v>881.42660999999998</v>
      </c>
      <c r="AB424" s="129">
        <f t="shared" si="34"/>
        <v>996.3</v>
      </c>
    </row>
    <row r="425" spans="1:28" ht="15.75" thickBot="1" x14ac:dyDescent="0.3">
      <c r="A425" s="141" t="s">
        <v>943</v>
      </c>
      <c r="B425" s="4" t="s">
        <v>844</v>
      </c>
      <c r="C425" s="4" t="s">
        <v>845</v>
      </c>
      <c r="D425" s="4" t="s">
        <v>944</v>
      </c>
      <c r="E425" s="4" t="s">
        <v>945</v>
      </c>
      <c r="F425" s="4" t="s">
        <v>84</v>
      </c>
      <c r="G425" s="4" t="s">
        <v>85</v>
      </c>
      <c r="H425" s="4" t="s">
        <v>440</v>
      </c>
      <c r="I425" s="10">
        <v>574.1</v>
      </c>
      <c r="J425" s="10">
        <v>379.66</v>
      </c>
      <c r="K425" s="10">
        <v>208.45</v>
      </c>
      <c r="L425" s="10">
        <v>55</v>
      </c>
      <c r="M425" s="10">
        <v>228.14</v>
      </c>
      <c r="N425" s="10">
        <v>104.6</v>
      </c>
      <c r="O425" s="11"/>
      <c r="P425" s="11"/>
      <c r="Q425" s="11"/>
      <c r="R425" s="11"/>
      <c r="S425" s="11"/>
      <c r="T425" s="11"/>
      <c r="U425" s="139">
        <f t="shared" si="30"/>
        <v>1549.9499999999998</v>
      </c>
      <c r="W425" s="127" t="str">
        <f t="shared" si="31"/>
        <v>154911505921</v>
      </c>
      <c r="X425" s="132">
        <f>VLOOKUP(W425,Factors!$F$4:$H$6200,3,FALSE)</f>
        <v>0.11529999999999996</v>
      </c>
      <c r="Y425" s="127" t="str">
        <f>VLOOKUP(W425,Factors!$F$4:$H$6200,2,FALSE)</f>
        <v>Customers-All</v>
      </c>
      <c r="Z425" s="129">
        <f t="shared" si="32"/>
        <v>178.70923499999992</v>
      </c>
      <c r="AA425" s="129">
        <f t="shared" si="33"/>
        <v>1371.240765</v>
      </c>
      <c r="AB425" s="129">
        <f t="shared" si="34"/>
        <v>1549.9499999999998</v>
      </c>
    </row>
    <row r="426" spans="1:28" ht="15.75" thickBot="1" x14ac:dyDescent="0.3">
      <c r="A426" s="141" t="s">
        <v>943</v>
      </c>
      <c r="B426" s="4" t="s">
        <v>844</v>
      </c>
      <c r="C426" s="4" t="s">
        <v>845</v>
      </c>
      <c r="D426" s="4" t="s">
        <v>944</v>
      </c>
      <c r="E426" s="4" t="s">
        <v>945</v>
      </c>
      <c r="F426" s="4" t="s">
        <v>162</v>
      </c>
      <c r="G426" s="4" t="s">
        <v>163</v>
      </c>
      <c r="H426" s="4" t="s">
        <v>440</v>
      </c>
      <c r="I426" s="7"/>
      <c r="J426" s="8">
        <v>65.94</v>
      </c>
      <c r="K426" s="8">
        <v>27.44</v>
      </c>
      <c r="L426" s="7"/>
      <c r="M426" s="7"/>
      <c r="N426" s="7"/>
      <c r="O426" s="7"/>
      <c r="P426" s="7"/>
      <c r="Q426" s="7"/>
      <c r="R426" s="7"/>
      <c r="S426" s="7"/>
      <c r="T426" s="7"/>
      <c r="U426" s="139">
        <f t="shared" si="30"/>
        <v>93.38</v>
      </c>
      <c r="W426" s="127" t="str">
        <f t="shared" si="31"/>
        <v>154911505921</v>
      </c>
      <c r="X426" s="132">
        <f>VLOOKUP(W426,Factors!$F$4:$H$6200,3,FALSE)</f>
        <v>0.11529999999999996</v>
      </c>
      <c r="Y426" s="127" t="str">
        <f>VLOOKUP(W426,Factors!$F$4:$H$6200,2,FALSE)</f>
        <v>Customers-All</v>
      </c>
      <c r="Z426" s="129">
        <f t="shared" si="32"/>
        <v>10.766713999999995</v>
      </c>
      <c r="AA426" s="129">
        <f t="shared" si="33"/>
        <v>82.613286000000002</v>
      </c>
      <c r="AB426" s="129">
        <f t="shared" si="34"/>
        <v>93.38</v>
      </c>
    </row>
    <row r="427" spans="1:28" ht="15.75" thickBot="1" x14ac:dyDescent="0.3">
      <c r="A427" s="141" t="s">
        <v>943</v>
      </c>
      <c r="B427" s="4" t="s">
        <v>844</v>
      </c>
      <c r="C427" s="4" t="s">
        <v>845</v>
      </c>
      <c r="D427" s="4" t="s">
        <v>944</v>
      </c>
      <c r="E427" s="4" t="s">
        <v>945</v>
      </c>
      <c r="F427" s="4" t="s">
        <v>164</v>
      </c>
      <c r="G427" s="4" t="s">
        <v>165</v>
      </c>
      <c r="H427" s="4" t="s">
        <v>440</v>
      </c>
      <c r="I427" s="10">
        <v>142.28</v>
      </c>
      <c r="J427" s="10">
        <v>507.27</v>
      </c>
      <c r="K427" s="10">
        <v>51.39</v>
      </c>
      <c r="L427" s="10">
        <v>191.2</v>
      </c>
      <c r="M427" s="10">
        <v>868.95</v>
      </c>
      <c r="N427" s="10">
        <v>838.22</v>
      </c>
      <c r="O427" s="11"/>
      <c r="P427" s="11"/>
      <c r="Q427" s="11"/>
      <c r="R427" s="11"/>
      <c r="S427" s="11"/>
      <c r="T427" s="11"/>
      <c r="U427" s="139">
        <f t="shared" si="30"/>
        <v>2599.31</v>
      </c>
      <c r="W427" s="127" t="str">
        <f t="shared" si="31"/>
        <v>154911505921</v>
      </c>
      <c r="X427" s="132">
        <f>VLOOKUP(W427,Factors!$F$4:$H$6200,3,FALSE)</f>
        <v>0.11529999999999996</v>
      </c>
      <c r="Y427" s="127" t="str">
        <f>VLOOKUP(W427,Factors!$F$4:$H$6200,2,FALSE)</f>
        <v>Customers-All</v>
      </c>
      <c r="Z427" s="129">
        <f t="shared" si="32"/>
        <v>299.70044299999989</v>
      </c>
      <c r="AA427" s="129">
        <f t="shared" si="33"/>
        <v>2299.6095570000002</v>
      </c>
      <c r="AB427" s="129">
        <f t="shared" si="34"/>
        <v>2599.31</v>
      </c>
    </row>
    <row r="428" spans="1:28" ht="15.75" thickBot="1" x14ac:dyDescent="0.3">
      <c r="A428" s="141" t="s">
        <v>943</v>
      </c>
      <c r="B428" s="4" t="s">
        <v>844</v>
      </c>
      <c r="C428" s="4" t="s">
        <v>845</v>
      </c>
      <c r="D428" s="4" t="s">
        <v>944</v>
      </c>
      <c r="E428" s="4" t="s">
        <v>945</v>
      </c>
      <c r="F428" s="4" t="s">
        <v>166</v>
      </c>
      <c r="G428" s="4" t="s">
        <v>167</v>
      </c>
      <c r="H428" s="4" t="s">
        <v>440</v>
      </c>
      <c r="I428" s="8">
        <v>59.68</v>
      </c>
      <c r="J428" s="7"/>
      <c r="K428" s="7"/>
      <c r="L428" s="7"/>
      <c r="M428" s="7"/>
      <c r="N428" s="8">
        <v>29.78</v>
      </c>
      <c r="O428" s="8">
        <v>49.95</v>
      </c>
      <c r="P428" s="7"/>
      <c r="Q428" s="7"/>
      <c r="R428" s="7"/>
      <c r="S428" s="7"/>
      <c r="T428" s="7"/>
      <c r="U428" s="139">
        <f t="shared" si="30"/>
        <v>139.41000000000003</v>
      </c>
      <c r="W428" s="127" t="str">
        <f t="shared" si="31"/>
        <v>154911505921</v>
      </c>
      <c r="X428" s="132">
        <f>VLOOKUP(W428,Factors!$F$4:$H$6200,3,FALSE)</f>
        <v>0.11529999999999996</v>
      </c>
      <c r="Y428" s="127" t="str">
        <f>VLOOKUP(W428,Factors!$F$4:$H$6200,2,FALSE)</f>
        <v>Customers-All</v>
      </c>
      <c r="Z428" s="129">
        <f t="shared" si="32"/>
        <v>16.073972999999999</v>
      </c>
      <c r="AA428" s="129">
        <f t="shared" si="33"/>
        <v>123.33602700000003</v>
      </c>
      <c r="AB428" s="129">
        <f t="shared" si="34"/>
        <v>139.41000000000003</v>
      </c>
    </row>
    <row r="429" spans="1:28" ht="15.75" thickBot="1" x14ac:dyDescent="0.3">
      <c r="A429" s="141" t="s">
        <v>943</v>
      </c>
      <c r="B429" s="4" t="s">
        <v>844</v>
      </c>
      <c r="C429" s="4" t="s">
        <v>845</v>
      </c>
      <c r="D429" s="4" t="s">
        <v>944</v>
      </c>
      <c r="E429" s="4" t="s">
        <v>945</v>
      </c>
      <c r="F429" s="4" t="s">
        <v>168</v>
      </c>
      <c r="G429" s="4" t="s">
        <v>169</v>
      </c>
      <c r="H429" s="4" t="s">
        <v>440</v>
      </c>
      <c r="I429" s="11"/>
      <c r="J429" s="10">
        <v>87.5</v>
      </c>
      <c r="K429" s="10">
        <v>1022.77</v>
      </c>
      <c r="L429" s="11"/>
      <c r="M429" s="11"/>
      <c r="N429" s="10">
        <v>25</v>
      </c>
      <c r="O429" s="11"/>
      <c r="P429" s="11"/>
      <c r="Q429" s="11"/>
      <c r="R429" s="11"/>
      <c r="S429" s="11"/>
      <c r="T429" s="11"/>
      <c r="U429" s="139">
        <f t="shared" si="30"/>
        <v>1135.27</v>
      </c>
      <c r="W429" s="127" t="str">
        <f t="shared" si="31"/>
        <v>154911505921</v>
      </c>
      <c r="X429" s="132">
        <f>VLOOKUP(W429,Factors!$F$4:$H$6200,3,FALSE)</f>
        <v>0.11529999999999996</v>
      </c>
      <c r="Y429" s="127" t="str">
        <f>VLOOKUP(W429,Factors!$F$4:$H$6200,2,FALSE)</f>
        <v>Customers-All</v>
      </c>
      <c r="Z429" s="129">
        <f t="shared" si="32"/>
        <v>130.89663099999996</v>
      </c>
      <c r="AA429" s="129">
        <f t="shared" si="33"/>
        <v>1004.373369</v>
      </c>
      <c r="AB429" s="129">
        <f t="shared" si="34"/>
        <v>1135.27</v>
      </c>
    </row>
    <row r="430" spans="1:28" ht="15.75" thickBot="1" x14ac:dyDescent="0.3">
      <c r="A430" s="141" t="s">
        <v>943</v>
      </c>
      <c r="B430" s="4" t="s">
        <v>987</v>
      </c>
      <c r="C430" s="4" t="s">
        <v>988</v>
      </c>
      <c r="D430" s="4" t="s">
        <v>944</v>
      </c>
      <c r="E430" s="4" t="s">
        <v>945</v>
      </c>
      <c r="F430" s="4" t="s">
        <v>112</v>
      </c>
      <c r="G430" s="4" t="s">
        <v>113</v>
      </c>
      <c r="H430" s="4" t="s">
        <v>440</v>
      </c>
      <c r="I430" s="10">
        <v>1801.66</v>
      </c>
      <c r="J430" s="10">
        <v>1801.64</v>
      </c>
      <c r="K430" s="10">
        <v>1801.67</v>
      </c>
      <c r="L430" s="10">
        <v>1801.66</v>
      </c>
      <c r="M430" s="10">
        <v>1801.66</v>
      </c>
      <c r="N430" s="10">
        <v>1864.72</v>
      </c>
      <c r="O430" s="10">
        <v>1864.72</v>
      </c>
      <c r="P430" s="10">
        <v>1864.72</v>
      </c>
      <c r="Q430" s="10">
        <v>1864.72</v>
      </c>
      <c r="R430" s="10">
        <v>1864.72</v>
      </c>
      <c r="S430" s="10">
        <v>1864.73</v>
      </c>
      <c r="T430" s="10">
        <v>1864.72</v>
      </c>
      <c r="U430" s="139">
        <f t="shared" si="30"/>
        <v>22061.34</v>
      </c>
      <c r="W430" s="127" t="str">
        <f t="shared" si="31"/>
        <v>154921505921</v>
      </c>
      <c r="X430" s="132">
        <f>VLOOKUP(W430,Factors!$F$4:$H$6200,3,FALSE)</f>
        <v>0.10960000000000003</v>
      </c>
      <c r="Y430" s="127" t="str">
        <f>VLOOKUP(W430,Factors!$F$4:$H$6200,2,FALSE)</f>
        <v>3-factor</v>
      </c>
      <c r="Z430" s="129">
        <f t="shared" si="32"/>
        <v>2417.9228640000006</v>
      </c>
      <c r="AA430" s="129">
        <f t="shared" si="33"/>
        <v>19643.417136</v>
      </c>
      <c r="AB430" s="129">
        <f t="shared" si="34"/>
        <v>22061.34</v>
      </c>
    </row>
    <row r="431" spans="1:28" ht="15.75" thickBot="1" x14ac:dyDescent="0.3">
      <c r="A431" s="141" t="s">
        <v>943</v>
      </c>
      <c r="B431" s="4" t="s">
        <v>987</v>
      </c>
      <c r="C431" s="4" t="s">
        <v>988</v>
      </c>
      <c r="D431" s="4" t="s">
        <v>944</v>
      </c>
      <c r="E431" s="4" t="s">
        <v>945</v>
      </c>
      <c r="F431" s="4" t="s">
        <v>128</v>
      </c>
      <c r="G431" s="4" t="s">
        <v>129</v>
      </c>
      <c r="H431" s="4" t="s">
        <v>440</v>
      </c>
      <c r="I431" s="11"/>
      <c r="J431" s="11"/>
      <c r="K431" s="11"/>
      <c r="L431" s="10">
        <v>450.76</v>
      </c>
      <c r="M431" s="11"/>
      <c r="N431" s="11"/>
      <c r="O431" s="11"/>
      <c r="P431" s="11"/>
      <c r="Q431" s="11"/>
      <c r="R431" s="11"/>
      <c r="S431" s="11"/>
      <c r="T431" s="11"/>
      <c r="U431" s="139">
        <f t="shared" si="30"/>
        <v>450.76</v>
      </c>
      <c r="W431" s="127" t="str">
        <f t="shared" si="31"/>
        <v>154921505921</v>
      </c>
      <c r="X431" s="132">
        <f>VLOOKUP(W431,Factors!$F$4:$H$6200,3,FALSE)</f>
        <v>0.10960000000000003</v>
      </c>
      <c r="Y431" s="127" t="str">
        <f>VLOOKUP(W431,Factors!$F$4:$H$6200,2,FALSE)</f>
        <v>3-factor</v>
      </c>
      <c r="Z431" s="129">
        <f t="shared" si="32"/>
        <v>49.403296000000012</v>
      </c>
      <c r="AA431" s="129">
        <f t="shared" si="33"/>
        <v>401.35670399999998</v>
      </c>
      <c r="AB431" s="129">
        <f t="shared" si="34"/>
        <v>450.76</v>
      </c>
    </row>
    <row r="432" spans="1:28" ht="15.75" thickBot="1" x14ac:dyDescent="0.3">
      <c r="A432" s="141" t="s">
        <v>943</v>
      </c>
      <c r="B432" s="4" t="s">
        <v>987</v>
      </c>
      <c r="C432" s="4" t="s">
        <v>988</v>
      </c>
      <c r="D432" s="4" t="s">
        <v>944</v>
      </c>
      <c r="E432" s="4" t="s">
        <v>945</v>
      </c>
      <c r="F432" s="4" t="s">
        <v>132</v>
      </c>
      <c r="G432" s="4" t="s">
        <v>133</v>
      </c>
      <c r="H432" s="4" t="s">
        <v>440</v>
      </c>
      <c r="I432" s="8">
        <v>92.8</v>
      </c>
      <c r="J432" s="7"/>
      <c r="K432" s="8">
        <v>148.47999999999999</v>
      </c>
      <c r="L432" s="7"/>
      <c r="M432" s="7"/>
      <c r="N432" s="7"/>
      <c r="O432" s="7"/>
      <c r="P432" s="7"/>
      <c r="Q432" s="7"/>
      <c r="R432" s="7"/>
      <c r="S432" s="7"/>
      <c r="T432" s="7"/>
      <c r="U432" s="139">
        <f t="shared" si="30"/>
        <v>241.27999999999997</v>
      </c>
      <c r="W432" s="127" t="str">
        <f t="shared" si="31"/>
        <v>154921505921</v>
      </c>
      <c r="X432" s="132">
        <f>VLOOKUP(W432,Factors!$F$4:$H$6200,3,FALSE)</f>
        <v>0.10960000000000003</v>
      </c>
      <c r="Y432" s="127" t="str">
        <f>VLOOKUP(W432,Factors!$F$4:$H$6200,2,FALSE)</f>
        <v>3-factor</v>
      </c>
      <c r="Z432" s="129">
        <f t="shared" si="32"/>
        <v>26.444288000000004</v>
      </c>
      <c r="AA432" s="129">
        <f t="shared" si="33"/>
        <v>214.83571199999997</v>
      </c>
      <c r="AB432" s="129">
        <f t="shared" si="34"/>
        <v>241.27999999999997</v>
      </c>
    </row>
    <row r="433" spans="1:62" ht="15.75" thickBot="1" x14ac:dyDescent="0.3">
      <c r="A433" s="141" t="s">
        <v>943</v>
      </c>
      <c r="B433" s="4" t="s">
        <v>987</v>
      </c>
      <c r="C433" s="4" t="s">
        <v>988</v>
      </c>
      <c r="D433" s="4" t="s">
        <v>944</v>
      </c>
      <c r="E433" s="4" t="s">
        <v>945</v>
      </c>
      <c r="F433" s="4" t="s">
        <v>98</v>
      </c>
      <c r="G433" s="4" t="s">
        <v>99</v>
      </c>
      <c r="H433" s="4" t="s">
        <v>440</v>
      </c>
      <c r="I433" s="11"/>
      <c r="J433" s="11"/>
      <c r="K433" s="11"/>
      <c r="L433" s="11"/>
      <c r="M433" s="10">
        <v>257.88</v>
      </c>
      <c r="N433" s="10">
        <v>533.47</v>
      </c>
      <c r="O433" s="11"/>
      <c r="P433" s="11"/>
      <c r="Q433" s="10">
        <v>149</v>
      </c>
      <c r="R433" s="11"/>
      <c r="S433" s="11"/>
      <c r="T433" s="10">
        <v>58.22</v>
      </c>
      <c r="U433" s="139">
        <f t="shared" si="30"/>
        <v>998.57</v>
      </c>
      <c r="W433" s="127" t="str">
        <f t="shared" si="31"/>
        <v>154921505921</v>
      </c>
      <c r="X433" s="132">
        <f>VLOOKUP(W433,Factors!$F$4:$H$6200,3,FALSE)</f>
        <v>0.10960000000000003</v>
      </c>
      <c r="Y433" s="127" t="str">
        <f>VLOOKUP(W433,Factors!$F$4:$H$6200,2,FALSE)</f>
        <v>3-factor</v>
      </c>
      <c r="Z433" s="129">
        <f t="shared" si="32"/>
        <v>109.44327200000004</v>
      </c>
      <c r="AA433" s="129">
        <f t="shared" si="33"/>
        <v>889.12672799999996</v>
      </c>
      <c r="AB433" s="129">
        <f t="shared" si="34"/>
        <v>998.56999999999994</v>
      </c>
    </row>
    <row r="434" spans="1:62" ht="15.75" thickBot="1" x14ac:dyDescent="0.3">
      <c r="A434" s="141" t="s">
        <v>943</v>
      </c>
      <c r="B434" s="4" t="s">
        <v>987</v>
      </c>
      <c r="C434" s="4" t="s">
        <v>988</v>
      </c>
      <c r="D434" s="4" t="s">
        <v>944</v>
      </c>
      <c r="E434" s="4" t="s">
        <v>945</v>
      </c>
      <c r="F434" s="4" t="s">
        <v>102</v>
      </c>
      <c r="G434" s="4" t="s">
        <v>103</v>
      </c>
      <c r="H434" s="4" t="s">
        <v>440</v>
      </c>
      <c r="I434" s="8">
        <v>19.95</v>
      </c>
      <c r="J434" s="7"/>
      <c r="K434" s="8">
        <v>32</v>
      </c>
      <c r="L434" s="7"/>
      <c r="M434" s="7"/>
      <c r="N434" s="7"/>
      <c r="O434" s="8">
        <v>178.99</v>
      </c>
      <c r="P434" s="8">
        <v>23.06</v>
      </c>
      <c r="Q434" s="7"/>
      <c r="R434" s="7"/>
      <c r="S434" s="7"/>
      <c r="T434" s="7"/>
      <c r="U434" s="139">
        <f t="shared" si="30"/>
        <v>254</v>
      </c>
      <c r="W434" s="127" t="str">
        <f t="shared" si="31"/>
        <v>154921505921</v>
      </c>
      <c r="X434" s="132">
        <f>VLOOKUP(W434,Factors!$F$4:$H$6200,3,FALSE)</f>
        <v>0.10960000000000003</v>
      </c>
      <c r="Y434" s="127" t="str">
        <f>VLOOKUP(W434,Factors!$F$4:$H$6200,2,FALSE)</f>
        <v>3-factor</v>
      </c>
      <c r="Z434" s="129">
        <f t="shared" si="32"/>
        <v>27.838400000000007</v>
      </c>
      <c r="AA434" s="129">
        <f t="shared" si="33"/>
        <v>226.16159999999999</v>
      </c>
      <c r="AB434" s="129">
        <f t="shared" si="34"/>
        <v>254</v>
      </c>
    </row>
    <row r="435" spans="1:62" ht="15.75" thickBot="1" x14ac:dyDescent="0.3">
      <c r="A435" s="141" t="s">
        <v>943</v>
      </c>
      <c r="B435" s="4" t="s">
        <v>987</v>
      </c>
      <c r="C435" s="4" t="s">
        <v>988</v>
      </c>
      <c r="D435" s="4" t="s">
        <v>944</v>
      </c>
      <c r="E435" s="4" t="s">
        <v>945</v>
      </c>
      <c r="F435" s="4" t="s">
        <v>235</v>
      </c>
      <c r="G435" s="4" t="s">
        <v>236</v>
      </c>
      <c r="H435" s="4" t="s">
        <v>440</v>
      </c>
      <c r="I435" s="11"/>
      <c r="J435" s="11"/>
      <c r="K435" s="11"/>
      <c r="L435" s="11"/>
      <c r="M435" s="11"/>
      <c r="N435" s="11"/>
      <c r="O435" s="11"/>
      <c r="P435" s="11"/>
      <c r="Q435" s="11"/>
      <c r="R435" s="10">
        <v>28.94</v>
      </c>
      <c r="S435" s="11"/>
      <c r="T435" s="11"/>
      <c r="U435" s="139">
        <f t="shared" si="30"/>
        <v>28.94</v>
      </c>
      <c r="W435" s="127" t="str">
        <f t="shared" si="31"/>
        <v>154921505921</v>
      </c>
      <c r="X435" s="132">
        <f>VLOOKUP(W435,Factors!$F$4:$H$6200,3,FALSE)</f>
        <v>0.10960000000000003</v>
      </c>
      <c r="Y435" s="127" t="str">
        <f>VLOOKUP(W435,Factors!$F$4:$H$6200,2,FALSE)</f>
        <v>3-factor</v>
      </c>
      <c r="Z435" s="129">
        <f t="shared" si="32"/>
        <v>3.1718240000000009</v>
      </c>
      <c r="AA435" s="129">
        <f t="shared" si="33"/>
        <v>25.768176</v>
      </c>
      <c r="AB435" s="129">
        <f t="shared" si="34"/>
        <v>28.94</v>
      </c>
    </row>
    <row r="436" spans="1:62" ht="15.75" thickBot="1" x14ac:dyDescent="0.3">
      <c r="A436" s="141" t="s">
        <v>943</v>
      </c>
      <c r="B436" s="4" t="s">
        <v>987</v>
      </c>
      <c r="C436" s="4" t="s">
        <v>988</v>
      </c>
      <c r="D436" s="4" t="s">
        <v>944</v>
      </c>
      <c r="E436" s="4" t="s">
        <v>945</v>
      </c>
      <c r="F436" s="4" t="s">
        <v>116</v>
      </c>
      <c r="G436" s="4" t="s">
        <v>117</v>
      </c>
      <c r="H436" s="4" t="s">
        <v>440</v>
      </c>
      <c r="I436" s="8">
        <v>17.920000000000002</v>
      </c>
      <c r="J436" s="8">
        <v>20.94</v>
      </c>
      <c r="K436" s="8">
        <v>16.399999999999999</v>
      </c>
      <c r="L436" s="8">
        <v>92.25</v>
      </c>
      <c r="M436" s="7"/>
      <c r="N436" s="7"/>
      <c r="O436" s="7"/>
      <c r="P436" s="7"/>
      <c r="Q436" s="7"/>
      <c r="R436" s="7"/>
      <c r="S436" s="7"/>
      <c r="T436" s="7"/>
      <c r="U436" s="139">
        <f t="shared" si="30"/>
        <v>147.51</v>
      </c>
      <c r="W436" s="127" t="str">
        <f t="shared" si="31"/>
        <v>154921505921</v>
      </c>
      <c r="X436" s="132">
        <f>VLOOKUP(W436,Factors!$F$4:$H$6200,3,FALSE)</f>
        <v>0.10960000000000003</v>
      </c>
      <c r="Y436" s="127" t="str">
        <f>VLOOKUP(W436,Factors!$F$4:$H$6200,2,FALSE)</f>
        <v>3-factor</v>
      </c>
      <c r="Z436" s="129">
        <f t="shared" si="32"/>
        <v>16.167096000000004</v>
      </c>
      <c r="AA436" s="129">
        <f t="shared" si="33"/>
        <v>131.34290399999998</v>
      </c>
      <c r="AB436" s="129">
        <f t="shared" si="34"/>
        <v>147.51</v>
      </c>
    </row>
    <row r="437" spans="1:62" s="131" customFormat="1" ht="15.75" thickBot="1" x14ac:dyDescent="0.3">
      <c r="A437" s="141" t="s">
        <v>943</v>
      </c>
      <c r="B437" s="4" t="s">
        <v>987</v>
      </c>
      <c r="C437" s="4" t="s">
        <v>988</v>
      </c>
      <c r="D437" s="4" t="s">
        <v>944</v>
      </c>
      <c r="E437" s="4" t="s">
        <v>945</v>
      </c>
      <c r="F437" s="4" t="s">
        <v>82</v>
      </c>
      <c r="G437" s="4" t="s">
        <v>83</v>
      </c>
      <c r="H437" s="4" t="s">
        <v>440</v>
      </c>
      <c r="I437" s="10">
        <v>4</v>
      </c>
      <c r="J437" s="10">
        <v>11</v>
      </c>
      <c r="K437" s="10">
        <v>8.5</v>
      </c>
      <c r="L437" s="10">
        <v>6.2</v>
      </c>
      <c r="M437" s="11"/>
      <c r="N437" s="11"/>
      <c r="O437" s="11"/>
      <c r="P437" s="11"/>
      <c r="Q437" s="11"/>
      <c r="R437" s="11"/>
      <c r="S437" s="11"/>
      <c r="T437" s="11"/>
      <c r="U437" s="139">
        <f t="shared" si="30"/>
        <v>29.7</v>
      </c>
      <c r="V437" s="38"/>
      <c r="W437" s="127" t="str">
        <f t="shared" si="31"/>
        <v>154921505921</v>
      </c>
      <c r="X437" s="132">
        <f>VLOOKUP(W437,Factors!$F$4:$H$6200,3,FALSE)</f>
        <v>0.10960000000000003</v>
      </c>
      <c r="Y437" s="127" t="str">
        <f>VLOOKUP(W437,Factors!$F$4:$H$6200,2,FALSE)</f>
        <v>3-factor</v>
      </c>
      <c r="Z437" s="129">
        <f t="shared" si="32"/>
        <v>3.2551200000000007</v>
      </c>
      <c r="AA437" s="129">
        <f t="shared" si="33"/>
        <v>26.444879999999998</v>
      </c>
      <c r="AB437" s="129">
        <f t="shared" si="34"/>
        <v>29.7</v>
      </c>
      <c r="AC437" s="134"/>
      <c r="AD437" s="134"/>
      <c r="AE437" s="134"/>
      <c r="AF437" s="134"/>
      <c r="AG437" s="134"/>
      <c r="AH437" s="134"/>
      <c r="AI437" s="134"/>
      <c r="AJ437" s="134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4"/>
      <c r="AV437" s="134"/>
      <c r="AW437" s="134"/>
      <c r="AX437" s="134"/>
      <c r="AY437" s="134"/>
      <c r="AZ437" s="134"/>
      <c r="BA437" s="134"/>
      <c r="BB437" s="134"/>
      <c r="BC437" s="134"/>
      <c r="BD437" s="134"/>
      <c r="BE437" s="134"/>
      <c r="BF437" s="134"/>
      <c r="BG437" s="134"/>
      <c r="BH437" s="134"/>
      <c r="BI437" s="134"/>
      <c r="BJ437" s="134"/>
    </row>
    <row r="438" spans="1:62" s="131" customFormat="1" ht="15.75" thickBot="1" x14ac:dyDescent="0.3">
      <c r="A438" s="141" t="s">
        <v>943</v>
      </c>
      <c r="B438" s="4" t="s">
        <v>987</v>
      </c>
      <c r="C438" s="4" t="s">
        <v>988</v>
      </c>
      <c r="D438" s="4" t="s">
        <v>944</v>
      </c>
      <c r="E438" s="4" t="s">
        <v>945</v>
      </c>
      <c r="F438" s="4" t="s">
        <v>84</v>
      </c>
      <c r="G438" s="4" t="s">
        <v>85</v>
      </c>
      <c r="H438" s="4" t="s">
        <v>440</v>
      </c>
      <c r="I438" s="8">
        <v>224.47</v>
      </c>
      <c r="J438" s="8">
        <v>56.25</v>
      </c>
      <c r="K438" s="8">
        <v>164</v>
      </c>
      <c r="L438" s="8">
        <v>588.75</v>
      </c>
      <c r="M438" s="8">
        <v>24</v>
      </c>
      <c r="N438" s="8">
        <v>625.25</v>
      </c>
      <c r="O438" s="7"/>
      <c r="P438" s="7"/>
      <c r="Q438" s="7"/>
      <c r="R438" s="7"/>
      <c r="S438" s="7"/>
      <c r="T438" s="7"/>
      <c r="U438" s="139">
        <f t="shared" si="30"/>
        <v>1682.72</v>
      </c>
      <c r="V438" s="38"/>
      <c r="W438" s="127" t="str">
        <f t="shared" si="31"/>
        <v>154921505921</v>
      </c>
      <c r="X438" s="132">
        <f>VLOOKUP(W438,Factors!$F$4:$H$6200,3,FALSE)</f>
        <v>0.10960000000000003</v>
      </c>
      <c r="Y438" s="127" t="str">
        <f>VLOOKUP(W438,Factors!$F$4:$H$6200,2,FALSE)</f>
        <v>3-factor</v>
      </c>
      <c r="Z438" s="129">
        <f t="shared" si="32"/>
        <v>184.42611200000005</v>
      </c>
      <c r="AA438" s="129">
        <f t="shared" si="33"/>
        <v>1498.2938879999999</v>
      </c>
      <c r="AB438" s="129">
        <f t="shared" si="34"/>
        <v>1682.72</v>
      </c>
      <c r="AC438" s="134"/>
      <c r="AD438" s="134"/>
      <c r="AE438" s="134"/>
      <c r="AF438" s="134"/>
      <c r="AG438" s="134"/>
      <c r="AH438" s="134"/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  <c r="BD438" s="134"/>
      <c r="BE438" s="134"/>
      <c r="BF438" s="134"/>
      <c r="BG438" s="134"/>
      <c r="BH438" s="134"/>
      <c r="BI438" s="134"/>
      <c r="BJ438" s="134"/>
    </row>
    <row r="439" spans="1:62" s="131" customFormat="1" ht="15.75" thickBot="1" x14ac:dyDescent="0.3">
      <c r="A439" s="141" t="s">
        <v>943</v>
      </c>
      <c r="B439" s="4" t="s">
        <v>987</v>
      </c>
      <c r="C439" s="4" t="s">
        <v>988</v>
      </c>
      <c r="D439" s="4" t="s">
        <v>944</v>
      </c>
      <c r="E439" s="4" t="s">
        <v>945</v>
      </c>
      <c r="F439" s="4" t="s">
        <v>86</v>
      </c>
      <c r="G439" s="4" t="s">
        <v>87</v>
      </c>
      <c r="H439" s="4" t="s">
        <v>440</v>
      </c>
      <c r="I439" s="10">
        <v>1254.7</v>
      </c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39">
        <f t="shared" si="30"/>
        <v>1254.7</v>
      </c>
      <c r="V439" s="38"/>
      <c r="W439" s="127" t="str">
        <f t="shared" si="31"/>
        <v>154921505921</v>
      </c>
      <c r="X439" s="132">
        <f>VLOOKUP(W439,Factors!$F$4:$H$6200,3,FALSE)</f>
        <v>0.10960000000000003</v>
      </c>
      <c r="Y439" s="127" t="str">
        <f>VLOOKUP(W439,Factors!$F$4:$H$6200,2,FALSE)</f>
        <v>3-factor</v>
      </c>
      <c r="Z439" s="129">
        <f t="shared" si="32"/>
        <v>137.51512000000005</v>
      </c>
      <c r="AA439" s="129">
        <f t="shared" si="33"/>
        <v>1117.18488</v>
      </c>
      <c r="AB439" s="129">
        <f t="shared" si="34"/>
        <v>1254.7</v>
      </c>
      <c r="AC439" s="134"/>
      <c r="AD439" s="134"/>
      <c r="AE439" s="134"/>
      <c r="AF439" s="134"/>
      <c r="AG439" s="134"/>
      <c r="AH439" s="134"/>
      <c r="AI439" s="134"/>
      <c r="AJ439" s="134"/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4"/>
      <c r="AV439" s="134"/>
      <c r="AW439" s="134"/>
      <c r="AX439" s="134"/>
      <c r="AY439" s="134"/>
      <c r="AZ439" s="134"/>
      <c r="BA439" s="134"/>
      <c r="BB439" s="134"/>
      <c r="BC439" s="134"/>
      <c r="BD439" s="134"/>
      <c r="BE439" s="134"/>
      <c r="BF439" s="134"/>
      <c r="BG439" s="134"/>
      <c r="BH439" s="134"/>
      <c r="BI439" s="134"/>
      <c r="BJ439" s="134"/>
    </row>
    <row r="440" spans="1:62" ht="15.75" thickBot="1" x14ac:dyDescent="0.3">
      <c r="A440" s="141" t="s">
        <v>943</v>
      </c>
      <c r="B440" s="4" t="s">
        <v>987</v>
      </c>
      <c r="C440" s="4" t="s">
        <v>988</v>
      </c>
      <c r="D440" s="4" t="s">
        <v>944</v>
      </c>
      <c r="E440" s="4" t="s">
        <v>945</v>
      </c>
      <c r="F440" s="4" t="s">
        <v>166</v>
      </c>
      <c r="G440" s="4" t="s">
        <v>167</v>
      </c>
      <c r="H440" s="4" t="s">
        <v>440</v>
      </c>
      <c r="I440" s="7"/>
      <c r="J440" s="8">
        <v>35</v>
      </c>
      <c r="K440" s="8">
        <v>595.36</v>
      </c>
      <c r="L440" s="7"/>
      <c r="M440" s="7"/>
      <c r="N440" s="7"/>
      <c r="O440" s="7"/>
      <c r="P440" s="7"/>
      <c r="Q440" s="7"/>
      <c r="R440" s="7"/>
      <c r="S440" s="7"/>
      <c r="T440" s="7"/>
      <c r="U440" s="139">
        <f t="shared" si="30"/>
        <v>630.36</v>
      </c>
      <c r="W440" s="127" t="str">
        <f t="shared" si="31"/>
        <v>154921505921</v>
      </c>
      <c r="X440" s="132">
        <f>VLOOKUP(W440,Factors!$F$4:$H$6200,3,FALSE)</f>
        <v>0.10960000000000003</v>
      </c>
      <c r="Y440" s="127" t="str">
        <f>VLOOKUP(W440,Factors!$F$4:$H$6200,2,FALSE)</f>
        <v>3-factor</v>
      </c>
      <c r="Z440" s="129">
        <f t="shared" si="32"/>
        <v>69.087456000000017</v>
      </c>
      <c r="AA440" s="129">
        <f t="shared" si="33"/>
        <v>561.27254400000004</v>
      </c>
      <c r="AB440" s="129">
        <f t="shared" si="34"/>
        <v>630.36</v>
      </c>
    </row>
    <row r="441" spans="1:62" ht="15.75" thickBot="1" x14ac:dyDescent="0.3">
      <c r="A441" s="141" t="s">
        <v>943</v>
      </c>
      <c r="B441" s="4" t="s">
        <v>987</v>
      </c>
      <c r="C441" s="4" t="s">
        <v>988</v>
      </c>
      <c r="D441" s="4" t="s">
        <v>944</v>
      </c>
      <c r="E441" s="4" t="s">
        <v>945</v>
      </c>
      <c r="F441" s="4" t="s">
        <v>192</v>
      </c>
      <c r="G441" s="4" t="s">
        <v>193</v>
      </c>
      <c r="H441" s="4" t="s">
        <v>440</v>
      </c>
      <c r="I441" s="10">
        <v>-9969.1200000000008</v>
      </c>
      <c r="J441" s="10">
        <v>-650.16</v>
      </c>
      <c r="K441" s="10">
        <v>-4767.84</v>
      </c>
      <c r="L441" s="10">
        <v>-9537.8799999999992</v>
      </c>
      <c r="M441" s="10">
        <v>-8237.26</v>
      </c>
      <c r="N441" s="10">
        <v>-9774.3799999999992</v>
      </c>
      <c r="O441" s="10">
        <v>-9774.3799999999992</v>
      </c>
      <c r="P441" s="10">
        <v>-8885.7999999999993</v>
      </c>
      <c r="Q441" s="10">
        <v>-9374.52</v>
      </c>
      <c r="R441" s="10">
        <v>-888.58</v>
      </c>
      <c r="S441" s="10">
        <v>-12440.12</v>
      </c>
      <c r="T441" s="10">
        <v>-8885.7999999999993</v>
      </c>
      <c r="U441" s="139">
        <f t="shared" si="30"/>
        <v>-93185.84</v>
      </c>
      <c r="W441" s="127" t="str">
        <f t="shared" si="31"/>
        <v>154921505921</v>
      </c>
      <c r="X441" s="132">
        <f>VLOOKUP(W441,Factors!$F$4:$H$6200,3,FALSE)</f>
        <v>0.10960000000000003</v>
      </c>
      <c r="Y441" s="127" t="str">
        <f>VLOOKUP(W441,Factors!$F$4:$H$6200,2,FALSE)</f>
        <v>3-factor</v>
      </c>
      <c r="Z441" s="129">
        <f t="shared" si="32"/>
        <v>-10213.168064000003</v>
      </c>
      <c r="AA441" s="129">
        <f t="shared" si="33"/>
        <v>-82972.671935999999</v>
      </c>
      <c r="AB441" s="129">
        <f t="shared" si="34"/>
        <v>-93185.84</v>
      </c>
    </row>
    <row r="442" spans="1:62" ht="15.75" thickBot="1" x14ac:dyDescent="0.3">
      <c r="A442" s="141" t="s">
        <v>943</v>
      </c>
      <c r="B442" s="4" t="s">
        <v>354</v>
      </c>
      <c r="C442" s="4" t="s">
        <v>355</v>
      </c>
      <c r="D442" s="4" t="s">
        <v>944</v>
      </c>
      <c r="E442" s="4" t="s">
        <v>945</v>
      </c>
      <c r="F442" s="4" t="s">
        <v>128</v>
      </c>
      <c r="G442" s="4" t="s">
        <v>129</v>
      </c>
      <c r="H442" s="4" t="s">
        <v>440</v>
      </c>
      <c r="I442" s="7"/>
      <c r="J442" s="7"/>
      <c r="K442" s="7"/>
      <c r="L442" s="7"/>
      <c r="M442" s="7"/>
      <c r="N442" s="7"/>
      <c r="O442" s="7"/>
      <c r="P442" s="8">
        <v>450</v>
      </c>
      <c r="Q442" s="7"/>
      <c r="R442" s="7"/>
      <c r="S442" s="7"/>
      <c r="T442" s="7"/>
      <c r="U442" s="139">
        <f t="shared" si="30"/>
        <v>450</v>
      </c>
      <c r="W442" s="127" t="str">
        <f t="shared" si="31"/>
        <v>155021505921</v>
      </c>
      <c r="X442" s="132">
        <f>VLOOKUP(W442,Factors!$F$4:$H$6200,3,FALSE)</f>
        <v>3.3200000000000007E-2</v>
      </c>
      <c r="Y442" s="127" t="str">
        <f>VLOOKUP(W442,Factors!$F$4:$H$6200,2,FALSE)</f>
        <v>Environmental Admin Costs</v>
      </c>
      <c r="Z442" s="129">
        <f t="shared" si="32"/>
        <v>14.940000000000003</v>
      </c>
      <c r="AA442" s="129">
        <f t="shared" si="33"/>
        <v>435.06</v>
      </c>
      <c r="AB442" s="129">
        <f t="shared" si="34"/>
        <v>450</v>
      </c>
    </row>
    <row r="443" spans="1:62" ht="15.75" thickBot="1" x14ac:dyDescent="0.3">
      <c r="A443" s="141" t="s">
        <v>943</v>
      </c>
      <c r="B443" s="4" t="s">
        <v>194</v>
      </c>
      <c r="C443" s="4" t="s">
        <v>195</v>
      </c>
      <c r="D443" s="4" t="s">
        <v>944</v>
      </c>
      <c r="E443" s="4" t="s">
        <v>945</v>
      </c>
      <c r="F443" s="4" t="s">
        <v>38</v>
      </c>
      <c r="G443" s="4" t="s">
        <v>39</v>
      </c>
      <c r="H443" s="4" t="s">
        <v>440</v>
      </c>
      <c r="I443" s="11"/>
      <c r="J443" s="11"/>
      <c r="K443" s="10">
        <v>25.06</v>
      </c>
      <c r="L443" s="11"/>
      <c r="M443" s="11"/>
      <c r="N443" s="11"/>
      <c r="O443" s="11"/>
      <c r="P443" s="11"/>
      <c r="Q443" s="11"/>
      <c r="R443" s="11"/>
      <c r="S443" s="11"/>
      <c r="T443" s="11"/>
      <c r="U443" s="139">
        <f t="shared" si="30"/>
        <v>25.06</v>
      </c>
      <c r="W443" s="127" t="str">
        <f t="shared" si="31"/>
        <v>155061505921</v>
      </c>
      <c r="X443" s="132">
        <f>VLOOKUP(W443,Factors!$F$4:$H$6200,3,FALSE)</f>
        <v>0</v>
      </c>
      <c r="Y443" s="127" t="str">
        <f>VLOOKUP(W443,Factors!$F$4:$H$6200,2,FALSE)</f>
        <v>Direct-OR</v>
      </c>
      <c r="Z443" s="129">
        <f t="shared" si="32"/>
        <v>0</v>
      </c>
      <c r="AA443" s="129">
        <f t="shared" si="33"/>
        <v>25.06</v>
      </c>
      <c r="AB443" s="129">
        <f t="shared" si="34"/>
        <v>25.06</v>
      </c>
    </row>
    <row r="444" spans="1:62" ht="15.75" thickBot="1" x14ac:dyDescent="0.3">
      <c r="A444" s="141" t="s">
        <v>943</v>
      </c>
      <c r="B444" s="4" t="s">
        <v>194</v>
      </c>
      <c r="C444" s="4" t="s">
        <v>195</v>
      </c>
      <c r="D444" s="4" t="s">
        <v>944</v>
      </c>
      <c r="E444" s="4" t="s">
        <v>945</v>
      </c>
      <c r="F444" s="4" t="s">
        <v>86</v>
      </c>
      <c r="G444" s="4" t="s">
        <v>87</v>
      </c>
      <c r="H444" s="4" t="s">
        <v>440</v>
      </c>
      <c r="I444" s="7"/>
      <c r="J444" s="7"/>
      <c r="K444" s="7"/>
      <c r="L444" s="7"/>
      <c r="M444" s="7"/>
      <c r="N444" s="8">
        <v>545.9</v>
      </c>
      <c r="O444" s="7"/>
      <c r="P444" s="7"/>
      <c r="Q444" s="7"/>
      <c r="R444" s="7"/>
      <c r="S444" s="7"/>
      <c r="T444" s="7"/>
      <c r="U444" s="139">
        <f t="shared" si="30"/>
        <v>545.9</v>
      </c>
      <c r="W444" s="127" t="str">
        <f t="shared" si="31"/>
        <v>155061505921</v>
      </c>
      <c r="X444" s="132">
        <f>VLOOKUP(W444,Factors!$F$4:$H$6200,3,FALSE)</f>
        <v>0</v>
      </c>
      <c r="Y444" s="127" t="str">
        <f>VLOOKUP(W444,Factors!$F$4:$H$6200,2,FALSE)</f>
        <v>Direct-OR</v>
      </c>
      <c r="Z444" s="129">
        <f t="shared" si="32"/>
        <v>0</v>
      </c>
      <c r="AA444" s="129">
        <f t="shared" si="33"/>
        <v>545.9</v>
      </c>
      <c r="AB444" s="129">
        <f t="shared" si="34"/>
        <v>545.9</v>
      </c>
    </row>
    <row r="445" spans="1:62" ht="15.75" thickBot="1" x14ac:dyDescent="0.3">
      <c r="A445" s="141" t="s">
        <v>943</v>
      </c>
      <c r="B445" s="4" t="s">
        <v>194</v>
      </c>
      <c r="C445" s="4" t="s">
        <v>195</v>
      </c>
      <c r="D445" s="4" t="s">
        <v>1133</v>
      </c>
      <c r="E445" s="4" t="s">
        <v>1134</v>
      </c>
      <c r="F445" s="4" t="s">
        <v>168</v>
      </c>
      <c r="G445" s="4" t="s">
        <v>169</v>
      </c>
      <c r="H445" s="4" t="s">
        <v>1135</v>
      </c>
      <c r="I445" s="11"/>
      <c r="J445" s="11"/>
      <c r="K445" s="11"/>
      <c r="L445" s="11"/>
      <c r="M445" s="11"/>
      <c r="N445" s="11"/>
      <c r="O445" s="11"/>
      <c r="P445" s="11"/>
      <c r="Q445" s="10">
        <v>157</v>
      </c>
      <c r="R445" s="11"/>
      <c r="S445" s="11"/>
      <c r="T445" s="11"/>
      <c r="U445" s="139">
        <f t="shared" si="30"/>
        <v>157</v>
      </c>
      <c r="W445" s="127" t="str">
        <f t="shared" si="31"/>
        <v>155061560921</v>
      </c>
      <c r="X445" s="132">
        <f>VLOOKUP(W445,Factors!$F$4:$H$6200,3,FALSE)</f>
        <v>0</v>
      </c>
      <c r="Y445" s="127" t="str">
        <f>VLOOKUP(W445,Factors!$F$4:$H$6200,2,FALSE)</f>
        <v>Direct-OR</v>
      </c>
      <c r="Z445" s="129">
        <f t="shared" si="32"/>
        <v>0</v>
      </c>
      <c r="AA445" s="129">
        <f t="shared" si="33"/>
        <v>157</v>
      </c>
      <c r="AB445" s="129">
        <f t="shared" si="34"/>
        <v>157</v>
      </c>
    </row>
    <row r="446" spans="1:62" ht="15.75" thickBot="1" x14ac:dyDescent="0.3">
      <c r="A446" s="141" t="s">
        <v>943</v>
      </c>
      <c r="B446" s="4" t="s">
        <v>846</v>
      </c>
      <c r="C446" s="4" t="s">
        <v>847</v>
      </c>
      <c r="D446" s="4" t="s">
        <v>944</v>
      </c>
      <c r="E446" s="4" t="s">
        <v>945</v>
      </c>
      <c r="F446" s="4" t="s">
        <v>110</v>
      </c>
      <c r="G446" s="4" t="s">
        <v>111</v>
      </c>
      <c r="H446" s="4" t="s">
        <v>440</v>
      </c>
      <c r="I446" s="7"/>
      <c r="J446" s="7"/>
      <c r="K446" s="7"/>
      <c r="L446" s="7"/>
      <c r="M446" s="7"/>
      <c r="N446" s="8">
        <v>10000</v>
      </c>
      <c r="O446" s="8">
        <v>-6666.67</v>
      </c>
      <c r="P446" s="8">
        <v>833.33</v>
      </c>
      <c r="Q446" s="8">
        <v>833.33</v>
      </c>
      <c r="R446" s="8">
        <v>833.33</v>
      </c>
      <c r="S446" s="8">
        <v>833.33</v>
      </c>
      <c r="T446" s="8">
        <v>833.33</v>
      </c>
      <c r="U446" s="139">
        <f t="shared" si="30"/>
        <v>7499.98</v>
      </c>
      <c r="W446" s="127" t="str">
        <f t="shared" si="31"/>
        <v>155081505921</v>
      </c>
      <c r="X446" s="132">
        <f>VLOOKUP(W446,Factors!$F$4:$H$6200,3,FALSE)</f>
        <v>0.10960000000000003</v>
      </c>
      <c r="Y446" s="127" t="str">
        <f>VLOOKUP(W446,Factors!$F$4:$H$6200,2,FALSE)</f>
        <v>3-factor</v>
      </c>
      <c r="Z446" s="129">
        <f t="shared" si="32"/>
        <v>821.99780800000019</v>
      </c>
      <c r="AA446" s="129">
        <f t="shared" si="33"/>
        <v>6677.9821919999995</v>
      </c>
      <c r="AB446" s="129">
        <f t="shared" si="34"/>
        <v>7499.98</v>
      </c>
    </row>
    <row r="447" spans="1:62" ht="15.75" thickBot="1" x14ac:dyDescent="0.3">
      <c r="A447" s="141" t="s">
        <v>943</v>
      </c>
      <c r="B447" s="4" t="s">
        <v>846</v>
      </c>
      <c r="C447" s="4" t="s">
        <v>847</v>
      </c>
      <c r="D447" s="4" t="s">
        <v>944</v>
      </c>
      <c r="E447" s="4" t="s">
        <v>945</v>
      </c>
      <c r="F447" s="4" t="s">
        <v>112</v>
      </c>
      <c r="G447" s="4" t="s">
        <v>113</v>
      </c>
      <c r="H447" s="4" t="s">
        <v>440</v>
      </c>
      <c r="I447" s="10">
        <v>5513.9</v>
      </c>
      <c r="J447" s="10">
        <v>6348.06</v>
      </c>
      <c r="K447" s="10">
        <v>6447.6</v>
      </c>
      <c r="L447" s="10">
        <v>7542.44</v>
      </c>
      <c r="M447" s="10">
        <v>7542.45</v>
      </c>
      <c r="N447" s="10">
        <v>7758.35</v>
      </c>
      <c r="O447" s="10">
        <v>7758.31</v>
      </c>
      <c r="P447" s="10">
        <v>7758.31</v>
      </c>
      <c r="Q447" s="10">
        <v>7758.31</v>
      </c>
      <c r="R447" s="10">
        <v>7758.31</v>
      </c>
      <c r="S447" s="10">
        <v>7758.31</v>
      </c>
      <c r="T447" s="10">
        <v>7758.31</v>
      </c>
      <c r="U447" s="139">
        <f t="shared" si="30"/>
        <v>87702.659999999989</v>
      </c>
      <c r="W447" s="127" t="str">
        <f t="shared" si="31"/>
        <v>155081505921</v>
      </c>
      <c r="X447" s="132">
        <f>VLOOKUP(W447,Factors!$F$4:$H$6200,3,FALSE)</f>
        <v>0.10960000000000003</v>
      </c>
      <c r="Y447" s="127" t="str">
        <f>VLOOKUP(W447,Factors!$F$4:$H$6200,2,FALSE)</f>
        <v>3-factor</v>
      </c>
      <c r="Z447" s="129">
        <f t="shared" si="32"/>
        <v>9612.2115360000007</v>
      </c>
      <c r="AA447" s="129">
        <f t="shared" si="33"/>
        <v>78090.448463999986</v>
      </c>
      <c r="AB447" s="129">
        <f t="shared" si="34"/>
        <v>87702.659999999989</v>
      </c>
    </row>
    <row r="448" spans="1:62" ht="15.75" thickBot="1" x14ac:dyDescent="0.3">
      <c r="A448" s="141" t="s">
        <v>943</v>
      </c>
      <c r="B448" s="4" t="s">
        <v>846</v>
      </c>
      <c r="C448" s="4" t="s">
        <v>847</v>
      </c>
      <c r="D448" s="4" t="s">
        <v>944</v>
      </c>
      <c r="E448" s="4" t="s">
        <v>945</v>
      </c>
      <c r="F448" s="4" t="s">
        <v>128</v>
      </c>
      <c r="G448" s="4" t="s">
        <v>129</v>
      </c>
      <c r="H448" s="4" t="s">
        <v>440</v>
      </c>
      <c r="I448" s="11"/>
      <c r="J448" s="11"/>
      <c r="K448" s="10">
        <v>9500</v>
      </c>
      <c r="L448" s="10">
        <v>2990</v>
      </c>
      <c r="M448" s="10">
        <v>375</v>
      </c>
      <c r="N448" s="11"/>
      <c r="O448" s="11"/>
      <c r="P448" s="11"/>
      <c r="Q448" s="11"/>
      <c r="R448" s="11"/>
      <c r="S448" s="11"/>
      <c r="T448" s="11"/>
      <c r="U448" s="139">
        <f t="shared" si="30"/>
        <v>12865</v>
      </c>
      <c r="W448" s="127" t="str">
        <f t="shared" si="31"/>
        <v>155081505921</v>
      </c>
      <c r="X448" s="132">
        <f>VLOOKUP(W448,Factors!$F$4:$H$6200,3,FALSE)</f>
        <v>0.10960000000000003</v>
      </c>
      <c r="Y448" s="127" t="str">
        <f>VLOOKUP(W448,Factors!$F$4:$H$6200,2,FALSE)</f>
        <v>3-factor</v>
      </c>
      <c r="Z448" s="129">
        <f t="shared" si="32"/>
        <v>1410.0040000000004</v>
      </c>
      <c r="AA448" s="129">
        <f t="shared" si="33"/>
        <v>11454.995999999999</v>
      </c>
      <c r="AB448" s="129">
        <f t="shared" si="34"/>
        <v>12865</v>
      </c>
    </row>
    <row r="449" spans="1:28" ht="15.75" thickBot="1" x14ac:dyDescent="0.3">
      <c r="A449" s="141" t="s">
        <v>943</v>
      </c>
      <c r="B449" s="4" t="s">
        <v>846</v>
      </c>
      <c r="C449" s="4" t="s">
        <v>847</v>
      </c>
      <c r="D449" s="4" t="s">
        <v>944</v>
      </c>
      <c r="E449" s="4" t="s">
        <v>945</v>
      </c>
      <c r="F449" s="4" t="s">
        <v>94</v>
      </c>
      <c r="G449" s="4" t="s">
        <v>95</v>
      </c>
      <c r="H449" s="4" t="s">
        <v>440</v>
      </c>
      <c r="I449" s="7"/>
      <c r="J449" s="7"/>
      <c r="K449" s="7"/>
      <c r="L449" s="7"/>
      <c r="M449" s="7"/>
      <c r="N449" s="7"/>
      <c r="O449" s="8">
        <v>724.95</v>
      </c>
      <c r="P449" s="7"/>
      <c r="Q449" s="7"/>
      <c r="R449" s="7"/>
      <c r="S449" s="7"/>
      <c r="T449" s="7"/>
      <c r="U449" s="139">
        <f t="shared" si="30"/>
        <v>724.95</v>
      </c>
      <c r="W449" s="127" t="str">
        <f t="shared" si="31"/>
        <v>155081505921</v>
      </c>
      <c r="X449" s="132">
        <f>VLOOKUP(W449,Factors!$F$4:$H$6200,3,FALSE)</f>
        <v>0.10960000000000003</v>
      </c>
      <c r="Y449" s="127" t="str">
        <f>VLOOKUP(W449,Factors!$F$4:$H$6200,2,FALSE)</f>
        <v>3-factor</v>
      </c>
      <c r="Z449" s="129">
        <f t="shared" si="32"/>
        <v>79.454520000000031</v>
      </c>
      <c r="AA449" s="129">
        <f t="shared" si="33"/>
        <v>645.49548000000004</v>
      </c>
      <c r="AB449" s="129">
        <f t="shared" si="34"/>
        <v>724.95</v>
      </c>
    </row>
    <row r="450" spans="1:28" ht="15.75" thickBot="1" x14ac:dyDescent="0.3">
      <c r="A450" s="141" t="s">
        <v>943</v>
      </c>
      <c r="B450" s="4" t="s">
        <v>846</v>
      </c>
      <c r="C450" s="4" t="s">
        <v>847</v>
      </c>
      <c r="D450" s="4" t="s">
        <v>944</v>
      </c>
      <c r="E450" s="4" t="s">
        <v>945</v>
      </c>
      <c r="F450" s="4" t="s">
        <v>134</v>
      </c>
      <c r="G450" s="4" t="s">
        <v>135</v>
      </c>
      <c r="H450" s="4" t="s">
        <v>440</v>
      </c>
      <c r="I450" s="11"/>
      <c r="J450" s="11"/>
      <c r="K450" s="11"/>
      <c r="L450" s="11"/>
      <c r="M450" s="11"/>
      <c r="N450" s="11"/>
      <c r="O450" s="11"/>
      <c r="P450" s="11"/>
      <c r="Q450" s="11"/>
      <c r="R450" s="10">
        <v>255</v>
      </c>
      <c r="S450" s="11"/>
      <c r="T450" s="11"/>
      <c r="U450" s="139">
        <f t="shared" si="30"/>
        <v>255</v>
      </c>
      <c r="W450" s="127" t="str">
        <f t="shared" si="31"/>
        <v>155081505921</v>
      </c>
      <c r="X450" s="132">
        <f>VLOOKUP(W450,Factors!$F$4:$H$6200,3,FALSE)</f>
        <v>0.10960000000000003</v>
      </c>
      <c r="Y450" s="127" t="str">
        <f>VLOOKUP(W450,Factors!$F$4:$H$6200,2,FALSE)</f>
        <v>3-factor</v>
      </c>
      <c r="Z450" s="129">
        <f t="shared" si="32"/>
        <v>27.948000000000008</v>
      </c>
      <c r="AA450" s="129">
        <f t="shared" si="33"/>
        <v>227.05199999999999</v>
      </c>
      <c r="AB450" s="129">
        <f t="shared" si="34"/>
        <v>255</v>
      </c>
    </row>
    <row r="451" spans="1:28" ht="15.75" thickBot="1" x14ac:dyDescent="0.3">
      <c r="A451" s="141" t="s">
        <v>943</v>
      </c>
      <c r="B451" s="4" t="s">
        <v>846</v>
      </c>
      <c r="C451" s="4" t="s">
        <v>847</v>
      </c>
      <c r="D451" s="4" t="s">
        <v>944</v>
      </c>
      <c r="E451" s="4" t="s">
        <v>945</v>
      </c>
      <c r="F451" s="4" t="s">
        <v>98</v>
      </c>
      <c r="G451" s="4" t="s">
        <v>99</v>
      </c>
      <c r="H451" s="4" t="s">
        <v>440</v>
      </c>
      <c r="I451" s="7"/>
      <c r="J451" s="7"/>
      <c r="K451" s="7"/>
      <c r="L451" s="7"/>
      <c r="M451" s="7"/>
      <c r="N451" s="7"/>
      <c r="O451" s="7"/>
      <c r="P451" s="7"/>
      <c r="Q451" s="7"/>
      <c r="R451" s="8">
        <v>175</v>
      </c>
      <c r="S451" s="8">
        <v>419.11</v>
      </c>
      <c r="T451" s="8">
        <v>-594.11</v>
      </c>
      <c r="U451" s="139">
        <f t="shared" si="30"/>
        <v>0</v>
      </c>
      <c r="W451" s="127" t="str">
        <f t="shared" si="31"/>
        <v>155081505921</v>
      </c>
      <c r="X451" s="132">
        <f>VLOOKUP(W451,Factors!$F$4:$H$6200,3,FALSE)</f>
        <v>0.10960000000000003</v>
      </c>
      <c r="Y451" s="127" t="str">
        <f>VLOOKUP(W451,Factors!$F$4:$H$6200,2,FALSE)</f>
        <v>3-factor</v>
      </c>
      <c r="Z451" s="129">
        <f t="shared" si="32"/>
        <v>0</v>
      </c>
      <c r="AA451" s="129">
        <f t="shared" si="33"/>
        <v>0</v>
      </c>
      <c r="AB451" s="129">
        <f t="shared" si="34"/>
        <v>0</v>
      </c>
    </row>
    <row r="452" spans="1:28" ht="15.75" thickBot="1" x14ac:dyDescent="0.3">
      <c r="A452" s="141" t="s">
        <v>943</v>
      </c>
      <c r="B452" s="4" t="s">
        <v>846</v>
      </c>
      <c r="C452" s="4" t="s">
        <v>847</v>
      </c>
      <c r="D452" s="4" t="s">
        <v>944</v>
      </c>
      <c r="E452" s="4" t="s">
        <v>945</v>
      </c>
      <c r="F452" s="4" t="s">
        <v>102</v>
      </c>
      <c r="G452" s="4" t="s">
        <v>103</v>
      </c>
      <c r="H452" s="4" t="s">
        <v>440</v>
      </c>
      <c r="I452" s="11"/>
      <c r="J452" s="11"/>
      <c r="K452" s="11"/>
      <c r="L452" s="11"/>
      <c r="M452" s="11"/>
      <c r="N452" s="10">
        <v>23.99</v>
      </c>
      <c r="O452" s="11"/>
      <c r="P452" s="11"/>
      <c r="Q452" s="11"/>
      <c r="R452" s="11"/>
      <c r="S452" s="11"/>
      <c r="T452" s="11"/>
      <c r="U452" s="139">
        <f t="shared" si="30"/>
        <v>23.99</v>
      </c>
      <c r="W452" s="127" t="str">
        <f t="shared" si="31"/>
        <v>155081505921</v>
      </c>
      <c r="X452" s="132">
        <f>VLOOKUP(W452,Factors!$F$4:$H$6200,3,FALSE)</f>
        <v>0.10960000000000003</v>
      </c>
      <c r="Y452" s="127" t="str">
        <f>VLOOKUP(W452,Factors!$F$4:$H$6200,2,FALSE)</f>
        <v>3-factor</v>
      </c>
      <c r="Z452" s="129">
        <f t="shared" si="32"/>
        <v>2.6293040000000008</v>
      </c>
      <c r="AA452" s="129">
        <f t="shared" si="33"/>
        <v>21.360695999999997</v>
      </c>
      <c r="AB452" s="129">
        <f t="shared" si="34"/>
        <v>23.99</v>
      </c>
    </row>
    <row r="453" spans="1:28" ht="15.75" thickBot="1" x14ac:dyDescent="0.3">
      <c r="A453" s="141" t="s">
        <v>943</v>
      </c>
      <c r="B453" s="4" t="s">
        <v>846</v>
      </c>
      <c r="C453" s="4" t="s">
        <v>847</v>
      </c>
      <c r="D453" s="4" t="s">
        <v>944</v>
      </c>
      <c r="E453" s="4" t="s">
        <v>945</v>
      </c>
      <c r="F453" s="4" t="s">
        <v>116</v>
      </c>
      <c r="G453" s="4" t="s">
        <v>117</v>
      </c>
      <c r="H453" s="4" t="s">
        <v>440</v>
      </c>
      <c r="I453" s="7"/>
      <c r="J453" s="7"/>
      <c r="K453" s="7"/>
      <c r="L453" s="7"/>
      <c r="M453" s="8">
        <v>317.3</v>
      </c>
      <c r="N453" s="7"/>
      <c r="O453" s="7"/>
      <c r="P453" s="7"/>
      <c r="Q453" s="7"/>
      <c r="R453" s="7"/>
      <c r="S453" s="7"/>
      <c r="T453" s="8">
        <v>32.03</v>
      </c>
      <c r="U453" s="139">
        <f t="shared" si="30"/>
        <v>349.33000000000004</v>
      </c>
      <c r="W453" s="127" t="str">
        <f t="shared" si="31"/>
        <v>155081505921</v>
      </c>
      <c r="X453" s="132">
        <f>VLOOKUP(W453,Factors!$F$4:$H$6200,3,FALSE)</f>
        <v>0.10960000000000003</v>
      </c>
      <c r="Y453" s="127" t="str">
        <f>VLOOKUP(W453,Factors!$F$4:$H$6200,2,FALSE)</f>
        <v>3-factor</v>
      </c>
      <c r="Z453" s="129">
        <f t="shared" si="32"/>
        <v>38.286568000000017</v>
      </c>
      <c r="AA453" s="129">
        <f t="shared" si="33"/>
        <v>311.04343200000005</v>
      </c>
      <c r="AB453" s="129">
        <f t="shared" si="34"/>
        <v>349.33000000000004</v>
      </c>
    </row>
    <row r="454" spans="1:28" ht="15.75" thickBot="1" x14ac:dyDescent="0.3">
      <c r="A454" s="141" t="s">
        <v>943</v>
      </c>
      <c r="B454" s="4" t="s">
        <v>846</v>
      </c>
      <c r="C454" s="4" t="s">
        <v>847</v>
      </c>
      <c r="D454" s="4" t="s">
        <v>944</v>
      </c>
      <c r="E454" s="4" t="s">
        <v>945</v>
      </c>
      <c r="F454" s="4" t="s">
        <v>84</v>
      </c>
      <c r="G454" s="4" t="s">
        <v>85</v>
      </c>
      <c r="H454" s="4" t="s">
        <v>440</v>
      </c>
      <c r="I454" s="10">
        <v>282.11</v>
      </c>
      <c r="J454" s="10">
        <v>91.35</v>
      </c>
      <c r="K454" s="10">
        <v>1229.71</v>
      </c>
      <c r="L454" s="10">
        <v>131</v>
      </c>
      <c r="M454" s="10">
        <v>818.11</v>
      </c>
      <c r="N454" s="10">
        <v>190.12</v>
      </c>
      <c r="O454" s="11"/>
      <c r="P454" s="11"/>
      <c r="Q454" s="11"/>
      <c r="R454" s="11"/>
      <c r="S454" s="10">
        <v>175</v>
      </c>
      <c r="T454" s="10">
        <v>562.08000000000004</v>
      </c>
      <c r="U454" s="139">
        <f t="shared" si="30"/>
        <v>3479.48</v>
      </c>
      <c r="W454" s="127" t="str">
        <f t="shared" si="31"/>
        <v>155081505921</v>
      </c>
      <c r="X454" s="132">
        <f>VLOOKUP(W454,Factors!$F$4:$H$6200,3,FALSE)</f>
        <v>0.10960000000000003</v>
      </c>
      <c r="Y454" s="127" t="str">
        <f>VLOOKUP(W454,Factors!$F$4:$H$6200,2,FALSE)</f>
        <v>3-factor</v>
      </c>
      <c r="Z454" s="129">
        <f t="shared" si="32"/>
        <v>381.35100800000009</v>
      </c>
      <c r="AA454" s="129">
        <f t="shared" si="33"/>
        <v>3098.1289919999999</v>
      </c>
      <c r="AB454" s="129">
        <f t="shared" si="34"/>
        <v>3479.48</v>
      </c>
    </row>
    <row r="455" spans="1:28" ht="15.75" thickBot="1" x14ac:dyDescent="0.3">
      <c r="A455" s="141" t="s">
        <v>943</v>
      </c>
      <c r="B455" s="4" t="s">
        <v>846</v>
      </c>
      <c r="C455" s="4" t="s">
        <v>847</v>
      </c>
      <c r="D455" s="4" t="s">
        <v>944</v>
      </c>
      <c r="E455" s="4" t="s">
        <v>945</v>
      </c>
      <c r="F455" s="4" t="s">
        <v>164</v>
      </c>
      <c r="G455" s="4" t="s">
        <v>165</v>
      </c>
      <c r="H455" s="4" t="s">
        <v>440</v>
      </c>
      <c r="I455" s="7"/>
      <c r="J455" s="8">
        <v>1327.27</v>
      </c>
      <c r="K455" s="7"/>
      <c r="L455" s="7"/>
      <c r="M455" s="7"/>
      <c r="N455" s="8">
        <v>102.89</v>
      </c>
      <c r="O455" s="8">
        <v>-2990</v>
      </c>
      <c r="P455" s="7"/>
      <c r="Q455" s="7"/>
      <c r="R455" s="7"/>
      <c r="S455" s="7"/>
      <c r="T455" s="7"/>
      <c r="U455" s="139">
        <f t="shared" ref="U455:U518" si="35">SUM(I455:T455)</f>
        <v>-1559.84</v>
      </c>
      <c r="W455" s="127" t="str">
        <f t="shared" ref="W455:W518" si="36">CONCATENATE(B455,RIGHT(D455,4),A455)</f>
        <v>155081505921</v>
      </c>
      <c r="X455" s="132">
        <f>VLOOKUP(W455,Factors!$F$4:$H$6200,3,FALSE)</f>
        <v>0.10960000000000003</v>
      </c>
      <c r="Y455" s="127" t="str">
        <f>VLOOKUP(W455,Factors!$F$4:$H$6200,2,FALSE)</f>
        <v>3-factor</v>
      </c>
      <c r="Z455" s="129">
        <f t="shared" ref="Z455:Z518" si="37">U455*X455</f>
        <v>-170.95846400000005</v>
      </c>
      <c r="AA455" s="129">
        <f t="shared" ref="AA455:AA518" si="38">U455-Z455</f>
        <v>-1388.8815359999999</v>
      </c>
      <c r="AB455" s="129">
        <f t="shared" ref="AB455:AB518" si="39">Z455+AA455</f>
        <v>-1559.84</v>
      </c>
    </row>
    <row r="456" spans="1:28" ht="15.75" thickBot="1" x14ac:dyDescent="0.3">
      <c r="A456" s="141" t="s">
        <v>943</v>
      </c>
      <c r="B456" s="4" t="s">
        <v>846</v>
      </c>
      <c r="C456" s="4" t="s">
        <v>847</v>
      </c>
      <c r="D456" s="4" t="s">
        <v>944</v>
      </c>
      <c r="E456" s="4" t="s">
        <v>945</v>
      </c>
      <c r="F456" s="4" t="s">
        <v>166</v>
      </c>
      <c r="G456" s="4" t="s">
        <v>167</v>
      </c>
      <c r="H456" s="4" t="s">
        <v>440</v>
      </c>
      <c r="I456" s="11"/>
      <c r="J456" s="11"/>
      <c r="K456" s="10">
        <v>723.8</v>
      </c>
      <c r="L456" s="11"/>
      <c r="M456" s="11"/>
      <c r="N456" s="11"/>
      <c r="O456" s="11"/>
      <c r="P456" s="11"/>
      <c r="Q456" s="11"/>
      <c r="R456" s="11"/>
      <c r="S456" s="11"/>
      <c r="T456" s="11"/>
      <c r="U456" s="139">
        <f t="shared" si="35"/>
        <v>723.8</v>
      </c>
      <c r="W456" s="127" t="str">
        <f t="shared" si="36"/>
        <v>155081505921</v>
      </c>
      <c r="X456" s="132">
        <f>VLOOKUP(W456,Factors!$F$4:$H$6200,3,FALSE)</f>
        <v>0.10960000000000003</v>
      </c>
      <c r="Y456" s="127" t="str">
        <f>VLOOKUP(W456,Factors!$F$4:$H$6200,2,FALSE)</f>
        <v>3-factor</v>
      </c>
      <c r="Z456" s="129">
        <f t="shared" si="37"/>
        <v>79.328480000000013</v>
      </c>
      <c r="AA456" s="129">
        <f t="shared" si="38"/>
        <v>644.47151999999994</v>
      </c>
      <c r="AB456" s="129">
        <f t="shared" si="39"/>
        <v>723.8</v>
      </c>
    </row>
    <row r="457" spans="1:28" ht="15.75" thickBot="1" x14ac:dyDescent="0.3">
      <c r="A457" s="141" t="s">
        <v>943</v>
      </c>
      <c r="B457" s="4" t="s">
        <v>846</v>
      </c>
      <c r="C457" s="4" t="s">
        <v>847</v>
      </c>
      <c r="D457" s="4" t="s">
        <v>944</v>
      </c>
      <c r="E457" s="4" t="s">
        <v>945</v>
      </c>
      <c r="F457" s="4" t="s">
        <v>192</v>
      </c>
      <c r="G457" s="4" t="s">
        <v>193</v>
      </c>
      <c r="H457" s="4" t="s">
        <v>440</v>
      </c>
      <c r="I457" s="8">
        <v>-27968.95</v>
      </c>
      <c r="J457" s="8">
        <v>-28281.74</v>
      </c>
      <c r="K457" s="8">
        <v>-27096.87</v>
      </c>
      <c r="L457" s="8">
        <v>-35623.75</v>
      </c>
      <c r="M457" s="8">
        <v>-30258.639999999999</v>
      </c>
      <c r="N457" s="8">
        <v>-36161.9</v>
      </c>
      <c r="O457" s="8">
        <v>-36960.43</v>
      </c>
      <c r="P457" s="8">
        <v>-34917.300000000003</v>
      </c>
      <c r="Q457" s="8">
        <v>-36700.239999999998</v>
      </c>
      <c r="R457" s="8">
        <v>-33287.26</v>
      </c>
      <c r="S457" s="8">
        <v>-31507.55</v>
      </c>
      <c r="T457" s="8">
        <v>-31853.84</v>
      </c>
      <c r="U457" s="139">
        <f t="shared" si="35"/>
        <v>-390618.47000000003</v>
      </c>
      <c r="W457" s="127" t="str">
        <f t="shared" si="36"/>
        <v>155081505921</v>
      </c>
      <c r="X457" s="132">
        <f>VLOOKUP(W457,Factors!$F$4:$H$6200,3,FALSE)</f>
        <v>0.10960000000000003</v>
      </c>
      <c r="Y457" s="127" t="str">
        <f>VLOOKUP(W457,Factors!$F$4:$H$6200,2,FALSE)</f>
        <v>3-factor</v>
      </c>
      <c r="Z457" s="129">
        <f t="shared" si="37"/>
        <v>-42811.784312000018</v>
      </c>
      <c r="AA457" s="129">
        <f t="shared" si="38"/>
        <v>-347806.685688</v>
      </c>
      <c r="AB457" s="129">
        <f t="shared" si="39"/>
        <v>-390618.47000000003</v>
      </c>
    </row>
    <row r="458" spans="1:28" ht="15.75" thickBot="1" x14ac:dyDescent="0.3">
      <c r="A458" s="141" t="s">
        <v>943</v>
      </c>
      <c r="B458" s="4" t="s">
        <v>196</v>
      </c>
      <c r="C458" s="4" t="s">
        <v>197</v>
      </c>
      <c r="D458" s="4" t="s">
        <v>944</v>
      </c>
      <c r="E458" s="4" t="s">
        <v>945</v>
      </c>
      <c r="F458" s="4" t="s">
        <v>156</v>
      </c>
      <c r="G458" s="4" t="s">
        <v>157</v>
      </c>
      <c r="H458" s="4" t="s">
        <v>440</v>
      </c>
      <c r="I458" s="10">
        <v>126</v>
      </c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39">
        <f t="shared" si="35"/>
        <v>126</v>
      </c>
      <c r="W458" s="127" t="str">
        <f t="shared" si="36"/>
        <v>155201505921</v>
      </c>
      <c r="X458" s="132">
        <f>VLOOKUP(W458,Factors!$F$4:$H$6200,3,FALSE)</f>
        <v>0.10960000000000003</v>
      </c>
      <c r="Y458" s="127" t="str">
        <f>VLOOKUP(W458,Factors!$F$4:$H$6200,2,FALSE)</f>
        <v>3-factor</v>
      </c>
      <c r="Z458" s="129">
        <f t="shared" si="37"/>
        <v>13.809600000000003</v>
      </c>
      <c r="AA458" s="129">
        <f t="shared" si="38"/>
        <v>112.1904</v>
      </c>
      <c r="AB458" s="129">
        <f t="shared" si="39"/>
        <v>126</v>
      </c>
    </row>
    <row r="459" spans="1:28" ht="15.75" thickBot="1" x14ac:dyDescent="0.3">
      <c r="A459" s="141" t="s">
        <v>943</v>
      </c>
      <c r="B459" s="4" t="s">
        <v>992</v>
      </c>
      <c r="C459" s="4" t="s">
        <v>993</v>
      </c>
      <c r="D459" s="4" t="s">
        <v>1010</v>
      </c>
      <c r="E459" s="4" t="s">
        <v>1011</v>
      </c>
      <c r="F459" s="4" t="s">
        <v>152</v>
      </c>
      <c r="G459" s="4" t="s">
        <v>153</v>
      </c>
      <c r="H459" s="4" t="s">
        <v>1012</v>
      </c>
      <c r="I459" s="7"/>
      <c r="J459" s="7"/>
      <c r="K459" s="7"/>
      <c r="L459" s="7"/>
      <c r="M459" s="7"/>
      <c r="N459" s="8">
        <v>9358.59</v>
      </c>
      <c r="O459" s="8">
        <v>85138.240000000005</v>
      </c>
      <c r="P459" s="8">
        <v>35067.089999999997</v>
      </c>
      <c r="Q459" s="8">
        <v>27496.27</v>
      </c>
      <c r="R459" s="8">
        <v>50439.68</v>
      </c>
      <c r="S459" s="8">
        <v>33753.54</v>
      </c>
      <c r="T459" s="8">
        <v>33253.79</v>
      </c>
      <c r="U459" s="139">
        <f t="shared" si="35"/>
        <v>274507.2</v>
      </c>
      <c r="W459" s="127" t="str">
        <f t="shared" si="36"/>
        <v>160001207921</v>
      </c>
      <c r="X459" s="132">
        <f>VLOOKUP(W459,Factors!$F$4:$H$6200,3,FALSE)</f>
        <v>0.10960000000000003</v>
      </c>
      <c r="Y459" s="127" t="str">
        <f>VLOOKUP(W459,Factors!$F$4:$H$6200,2,FALSE)</f>
        <v>3-factor</v>
      </c>
      <c r="Z459" s="129">
        <f t="shared" si="37"/>
        <v>30085.989120000009</v>
      </c>
      <c r="AA459" s="129">
        <f t="shared" si="38"/>
        <v>244421.21088</v>
      </c>
      <c r="AB459" s="129">
        <f t="shared" si="39"/>
        <v>274507.2</v>
      </c>
    </row>
    <row r="460" spans="1:28" ht="15.75" thickBot="1" x14ac:dyDescent="0.3">
      <c r="A460" s="141" t="s">
        <v>943</v>
      </c>
      <c r="B460" s="4" t="s">
        <v>992</v>
      </c>
      <c r="C460" s="4" t="s">
        <v>993</v>
      </c>
      <c r="D460" s="4" t="s">
        <v>944</v>
      </c>
      <c r="E460" s="4" t="s">
        <v>945</v>
      </c>
      <c r="F460" s="4" t="s">
        <v>152</v>
      </c>
      <c r="G460" s="4" t="s">
        <v>153</v>
      </c>
      <c r="H460" s="4" t="s">
        <v>440</v>
      </c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0">
        <v>450</v>
      </c>
      <c r="U460" s="139">
        <f t="shared" si="35"/>
        <v>450</v>
      </c>
      <c r="W460" s="127" t="str">
        <f t="shared" si="36"/>
        <v>160001505921</v>
      </c>
      <c r="X460" s="132">
        <f>VLOOKUP(W460,Factors!$F$4:$H$6200,3,FALSE)</f>
        <v>0.10960000000000003</v>
      </c>
      <c r="Y460" s="127" t="str">
        <f>VLOOKUP(W460,Factors!$F$4:$H$6200,2,FALSE)</f>
        <v>3-Factor</v>
      </c>
      <c r="Z460" s="129">
        <f t="shared" si="37"/>
        <v>49.320000000000014</v>
      </c>
      <c r="AA460" s="129">
        <f t="shared" si="38"/>
        <v>400.68</v>
      </c>
      <c r="AB460" s="129">
        <f t="shared" si="39"/>
        <v>450</v>
      </c>
    </row>
    <row r="461" spans="1:28" ht="15.75" thickBot="1" x14ac:dyDescent="0.3">
      <c r="A461" s="141" t="s">
        <v>943</v>
      </c>
      <c r="B461" s="4" t="s">
        <v>992</v>
      </c>
      <c r="C461" s="4" t="s">
        <v>993</v>
      </c>
      <c r="D461" s="4" t="s">
        <v>968</v>
      </c>
      <c r="E461" s="4" t="s">
        <v>969</v>
      </c>
      <c r="F461" s="4" t="s">
        <v>537</v>
      </c>
      <c r="G461" s="4" t="s">
        <v>538</v>
      </c>
      <c r="H461" s="4" t="s">
        <v>83</v>
      </c>
      <c r="I461" s="7"/>
      <c r="J461" s="7"/>
      <c r="K461" s="7"/>
      <c r="L461" s="7"/>
      <c r="M461" s="7"/>
      <c r="N461" s="8">
        <v>3060</v>
      </c>
      <c r="O461" s="7"/>
      <c r="P461" s="7"/>
      <c r="Q461" s="7"/>
      <c r="R461" s="7"/>
      <c r="S461" s="7"/>
      <c r="T461" s="7"/>
      <c r="U461" s="139">
        <f t="shared" si="35"/>
        <v>3060</v>
      </c>
      <c r="W461" s="127" t="str">
        <f t="shared" si="36"/>
        <v>160002463921</v>
      </c>
      <c r="X461" s="132">
        <f>VLOOKUP(W461,Factors!$F$4:$H$6200,3,FALSE)</f>
        <v>0.10960000000000003</v>
      </c>
      <c r="Y461" s="127" t="str">
        <f>VLOOKUP(W461,Factors!$F$4:$H$6200,2,FALSE)</f>
        <v>3-Factor</v>
      </c>
      <c r="Z461" s="129">
        <f t="shared" si="37"/>
        <v>335.37600000000009</v>
      </c>
      <c r="AA461" s="129">
        <f t="shared" si="38"/>
        <v>2724.6239999999998</v>
      </c>
      <c r="AB461" s="129">
        <f t="shared" si="39"/>
        <v>3060</v>
      </c>
    </row>
    <row r="462" spans="1:28" ht="15.75" thickBot="1" x14ac:dyDescent="0.3">
      <c r="A462" s="141" t="s">
        <v>943</v>
      </c>
      <c r="B462" s="4" t="s">
        <v>992</v>
      </c>
      <c r="C462" s="4" t="s">
        <v>993</v>
      </c>
      <c r="D462" s="4" t="s">
        <v>968</v>
      </c>
      <c r="E462" s="4" t="s">
        <v>969</v>
      </c>
      <c r="F462" s="4" t="s">
        <v>82</v>
      </c>
      <c r="G462" s="4" t="s">
        <v>83</v>
      </c>
      <c r="H462" s="4" t="s">
        <v>83</v>
      </c>
      <c r="I462" s="10">
        <v>4000</v>
      </c>
      <c r="J462" s="11"/>
      <c r="K462" s="10">
        <v>8000</v>
      </c>
      <c r="L462" s="10">
        <v>4000</v>
      </c>
      <c r="M462" s="10">
        <v>63600</v>
      </c>
      <c r="N462" s="10">
        <v>57210</v>
      </c>
      <c r="O462" s="10">
        <v>57214.7</v>
      </c>
      <c r="P462" s="10">
        <v>9192.35</v>
      </c>
      <c r="Q462" s="10">
        <v>53372.35</v>
      </c>
      <c r="R462" s="10">
        <v>45617.35</v>
      </c>
      <c r="S462" s="10">
        <v>46292.35</v>
      </c>
      <c r="T462" s="10">
        <v>46292.35</v>
      </c>
      <c r="U462" s="139">
        <f t="shared" si="35"/>
        <v>394791.44999999995</v>
      </c>
      <c r="W462" s="127" t="str">
        <f t="shared" si="36"/>
        <v>160002463921</v>
      </c>
      <c r="X462" s="132">
        <f>VLOOKUP(W462,Factors!$F$4:$H$6200,3,FALSE)</f>
        <v>0.10960000000000003</v>
      </c>
      <c r="Y462" s="127" t="str">
        <f>VLOOKUP(W462,Factors!$F$4:$H$6200,2,FALSE)</f>
        <v>3-Factor</v>
      </c>
      <c r="Z462" s="129">
        <f t="shared" si="37"/>
        <v>43269.142920000006</v>
      </c>
      <c r="AA462" s="129">
        <f t="shared" si="38"/>
        <v>351522.30707999994</v>
      </c>
      <c r="AB462" s="129">
        <f t="shared" si="39"/>
        <v>394791.44999999995</v>
      </c>
    </row>
    <row r="463" spans="1:28" ht="15.75" thickBot="1" x14ac:dyDescent="0.3">
      <c r="A463" s="141" t="s">
        <v>943</v>
      </c>
      <c r="B463" s="4" t="s">
        <v>384</v>
      </c>
      <c r="C463" s="4" t="s">
        <v>385</v>
      </c>
      <c r="D463" s="4" t="s">
        <v>944</v>
      </c>
      <c r="E463" s="4" t="s">
        <v>945</v>
      </c>
      <c r="F463" s="4" t="s">
        <v>82</v>
      </c>
      <c r="G463" s="4" t="s">
        <v>83</v>
      </c>
      <c r="H463" s="4" t="s">
        <v>440</v>
      </c>
      <c r="I463" s="8">
        <v>169</v>
      </c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139">
        <f t="shared" si="35"/>
        <v>169</v>
      </c>
      <c r="W463" s="127" t="str">
        <f t="shared" si="36"/>
        <v>161001505921</v>
      </c>
      <c r="X463" s="132">
        <f>VLOOKUP(W463,Factors!$F$4:$H$6200,3,FALSE)</f>
        <v>0.10960000000000003</v>
      </c>
      <c r="Y463" s="127" t="str">
        <f>VLOOKUP(W463,Factors!$F$4:$H$6200,2,FALSE)</f>
        <v>3-factor</v>
      </c>
      <c r="Z463" s="129">
        <f t="shared" si="37"/>
        <v>18.522400000000005</v>
      </c>
      <c r="AA463" s="129">
        <f t="shared" si="38"/>
        <v>150.4776</v>
      </c>
      <c r="AB463" s="129">
        <f t="shared" si="39"/>
        <v>169</v>
      </c>
    </row>
    <row r="464" spans="1:28" ht="15.75" thickBot="1" x14ac:dyDescent="0.3">
      <c r="A464" s="141" t="s">
        <v>943</v>
      </c>
      <c r="B464" s="4" t="s">
        <v>384</v>
      </c>
      <c r="C464" s="4" t="s">
        <v>385</v>
      </c>
      <c r="D464" s="4" t="s">
        <v>968</v>
      </c>
      <c r="E464" s="4" t="s">
        <v>969</v>
      </c>
      <c r="F464" s="4" t="s">
        <v>510</v>
      </c>
      <c r="G464" s="4" t="s">
        <v>511</v>
      </c>
      <c r="H464" s="4" t="s">
        <v>83</v>
      </c>
      <c r="I464" s="11"/>
      <c r="J464" s="11"/>
      <c r="K464" s="11"/>
      <c r="L464" s="11"/>
      <c r="M464" s="11"/>
      <c r="N464" s="11"/>
      <c r="O464" s="11"/>
      <c r="P464" s="10">
        <v>67575</v>
      </c>
      <c r="Q464" s="10">
        <v>22525</v>
      </c>
      <c r="R464" s="10">
        <v>22525</v>
      </c>
      <c r="S464" s="10">
        <v>22525</v>
      </c>
      <c r="T464" s="10">
        <v>22525</v>
      </c>
      <c r="U464" s="139">
        <f t="shared" si="35"/>
        <v>157675</v>
      </c>
      <c r="W464" s="127" t="str">
        <f t="shared" si="36"/>
        <v>161002463921</v>
      </c>
      <c r="X464" s="132">
        <f>VLOOKUP(W464,Factors!$F$4:$H$6200,3,FALSE)</f>
        <v>0.10960000000000003</v>
      </c>
      <c r="Y464" s="127" t="str">
        <f>VLOOKUP(W464,Factors!$F$4:$H$6200,2,FALSE)</f>
        <v>3-Factor</v>
      </c>
      <c r="Z464" s="129">
        <f t="shared" si="37"/>
        <v>17281.180000000004</v>
      </c>
      <c r="AA464" s="129">
        <f t="shared" si="38"/>
        <v>140393.82</v>
      </c>
      <c r="AB464" s="129">
        <f t="shared" si="39"/>
        <v>157675</v>
      </c>
    </row>
    <row r="465" spans="1:62" ht="15.75" thickBot="1" x14ac:dyDescent="0.3">
      <c r="A465" s="141" t="s">
        <v>943</v>
      </c>
      <c r="B465" s="4" t="s">
        <v>384</v>
      </c>
      <c r="C465" s="4" t="s">
        <v>385</v>
      </c>
      <c r="D465" s="4" t="s">
        <v>968</v>
      </c>
      <c r="E465" s="4" t="s">
        <v>969</v>
      </c>
      <c r="F465" s="4" t="s">
        <v>98</v>
      </c>
      <c r="G465" s="4" t="s">
        <v>99</v>
      </c>
      <c r="H465" s="4" t="s">
        <v>83</v>
      </c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8">
        <v>180</v>
      </c>
      <c r="U465" s="139">
        <f t="shared" si="35"/>
        <v>180</v>
      </c>
      <c r="W465" s="127" t="str">
        <f t="shared" si="36"/>
        <v>161002463921</v>
      </c>
      <c r="X465" s="132">
        <f>VLOOKUP(W465,Factors!$F$4:$H$6200,3,FALSE)</f>
        <v>0.10960000000000003</v>
      </c>
      <c r="Y465" s="127" t="str">
        <f>VLOOKUP(W465,Factors!$F$4:$H$6200,2,FALSE)</f>
        <v>3-Factor</v>
      </c>
      <c r="Z465" s="129">
        <f t="shared" si="37"/>
        <v>19.728000000000005</v>
      </c>
      <c r="AA465" s="129">
        <f t="shared" si="38"/>
        <v>160.27199999999999</v>
      </c>
      <c r="AB465" s="129">
        <f t="shared" si="39"/>
        <v>180</v>
      </c>
    </row>
    <row r="466" spans="1:62" ht="15.75" thickBot="1" x14ac:dyDescent="0.3">
      <c r="A466" s="141" t="s">
        <v>943</v>
      </c>
      <c r="B466" s="4" t="s">
        <v>384</v>
      </c>
      <c r="C466" s="4" t="s">
        <v>385</v>
      </c>
      <c r="D466" s="4" t="s">
        <v>968</v>
      </c>
      <c r="E466" s="4" t="s">
        <v>969</v>
      </c>
      <c r="F466" s="4" t="s">
        <v>82</v>
      </c>
      <c r="G466" s="4" t="s">
        <v>83</v>
      </c>
      <c r="H466" s="4" t="s">
        <v>83</v>
      </c>
      <c r="I466" s="10">
        <v>1600.5</v>
      </c>
      <c r="J466" s="10">
        <v>3291.5</v>
      </c>
      <c r="K466" s="10">
        <v>-380.5</v>
      </c>
      <c r="L466" s="10">
        <v>3849</v>
      </c>
      <c r="M466" s="10">
        <v>133</v>
      </c>
      <c r="N466" s="10">
        <v>8075.25</v>
      </c>
      <c r="O466" s="10">
        <v>22525</v>
      </c>
      <c r="P466" s="10">
        <v>-169</v>
      </c>
      <c r="Q466" s="10">
        <v>259</v>
      </c>
      <c r="R466" s="10">
        <v>90</v>
      </c>
      <c r="S466" s="11"/>
      <c r="T466" s="11"/>
      <c r="U466" s="139">
        <f t="shared" si="35"/>
        <v>39273.75</v>
      </c>
      <c r="W466" s="127" t="str">
        <f t="shared" si="36"/>
        <v>161002463921</v>
      </c>
      <c r="X466" s="132">
        <f>VLOOKUP(W466,Factors!$F$4:$H$6200,3,FALSE)</f>
        <v>0.10960000000000003</v>
      </c>
      <c r="Y466" s="127" t="str">
        <f>VLOOKUP(W466,Factors!$F$4:$H$6200,2,FALSE)</f>
        <v>3-Factor</v>
      </c>
      <c r="Z466" s="129">
        <f t="shared" si="37"/>
        <v>4304.4030000000012</v>
      </c>
      <c r="AA466" s="129">
        <f t="shared" si="38"/>
        <v>34969.347000000002</v>
      </c>
      <c r="AB466" s="129">
        <f t="shared" si="39"/>
        <v>39273.75</v>
      </c>
    </row>
    <row r="467" spans="1:62" ht="15.75" thickBot="1" x14ac:dyDescent="0.3">
      <c r="A467" s="141" t="s">
        <v>943</v>
      </c>
      <c r="B467" s="4" t="s">
        <v>384</v>
      </c>
      <c r="C467" s="4" t="s">
        <v>385</v>
      </c>
      <c r="D467" s="4" t="s">
        <v>948</v>
      </c>
      <c r="E467" s="4" t="s">
        <v>949</v>
      </c>
      <c r="F467" s="4" t="s">
        <v>144</v>
      </c>
      <c r="G467" s="4" t="s">
        <v>145</v>
      </c>
      <c r="H467" s="4" t="s">
        <v>784</v>
      </c>
      <c r="I467" s="8">
        <v>551.67999999999995</v>
      </c>
      <c r="J467" s="8">
        <v>563.54</v>
      </c>
      <c r="K467" s="8">
        <v>542.65</v>
      </c>
      <c r="L467" s="8">
        <v>550.34</v>
      </c>
      <c r="M467" s="8">
        <v>543.03</v>
      </c>
      <c r="N467" s="8">
        <v>519.53</v>
      </c>
      <c r="O467" s="8">
        <v>560.63</v>
      </c>
      <c r="P467" s="8">
        <v>568.47</v>
      </c>
      <c r="Q467" s="8">
        <v>581.74</v>
      </c>
      <c r="R467" s="8">
        <v>549.29</v>
      </c>
      <c r="S467" s="8">
        <v>551.01</v>
      </c>
      <c r="T467" s="8">
        <v>556.83000000000004</v>
      </c>
      <c r="U467" s="139">
        <f t="shared" si="35"/>
        <v>6638.74</v>
      </c>
      <c r="W467" s="127" t="str">
        <f t="shared" si="36"/>
        <v>161005020921</v>
      </c>
      <c r="X467" s="132">
        <f>VLOOKUP(W467,Factors!$F$4:$H$6200,3,FALSE)</f>
        <v>0.10960000000000003</v>
      </c>
      <c r="Y467" s="127" t="str">
        <f>VLOOKUP(W467,Factors!$F$4:$H$6200,2,FALSE)</f>
        <v>3-factor</v>
      </c>
      <c r="Z467" s="129">
        <f t="shared" si="37"/>
        <v>727.60590400000024</v>
      </c>
      <c r="AA467" s="129">
        <f t="shared" si="38"/>
        <v>5911.1340959999998</v>
      </c>
      <c r="AB467" s="129">
        <f t="shared" si="39"/>
        <v>6638.74</v>
      </c>
    </row>
    <row r="468" spans="1:62" ht="15.75" thickBot="1" x14ac:dyDescent="0.3">
      <c r="A468" s="141" t="s">
        <v>943</v>
      </c>
      <c r="B468" s="4" t="s">
        <v>994</v>
      </c>
      <c r="C468" s="4" t="s">
        <v>995</v>
      </c>
      <c r="D468" s="4" t="s">
        <v>1010</v>
      </c>
      <c r="E468" s="4" t="s">
        <v>1011</v>
      </c>
      <c r="F468" s="4" t="s">
        <v>38</v>
      </c>
      <c r="G468" s="4" t="s">
        <v>39</v>
      </c>
      <c r="H468" s="4" t="s">
        <v>1012</v>
      </c>
      <c r="I468" s="11"/>
      <c r="J468" s="11"/>
      <c r="K468" s="11"/>
      <c r="L468" s="11"/>
      <c r="M468" s="10">
        <v>495</v>
      </c>
      <c r="N468" s="11"/>
      <c r="O468" s="11"/>
      <c r="P468" s="11"/>
      <c r="Q468" s="11"/>
      <c r="R468" s="11"/>
      <c r="S468" s="11"/>
      <c r="T468" s="11"/>
      <c r="U468" s="139">
        <f t="shared" si="35"/>
        <v>495</v>
      </c>
      <c r="W468" s="127" t="str">
        <f t="shared" si="36"/>
        <v>161051207921</v>
      </c>
      <c r="X468" s="132">
        <f>VLOOKUP(W468,Factors!$F$4:$H$6200,3,FALSE)</f>
        <v>0.11529999999999996</v>
      </c>
      <c r="Y468" s="127" t="str">
        <f>VLOOKUP(W468,Factors!$F$4:$H$6200,2,FALSE)</f>
        <v>customers-all</v>
      </c>
      <c r="Z468" s="129">
        <f t="shared" si="37"/>
        <v>57.073499999999981</v>
      </c>
      <c r="AA468" s="129">
        <f t="shared" si="38"/>
        <v>437.92650000000003</v>
      </c>
      <c r="AB468" s="129">
        <f t="shared" si="39"/>
        <v>495</v>
      </c>
    </row>
    <row r="469" spans="1:62" ht="15.75" thickBot="1" x14ac:dyDescent="0.3">
      <c r="A469" s="141" t="s">
        <v>943</v>
      </c>
      <c r="B469" s="4" t="s">
        <v>368</v>
      </c>
      <c r="C469" s="4" t="s">
        <v>369</v>
      </c>
      <c r="D469" s="4" t="s">
        <v>944</v>
      </c>
      <c r="E469" s="4" t="s">
        <v>945</v>
      </c>
      <c r="F469" s="4" t="s">
        <v>70</v>
      </c>
      <c r="G469" s="4" t="s">
        <v>71</v>
      </c>
      <c r="H469" s="4" t="s">
        <v>440</v>
      </c>
      <c r="I469" s="7"/>
      <c r="J469" s="7"/>
      <c r="K469" s="8">
        <v>789.59</v>
      </c>
      <c r="L469" s="7"/>
      <c r="M469" s="7"/>
      <c r="N469" s="7"/>
      <c r="O469" s="7"/>
      <c r="P469" s="7"/>
      <c r="Q469" s="7"/>
      <c r="R469" s="7"/>
      <c r="S469" s="7"/>
      <c r="T469" s="7"/>
      <c r="U469" s="139">
        <f t="shared" si="35"/>
        <v>789.59</v>
      </c>
      <c r="W469" s="127" t="str">
        <f t="shared" si="36"/>
        <v>162001505921</v>
      </c>
      <c r="X469" s="132">
        <f>VLOOKUP(W469,Factors!$F$4:$H$6200,3,FALSE)</f>
        <v>0.10960000000000003</v>
      </c>
      <c r="Y469" s="127" t="str">
        <f>VLOOKUP(W469,Factors!$F$4:$H$6200,2,FALSE)</f>
        <v>3-factor</v>
      </c>
      <c r="Z469" s="129">
        <f t="shared" si="37"/>
        <v>86.539064000000025</v>
      </c>
      <c r="AA469" s="129">
        <f t="shared" si="38"/>
        <v>703.05093599999998</v>
      </c>
      <c r="AB469" s="129">
        <f t="shared" si="39"/>
        <v>789.59</v>
      </c>
    </row>
    <row r="470" spans="1:62" ht="15.75" thickBot="1" x14ac:dyDescent="0.3">
      <c r="A470" s="141" t="s">
        <v>943</v>
      </c>
      <c r="B470" s="4" t="s">
        <v>368</v>
      </c>
      <c r="C470" s="4" t="s">
        <v>369</v>
      </c>
      <c r="D470" s="4" t="s">
        <v>944</v>
      </c>
      <c r="E470" s="4" t="s">
        <v>945</v>
      </c>
      <c r="F470" s="4" t="s">
        <v>80</v>
      </c>
      <c r="G470" s="4" t="s">
        <v>81</v>
      </c>
      <c r="H470" s="4" t="s">
        <v>440</v>
      </c>
      <c r="I470" s="11"/>
      <c r="J470" s="11"/>
      <c r="K470" s="11"/>
      <c r="L470" s="11"/>
      <c r="M470" s="10">
        <v>2.5</v>
      </c>
      <c r="N470" s="11"/>
      <c r="O470" s="11"/>
      <c r="P470" s="11"/>
      <c r="Q470" s="11"/>
      <c r="R470" s="11"/>
      <c r="S470" s="11"/>
      <c r="T470" s="11"/>
      <c r="U470" s="139">
        <f t="shared" si="35"/>
        <v>2.5</v>
      </c>
      <c r="W470" s="127" t="str">
        <f t="shared" si="36"/>
        <v>162001505921</v>
      </c>
      <c r="X470" s="132">
        <f>VLOOKUP(W470,Factors!$F$4:$H$6200,3,FALSE)</f>
        <v>0.10960000000000003</v>
      </c>
      <c r="Y470" s="127" t="str">
        <f>VLOOKUP(W470,Factors!$F$4:$H$6200,2,FALSE)</f>
        <v>3-factor</v>
      </c>
      <c r="Z470" s="129">
        <f t="shared" si="37"/>
        <v>0.27400000000000008</v>
      </c>
      <c r="AA470" s="129">
        <f t="shared" si="38"/>
        <v>2.226</v>
      </c>
      <c r="AB470" s="129">
        <f t="shared" si="39"/>
        <v>2.5</v>
      </c>
    </row>
    <row r="471" spans="1:62" ht="15.75" thickBot="1" x14ac:dyDescent="0.3">
      <c r="A471" s="141" t="s">
        <v>943</v>
      </c>
      <c r="B471" s="4" t="s">
        <v>368</v>
      </c>
      <c r="C471" s="4" t="s">
        <v>369</v>
      </c>
      <c r="D471" s="4" t="s">
        <v>944</v>
      </c>
      <c r="E471" s="4" t="s">
        <v>945</v>
      </c>
      <c r="F471" s="4" t="s">
        <v>38</v>
      </c>
      <c r="G471" s="4" t="s">
        <v>39</v>
      </c>
      <c r="H471" s="4" t="s">
        <v>440</v>
      </c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8">
        <v>20936</v>
      </c>
      <c r="T471" s="13">
        <v>0</v>
      </c>
      <c r="U471" s="139">
        <f t="shared" si="35"/>
        <v>20936</v>
      </c>
      <c r="W471" s="127" t="str">
        <f t="shared" si="36"/>
        <v>162001505921</v>
      </c>
      <c r="X471" s="132">
        <f>VLOOKUP(W471,Factors!$F$4:$H$6200,3,FALSE)</f>
        <v>0.10960000000000003</v>
      </c>
      <c r="Y471" s="127" t="str">
        <f>VLOOKUP(W471,Factors!$F$4:$H$6200,2,FALSE)</f>
        <v>3-factor</v>
      </c>
      <c r="Z471" s="129">
        <f t="shared" si="37"/>
        <v>2294.5856000000008</v>
      </c>
      <c r="AA471" s="129">
        <f t="shared" si="38"/>
        <v>18641.414399999998</v>
      </c>
      <c r="AB471" s="129">
        <f t="shared" si="39"/>
        <v>20936</v>
      </c>
    </row>
    <row r="472" spans="1:62" ht="15.75" thickBot="1" x14ac:dyDescent="0.3">
      <c r="A472" s="141" t="s">
        <v>943</v>
      </c>
      <c r="B472" s="4" t="s">
        <v>368</v>
      </c>
      <c r="C472" s="4" t="s">
        <v>369</v>
      </c>
      <c r="D472" s="4" t="s">
        <v>944</v>
      </c>
      <c r="E472" s="4" t="s">
        <v>945</v>
      </c>
      <c r="F472" s="4" t="s">
        <v>254</v>
      </c>
      <c r="G472" s="4" t="s">
        <v>255</v>
      </c>
      <c r="H472" s="4" t="s">
        <v>440</v>
      </c>
      <c r="I472" s="11"/>
      <c r="J472" s="10">
        <v>32.49</v>
      </c>
      <c r="K472" s="10">
        <v>12.99</v>
      </c>
      <c r="L472" s="11"/>
      <c r="M472" s="10">
        <v>14.6</v>
      </c>
      <c r="N472" s="11"/>
      <c r="O472" s="11"/>
      <c r="P472" s="11"/>
      <c r="Q472" s="11"/>
      <c r="R472" s="11"/>
      <c r="S472" s="11"/>
      <c r="T472" s="11"/>
      <c r="U472" s="139">
        <f t="shared" si="35"/>
        <v>60.080000000000005</v>
      </c>
      <c r="W472" s="127" t="str">
        <f t="shared" si="36"/>
        <v>162001505921</v>
      </c>
      <c r="X472" s="132">
        <f>VLOOKUP(W472,Factors!$F$4:$H$6200,3,FALSE)</f>
        <v>0.10960000000000003</v>
      </c>
      <c r="Y472" s="127" t="str">
        <f>VLOOKUP(W472,Factors!$F$4:$H$6200,2,FALSE)</f>
        <v>3-factor</v>
      </c>
      <c r="Z472" s="129">
        <f t="shared" si="37"/>
        <v>6.5847680000000022</v>
      </c>
      <c r="AA472" s="129">
        <f t="shared" si="38"/>
        <v>53.495232000000001</v>
      </c>
      <c r="AB472" s="129">
        <f t="shared" si="39"/>
        <v>60.080000000000005</v>
      </c>
    </row>
    <row r="473" spans="1:62" ht="15.75" thickBot="1" x14ac:dyDescent="0.3">
      <c r="A473" s="141" t="s">
        <v>943</v>
      </c>
      <c r="B473" s="4" t="s">
        <v>368</v>
      </c>
      <c r="C473" s="4" t="s">
        <v>369</v>
      </c>
      <c r="D473" s="4" t="s">
        <v>944</v>
      </c>
      <c r="E473" s="4" t="s">
        <v>945</v>
      </c>
      <c r="F473" s="4" t="s">
        <v>98</v>
      </c>
      <c r="G473" s="4" t="s">
        <v>99</v>
      </c>
      <c r="H473" s="4" t="s">
        <v>440</v>
      </c>
      <c r="I473" s="7"/>
      <c r="J473" s="7"/>
      <c r="K473" s="7"/>
      <c r="L473" s="7"/>
      <c r="M473" s="7"/>
      <c r="N473" s="7"/>
      <c r="O473" s="7"/>
      <c r="P473" s="8">
        <v>32.89</v>
      </c>
      <c r="Q473" s="7"/>
      <c r="R473" s="7"/>
      <c r="S473" s="7"/>
      <c r="T473" s="7"/>
      <c r="U473" s="139">
        <f t="shared" si="35"/>
        <v>32.89</v>
      </c>
      <c r="W473" s="127" t="str">
        <f t="shared" si="36"/>
        <v>162001505921</v>
      </c>
      <c r="X473" s="132">
        <f>VLOOKUP(W473,Factors!$F$4:$H$6200,3,FALSE)</f>
        <v>0.10960000000000003</v>
      </c>
      <c r="Y473" s="127" t="str">
        <f>VLOOKUP(W473,Factors!$F$4:$H$6200,2,FALSE)</f>
        <v>3-factor</v>
      </c>
      <c r="Z473" s="129">
        <f t="shared" si="37"/>
        <v>3.6047440000000011</v>
      </c>
      <c r="AA473" s="129">
        <f t="shared" si="38"/>
        <v>29.285256</v>
      </c>
      <c r="AB473" s="129">
        <f t="shared" si="39"/>
        <v>32.89</v>
      </c>
    </row>
    <row r="474" spans="1:62" ht="15.75" thickBot="1" x14ac:dyDescent="0.3">
      <c r="A474" s="141" t="s">
        <v>943</v>
      </c>
      <c r="B474" s="4" t="s">
        <v>368</v>
      </c>
      <c r="C474" s="4" t="s">
        <v>369</v>
      </c>
      <c r="D474" s="4" t="s">
        <v>944</v>
      </c>
      <c r="E474" s="4" t="s">
        <v>945</v>
      </c>
      <c r="F474" s="4" t="s">
        <v>102</v>
      </c>
      <c r="G474" s="4" t="s">
        <v>103</v>
      </c>
      <c r="H474" s="4" t="s">
        <v>440</v>
      </c>
      <c r="I474" s="10">
        <v>287.73</v>
      </c>
      <c r="J474" s="10">
        <v>58.97</v>
      </c>
      <c r="K474" s="10">
        <v>56.95</v>
      </c>
      <c r="L474" s="11"/>
      <c r="M474" s="10">
        <v>158.21</v>
      </c>
      <c r="N474" s="10">
        <v>26.97</v>
      </c>
      <c r="O474" s="11"/>
      <c r="P474" s="10">
        <v>32.99</v>
      </c>
      <c r="Q474" s="10">
        <v>13.99</v>
      </c>
      <c r="R474" s="11"/>
      <c r="S474" s="11"/>
      <c r="T474" s="11"/>
      <c r="U474" s="139">
        <f t="shared" si="35"/>
        <v>635.81000000000006</v>
      </c>
      <c r="W474" s="127" t="str">
        <f t="shared" si="36"/>
        <v>162001505921</v>
      </c>
      <c r="X474" s="132">
        <f>VLOOKUP(W474,Factors!$F$4:$H$6200,3,FALSE)</f>
        <v>0.10960000000000003</v>
      </c>
      <c r="Y474" s="127" t="str">
        <f>VLOOKUP(W474,Factors!$F$4:$H$6200,2,FALSE)</f>
        <v>3-factor</v>
      </c>
      <c r="Z474" s="129">
        <f t="shared" si="37"/>
        <v>69.684776000000028</v>
      </c>
      <c r="AA474" s="129">
        <f t="shared" si="38"/>
        <v>566.125224</v>
      </c>
      <c r="AB474" s="129">
        <f t="shared" si="39"/>
        <v>635.81000000000006</v>
      </c>
    </row>
    <row r="475" spans="1:62" ht="15.75" thickBot="1" x14ac:dyDescent="0.3">
      <c r="A475" s="141" t="s">
        <v>943</v>
      </c>
      <c r="B475" s="4" t="s">
        <v>368</v>
      </c>
      <c r="C475" s="4" t="s">
        <v>369</v>
      </c>
      <c r="D475" s="4" t="s">
        <v>944</v>
      </c>
      <c r="E475" s="4" t="s">
        <v>945</v>
      </c>
      <c r="F475" s="4" t="s">
        <v>116</v>
      </c>
      <c r="G475" s="4" t="s">
        <v>117</v>
      </c>
      <c r="H475" s="4" t="s">
        <v>440</v>
      </c>
      <c r="I475" s="8">
        <v>26.64</v>
      </c>
      <c r="J475" s="8">
        <v>18.8</v>
      </c>
      <c r="K475" s="7"/>
      <c r="L475" s="7"/>
      <c r="M475" s="8">
        <v>15.48</v>
      </c>
      <c r="N475" s="7"/>
      <c r="O475" s="7"/>
      <c r="P475" s="7"/>
      <c r="Q475" s="7"/>
      <c r="R475" s="7"/>
      <c r="S475" s="7"/>
      <c r="T475" s="7"/>
      <c r="U475" s="139">
        <f t="shared" si="35"/>
        <v>60.92</v>
      </c>
      <c r="W475" s="127" t="str">
        <f t="shared" si="36"/>
        <v>162001505921</v>
      </c>
      <c r="X475" s="132">
        <f>VLOOKUP(W475,Factors!$F$4:$H$6200,3,FALSE)</f>
        <v>0.10960000000000003</v>
      </c>
      <c r="Y475" s="127" t="str">
        <f>VLOOKUP(W475,Factors!$F$4:$H$6200,2,FALSE)</f>
        <v>3-factor</v>
      </c>
      <c r="Z475" s="129">
        <f t="shared" si="37"/>
        <v>6.6768320000000019</v>
      </c>
      <c r="AA475" s="129">
        <f t="shared" si="38"/>
        <v>54.243167999999997</v>
      </c>
      <c r="AB475" s="129">
        <f t="shared" si="39"/>
        <v>60.92</v>
      </c>
    </row>
    <row r="476" spans="1:62" ht="15.75" thickBot="1" x14ac:dyDescent="0.3">
      <c r="A476" s="141" t="s">
        <v>943</v>
      </c>
      <c r="B476" s="4" t="s">
        <v>368</v>
      </c>
      <c r="C476" s="4" t="s">
        <v>369</v>
      </c>
      <c r="D476" s="4" t="s">
        <v>944</v>
      </c>
      <c r="E476" s="4" t="s">
        <v>945</v>
      </c>
      <c r="F476" s="4" t="s">
        <v>148</v>
      </c>
      <c r="G476" s="4" t="s">
        <v>149</v>
      </c>
      <c r="H476" s="4" t="s">
        <v>440</v>
      </c>
      <c r="I476" s="11"/>
      <c r="J476" s="10">
        <v>334.2</v>
      </c>
      <c r="K476" s="11"/>
      <c r="L476" s="11"/>
      <c r="M476" s="10">
        <v>76.95</v>
      </c>
      <c r="N476" s="11"/>
      <c r="O476" s="11"/>
      <c r="P476" s="11"/>
      <c r="Q476" s="11"/>
      <c r="R476" s="11"/>
      <c r="S476" s="11"/>
      <c r="T476" s="11"/>
      <c r="U476" s="139">
        <f t="shared" si="35"/>
        <v>411.15</v>
      </c>
      <c r="W476" s="127" t="str">
        <f t="shared" si="36"/>
        <v>162001505921</v>
      </c>
      <c r="X476" s="132">
        <f>VLOOKUP(W476,Factors!$F$4:$H$6200,3,FALSE)</f>
        <v>0.10960000000000003</v>
      </c>
      <c r="Y476" s="127" t="str">
        <f>VLOOKUP(W476,Factors!$F$4:$H$6200,2,FALSE)</f>
        <v>3-factor</v>
      </c>
      <c r="Z476" s="129">
        <f t="shared" si="37"/>
        <v>45.06204000000001</v>
      </c>
      <c r="AA476" s="129">
        <f t="shared" si="38"/>
        <v>366.08795999999995</v>
      </c>
      <c r="AB476" s="129">
        <f t="shared" si="39"/>
        <v>411.15</v>
      </c>
    </row>
    <row r="477" spans="1:62" ht="15.75" thickBot="1" x14ac:dyDescent="0.3">
      <c r="A477" s="141" t="s">
        <v>943</v>
      </c>
      <c r="B477" s="4" t="s">
        <v>368</v>
      </c>
      <c r="C477" s="4" t="s">
        <v>369</v>
      </c>
      <c r="D477" s="4" t="s">
        <v>944</v>
      </c>
      <c r="E477" s="4" t="s">
        <v>945</v>
      </c>
      <c r="F477" s="4" t="s">
        <v>82</v>
      </c>
      <c r="G477" s="4" t="s">
        <v>83</v>
      </c>
      <c r="H477" s="4" t="s">
        <v>440</v>
      </c>
      <c r="I477" s="8">
        <v>9.4</v>
      </c>
      <c r="J477" s="8">
        <v>18.2</v>
      </c>
      <c r="K477" s="8">
        <v>71.599999999999994</v>
      </c>
      <c r="L477" s="8">
        <v>18.2</v>
      </c>
      <c r="M477" s="8">
        <v>127.3</v>
      </c>
      <c r="N477" s="8">
        <v>57.6</v>
      </c>
      <c r="O477" s="7"/>
      <c r="P477" s="7"/>
      <c r="Q477" s="7"/>
      <c r="R477" s="7"/>
      <c r="S477" s="7"/>
      <c r="T477" s="7"/>
      <c r="U477" s="139">
        <f t="shared" si="35"/>
        <v>302.3</v>
      </c>
      <c r="W477" s="127" t="str">
        <f t="shared" si="36"/>
        <v>162001505921</v>
      </c>
      <c r="X477" s="132">
        <f>VLOOKUP(W477,Factors!$F$4:$H$6200,3,FALSE)</f>
        <v>0.10960000000000003</v>
      </c>
      <c r="Y477" s="127" t="str">
        <f>VLOOKUP(W477,Factors!$F$4:$H$6200,2,FALSE)</f>
        <v>3-factor</v>
      </c>
      <c r="Z477" s="129">
        <f t="shared" si="37"/>
        <v>33.132080000000009</v>
      </c>
      <c r="AA477" s="129">
        <f t="shared" si="38"/>
        <v>269.16791999999998</v>
      </c>
      <c r="AB477" s="129">
        <f t="shared" si="39"/>
        <v>302.3</v>
      </c>
    </row>
    <row r="478" spans="1:62" ht="15.75" thickBot="1" x14ac:dyDescent="0.3">
      <c r="A478" s="141" t="s">
        <v>943</v>
      </c>
      <c r="B478" s="4" t="s">
        <v>368</v>
      </c>
      <c r="C478" s="4" t="s">
        <v>369</v>
      </c>
      <c r="D478" s="4" t="s">
        <v>944</v>
      </c>
      <c r="E478" s="4" t="s">
        <v>945</v>
      </c>
      <c r="F478" s="4" t="s">
        <v>84</v>
      </c>
      <c r="G478" s="4" t="s">
        <v>85</v>
      </c>
      <c r="H478" s="4" t="s">
        <v>440</v>
      </c>
      <c r="I478" s="10">
        <v>134.25</v>
      </c>
      <c r="J478" s="10">
        <v>104.31</v>
      </c>
      <c r="K478" s="10">
        <v>173.54</v>
      </c>
      <c r="L478" s="10">
        <v>96.07</v>
      </c>
      <c r="M478" s="10">
        <v>31.97</v>
      </c>
      <c r="N478" s="10">
        <v>283.25</v>
      </c>
      <c r="O478" s="10">
        <v>19.96</v>
      </c>
      <c r="P478" s="10">
        <v>93.9</v>
      </c>
      <c r="Q478" s="10">
        <v>17.75</v>
      </c>
      <c r="R478" s="11"/>
      <c r="S478" s="11"/>
      <c r="T478" s="11"/>
      <c r="U478" s="139">
        <f t="shared" si="35"/>
        <v>955</v>
      </c>
      <c r="W478" s="127" t="str">
        <f t="shared" si="36"/>
        <v>162001505921</v>
      </c>
      <c r="X478" s="132">
        <f>VLOOKUP(W478,Factors!$F$4:$H$6200,3,FALSE)</f>
        <v>0.10960000000000003</v>
      </c>
      <c r="Y478" s="127" t="str">
        <f>VLOOKUP(W478,Factors!$F$4:$H$6200,2,FALSE)</f>
        <v>3-factor</v>
      </c>
      <c r="Z478" s="129">
        <f t="shared" si="37"/>
        <v>104.66800000000003</v>
      </c>
      <c r="AA478" s="129">
        <f t="shared" si="38"/>
        <v>850.33199999999999</v>
      </c>
      <c r="AB478" s="129">
        <f t="shared" si="39"/>
        <v>955</v>
      </c>
    </row>
    <row r="479" spans="1:62" s="126" customFormat="1" ht="15.75" thickBot="1" x14ac:dyDescent="0.3">
      <c r="A479" s="141" t="s">
        <v>943</v>
      </c>
      <c r="B479" s="4" t="s">
        <v>368</v>
      </c>
      <c r="C479" s="4" t="s">
        <v>369</v>
      </c>
      <c r="D479" s="4" t="s">
        <v>944</v>
      </c>
      <c r="E479" s="4" t="s">
        <v>945</v>
      </c>
      <c r="F479" s="4" t="s">
        <v>166</v>
      </c>
      <c r="G479" s="4" t="s">
        <v>167</v>
      </c>
      <c r="H479" s="4" t="s">
        <v>440</v>
      </c>
      <c r="I479" s="7"/>
      <c r="J479" s="8">
        <v>455.95</v>
      </c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139">
        <f t="shared" si="35"/>
        <v>455.95</v>
      </c>
      <c r="V479" s="38"/>
      <c r="W479" s="127" t="str">
        <f t="shared" si="36"/>
        <v>162001505921</v>
      </c>
      <c r="X479" s="132">
        <f>VLOOKUP(W479,Factors!$F$4:$H$6200,3,FALSE)</f>
        <v>0.10960000000000003</v>
      </c>
      <c r="Y479" s="127" t="str">
        <f>VLOOKUP(W479,Factors!$F$4:$H$6200,2,FALSE)</f>
        <v>3-factor</v>
      </c>
      <c r="Z479" s="129">
        <f t="shared" si="37"/>
        <v>49.972120000000011</v>
      </c>
      <c r="AA479" s="129">
        <f t="shared" si="38"/>
        <v>405.97787999999997</v>
      </c>
      <c r="AB479" s="129">
        <f t="shared" si="39"/>
        <v>455.95</v>
      </c>
      <c r="AC479" s="134"/>
      <c r="AD479" s="134"/>
      <c r="AE479" s="134"/>
      <c r="AF479" s="134"/>
      <c r="AG479" s="134"/>
      <c r="AH479" s="134"/>
      <c r="AI479" s="134"/>
      <c r="AJ479" s="134"/>
      <c r="AK479" s="134"/>
      <c r="AL479" s="134"/>
      <c r="AM479" s="134"/>
      <c r="AN479" s="134"/>
      <c r="AO479" s="134"/>
      <c r="AP479" s="134"/>
      <c r="AQ479" s="134"/>
      <c r="AR479" s="134"/>
      <c r="AS479" s="134"/>
      <c r="AT479" s="134"/>
      <c r="AU479" s="134"/>
      <c r="AV479" s="134"/>
      <c r="AW479" s="134"/>
      <c r="AX479" s="134"/>
      <c r="AY479" s="134"/>
      <c r="AZ479" s="134"/>
      <c r="BA479" s="134"/>
      <c r="BB479" s="134"/>
      <c r="BC479" s="134"/>
      <c r="BD479" s="134"/>
      <c r="BE479" s="134"/>
      <c r="BF479" s="134"/>
      <c r="BG479" s="134"/>
      <c r="BH479" s="134"/>
      <c r="BI479" s="134"/>
      <c r="BJ479" s="134"/>
    </row>
    <row r="480" spans="1:62" s="126" customFormat="1" ht="15.75" thickBot="1" x14ac:dyDescent="0.3">
      <c r="A480" s="141" t="s">
        <v>943</v>
      </c>
      <c r="B480" s="4" t="s">
        <v>368</v>
      </c>
      <c r="C480" s="4" t="s">
        <v>369</v>
      </c>
      <c r="D480" s="4" t="s">
        <v>944</v>
      </c>
      <c r="E480" s="4" t="s">
        <v>945</v>
      </c>
      <c r="F480" s="4" t="s">
        <v>168</v>
      </c>
      <c r="G480" s="4" t="s">
        <v>169</v>
      </c>
      <c r="H480" s="4" t="s">
        <v>440</v>
      </c>
      <c r="I480" s="11"/>
      <c r="J480" s="10">
        <v>371.61</v>
      </c>
      <c r="K480" s="10">
        <v>17.95</v>
      </c>
      <c r="L480" s="11"/>
      <c r="M480" s="11"/>
      <c r="N480" s="11"/>
      <c r="O480" s="11"/>
      <c r="P480" s="11"/>
      <c r="Q480" s="11"/>
      <c r="R480" s="11"/>
      <c r="S480" s="11"/>
      <c r="T480" s="11"/>
      <c r="U480" s="139">
        <f t="shared" si="35"/>
        <v>389.56</v>
      </c>
      <c r="V480" s="38"/>
      <c r="W480" s="127" t="str">
        <f t="shared" si="36"/>
        <v>162001505921</v>
      </c>
      <c r="X480" s="132">
        <f>VLOOKUP(W480,Factors!$F$4:$H$6200,3,FALSE)</f>
        <v>0.10960000000000003</v>
      </c>
      <c r="Y480" s="127" t="str">
        <f>VLOOKUP(W480,Factors!$F$4:$H$6200,2,FALSE)</f>
        <v>3-factor</v>
      </c>
      <c r="Z480" s="129">
        <f t="shared" si="37"/>
        <v>42.695776000000009</v>
      </c>
      <c r="AA480" s="129">
        <f t="shared" si="38"/>
        <v>346.86422399999998</v>
      </c>
      <c r="AB480" s="129">
        <f t="shared" si="39"/>
        <v>389.56</v>
      </c>
      <c r="AC480" s="134"/>
      <c r="AD480" s="134"/>
      <c r="AE480" s="134"/>
      <c r="AF480" s="134"/>
      <c r="AG480" s="134"/>
      <c r="AH480" s="134"/>
      <c r="AI480" s="134"/>
      <c r="AJ480" s="134"/>
      <c r="AK480" s="134"/>
      <c r="AL480" s="134"/>
      <c r="AM480" s="134"/>
      <c r="AN480" s="134"/>
      <c r="AO480" s="134"/>
      <c r="AP480" s="134"/>
      <c r="AQ480" s="134"/>
      <c r="AR480" s="134"/>
      <c r="AS480" s="134"/>
      <c r="AT480" s="134"/>
      <c r="AU480" s="134"/>
      <c r="AV480" s="134"/>
      <c r="AW480" s="134"/>
      <c r="AX480" s="134"/>
      <c r="AY480" s="134"/>
      <c r="AZ480" s="134"/>
      <c r="BA480" s="134"/>
      <c r="BB480" s="134"/>
      <c r="BC480" s="134"/>
      <c r="BD480" s="134"/>
      <c r="BE480" s="134"/>
      <c r="BF480" s="134"/>
      <c r="BG480" s="134"/>
      <c r="BH480" s="134"/>
      <c r="BI480" s="134"/>
      <c r="BJ480" s="134"/>
    </row>
    <row r="481" spans="1:62" s="126" customFormat="1" ht="15.75" thickBot="1" x14ac:dyDescent="0.3">
      <c r="A481" s="141" t="s">
        <v>943</v>
      </c>
      <c r="B481" s="4" t="s">
        <v>368</v>
      </c>
      <c r="C481" s="4" t="s">
        <v>369</v>
      </c>
      <c r="D481" s="4" t="s">
        <v>1013</v>
      </c>
      <c r="E481" s="4" t="s">
        <v>1014</v>
      </c>
      <c r="F481" s="4" t="s">
        <v>47</v>
      </c>
      <c r="G481" s="4" t="s">
        <v>48</v>
      </c>
      <c r="H481" s="4" t="s">
        <v>1015</v>
      </c>
      <c r="I481" s="7"/>
      <c r="J481" s="7"/>
      <c r="K481" s="8">
        <v>-224.93</v>
      </c>
      <c r="L481" s="7"/>
      <c r="M481" s="7"/>
      <c r="N481" s="7"/>
      <c r="O481" s="7"/>
      <c r="P481" s="7"/>
      <c r="Q481" s="8">
        <v>23.27</v>
      </c>
      <c r="R481" s="7"/>
      <c r="S481" s="7"/>
      <c r="T481" s="7"/>
      <c r="U481" s="139">
        <f t="shared" si="35"/>
        <v>-201.66</v>
      </c>
      <c r="V481" s="38"/>
      <c r="W481" s="127" t="str">
        <f t="shared" si="36"/>
        <v>162006600921</v>
      </c>
      <c r="X481" s="132">
        <f>VLOOKUP(W481,Factors!$F$4:$H$6200,3,FALSE)</f>
        <v>0.10960000000000003</v>
      </c>
      <c r="Y481" s="127" t="str">
        <f>VLOOKUP(W481,Factors!$F$4:$H$6200,2,FALSE)</f>
        <v>3-factor</v>
      </c>
      <c r="Z481" s="129">
        <f t="shared" si="37"/>
        <v>-22.101936000000006</v>
      </c>
      <c r="AA481" s="129">
        <f t="shared" si="38"/>
        <v>-179.558064</v>
      </c>
      <c r="AB481" s="129">
        <f t="shared" si="39"/>
        <v>-201.66</v>
      </c>
      <c r="AC481" s="134"/>
      <c r="AD481" s="134"/>
      <c r="AE481" s="134"/>
      <c r="AF481" s="134"/>
      <c r="AG481" s="134"/>
      <c r="AH481" s="134"/>
      <c r="AI481" s="134"/>
      <c r="AJ481" s="134"/>
      <c r="AK481" s="134"/>
      <c r="AL481" s="134"/>
      <c r="AM481" s="134"/>
      <c r="AN481" s="134"/>
      <c r="AO481" s="134"/>
      <c r="AP481" s="134"/>
      <c r="AQ481" s="134"/>
      <c r="AR481" s="134"/>
      <c r="AS481" s="134"/>
      <c r="AT481" s="134"/>
      <c r="AU481" s="134"/>
      <c r="AV481" s="134"/>
      <c r="AW481" s="134"/>
      <c r="AX481" s="134"/>
      <c r="AY481" s="134"/>
      <c r="AZ481" s="134"/>
      <c r="BA481" s="134"/>
      <c r="BB481" s="134"/>
      <c r="BC481" s="134"/>
      <c r="BD481" s="134"/>
      <c r="BE481" s="134"/>
      <c r="BF481" s="134"/>
      <c r="BG481" s="134"/>
      <c r="BH481" s="134"/>
      <c r="BI481" s="134"/>
      <c r="BJ481" s="134"/>
    </row>
    <row r="482" spans="1:62" s="126" customFormat="1" ht="15.75" thickBot="1" x14ac:dyDescent="0.3">
      <c r="A482" s="141" t="s">
        <v>943</v>
      </c>
      <c r="B482" s="4" t="s">
        <v>368</v>
      </c>
      <c r="C482" s="4" t="s">
        <v>369</v>
      </c>
      <c r="D482" s="4" t="s">
        <v>1013</v>
      </c>
      <c r="E482" s="4" t="s">
        <v>1014</v>
      </c>
      <c r="F482" s="4" t="s">
        <v>1016</v>
      </c>
      <c r="G482" s="4" t="s">
        <v>1017</v>
      </c>
      <c r="H482" s="4" t="s">
        <v>1015</v>
      </c>
      <c r="I482" s="10">
        <v>-18748.310000000001</v>
      </c>
      <c r="J482" s="10">
        <v>-57704.6</v>
      </c>
      <c r="K482" s="10">
        <v>-58632.99</v>
      </c>
      <c r="L482" s="10">
        <v>-51928.28</v>
      </c>
      <c r="M482" s="10">
        <v>-81.92</v>
      </c>
      <c r="N482" s="10">
        <v>17531.189999999999</v>
      </c>
      <c r="O482" s="10">
        <v>10987.8</v>
      </c>
      <c r="P482" s="10">
        <v>-5271.53</v>
      </c>
      <c r="Q482" s="10">
        <v>6070.67</v>
      </c>
      <c r="R482" s="10">
        <v>7431.45</v>
      </c>
      <c r="S482" s="10">
        <v>-23246.7</v>
      </c>
      <c r="T482" s="10">
        <v>11899.28</v>
      </c>
      <c r="U482" s="139">
        <f t="shared" si="35"/>
        <v>-161693.94</v>
      </c>
      <c r="V482" s="38"/>
      <c r="W482" s="127" t="str">
        <f t="shared" si="36"/>
        <v>162006600921</v>
      </c>
      <c r="X482" s="132">
        <f>VLOOKUP(W482,Factors!$F$4:$H$6200,3,FALSE)</f>
        <v>0.10960000000000003</v>
      </c>
      <c r="Y482" s="127" t="str">
        <f>VLOOKUP(W482,Factors!$F$4:$H$6200,2,FALSE)</f>
        <v>3-factor</v>
      </c>
      <c r="Z482" s="129">
        <f t="shared" si="37"/>
        <v>-17721.655824000005</v>
      </c>
      <c r="AA482" s="129">
        <f t="shared" si="38"/>
        <v>-143972.28417599999</v>
      </c>
      <c r="AB482" s="129">
        <f t="shared" si="39"/>
        <v>-161693.94</v>
      </c>
      <c r="AC482" s="134"/>
      <c r="AD482" s="134"/>
      <c r="AE482" s="134"/>
      <c r="AF482" s="134"/>
      <c r="AG482" s="134"/>
      <c r="AH482" s="134"/>
      <c r="AI482" s="134"/>
      <c r="AJ482" s="134"/>
      <c r="AK482" s="134"/>
      <c r="AL482" s="134"/>
      <c r="AM482" s="134"/>
      <c r="AN482" s="134"/>
      <c r="AO482" s="134"/>
      <c r="AP482" s="134"/>
      <c r="AQ482" s="134"/>
      <c r="AR482" s="134"/>
      <c r="AS482" s="134"/>
      <c r="AT482" s="134"/>
      <c r="AU482" s="134"/>
      <c r="AV482" s="134"/>
      <c r="AW482" s="134"/>
      <c r="AX482" s="134"/>
      <c r="AY482" s="134"/>
      <c r="AZ482" s="134"/>
      <c r="BA482" s="134"/>
      <c r="BB482" s="134"/>
      <c r="BC482" s="134"/>
      <c r="BD482" s="134"/>
      <c r="BE482" s="134"/>
      <c r="BF482" s="134"/>
      <c r="BG482" s="134"/>
      <c r="BH482" s="134"/>
      <c r="BI482" s="134"/>
      <c r="BJ482" s="134"/>
    </row>
    <row r="483" spans="1:62" s="126" customFormat="1" ht="15.75" thickBot="1" x14ac:dyDescent="0.3">
      <c r="A483" s="141" t="s">
        <v>943</v>
      </c>
      <c r="B483" s="4" t="s">
        <v>1018</v>
      </c>
      <c r="C483" s="4" t="s">
        <v>1019</v>
      </c>
      <c r="D483" s="4" t="s">
        <v>1013</v>
      </c>
      <c r="E483" s="4" t="s">
        <v>1014</v>
      </c>
      <c r="F483" s="4" t="s">
        <v>47</v>
      </c>
      <c r="G483" s="4" t="s">
        <v>48</v>
      </c>
      <c r="H483" s="4" t="s">
        <v>1015</v>
      </c>
      <c r="I483" s="8">
        <v>791.17</v>
      </c>
      <c r="J483" s="8">
        <v>5531.48</v>
      </c>
      <c r="K483" s="8">
        <v>26.36</v>
      </c>
      <c r="L483" s="8">
        <v>4751.79</v>
      </c>
      <c r="M483" s="7"/>
      <c r="N483" s="8">
        <v>91.6</v>
      </c>
      <c r="O483" s="8">
        <v>3866.56</v>
      </c>
      <c r="P483" s="8">
        <v>95.4</v>
      </c>
      <c r="Q483" s="8">
        <v>60.89</v>
      </c>
      <c r="R483" s="8">
        <v>714.17</v>
      </c>
      <c r="S483" s="8">
        <v>422.37</v>
      </c>
      <c r="T483" s="7"/>
      <c r="U483" s="139">
        <f t="shared" si="35"/>
        <v>16351.789999999999</v>
      </c>
      <c r="V483" s="38"/>
      <c r="W483" s="127" t="str">
        <f t="shared" si="36"/>
        <v>162016600921</v>
      </c>
      <c r="X483" s="132">
        <f>VLOOKUP(W483,Factors!$F$4:$H$6200,3,FALSE)</f>
        <v>0.11529999999999996</v>
      </c>
      <c r="Y483" s="127" t="str">
        <f>VLOOKUP(W483,Factors!$F$4:$H$6200,2,FALSE)</f>
        <v>customers-all</v>
      </c>
      <c r="Z483" s="129">
        <f t="shared" si="37"/>
        <v>1885.3613869999992</v>
      </c>
      <c r="AA483" s="129">
        <f t="shared" si="38"/>
        <v>14466.428613</v>
      </c>
      <c r="AB483" s="129">
        <f t="shared" si="39"/>
        <v>16351.789999999999</v>
      </c>
      <c r="AC483" s="134"/>
      <c r="AD483" s="134"/>
      <c r="AE483" s="134"/>
      <c r="AF483" s="134"/>
      <c r="AG483" s="134"/>
      <c r="AH483" s="134"/>
      <c r="AI483" s="134"/>
      <c r="AJ483" s="134"/>
      <c r="AK483" s="134"/>
      <c r="AL483" s="134"/>
      <c r="AM483" s="134"/>
      <c r="AN483" s="134"/>
      <c r="AO483" s="134"/>
      <c r="AP483" s="134"/>
      <c r="AQ483" s="134"/>
      <c r="AR483" s="134"/>
      <c r="AS483" s="134"/>
      <c r="AT483" s="134"/>
      <c r="AU483" s="134"/>
      <c r="AV483" s="134"/>
      <c r="AW483" s="134"/>
      <c r="AX483" s="134"/>
      <c r="AY483" s="134"/>
      <c r="AZ483" s="134"/>
      <c r="BA483" s="134"/>
      <c r="BB483" s="134"/>
      <c r="BC483" s="134"/>
      <c r="BD483" s="134"/>
      <c r="BE483" s="134"/>
      <c r="BF483" s="134"/>
      <c r="BG483" s="134"/>
      <c r="BH483" s="134"/>
      <c r="BI483" s="134"/>
      <c r="BJ483" s="134"/>
    </row>
    <row r="484" spans="1:62" s="126" customFormat="1" ht="15.75" thickBot="1" x14ac:dyDescent="0.3">
      <c r="A484" s="141" t="s">
        <v>943</v>
      </c>
      <c r="B484" s="4" t="s">
        <v>1018</v>
      </c>
      <c r="C484" s="4" t="s">
        <v>1019</v>
      </c>
      <c r="D484" s="4" t="s">
        <v>1013</v>
      </c>
      <c r="E484" s="4" t="s">
        <v>1014</v>
      </c>
      <c r="F484" s="4" t="s">
        <v>130</v>
      </c>
      <c r="G484" s="4" t="s">
        <v>131</v>
      </c>
      <c r="H484" s="4" t="s">
        <v>1015</v>
      </c>
      <c r="I484" s="10">
        <v>372.58</v>
      </c>
      <c r="J484" s="11"/>
      <c r="K484" s="10">
        <v>2972.3</v>
      </c>
      <c r="L484" s="10">
        <v>18804.63</v>
      </c>
      <c r="M484" s="11"/>
      <c r="N484" s="11"/>
      <c r="O484" s="11"/>
      <c r="P484" s="11"/>
      <c r="Q484" s="11"/>
      <c r="R484" s="11"/>
      <c r="S484" s="11"/>
      <c r="T484" s="11"/>
      <c r="U484" s="139">
        <f t="shared" si="35"/>
        <v>22149.510000000002</v>
      </c>
      <c r="V484" s="38"/>
      <c r="W484" s="127" t="str">
        <f t="shared" si="36"/>
        <v>162016600921</v>
      </c>
      <c r="X484" s="132">
        <f>VLOOKUP(W484,Factors!$F$4:$H$6200,3,FALSE)</f>
        <v>0.11529999999999996</v>
      </c>
      <c r="Y484" s="127" t="str">
        <f>VLOOKUP(W484,Factors!$F$4:$H$6200,2,FALSE)</f>
        <v>customers-all</v>
      </c>
      <c r="Z484" s="129">
        <f t="shared" si="37"/>
        <v>2553.8385029999995</v>
      </c>
      <c r="AA484" s="129">
        <f t="shared" si="38"/>
        <v>19595.671497000003</v>
      </c>
      <c r="AB484" s="129">
        <f t="shared" si="39"/>
        <v>22149.510000000002</v>
      </c>
      <c r="AC484" s="134"/>
      <c r="AD484" s="134"/>
      <c r="AE484" s="134"/>
      <c r="AF484" s="134"/>
      <c r="AG484" s="134"/>
      <c r="AH484" s="134"/>
      <c r="AI484" s="134"/>
      <c r="AJ484" s="134"/>
      <c r="AK484" s="134"/>
      <c r="AL484" s="134"/>
      <c r="AM484" s="134"/>
      <c r="AN484" s="134"/>
      <c r="AO484" s="134"/>
      <c r="AP484" s="134"/>
      <c r="AQ484" s="134"/>
      <c r="AR484" s="134"/>
      <c r="AS484" s="134"/>
      <c r="AT484" s="134"/>
      <c r="AU484" s="134"/>
      <c r="AV484" s="134"/>
      <c r="AW484" s="134"/>
      <c r="AX484" s="134"/>
      <c r="AY484" s="134"/>
      <c r="AZ484" s="134"/>
      <c r="BA484" s="134"/>
      <c r="BB484" s="134"/>
      <c r="BC484" s="134"/>
      <c r="BD484" s="134"/>
      <c r="BE484" s="134"/>
      <c r="BF484" s="134"/>
      <c r="BG484" s="134"/>
      <c r="BH484" s="134"/>
      <c r="BI484" s="134"/>
      <c r="BJ484" s="134"/>
    </row>
    <row r="485" spans="1:62" s="126" customFormat="1" ht="15.75" thickBot="1" x14ac:dyDescent="0.3">
      <c r="A485" s="141" t="s">
        <v>943</v>
      </c>
      <c r="B485" s="4" t="s">
        <v>1018</v>
      </c>
      <c r="C485" s="4" t="s">
        <v>1019</v>
      </c>
      <c r="D485" s="4" t="s">
        <v>1013</v>
      </c>
      <c r="E485" s="4" t="s">
        <v>1014</v>
      </c>
      <c r="F485" s="4" t="s">
        <v>1020</v>
      </c>
      <c r="G485" s="4" t="s">
        <v>1021</v>
      </c>
      <c r="H485" s="4" t="s">
        <v>1015</v>
      </c>
      <c r="I485" s="7"/>
      <c r="J485" s="8">
        <v>55105.36</v>
      </c>
      <c r="K485" s="8">
        <v>-55105.36</v>
      </c>
      <c r="L485" s="7"/>
      <c r="M485" s="7"/>
      <c r="N485" s="7"/>
      <c r="O485" s="7"/>
      <c r="P485" s="7"/>
      <c r="Q485" s="7"/>
      <c r="R485" s="7"/>
      <c r="S485" s="7"/>
      <c r="T485" s="7"/>
      <c r="U485" s="139">
        <f t="shared" si="35"/>
        <v>0</v>
      </c>
      <c r="V485" s="38"/>
      <c r="W485" s="127" t="str">
        <f t="shared" si="36"/>
        <v>162016600921</v>
      </c>
      <c r="X485" s="132">
        <f>VLOOKUP(W485,Factors!$F$4:$H$6200,3,FALSE)</f>
        <v>0.11529999999999996</v>
      </c>
      <c r="Y485" s="127" t="str">
        <f>VLOOKUP(W485,Factors!$F$4:$H$6200,2,FALSE)</f>
        <v>customers-all</v>
      </c>
      <c r="Z485" s="129">
        <f t="shared" si="37"/>
        <v>0</v>
      </c>
      <c r="AA485" s="129">
        <f t="shared" si="38"/>
        <v>0</v>
      </c>
      <c r="AB485" s="129">
        <f t="shared" si="39"/>
        <v>0</v>
      </c>
      <c r="AC485" s="134"/>
      <c r="AD485" s="134"/>
      <c r="AE485" s="134"/>
      <c r="AF485" s="134"/>
      <c r="AG485" s="134"/>
      <c r="AH485" s="134"/>
      <c r="AI485" s="134"/>
      <c r="AJ485" s="134"/>
      <c r="AK485" s="134"/>
      <c r="AL485" s="134"/>
      <c r="AM485" s="134"/>
      <c r="AN485" s="134"/>
      <c r="AO485" s="134"/>
      <c r="AP485" s="134"/>
      <c r="AQ485" s="134"/>
      <c r="AR485" s="134"/>
      <c r="AS485" s="134"/>
      <c r="AT485" s="134"/>
      <c r="AU485" s="134"/>
      <c r="AV485" s="134"/>
      <c r="AW485" s="134"/>
      <c r="AX485" s="134"/>
      <c r="AY485" s="134"/>
      <c r="AZ485" s="134"/>
      <c r="BA485" s="134"/>
      <c r="BB485" s="134"/>
      <c r="BC485" s="134"/>
      <c r="BD485" s="134"/>
      <c r="BE485" s="134"/>
      <c r="BF485" s="134"/>
      <c r="BG485" s="134"/>
      <c r="BH485" s="134"/>
      <c r="BI485" s="134"/>
      <c r="BJ485" s="134"/>
    </row>
    <row r="486" spans="1:62" s="126" customFormat="1" ht="15.75" thickBot="1" x14ac:dyDescent="0.3">
      <c r="A486" s="141" t="s">
        <v>943</v>
      </c>
      <c r="B486" s="4" t="s">
        <v>1018</v>
      </c>
      <c r="C486" s="4" t="s">
        <v>1019</v>
      </c>
      <c r="D486" s="4" t="s">
        <v>1013</v>
      </c>
      <c r="E486" s="4" t="s">
        <v>1014</v>
      </c>
      <c r="F486" s="4" t="s">
        <v>1016</v>
      </c>
      <c r="G486" s="4" t="s">
        <v>1017</v>
      </c>
      <c r="H486" s="4" t="s">
        <v>1015</v>
      </c>
      <c r="I486" s="11"/>
      <c r="J486" s="11"/>
      <c r="K486" s="10">
        <v>14551</v>
      </c>
      <c r="L486" s="11"/>
      <c r="M486" s="11"/>
      <c r="N486" s="11"/>
      <c r="O486" s="11"/>
      <c r="P486" s="11"/>
      <c r="Q486" s="11"/>
      <c r="R486" s="11"/>
      <c r="S486" s="11"/>
      <c r="T486" s="11"/>
      <c r="U486" s="139">
        <f t="shared" si="35"/>
        <v>14551</v>
      </c>
      <c r="V486" s="38"/>
      <c r="W486" s="127" t="str">
        <f t="shared" si="36"/>
        <v>162016600921</v>
      </c>
      <c r="X486" s="132">
        <f>VLOOKUP(W486,Factors!$F$4:$H$6200,3,FALSE)</f>
        <v>0.11529999999999996</v>
      </c>
      <c r="Y486" s="127" t="str">
        <f>VLOOKUP(W486,Factors!$F$4:$H$6200,2,FALSE)</f>
        <v>customers-all</v>
      </c>
      <c r="Z486" s="129">
        <f t="shared" si="37"/>
        <v>1677.7302999999995</v>
      </c>
      <c r="AA486" s="129">
        <f t="shared" si="38"/>
        <v>12873.269700000001</v>
      </c>
      <c r="AB486" s="129">
        <f t="shared" si="39"/>
        <v>14551</v>
      </c>
      <c r="AC486" s="134"/>
      <c r="AD486" s="134"/>
      <c r="AE486" s="134"/>
      <c r="AF486" s="134"/>
      <c r="AG486" s="134"/>
      <c r="AH486" s="134"/>
      <c r="AI486" s="134"/>
      <c r="AJ486" s="134"/>
      <c r="AK486" s="134"/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4"/>
      <c r="AV486" s="134"/>
      <c r="AW486" s="134"/>
      <c r="AX486" s="134"/>
      <c r="AY486" s="134"/>
      <c r="AZ486" s="134"/>
      <c r="BA486" s="134"/>
      <c r="BB486" s="134"/>
      <c r="BC486" s="134"/>
      <c r="BD486" s="134"/>
      <c r="BE486" s="134"/>
      <c r="BF486" s="134"/>
      <c r="BG486" s="134"/>
      <c r="BH486" s="134"/>
      <c r="BI486" s="134"/>
      <c r="BJ486" s="134"/>
    </row>
    <row r="487" spans="1:62" s="126" customFormat="1" ht="15.75" thickBot="1" x14ac:dyDescent="0.3">
      <c r="A487" s="141" t="s">
        <v>943</v>
      </c>
      <c r="B487" s="4" t="s">
        <v>725</v>
      </c>
      <c r="C487" s="4" t="s">
        <v>726</v>
      </c>
      <c r="D487" s="4" t="s">
        <v>944</v>
      </c>
      <c r="E487" s="4" t="s">
        <v>945</v>
      </c>
      <c r="F487" s="4" t="s">
        <v>535</v>
      </c>
      <c r="G487" s="4" t="s">
        <v>536</v>
      </c>
      <c r="H487" s="4" t="s">
        <v>440</v>
      </c>
      <c r="I487" s="11"/>
      <c r="J487" s="11"/>
      <c r="K487" s="10">
        <v>-10454.64</v>
      </c>
      <c r="L487" s="11"/>
      <c r="M487" s="11"/>
      <c r="N487" s="11"/>
      <c r="O487" s="11"/>
      <c r="P487" s="11"/>
      <c r="Q487" s="11"/>
      <c r="R487" s="11"/>
      <c r="S487" s="11"/>
      <c r="T487" s="11"/>
      <c r="U487" s="139">
        <f t="shared" si="35"/>
        <v>-10454.64</v>
      </c>
      <c r="V487" s="38"/>
      <c r="W487" s="127" t="str">
        <f t="shared" si="36"/>
        <v>163001505921</v>
      </c>
      <c r="X487" s="132">
        <f>VLOOKUP(W487,Factors!$F$4:$H$6200,3,FALSE)</f>
        <v>0.10960000000000003</v>
      </c>
      <c r="Y487" s="127" t="str">
        <f>VLOOKUP(W487,Factors!$F$4:$H$6200,2,FALSE)</f>
        <v>3-factor</v>
      </c>
      <c r="Z487" s="129">
        <f t="shared" si="37"/>
        <v>-1145.8285440000002</v>
      </c>
      <c r="AA487" s="129">
        <f t="shared" si="38"/>
        <v>-9308.8114559999995</v>
      </c>
      <c r="AB487" s="129">
        <f t="shared" si="39"/>
        <v>-10454.64</v>
      </c>
      <c r="AC487" s="134"/>
      <c r="AD487" s="134"/>
      <c r="AE487" s="134"/>
      <c r="AF487" s="134"/>
      <c r="AG487" s="134"/>
      <c r="AH487" s="134"/>
      <c r="AI487" s="134"/>
      <c r="AJ487" s="134"/>
      <c r="AK487" s="134"/>
      <c r="AL487" s="134"/>
      <c r="AM487" s="134"/>
      <c r="AN487" s="134"/>
      <c r="AO487" s="134"/>
      <c r="AP487" s="134"/>
      <c r="AQ487" s="134"/>
      <c r="AR487" s="134"/>
      <c r="AS487" s="134"/>
      <c r="AT487" s="134"/>
      <c r="AU487" s="134"/>
      <c r="AV487" s="134"/>
      <c r="AW487" s="134"/>
      <c r="AX487" s="134"/>
      <c r="AY487" s="134"/>
      <c r="AZ487" s="134"/>
      <c r="BA487" s="134"/>
      <c r="BB487" s="134"/>
      <c r="BC487" s="134"/>
      <c r="BD487" s="134"/>
      <c r="BE487" s="134"/>
      <c r="BF487" s="134"/>
      <c r="BG487" s="134"/>
      <c r="BH487" s="134"/>
      <c r="BI487" s="134"/>
      <c r="BJ487" s="134"/>
    </row>
    <row r="488" spans="1:62" s="126" customFormat="1" ht="15.75" thickBot="1" x14ac:dyDescent="0.3">
      <c r="A488" s="141" t="s">
        <v>943</v>
      </c>
      <c r="B488" s="4" t="s">
        <v>725</v>
      </c>
      <c r="C488" s="4" t="s">
        <v>726</v>
      </c>
      <c r="D488" s="4" t="s">
        <v>944</v>
      </c>
      <c r="E488" s="4" t="s">
        <v>945</v>
      </c>
      <c r="F488" s="4" t="s">
        <v>112</v>
      </c>
      <c r="G488" s="4" t="s">
        <v>113</v>
      </c>
      <c r="H488" s="4" t="s">
        <v>440</v>
      </c>
      <c r="I488" s="8">
        <v>7109.05</v>
      </c>
      <c r="J488" s="8">
        <v>8188.16</v>
      </c>
      <c r="K488" s="8">
        <v>9208.7900000000009</v>
      </c>
      <c r="L488" s="8">
        <v>8104.95</v>
      </c>
      <c r="M488" s="8">
        <v>7553.3</v>
      </c>
      <c r="N488" s="8">
        <v>7147.68</v>
      </c>
      <c r="O488" s="8">
        <v>7147.7</v>
      </c>
      <c r="P488" s="8">
        <v>7147.68</v>
      </c>
      <c r="Q488" s="8">
        <v>7147.7</v>
      </c>
      <c r="R488" s="8">
        <v>7147.71</v>
      </c>
      <c r="S488" s="8">
        <v>7147.67</v>
      </c>
      <c r="T488" s="8">
        <v>7147.65</v>
      </c>
      <c r="U488" s="139">
        <f t="shared" si="35"/>
        <v>90198.04</v>
      </c>
      <c r="V488" s="38"/>
      <c r="W488" s="127" t="str">
        <f t="shared" si="36"/>
        <v>163001505921</v>
      </c>
      <c r="X488" s="132">
        <f>VLOOKUP(W488,Factors!$F$4:$H$6200,3,FALSE)</f>
        <v>0.10960000000000003</v>
      </c>
      <c r="Y488" s="127" t="str">
        <f>VLOOKUP(W488,Factors!$F$4:$H$6200,2,FALSE)</f>
        <v>3-factor</v>
      </c>
      <c r="Z488" s="129">
        <f t="shared" si="37"/>
        <v>9885.7051840000022</v>
      </c>
      <c r="AA488" s="129">
        <f t="shared" si="38"/>
        <v>80312.334815999988</v>
      </c>
      <c r="AB488" s="129">
        <f t="shared" si="39"/>
        <v>90198.04</v>
      </c>
      <c r="AC488" s="134"/>
      <c r="AD488" s="134"/>
      <c r="AE488" s="134"/>
      <c r="AF488" s="134"/>
      <c r="AG488" s="134"/>
      <c r="AH488" s="134"/>
      <c r="AI488" s="134"/>
      <c r="AJ488" s="134"/>
      <c r="AK488" s="134"/>
      <c r="AL488" s="134"/>
      <c r="AM488" s="134"/>
      <c r="AN488" s="134"/>
      <c r="AO488" s="134"/>
      <c r="AP488" s="134"/>
      <c r="AQ488" s="134"/>
      <c r="AR488" s="134"/>
      <c r="AS488" s="134"/>
      <c r="AT488" s="134"/>
      <c r="AU488" s="134"/>
      <c r="AV488" s="134"/>
      <c r="AW488" s="134"/>
      <c r="AX488" s="134"/>
      <c r="AY488" s="134"/>
      <c r="AZ488" s="134"/>
      <c r="BA488" s="134"/>
      <c r="BB488" s="134"/>
      <c r="BC488" s="134"/>
      <c r="BD488" s="134"/>
      <c r="BE488" s="134"/>
      <c r="BF488" s="134"/>
      <c r="BG488" s="134"/>
      <c r="BH488" s="134"/>
      <c r="BI488" s="134"/>
      <c r="BJ488" s="134"/>
    </row>
    <row r="489" spans="1:62" s="126" customFormat="1" ht="15.75" thickBot="1" x14ac:dyDescent="0.3">
      <c r="A489" s="141" t="s">
        <v>943</v>
      </c>
      <c r="B489" s="4" t="s">
        <v>725</v>
      </c>
      <c r="C489" s="4" t="s">
        <v>726</v>
      </c>
      <c r="D489" s="4" t="s">
        <v>944</v>
      </c>
      <c r="E489" s="4" t="s">
        <v>945</v>
      </c>
      <c r="F489" s="4" t="s">
        <v>70</v>
      </c>
      <c r="G489" s="4" t="s">
        <v>71</v>
      </c>
      <c r="H489" s="4" t="s">
        <v>440</v>
      </c>
      <c r="I489" s="7"/>
      <c r="J489" s="8">
        <v>78.930000000000007</v>
      </c>
      <c r="K489" s="7"/>
      <c r="L489" s="7"/>
      <c r="M489" s="7"/>
      <c r="N489" s="7"/>
      <c r="O489" s="8">
        <v>28.89</v>
      </c>
      <c r="P489" s="7"/>
      <c r="Q489" s="7"/>
      <c r="R489" s="7"/>
      <c r="S489" s="7"/>
      <c r="T489" s="7"/>
      <c r="U489" s="139">
        <f t="shared" si="35"/>
        <v>107.82000000000001</v>
      </c>
      <c r="V489" s="38"/>
      <c r="W489" s="127" t="str">
        <f t="shared" si="36"/>
        <v>163001505921</v>
      </c>
      <c r="X489" s="132">
        <f>VLOOKUP(W489,Factors!$F$4:$H$6200,3,FALSE)</f>
        <v>0.10960000000000003</v>
      </c>
      <c r="Y489" s="127" t="str">
        <f>VLOOKUP(W489,Factors!$F$4:$H$6200,2,FALSE)</f>
        <v>3-factor</v>
      </c>
      <c r="Z489" s="129">
        <f t="shared" si="37"/>
        <v>11.817072000000005</v>
      </c>
      <c r="AA489" s="129">
        <f t="shared" si="38"/>
        <v>96.002927999999997</v>
      </c>
      <c r="AB489" s="129">
        <f t="shared" si="39"/>
        <v>107.82000000000001</v>
      </c>
      <c r="AC489" s="134"/>
      <c r="AD489" s="134"/>
      <c r="AE489" s="134"/>
      <c r="AF489" s="134"/>
      <c r="AG489" s="134"/>
      <c r="AH489" s="134"/>
      <c r="AI489" s="134"/>
      <c r="AJ489" s="134"/>
      <c r="AK489" s="134"/>
      <c r="AL489" s="134"/>
      <c r="AM489" s="134"/>
      <c r="AN489" s="134"/>
      <c r="AO489" s="134"/>
      <c r="AP489" s="134"/>
      <c r="AQ489" s="134"/>
      <c r="AR489" s="134"/>
      <c r="AS489" s="134"/>
      <c r="AT489" s="134"/>
      <c r="AU489" s="134"/>
      <c r="AV489" s="134"/>
      <c r="AW489" s="134"/>
      <c r="AX489" s="134"/>
      <c r="AY489" s="134"/>
      <c r="AZ489" s="134"/>
      <c r="BA489" s="134"/>
      <c r="BB489" s="134"/>
      <c r="BC489" s="134"/>
      <c r="BD489" s="134"/>
      <c r="BE489" s="134"/>
      <c r="BF489" s="134"/>
      <c r="BG489" s="134"/>
      <c r="BH489" s="134"/>
      <c r="BI489" s="134"/>
      <c r="BJ489" s="134"/>
    </row>
    <row r="490" spans="1:62" s="126" customFormat="1" ht="15.75" thickBot="1" x14ac:dyDescent="0.3">
      <c r="A490" s="141" t="s">
        <v>943</v>
      </c>
      <c r="B490" s="4" t="s">
        <v>725</v>
      </c>
      <c r="C490" s="4" t="s">
        <v>726</v>
      </c>
      <c r="D490" s="4" t="s">
        <v>944</v>
      </c>
      <c r="E490" s="4" t="s">
        <v>945</v>
      </c>
      <c r="F490" s="4" t="s">
        <v>47</v>
      </c>
      <c r="G490" s="4" t="s">
        <v>48</v>
      </c>
      <c r="H490" s="4" t="s">
        <v>440</v>
      </c>
      <c r="I490" s="11"/>
      <c r="J490" s="11"/>
      <c r="K490" s="11"/>
      <c r="L490" s="11"/>
      <c r="M490" s="10">
        <v>433.03</v>
      </c>
      <c r="N490" s="11"/>
      <c r="O490" s="11"/>
      <c r="P490" s="11"/>
      <c r="Q490" s="11"/>
      <c r="R490" s="11"/>
      <c r="S490" s="11"/>
      <c r="T490" s="11"/>
      <c r="U490" s="139">
        <f t="shared" si="35"/>
        <v>433.03</v>
      </c>
      <c r="V490" s="38"/>
      <c r="W490" s="127" t="str">
        <f t="shared" si="36"/>
        <v>163001505921</v>
      </c>
      <c r="X490" s="132">
        <f>VLOOKUP(W490,Factors!$F$4:$H$6200,3,FALSE)</f>
        <v>0.10960000000000003</v>
      </c>
      <c r="Y490" s="127" t="str">
        <f>VLOOKUP(W490,Factors!$F$4:$H$6200,2,FALSE)</f>
        <v>3-factor</v>
      </c>
      <c r="Z490" s="129">
        <f t="shared" si="37"/>
        <v>47.460088000000013</v>
      </c>
      <c r="AA490" s="129">
        <f t="shared" si="38"/>
        <v>385.56991199999993</v>
      </c>
      <c r="AB490" s="129">
        <f t="shared" si="39"/>
        <v>433.03</v>
      </c>
      <c r="AC490" s="134"/>
      <c r="AD490" s="134"/>
      <c r="AE490" s="134"/>
      <c r="AF490" s="134"/>
      <c r="AG490" s="134"/>
      <c r="AH490" s="134"/>
      <c r="AI490" s="134"/>
      <c r="AJ490" s="134"/>
      <c r="AK490" s="134"/>
      <c r="AL490" s="134"/>
      <c r="AM490" s="134"/>
      <c r="AN490" s="134"/>
      <c r="AO490" s="134"/>
      <c r="AP490" s="134"/>
      <c r="AQ490" s="134"/>
      <c r="AR490" s="134"/>
      <c r="AS490" s="134"/>
      <c r="AT490" s="134"/>
      <c r="AU490" s="134"/>
      <c r="AV490" s="134"/>
      <c r="AW490" s="134"/>
      <c r="AX490" s="134"/>
      <c r="AY490" s="134"/>
      <c r="AZ490" s="134"/>
      <c r="BA490" s="134"/>
      <c r="BB490" s="134"/>
      <c r="BC490" s="134"/>
      <c r="BD490" s="134"/>
      <c r="BE490" s="134"/>
      <c r="BF490" s="134"/>
      <c r="BG490" s="134"/>
      <c r="BH490" s="134"/>
      <c r="BI490" s="134"/>
      <c r="BJ490" s="134"/>
    </row>
    <row r="491" spans="1:62" s="126" customFormat="1" ht="15.75" thickBot="1" x14ac:dyDescent="0.3">
      <c r="A491" s="141" t="s">
        <v>943</v>
      </c>
      <c r="B491" s="4" t="s">
        <v>725</v>
      </c>
      <c r="C491" s="4" t="s">
        <v>726</v>
      </c>
      <c r="D491" s="4" t="s">
        <v>944</v>
      </c>
      <c r="E491" s="4" t="s">
        <v>945</v>
      </c>
      <c r="F491" s="4" t="s">
        <v>132</v>
      </c>
      <c r="G491" s="4" t="s">
        <v>133</v>
      </c>
      <c r="H491" s="4" t="s">
        <v>440</v>
      </c>
      <c r="I491" s="8">
        <v>99.37</v>
      </c>
      <c r="J491" s="8">
        <v>141.30000000000001</v>
      </c>
      <c r="K491" s="8">
        <v>154.68</v>
      </c>
      <c r="L491" s="8">
        <v>201.2</v>
      </c>
      <c r="M491" s="8">
        <v>78.92</v>
      </c>
      <c r="N491" s="8">
        <v>113.28</v>
      </c>
      <c r="O491" s="7"/>
      <c r="P491" s="7"/>
      <c r="Q491" s="8">
        <v>70.63</v>
      </c>
      <c r="R491" s="7"/>
      <c r="S491" s="8">
        <v>138.80000000000001</v>
      </c>
      <c r="T491" s="7"/>
      <c r="U491" s="139">
        <f t="shared" si="35"/>
        <v>998.17999999999984</v>
      </c>
      <c r="V491" s="38"/>
      <c r="W491" s="127" t="str">
        <f t="shared" si="36"/>
        <v>163001505921</v>
      </c>
      <c r="X491" s="132">
        <f>VLOOKUP(W491,Factors!$F$4:$H$6200,3,FALSE)</f>
        <v>0.10960000000000003</v>
      </c>
      <c r="Y491" s="127" t="str">
        <f>VLOOKUP(W491,Factors!$F$4:$H$6200,2,FALSE)</f>
        <v>3-factor</v>
      </c>
      <c r="Z491" s="129">
        <f t="shared" si="37"/>
        <v>109.40052800000001</v>
      </c>
      <c r="AA491" s="129">
        <f t="shared" si="38"/>
        <v>888.77947199999983</v>
      </c>
      <c r="AB491" s="129">
        <f t="shared" si="39"/>
        <v>998.17999999999984</v>
      </c>
      <c r="AC491" s="134"/>
      <c r="AD491" s="134"/>
      <c r="AE491" s="134"/>
      <c r="AF491" s="134"/>
      <c r="AG491" s="134"/>
      <c r="AH491" s="134"/>
      <c r="AI491" s="134"/>
      <c r="AJ491" s="134"/>
      <c r="AK491" s="134"/>
      <c r="AL491" s="134"/>
      <c r="AM491" s="134"/>
      <c r="AN491" s="134"/>
      <c r="AO491" s="134"/>
      <c r="AP491" s="134"/>
      <c r="AQ491" s="134"/>
      <c r="AR491" s="134"/>
      <c r="AS491" s="134"/>
      <c r="AT491" s="134"/>
      <c r="AU491" s="134"/>
      <c r="AV491" s="134"/>
      <c r="AW491" s="134"/>
      <c r="AX491" s="134"/>
      <c r="AY491" s="134"/>
      <c r="AZ491" s="134"/>
      <c r="BA491" s="134"/>
      <c r="BB491" s="134"/>
      <c r="BC491" s="134"/>
      <c r="BD491" s="134"/>
      <c r="BE491" s="134"/>
      <c r="BF491" s="134"/>
      <c r="BG491" s="134"/>
      <c r="BH491" s="134"/>
      <c r="BI491" s="134"/>
      <c r="BJ491" s="134"/>
    </row>
    <row r="492" spans="1:62" s="126" customFormat="1" ht="15.75" thickBot="1" x14ac:dyDescent="0.3">
      <c r="A492" s="141" t="s">
        <v>943</v>
      </c>
      <c r="B492" s="4" t="s">
        <v>725</v>
      </c>
      <c r="C492" s="4" t="s">
        <v>726</v>
      </c>
      <c r="D492" s="4" t="s">
        <v>944</v>
      </c>
      <c r="E492" s="4" t="s">
        <v>945</v>
      </c>
      <c r="F492" s="4" t="s">
        <v>80</v>
      </c>
      <c r="G492" s="4" t="s">
        <v>81</v>
      </c>
      <c r="H492" s="4" t="s">
        <v>440</v>
      </c>
      <c r="I492" s="11"/>
      <c r="J492" s="11"/>
      <c r="K492" s="10">
        <v>70.19</v>
      </c>
      <c r="L492" s="11"/>
      <c r="M492" s="10">
        <v>96.84</v>
      </c>
      <c r="N492" s="11"/>
      <c r="O492" s="11"/>
      <c r="P492" s="11"/>
      <c r="Q492" s="11"/>
      <c r="R492" s="11"/>
      <c r="S492" s="11"/>
      <c r="T492" s="11"/>
      <c r="U492" s="139">
        <f t="shared" si="35"/>
        <v>167.03</v>
      </c>
      <c r="V492" s="38"/>
      <c r="W492" s="127" t="str">
        <f t="shared" si="36"/>
        <v>163001505921</v>
      </c>
      <c r="X492" s="132">
        <f>VLOOKUP(W492,Factors!$F$4:$H$6200,3,FALSE)</f>
        <v>0.10960000000000003</v>
      </c>
      <c r="Y492" s="127" t="str">
        <f>VLOOKUP(W492,Factors!$F$4:$H$6200,2,FALSE)</f>
        <v>3-factor</v>
      </c>
      <c r="Z492" s="129">
        <f t="shared" si="37"/>
        <v>18.306488000000005</v>
      </c>
      <c r="AA492" s="129">
        <f t="shared" si="38"/>
        <v>148.723512</v>
      </c>
      <c r="AB492" s="129">
        <f t="shared" si="39"/>
        <v>167.03</v>
      </c>
      <c r="AC492" s="134"/>
      <c r="AD492" s="134"/>
      <c r="AE492" s="134"/>
      <c r="AF492" s="134"/>
      <c r="AG492" s="134"/>
      <c r="AH492" s="134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/>
      <c r="AT492" s="134"/>
      <c r="AU492" s="134"/>
      <c r="AV492" s="134"/>
      <c r="AW492" s="134"/>
      <c r="AX492" s="134"/>
      <c r="AY492" s="134"/>
      <c r="AZ492" s="134"/>
      <c r="BA492" s="134"/>
      <c r="BB492" s="134"/>
      <c r="BC492" s="134"/>
      <c r="BD492" s="134"/>
      <c r="BE492" s="134"/>
      <c r="BF492" s="134"/>
      <c r="BG492" s="134"/>
      <c r="BH492" s="134"/>
      <c r="BI492" s="134"/>
      <c r="BJ492" s="134"/>
    </row>
    <row r="493" spans="1:62" s="126" customFormat="1" ht="15.75" thickBot="1" x14ac:dyDescent="0.3">
      <c r="A493" s="141" t="s">
        <v>943</v>
      </c>
      <c r="B493" s="4" t="s">
        <v>725</v>
      </c>
      <c r="C493" s="4" t="s">
        <v>726</v>
      </c>
      <c r="D493" s="4" t="s">
        <v>944</v>
      </c>
      <c r="E493" s="4" t="s">
        <v>945</v>
      </c>
      <c r="F493" s="4" t="s">
        <v>134</v>
      </c>
      <c r="G493" s="4" t="s">
        <v>135</v>
      </c>
      <c r="H493" s="4" t="s">
        <v>440</v>
      </c>
      <c r="I493" s="7"/>
      <c r="J493" s="7"/>
      <c r="K493" s="7"/>
      <c r="L493" s="7"/>
      <c r="M493" s="7"/>
      <c r="N493" s="7"/>
      <c r="O493" s="7"/>
      <c r="P493" s="8">
        <v>190</v>
      </c>
      <c r="Q493" s="7"/>
      <c r="R493" s="7"/>
      <c r="S493" s="7"/>
      <c r="T493" s="7"/>
      <c r="U493" s="139">
        <f t="shared" si="35"/>
        <v>190</v>
      </c>
      <c r="V493" s="38"/>
      <c r="W493" s="127" t="str">
        <f t="shared" si="36"/>
        <v>163001505921</v>
      </c>
      <c r="X493" s="132">
        <f>VLOOKUP(W493,Factors!$F$4:$H$6200,3,FALSE)</f>
        <v>0.10960000000000003</v>
      </c>
      <c r="Y493" s="127" t="str">
        <f>VLOOKUP(W493,Factors!$F$4:$H$6200,2,FALSE)</f>
        <v>3-factor</v>
      </c>
      <c r="Z493" s="129">
        <f t="shared" si="37"/>
        <v>20.824000000000005</v>
      </c>
      <c r="AA493" s="129">
        <f t="shared" si="38"/>
        <v>169.17599999999999</v>
      </c>
      <c r="AB493" s="129">
        <f t="shared" si="39"/>
        <v>190</v>
      </c>
      <c r="AC493" s="134"/>
      <c r="AD493" s="134"/>
      <c r="AE493" s="134"/>
      <c r="AF493" s="134"/>
      <c r="AG493" s="134"/>
      <c r="AH493" s="134"/>
      <c r="AI493" s="134"/>
      <c r="AJ493" s="134"/>
      <c r="AK493" s="134"/>
      <c r="AL493" s="134"/>
      <c r="AM493" s="134"/>
      <c r="AN493" s="134"/>
      <c r="AO493" s="134"/>
      <c r="AP493" s="134"/>
      <c r="AQ493" s="134"/>
      <c r="AR493" s="134"/>
      <c r="AS493" s="134"/>
      <c r="AT493" s="134"/>
      <c r="AU493" s="134"/>
      <c r="AV493" s="134"/>
      <c r="AW493" s="134"/>
      <c r="AX493" s="134"/>
      <c r="AY493" s="134"/>
      <c r="AZ493" s="134"/>
      <c r="BA493" s="134"/>
      <c r="BB493" s="134"/>
      <c r="BC493" s="134"/>
      <c r="BD493" s="134"/>
      <c r="BE493" s="134"/>
      <c r="BF493" s="134"/>
      <c r="BG493" s="134"/>
      <c r="BH493" s="134"/>
      <c r="BI493" s="134"/>
      <c r="BJ493" s="134"/>
    </row>
    <row r="494" spans="1:62" s="126" customFormat="1" ht="15.75" thickBot="1" x14ac:dyDescent="0.3">
      <c r="A494" s="141" t="s">
        <v>943</v>
      </c>
      <c r="B494" s="4" t="s">
        <v>725</v>
      </c>
      <c r="C494" s="4" t="s">
        <v>726</v>
      </c>
      <c r="D494" s="4" t="s">
        <v>944</v>
      </c>
      <c r="E494" s="4" t="s">
        <v>945</v>
      </c>
      <c r="F494" s="4" t="s">
        <v>310</v>
      </c>
      <c r="G494" s="4" t="s">
        <v>311</v>
      </c>
      <c r="H494" s="4" t="s">
        <v>440</v>
      </c>
      <c r="I494" s="10">
        <v>8148.59</v>
      </c>
      <c r="J494" s="10">
        <v>12938.21</v>
      </c>
      <c r="K494" s="10">
        <v>7954.3</v>
      </c>
      <c r="L494" s="10">
        <v>9387.81</v>
      </c>
      <c r="M494" s="10">
        <v>12062.1</v>
      </c>
      <c r="N494" s="10">
        <v>15618.39</v>
      </c>
      <c r="O494" s="10">
        <v>12825.24</v>
      </c>
      <c r="P494" s="10">
        <v>-140.08000000000001</v>
      </c>
      <c r="Q494" s="10">
        <v>9689.82</v>
      </c>
      <c r="R494" s="10">
        <v>24327.23</v>
      </c>
      <c r="S494" s="10">
        <v>16943.13</v>
      </c>
      <c r="T494" s="10">
        <v>22153.39</v>
      </c>
      <c r="U494" s="139">
        <f t="shared" si="35"/>
        <v>151908.13</v>
      </c>
      <c r="V494" s="38"/>
      <c r="W494" s="127" t="str">
        <f t="shared" si="36"/>
        <v>163001505921</v>
      </c>
      <c r="X494" s="132">
        <f>VLOOKUP(W494,Factors!$F$4:$H$6200,3,FALSE)</f>
        <v>0.10960000000000003</v>
      </c>
      <c r="Y494" s="127" t="str">
        <f>VLOOKUP(W494,Factors!$F$4:$H$6200,2,FALSE)</f>
        <v>3-factor</v>
      </c>
      <c r="Z494" s="129">
        <f t="shared" si="37"/>
        <v>16649.131048000007</v>
      </c>
      <c r="AA494" s="129">
        <f t="shared" si="38"/>
        <v>135258.99895199999</v>
      </c>
      <c r="AB494" s="129">
        <f t="shared" si="39"/>
        <v>151908.13</v>
      </c>
      <c r="AC494" s="134"/>
      <c r="AD494" s="134"/>
      <c r="AE494" s="134"/>
      <c r="AF494" s="134"/>
      <c r="AG494" s="134"/>
      <c r="AH494" s="134"/>
      <c r="AI494" s="134"/>
      <c r="AJ494" s="134"/>
      <c r="AK494" s="134"/>
      <c r="AL494" s="134"/>
      <c r="AM494" s="134"/>
      <c r="AN494" s="134"/>
      <c r="AO494" s="134"/>
      <c r="AP494" s="134"/>
      <c r="AQ494" s="134"/>
      <c r="AR494" s="134"/>
      <c r="AS494" s="134"/>
      <c r="AT494" s="134"/>
      <c r="AU494" s="134"/>
      <c r="AV494" s="134"/>
      <c r="AW494" s="134"/>
      <c r="AX494" s="134"/>
      <c r="AY494" s="134"/>
      <c r="AZ494" s="134"/>
      <c r="BA494" s="134"/>
      <c r="BB494" s="134"/>
      <c r="BC494" s="134"/>
      <c r="BD494" s="134"/>
      <c r="BE494" s="134"/>
      <c r="BF494" s="134"/>
      <c r="BG494" s="134"/>
      <c r="BH494" s="134"/>
      <c r="BI494" s="134"/>
      <c r="BJ494" s="134"/>
    </row>
    <row r="495" spans="1:62" s="126" customFormat="1" ht="15.75" thickBot="1" x14ac:dyDescent="0.3">
      <c r="A495" s="141" t="s">
        <v>943</v>
      </c>
      <c r="B495" s="4" t="s">
        <v>725</v>
      </c>
      <c r="C495" s="4" t="s">
        <v>726</v>
      </c>
      <c r="D495" s="4" t="s">
        <v>944</v>
      </c>
      <c r="E495" s="4" t="s">
        <v>945</v>
      </c>
      <c r="F495" s="4" t="s">
        <v>38</v>
      </c>
      <c r="G495" s="4" t="s">
        <v>39</v>
      </c>
      <c r="H495" s="4" t="s">
        <v>440</v>
      </c>
      <c r="I495" s="8">
        <v>26.49</v>
      </c>
      <c r="J495" s="7"/>
      <c r="K495" s="8">
        <v>4349.93</v>
      </c>
      <c r="L495" s="8">
        <v>-4200</v>
      </c>
      <c r="M495" s="8">
        <v>29.09</v>
      </c>
      <c r="N495" s="8">
        <v>135</v>
      </c>
      <c r="O495" s="7"/>
      <c r="P495" s="8">
        <v>167.64</v>
      </c>
      <c r="Q495" s="8">
        <v>7700</v>
      </c>
      <c r="R495" s="7"/>
      <c r="S495" s="8">
        <v>8400</v>
      </c>
      <c r="T495" s="8">
        <v>213.34</v>
      </c>
      <c r="U495" s="139">
        <f t="shared" si="35"/>
        <v>16821.490000000002</v>
      </c>
      <c r="V495" s="38"/>
      <c r="W495" s="127" t="str">
        <f t="shared" si="36"/>
        <v>163001505921</v>
      </c>
      <c r="X495" s="132">
        <f>VLOOKUP(W495,Factors!$F$4:$H$6200,3,FALSE)</f>
        <v>0.10960000000000003</v>
      </c>
      <c r="Y495" s="127" t="str">
        <f>VLOOKUP(W495,Factors!$F$4:$H$6200,2,FALSE)</f>
        <v>3-factor</v>
      </c>
      <c r="Z495" s="129">
        <f t="shared" si="37"/>
        <v>1843.6353040000006</v>
      </c>
      <c r="AA495" s="129">
        <f t="shared" si="38"/>
        <v>14977.854696</v>
      </c>
      <c r="AB495" s="129">
        <f t="shared" si="39"/>
        <v>16821.490000000002</v>
      </c>
      <c r="AC495" s="134"/>
      <c r="AD495" s="134"/>
      <c r="AE495" s="134"/>
      <c r="AF495" s="134"/>
      <c r="AG495" s="134"/>
      <c r="AH495" s="134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/>
      <c r="AT495" s="134"/>
      <c r="AU495" s="134"/>
      <c r="AV495" s="134"/>
      <c r="AW495" s="134"/>
      <c r="AX495" s="134"/>
      <c r="AY495" s="134"/>
      <c r="AZ495" s="134"/>
      <c r="BA495" s="134"/>
      <c r="BB495" s="134"/>
      <c r="BC495" s="134"/>
      <c r="BD495" s="134"/>
      <c r="BE495" s="134"/>
      <c r="BF495" s="134"/>
      <c r="BG495" s="134"/>
      <c r="BH495" s="134"/>
      <c r="BI495" s="134"/>
      <c r="BJ495" s="134"/>
    </row>
    <row r="496" spans="1:62" s="126" customFormat="1" ht="15.75" thickBot="1" x14ac:dyDescent="0.3">
      <c r="A496" s="141" t="s">
        <v>943</v>
      </c>
      <c r="B496" s="4" t="s">
        <v>725</v>
      </c>
      <c r="C496" s="4" t="s">
        <v>726</v>
      </c>
      <c r="D496" s="4" t="s">
        <v>944</v>
      </c>
      <c r="E496" s="4" t="s">
        <v>945</v>
      </c>
      <c r="F496" s="4" t="s">
        <v>254</v>
      </c>
      <c r="G496" s="4" t="s">
        <v>255</v>
      </c>
      <c r="H496" s="4" t="s">
        <v>440</v>
      </c>
      <c r="I496" s="10">
        <v>345.85</v>
      </c>
      <c r="J496" s="11"/>
      <c r="K496" s="10">
        <v>4.99</v>
      </c>
      <c r="L496" s="11"/>
      <c r="M496" s="11"/>
      <c r="N496" s="11"/>
      <c r="O496" s="10">
        <v>-97.47</v>
      </c>
      <c r="P496" s="14">
        <v>0</v>
      </c>
      <c r="Q496" s="11"/>
      <c r="R496" s="11"/>
      <c r="S496" s="11"/>
      <c r="T496" s="11"/>
      <c r="U496" s="139">
        <f t="shared" si="35"/>
        <v>253.37000000000003</v>
      </c>
      <c r="V496" s="38"/>
      <c r="W496" s="127" t="str">
        <f t="shared" si="36"/>
        <v>163001505921</v>
      </c>
      <c r="X496" s="132">
        <f>VLOOKUP(W496,Factors!$F$4:$H$6200,3,FALSE)</f>
        <v>0.10960000000000003</v>
      </c>
      <c r="Y496" s="127" t="str">
        <f>VLOOKUP(W496,Factors!$F$4:$H$6200,2,FALSE)</f>
        <v>3-factor</v>
      </c>
      <c r="Z496" s="129">
        <f t="shared" si="37"/>
        <v>27.769352000000012</v>
      </c>
      <c r="AA496" s="129">
        <f t="shared" si="38"/>
        <v>225.60064800000004</v>
      </c>
      <c r="AB496" s="129">
        <f t="shared" si="39"/>
        <v>253.37000000000006</v>
      </c>
      <c r="AC496" s="134"/>
      <c r="AD496" s="134"/>
      <c r="AE496" s="134"/>
      <c r="AF496" s="134"/>
      <c r="AG496" s="134"/>
      <c r="AH496" s="134"/>
      <c r="AI496" s="134"/>
      <c r="AJ496" s="134"/>
      <c r="AK496" s="134"/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4"/>
      <c r="AV496" s="134"/>
      <c r="AW496" s="134"/>
      <c r="AX496" s="134"/>
      <c r="AY496" s="134"/>
      <c r="AZ496" s="134"/>
      <c r="BA496" s="134"/>
      <c r="BB496" s="134"/>
      <c r="BC496" s="134"/>
      <c r="BD496" s="134"/>
      <c r="BE496" s="134"/>
      <c r="BF496" s="134"/>
      <c r="BG496" s="134"/>
      <c r="BH496" s="134"/>
      <c r="BI496" s="134"/>
      <c r="BJ496" s="134"/>
    </row>
    <row r="497" spans="1:62" s="126" customFormat="1" ht="15.75" thickBot="1" x14ac:dyDescent="0.3">
      <c r="A497" s="141" t="s">
        <v>943</v>
      </c>
      <c r="B497" s="4" t="s">
        <v>725</v>
      </c>
      <c r="C497" s="4" t="s">
        <v>726</v>
      </c>
      <c r="D497" s="4" t="s">
        <v>944</v>
      </c>
      <c r="E497" s="4" t="s">
        <v>945</v>
      </c>
      <c r="F497" s="4" t="s">
        <v>98</v>
      </c>
      <c r="G497" s="4" t="s">
        <v>99</v>
      </c>
      <c r="H497" s="4" t="s">
        <v>440</v>
      </c>
      <c r="I497" s="8">
        <v>-25.87</v>
      </c>
      <c r="J497" s="7"/>
      <c r="K497" s="7"/>
      <c r="L497" s="7"/>
      <c r="M497" s="8">
        <v>53.25</v>
      </c>
      <c r="N497" s="7"/>
      <c r="O497" s="7"/>
      <c r="P497" s="7"/>
      <c r="Q497" s="13">
        <v>0</v>
      </c>
      <c r="R497" s="8">
        <v>46284.71</v>
      </c>
      <c r="S497" s="8">
        <v>18885.25</v>
      </c>
      <c r="T497" s="8">
        <v>46555.839999999997</v>
      </c>
      <c r="U497" s="139">
        <f t="shared" si="35"/>
        <v>111753.18</v>
      </c>
      <c r="V497" s="38"/>
      <c r="W497" s="127" t="str">
        <f t="shared" si="36"/>
        <v>163001505921</v>
      </c>
      <c r="X497" s="132">
        <f>VLOOKUP(W497,Factors!$F$4:$H$6200,3,FALSE)</f>
        <v>0.10960000000000003</v>
      </c>
      <c r="Y497" s="127" t="str">
        <f>VLOOKUP(W497,Factors!$F$4:$H$6200,2,FALSE)</f>
        <v>3-factor</v>
      </c>
      <c r="Z497" s="129">
        <f t="shared" si="37"/>
        <v>12248.148528000003</v>
      </c>
      <c r="AA497" s="129">
        <f t="shared" si="38"/>
        <v>99505.031471999988</v>
      </c>
      <c r="AB497" s="129">
        <f t="shared" si="39"/>
        <v>111753.18</v>
      </c>
      <c r="AC497" s="134"/>
      <c r="AD497" s="134"/>
      <c r="AE497" s="134"/>
      <c r="AF497" s="134"/>
      <c r="AG497" s="134"/>
      <c r="AH497" s="134"/>
      <c r="AI497" s="134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4"/>
      <c r="AV497" s="134"/>
      <c r="AW497" s="134"/>
      <c r="AX497" s="134"/>
      <c r="AY497" s="134"/>
      <c r="AZ497" s="134"/>
      <c r="BA497" s="134"/>
      <c r="BB497" s="134"/>
      <c r="BC497" s="134"/>
      <c r="BD497" s="134"/>
      <c r="BE497" s="134"/>
      <c r="BF497" s="134"/>
      <c r="BG497" s="134"/>
      <c r="BH497" s="134"/>
      <c r="BI497" s="134"/>
      <c r="BJ497" s="134"/>
    </row>
    <row r="498" spans="1:62" s="126" customFormat="1" ht="15.75" thickBot="1" x14ac:dyDescent="0.3">
      <c r="A498" s="141" t="s">
        <v>943</v>
      </c>
      <c r="B498" s="4" t="s">
        <v>725</v>
      </c>
      <c r="C498" s="4" t="s">
        <v>726</v>
      </c>
      <c r="D498" s="4" t="s">
        <v>944</v>
      </c>
      <c r="E498" s="4" t="s">
        <v>945</v>
      </c>
      <c r="F498" s="4" t="s">
        <v>102</v>
      </c>
      <c r="G498" s="4" t="s">
        <v>103</v>
      </c>
      <c r="H498" s="4" t="s">
        <v>440</v>
      </c>
      <c r="I498" s="10">
        <v>112.11</v>
      </c>
      <c r="J498" s="10">
        <v>67.09</v>
      </c>
      <c r="K498" s="10">
        <v>186.85</v>
      </c>
      <c r="L498" s="10">
        <v>62.05</v>
      </c>
      <c r="M498" s="10">
        <v>248.49</v>
      </c>
      <c r="N498" s="11"/>
      <c r="O498" s="10">
        <v>113.89</v>
      </c>
      <c r="P498" s="10">
        <v>116.89</v>
      </c>
      <c r="Q498" s="10">
        <v>14.06</v>
      </c>
      <c r="R498" s="11"/>
      <c r="S498" s="10">
        <v>-14.06</v>
      </c>
      <c r="T498" s="11"/>
      <c r="U498" s="139">
        <f t="shared" si="35"/>
        <v>907.36999999999989</v>
      </c>
      <c r="V498" s="38"/>
      <c r="W498" s="127" t="str">
        <f t="shared" si="36"/>
        <v>163001505921</v>
      </c>
      <c r="X498" s="132">
        <f>VLOOKUP(W498,Factors!$F$4:$H$6200,3,FALSE)</f>
        <v>0.10960000000000003</v>
      </c>
      <c r="Y498" s="127" t="str">
        <f>VLOOKUP(W498,Factors!$F$4:$H$6200,2,FALSE)</f>
        <v>3-factor</v>
      </c>
      <c r="Z498" s="129">
        <f t="shared" si="37"/>
        <v>99.447752000000023</v>
      </c>
      <c r="AA498" s="129">
        <f t="shared" si="38"/>
        <v>807.92224799999985</v>
      </c>
      <c r="AB498" s="129">
        <f t="shared" si="39"/>
        <v>907.36999999999989</v>
      </c>
      <c r="AC498" s="134"/>
      <c r="AD498" s="134"/>
      <c r="AE498" s="134"/>
      <c r="AF498" s="134"/>
      <c r="AG498" s="134"/>
      <c r="AH498" s="134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  <c r="AX498" s="134"/>
      <c r="AY498" s="134"/>
      <c r="AZ498" s="134"/>
      <c r="BA498" s="134"/>
      <c r="BB498" s="134"/>
      <c r="BC498" s="134"/>
      <c r="BD498" s="134"/>
      <c r="BE498" s="134"/>
      <c r="BF498" s="134"/>
      <c r="BG498" s="134"/>
      <c r="BH498" s="134"/>
      <c r="BI498" s="134"/>
      <c r="BJ498" s="134"/>
    </row>
    <row r="499" spans="1:62" s="126" customFormat="1" ht="15.75" thickBot="1" x14ac:dyDescent="0.3">
      <c r="A499" s="141" t="s">
        <v>943</v>
      </c>
      <c r="B499" s="4" t="s">
        <v>725</v>
      </c>
      <c r="C499" s="4" t="s">
        <v>726</v>
      </c>
      <c r="D499" s="4" t="s">
        <v>944</v>
      </c>
      <c r="E499" s="4" t="s">
        <v>945</v>
      </c>
      <c r="F499" s="4" t="s">
        <v>116</v>
      </c>
      <c r="G499" s="4" t="s">
        <v>117</v>
      </c>
      <c r="H499" s="4" t="s">
        <v>440</v>
      </c>
      <c r="I499" s="7"/>
      <c r="J499" s="7"/>
      <c r="K499" s="8">
        <v>197.87</v>
      </c>
      <c r="L499" s="7"/>
      <c r="M499" s="7"/>
      <c r="N499" s="7"/>
      <c r="O499" s="7"/>
      <c r="P499" s="7"/>
      <c r="Q499" s="7"/>
      <c r="R499" s="7"/>
      <c r="S499" s="7"/>
      <c r="T499" s="7"/>
      <c r="U499" s="139">
        <f t="shared" si="35"/>
        <v>197.87</v>
      </c>
      <c r="V499" s="38"/>
      <c r="W499" s="127" t="str">
        <f t="shared" si="36"/>
        <v>163001505921</v>
      </c>
      <c r="X499" s="132">
        <f>VLOOKUP(W499,Factors!$F$4:$H$6200,3,FALSE)</f>
        <v>0.10960000000000003</v>
      </c>
      <c r="Y499" s="127" t="str">
        <f>VLOOKUP(W499,Factors!$F$4:$H$6200,2,FALSE)</f>
        <v>3-factor</v>
      </c>
      <c r="Z499" s="129">
        <f t="shared" si="37"/>
        <v>21.686552000000006</v>
      </c>
      <c r="AA499" s="129">
        <f t="shared" si="38"/>
        <v>176.183448</v>
      </c>
      <c r="AB499" s="129">
        <f t="shared" si="39"/>
        <v>197.87</v>
      </c>
      <c r="AC499" s="134"/>
      <c r="AD499" s="134"/>
      <c r="AE499" s="134"/>
      <c r="AF499" s="134"/>
      <c r="AG499" s="134"/>
      <c r="AH499" s="134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4"/>
      <c r="AV499" s="134"/>
      <c r="AW499" s="134"/>
      <c r="AX499" s="134"/>
      <c r="AY499" s="134"/>
      <c r="AZ499" s="134"/>
      <c r="BA499" s="134"/>
      <c r="BB499" s="134"/>
      <c r="BC499" s="134"/>
      <c r="BD499" s="134"/>
      <c r="BE499" s="134"/>
      <c r="BF499" s="134"/>
      <c r="BG499" s="134"/>
      <c r="BH499" s="134"/>
      <c r="BI499" s="134"/>
      <c r="BJ499" s="134"/>
    </row>
    <row r="500" spans="1:62" s="126" customFormat="1" ht="15.75" thickBot="1" x14ac:dyDescent="0.3">
      <c r="A500" s="141" t="s">
        <v>943</v>
      </c>
      <c r="B500" s="4" t="s">
        <v>725</v>
      </c>
      <c r="C500" s="4" t="s">
        <v>726</v>
      </c>
      <c r="D500" s="4" t="s">
        <v>944</v>
      </c>
      <c r="E500" s="4" t="s">
        <v>945</v>
      </c>
      <c r="F500" s="4" t="s">
        <v>82</v>
      </c>
      <c r="G500" s="4" t="s">
        <v>83</v>
      </c>
      <c r="H500" s="4" t="s">
        <v>440</v>
      </c>
      <c r="I500" s="10">
        <v>93.6</v>
      </c>
      <c r="J500" s="10">
        <v>64.400000000000006</v>
      </c>
      <c r="K500" s="10">
        <v>22.8</v>
      </c>
      <c r="L500" s="10">
        <v>7.4</v>
      </c>
      <c r="M500" s="10">
        <v>63</v>
      </c>
      <c r="N500" s="10">
        <v>5.4</v>
      </c>
      <c r="O500" s="10">
        <v>11.04</v>
      </c>
      <c r="P500" s="10">
        <v>204.16</v>
      </c>
      <c r="Q500" s="11"/>
      <c r="R500" s="10">
        <v>2.86</v>
      </c>
      <c r="S500" s="11"/>
      <c r="T500" s="11"/>
      <c r="U500" s="139">
        <f t="shared" si="35"/>
        <v>474.66000000000008</v>
      </c>
      <c r="V500" s="38"/>
      <c r="W500" s="127" t="str">
        <f t="shared" si="36"/>
        <v>163001505921</v>
      </c>
      <c r="X500" s="132">
        <f>VLOOKUP(W500,Factors!$F$4:$H$6200,3,FALSE)</f>
        <v>0.10960000000000003</v>
      </c>
      <c r="Y500" s="127" t="str">
        <f>VLOOKUP(W500,Factors!$F$4:$H$6200,2,FALSE)</f>
        <v>3-factor</v>
      </c>
      <c r="Z500" s="129">
        <f t="shared" si="37"/>
        <v>52.022736000000023</v>
      </c>
      <c r="AA500" s="129">
        <f t="shared" si="38"/>
        <v>422.63726400000007</v>
      </c>
      <c r="AB500" s="129">
        <f t="shared" si="39"/>
        <v>474.66000000000008</v>
      </c>
      <c r="AC500" s="134"/>
      <c r="AD500" s="134"/>
      <c r="AE500" s="134"/>
      <c r="AF500" s="134"/>
      <c r="AG500" s="134"/>
      <c r="AH500" s="134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  <c r="BD500" s="134"/>
      <c r="BE500" s="134"/>
      <c r="BF500" s="134"/>
      <c r="BG500" s="134"/>
      <c r="BH500" s="134"/>
      <c r="BI500" s="134"/>
      <c r="BJ500" s="134"/>
    </row>
    <row r="501" spans="1:62" s="126" customFormat="1" ht="15.75" thickBot="1" x14ac:dyDescent="0.3">
      <c r="A501" s="141" t="s">
        <v>943</v>
      </c>
      <c r="B501" s="4" t="s">
        <v>725</v>
      </c>
      <c r="C501" s="4" t="s">
        <v>726</v>
      </c>
      <c r="D501" s="4" t="s">
        <v>944</v>
      </c>
      <c r="E501" s="4" t="s">
        <v>945</v>
      </c>
      <c r="F501" s="4" t="s">
        <v>239</v>
      </c>
      <c r="G501" s="4" t="s">
        <v>240</v>
      </c>
      <c r="H501" s="4" t="s">
        <v>440</v>
      </c>
      <c r="I501" s="7"/>
      <c r="J501" s="7"/>
      <c r="K501" s="7"/>
      <c r="L501" s="7"/>
      <c r="M501" s="8">
        <v>9</v>
      </c>
      <c r="N501" s="7"/>
      <c r="O501" s="7"/>
      <c r="P501" s="7"/>
      <c r="Q501" s="7"/>
      <c r="R501" s="7"/>
      <c r="S501" s="7"/>
      <c r="T501" s="7"/>
      <c r="U501" s="139">
        <f t="shared" si="35"/>
        <v>9</v>
      </c>
      <c r="V501" s="38"/>
      <c r="W501" s="127" t="str">
        <f t="shared" si="36"/>
        <v>163001505921</v>
      </c>
      <c r="X501" s="132">
        <f>VLOOKUP(W501,Factors!$F$4:$H$6200,3,FALSE)</f>
        <v>0.10960000000000003</v>
      </c>
      <c r="Y501" s="127" t="str">
        <f>VLOOKUP(W501,Factors!$F$4:$H$6200,2,FALSE)</f>
        <v>3-factor</v>
      </c>
      <c r="Z501" s="129">
        <f t="shared" si="37"/>
        <v>0.98640000000000028</v>
      </c>
      <c r="AA501" s="129">
        <f t="shared" si="38"/>
        <v>8.0136000000000003</v>
      </c>
      <c r="AB501" s="129">
        <f t="shared" si="39"/>
        <v>9</v>
      </c>
      <c r="AC501" s="134"/>
      <c r="AD501" s="134"/>
      <c r="AE501" s="134"/>
      <c r="AF501" s="134"/>
      <c r="AG501" s="134"/>
      <c r="AH501" s="134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  <c r="AX501" s="134"/>
      <c r="AY501" s="134"/>
      <c r="AZ501" s="134"/>
      <c r="BA501" s="134"/>
      <c r="BB501" s="134"/>
      <c r="BC501" s="134"/>
      <c r="BD501" s="134"/>
      <c r="BE501" s="134"/>
      <c r="BF501" s="134"/>
      <c r="BG501" s="134"/>
      <c r="BH501" s="134"/>
      <c r="BI501" s="134"/>
      <c r="BJ501" s="134"/>
    </row>
    <row r="502" spans="1:62" s="126" customFormat="1" ht="15.75" thickBot="1" x14ac:dyDescent="0.3">
      <c r="A502" s="141" t="s">
        <v>943</v>
      </c>
      <c r="B502" s="4" t="s">
        <v>725</v>
      </c>
      <c r="C502" s="4" t="s">
        <v>726</v>
      </c>
      <c r="D502" s="4" t="s">
        <v>944</v>
      </c>
      <c r="E502" s="4" t="s">
        <v>945</v>
      </c>
      <c r="F502" s="4" t="s">
        <v>152</v>
      </c>
      <c r="G502" s="4" t="s">
        <v>153</v>
      </c>
      <c r="H502" s="4" t="s">
        <v>440</v>
      </c>
      <c r="I502" s="11"/>
      <c r="J502" s="11"/>
      <c r="K502" s="11"/>
      <c r="L502" s="11"/>
      <c r="M502" s="11"/>
      <c r="N502" s="11"/>
      <c r="O502" s="11"/>
      <c r="P502" s="10">
        <v>4911.72</v>
      </c>
      <c r="Q502" s="11"/>
      <c r="R502" s="11"/>
      <c r="S502" s="10">
        <v>204694.17</v>
      </c>
      <c r="T502" s="11"/>
      <c r="U502" s="139">
        <f t="shared" si="35"/>
        <v>209605.89</v>
      </c>
      <c r="V502" s="38"/>
      <c r="W502" s="127" t="str">
        <f t="shared" si="36"/>
        <v>163001505921</v>
      </c>
      <c r="X502" s="132">
        <f>VLOOKUP(W502,Factors!$F$4:$H$6200,3,FALSE)</f>
        <v>0.10960000000000003</v>
      </c>
      <c r="Y502" s="127" t="str">
        <f>VLOOKUP(W502,Factors!$F$4:$H$6200,2,FALSE)</f>
        <v>3-factor</v>
      </c>
      <c r="Z502" s="129">
        <f t="shared" si="37"/>
        <v>22972.805544000006</v>
      </c>
      <c r="AA502" s="129">
        <f t="shared" si="38"/>
        <v>186633.08445600001</v>
      </c>
      <c r="AB502" s="129">
        <f t="shared" si="39"/>
        <v>209605.89</v>
      </c>
      <c r="AC502" s="134"/>
      <c r="AD502" s="134"/>
      <c r="AE502" s="134"/>
      <c r="AF502" s="134"/>
      <c r="AG502" s="134"/>
      <c r="AH502" s="134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  <c r="AW502" s="134"/>
      <c r="AX502" s="134"/>
      <c r="AY502" s="134"/>
      <c r="AZ502" s="134"/>
      <c r="BA502" s="134"/>
      <c r="BB502" s="134"/>
      <c r="BC502" s="134"/>
      <c r="BD502" s="134"/>
      <c r="BE502" s="134"/>
      <c r="BF502" s="134"/>
      <c r="BG502" s="134"/>
      <c r="BH502" s="134"/>
      <c r="BI502" s="134"/>
      <c r="BJ502" s="134"/>
    </row>
    <row r="503" spans="1:62" s="126" customFormat="1" ht="15.75" thickBot="1" x14ac:dyDescent="0.3">
      <c r="A503" s="141" t="s">
        <v>943</v>
      </c>
      <c r="B503" s="4" t="s">
        <v>725</v>
      </c>
      <c r="C503" s="4" t="s">
        <v>726</v>
      </c>
      <c r="D503" s="4" t="s">
        <v>944</v>
      </c>
      <c r="E503" s="4" t="s">
        <v>945</v>
      </c>
      <c r="F503" s="4" t="s">
        <v>258</v>
      </c>
      <c r="G503" s="4" t="s">
        <v>259</v>
      </c>
      <c r="H503" s="4" t="s">
        <v>440</v>
      </c>
      <c r="I503" s="7"/>
      <c r="J503" s="7"/>
      <c r="K503" s="7"/>
      <c r="L503" s="7"/>
      <c r="M503" s="7"/>
      <c r="N503" s="7"/>
      <c r="O503" s="8">
        <v>7973.4</v>
      </c>
      <c r="P503" s="7"/>
      <c r="Q503" s="8">
        <v>-7973.4</v>
      </c>
      <c r="R503" s="7"/>
      <c r="S503" s="7"/>
      <c r="T503" s="7"/>
      <c r="U503" s="139">
        <f t="shared" si="35"/>
        <v>0</v>
      </c>
      <c r="V503" s="38"/>
      <c r="W503" s="127" t="str">
        <f t="shared" si="36"/>
        <v>163001505921</v>
      </c>
      <c r="X503" s="132">
        <f>VLOOKUP(W503,Factors!$F$4:$H$6200,3,FALSE)</f>
        <v>0.10960000000000003</v>
      </c>
      <c r="Y503" s="127" t="str">
        <f>VLOOKUP(W503,Factors!$F$4:$H$6200,2,FALSE)</f>
        <v>3-factor</v>
      </c>
      <c r="Z503" s="129">
        <f t="shared" si="37"/>
        <v>0</v>
      </c>
      <c r="AA503" s="129">
        <f t="shared" si="38"/>
        <v>0</v>
      </c>
      <c r="AB503" s="129">
        <f t="shared" si="39"/>
        <v>0</v>
      </c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  <c r="AW503" s="134"/>
      <c r="AX503" s="134"/>
      <c r="AY503" s="134"/>
      <c r="AZ503" s="134"/>
      <c r="BA503" s="134"/>
      <c r="BB503" s="134"/>
      <c r="BC503" s="134"/>
      <c r="BD503" s="134"/>
      <c r="BE503" s="134"/>
      <c r="BF503" s="134"/>
      <c r="BG503" s="134"/>
      <c r="BH503" s="134"/>
      <c r="BI503" s="134"/>
      <c r="BJ503" s="134"/>
    </row>
    <row r="504" spans="1:62" s="126" customFormat="1" ht="15.75" thickBot="1" x14ac:dyDescent="0.3">
      <c r="A504" s="141" t="s">
        <v>943</v>
      </c>
      <c r="B504" s="4" t="s">
        <v>725</v>
      </c>
      <c r="C504" s="4" t="s">
        <v>726</v>
      </c>
      <c r="D504" s="4" t="s">
        <v>944</v>
      </c>
      <c r="E504" s="4" t="s">
        <v>945</v>
      </c>
      <c r="F504" s="4" t="s">
        <v>84</v>
      </c>
      <c r="G504" s="4" t="s">
        <v>85</v>
      </c>
      <c r="H504" s="4" t="s">
        <v>440</v>
      </c>
      <c r="I504" s="10">
        <v>183.85</v>
      </c>
      <c r="J504" s="10">
        <v>101.56</v>
      </c>
      <c r="K504" s="10">
        <v>198.72</v>
      </c>
      <c r="L504" s="10">
        <v>6.1</v>
      </c>
      <c r="M504" s="10">
        <v>115.03</v>
      </c>
      <c r="N504" s="10">
        <v>147.12</v>
      </c>
      <c r="O504" s="11"/>
      <c r="P504" s="11"/>
      <c r="Q504" s="11"/>
      <c r="R504" s="11"/>
      <c r="S504" s="11"/>
      <c r="T504" s="11"/>
      <c r="U504" s="139">
        <f t="shared" si="35"/>
        <v>752.38</v>
      </c>
      <c r="V504" s="38"/>
      <c r="W504" s="127" t="str">
        <f t="shared" si="36"/>
        <v>163001505921</v>
      </c>
      <c r="X504" s="132">
        <f>VLOOKUP(W504,Factors!$F$4:$H$6200,3,FALSE)</f>
        <v>0.10960000000000003</v>
      </c>
      <c r="Y504" s="127" t="str">
        <f>VLOOKUP(W504,Factors!$F$4:$H$6200,2,FALSE)</f>
        <v>3-factor</v>
      </c>
      <c r="Z504" s="129">
        <f t="shared" si="37"/>
        <v>82.460848000000027</v>
      </c>
      <c r="AA504" s="129">
        <f t="shared" si="38"/>
        <v>669.91915199999994</v>
      </c>
      <c r="AB504" s="129">
        <f t="shared" si="39"/>
        <v>752.38</v>
      </c>
      <c r="AC504" s="134"/>
      <c r="AD504" s="134"/>
      <c r="AE504" s="134"/>
      <c r="AF504" s="134"/>
      <c r="AG504" s="134"/>
      <c r="AH504" s="134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4"/>
      <c r="AV504" s="134"/>
      <c r="AW504" s="134"/>
      <c r="AX504" s="134"/>
      <c r="AY504" s="134"/>
      <c r="AZ504" s="134"/>
      <c r="BA504" s="134"/>
      <c r="BB504" s="134"/>
      <c r="BC504" s="134"/>
      <c r="BD504" s="134"/>
      <c r="BE504" s="134"/>
      <c r="BF504" s="134"/>
      <c r="BG504" s="134"/>
      <c r="BH504" s="134"/>
      <c r="BI504" s="134"/>
      <c r="BJ504" s="134"/>
    </row>
    <row r="505" spans="1:62" s="126" customFormat="1" ht="15.75" thickBot="1" x14ac:dyDescent="0.3">
      <c r="A505" s="141" t="s">
        <v>943</v>
      </c>
      <c r="B505" s="4" t="s">
        <v>725</v>
      </c>
      <c r="C505" s="4" t="s">
        <v>726</v>
      </c>
      <c r="D505" s="4" t="s">
        <v>944</v>
      </c>
      <c r="E505" s="4" t="s">
        <v>945</v>
      </c>
      <c r="F505" s="4" t="s">
        <v>162</v>
      </c>
      <c r="G505" s="4" t="s">
        <v>163</v>
      </c>
      <c r="H505" s="4" t="s">
        <v>440</v>
      </c>
      <c r="I505" s="8">
        <v>66.849999999999994</v>
      </c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139">
        <f t="shared" si="35"/>
        <v>66.849999999999994</v>
      </c>
      <c r="V505" s="38"/>
      <c r="W505" s="127" t="str">
        <f t="shared" si="36"/>
        <v>163001505921</v>
      </c>
      <c r="X505" s="132">
        <f>VLOOKUP(W505,Factors!$F$4:$H$6200,3,FALSE)</f>
        <v>0.10960000000000003</v>
      </c>
      <c r="Y505" s="127" t="str">
        <f>VLOOKUP(W505,Factors!$F$4:$H$6200,2,FALSE)</f>
        <v>3-factor</v>
      </c>
      <c r="Z505" s="129">
        <f t="shared" si="37"/>
        <v>7.326760000000001</v>
      </c>
      <c r="AA505" s="129">
        <f t="shared" si="38"/>
        <v>59.523239999999994</v>
      </c>
      <c r="AB505" s="129">
        <f t="shared" si="39"/>
        <v>66.849999999999994</v>
      </c>
      <c r="AC505" s="134"/>
      <c r="AD505" s="134"/>
      <c r="AE505" s="134"/>
      <c r="AF505" s="134"/>
      <c r="AG505" s="134"/>
      <c r="AH505" s="134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  <c r="AW505" s="134"/>
      <c r="AX505" s="134"/>
      <c r="AY505" s="134"/>
      <c r="AZ505" s="134"/>
      <c r="BA505" s="134"/>
      <c r="BB505" s="134"/>
      <c r="BC505" s="134"/>
      <c r="BD505" s="134"/>
      <c r="BE505" s="134"/>
      <c r="BF505" s="134"/>
      <c r="BG505" s="134"/>
      <c r="BH505" s="134"/>
      <c r="BI505" s="134"/>
      <c r="BJ505" s="134"/>
    </row>
    <row r="506" spans="1:62" s="126" customFormat="1" ht="15.75" thickBot="1" x14ac:dyDescent="0.3">
      <c r="A506" s="141" t="s">
        <v>943</v>
      </c>
      <c r="B506" s="4" t="s">
        <v>725</v>
      </c>
      <c r="C506" s="4" t="s">
        <v>726</v>
      </c>
      <c r="D506" s="4" t="s">
        <v>944</v>
      </c>
      <c r="E506" s="4" t="s">
        <v>945</v>
      </c>
      <c r="F506" s="4" t="s">
        <v>164</v>
      </c>
      <c r="G506" s="4" t="s">
        <v>165</v>
      </c>
      <c r="H506" s="4" t="s">
        <v>440</v>
      </c>
      <c r="I506" s="10">
        <v>1374.2</v>
      </c>
      <c r="J506" s="11"/>
      <c r="K506" s="11"/>
      <c r="L506" s="11"/>
      <c r="M506" s="10">
        <v>698.97</v>
      </c>
      <c r="N506" s="11"/>
      <c r="O506" s="11"/>
      <c r="P506" s="11"/>
      <c r="Q506" s="11"/>
      <c r="R506" s="11"/>
      <c r="S506" s="11"/>
      <c r="T506" s="11"/>
      <c r="U506" s="139">
        <f t="shared" si="35"/>
        <v>2073.17</v>
      </c>
      <c r="V506" s="38"/>
      <c r="W506" s="127" t="str">
        <f t="shared" si="36"/>
        <v>163001505921</v>
      </c>
      <c r="X506" s="132">
        <f>VLOOKUP(W506,Factors!$F$4:$H$6200,3,FALSE)</f>
        <v>0.10960000000000003</v>
      </c>
      <c r="Y506" s="127" t="str">
        <f>VLOOKUP(W506,Factors!$F$4:$H$6200,2,FALSE)</f>
        <v>3-factor</v>
      </c>
      <c r="Z506" s="129">
        <f t="shared" si="37"/>
        <v>227.21943200000007</v>
      </c>
      <c r="AA506" s="129">
        <f t="shared" si="38"/>
        <v>1845.950568</v>
      </c>
      <c r="AB506" s="129">
        <f t="shared" si="39"/>
        <v>2073.17</v>
      </c>
      <c r="AC506" s="134"/>
      <c r="AD506" s="134"/>
      <c r="AE506" s="134"/>
      <c r="AF506" s="134"/>
      <c r="AG506" s="134"/>
      <c r="AH506" s="134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  <c r="AW506" s="134"/>
      <c r="AX506" s="134"/>
      <c r="AY506" s="134"/>
      <c r="AZ506" s="134"/>
      <c r="BA506" s="134"/>
      <c r="BB506" s="134"/>
      <c r="BC506" s="134"/>
      <c r="BD506" s="134"/>
      <c r="BE506" s="134"/>
      <c r="BF506" s="134"/>
      <c r="BG506" s="134"/>
      <c r="BH506" s="134"/>
      <c r="BI506" s="134"/>
      <c r="BJ506" s="134"/>
    </row>
    <row r="507" spans="1:62" s="126" customFormat="1" ht="15.75" thickBot="1" x14ac:dyDescent="0.3">
      <c r="A507" s="141" t="s">
        <v>943</v>
      </c>
      <c r="B507" s="4" t="s">
        <v>725</v>
      </c>
      <c r="C507" s="4" t="s">
        <v>726</v>
      </c>
      <c r="D507" s="4" t="s">
        <v>944</v>
      </c>
      <c r="E507" s="4" t="s">
        <v>945</v>
      </c>
      <c r="F507" s="4" t="s">
        <v>86</v>
      </c>
      <c r="G507" s="4" t="s">
        <v>87</v>
      </c>
      <c r="H507" s="4" t="s">
        <v>440</v>
      </c>
      <c r="I507" s="7"/>
      <c r="J507" s="7"/>
      <c r="K507" s="8">
        <v>241.76</v>
      </c>
      <c r="L507" s="8">
        <v>261.14999999999998</v>
      </c>
      <c r="M507" s="7"/>
      <c r="N507" s="7"/>
      <c r="O507" s="7"/>
      <c r="P507" s="7"/>
      <c r="Q507" s="7"/>
      <c r="R507" s="7"/>
      <c r="S507" s="8">
        <v>35</v>
      </c>
      <c r="T507" s="7"/>
      <c r="U507" s="139">
        <f t="shared" si="35"/>
        <v>537.91</v>
      </c>
      <c r="V507" s="38"/>
      <c r="W507" s="127" t="str">
        <f t="shared" si="36"/>
        <v>163001505921</v>
      </c>
      <c r="X507" s="132">
        <f>VLOOKUP(W507,Factors!$F$4:$H$6200,3,FALSE)</f>
        <v>0.10960000000000003</v>
      </c>
      <c r="Y507" s="127" t="str">
        <f>VLOOKUP(W507,Factors!$F$4:$H$6200,2,FALSE)</f>
        <v>3-factor</v>
      </c>
      <c r="Z507" s="129">
        <f t="shared" si="37"/>
        <v>58.954936000000011</v>
      </c>
      <c r="AA507" s="129">
        <f t="shared" si="38"/>
        <v>478.95506399999994</v>
      </c>
      <c r="AB507" s="129">
        <f t="shared" si="39"/>
        <v>537.91</v>
      </c>
      <c r="AC507" s="134"/>
      <c r="AD507" s="134"/>
      <c r="AE507" s="134"/>
      <c r="AF507" s="134"/>
      <c r="AG507" s="134"/>
      <c r="AH507" s="134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  <c r="AW507" s="134"/>
      <c r="AX507" s="134"/>
      <c r="AY507" s="134"/>
      <c r="AZ507" s="134"/>
      <c r="BA507" s="134"/>
      <c r="BB507" s="134"/>
      <c r="BC507" s="134"/>
      <c r="BD507" s="134"/>
      <c r="BE507" s="134"/>
      <c r="BF507" s="134"/>
      <c r="BG507" s="134"/>
      <c r="BH507" s="134"/>
      <c r="BI507" s="134"/>
      <c r="BJ507" s="134"/>
    </row>
    <row r="508" spans="1:62" s="126" customFormat="1" ht="15.75" thickBot="1" x14ac:dyDescent="0.3">
      <c r="A508" s="141" t="s">
        <v>943</v>
      </c>
      <c r="B508" s="4" t="s">
        <v>725</v>
      </c>
      <c r="C508" s="4" t="s">
        <v>726</v>
      </c>
      <c r="D508" s="4" t="s">
        <v>944</v>
      </c>
      <c r="E508" s="4" t="s">
        <v>945</v>
      </c>
      <c r="F508" s="4" t="s">
        <v>166</v>
      </c>
      <c r="G508" s="4" t="s">
        <v>167</v>
      </c>
      <c r="H508" s="4" t="s">
        <v>440</v>
      </c>
      <c r="I508" s="11"/>
      <c r="J508" s="11"/>
      <c r="K508" s="10">
        <v>147.85</v>
      </c>
      <c r="L508" s="10">
        <v>-28.94</v>
      </c>
      <c r="M508" s="11"/>
      <c r="N508" s="11"/>
      <c r="O508" s="11"/>
      <c r="P508" s="11"/>
      <c r="Q508" s="11"/>
      <c r="R508" s="11"/>
      <c r="S508" s="11"/>
      <c r="T508" s="11"/>
      <c r="U508" s="139">
        <f t="shared" si="35"/>
        <v>118.91</v>
      </c>
      <c r="V508" s="38"/>
      <c r="W508" s="127" t="str">
        <f t="shared" si="36"/>
        <v>163001505921</v>
      </c>
      <c r="X508" s="132">
        <f>VLOOKUP(W508,Factors!$F$4:$H$6200,3,FALSE)</f>
        <v>0.10960000000000003</v>
      </c>
      <c r="Y508" s="127" t="str">
        <f>VLOOKUP(W508,Factors!$F$4:$H$6200,2,FALSE)</f>
        <v>3-factor</v>
      </c>
      <c r="Z508" s="129">
        <f t="shared" si="37"/>
        <v>13.032536000000004</v>
      </c>
      <c r="AA508" s="129">
        <f t="shared" si="38"/>
        <v>105.87746399999999</v>
      </c>
      <c r="AB508" s="129">
        <f t="shared" si="39"/>
        <v>118.91</v>
      </c>
      <c r="AC508" s="134"/>
      <c r="AD508" s="134"/>
      <c r="AE508" s="134"/>
      <c r="AF508" s="134"/>
      <c r="AG508" s="134"/>
      <c r="AH508" s="134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  <c r="AX508" s="134"/>
      <c r="AY508" s="134"/>
      <c r="AZ508" s="134"/>
      <c r="BA508" s="134"/>
      <c r="BB508" s="134"/>
      <c r="BC508" s="134"/>
      <c r="BD508" s="134"/>
      <c r="BE508" s="134"/>
      <c r="BF508" s="134"/>
      <c r="BG508" s="134"/>
      <c r="BH508" s="134"/>
      <c r="BI508" s="134"/>
      <c r="BJ508" s="134"/>
    </row>
    <row r="509" spans="1:62" s="126" customFormat="1" ht="15.75" thickBot="1" x14ac:dyDescent="0.3">
      <c r="A509" s="141" t="s">
        <v>943</v>
      </c>
      <c r="B509" s="4" t="s">
        <v>725</v>
      </c>
      <c r="C509" s="4" t="s">
        <v>726</v>
      </c>
      <c r="D509" s="4" t="s">
        <v>944</v>
      </c>
      <c r="E509" s="4" t="s">
        <v>945</v>
      </c>
      <c r="F509" s="4" t="s">
        <v>168</v>
      </c>
      <c r="G509" s="4" t="s">
        <v>169</v>
      </c>
      <c r="H509" s="4" t="s">
        <v>440</v>
      </c>
      <c r="I509" s="8">
        <v>186.51</v>
      </c>
      <c r="J509" s="8">
        <v>108</v>
      </c>
      <c r="K509" s="8">
        <v>253.26</v>
      </c>
      <c r="L509" s="8">
        <v>277.94</v>
      </c>
      <c r="M509" s="7"/>
      <c r="N509" s="7"/>
      <c r="O509" s="7"/>
      <c r="P509" s="7"/>
      <c r="Q509" s="7"/>
      <c r="R509" s="7"/>
      <c r="S509" s="7"/>
      <c r="T509" s="7"/>
      <c r="U509" s="139">
        <f t="shared" si="35"/>
        <v>825.71</v>
      </c>
      <c r="V509" s="38"/>
      <c r="W509" s="127" t="str">
        <f t="shared" si="36"/>
        <v>163001505921</v>
      </c>
      <c r="X509" s="132">
        <f>VLOOKUP(W509,Factors!$F$4:$H$6200,3,FALSE)</f>
        <v>0.10960000000000003</v>
      </c>
      <c r="Y509" s="127" t="str">
        <f>VLOOKUP(W509,Factors!$F$4:$H$6200,2,FALSE)</f>
        <v>3-factor</v>
      </c>
      <c r="Z509" s="129">
        <f t="shared" si="37"/>
        <v>90.497816000000029</v>
      </c>
      <c r="AA509" s="129">
        <f t="shared" si="38"/>
        <v>735.21218399999998</v>
      </c>
      <c r="AB509" s="129">
        <f t="shared" si="39"/>
        <v>825.71</v>
      </c>
      <c r="AC509" s="134"/>
      <c r="AD509" s="134"/>
      <c r="AE509" s="134"/>
      <c r="AF509" s="134"/>
      <c r="AG509" s="134"/>
      <c r="AH509" s="134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  <c r="AX509" s="134"/>
      <c r="AY509" s="134"/>
      <c r="AZ509" s="134"/>
      <c r="BA509" s="134"/>
      <c r="BB509" s="134"/>
      <c r="BC509" s="134"/>
      <c r="BD509" s="134"/>
      <c r="BE509" s="134"/>
      <c r="BF509" s="134"/>
      <c r="BG509" s="134"/>
      <c r="BH509" s="134"/>
      <c r="BI509" s="134"/>
      <c r="BJ509" s="134"/>
    </row>
    <row r="510" spans="1:62" s="126" customFormat="1" ht="15.75" thickBot="1" x14ac:dyDescent="0.3">
      <c r="A510" s="141" t="s">
        <v>943</v>
      </c>
      <c r="B510" s="4" t="s">
        <v>725</v>
      </c>
      <c r="C510" s="4" t="s">
        <v>726</v>
      </c>
      <c r="D510" s="4" t="s">
        <v>944</v>
      </c>
      <c r="E510" s="4" t="s">
        <v>945</v>
      </c>
      <c r="F510" s="4" t="s">
        <v>76</v>
      </c>
      <c r="G510" s="4" t="s">
        <v>77</v>
      </c>
      <c r="H510" s="4" t="s">
        <v>440</v>
      </c>
      <c r="I510" s="10">
        <v>25546.57</v>
      </c>
      <c r="J510" s="10">
        <v>21081.88</v>
      </c>
      <c r="K510" s="10">
        <v>32980.43</v>
      </c>
      <c r="L510" s="10">
        <v>29497</v>
      </c>
      <c r="M510" s="10">
        <v>23158.41</v>
      </c>
      <c r="N510" s="10">
        <v>28087.77</v>
      </c>
      <c r="O510" s="10">
        <v>25229.72</v>
      </c>
      <c r="P510" s="10">
        <v>23086.45</v>
      </c>
      <c r="Q510" s="10">
        <v>28380.71</v>
      </c>
      <c r="R510" s="10">
        <v>24160.22</v>
      </c>
      <c r="S510" s="10">
        <v>21829.1</v>
      </c>
      <c r="T510" s="10">
        <v>21464.26</v>
      </c>
      <c r="U510" s="139">
        <f t="shared" si="35"/>
        <v>304502.52</v>
      </c>
      <c r="V510" s="38"/>
      <c r="W510" s="127" t="str">
        <f t="shared" si="36"/>
        <v>163001505921</v>
      </c>
      <c r="X510" s="132">
        <f>VLOOKUP(W510,Factors!$F$4:$H$6200,3,FALSE)</f>
        <v>0.10960000000000003</v>
      </c>
      <c r="Y510" s="127" t="str">
        <f>VLOOKUP(W510,Factors!$F$4:$H$6200,2,FALSE)</f>
        <v>3-factor</v>
      </c>
      <c r="Z510" s="129">
        <f t="shared" si="37"/>
        <v>33373.476192000009</v>
      </c>
      <c r="AA510" s="129">
        <f t="shared" si="38"/>
        <v>271129.04380799999</v>
      </c>
      <c r="AB510" s="129">
        <f t="shared" si="39"/>
        <v>304502.52</v>
      </c>
      <c r="AC510" s="134"/>
      <c r="AD510" s="134"/>
      <c r="AE510" s="134"/>
      <c r="AF510" s="134"/>
      <c r="AG510" s="134"/>
      <c r="AH510" s="134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/>
      <c r="BD510" s="134"/>
      <c r="BE510" s="134"/>
      <c r="BF510" s="134"/>
      <c r="BG510" s="134"/>
      <c r="BH510" s="134"/>
      <c r="BI510" s="134"/>
      <c r="BJ510" s="134"/>
    </row>
    <row r="511" spans="1:62" s="126" customFormat="1" ht="15.75" thickBot="1" x14ac:dyDescent="0.3">
      <c r="A511" s="141" t="s">
        <v>943</v>
      </c>
      <c r="B511" s="4" t="s">
        <v>725</v>
      </c>
      <c r="C511" s="4" t="s">
        <v>726</v>
      </c>
      <c r="D511" s="4" t="s">
        <v>944</v>
      </c>
      <c r="E511" s="4" t="s">
        <v>945</v>
      </c>
      <c r="F511" s="4" t="s">
        <v>192</v>
      </c>
      <c r="G511" s="4" t="s">
        <v>193</v>
      </c>
      <c r="H511" s="4" t="s">
        <v>440</v>
      </c>
      <c r="I511" s="8">
        <v>-88394.82</v>
      </c>
      <c r="J511" s="8">
        <v>-71611.679999999993</v>
      </c>
      <c r="K511" s="8">
        <v>-102740.34</v>
      </c>
      <c r="L511" s="8">
        <v>-95831.67</v>
      </c>
      <c r="M511" s="8">
        <v>-74855</v>
      </c>
      <c r="N511" s="8">
        <v>-88854.399999999994</v>
      </c>
      <c r="O511" s="8">
        <v>-83394.320000000007</v>
      </c>
      <c r="P511" s="8">
        <v>-76862.36</v>
      </c>
      <c r="Q511" s="8">
        <v>-91340.3</v>
      </c>
      <c r="R511" s="8">
        <v>-79313.34</v>
      </c>
      <c r="S511" s="8">
        <v>-74601.48</v>
      </c>
      <c r="T511" s="8">
        <v>-73866.34</v>
      </c>
      <c r="U511" s="139">
        <f t="shared" si="35"/>
        <v>-1001666.0499999999</v>
      </c>
      <c r="V511" s="38"/>
      <c r="W511" s="127" t="str">
        <f t="shared" si="36"/>
        <v>163001505921</v>
      </c>
      <c r="X511" s="132">
        <f>VLOOKUP(W511,Factors!$F$4:$H$6200,3,FALSE)</f>
        <v>0.10960000000000003</v>
      </c>
      <c r="Y511" s="127" t="str">
        <f>VLOOKUP(W511,Factors!$F$4:$H$6200,2,FALSE)</f>
        <v>3-factor</v>
      </c>
      <c r="Z511" s="129">
        <f t="shared" si="37"/>
        <v>-109782.59908000003</v>
      </c>
      <c r="AA511" s="129">
        <f t="shared" si="38"/>
        <v>-891883.45091999986</v>
      </c>
      <c r="AB511" s="129">
        <f t="shared" si="39"/>
        <v>-1001666.0499999999</v>
      </c>
      <c r="AC511" s="134"/>
      <c r="AD511" s="134"/>
      <c r="AE511" s="134"/>
      <c r="AF511" s="134"/>
      <c r="AG511" s="134"/>
      <c r="AH511" s="134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  <c r="AW511" s="134"/>
      <c r="AX511" s="134"/>
      <c r="AY511" s="134"/>
      <c r="AZ511" s="134"/>
      <c r="BA511" s="134"/>
      <c r="BB511" s="134"/>
      <c r="BC511" s="134"/>
      <c r="BD511" s="134"/>
      <c r="BE511" s="134"/>
      <c r="BF511" s="134"/>
      <c r="BG511" s="134"/>
      <c r="BH511" s="134"/>
      <c r="BI511" s="134"/>
      <c r="BJ511" s="134"/>
    </row>
    <row r="512" spans="1:62" s="126" customFormat="1" ht="15.75" thickBot="1" x14ac:dyDescent="0.3">
      <c r="A512" s="141" t="s">
        <v>943</v>
      </c>
      <c r="B512" s="4" t="s">
        <v>725</v>
      </c>
      <c r="C512" s="4" t="s">
        <v>726</v>
      </c>
      <c r="D512" s="4" t="s">
        <v>1155</v>
      </c>
      <c r="E512" s="4" t="s">
        <v>1156</v>
      </c>
      <c r="F512" s="4" t="s">
        <v>102</v>
      </c>
      <c r="G512" s="4" t="s">
        <v>103</v>
      </c>
      <c r="H512" s="4" t="s">
        <v>1157</v>
      </c>
      <c r="I512" s="11"/>
      <c r="J512" s="11"/>
      <c r="K512" s="11"/>
      <c r="L512" s="11"/>
      <c r="M512" s="11"/>
      <c r="N512" s="11"/>
      <c r="O512" s="11"/>
      <c r="P512" s="11"/>
      <c r="Q512" s="10">
        <v>38.58</v>
      </c>
      <c r="R512" s="11"/>
      <c r="S512" s="10">
        <v>-38.58</v>
      </c>
      <c r="T512" s="11"/>
      <c r="U512" s="139">
        <f t="shared" si="35"/>
        <v>0</v>
      </c>
      <c r="V512" s="38"/>
      <c r="W512" s="127" t="str">
        <f t="shared" si="36"/>
        <v>163001506921</v>
      </c>
      <c r="X512" s="132">
        <f>VLOOKUP(W512,Factors!$F$4:$H$6200,3,FALSE)</f>
        <v>0.10960000000000003</v>
      </c>
      <c r="Y512" s="127" t="str">
        <f>VLOOKUP(W512,Factors!$F$4:$H$6200,2,FALSE)</f>
        <v>3-factor</v>
      </c>
      <c r="Z512" s="129">
        <f t="shared" si="37"/>
        <v>0</v>
      </c>
      <c r="AA512" s="129">
        <f t="shared" si="38"/>
        <v>0</v>
      </c>
      <c r="AB512" s="129">
        <f t="shared" si="39"/>
        <v>0</v>
      </c>
      <c r="AC512" s="134"/>
      <c r="AD512" s="134"/>
      <c r="AE512" s="134"/>
      <c r="AF512" s="134"/>
      <c r="AG512" s="134"/>
      <c r="AH512" s="134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  <c r="AX512" s="134"/>
      <c r="AY512" s="134"/>
      <c r="AZ512" s="134"/>
      <c r="BA512" s="134"/>
      <c r="BB512" s="134"/>
      <c r="BC512" s="134"/>
      <c r="BD512" s="134"/>
      <c r="BE512" s="134"/>
      <c r="BF512" s="134"/>
      <c r="BG512" s="134"/>
      <c r="BH512" s="134"/>
      <c r="BI512" s="134"/>
      <c r="BJ512" s="134"/>
    </row>
    <row r="513" spans="1:62" s="126" customFormat="1" ht="15.75" thickBot="1" x14ac:dyDescent="0.3">
      <c r="A513" s="141" t="s">
        <v>943</v>
      </c>
      <c r="B513" s="4" t="s">
        <v>725</v>
      </c>
      <c r="C513" s="4" t="s">
        <v>726</v>
      </c>
      <c r="D513" s="4" t="s">
        <v>1146</v>
      </c>
      <c r="E513" s="4" t="s">
        <v>1147</v>
      </c>
      <c r="F513" s="4" t="s">
        <v>102</v>
      </c>
      <c r="G513" s="4" t="s">
        <v>103</v>
      </c>
      <c r="H513" s="4" t="s">
        <v>1148</v>
      </c>
      <c r="I513" s="7"/>
      <c r="J513" s="7"/>
      <c r="K513" s="7"/>
      <c r="L513" s="7"/>
      <c r="M513" s="7"/>
      <c r="N513" s="7"/>
      <c r="O513" s="7"/>
      <c r="P513" s="7"/>
      <c r="Q513" s="8">
        <v>16.37</v>
      </c>
      <c r="R513" s="7"/>
      <c r="S513" s="8">
        <v>-16.37</v>
      </c>
      <c r="T513" s="7"/>
      <c r="U513" s="139">
        <f t="shared" si="35"/>
        <v>0</v>
      </c>
      <c r="V513" s="38"/>
      <c r="W513" s="127" t="str">
        <f t="shared" si="36"/>
        <v>163001507921</v>
      </c>
      <c r="X513" s="132">
        <f>VLOOKUP(W513,Factors!$F$4:$H$6200,3,FALSE)</f>
        <v>0.10960000000000003</v>
      </c>
      <c r="Y513" s="127" t="str">
        <f>VLOOKUP(W513,Factors!$F$4:$H$6200,2,FALSE)</f>
        <v>3-factor</v>
      </c>
      <c r="Z513" s="129">
        <f t="shared" si="37"/>
        <v>0</v>
      </c>
      <c r="AA513" s="129">
        <f t="shared" si="38"/>
        <v>0</v>
      </c>
      <c r="AB513" s="129">
        <f t="shared" si="39"/>
        <v>0</v>
      </c>
      <c r="AC513" s="134"/>
      <c r="AD513" s="134"/>
      <c r="AE513" s="134"/>
      <c r="AF513" s="134"/>
      <c r="AG513" s="134"/>
      <c r="AH513" s="134"/>
      <c r="AI513" s="134"/>
      <c r="AJ513" s="134"/>
      <c r="AK513" s="134"/>
      <c r="AL513" s="134"/>
      <c r="AM513" s="134"/>
      <c r="AN513" s="134"/>
      <c r="AO513" s="134"/>
      <c r="AP513" s="134"/>
      <c r="AQ513" s="134"/>
      <c r="AR513" s="134"/>
      <c r="AS513" s="134"/>
      <c r="AT513" s="134"/>
      <c r="AU513" s="134"/>
      <c r="AV513" s="134"/>
      <c r="AW513" s="134"/>
      <c r="AX513" s="134"/>
      <c r="AY513" s="134"/>
      <c r="AZ513" s="134"/>
      <c r="BA513" s="134"/>
      <c r="BB513" s="134"/>
      <c r="BC513" s="134"/>
      <c r="BD513" s="134"/>
      <c r="BE513" s="134"/>
      <c r="BF513" s="134"/>
      <c r="BG513" s="134"/>
      <c r="BH513" s="134"/>
      <c r="BI513" s="134"/>
      <c r="BJ513" s="134"/>
    </row>
    <row r="514" spans="1:62" s="126" customFormat="1" ht="15.75" thickBot="1" x14ac:dyDescent="0.3">
      <c r="A514" s="141" t="s">
        <v>943</v>
      </c>
      <c r="B514" s="4" t="s">
        <v>725</v>
      </c>
      <c r="C514" s="4" t="s">
        <v>726</v>
      </c>
      <c r="D514" s="4" t="s">
        <v>7697</v>
      </c>
      <c r="E514" s="4" t="s">
        <v>7698</v>
      </c>
      <c r="F514" s="4" t="s">
        <v>102</v>
      </c>
      <c r="G514" s="4" t="s">
        <v>103</v>
      </c>
      <c r="H514" s="4" t="s">
        <v>7699</v>
      </c>
      <c r="I514" s="11"/>
      <c r="J514" s="11"/>
      <c r="K514" s="11"/>
      <c r="L514" s="11"/>
      <c r="M514" s="11"/>
      <c r="N514" s="11"/>
      <c r="O514" s="11"/>
      <c r="P514" s="11"/>
      <c r="Q514" s="10">
        <v>12.72</v>
      </c>
      <c r="R514" s="11"/>
      <c r="S514" s="10">
        <v>-12.72</v>
      </c>
      <c r="T514" s="11"/>
      <c r="U514" s="139">
        <f t="shared" si="35"/>
        <v>0</v>
      </c>
      <c r="V514" s="38"/>
      <c r="W514" s="127" t="str">
        <f t="shared" si="36"/>
        <v>163001508921</v>
      </c>
      <c r="X514" s="132">
        <f>VLOOKUP(W514,Factors!$F$4:$H$6200,3,FALSE)</f>
        <v>0.10960000000000003</v>
      </c>
      <c r="Y514" s="127" t="str">
        <f>VLOOKUP(W514,Factors!$F$4:$H$6200,2,FALSE)</f>
        <v>3-factor</v>
      </c>
      <c r="Z514" s="129">
        <f t="shared" si="37"/>
        <v>0</v>
      </c>
      <c r="AA514" s="129">
        <f t="shared" si="38"/>
        <v>0</v>
      </c>
      <c r="AB514" s="129">
        <f t="shared" si="39"/>
        <v>0</v>
      </c>
      <c r="AC514" s="134"/>
      <c r="AD514" s="134"/>
      <c r="AE514" s="134"/>
      <c r="AF514" s="134"/>
      <c r="AG514" s="134"/>
      <c r="AH514" s="134"/>
      <c r="AI514" s="134"/>
      <c r="AJ514" s="134"/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  <c r="AW514" s="134"/>
      <c r="AX514" s="134"/>
      <c r="AY514" s="134"/>
      <c r="AZ514" s="134"/>
      <c r="BA514" s="134"/>
      <c r="BB514" s="134"/>
      <c r="BC514" s="134"/>
      <c r="BD514" s="134"/>
      <c r="BE514" s="134"/>
      <c r="BF514" s="134"/>
      <c r="BG514" s="134"/>
      <c r="BH514" s="134"/>
      <c r="BI514" s="134"/>
      <c r="BJ514" s="134"/>
    </row>
    <row r="515" spans="1:62" s="126" customFormat="1" ht="15.75" thickBot="1" x14ac:dyDescent="0.3">
      <c r="A515" s="141" t="s">
        <v>943</v>
      </c>
      <c r="B515" s="4" t="s">
        <v>725</v>
      </c>
      <c r="C515" s="4" t="s">
        <v>726</v>
      </c>
      <c r="D515" s="4" t="s">
        <v>1283</v>
      </c>
      <c r="E515" s="4" t="s">
        <v>1284</v>
      </c>
      <c r="F515" s="4" t="s">
        <v>102</v>
      </c>
      <c r="G515" s="4" t="s">
        <v>103</v>
      </c>
      <c r="H515" s="4" t="s">
        <v>1285</v>
      </c>
      <c r="I515" s="7"/>
      <c r="J515" s="7"/>
      <c r="K515" s="7"/>
      <c r="L515" s="7"/>
      <c r="M515" s="7"/>
      <c r="N515" s="7"/>
      <c r="O515" s="7"/>
      <c r="P515" s="7"/>
      <c r="Q515" s="8">
        <v>11.88</v>
      </c>
      <c r="R515" s="7"/>
      <c r="S515" s="8">
        <v>-11.88</v>
      </c>
      <c r="T515" s="7"/>
      <c r="U515" s="139">
        <f t="shared" si="35"/>
        <v>0</v>
      </c>
      <c r="V515" s="38"/>
      <c r="W515" s="127" t="str">
        <f t="shared" si="36"/>
        <v>163001509921</v>
      </c>
      <c r="X515" s="132">
        <f>VLOOKUP(W515,Factors!$F$4:$H$6200,3,FALSE)</f>
        <v>0.10960000000000003</v>
      </c>
      <c r="Y515" s="127" t="str">
        <f>VLOOKUP(W515,Factors!$F$4:$H$6200,2,FALSE)</f>
        <v>3-factor</v>
      </c>
      <c r="Z515" s="129">
        <f t="shared" si="37"/>
        <v>0</v>
      </c>
      <c r="AA515" s="129">
        <f t="shared" si="38"/>
        <v>0</v>
      </c>
      <c r="AB515" s="129">
        <f t="shared" si="39"/>
        <v>0</v>
      </c>
      <c r="AC515" s="134"/>
      <c r="AD515" s="134"/>
      <c r="AE515" s="134"/>
      <c r="AF515" s="134"/>
      <c r="AG515" s="134"/>
      <c r="AH515" s="134"/>
      <c r="AI515" s="134"/>
      <c r="AJ515" s="134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  <c r="AW515" s="134"/>
      <c r="AX515" s="134"/>
      <c r="AY515" s="134"/>
      <c r="AZ515" s="134"/>
      <c r="BA515" s="134"/>
      <c r="BB515" s="134"/>
      <c r="BC515" s="134"/>
      <c r="BD515" s="134"/>
      <c r="BE515" s="134"/>
      <c r="BF515" s="134"/>
      <c r="BG515" s="134"/>
      <c r="BH515" s="134"/>
      <c r="BI515" s="134"/>
      <c r="BJ515" s="134"/>
    </row>
    <row r="516" spans="1:62" s="126" customFormat="1" ht="15.75" thickBot="1" x14ac:dyDescent="0.3">
      <c r="A516" s="141" t="s">
        <v>943</v>
      </c>
      <c r="B516" s="4" t="s">
        <v>725</v>
      </c>
      <c r="C516" s="4" t="s">
        <v>726</v>
      </c>
      <c r="D516" s="4" t="s">
        <v>7700</v>
      </c>
      <c r="E516" s="4" t="s">
        <v>7701</v>
      </c>
      <c r="F516" s="4" t="s">
        <v>102</v>
      </c>
      <c r="G516" s="4" t="s">
        <v>103</v>
      </c>
      <c r="H516" s="4" t="s">
        <v>7702</v>
      </c>
      <c r="I516" s="11"/>
      <c r="J516" s="11"/>
      <c r="K516" s="11"/>
      <c r="L516" s="11"/>
      <c r="M516" s="11"/>
      <c r="N516" s="11"/>
      <c r="O516" s="11"/>
      <c r="P516" s="11"/>
      <c r="Q516" s="10">
        <v>47.47</v>
      </c>
      <c r="R516" s="11"/>
      <c r="S516" s="10">
        <v>-37.479999999999997</v>
      </c>
      <c r="T516" s="11"/>
      <c r="U516" s="139">
        <f t="shared" si="35"/>
        <v>9.990000000000002</v>
      </c>
      <c r="V516" s="38"/>
      <c r="W516" s="127" t="str">
        <f t="shared" si="36"/>
        <v>163001510921</v>
      </c>
      <c r="X516" s="132">
        <f>VLOOKUP(W516,Factors!$F$4:$H$6200,3,FALSE)</f>
        <v>0.10960000000000003</v>
      </c>
      <c r="Y516" s="127" t="str">
        <f>VLOOKUP(W516,Factors!$F$4:$H$6200,2,FALSE)</f>
        <v>3-factor</v>
      </c>
      <c r="Z516" s="129">
        <f t="shared" si="37"/>
        <v>1.0949040000000005</v>
      </c>
      <c r="AA516" s="129">
        <f t="shared" si="38"/>
        <v>8.8950960000000023</v>
      </c>
      <c r="AB516" s="129">
        <f t="shared" si="39"/>
        <v>9.990000000000002</v>
      </c>
      <c r="AC516" s="134"/>
      <c r="AD516" s="134"/>
      <c r="AE516" s="134"/>
      <c r="AF516" s="134"/>
      <c r="AG516" s="134"/>
      <c r="AH516" s="134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  <c r="AX516" s="134"/>
      <c r="AY516" s="134"/>
      <c r="AZ516" s="134"/>
      <c r="BA516" s="134"/>
      <c r="BB516" s="134"/>
      <c r="BC516" s="134"/>
      <c r="BD516" s="134"/>
      <c r="BE516" s="134"/>
      <c r="BF516" s="134"/>
      <c r="BG516" s="134"/>
      <c r="BH516" s="134"/>
      <c r="BI516" s="134"/>
      <c r="BJ516" s="134"/>
    </row>
    <row r="517" spans="1:62" s="126" customFormat="1" ht="15.75" thickBot="1" x14ac:dyDescent="0.3">
      <c r="A517" s="141" t="s">
        <v>943</v>
      </c>
      <c r="B517" s="4" t="s">
        <v>1022</v>
      </c>
      <c r="C517" s="4" t="s">
        <v>1023</v>
      </c>
      <c r="D517" s="4" t="s">
        <v>944</v>
      </c>
      <c r="E517" s="4" t="s">
        <v>945</v>
      </c>
      <c r="F517" s="4" t="s">
        <v>118</v>
      </c>
      <c r="G517" s="4" t="s">
        <v>119</v>
      </c>
      <c r="H517" s="4" t="s">
        <v>440</v>
      </c>
      <c r="I517" s="11"/>
      <c r="J517" s="11"/>
      <c r="K517" s="11"/>
      <c r="L517" s="11"/>
      <c r="M517" s="11"/>
      <c r="N517" s="11"/>
      <c r="O517" s="11"/>
      <c r="P517" s="10">
        <v>241.52</v>
      </c>
      <c r="Q517" s="11"/>
      <c r="R517" s="11"/>
      <c r="S517" s="11"/>
      <c r="T517" s="11"/>
      <c r="U517" s="139">
        <f t="shared" si="35"/>
        <v>241.52</v>
      </c>
      <c r="V517" s="38"/>
      <c r="W517" s="127" t="str">
        <f t="shared" si="36"/>
        <v>164001505921</v>
      </c>
      <c r="X517" s="132">
        <f>VLOOKUP(W517,Factors!$F$4:$H$6200,3,FALSE)</f>
        <v>0.10960000000000003</v>
      </c>
      <c r="Y517" s="127" t="str">
        <f>VLOOKUP(W517,Factors!$F$4:$H$6200,2,FALSE)</f>
        <v>3-factor</v>
      </c>
      <c r="Z517" s="129">
        <f t="shared" si="37"/>
        <v>26.470592000000007</v>
      </c>
      <c r="AA517" s="129">
        <f t="shared" si="38"/>
        <v>215.049408</v>
      </c>
      <c r="AB517" s="129">
        <f t="shared" si="39"/>
        <v>241.52</v>
      </c>
      <c r="AC517" s="134"/>
      <c r="AD517" s="134"/>
      <c r="AE517" s="134"/>
      <c r="AF517" s="134"/>
      <c r="AG517" s="134"/>
      <c r="AH517" s="134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  <c r="AX517" s="134"/>
      <c r="AY517" s="134"/>
      <c r="AZ517" s="134"/>
      <c r="BA517" s="134"/>
      <c r="BB517" s="134"/>
      <c r="BC517" s="134"/>
      <c r="BD517" s="134"/>
      <c r="BE517" s="134"/>
      <c r="BF517" s="134"/>
      <c r="BG517" s="134"/>
      <c r="BH517" s="134"/>
      <c r="BI517" s="134"/>
      <c r="BJ517" s="134"/>
    </row>
    <row r="518" spans="1:62" s="126" customFormat="1" ht="15.75" thickBot="1" x14ac:dyDescent="0.3">
      <c r="A518" s="141" t="s">
        <v>943</v>
      </c>
      <c r="B518" s="4" t="s">
        <v>1022</v>
      </c>
      <c r="C518" s="4" t="s">
        <v>1023</v>
      </c>
      <c r="D518" s="4" t="s">
        <v>944</v>
      </c>
      <c r="E518" s="4" t="s">
        <v>945</v>
      </c>
      <c r="F518" s="4" t="s">
        <v>120</v>
      </c>
      <c r="G518" s="4" t="s">
        <v>121</v>
      </c>
      <c r="H518" s="4" t="s">
        <v>440</v>
      </c>
      <c r="I518" s="8">
        <v>10918.25</v>
      </c>
      <c r="J518" s="8">
        <v>7348.25</v>
      </c>
      <c r="K518" s="8">
        <v>8875.86</v>
      </c>
      <c r="L518" s="8">
        <v>10626.88</v>
      </c>
      <c r="M518" s="8">
        <v>8211.68</v>
      </c>
      <c r="N518" s="8">
        <v>10309.89</v>
      </c>
      <c r="O518" s="8">
        <v>10596.69</v>
      </c>
      <c r="P518" s="8">
        <v>8936.24</v>
      </c>
      <c r="Q518" s="8">
        <v>8313.2999999999993</v>
      </c>
      <c r="R518" s="8">
        <v>10591.76</v>
      </c>
      <c r="S518" s="8">
        <v>7635.92</v>
      </c>
      <c r="T518" s="8">
        <v>10068.33</v>
      </c>
      <c r="U518" s="139">
        <f t="shared" si="35"/>
        <v>112433.05</v>
      </c>
      <c r="V518" s="38"/>
      <c r="W518" s="127" t="str">
        <f t="shared" si="36"/>
        <v>164001505921</v>
      </c>
      <c r="X518" s="132">
        <f>VLOOKUP(W518,Factors!$F$4:$H$6200,3,FALSE)</f>
        <v>0.10960000000000003</v>
      </c>
      <c r="Y518" s="127" t="str">
        <f>VLOOKUP(W518,Factors!$F$4:$H$6200,2,FALSE)</f>
        <v>3-factor</v>
      </c>
      <c r="Z518" s="129">
        <f t="shared" si="37"/>
        <v>12322.662280000004</v>
      </c>
      <c r="AA518" s="129">
        <f t="shared" si="38"/>
        <v>100110.38772</v>
      </c>
      <c r="AB518" s="129">
        <f t="shared" si="39"/>
        <v>112433.05</v>
      </c>
      <c r="AC518" s="134"/>
      <c r="AD518" s="134"/>
      <c r="AE518" s="134"/>
      <c r="AF518" s="134"/>
      <c r="AG518" s="134"/>
      <c r="AH518" s="134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  <c r="AX518" s="134"/>
      <c r="AY518" s="134"/>
      <c r="AZ518" s="134"/>
      <c r="BA518" s="134"/>
      <c r="BB518" s="134"/>
      <c r="BC518" s="134"/>
      <c r="BD518" s="134"/>
      <c r="BE518" s="134"/>
      <c r="BF518" s="134"/>
      <c r="BG518" s="134"/>
      <c r="BH518" s="134"/>
      <c r="BI518" s="134"/>
      <c r="BJ518" s="134"/>
    </row>
    <row r="519" spans="1:62" s="126" customFormat="1" ht="15.75" thickBot="1" x14ac:dyDescent="0.3">
      <c r="A519" s="141" t="s">
        <v>943</v>
      </c>
      <c r="B519" s="4" t="s">
        <v>1022</v>
      </c>
      <c r="C519" s="4" t="s">
        <v>1023</v>
      </c>
      <c r="D519" s="4" t="s">
        <v>944</v>
      </c>
      <c r="E519" s="4" t="s">
        <v>945</v>
      </c>
      <c r="F519" s="4" t="s">
        <v>122</v>
      </c>
      <c r="G519" s="4" t="s">
        <v>123</v>
      </c>
      <c r="H519" s="4" t="s">
        <v>440</v>
      </c>
      <c r="I519" s="10">
        <v>296.88</v>
      </c>
      <c r="J519" s="10">
        <v>120.75</v>
      </c>
      <c r="K519" s="10">
        <v>280</v>
      </c>
      <c r="L519" s="10">
        <v>251.77</v>
      </c>
      <c r="M519" s="10">
        <v>497</v>
      </c>
      <c r="N519" s="10">
        <v>353.22</v>
      </c>
      <c r="O519" s="10">
        <v>650.95000000000005</v>
      </c>
      <c r="P519" s="10">
        <v>1085.4100000000001</v>
      </c>
      <c r="Q519" s="10">
        <v>470.62</v>
      </c>
      <c r="R519" s="10">
        <v>228</v>
      </c>
      <c r="S519" s="10">
        <v>228</v>
      </c>
      <c r="T519" s="10">
        <v>978.2</v>
      </c>
      <c r="U519" s="139">
        <f t="shared" ref="U519:U582" si="40">SUM(I519:T519)</f>
        <v>5440.8</v>
      </c>
      <c r="V519" s="38"/>
      <c r="W519" s="127" t="str">
        <f t="shared" ref="W519:W582" si="41">CONCATENATE(B519,RIGHT(D519,4),A519)</f>
        <v>164001505921</v>
      </c>
      <c r="X519" s="132">
        <f>VLOOKUP(W519,Factors!$F$4:$H$6200,3,FALSE)</f>
        <v>0.10960000000000003</v>
      </c>
      <c r="Y519" s="127" t="str">
        <f>VLOOKUP(W519,Factors!$F$4:$H$6200,2,FALSE)</f>
        <v>3-factor</v>
      </c>
      <c r="Z519" s="129">
        <f t="shared" ref="Z519:Z582" si="42">U519*X519</f>
        <v>596.31168000000014</v>
      </c>
      <c r="AA519" s="129">
        <f t="shared" ref="AA519:AA582" si="43">U519-Z519</f>
        <v>4844.4883200000004</v>
      </c>
      <c r="AB519" s="129">
        <f t="shared" ref="AB519:AB582" si="44">Z519+AA519</f>
        <v>5440.8</v>
      </c>
      <c r="AC519" s="134"/>
      <c r="AD519" s="134"/>
      <c r="AE519" s="134"/>
      <c r="AF519" s="134"/>
      <c r="AG519" s="134"/>
      <c r="AH519" s="134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  <c r="AX519" s="134"/>
      <c r="AY519" s="134"/>
      <c r="AZ519" s="134"/>
      <c r="BA519" s="134"/>
      <c r="BB519" s="134"/>
      <c r="BC519" s="134"/>
      <c r="BD519" s="134"/>
      <c r="BE519" s="134"/>
      <c r="BF519" s="134"/>
      <c r="BG519" s="134"/>
      <c r="BH519" s="134"/>
      <c r="BI519" s="134"/>
      <c r="BJ519" s="134"/>
    </row>
    <row r="520" spans="1:62" s="126" customFormat="1" ht="15.75" thickBot="1" x14ac:dyDescent="0.3">
      <c r="A520" s="141" t="s">
        <v>943</v>
      </c>
      <c r="B520" s="4" t="s">
        <v>1022</v>
      </c>
      <c r="C520" s="4" t="s">
        <v>1023</v>
      </c>
      <c r="D520" s="4" t="s">
        <v>944</v>
      </c>
      <c r="E520" s="4" t="s">
        <v>945</v>
      </c>
      <c r="F520" s="4" t="s">
        <v>112</v>
      </c>
      <c r="G520" s="4" t="s">
        <v>113</v>
      </c>
      <c r="H520" s="4" t="s">
        <v>440</v>
      </c>
      <c r="I520" s="8">
        <v>2679.4</v>
      </c>
      <c r="J520" s="8">
        <v>2554.9</v>
      </c>
      <c r="K520" s="8">
        <v>2639.89</v>
      </c>
      <c r="L520" s="8">
        <v>2704.22</v>
      </c>
      <c r="M520" s="8">
        <v>2511.86</v>
      </c>
      <c r="N520" s="8">
        <v>2677.6</v>
      </c>
      <c r="O520" s="8">
        <v>2677.6</v>
      </c>
      <c r="P520" s="8">
        <v>2613.3000000000002</v>
      </c>
      <c r="Q520" s="8">
        <v>2714.4</v>
      </c>
      <c r="R520" s="8">
        <v>2775.08</v>
      </c>
      <c r="S520" s="8">
        <v>2640.6</v>
      </c>
      <c r="T520" s="8">
        <v>2707.85</v>
      </c>
      <c r="U520" s="139">
        <f t="shared" si="40"/>
        <v>31896.699999999997</v>
      </c>
      <c r="V520" s="38"/>
      <c r="W520" s="127" t="str">
        <f t="shared" si="41"/>
        <v>164001505921</v>
      </c>
      <c r="X520" s="132">
        <f>VLOOKUP(W520,Factors!$F$4:$H$6200,3,FALSE)</f>
        <v>0.10960000000000003</v>
      </c>
      <c r="Y520" s="127" t="str">
        <f>VLOOKUP(W520,Factors!$F$4:$H$6200,2,FALSE)</f>
        <v>3-factor</v>
      </c>
      <c r="Z520" s="129">
        <f t="shared" si="42"/>
        <v>3495.8783200000007</v>
      </c>
      <c r="AA520" s="129">
        <f t="shared" si="43"/>
        <v>28400.821679999997</v>
      </c>
      <c r="AB520" s="129">
        <f t="shared" si="44"/>
        <v>31896.699999999997</v>
      </c>
      <c r="AC520" s="134"/>
      <c r="AD520" s="134"/>
      <c r="AE520" s="134"/>
      <c r="AF520" s="134"/>
      <c r="AG520" s="134"/>
      <c r="AH520" s="134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  <c r="AX520" s="134"/>
      <c r="AY520" s="134"/>
      <c r="AZ520" s="134"/>
      <c r="BA520" s="134"/>
      <c r="BB520" s="134"/>
      <c r="BC520" s="134"/>
      <c r="BD520" s="134"/>
      <c r="BE520" s="134"/>
      <c r="BF520" s="134"/>
      <c r="BG520" s="134"/>
      <c r="BH520" s="134"/>
      <c r="BI520" s="134"/>
      <c r="BJ520" s="134"/>
    </row>
    <row r="521" spans="1:62" s="126" customFormat="1" ht="15.75" thickBot="1" x14ac:dyDescent="0.3">
      <c r="A521" s="141" t="s">
        <v>943</v>
      </c>
      <c r="B521" s="4" t="s">
        <v>1022</v>
      </c>
      <c r="C521" s="4" t="s">
        <v>1023</v>
      </c>
      <c r="D521" s="4" t="s">
        <v>944</v>
      </c>
      <c r="E521" s="4" t="s">
        <v>945</v>
      </c>
      <c r="F521" s="4" t="s">
        <v>128</v>
      </c>
      <c r="G521" s="4" t="s">
        <v>129</v>
      </c>
      <c r="H521" s="4" t="s">
        <v>440</v>
      </c>
      <c r="I521" s="7"/>
      <c r="J521" s="7"/>
      <c r="K521" s="7"/>
      <c r="L521" s="7"/>
      <c r="M521" s="8">
        <v>800</v>
      </c>
      <c r="N521" s="7"/>
      <c r="O521" s="7"/>
      <c r="P521" s="7"/>
      <c r="Q521" s="7"/>
      <c r="R521" s="7"/>
      <c r="S521" s="7"/>
      <c r="T521" s="7"/>
      <c r="U521" s="139">
        <f t="shared" si="40"/>
        <v>800</v>
      </c>
      <c r="V521" s="38"/>
      <c r="W521" s="127" t="str">
        <f t="shared" si="41"/>
        <v>164001505921</v>
      </c>
      <c r="X521" s="132">
        <f>VLOOKUP(W521,Factors!$F$4:$H$6200,3,FALSE)</f>
        <v>0.10960000000000003</v>
      </c>
      <c r="Y521" s="127" t="str">
        <f>VLOOKUP(W521,Factors!$F$4:$H$6200,2,FALSE)</f>
        <v>3-factor</v>
      </c>
      <c r="Z521" s="129">
        <f t="shared" si="42"/>
        <v>87.680000000000021</v>
      </c>
      <c r="AA521" s="129">
        <f t="shared" si="43"/>
        <v>712.31999999999994</v>
      </c>
      <c r="AB521" s="129">
        <f t="shared" si="44"/>
        <v>800</v>
      </c>
      <c r="AC521" s="134"/>
      <c r="AD521" s="134"/>
      <c r="AE521" s="134"/>
      <c r="AF521" s="134"/>
      <c r="AG521" s="134"/>
      <c r="AH521" s="134"/>
      <c r="AI521" s="134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  <c r="AW521" s="134"/>
      <c r="AX521" s="134"/>
      <c r="AY521" s="134"/>
      <c r="AZ521" s="134"/>
      <c r="BA521" s="134"/>
      <c r="BB521" s="134"/>
      <c r="BC521" s="134"/>
      <c r="BD521" s="134"/>
      <c r="BE521" s="134"/>
      <c r="BF521" s="134"/>
      <c r="BG521" s="134"/>
      <c r="BH521" s="134"/>
      <c r="BI521" s="134"/>
      <c r="BJ521" s="134"/>
    </row>
    <row r="522" spans="1:62" s="126" customFormat="1" ht="15.75" thickBot="1" x14ac:dyDescent="0.3">
      <c r="A522" s="141" t="s">
        <v>943</v>
      </c>
      <c r="B522" s="4" t="s">
        <v>1022</v>
      </c>
      <c r="C522" s="4" t="s">
        <v>1023</v>
      </c>
      <c r="D522" s="4" t="s">
        <v>944</v>
      </c>
      <c r="E522" s="4" t="s">
        <v>945</v>
      </c>
      <c r="F522" s="4" t="s">
        <v>70</v>
      </c>
      <c r="G522" s="4" t="s">
        <v>71</v>
      </c>
      <c r="H522" s="4" t="s">
        <v>440</v>
      </c>
      <c r="I522" s="10">
        <v>54.15</v>
      </c>
      <c r="J522" s="10">
        <v>805.02</v>
      </c>
      <c r="K522" s="10">
        <v>943.91</v>
      </c>
      <c r="L522" s="11"/>
      <c r="M522" s="11"/>
      <c r="N522" s="11"/>
      <c r="O522" s="10">
        <v>10.66</v>
      </c>
      <c r="P522" s="10">
        <v>30923.759999999998</v>
      </c>
      <c r="Q522" s="10">
        <v>-250</v>
      </c>
      <c r="R522" s="11"/>
      <c r="S522" s="11"/>
      <c r="T522" s="11"/>
      <c r="U522" s="139">
        <f t="shared" si="40"/>
        <v>32487.5</v>
      </c>
      <c r="V522" s="38"/>
      <c r="W522" s="127" t="str">
        <f t="shared" si="41"/>
        <v>164001505921</v>
      </c>
      <c r="X522" s="132">
        <f>VLOOKUP(W522,Factors!$F$4:$H$6200,3,FALSE)</f>
        <v>0.10960000000000003</v>
      </c>
      <c r="Y522" s="127" t="str">
        <f>VLOOKUP(W522,Factors!$F$4:$H$6200,2,FALSE)</f>
        <v>3-factor</v>
      </c>
      <c r="Z522" s="129">
        <f t="shared" si="42"/>
        <v>3560.630000000001</v>
      </c>
      <c r="AA522" s="129">
        <f t="shared" si="43"/>
        <v>28926.87</v>
      </c>
      <c r="AB522" s="129">
        <f t="shared" si="44"/>
        <v>32487.5</v>
      </c>
      <c r="AC522" s="134"/>
      <c r="AD522" s="134"/>
      <c r="AE522" s="134"/>
      <c r="AF522" s="134"/>
      <c r="AG522" s="134"/>
      <c r="AH522" s="134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  <c r="AX522" s="134"/>
      <c r="AY522" s="134"/>
      <c r="AZ522" s="134"/>
      <c r="BA522" s="134"/>
      <c r="BB522" s="134"/>
      <c r="BC522" s="134"/>
      <c r="BD522" s="134"/>
      <c r="BE522" s="134"/>
      <c r="BF522" s="134"/>
      <c r="BG522" s="134"/>
      <c r="BH522" s="134"/>
      <c r="BI522" s="134"/>
      <c r="BJ522" s="134"/>
    </row>
    <row r="523" spans="1:62" s="126" customFormat="1" ht="15.75" thickBot="1" x14ac:dyDescent="0.3">
      <c r="A523" s="141" t="s">
        <v>943</v>
      </c>
      <c r="B523" s="4" t="s">
        <v>1022</v>
      </c>
      <c r="C523" s="4" t="s">
        <v>1023</v>
      </c>
      <c r="D523" s="4" t="s">
        <v>944</v>
      </c>
      <c r="E523" s="4" t="s">
        <v>945</v>
      </c>
      <c r="F523" s="4" t="s">
        <v>47</v>
      </c>
      <c r="G523" s="4" t="s">
        <v>48</v>
      </c>
      <c r="H523" s="4" t="s">
        <v>440</v>
      </c>
      <c r="I523" s="7"/>
      <c r="J523" s="7"/>
      <c r="K523" s="7"/>
      <c r="L523" s="7"/>
      <c r="M523" s="7"/>
      <c r="N523" s="7"/>
      <c r="O523" s="7"/>
      <c r="P523" s="7"/>
      <c r="Q523" s="7"/>
      <c r="R523" s="8">
        <v>115.8</v>
      </c>
      <c r="S523" s="7"/>
      <c r="T523" s="7"/>
      <c r="U523" s="139">
        <f t="shared" si="40"/>
        <v>115.8</v>
      </c>
      <c r="V523" s="38"/>
      <c r="W523" s="127" t="str">
        <f t="shared" si="41"/>
        <v>164001505921</v>
      </c>
      <c r="X523" s="132">
        <f>VLOOKUP(W523,Factors!$F$4:$H$6200,3,FALSE)</f>
        <v>0.10960000000000003</v>
      </c>
      <c r="Y523" s="127" t="str">
        <f>VLOOKUP(W523,Factors!$F$4:$H$6200,2,FALSE)</f>
        <v>3-factor</v>
      </c>
      <c r="Z523" s="129">
        <f t="shared" si="42"/>
        <v>12.691680000000003</v>
      </c>
      <c r="AA523" s="129">
        <f t="shared" si="43"/>
        <v>103.10831999999999</v>
      </c>
      <c r="AB523" s="129">
        <f t="shared" si="44"/>
        <v>115.8</v>
      </c>
      <c r="AC523" s="134"/>
      <c r="AD523" s="134"/>
      <c r="AE523" s="134"/>
      <c r="AF523" s="134"/>
      <c r="AG523" s="134"/>
      <c r="AH523" s="134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  <c r="AX523" s="134"/>
      <c r="AY523" s="134"/>
      <c r="AZ523" s="134"/>
      <c r="BA523" s="134"/>
      <c r="BB523" s="134"/>
      <c r="BC523" s="134"/>
      <c r="BD523" s="134"/>
      <c r="BE523" s="134"/>
      <c r="BF523" s="134"/>
      <c r="BG523" s="134"/>
      <c r="BH523" s="134"/>
      <c r="BI523" s="134"/>
      <c r="BJ523" s="134"/>
    </row>
    <row r="524" spans="1:62" s="126" customFormat="1" ht="15.75" thickBot="1" x14ac:dyDescent="0.3">
      <c r="A524" s="141" t="s">
        <v>943</v>
      </c>
      <c r="B524" s="4" t="s">
        <v>1022</v>
      </c>
      <c r="C524" s="4" t="s">
        <v>1023</v>
      </c>
      <c r="D524" s="4" t="s">
        <v>944</v>
      </c>
      <c r="E524" s="4" t="s">
        <v>945</v>
      </c>
      <c r="F524" s="4" t="s">
        <v>132</v>
      </c>
      <c r="G524" s="4" t="s">
        <v>133</v>
      </c>
      <c r="H524" s="4" t="s">
        <v>440</v>
      </c>
      <c r="I524" s="11"/>
      <c r="J524" s="11"/>
      <c r="K524" s="11"/>
      <c r="L524" s="11"/>
      <c r="M524" s="11"/>
      <c r="N524" s="11"/>
      <c r="O524" s="11"/>
      <c r="P524" s="10">
        <v>206.43</v>
      </c>
      <c r="Q524" s="11"/>
      <c r="R524" s="11"/>
      <c r="S524" s="10">
        <v>39.1</v>
      </c>
      <c r="T524" s="11"/>
      <c r="U524" s="139">
        <f t="shared" si="40"/>
        <v>245.53</v>
      </c>
      <c r="V524" s="38"/>
      <c r="W524" s="127" t="str">
        <f t="shared" si="41"/>
        <v>164001505921</v>
      </c>
      <c r="X524" s="132">
        <f>VLOOKUP(W524,Factors!$F$4:$H$6200,3,FALSE)</f>
        <v>0.10960000000000003</v>
      </c>
      <c r="Y524" s="127" t="str">
        <f>VLOOKUP(W524,Factors!$F$4:$H$6200,2,FALSE)</f>
        <v>3-factor</v>
      </c>
      <c r="Z524" s="129">
        <f t="shared" si="42"/>
        <v>26.910088000000009</v>
      </c>
      <c r="AA524" s="129">
        <f t="shared" si="43"/>
        <v>218.619912</v>
      </c>
      <c r="AB524" s="129">
        <f t="shared" si="44"/>
        <v>245.53</v>
      </c>
      <c r="AC524" s="134"/>
      <c r="AD524" s="134"/>
      <c r="AE524" s="134"/>
      <c r="AF524" s="134"/>
      <c r="AG524" s="134"/>
      <c r="AH524" s="134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  <c r="AX524" s="134"/>
      <c r="AY524" s="134"/>
      <c r="AZ524" s="134"/>
      <c r="BA524" s="134"/>
      <c r="BB524" s="134"/>
      <c r="BC524" s="134"/>
      <c r="BD524" s="134"/>
      <c r="BE524" s="134"/>
      <c r="BF524" s="134"/>
      <c r="BG524" s="134"/>
      <c r="BH524" s="134"/>
      <c r="BI524" s="134"/>
      <c r="BJ524" s="134"/>
    </row>
    <row r="525" spans="1:62" s="126" customFormat="1" ht="15.75" thickBot="1" x14ac:dyDescent="0.3">
      <c r="A525" s="141" t="s">
        <v>943</v>
      </c>
      <c r="B525" s="4" t="s">
        <v>1022</v>
      </c>
      <c r="C525" s="4" t="s">
        <v>1023</v>
      </c>
      <c r="D525" s="4" t="s">
        <v>944</v>
      </c>
      <c r="E525" s="4" t="s">
        <v>945</v>
      </c>
      <c r="F525" s="4" t="s">
        <v>80</v>
      </c>
      <c r="G525" s="4" t="s">
        <v>81</v>
      </c>
      <c r="H525" s="4" t="s">
        <v>440</v>
      </c>
      <c r="I525" s="8">
        <v>754</v>
      </c>
      <c r="J525" s="8">
        <v>754</v>
      </c>
      <c r="K525" s="8">
        <v>754</v>
      </c>
      <c r="L525" s="8">
        <v>754</v>
      </c>
      <c r="M525" s="8">
        <v>754</v>
      </c>
      <c r="N525" s="8">
        <v>754</v>
      </c>
      <c r="O525" s="8">
        <v>754</v>
      </c>
      <c r="P525" s="8">
        <v>754</v>
      </c>
      <c r="Q525" s="8">
        <v>754</v>
      </c>
      <c r="R525" s="8">
        <v>754</v>
      </c>
      <c r="S525" s="8">
        <v>754</v>
      </c>
      <c r="T525" s="8">
        <v>754</v>
      </c>
      <c r="U525" s="139">
        <f t="shared" si="40"/>
        <v>9048</v>
      </c>
      <c r="V525" s="38"/>
      <c r="W525" s="127" t="str">
        <f t="shared" si="41"/>
        <v>164001505921</v>
      </c>
      <c r="X525" s="132">
        <f>VLOOKUP(W525,Factors!$F$4:$H$6200,3,FALSE)</f>
        <v>0.10960000000000003</v>
      </c>
      <c r="Y525" s="127" t="str">
        <f>VLOOKUP(W525,Factors!$F$4:$H$6200,2,FALSE)</f>
        <v>3-factor</v>
      </c>
      <c r="Z525" s="129">
        <f t="shared" si="42"/>
        <v>991.66080000000022</v>
      </c>
      <c r="AA525" s="129">
        <f t="shared" si="43"/>
        <v>8056.3391999999994</v>
      </c>
      <c r="AB525" s="129">
        <f t="shared" si="44"/>
        <v>9048</v>
      </c>
      <c r="AC525" s="134"/>
      <c r="AD525" s="134"/>
      <c r="AE525" s="134"/>
      <c r="AF525" s="134"/>
      <c r="AG525" s="134"/>
      <c r="AH525" s="134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  <c r="AW525" s="134"/>
      <c r="AX525" s="134"/>
      <c r="AY525" s="134"/>
      <c r="AZ525" s="134"/>
      <c r="BA525" s="134"/>
      <c r="BB525" s="134"/>
      <c r="BC525" s="134"/>
      <c r="BD525" s="134"/>
      <c r="BE525" s="134"/>
      <c r="BF525" s="134"/>
      <c r="BG525" s="134"/>
      <c r="BH525" s="134"/>
      <c r="BI525" s="134"/>
      <c r="BJ525" s="134"/>
    </row>
    <row r="526" spans="1:62" s="126" customFormat="1" ht="15.75" thickBot="1" x14ac:dyDescent="0.3">
      <c r="A526" s="141" t="s">
        <v>943</v>
      </c>
      <c r="B526" s="4" t="s">
        <v>1022</v>
      </c>
      <c r="C526" s="4" t="s">
        <v>1023</v>
      </c>
      <c r="D526" s="4" t="s">
        <v>944</v>
      </c>
      <c r="E526" s="4" t="s">
        <v>945</v>
      </c>
      <c r="F526" s="4" t="s">
        <v>134</v>
      </c>
      <c r="G526" s="4" t="s">
        <v>135</v>
      </c>
      <c r="H526" s="4" t="s">
        <v>440</v>
      </c>
      <c r="I526" s="11"/>
      <c r="J526" s="11"/>
      <c r="K526" s="11"/>
      <c r="L526" s="11"/>
      <c r="M526" s="10">
        <v>150</v>
      </c>
      <c r="N526" s="11"/>
      <c r="O526" s="11"/>
      <c r="P526" s="11"/>
      <c r="Q526" s="11"/>
      <c r="R526" s="11"/>
      <c r="S526" s="11"/>
      <c r="T526" s="11"/>
      <c r="U526" s="139">
        <f t="shared" si="40"/>
        <v>150</v>
      </c>
      <c r="V526" s="38"/>
      <c r="W526" s="127" t="str">
        <f t="shared" si="41"/>
        <v>164001505921</v>
      </c>
      <c r="X526" s="132">
        <f>VLOOKUP(W526,Factors!$F$4:$H$6200,3,FALSE)</f>
        <v>0.10960000000000003</v>
      </c>
      <c r="Y526" s="127" t="str">
        <f>VLOOKUP(W526,Factors!$F$4:$H$6200,2,FALSE)</f>
        <v>3-factor</v>
      </c>
      <c r="Z526" s="129">
        <f t="shared" si="42"/>
        <v>16.440000000000005</v>
      </c>
      <c r="AA526" s="129">
        <f t="shared" si="43"/>
        <v>133.56</v>
      </c>
      <c r="AB526" s="129">
        <f t="shared" si="44"/>
        <v>150</v>
      </c>
      <c r="AC526" s="134"/>
      <c r="AD526" s="134"/>
      <c r="AE526" s="134"/>
      <c r="AF526" s="134"/>
      <c r="AG526" s="134"/>
      <c r="AH526" s="134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  <c r="AX526" s="134"/>
      <c r="AY526" s="134"/>
      <c r="AZ526" s="134"/>
      <c r="BA526" s="134"/>
      <c r="BB526" s="134"/>
      <c r="BC526" s="134"/>
      <c r="BD526" s="134"/>
      <c r="BE526" s="134"/>
      <c r="BF526" s="134"/>
      <c r="BG526" s="134"/>
      <c r="BH526" s="134"/>
      <c r="BI526" s="134"/>
      <c r="BJ526" s="134"/>
    </row>
    <row r="527" spans="1:62" s="126" customFormat="1" ht="15.75" thickBot="1" x14ac:dyDescent="0.3">
      <c r="A527" s="141" t="s">
        <v>943</v>
      </c>
      <c r="B527" s="4" t="s">
        <v>1022</v>
      </c>
      <c r="C527" s="4" t="s">
        <v>1023</v>
      </c>
      <c r="D527" s="4" t="s">
        <v>944</v>
      </c>
      <c r="E527" s="4" t="s">
        <v>945</v>
      </c>
      <c r="F527" s="4" t="s">
        <v>310</v>
      </c>
      <c r="G527" s="4" t="s">
        <v>311</v>
      </c>
      <c r="H527" s="4" t="s">
        <v>440</v>
      </c>
      <c r="I527" s="7"/>
      <c r="J527" s="8">
        <v>467.52</v>
      </c>
      <c r="K527" s="8">
        <v>3655.45</v>
      </c>
      <c r="L527" s="8">
        <v>3328.12</v>
      </c>
      <c r="M527" s="8">
        <v>3374.92</v>
      </c>
      <c r="N527" s="8">
        <v>3111.93</v>
      </c>
      <c r="O527" s="8">
        <v>5812.49</v>
      </c>
      <c r="P527" s="8">
        <v>5120.8100000000004</v>
      </c>
      <c r="Q527" s="8">
        <v>343.33</v>
      </c>
      <c r="R527" s="8">
        <v>-1168.8</v>
      </c>
      <c r="S527" s="7"/>
      <c r="T527" s="7"/>
      <c r="U527" s="139">
        <f t="shared" si="40"/>
        <v>24045.770000000004</v>
      </c>
      <c r="V527" s="38"/>
      <c r="W527" s="127" t="str">
        <f t="shared" si="41"/>
        <v>164001505921</v>
      </c>
      <c r="X527" s="132">
        <f>VLOOKUP(W527,Factors!$F$4:$H$6200,3,FALSE)</f>
        <v>0.10960000000000003</v>
      </c>
      <c r="Y527" s="127" t="str">
        <f>VLOOKUP(W527,Factors!$F$4:$H$6200,2,FALSE)</f>
        <v>3-factor</v>
      </c>
      <c r="Z527" s="129">
        <f t="shared" si="42"/>
        <v>2635.416392000001</v>
      </c>
      <c r="AA527" s="129">
        <f t="shared" si="43"/>
        <v>21410.353608000005</v>
      </c>
      <c r="AB527" s="129">
        <f t="shared" si="44"/>
        <v>24045.770000000004</v>
      </c>
      <c r="AC527" s="134"/>
      <c r="AD527" s="134"/>
      <c r="AE527" s="134"/>
      <c r="AF527" s="134"/>
      <c r="AG527" s="134"/>
      <c r="AH527" s="134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  <c r="AW527" s="134"/>
      <c r="AX527" s="134"/>
      <c r="AY527" s="134"/>
      <c r="AZ527" s="134"/>
      <c r="BA527" s="134"/>
      <c r="BB527" s="134"/>
      <c r="BC527" s="134"/>
      <c r="BD527" s="134"/>
      <c r="BE527" s="134"/>
      <c r="BF527" s="134"/>
      <c r="BG527" s="134"/>
      <c r="BH527" s="134"/>
      <c r="BI527" s="134"/>
      <c r="BJ527" s="134"/>
    </row>
    <row r="528" spans="1:62" s="126" customFormat="1" ht="15.75" thickBot="1" x14ac:dyDescent="0.3">
      <c r="A528" s="141" t="s">
        <v>943</v>
      </c>
      <c r="B528" s="4" t="s">
        <v>1022</v>
      </c>
      <c r="C528" s="4" t="s">
        <v>1023</v>
      </c>
      <c r="D528" s="4" t="s">
        <v>944</v>
      </c>
      <c r="E528" s="4" t="s">
        <v>945</v>
      </c>
      <c r="F528" s="4" t="s">
        <v>38</v>
      </c>
      <c r="G528" s="4" t="s">
        <v>39</v>
      </c>
      <c r="H528" s="4" t="s">
        <v>440</v>
      </c>
      <c r="I528" s="11"/>
      <c r="J528" s="11"/>
      <c r="K528" s="11"/>
      <c r="L528" s="11"/>
      <c r="M528" s="11"/>
      <c r="N528" s="11"/>
      <c r="O528" s="11"/>
      <c r="P528" s="11"/>
      <c r="Q528" s="10">
        <v>16000</v>
      </c>
      <c r="R528" s="10">
        <v>27439.81</v>
      </c>
      <c r="S528" s="10">
        <v>30000</v>
      </c>
      <c r="T528" s="10">
        <v>26110.76</v>
      </c>
      <c r="U528" s="139">
        <f t="shared" si="40"/>
        <v>99550.569999999992</v>
      </c>
      <c r="V528" s="38"/>
      <c r="W528" s="127" t="str">
        <f t="shared" si="41"/>
        <v>164001505921</v>
      </c>
      <c r="X528" s="132">
        <f>VLOOKUP(W528,Factors!$F$4:$H$6200,3,FALSE)</f>
        <v>0.10960000000000003</v>
      </c>
      <c r="Y528" s="127" t="str">
        <f>VLOOKUP(W528,Factors!$F$4:$H$6200,2,FALSE)</f>
        <v>3-factor</v>
      </c>
      <c r="Z528" s="129">
        <f t="shared" si="42"/>
        <v>10910.742472000002</v>
      </c>
      <c r="AA528" s="129">
        <f t="shared" si="43"/>
        <v>88639.827527999994</v>
      </c>
      <c r="AB528" s="129">
        <f t="shared" si="44"/>
        <v>99550.569999999992</v>
      </c>
      <c r="AC528" s="134"/>
      <c r="AD528" s="134"/>
      <c r="AE528" s="134"/>
      <c r="AF528" s="134"/>
      <c r="AG528" s="134"/>
      <c r="AH528" s="134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  <c r="AX528" s="134"/>
      <c r="AY528" s="134"/>
      <c r="AZ528" s="134"/>
      <c r="BA528" s="134"/>
      <c r="BB528" s="134"/>
      <c r="BC528" s="134"/>
      <c r="BD528" s="134"/>
      <c r="BE528" s="134"/>
      <c r="BF528" s="134"/>
      <c r="BG528" s="134"/>
      <c r="BH528" s="134"/>
      <c r="BI528" s="134"/>
      <c r="BJ528" s="134"/>
    </row>
    <row r="529" spans="1:62" s="126" customFormat="1" ht="15.75" thickBot="1" x14ac:dyDescent="0.3">
      <c r="A529" s="141" t="s">
        <v>943</v>
      </c>
      <c r="B529" s="4" t="s">
        <v>1022</v>
      </c>
      <c r="C529" s="4" t="s">
        <v>1023</v>
      </c>
      <c r="D529" s="4" t="s">
        <v>944</v>
      </c>
      <c r="E529" s="4" t="s">
        <v>945</v>
      </c>
      <c r="F529" s="4" t="s">
        <v>98</v>
      </c>
      <c r="G529" s="4" t="s">
        <v>99</v>
      </c>
      <c r="H529" s="4" t="s">
        <v>440</v>
      </c>
      <c r="I529" s="8">
        <v>4.96</v>
      </c>
      <c r="J529" s="8">
        <v>-4.96</v>
      </c>
      <c r="K529" s="7"/>
      <c r="L529" s="7"/>
      <c r="M529" s="8">
        <v>7.83</v>
      </c>
      <c r="N529" s="8">
        <v>1208.47</v>
      </c>
      <c r="O529" s="8">
        <v>98.2</v>
      </c>
      <c r="P529" s="7"/>
      <c r="Q529" s="7"/>
      <c r="R529" s="8">
        <v>146.43</v>
      </c>
      <c r="S529" s="8">
        <v>-84.03</v>
      </c>
      <c r="T529" s="8">
        <v>12.17</v>
      </c>
      <c r="U529" s="139">
        <f t="shared" si="40"/>
        <v>1389.0700000000002</v>
      </c>
      <c r="V529" s="38"/>
      <c r="W529" s="127" t="str">
        <f t="shared" si="41"/>
        <v>164001505921</v>
      </c>
      <c r="X529" s="132">
        <f>VLOOKUP(W529,Factors!$F$4:$H$6200,3,FALSE)</f>
        <v>0.10960000000000003</v>
      </c>
      <c r="Y529" s="127" t="str">
        <f>VLOOKUP(W529,Factors!$F$4:$H$6200,2,FALSE)</f>
        <v>3-factor</v>
      </c>
      <c r="Z529" s="129">
        <f t="shared" si="42"/>
        <v>152.24207200000006</v>
      </c>
      <c r="AA529" s="129">
        <f t="shared" si="43"/>
        <v>1236.8279280000002</v>
      </c>
      <c r="AB529" s="129">
        <f t="shared" si="44"/>
        <v>1389.0700000000002</v>
      </c>
      <c r="AC529" s="134"/>
      <c r="AD529" s="134"/>
      <c r="AE529" s="134"/>
      <c r="AF529" s="134"/>
      <c r="AG529" s="134"/>
      <c r="AH529" s="134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  <c r="AX529" s="134"/>
      <c r="AY529" s="134"/>
      <c r="AZ529" s="134"/>
      <c r="BA529" s="134"/>
      <c r="BB529" s="134"/>
      <c r="BC529" s="134"/>
      <c r="BD529" s="134"/>
      <c r="BE529" s="134"/>
      <c r="BF529" s="134"/>
      <c r="BG529" s="134"/>
      <c r="BH529" s="134"/>
      <c r="BI529" s="134"/>
      <c r="BJ529" s="134"/>
    </row>
    <row r="530" spans="1:62" s="126" customFormat="1" ht="15.75" thickBot="1" x14ac:dyDescent="0.3">
      <c r="A530" s="141" t="s">
        <v>943</v>
      </c>
      <c r="B530" s="4" t="s">
        <v>1022</v>
      </c>
      <c r="C530" s="4" t="s">
        <v>1023</v>
      </c>
      <c r="D530" s="4" t="s">
        <v>944</v>
      </c>
      <c r="E530" s="4" t="s">
        <v>945</v>
      </c>
      <c r="F530" s="4" t="s">
        <v>146</v>
      </c>
      <c r="G530" s="4" t="s">
        <v>147</v>
      </c>
      <c r="H530" s="4" t="s">
        <v>440</v>
      </c>
      <c r="I530" s="10">
        <v>11538.76</v>
      </c>
      <c r="J530" s="10">
        <v>7832.75</v>
      </c>
      <c r="K530" s="10">
        <v>3956.36</v>
      </c>
      <c r="L530" s="10">
        <v>6025.85</v>
      </c>
      <c r="M530" s="10">
        <v>3039.54</v>
      </c>
      <c r="N530" s="10">
        <v>2338.2600000000002</v>
      </c>
      <c r="O530" s="10">
        <v>1297.0999999999999</v>
      </c>
      <c r="P530" s="10">
        <v>2702.86</v>
      </c>
      <c r="Q530" s="10">
        <v>3166.49</v>
      </c>
      <c r="R530" s="10">
        <v>4435.7</v>
      </c>
      <c r="S530" s="10">
        <v>1431.6</v>
      </c>
      <c r="T530" s="10">
        <v>1621.43</v>
      </c>
      <c r="U530" s="139">
        <f t="shared" si="40"/>
        <v>49386.7</v>
      </c>
      <c r="V530" s="38"/>
      <c r="W530" s="127" t="str">
        <f t="shared" si="41"/>
        <v>164001505921</v>
      </c>
      <c r="X530" s="132">
        <f>VLOOKUP(W530,Factors!$F$4:$H$6200,3,FALSE)</f>
        <v>0.10960000000000003</v>
      </c>
      <c r="Y530" s="127" t="str">
        <f>VLOOKUP(W530,Factors!$F$4:$H$6200,2,FALSE)</f>
        <v>3-factor</v>
      </c>
      <c r="Z530" s="129">
        <f t="shared" si="42"/>
        <v>5412.7823200000012</v>
      </c>
      <c r="AA530" s="129">
        <f t="shared" si="43"/>
        <v>43973.917679999999</v>
      </c>
      <c r="AB530" s="129">
        <f t="shared" si="44"/>
        <v>49386.7</v>
      </c>
      <c r="AC530" s="134"/>
      <c r="AD530" s="134"/>
      <c r="AE530" s="134"/>
      <c r="AF530" s="134"/>
      <c r="AG530" s="134"/>
      <c r="AH530" s="134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  <c r="AX530" s="134"/>
      <c r="AY530" s="134"/>
      <c r="AZ530" s="134"/>
      <c r="BA530" s="134"/>
      <c r="BB530" s="134"/>
      <c r="BC530" s="134"/>
      <c r="BD530" s="134"/>
      <c r="BE530" s="134"/>
      <c r="BF530" s="134"/>
      <c r="BG530" s="134"/>
      <c r="BH530" s="134"/>
      <c r="BI530" s="134"/>
      <c r="BJ530" s="134"/>
    </row>
    <row r="531" spans="1:62" s="126" customFormat="1" ht="15.75" thickBot="1" x14ac:dyDescent="0.3">
      <c r="A531" s="141" t="s">
        <v>943</v>
      </c>
      <c r="B531" s="4" t="s">
        <v>1022</v>
      </c>
      <c r="C531" s="4" t="s">
        <v>1023</v>
      </c>
      <c r="D531" s="4" t="s">
        <v>944</v>
      </c>
      <c r="E531" s="4" t="s">
        <v>945</v>
      </c>
      <c r="F531" s="4" t="s">
        <v>102</v>
      </c>
      <c r="G531" s="4" t="s">
        <v>103</v>
      </c>
      <c r="H531" s="4" t="s">
        <v>440</v>
      </c>
      <c r="I531" s="8">
        <v>4803</v>
      </c>
      <c r="J531" s="8">
        <v>4186.67</v>
      </c>
      <c r="K531" s="8">
        <v>-6067.78</v>
      </c>
      <c r="L531" s="8">
        <v>94.97</v>
      </c>
      <c r="M531" s="8">
        <v>3176.68</v>
      </c>
      <c r="N531" s="8">
        <v>2679.79</v>
      </c>
      <c r="O531" s="8">
        <v>1210.8699999999999</v>
      </c>
      <c r="P531" s="8">
        <v>717.3</v>
      </c>
      <c r="Q531" s="8">
        <v>112</v>
      </c>
      <c r="R531" s="8">
        <v>2257.16</v>
      </c>
      <c r="S531" s="8">
        <v>9.09</v>
      </c>
      <c r="T531" s="7"/>
      <c r="U531" s="139">
        <f t="shared" si="40"/>
        <v>13179.75</v>
      </c>
      <c r="V531" s="38"/>
      <c r="W531" s="127" t="str">
        <f t="shared" si="41"/>
        <v>164001505921</v>
      </c>
      <c r="X531" s="132">
        <f>VLOOKUP(W531,Factors!$F$4:$H$6200,3,FALSE)</f>
        <v>0.10960000000000003</v>
      </c>
      <c r="Y531" s="127" t="str">
        <f>VLOOKUP(W531,Factors!$F$4:$H$6200,2,FALSE)</f>
        <v>3-factor</v>
      </c>
      <c r="Z531" s="129">
        <f t="shared" si="42"/>
        <v>1444.5006000000003</v>
      </c>
      <c r="AA531" s="129">
        <f t="shared" si="43"/>
        <v>11735.249400000001</v>
      </c>
      <c r="AB531" s="129">
        <f t="shared" si="44"/>
        <v>13179.75</v>
      </c>
      <c r="AC531" s="134"/>
      <c r="AD531" s="134"/>
      <c r="AE531" s="134"/>
      <c r="AF531" s="134"/>
      <c r="AG531" s="134"/>
      <c r="AH531" s="134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  <c r="AX531" s="134"/>
      <c r="AY531" s="134"/>
      <c r="AZ531" s="134"/>
      <c r="BA531" s="134"/>
      <c r="BB531" s="134"/>
      <c r="BC531" s="134"/>
      <c r="BD531" s="134"/>
      <c r="BE531" s="134"/>
      <c r="BF531" s="134"/>
      <c r="BG531" s="134"/>
      <c r="BH531" s="134"/>
      <c r="BI531" s="134"/>
      <c r="BJ531" s="134"/>
    </row>
    <row r="532" spans="1:62" s="131" customFormat="1" ht="15.75" thickBot="1" x14ac:dyDescent="0.3">
      <c r="A532" s="141" t="s">
        <v>943</v>
      </c>
      <c r="B532" s="4" t="s">
        <v>1022</v>
      </c>
      <c r="C532" s="4" t="s">
        <v>1023</v>
      </c>
      <c r="D532" s="4" t="s">
        <v>944</v>
      </c>
      <c r="E532" s="4" t="s">
        <v>945</v>
      </c>
      <c r="F532" s="4" t="s">
        <v>445</v>
      </c>
      <c r="G532" s="4" t="s">
        <v>446</v>
      </c>
      <c r="H532" s="4" t="s">
        <v>440</v>
      </c>
      <c r="I532" s="10">
        <v>1199</v>
      </c>
      <c r="J532" s="11"/>
      <c r="K532" s="10">
        <v>-175.5</v>
      </c>
      <c r="L532" s="10">
        <v>1198.8499999999999</v>
      </c>
      <c r="M532" s="10">
        <v>370.1</v>
      </c>
      <c r="N532" s="10">
        <v>1012</v>
      </c>
      <c r="O532" s="10">
        <v>5805.65</v>
      </c>
      <c r="P532" s="10">
        <v>6694.88</v>
      </c>
      <c r="Q532" s="11"/>
      <c r="R532" s="10">
        <v>1884.46</v>
      </c>
      <c r="S532" s="11"/>
      <c r="T532" s="10">
        <v>2125.91</v>
      </c>
      <c r="U532" s="139">
        <f t="shared" si="40"/>
        <v>20115.349999999999</v>
      </c>
      <c r="V532" s="38"/>
      <c r="W532" s="127" t="str">
        <f t="shared" si="41"/>
        <v>164001505921</v>
      </c>
      <c r="X532" s="132">
        <f>VLOOKUP(W532,Factors!$F$4:$H$6200,3,FALSE)</f>
        <v>0.10960000000000003</v>
      </c>
      <c r="Y532" s="127" t="str">
        <f>VLOOKUP(W532,Factors!$F$4:$H$6200,2,FALSE)</f>
        <v>3-factor</v>
      </c>
      <c r="Z532" s="129">
        <f t="shared" si="42"/>
        <v>2204.6423600000003</v>
      </c>
      <c r="AA532" s="129">
        <f t="shared" si="43"/>
        <v>17910.707639999997</v>
      </c>
      <c r="AB532" s="129">
        <f t="shared" si="44"/>
        <v>20115.349999999999</v>
      </c>
      <c r="AC532" s="134"/>
      <c r="AD532" s="134"/>
      <c r="AE532" s="134"/>
      <c r="AF532" s="134"/>
      <c r="AG532" s="134"/>
      <c r="AH532" s="134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  <c r="AX532" s="134"/>
      <c r="AY532" s="134"/>
      <c r="AZ532" s="134"/>
      <c r="BA532" s="134"/>
      <c r="BB532" s="134"/>
      <c r="BC532" s="134"/>
      <c r="BD532" s="134"/>
      <c r="BE532" s="134"/>
      <c r="BF532" s="134"/>
      <c r="BG532" s="134"/>
      <c r="BH532" s="134"/>
      <c r="BI532" s="134"/>
      <c r="BJ532" s="134"/>
    </row>
    <row r="533" spans="1:62" s="126" customFormat="1" ht="15.75" thickBot="1" x14ac:dyDescent="0.3">
      <c r="A533" s="141" t="s">
        <v>943</v>
      </c>
      <c r="B533" s="4" t="s">
        <v>1022</v>
      </c>
      <c r="C533" s="4" t="s">
        <v>1023</v>
      </c>
      <c r="D533" s="4" t="s">
        <v>944</v>
      </c>
      <c r="E533" s="4" t="s">
        <v>945</v>
      </c>
      <c r="F533" s="4" t="s">
        <v>235</v>
      </c>
      <c r="G533" s="4" t="s">
        <v>236</v>
      </c>
      <c r="H533" s="4" t="s">
        <v>440</v>
      </c>
      <c r="I533" s="8">
        <v>36.659999999999997</v>
      </c>
      <c r="J533" s="8">
        <v>51.7</v>
      </c>
      <c r="K533" s="8">
        <v>64.86</v>
      </c>
      <c r="L533" s="8">
        <v>41.93</v>
      </c>
      <c r="M533" s="8">
        <v>42.12</v>
      </c>
      <c r="N533" s="8">
        <v>19.93</v>
      </c>
      <c r="O533" s="8">
        <v>52</v>
      </c>
      <c r="P533" s="8">
        <v>82.7</v>
      </c>
      <c r="Q533" s="8">
        <v>41.37</v>
      </c>
      <c r="R533" s="8">
        <v>90.25</v>
      </c>
      <c r="S533" s="8">
        <v>48.88</v>
      </c>
      <c r="T533" s="8">
        <v>36.86</v>
      </c>
      <c r="U533" s="139">
        <f t="shared" si="40"/>
        <v>609.26</v>
      </c>
      <c r="V533" s="38"/>
      <c r="W533" s="127" t="str">
        <f t="shared" si="41"/>
        <v>164001505921</v>
      </c>
      <c r="X533" s="132">
        <f>VLOOKUP(W533,Factors!$F$4:$H$6200,3,FALSE)</f>
        <v>0.10960000000000003</v>
      </c>
      <c r="Y533" s="127" t="str">
        <f>VLOOKUP(W533,Factors!$F$4:$H$6200,2,FALSE)</f>
        <v>3-factor</v>
      </c>
      <c r="Z533" s="129">
        <f t="shared" si="42"/>
        <v>66.774896000000012</v>
      </c>
      <c r="AA533" s="129">
        <f t="shared" si="43"/>
        <v>542.48510399999998</v>
      </c>
      <c r="AB533" s="129">
        <f t="shared" si="44"/>
        <v>609.26</v>
      </c>
      <c r="AC533" s="134"/>
      <c r="AD533" s="134"/>
      <c r="AE533" s="134"/>
      <c r="AF533" s="134"/>
      <c r="AG533" s="134"/>
      <c r="AH533" s="134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  <c r="AX533" s="134"/>
      <c r="AY533" s="134"/>
      <c r="AZ533" s="134"/>
      <c r="BA533" s="134"/>
      <c r="BB533" s="134"/>
      <c r="BC533" s="134"/>
      <c r="BD533" s="134"/>
      <c r="BE533" s="134"/>
      <c r="BF533" s="134"/>
      <c r="BG533" s="134"/>
      <c r="BH533" s="134"/>
      <c r="BI533" s="134"/>
      <c r="BJ533" s="134"/>
    </row>
    <row r="534" spans="1:62" s="126" customFormat="1" ht="15.75" thickBot="1" x14ac:dyDescent="0.3">
      <c r="A534" s="141" t="s">
        <v>943</v>
      </c>
      <c r="B534" s="4" t="s">
        <v>1022</v>
      </c>
      <c r="C534" s="4" t="s">
        <v>1023</v>
      </c>
      <c r="D534" s="4" t="s">
        <v>944</v>
      </c>
      <c r="E534" s="4" t="s">
        <v>945</v>
      </c>
      <c r="F534" s="4" t="s">
        <v>116</v>
      </c>
      <c r="G534" s="4" t="s">
        <v>117</v>
      </c>
      <c r="H534" s="4" t="s">
        <v>440</v>
      </c>
      <c r="I534" s="10">
        <v>424.78</v>
      </c>
      <c r="J534" s="10">
        <v>36.92</v>
      </c>
      <c r="K534" s="10">
        <v>217.01</v>
      </c>
      <c r="L534" s="10">
        <v>76.97</v>
      </c>
      <c r="M534" s="10">
        <v>84.23</v>
      </c>
      <c r="N534" s="10">
        <v>100</v>
      </c>
      <c r="O534" s="10">
        <v>283.23</v>
      </c>
      <c r="P534" s="10">
        <v>51.29</v>
      </c>
      <c r="Q534" s="10">
        <v>29.95</v>
      </c>
      <c r="R534" s="11"/>
      <c r="S534" s="11"/>
      <c r="T534" s="11"/>
      <c r="U534" s="139">
        <f t="shared" si="40"/>
        <v>1304.3800000000001</v>
      </c>
      <c r="V534" s="38"/>
      <c r="W534" s="127" t="str">
        <f t="shared" si="41"/>
        <v>164001505921</v>
      </c>
      <c r="X534" s="132">
        <f>VLOOKUP(W534,Factors!$F$4:$H$6200,3,FALSE)</f>
        <v>0.10960000000000003</v>
      </c>
      <c r="Y534" s="127" t="str">
        <f>VLOOKUP(W534,Factors!$F$4:$H$6200,2,FALSE)</f>
        <v>3-factor</v>
      </c>
      <c r="Z534" s="129">
        <f t="shared" si="42"/>
        <v>142.96004800000006</v>
      </c>
      <c r="AA534" s="129">
        <f t="shared" si="43"/>
        <v>1161.419952</v>
      </c>
      <c r="AB534" s="129">
        <f t="shared" si="44"/>
        <v>1304.3800000000001</v>
      </c>
      <c r="AC534" s="134"/>
      <c r="AD534" s="134"/>
      <c r="AE534" s="134"/>
      <c r="AF534" s="134"/>
      <c r="AG534" s="134"/>
      <c r="AH534" s="134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  <c r="AX534" s="134"/>
      <c r="AY534" s="134"/>
      <c r="AZ534" s="134"/>
      <c r="BA534" s="134"/>
      <c r="BB534" s="134"/>
      <c r="BC534" s="134"/>
      <c r="BD534" s="134"/>
      <c r="BE534" s="134"/>
      <c r="BF534" s="134"/>
      <c r="BG534" s="134"/>
      <c r="BH534" s="134"/>
      <c r="BI534" s="134"/>
      <c r="BJ534" s="134"/>
    </row>
    <row r="535" spans="1:62" s="126" customFormat="1" ht="15.75" thickBot="1" x14ac:dyDescent="0.3">
      <c r="A535" s="141" t="s">
        <v>943</v>
      </c>
      <c r="B535" s="4" t="s">
        <v>1022</v>
      </c>
      <c r="C535" s="4" t="s">
        <v>1023</v>
      </c>
      <c r="D535" s="4" t="s">
        <v>944</v>
      </c>
      <c r="E535" s="4" t="s">
        <v>945</v>
      </c>
      <c r="F535" s="4" t="s">
        <v>1024</v>
      </c>
      <c r="G535" s="4" t="s">
        <v>1025</v>
      </c>
      <c r="H535" s="4" t="s">
        <v>440</v>
      </c>
      <c r="I535" s="8">
        <v>5728.37</v>
      </c>
      <c r="J535" s="8">
        <v>70.91</v>
      </c>
      <c r="K535" s="8">
        <v>15142.06</v>
      </c>
      <c r="L535" s="8">
        <v>-8880</v>
      </c>
      <c r="M535" s="8">
        <v>14121.47</v>
      </c>
      <c r="N535" s="8">
        <v>5664.89</v>
      </c>
      <c r="O535" s="8">
        <v>16558.3</v>
      </c>
      <c r="P535" s="8">
        <v>-3975.39</v>
      </c>
      <c r="Q535" s="8">
        <v>1428.31</v>
      </c>
      <c r="R535" s="8">
        <v>4035.77</v>
      </c>
      <c r="S535" s="7"/>
      <c r="T535" s="7"/>
      <c r="U535" s="139">
        <f t="shared" si="40"/>
        <v>49894.689999999995</v>
      </c>
      <c r="V535" s="38"/>
      <c r="W535" s="127" t="str">
        <f t="shared" si="41"/>
        <v>164001505921</v>
      </c>
      <c r="X535" s="132">
        <f>VLOOKUP(W535,Factors!$F$4:$H$6200,3,FALSE)</f>
        <v>0.10960000000000003</v>
      </c>
      <c r="Y535" s="127" t="str">
        <f>VLOOKUP(W535,Factors!$F$4:$H$6200,2,FALSE)</f>
        <v>3-factor</v>
      </c>
      <c r="Z535" s="129">
        <f t="shared" si="42"/>
        <v>5468.4580240000014</v>
      </c>
      <c r="AA535" s="129">
        <f t="shared" si="43"/>
        <v>44426.231975999995</v>
      </c>
      <c r="AB535" s="129">
        <f t="shared" si="44"/>
        <v>49894.689999999995</v>
      </c>
      <c r="AC535" s="134"/>
      <c r="AD535" s="134"/>
      <c r="AE535" s="134"/>
      <c r="AF535" s="134"/>
      <c r="AG535" s="134"/>
      <c r="AH535" s="134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  <c r="AX535" s="134"/>
      <c r="AY535" s="134"/>
      <c r="AZ535" s="134"/>
      <c r="BA535" s="134"/>
      <c r="BB535" s="134"/>
      <c r="BC535" s="134"/>
      <c r="BD535" s="134"/>
      <c r="BE535" s="134"/>
      <c r="BF535" s="134"/>
      <c r="BG535" s="134"/>
      <c r="BH535" s="134"/>
      <c r="BI535" s="134"/>
      <c r="BJ535" s="134"/>
    </row>
    <row r="536" spans="1:62" s="126" customFormat="1" ht="15.75" thickBot="1" x14ac:dyDescent="0.3">
      <c r="A536" s="141" t="s">
        <v>943</v>
      </c>
      <c r="B536" s="4" t="s">
        <v>1022</v>
      </c>
      <c r="C536" s="4" t="s">
        <v>1023</v>
      </c>
      <c r="D536" s="4" t="s">
        <v>944</v>
      </c>
      <c r="E536" s="4" t="s">
        <v>945</v>
      </c>
      <c r="F536" s="4" t="s">
        <v>82</v>
      </c>
      <c r="G536" s="4" t="s">
        <v>83</v>
      </c>
      <c r="H536" s="4" t="s">
        <v>440</v>
      </c>
      <c r="I536" s="10">
        <v>630</v>
      </c>
      <c r="J536" s="10">
        <v>630</v>
      </c>
      <c r="K536" s="10">
        <v>648</v>
      </c>
      <c r="L536" s="10">
        <v>770</v>
      </c>
      <c r="M536" s="10">
        <v>631</v>
      </c>
      <c r="N536" s="10">
        <v>452.5</v>
      </c>
      <c r="O536" s="10">
        <v>560</v>
      </c>
      <c r="P536" s="11"/>
      <c r="Q536" s="11"/>
      <c r="R536" s="11"/>
      <c r="S536" s="11"/>
      <c r="T536" s="11"/>
      <c r="U536" s="139">
        <f t="shared" si="40"/>
        <v>4321.5</v>
      </c>
      <c r="V536" s="38"/>
      <c r="W536" s="127" t="str">
        <f t="shared" si="41"/>
        <v>164001505921</v>
      </c>
      <c r="X536" s="132">
        <f>VLOOKUP(W536,Factors!$F$4:$H$6200,3,FALSE)</f>
        <v>0.10960000000000003</v>
      </c>
      <c r="Y536" s="127" t="str">
        <f>VLOOKUP(W536,Factors!$F$4:$H$6200,2,FALSE)</f>
        <v>3-factor</v>
      </c>
      <c r="Z536" s="129">
        <f t="shared" si="42"/>
        <v>473.63640000000015</v>
      </c>
      <c r="AA536" s="129">
        <f t="shared" si="43"/>
        <v>3847.8635999999997</v>
      </c>
      <c r="AB536" s="129">
        <f t="shared" si="44"/>
        <v>4321.5</v>
      </c>
      <c r="AC536" s="134"/>
      <c r="AD536" s="134"/>
      <c r="AE536" s="134"/>
      <c r="AF536" s="134"/>
      <c r="AG536" s="134"/>
      <c r="AH536" s="134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  <c r="AX536" s="134"/>
      <c r="AY536" s="134"/>
      <c r="AZ536" s="134"/>
      <c r="BA536" s="134"/>
      <c r="BB536" s="134"/>
      <c r="BC536" s="134"/>
      <c r="BD536" s="134"/>
      <c r="BE536" s="134"/>
      <c r="BF536" s="134"/>
      <c r="BG536" s="134"/>
      <c r="BH536" s="134"/>
      <c r="BI536" s="134"/>
      <c r="BJ536" s="134"/>
    </row>
    <row r="537" spans="1:62" s="126" customFormat="1" ht="15.75" thickBot="1" x14ac:dyDescent="0.3">
      <c r="A537" s="141" t="s">
        <v>943</v>
      </c>
      <c r="B537" s="4" t="s">
        <v>1022</v>
      </c>
      <c r="C537" s="4" t="s">
        <v>1023</v>
      </c>
      <c r="D537" s="4" t="s">
        <v>944</v>
      </c>
      <c r="E537" s="4" t="s">
        <v>945</v>
      </c>
      <c r="F537" s="4" t="s">
        <v>336</v>
      </c>
      <c r="G537" s="4" t="s">
        <v>337</v>
      </c>
      <c r="H537" s="4" t="s">
        <v>440</v>
      </c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8">
        <v>214.99</v>
      </c>
      <c r="T537" s="7"/>
      <c r="U537" s="139">
        <f t="shared" si="40"/>
        <v>214.99</v>
      </c>
      <c r="V537" s="38"/>
      <c r="W537" s="127" t="str">
        <f t="shared" si="41"/>
        <v>164001505921</v>
      </c>
      <c r="X537" s="132">
        <f>VLOOKUP(W537,Factors!$F$4:$H$6200,3,FALSE)</f>
        <v>0.10960000000000003</v>
      </c>
      <c r="Y537" s="127" t="str">
        <f>VLOOKUP(W537,Factors!$F$4:$H$6200,2,FALSE)</f>
        <v>3-factor</v>
      </c>
      <c r="Z537" s="129">
        <f t="shared" si="42"/>
        <v>23.562904000000007</v>
      </c>
      <c r="AA537" s="129">
        <f t="shared" si="43"/>
        <v>191.42709600000001</v>
      </c>
      <c r="AB537" s="129">
        <f t="shared" si="44"/>
        <v>214.99</v>
      </c>
      <c r="AC537" s="134"/>
      <c r="AD537" s="134"/>
      <c r="AE537" s="134"/>
      <c r="AF537" s="134"/>
      <c r="AG537" s="134"/>
      <c r="AH537" s="134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  <c r="AX537" s="134"/>
      <c r="AY537" s="134"/>
      <c r="AZ537" s="134"/>
      <c r="BA537" s="134"/>
      <c r="BB537" s="134"/>
      <c r="BC537" s="134"/>
      <c r="BD537" s="134"/>
      <c r="BE537" s="134"/>
      <c r="BF537" s="134"/>
      <c r="BG537" s="134"/>
      <c r="BH537" s="134"/>
      <c r="BI537" s="134"/>
      <c r="BJ537" s="134"/>
    </row>
    <row r="538" spans="1:62" s="126" customFormat="1" ht="15.75" thickBot="1" x14ac:dyDescent="0.3">
      <c r="A538" s="141" t="s">
        <v>943</v>
      </c>
      <c r="B538" s="4" t="s">
        <v>1022</v>
      </c>
      <c r="C538" s="4" t="s">
        <v>1023</v>
      </c>
      <c r="D538" s="4" t="s">
        <v>944</v>
      </c>
      <c r="E538" s="4" t="s">
        <v>945</v>
      </c>
      <c r="F538" s="4" t="s">
        <v>152</v>
      </c>
      <c r="G538" s="4" t="s">
        <v>153</v>
      </c>
      <c r="H538" s="4" t="s">
        <v>440</v>
      </c>
      <c r="I538" s="11"/>
      <c r="J538" s="11"/>
      <c r="K538" s="11"/>
      <c r="L538" s="10">
        <v>2193.0700000000002</v>
      </c>
      <c r="M538" s="11"/>
      <c r="N538" s="10">
        <v>2295</v>
      </c>
      <c r="O538" s="10">
        <v>13169.2</v>
      </c>
      <c r="P538" s="11"/>
      <c r="Q538" s="10">
        <v>3163.07</v>
      </c>
      <c r="R538" s="10">
        <v>7947.84</v>
      </c>
      <c r="S538" s="10">
        <v>3506.4</v>
      </c>
      <c r="T538" s="10">
        <v>233.76</v>
      </c>
      <c r="U538" s="139">
        <f t="shared" si="40"/>
        <v>32508.34</v>
      </c>
      <c r="V538" s="38"/>
      <c r="W538" s="127" t="str">
        <f t="shared" si="41"/>
        <v>164001505921</v>
      </c>
      <c r="X538" s="132">
        <f>VLOOKUP(W538,Factors!$F$4:$H$6200,3,FALSE)</f>
        <v>0.10960000000000003</v>
      </c>
      <c r="Y538" s="127" t="str">
        <f>VLOOKUP(W538,Factors!$F$4:$H$6200,2,FALSE)</f>
        <v>3-factor</v>
      </c>
      <c r="Z538" s="129">
        <f t="shared" si="42"/>
        <v>3562.914064000001</v>
      </c>
      <c r="AA538" s="129">
        <f t="shared" si="43"/>
        <v>28945.425936</v>
      </c>
      <c r="AB538" s="129">
        <f t="shared" si="44"/>
        <v>32508.34</v>
      </c>
      <c r="AC538" s="134"/>
      <c r="AD538" s="134"/>
      <c r="AE538" s="134"/>
      <c r="AF538" s="134"/>
      <c r="AG538" s="134"/>
      <c r="AH538" s="134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  <c r="AX538" s="134"/>
      <c r="AY538" s="134"/>
      <c r="AZ538" s="134"/>
      <c r="BA538" s="134"/>
      <c r="BB538" s="134"/>
      <c r="BC538" s="134"/>
      <c r="BD538" s="134"/>
      <c r="BE538" s="134"/>
      <c r="BF538" s="134"/>
      <c r="BG538" s="134"/>
      <c r="BH538" s="134"/>
      <c r="BI538" s="134"/>
      <c r="BJ538" s="134"/>
    </row>
    <row r="539" spans="1:62" s="126" customFormat="1" ht="15.75" thickBot="1" x14ac:dyDescent="0.3">
      <c r="A539" s="141" t="s">
        <v>943</v>
      </c>
      <c r="B539" s="4" t="s">
        <v>1022</v>
      </c>
      <c r="C539" s="4" t="s">
        <v>1023</v>
      </c>
      <c r="D539" s="4" t="s">
        <v>944</v>
      </c>
      <c r="E539" s="4" t="s">
        <v>945</v>
      </c>
      <c r="F539" s="4" t="s">
        <v>156</v>
      </c>
      <c r="G539" s="4" t="s">
        <v>157</v>
      </c>
      <c r="H539" s="4" t="s">
        <v>440</v>
      </c>
      <c r="I539" s="7"/>
      <c r="J539" s="7"/>
      <c r="K539" s="7"/>
      <c r="L539" s="7"/>
      <c r="M539" s="7"/>
      <c r="N539" s="7"/>
      <c r="O539" s="7"/>
      <c r="P539" s="8">
        <v>68.7</v>
      </c>
      <c r="Q539" s="7"/>
      <c r="R539" s="7"/>
      <c r="S539" s="7"/>
      <c r="T539" s="7"/>
      <c r="U539" s="139">
        <f t="shared" si="40"/>
        <v>68.7</v>
      </c>
      <c r="V539" s="38"/>
      <c r="W539" s="127" t="str">
        <f t="shared" si="41"/>
        <v>164001505921</v>
      </c>
      <c r="X539" s="132">
        <f>VLOOKUP(W539,Factors!$F$4:$H$6200,3,FALSE)</f>
        <v>0.10960000000000003</v>
      </c>
      <c r="Y539" s="127" t="str">
        <f>VLOOKUP(W539,Factors!$F$4:$H$6200,2,FALSE)</f>
        <v>3-factor</v>
      </c>
      <c r="Z539" s="129">
        <f t="shared" si="42"/>
        <v>7.5295200000000024</v>
      </c>
      <c r="AA539" s="129">
        <f t="shared" si="43"/>
        <v>61.170479999999998</v>
      </c>
      <c r="AB539" s="129">
        <f t="shared" si="44"/>
        <v>68.7</v>
      </c>
      <c r="AC539" s="134"/>
      <c r="AD539" s="134"/>
      <c r="AE539" s="134"/>
      <c r="AF539" s="134"/>
      <c r="AG539" s="134"/>
      <c r="AH539" s="134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  <c r="AX539" s="134"/>
      <c r="AY539" s="134"/>
      <c r="AZ539" s="134"/>
      <c r="BA539" s="134"/>
      <c r="BB539" s="134"/>
      <c r="BC539" s="134"/>
      <c r="BD539" s="134"/>
      <c r="BE539" s="134"/>
      <c r="BF539" s="134"/>
      <c r="BG539" s="134"/>
      <c r="BH539" s="134"/>
      <c r="BI539" s="134"/>
      <c r="BJ539" s="134"/>
    </row>
    <row r="540" spans="1:62" s="126" customFormat="1" ht="15.75" thickBot="1" x14ac:dyDescent="0.3">
      <c r="A540" s="141" t="s">
        <v>943</v>
      </c>
      <c r="B540" s="4" t="s">
        <v>1022</v>
      </c>
      <c r="C540" s="4" t="s">
        <v>1023</v>
      </c>
      <c r="D540" s="4" t="s">
        <v>944</v>
      </c>
      <c r="E540" s="4" t="s">
        <v>945</v>
      </c>
      <c r="F540" s="4" t="s">
        <v>84</v>
      </c>
      <c r="G540" s="4" t="s">
        <v>85</v>
      </c>
      <c r="H540" s="4" t="s">
        <v>440</v>
      </c>
      <c r="I540" s="11"/>
      <c r="J540" s="11"/>
      <c r="K540" s="10">
        <v>43.75</v>
      </c>
      <c r="L540" s="10">
        <v>296.60000000000002</v>
      </c>
      <c r="M540" s="10">
        <v>763.45</v>
      </c>
      <c r="N540" s="10">
        <v>24.5</v>
      </c>
      <c r="O540" s="10">
        <v>450.09</v>
      </c>
      <c r="P540" s="10">
        <v>675.7</v>
      </c>
      <c r="Q540" s="10">
        <v>281.37</v>
      </c>
      <c r="R540" s="11"/>
      <c r="S540" s="10">
        <v>8.74</v>
      </c>
      <c r="T540" s="11"/>
      <c r="U540" s="139">
        <f t="shared" si="40"/>
        <v>2544.1999999999998</v>
      </c>
      <c r="V540" s="38"/>
      <c r="W540" s="127" t="str">
        <f t="shared" si="41"/>
        <v>164001505921</v>
      </c>
      <c r="X540" s="132">
        <f>VLOOKUP(W540,Factors!$F$4:$H$6200,3,FALSE)</f>
        <v>0.10960000000000003</v>
      </c>
      <c r="Y540" s="127" t="str">
        <f>VLOOKUP(W540,Factors!$F$4:$H$6200,2,FALSE)</f>
        <v>3-factor</v>
      </c>
      <c r="Z540" s="129">
        <f t="shared" si="42"/>
        <v>278.84432000000004</v>
      </c>
      <c r="AA540" s="129">
        <f t="shared" si="43"/>
        <v>2265.3556799999997</v>
      </c>
      <c r="AB540" s="129">
        <f t="shared" si="44"/>
        <v>2544.1999999999998</v>
      </c>
      <c r="AC540" s="134"/>
      <c r="AD540" s="134"/>
      <c r="AE540" s="134"/>
      <c r="AF540" s="134"/>
      <c r="AG540" s="134"/>
      <c r="AH540" s="134"/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  <c r="AX540" s="134"/>
      <c r="AY540" s="134"/>
      <c r="AZ540" s="134"/>
      <c r="BA540" s="134"/>
      <c r="BB540" s="134"/>
      <c r="BC540" s="134"/>
      <c r="BD540" s="134"/>
      <c r="BE540" s="134"/>
      <c r="BF540" s="134"/>
      <c r="BG540" s="134"/>
      <c r="BH540" s="134"/>
      <c r="BI540" s="134"/>
      <c r="BJ540" s="134"/>
    </row>
    <row r="541" spans="1:62" s="126" customFormat="1" ht="15.75" thickBot="1" x14ac:dyDescent="0.3">
      <c r="A541" s="141" t="s">
        <v>943</v>
      </c>
      <c r="B541" s="4" t="s">
        <v>1022</v>
      </c>
      <c r="C541" s="4" t="s">
        <v>1023</v>
      </c>
      <c r="D541" s="4" t="s">
        <v>944</v>
      </c>
      <c r="E541" s="4" t="s">
        <v>945</v>
      </c>
      <c r="F541" s="4" t="s">
        <v>166</v>
      </c>
      <c r="G541" s="4" t="s">
        <v>167</v>
      </c>
      <c r="H541" s="4" t="s">
        <v>440</v>
      </c>
      <c r="I541" s="7"/>
      <c r="J541" s="7"/>
      <c r="K541" s="8">
        <v>1113.49</v>
      </c>
      <c r="L541" s="7"/>
      <c r="M541" s="7"/>
      <c r="N541" s="7"/>
      <c r="O541" s="7"/>
      <c r="P541" s="7"/>
      <c r="Q541" s="8">
        <v>549.45000000000005</v>
      </c>
      <c r="R541" s="7"/>
      <c r="S541" s="7"/>
      <c r="T541" s="7"/>
      <c r="U541" s="139">
        <f t="shared" si="40"/>
        <v>1662.94</v>
      </c>
      <c r="V541" s="38"/>
      <c r="W541" s="127" t="str">
        <f t="shared" si="41"/>
        <v>164001505921</v>
      </c>
      <c r="X541" s="132">
        <f>VLOOKUP(W541,Factors!$F$4:$H$6200,3,FALSE)</f>
        <v>0.10960000000000003</v>
      </c>
      <c r="Y541" s="127" t="str">
        <f>VLOOKUP(W541,Factors!$F$4:$H$6200,2,FALSE)</f>
        <v>3-factor</v>
      </c>
      <c r="Z541" s="129">
        <f t="shared" si="42"/>
        <v>182.25822400000007</v>
      </c>
      <c r="AA541" s="129">
        <f t="shared" si="43"/>
        <v>1480.6817759999999</v>
      </c>
      <c r="AB541" s="129">
        <f t="shared" si="44"/>
        <v>1662.94</v>
      </c>
      <c r="AC541" s="134"/>
      <c r="AD541" s="134"/>
      <c r="AE541" s="134"/>
      <c r="AF541" s="134"/>
      <c r="AG541" s="134"/>
      <c r="AH541" s="134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  <c r="AX541" s="134"/>
      <c r="AY541" s="134"/>
      <c r="AZ541" s="134"/>
      <c r="BA541" s="134"/>
      <c r="BB541" s="134"/>
      <c r="BC541" s="134"/>
      <c r="BD541" s="134"/>
      <c r="BE541" s="134"/>
      <c r="BF541" s="134"/>
      <c r="BG541" s="134"/>
      <c r="BH541" s="134"/>
      <c r="BI541" s="134"/>
      <c r="BJ541" s="134"/>
    </row>
    <row r="542" spans="1:62" s="126" customFormat="1" ht="15.75" thickBot="1" x14ac:dyDescent="0.3">
      <c r="A542" s="141" t="s">
        <v>943</v>
      </c>
      <c r="B542" s="4" t="s">
        <v>1022</v>
      </c>
      <c r="C542" s="4" t="s">
        <v>1023</v>
      </c>
      <c r="D542" s="4" t="s">
        <v>944</v>
      </c>
      <c r="E542" s="4" t="s">
        <v>945</v>
      </c>
      <c r="F542" s="4" t="s">
        <v>42</v>
      </c>
      <c r="G542" s="4" t="s">
        <v>43</v>
      </c>
      <c r="H542" s="4" t="s">
        <v>440</v>
      </c>
      <c r="I542" s="10">
        <v>555.36</v>
      </c>
      <c r="J542" s="10">
        <v>387.68</v>
      </c>
      <c r="K542" s="10">
        <v>393.44</v>
      </c>
      <c r="L542" s="10">
        <v>787.04</v>
      </c>
      <c r="M542" s="11"/>
      <c r="N542" s="10">
        <v>713.26</v>
      </c>
      <c r="O542" s="11"/>
      <c r="P542" s="10">
        <v>49.19</v>
      </c>
      <c r="Q542" s="11"/>
      <c r="R542" s="11"/>
      <c r="S542" s="11"/>
      <c r="T542" s="11"/>
      <c r="U542" s="139">
        <f t="shared" si="40"/>
        <v>2885.97</v>
      </c>
      <c r="V542" s="38"/>
      <c r="W542" s="127" t="str">
        <f t="shared" si="41"/>
        <v>164001505921</v>
      </c>
      <c r="X542" s="132">
        <f>VLOOKUP(W542,Factors!$F$4:$H$6200,3,FALSE)</f>
        <v>0.10960000000000003</v>
      </c>
      <c r="Y542" s="127" t="str">
        <f>VLOOKUP(W542,Factors!$F$4:$H$6200,2,FALSE)</f>
        <v>3-factor</v>
      </c>
      <c r="Z542" s="129">
        <f t="shared" si="42"/>
        <v>316.30231200000009</v>
      </c>
      <c r="AA542" s="129">
        <f t="shared" si="43"/>
        <v>2569.6676879999995</v>
      </c>
      <c r="AB542" s="129">
        <f t="shared" si="44"/>
        <v>2885.97</v>
      </c>
      <c r="AC542" s="134"/>
      <c r="AD542" s="134"/>
      <c r="AE542" s="134"/>
      <c r="AF542" s="134"/>
      <c r="AG542" s="134"/>
      <c r="AH542" s="134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  <c r="AX542" s="134"/>
      <c r="AY542" s="134"/>
      <c r="AZ542" s="134"/>
      <c r="BA542" s="134"/>
      <c r="BB542" s="134"/>
      <c r="BC542" s="134"/>
      <c r="BD542" s="134"/>
      <c r="BE542" s="134"/>
      <c r="BF542" s="134"/>
      <c r="BG542" s="134"/>
      <c r="BH542" s="134"/>
      <c r="BI542" s="134"/>
      <c r="BJ542" s="134"/>
    </row>
    <row r="543" spans="1:62" s="126" customFormat="1" ht="15.75" thickBot="1" x14ac:dyDescent="0.3">
      <c r="A543" s="141" t="s">
        <v>943</v>
      </c>
      <c r="B543" s="4" t="s">
        <v>1022</v>
      </c>
      <c r="C543" s="4" t="s">
        <v>1023</v>
      </c>
      <c r="D543" s="4" t="s">
        <v>944</v>
      </c>
      <c r="E543" s="4" t="s">
        <v>945</v>
      </c>
      <c r="F543" s="4" t="s">
        <v>53</v>
      </c>
      <c r="G543" s="4" t="s">
        <v>54</v>
      </c>
      <c r="H543" s="4" t="s">
        <v>440</v>
      </c>
      <c r="I543" s="7"/>
      <c r="J543" s="7"/>
      <c r="K543" s="8">
        <v>61.42</v>
      </c>
      <c r="L543" s="7"/>
      <c r="M543" s="7"/>
      <c r="N543" s="8">
        <v>73.64</v>
      </c>
      <c r="O543" s="7"/>
      <c r="P543" s="7"/>
      <c r="Q543" s="7"/>
      <c r="R543" s="7"/>
      <c r="S543" s="7"/>
      <c r="T543" s="7"/>
      <c r="U543" s="139">
        <f t="shared" si="40"/>
        <v>135.06</v>
      </c>
      <c r="V543" s="38"/>
      <c r="W543" s="127" t="str">
        <f t="shared" si="41"/>
        <v>164001505921</v>
      </c>
      <c r="X543" s="132">
        <f>VLOOKUP(W543,Factors!$F$4:$H$6200,3,FALSE)</f>
        <v>0.10960000000000003</v>
      </c>
      <c r="Y543" s="127" t="str">
        <f>VLOOKUP(W543,Factors!$F$4:$H$6200,2,FALSE)</f>
        <v>3-factor</v>
      </c>
      <c r="Z543" s="129">
        <f t="shared" si="42"/>
        <v>14.802576000000004</v>
      </c>
      <c r="AA543" s="129">
        <f t="shared" si="43"/>
        <v>120.257424</v>
      </c>
      <c r="AB543" s="129">
        <f t="shared" si="44"/>
        <v>135.06</v>
      </c>
      <c r="AC543" s="134"/>
      <c r="AD543" s="134"/>
      <c r="AE543" s="134"/>
      <c r="AF543" s="134"/>
      <c r="AG543" s="134"/>
      <c r="AH543" s="134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  <c r="AX543" s="134"/>
      <c r="AY543" s="134"/>
      <c r="AZ543" s="134"/>
      <c r="BA543" s="134"/>
      <c r="BB543" s="134"/>
      <c r="BC543" s="134"/>
      <c r="BD543" s="134"/>
      <c r="BE543" s="134"/>
      <c r="BF543" s="134"/>
      <c r="BG543" s="134"/>
      <c r="BH543" s="134"/>
      <c r="BI543" s="134"/>
      <c r="BJ543" s="134"/>
    </row>
    <row r="544" spans="1:62" s="126" customFormat="1" ht="15.75" thickBot="1" x14ac:dyDescent="0.3">
      <c r="A544" s="141" t="s">
        <v>943</v>
      </c>
      <c r="B544" s="4" t="s">
        <v>1022</v>
      </c>
      <c r="C544" s="4" t="s">
        <v>1023</v>
      </c>
      <c r="D544" s="4" t="s">
        <v>1026</v>
      </c>
      <c r="E544" s="4" t="s">
        <v>1027</v>
      </c>
      <c r="F544" s="4" t="s">
        <v>146</v>
      </c>
      <c r="G544" s="4" t="s">
        <v>147</v>
      </c>
      <c r="H544" s="4" t="s">
        <v>1028</v>
      </c>
      <c r="I544" s="10">
        <v>-63.72</v>
      </c>
      <c r="J544" s="10">
        <v>-104.66</v>
      </c>
      <c r="K544" s="10">
        <v>-117.87</v>
      </c>
      <c r="L544" s="10">
        <v>-4.8</v>
      </c>
      <c r="M544" s="10">
        <v>-13.7</v>
      </c>
      <c r="N544" s="10">
        <v>-29.79</v>
      </c>
      <c r="O544" s="10">
        <v>-22</v>
      </c>
      <c r="P544" s="10">
        <v>89.33</v>
      </c>
      <c r="Q544" s="11"/>
      <c r="R544" s="11"/>
      <c r="S544" s="11"/>
      <c r="T544" s="11"/>
      <c r="U544" s="139">
        <f t="shared" si="40"/>
        <v>-267.21000000000004</v>
      </c>
      <c r="V544" s="38"/>
      <c r="W544" s="127" t="str">
        <f t="shared" si="41"/>
        <v>164004925921</v>
      </c>
      <c r="X544" s="132">
        <f>VLOOKUP(W544,Factors!$F$4:$H$6200,3,FALSE)</f>
        <v>0.10960000000000003</v>
      </c>
      <c r="Y544" s="127" t="str">
        <f>VLOOKUP(W544,Factors!$F$4:$H$6200,2,FALSE)</f>
        <v>3-factor</v>
      </c>
      <c r="Z544" s="129">
        <f t="shared" si="42"/>
        <v>-29.286216000000014</v>
      </c>
      <c r="AA544" s="129">
        <f t="shared" si="43"/>
        <v>-237.92378400000001</v>
      </c>
      <c r="AB544" s="129">
        <f t="shared" si="44"/>
        <v>-267.21000000000004</v>
      </c>
      <c r="AC544" s="134"/>
      <c r="AD544" s="134"/>
      <c r="AE544" s="134"/>
      <c r="AF544" s="134"/>
      <c r="AG544" s="134"/>
      <c r="AH544" s="134"/>
      <c r="AI544" s="134"/>
      <c r="AJ544" s="134"/>
      <c r="AK544" s="134"/>
      <c r="AL544" s="134"/>
      <c r="AM544" s="134"/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  <c r="AX544" s="134"/>
      <c r="AY544" s="134"/>
      <c r="AZ544" s="134"/>
      <c r="BA544" s="134"/>
      <c r="BB544" s="134"/>
      <c r="BC544" s="134"/>
      <c r="BD544" s="134"/>
      <c r="BE544" s="134"/>
      <c r="BF544" s="134"/>
      <c r="BG544" s="134"/>
      <c r="BH544" s="134"/>
      <c r="BI544" s="134"/>
      <c r="BJ544" s="134"/>
    </row>
    <row r="545" spans="1:62" s="126" customFormat="1" ht="15.75" thickBot="1" x14ac:dyDescent="0.3">
      <c r="A545" s="141" t="s">
        <v>943</v>
      </c>
      <c r="B545" s="4" t="s">
        <v>1022</v>
      </c>
      <c r="C545" s="4" t="s">
        <v>1023</v>
      </c>
      <c r="D545" s="4" t="s">
        <v>1026</v>
      </c>
      <c r="E545" s="4" t="s">
        <v>1027</v>
      </c>
      <c r="F545" s="4" t="s">
        <v>102</v>
      </c>
      <c r="G545" s="4" t="s">
        <v>103</v>
      </c>
      <c r="H545" s="4" t="s">
        <v>1028</v>
      </c>
      <c r="I545" s="7"/>
      <c r="J545" s="8">
        <v>1699</v>
      </c>
      <c r="K545" s="7"/>
      <c r="L545" s="8">
        <v>703.66</v>
      </c>
      <c r="M545" s="8">
        <v>693.7</v>
      </c>
      <c r="N545" s="7"/>
      <c r="O545" s="7"/>
      <c r="P545" s="8">
        <v>722.49</v>
      </c>
      <c r="Q545" s="7"/>
      <c r="R545" s="7"/>
      <c r="S545" s="7"/>
      <c r="T545" s="7"/>
      <c r="U545" s="139">
        <f t="shared" si="40"/>
        <v>3818.8499999999995</v>
      </c>
      <c r="V545" s="38"/>
      <c r="W545" s="127" t="str">
        <f t="shared" si="41"/>
        <v>164004925921</v>
      </c>
      <c r="X545" s="132">
        <f>VLOOKUP(W545,Factors!$F$4:$H$6200,3,FALSE)</f>
        <v>0.10960000000000003</v>
      </c>
      <c r="Y545" s="127" t="str">
        <f>VLOOKUP(W545,Factors!$F$4:$H$6200,2,FALSE)</f>
        <v>3-factor</v>
      </c>
      <c r="Z545" s="129">
        <f t="shared" si="42"/>
        <v>418.54596000000004</v>
      </c>
      <c r="AA545" s="129">
        <f t="shared" si="43"/>
        <v>3400.3040399999995</v>
      </c>
      <c r="AB545" s="129">
        <f t="shared" si="44"/>
        <v>3818.8499999999995</v>
      </c>
      <c r="AC545" s="134"/>
      <c r="AD545" s="134"/>
      <c r="AE545" s="134"/>
      <c r="AF545" s="134"/>
      <c r="AG545" s="134"/>
      <c r="AH545" s="134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/>
      <c r="AT545" s="134"/>
      <c r="AU545" s="134"/>
      <c r="AV545" s="134"/>
      <c r="AW545" s="134"/>
      <c r="AX545" s="134"/>
      <c r="AY545" s="134"/>
      <c r="AZ545" s="134"/>
      <c r="BA545" s="134"/>
      <c r="BB545" s="134"/>
      <c r="BC545" s="134"/>
      <c r="BD545" s="134"/>
      <c r="BE545" s="134"/>
      <c r="BF545" s="134"/>
      <c r="BG545" s="134"/>
      <c r="BH545" s="134"/>
      <c r="BI545" s="134"/>
      <c r="BJ545" s="134"/>
    </row>
    <row r="546" spans="1:62" s="126" customFormat="1" ht="15.75" thickBot="1" x14ac:dyDescent="0.3">
      <c r="A546" s="141" t="s">
        <v>943</v>
      </c>
      <c r="B546" s="4" t="s">
        <v>1022</v>
      </c>
      <c r="C546" s="4" t="s">
        <v>1023</v>
      </c>
      <c r="D546" s="4" t="s">
        <v>1026</v>
      </c>
      <c r="E546" s="4" t="s">
        <v>1027</v>
      </c>
      <c r="F546" s="4" t="s">
        <v>445</v>
      </c>
      <c r="G546" s="4" t="s">
        <v>446</v>
      </c>
      <c r="H546" s="4" t="s">
        <v>1028</v>
      </c>
      <c r="I546" s="10">
        <v>90</v>
      </c>
      <c r="J546" s="11"/>
      <c r="K546" s="11"/>
      <c r="L546" s="11"/>
      <c r="M546" s="11"/>
      <c r="N546" s="11"/>
      <c r="O546" s="11"/>
      <c r="P546" s="10">
        <v>30</v>
      </c>
      <c r="Q546" s="11"/>
      <c r="R546" s="10">
        <v>10625.86</v>
      </c>
      <c r="S546" s="10">
        <v>11147.47</v>
      </c>
      <c r="T546" s="10">
        <v>7009.43</v>
      </c>
      <c r="U546" s="139">
        <f t="shared" si="40"/>
        <v>28902.760000000002</v>
      </c>
      <c r="V546" s="38"/>
      <c r="W546" s="127" t="str">
        <f t="shared" si="41"/>
        <v>164004925921</v>
      </c>
      <c r="X546" s="132">
        <f>VLOOKUP(W546,Factors!$F$4:$H$6200,3,FALSE)</f>
        <v>0.10960000000000003</v>
      </c>
      <c r="Y546" s="127" t="str">
        <f>VLOOKUP(W546,Factors!$F$4:$H$6200,2,FALSE)</f>
        <v>3-factor</v>
      </c>
      <c r="Z546" s="129">
        <f t="shared" si="42"/>
        <v>3167.7424960000012</v>
      </c>
      <c r="AA546" s="129">
        <f t="shared" si="43"/>
        <v>25735.017503999999</v>
      </c>
      <c r="AB546" s="129">
        <f t="shared" si="44"/>
        <v>28902.760000000002</v>
      </c>
      <c r="AC546" s="134"/>
      <c r="AD546" s="134"/>
      <c r="AE546" s="134"/>
      <c r="AF546" s="134"/>
      <c r="AG546" s="134"/>
      <c r="AH546" s="134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  <c r="AX546" s="134"/>
      <c r="AY546" s="134"/>
      <c r="AZ546" s="134"/>
      <c r="BA546" s="134"/>
      <c r="BB546" s="134"/>
      <c r="BC546" s="134"/>
      <c r="BD546" s="134"/>
      <c r="BE546" s="134"/>
      <c r="BF546" s="134"/>
      <c r="BG546" s="134"/>
      <c r="BH546" s="134"/>
      <c r="BI546" s="134"/>
      <c r="BJ546" s="134"/>
    </row>
    <row r="547" spans="1:62" s="126" customFormat="1" ht="15.75" thickBot="1" x14ac:dyDescent="0.3">
      <c r="A547" s="141" t="s">
        <v>943</v>
      </c>
      <c r="B547" s="4" t="s">
        <v>1022</v>
      </c>
      <c r="C547" s="4" t="s">
        <v>1023</v>
      </c>
      <c r="D547" s="4" t="s">
        <v>1026</v>
      </c>
      <c r="E547" s="4" t="s">
        <v>1027</v>
      </c>
      <c r="F547" s="4" t="s">
        <v>1024</v>
      </c>
      <c r="G547" s="4" t="s">
        <v>1025</v>
      </c>
      <c r="H547" s="4" t="s">
        <v>1028</v>
      </c>
      <c r="I547" s="8">
        <v>1149.18</v>
      </c>
      <c r="J547" s="7"/>
      <c r="K547" s="8">
        <v>3399.93</v>
      </c>
      <c r="L547" s="13">
        <v>0</v>
      </c>
      <c r="M547" s="8">
        <v>1287.08</v>
      </c>
      <c r="N547" s="8">
        <v>1287.08</v>
      </c>
      <c r="O547" s="8">
        <v>4715.79</v>
      </c>
      <c r="P547" s="8">
        <v>1287.08</v>
      </c>
      <c r="Q547" s="7"/>
      <c r="R547" s="7"/>
      <c r="S547" s="7"/>
      <c r="T547" s="7"/>
      <c r="U547" s="139">
        <f t="shared" si="40"/>
        <v>13126.14</v>
      </c>
      <c r="V547" s="38"/>
      <c r="W547" s="127" t="str">
        <f t="shared" si="41"/>
        <v>164004925921</v>
      </c>
      <c r="X547" s="132">
        <f>VLOOKUP(W547,Factors!$F$4:$H$6200,3,FALSE)</f>
        <v>0.10960000000000003</v>
      </c>
      <c r="Y547" s="127" t="str">
        <f>VLOOKUP(W547,Factors!$F$4:$H$6200,2,FALSE)</f>
        <v>3-factor</v>
      </c>
      <c r="Z547" s="129">
        <f t="shared" si="42"/>
        <v>1438.6249440000004</v>
      </c>
      <c r="AA547" s="129">
        <f t="shared" si="43"/>
        <v>11687.515055999998</v>
      </c>
      <c r="AB547" s="129">
        <f t="shared" si="44"/>
        <v>13126.14</v>
      </c>
      <c r="AC547" s="134"/>
      <c r="AD547" s="134"/>
      <c r="AE547" s="134"/>
      <c r="AF547" s="134"/>
      <c r="AG547" s="134"/>
      <c r="AH547" s="134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/>
      <c r="AU547" s="134"/>
      <c r="AV547" s="134"/>
      <c r="AW547" s="134"/>
      <c r="AX547" s="134"/>
      <c r="AY547" s="134"/>
      <c r="AZ547" s="134"/>
      <c r="BA547" s="134"/>
      <c r="BB547" s="134"/>
      <c r="BC547" s="134"/>
      <c r="BD547" s="134"/>
      <c r="BE547" s="134"/>
      <c r="BF547" s="134"/>
      <c r="BG547" s="134"/>
      <c r="BH547" s="134"/>
      <c r="BI547" s="134"/>
      <c r="BJ547" s="134"/>
    </row>
    <row r="548" spans="1:62" s="126" customFormat="1" ht="15.75" thickBot="1" x14ac:dyDescent="0.3">
      <c r="A548" s="141" t="s">
        <v>943</v>
      </c>
      <c r="B548" s="4" t="s">
        <v>1022</v>
      </c>
      <c r="C548" s="4" t="s">
        <v>1023</v>
      </c>
      <c r="D548" s="4" t="s">
        <v>1029</v>
      </c>
      <c r="E548" s="4" t="s">
        <v>1030</v>
      </c>
      <c r="F548" s="4" t="s">
        <v>118</v>
      </c>
      <c r="G548" s="4" t="s">
        <v>119</v>
      </c>
      <c r="H548" s="4" t="s">
        <v>1031</v>
      </c>
      <c r="I548" s="11"/>
      <c r="J548" s="10">
        <v>386.75</v>
      </c>
      <c r="K548" s="14">
        <v>0</v>
      </c>
      <c r="L548" s="11"/>
      <c r="M548" s="11"/>
      <c r="N548" s="11"/>
      <c r="O548" s="11"/>
      <c r="P548" s="11"/>
      <c r="Q548" s="11"/>
      <c r="R548" s="11"/>
      <c r="S548" s="11"/>
      <c r="T548" s="11"/>
      <c r="U548" s="139">
        <f t="shared" si="40"/>
        <v>386.75</v>
      </c>
      <c r="V548" s="38"/>
      <c r="W548" s="127" t="str">
        <f t="shared" si="41"/>
        <v>164004930921</v>
      </c>
      <c r="X548" s="132">
        <f>VLOOKUP(W548,Factors!$F$4:$H$6200,3,FALSE)</f>
        <v>0.10960000000000003</v>
      </c>
      <c r="Y548" s="127" t="str">
        <f>VLOOKUP(W548,Factors!$F$4:$H$6200,2,FALSE)</f>
        <v>3-factor</v>
      </c>
      <c r="Z548" s="129">
        <f t="shared" si="42"/>
        <v>42.387800000000013</v>
      </c>
      <c r="AA548" s="129">
        <f t="shared" si="43"/>
        <v>344.36219999999997</v>
      </c>
      <c r="AB548" s="129">
        <f t="shared" si="44"/>
        <v>386.75</v>
      </c>
      <c r="AC548" s="134"/>
      <c r="AD548" s="134"/>
      <c r="AE548" s="134"/>
      <c r="AF548" s="134"/>
      <c r="AG548" s="134"/>
      <c r="AH548" s="134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  <c r="AX548" s="134"/>
      <c r="AY548" s="134"/>
      <c r="AZ548" s="134"/>
      <c r="BA548" s="134"/>
      <c r="BB548" s="134"/>
      <c r="BC548" s="134"/>
      <c r="BD548" s="134"/>
      <c r="BE548" s="134"/>
      <c r="BF548" s="134"/>
      <c r="BG548" s="134"/>
      <c r="BH548" s="134"/>
      <c r="BI548" s="134"/>
      <c r="BJ548" s="134"/>
    </row>
    <row r="549" spans="1:62" s="126" customFormat="1" ht="15.75" thickBot="1" x14ac:dyDescent="0.3">
      <c r="A549" s="141" t="s">
        <v>943</v>
      </c>
      <c r="B549" s="4" t="s">
        <v>1022</v>
      </c>
      <c r="C549" s="4" t="s">
        <v>1023</v>
      </c>
      <c r="D549" s="4" t="s">
        <v>1029</v>
      </c>
      <c r="E549" s="4" t="s">
        <v>1030</v>
      </c>
      <c r="F549" s="4" t="s">
        <v>120</v>
      </c>
      <c r="G549" s="4" t="s">
        <v>121</v>
      </c>
      <c r="H549" s="4" t="s">
        <v>1031</v>
      </c>
      <c r="I549" s="8">
        <v>26579.5</v>
      </c>
      <c r="J549" s="8">
        <v>23753.439999999999</v>
      </c>
      <c r="K549" s="8">
        <v>26363.7</v>
      </c>
      <c r="L549" s="8">
        <v>26438.42</v>
      </c>
      <c r="M549" s="8">
        <v>25496.02</v>
      </c>
      <c r="N549" s="8">
        <v>28472.09</v>
      </c>
      <c r="O549" s="8">
        <v>30121.54</v>
      </c>
      <c r="P549" s="8">
        <v>22911.119999999999</v>
      </c>
      <c r="Q549" s="8">
        <v>20805.23</v>
      </c>
      <c r="R549" s="8">
        <v>18015.759999999998</v>
      </c>
      <c r="S549" s="8">
        <v>15815.04</v>
      </c>
      <c r="T549" s="8">
        <v>15452.81</v>
      </c>
      <c r="U549" s="139">
        <f t="shared" si="40"/>
        <v>280224.67000000004</v>
      </c>
      <c r="V549" s="38"/>
      <c r="W549" s="127" t="str">
        <f t="shared" si="41"/>
        <v>164004930921</v>
      </c>
      <c r="X549" s="132">
        <f>VLOOKUP(W549,Factors!$F$4:$H$6200,3,FALSE)</f>
        <v>0.10960000000000003</v>
      </c>
      <c r="Y549" s="127" t="str">
        <f>VLOOKUP(W549,Factors!$F$4:$H$6200,2,FALSE)</f>
        <v>3-factor</v>
      </c>
      <c r="Z549" s="129">
        <f t="shared" si="42"/>
        <v>30712.623832000012</v>
      </c>
      <c r="AA549" s="129">
        <f t="shared" si="43"/>
        <v>249512.04616800003</v>
      </c>
      <c r="AB549" s="129">
        <f t="shared" si="44"/>
        <v>280224.67000000004</v>
      </c>
      <c r="AC549" s="134"/>
      <c r="AD549" s="134"/>
      <c r="AE549" s="134"/>
      <c r="AF549" s="134"/>
      <c r="AG549" s="134"/>
      <c r="AH549" s="134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  <c r="AX549" s="134"/>
      <c r="AY549" s="134"/>
      <c r="AZ549" s="134"/>
      <c r="BA549" s="134"/>
      <c r="BB549" s="134"/>
      <c r="BC549" s="134"/>
      <c r="BD549" s="134"/>
      <c r="BE549" s="134"/>
      <c r="BF549" s="134"/>
      <c r="BG549" s="134"/>
      <c r="BH549" s="134"/>
      <c r="BI549" s="134"/>
      <c r="BJ549" s="134"/>
    </row>
    <row r="550" spans="1:62" s="126" customFormat="1" ht="15.75" thickBot="1" x14ac:dyDescent="0.3">
      <c r="A550" s="141" t="s">
        <v>943</v>
      </c>
      <c r="B550" s="4" t="s">
        <v>1022</v>
      </c>
      <c r="C550" s="4" t="s">
        <v>1023</v>
      </c>
      <c r="D550" s="4" t="s">
        <v>1029</v>
      </c>
      <c r="E550" s="4" t="s">
        <v>1030</v>
      </c>
      <c r="F550" s="4" t="s">
        <v>122</v>
      </c>
      <c r="G550" s="4" t="s">
        <v>123</v>
      </c>
      <c r="H550" s="4" t="s">
        <v>1031</v>
      </c>
      <c r="I550" s="10">
        <v>452.52</v>
      </c>
      <c r="J550" s="10">
        <v>699.03</v>
      </c>
      <c r="K550" s="10">
        <v>971.52</v>
      </c>
      <c r="L550" s="10">
        <v>1195.55</v>
      </c>
      <c r="M550" s="10">
        <v>1412.35</v>
      </c>
      <c r="N550" s="10">
        <v>1281.8</v>
      </c>
      <c r="O550" s="10">
        <v>428.74</v>
      </c>
      <c r="P550" s="10">
        <v>691.96</v>
      </c>
      <c r="Q550" s="10">
        <v>336.33</v>
      </c>
      <c r="R550" s="10">
        <v>247.24</v>
      </c>
      <c r="S550" s="10">
        <v>113.79</v>
      </c>
      <c r="T550" s="10">
        <v>132.63999999999999</v>
      </c>
      <c r="U550" s="139">
        <f t="shared" si="40"/>
        <v>7963.4699999999993</v>
      </c>
      <c r="V550" s="38"/>
      <c r="W550" s="127" t="str">
        <f t="shared" si="41"/>
        <v>164004930921</v>
      </c>
      <c r="X550" s="132">
        <f>VLOOKUP(W550,Factors!$F$4:$H$6200,3,FALSE)</f>
        <v>0.10960000000000003</v>
      </c>
      <c r="Y550" s="127" t="str">
        <f>VLOOKUP(W550,Factors!$F$4:$H$6200,2,FALSE)</f>
        <v>3-factor</v>
      </c>
      <c r="Z550" s="129">
        <f t="shared" si="42"/>
        <v>872.79631200000017</v>
      </c>
      <c r="AA550" s="129">
        <f t="shared" si="43"/>
        <v>7090.6736879999989</v>
      </c>
      <c r="AB550" s="129">
        <f t="shared" si="44"/>
        <v>7963.4699999999993</v>
      </c>
      <c r="AC550" s="134"/>
      <c r="AD550" s="134"/>
      <c r="AE550" s="134"/>
      <c r="AF550" s="134"/>
      <c r="AG550" s="134"/>
      <c r="AH550" s="134"/>
      <c r="AI550" s="134"/>
      <c r="AJ550" s="134"/>
      <c r="AK550" s="134"/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4"/>
      <c r="AV550" s="134"/>
      <c r="AW550" s="134"/>
      <c r="AX550" s="134"/>
      <c r="AY550" s="134"/>
      <c r="AZ550" s="134"/>
      <c r="BA550" s="134"/>
      <c r="BB550" s="134"/>
      <c r="BC550" s="134"/>
      <c r="BD550" s="134"/>
      <c r="BE550" s="134"/>
      <c r="BF550" s="134"/>
      <c r="BG550" s="134"/>
      <c r="BH550" s="134"/>
      <c r="BI550" s="134"/>
      <c r="BJ550" s="134"/>
    </row>
    <row r="551" spans="1:62" s="126" customFormat="1" ht="15.75" thickBot="1" x14ac:dyDescent="0.3">
      <c r="A551" s="141" t="s">
        <v>943</v>
      </c>
      <c r="B551" s="4" t="s">
        <v>1022</v>
      </c>
      <c r="C551" s="4" t="s">
        <v>1023</v>
      </c>
      <c r="D551" s="4" t="s">
        <v>1029</v>
      </c>
      <c r="E551" s="4" t="s">
        <v>1030</v>
      </c>
      <c r="F551" s="4" t="s">
        <v>231</v>
      </c>
      <c r="G551" s="4" t="s">
        <v>232</v>
      </c>
      <c r="H551" s="4" t="s">
        <v>1031</v>
      </c>
      <c r="I551" s="8">
        <v>1607.98</v>
      </c>
      <c r="J551" s="8">
        <v>1709.58</v>
      </c>
      <c r="K551" s="8">
        <v>1712.31</v>
      </c>
      <c r="L551" s="8">
        <v>1940.93</v>
      </c>
      <c r="M551" s="8">
        <v>1752.66</v>
      </c>
      <c r="N551" s="8">
        <v>1963.35</v>
      </c>
      <c r="O551" s="8">
        <v>1892.51</v>
      </c>
      <c r="P551" s="8">
        <v>1833.35</v>
      </c>
      <c r="Q551" s="8">
        <v>1864.56</v>
      </c>
      <c r="R551" s="8">
        <v>1919.4</v>
      </c>
      <c r="S551" s="8">
        <v>2097.63</v>
      </c>
      <c r="T551" s="8">
        <v>1434.98</v>
      </c>
      <c r="U551" s="139">
        <f t="shared" si="40"/>
        <v>21729.24</v>
      </c>
      <c r="V551" s="38"/>
      <c r="W551" s="127" t="str">
        <f t="shared" si="41"/>
        <v>164004930921</v>
      </c>
      <c r="X551" s="132">
        <f>VLOOKUP(W551,Factors!$F$4:$H$6200,3,FALSE)</f>
        <v>0.10960000000000003</v>
      </c>
      <c r="Y551" s="127" t="str">
        <f>VLOOKUP(W551,Factors!$F$4:$H$6200,2,FALSE)</f>
        <v>3-factor</v>
      </c>
      <c r="Z551" s="129">
        <f t="shared" si="42"/>
        <v>2381.5247040000008</v>
      </c>
      <c r="AA551" s="129">
        <f t="shared" si="43"/>
        <v>19347.715296000002</v>
      </c>
      <c r="AB551" s="129">
        <f t="shared" si="44"/>
        <v>21729.24</v>
      </c>
      <c r="AC551" s="134"/>
      <c r="AD551" s="134"/>
      <c r="AE551" s="134"/>
      <c r="AF551" s="134"/>
      <c r="AG551" s="134"/>
      <c r="AH551" s="134"/>
      <c r="AI551" s="134"/>
      <c r="AJ551" s="134"/>
      <c r="AK551" s="134"/>
      <c r="AL551" s="134"/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  <c r="AX551" s="134"/>
      <c r="AY551" s="134"/>
      <c r="AZ551" s="134"/>
      <c r="BA551" s="134"/>
      <c r="BB551" s="134"/>
      <c r="BC551" s="134"/>
      <c r="BD551" s="134"/>
      <c r="BE551" s="134"/>
      <c r="BF551" s="134"/>
      <c r="BG551" s="134"/>
      <c r="BH551" s="134"/>
      <c r="BI551" s="134"/>
      <c r="BJ551" s="134"/>
    </row>
    <row r="552" spans="1:62" s="126" customFormat="1" ht="15.75" thickBot="1" x14ac:dyDescent="0.3">
      <c r="A552" s="141" t="s">
        <v>943</v>
      </c>
      <c r="B552" s="4" t="s">
        <v>1022</v>
      </c>
      <c r="C552" s="4" t="s">
        <v>1023</v>
      </c>
      <c r="D552" s="4" t="s">
        <v>1029</v>
      </c>
      <c r="E552" s="4" t="s">
        <v>1030</v>
      </c>
      <c r="F552" s="4" t="s">
        <v>112</v>
      </c>
      <c r="G552" s="4" t="s">
        <v>113</v>
      </c>
      <c r="H552" s="4" t="s">
        <v>1031</v>
      </c>
      <c r="I552" s="10">
        <v>4283.21</v>
      </c>
      <c r="J552" s="10">
        <v>3979.32</v>
      </c>
      <c r="K552" s="10">
        <v>4304.0600000000004</v>
      </c>
      <c r="L552" s="10">
        <v>4515.08</v>
      </c>
      <c r="M552" s="10">
        <v>3959.77</v>
      </c>
      <c r="N552" s="10">
        <v>4459.6400000000003</v>
      </c>
      <c r="O552" s="10">
        <v>4427.76</v>
      </c>
      <c r="P552" s="10">
        <v>3588.77</v>
      </c>
      <c r="Q552" s="10">
        <v>3488.02</v>
      </c>
      <c r="R552" s="10">
        <v>3437.17</v>
      </c>
      <c r="S552" s="10">
        <v>2681.8</v>
      </c>
      <c r="T552" s="10">
        <v>2706.49</v>
      </c>
      <c r="U552" s="139">
        <f t="shared" si="40"/>
        <v>45831.089999999989</v>
      </c>
      <c r="V552" s="38"/>
      <c r="W552" s="127" t="str">
        <f t="shared" si="41"/>
        <v>164004930921</v>
      </c>
      <c r="X552" s="132">
        <f>VLOOKUP(W552,Factors!$F$4:$H$6200,3,FALSE)</f>
        <v>0.10960000000000003</v>
      </c>
      <c r="Y552" s="127" t="str">
        <f>VLOOKUP(W552,Factors!$F$4:$H$6200,2,FALSE)</f>
        <v>3-factor</v>
      </c>
      <c r="Z552" s="129">
        <f t="shared" si="42"/>
        <v>5023.0874640000002</v>
      </c>
      <c r="AA552" s="129">
        <f t="shared" si="43"/>
        <v>40808.002535999985</v>
      </c>
      <c r="AB552" s="129">
        <f t="shared" si="44"/>
        <v>45831.089999999982</v>
      </c>
      <c r="AC552" s="134"/>
      <c r="AD552" s="134"/>
      <c r="AE552" s="134"/>
      <c r="AF552" s="134"/>
      <c r="AG552" s="134"/>
      <c r="AH552" s="134"/>
      <c r="AI552" s="134"/>
      <c r="AJ552" s="134"/>
      <c r="AK552" s="134"/>
      <c r="AL552" s="134"/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  <c r="AX552" s="134"/>
      <c r="AY552" s="134"/>
      <c r="AZ552" s="134"/>
      <c r="BA552" s="134"/>
      <c r="BB552" s="134"/>
      <c r="BC552" s="134"/>
      <c r="BD552" s="134"/>
      <c r="BE552" s="134"/>
      <c r="BF552" s="134"/>
      <c r="BG552" s="134"/>
      <c r="BH552" s="134"/>
      <c r="BI552" s="134"/>
      <c r="BJ552" s="134"/>
    </row>
    <row r="553" spans="1:62" s="126" customFormat="1" ht="15.75" thickBot="1" x14ac:dyDescent="0.3">
      <c r="A553" s="141" t="s">
        <v>943</v>
      </c>
      <c r="B553" s="4" t="s">
        <v>1022</v>
      </c>
      <c r="C553" s="4" t="s">
        <v>1023</v>
      </c>
      <c r="D553" s="4" t="s">
        <v>1029</v>
      </c>
      <c r="E553" s="4" t="s">
        <v>1030</v>
      </c>
      <c r="F553" s="4" t="s">
        <v>70</v>
      </c>
      <c r="G553" s="4" t="s">
        <v>71</v>
      </c>
      <c r="H553" s="4" t="s">
        <v>1031</v>
      </c>
      <c r="I553" s="10">
        <v>585.39</v>
      </c>
      <c r="J553" s="11"/>
      <c r="K553" s="10">
        <v>189.77</v>
      </c>
      <c r="L553" s="10">
        <v>805.42</v>
      </c>
      <c r="M553" s="11"/>
      <c r="N553" s="11"/>
      <c r="O553" s="10">
        <v>450.99</v>
      </c>
      <c r="P553" s="10">
        <v>67.180000000000007</v>
      </c>
      <c r="Q553" s="10">
        <v>245.99</v>
      </c>
      <c r="R553" s="10">
        <v>60.99</v>
      </c>
      <c r="S553" s="10">
        <v>56</v>
      </c>
      <c r="T553" s="10">
        <v>43.15</v>
      </c>
      <c r="U553" s="139">
        <f t="shared" si="40"/>
        <v>2504.8799999999997</v>
      </c>
      <c r="V553" s="38"/>
      <c r="W553" s="127" t="str">
        <f t="shared" si="41"/>
        <v>164004930921</v>
      </c>
      <c r="X553" s="132">
        <f>VLOOKUP(W553,Factors!$F$4:$H$6200,3,FALSE)</f>
        <v>0.10960000000000003</v>
      </c>
      <c r="Y553" s="127" t="str">
        <f>VLOOKUP(W553,Factors!$F$4:$H$6200,2,FALSE)</f>
        <v>3-factor</v>
      </c>
      <c r="Z553" s="129">
        <f t="shared" si="42"/>
        <v>274.53484800000001</v>
      </c>
      <c r="AA553" s="129">
        <f t="shared" si="43"/>
        <v>2230.3451519999999</v>
      </c>
      <c r="AB553" s="129">
        <f t="shared" si="44"/>
        <v>2504.88</v>
      </c>
      <c r="AC553" s="134"/>
      <c r="AD553" s="134"/>
      <c r="AE553" s="134"/>
      <c r="AF553" s="134"/>
      <c r="AG553" s="134"/>
      <c r="AH553" s="134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  <c r="AX553" s="134"/>
      <c r="AY553" s="134"/>
      <c r="AZ553" s="134"/>
      <c r="BA553" s="134"/>
      <c r="BB553" s="134"/>
      <c r="BC553" s="134"/>
      <c r="BD553" s="134"/>
      <c r="BE553" s="134"/>
      <c r="BF553" s="134"/>
      <c r="BG553" s="134"/>
      <c r="BH553" s="134"/>
      <c r="BI553" s="134"/>
      <c r="BJ553" s="134"/>
    </row>
    <row r="554" spans="1:62" s="126" customFormat="1" ht="15.75" thickBot="1" x14ac:dyDescent="0.3">
      <c r="A554" s="141" t="s">
        <v>943</v>
      </c>
      <c r="B554" s="4" t="s">
        <v>1022</v>
      </c>
      <c r="C554" s="4" t="s">
        <v>1023</v>
      </c>
      <c r="D554" s="4" t="s">
        <v>1029</v>
      </c>
      <c r="E554" s="4" t="s">
        <v>1030</v>
      </c>
      <c r="F554" s="4" t="s">
        <v>47</v>
      </c>
      <c r="G554" s="4" t="s">
        <v>48</v>
      </c>
      <c r="H554" s="4" t="s">
        <v>1031</v>
      </c>
      <c r="I554" s="8">
        <v>36.19</v>
      </c>
      <c r="J554" s="8">
        <v>18.52</v>
      </c>
      <c r="K554" s="8">
        <v>57.8</v>
      </c>
      <c r="L554" s="8">
        <v>38.76</v>
      </c>
      <c r="M554" s="7"/>
      <c r="N554" s="8">
        <v>48.36</v>
      </c>
      <c r="O554" s="7"/>
      <c r="P554" s="7"/>
      <c r="Q554" s="7"/>
      <c r="R554" s="7"/>
      <c r="S554" s="7"/>
      <c r="T554" s="7"/>
      <c r="U554" s="139">
        <f t="shared" si="40"/>
        <v>199.63</v>
      </c>
      <c r="V554" s="38"/>
      <c r="W554" s="127" t="str">
        <f t="shared" si="41"/>
        <v>164004930921</v>
      </c>
      <c r="X554" s="132">
        <f>VLOOKUP(W554,Factors!$F$4:$H$6200,3,FALSE)</f>
        <v>0.10960000000000003</v>
      </c>
      <c r="Y554" s="127" t="str">
        <f>VLOOKUP(W554,Factors!$F$4:$H$6200,2,FALSE)</f>
        <v>3-factor</v>
      </c>
      <c r="Z554" s="129">
        <f t="shared" si="42"/>
        <v>21.879448000000007</v>
      </c>
      <c r="AA554" s="129">
        <f t="shared" si="43"/>
        <v>177.750552</v>
      </c>
      <c r="AB554" s="129">
        <f t="shared" si="44"/>
        <v>199.63</v>
      </c>
      <c r="AC554" s="134"/>
      <c r="AD554" s="134"/>
      <c r="AE554" s="134"/>
      <c r="AF554" s="134"/>
      <c r="AG554" s="134"/>
      <c r="AH554" s="134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  <c r="AX554" s="134"/>
      <c r="AY554" s="134"/>
      <c r="AZ554" s="134"/>
      <c r="BA554" s="134"/>
      <c r="BB554" s="134"/>
      <c r="BC554" s="134"/>
      <c r="BD554" s="134"/>
      <c r="BE554" s="134"/>
      <c r="BF554" s="134"/>
      <c r="BG554" s="134"/>
      <c r="BH554" s="134"/>
      <c r="BI554" s="134"/>
      <c r="BJ554" s="134"/>
    </row>
    <row r="555" spans="1:62" s="126" customFormat="1" ht="15.75" thickBot="1" x14ac:dyDescent="0.3">
      <c r="A555" s="141" t="s">
        <v>943</v>
      </c>
      <c r="B555" s="4" t="s">
        <v>1022</v>
      </c>
      <c r="C555" s="4" t="s">
        <v>1023</v>
      </c>
      <c r="D555" s="4" t="s">
        <v>1029</v>
      </c>
      <c r="E555" s="4" t="s">
        <v>1030</v>
      </c>
      <c r="F555" s="4" t="s">
        <v>94</v>
      </c>
      <c r="G555" s="4" t="s">
        <v>95</v>
      </c>
      <c r="H555" s="4" t="s">
        <v>1031</v>
      </c>
      <c r="I555" s="11"/>
      <c r="J555" s="11"/>
      <c r="K555" s="10">
        <v>1715.86</v>
      </c>
      <c r="L555" s="11"/>
      <c r="M555" s="11"/>
      <c r="N555" s="10">
        <v>2238</v>
      </c>
      <c r="O555" s="11"/>
      <c r="P555" s="11"/>
      <c r="Q555" s="11"/>
      <c r="R555" s="11"/>
      <c r="S555" s="11"/>
      <c r="T555" s="10">
        <v>6141</v>
      </c>
      <c r="U555" s="139">
        <f t="shared" si="40"/>
        <v>10094.86</v>
      </c>
      <c r="V555" s="38"/>
      <c r="W555" s="127" t="str">
        <f t="shared" si="41"/>
        <v>164004930921</v>
      </c>
      <c r="X555" s="132">
        <f>VLOOKUP(W555,Factors!$F$4:$H$6200,3,FALSE)</f>
        <v>0.10960000000000003</v>
      </c>
      <c r="Y555" s="127" t="str">
        <f>VLOOKUP(W555,Factors!$F$4:$H$6200,2,FALSE)</f>
        <v>3-factor</v>
      </c>
      <c r="Z555" s="129">
        <f t="shared" si="42"/>
        <v>1106.3966560000003</v>
      </c>
      <c r="AA555" s="129">
        <f t="shared" si="43"/>
        <v>8988.4633439999998</v>
      </c>
      <c r="AB555" s="129">
        <f t="shared" si="44"/>
        <v>10094.86</v>
      </c>
      <c r="AC555" s="134"/>
      <c r="AD555" s="134"/>
      <c r="AE555" s="134"/>
      <c r="AF555" s="134"/>
      <c r="AG555" s="134"/>
      <c r="AH555" s="134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  <c r="AX555" s="134"/>
      <c r="AY555" s="134"/>
      <c r="AZ555" s="134"/>
      <c r="BA555" s="134"/>
      <c r="BB555" s="134"/>
      <c r="BC555" s="134"/>
      <c r="BD555" s="134"/>
      <c r="BE555" s="134"/>
      <c r="BF555" s="134"/>
      <c r="BG555" s="134"/>
      <c r="BH555" s="134"/>
      <c r="BI555" s="134"/>
      <c r="BJ555" s="134"/>
    </row>
    <row r="556" spans="1:62" s="126" customFormat="1" ht="15.75" thickBot="1" x14ac:dyDescent="0.3">
      <c r="A556" s="141" t="s">
        <v>943</v>
      </c>
      <c r="B556" s="4" t="s">
        <v>1022</v>
      </c>
      <c r="C556" s="4" t="s">
        <v>1023</v>
      </c>
      <c r="D556" s="4" t="s">
        <v>1029</v>
      </c>
      <c r="E556" s="4" t="s">
        <v>1030</v>
      </c>
      <c r="F556" s="4" t="s">
        <v>134</v>
      </c>
      <c r="G556" s="4" t="s">
        <v>135</v>
      </c>
      <c r="H556" s="4" t="s">
        <v>1031</v>
      </c>
      <c r="I556" s="7"/>
      <c r="J556" s="7"/>
      <c r="K556" s="7"/>
      <c r="L556" s="7"/>
      <c r="M556" s="7"/>
      <c r="N556" s="8">
        <v>325</v>
      </c>
      <c r="O556" s="7"/>
      <c r="P556" s="7"/>
      <c r="Q556" s="7"/>
      <c r="R556" s="7"/>
      <c r="S556" s="7"/>
      <c r="T556" s="7"/>
      <c r="U556" s="139">
        <f t="shared" si="40"/>
        <v>325</v>
      </c>
      <c r="V556" s="38"/>
      <c r="W556" s="127" t="str">
        <f t="shared" si="41"/>
        <v>164004930921</v>
      </c>
      <c r="X556" s="132">
        <f>VLOOKUP(W556,Factors!$F$4:$H$6200,3,FALSE)</f>
        <v>0.10960000000000003</v>
      </c>
      <c r="Y556" s="127" t="str">
        <f>VLOOKUP(W556,Factors!$F$4:$H$6200,2,FALSE)</f>
        <v>3-factor</v>
      </c>
      <c r="Z556" s="129">
        <f t="shared" si="42"/>
        <v>35.620000000000012</v>
      </c>
      <c r="AA556" s="129">
        <f t="shared" si="43"/>
        <v>289.38</v>
      </c>
      <c r="AB556" s="129">
        <f t="shared" si="44"/>
        <v>325</v>
      </c>
      <c r="AC556" s="134"/>
      <c r="AD556" s="134"/>
      <c r="AE556" s="134"/>
      <c r="AF556" s="134"/>
      <c r="AG556" s="134"/>
      <c r="AH556" s="134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  <c r="AX556" s="134"/>
      <c r="AY556" s="134"/>
      <c r="AZ556" s="134"/>
      <c r="BA556" s="134"/>
      <c r="BB556" s="134"/>
      <c r="BC556" s="134"/>
      <c r="BD556" s="134"/>
      <c r="BE556" s="134"/>
      <c r="BF556" s="134"/>
      <c r="BG556" s="134"/>
      <c r="BH556" s="134"/>
      <c r="BI556" s="134"/>
      <c r="BJ556" s="134"/>
    </row>
    <row r="557" spans="1:62" s="126" customFormat="1" ht="15.75" thickBot="1" x14ac:dyDescent="0.3">
      <c r="A557" s="141" t="s">
        <v>943</v>
      </c>
      <c r="B557" s="4" t="s">
        <v>1022</v>
      </c>
      <c r="C557" s="4" t="s">
        <v>1023</v>
      </c>
      <c r="D557" s="4" t="s">
        <v>1029</v>
      </c>
      <c r="E557" s="4" t="s">
        <v>1030</v>
      </c>
      <c r="F557" s="4" t="s">
        <v>310</v>
      </c>
      <c r="G557" s="4" t="s">
        <v>311</v>
      </c>
      <c r="H557" s="4" t="s">
        <v>1031</v>
      </c>
      <c r="I557" s="11"/>
      <c r="J557" s="11"/>
      <c r="K557" s="10">
        <v>750.21</v>
      </c>
      <c r="L557" s="11"/>
      <c r="M557" s="11"/>
      <c r="N557" s="11"/>
      <c r="O557" s="11"/>
      <c r="P557" s="11"/>
      <c r="Q557" s="11"/>
      <c r="R557" s="11"/>
      <c r="S557" s="11"/>
      <c r="T557" s="11"/>
      <c r="U557" s="139">
        <f t="shared" si="40"/>
        <v>750.21</v>
      </c>
      <c r="V557" s="38"/>
      <c r="W557" s="127" t="str">
        <f t="shared" si="41"/>
        <v>164004930921</v>
      </c>
      <c r="X557" s="132">
        <f>VLOOKUP(W557,Factors!$F$4:$H$6200,3,FALSE)</f>
        <v>0.10960000000000003</v>
      </c>
      <c r="Y557" s="127" t="str">
        <f>VLOOKUP(W557,Factors!$F$4:$H$6200,2,FALSE)</f>
        <v>3-factor</v>
      </c>
      <c r="Z557" s="129">
        <f t="shared" si="42"/>
        <v>82.22301600000003</v>
      </c>
      <c r="AA557" s="129">
        <f t="shared" si="43"/>
        <v>667.98698400000001</v>
      </c>
      <c r="AB557" s="129">
        <f t="shared" si="44"/>
        <v>750.21</v>
      </c>
      <c r="AC557" s="134"/>
      <c r="AD557" s="134"/>
      <c r="AE557" s="134"/>
      <c r="AF557" s="134"/>
      <c r="AG557" s="134"/>
      <c r="AH557" s="134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  <c r="AX557" s="134"/>
      <c r="AY557" s="134"/>
      <c r="AZ557" s="134"/>
      <c r="BA557" s="134"/>
      <c r="BB557" s="134"/>
      <c r="BC557" s="134"/>
      <c r="BD557" s="134"/>
      <c r="BE557" s="134"/>
      <c r="BF557" s="134"/>
      <c r="BG557" s="134"/>
      <c r="BH557" s="134"/>
      <c r="BI557" s="134"/>
      <c r="BJ557" s="134"/>
    </row>
    <row r="558" spans="1:62" s="126" customFormat="1" ht="15.75" thickBot="1" x14ac:dyDescent="0.3">
      <c r="A558" s="141" t="s">
        <v>943</v>
      </c>
      <c r="B558" s="4" t="s">
        <v>1022</v>
      </c>
      <c r="C558" s="4" t="s">
        <v>1023</v>
      </c>
      <c r="D558" s="4" t="s">
        <v>1029</v>
      </c>
      <c r="E558" s="4" t="s">
        <v>1030</v>
      </c>
      <c r="F558" s="4" t="s">
        <v>98</v>
      </c>
      <c r="G558" s="4" t="s">
        <v>99</v>
      </c>
      <c r="H558" s="4" t="s">
        <v>1031</v>
      </c>
      <c r="I558" s="11"/>
      <c r="J558" s="11"/>
      <c r="K558" s="11"/>
      <c r="L558" s="11"/>
      <c r="M558" s="11"/>
      <c r="N558" s="11"/>
      <c r="O558" s="11"/>
      <c r="P558" s="11"/>
      <c r="Q558" s="11"/>
      <c r="R558" s="10">
        <v>902.05</v>
      </c>
      <c r="S558" s="10">
        <v>-606.83000000000004</v>
      </c>
      <c r="T558" s="10">
        <v>599.78</v>
      </c>
      <c r="U558" s="139">
        <f t="shared" si="40"/>
        <v>894.99999999999989</v>
      </c>
      <c r="V558" s="38"/>
      <c r="W558" s="127" t="str">
        <f t="shared" si="41"/>
        <v>164004930921</v>
      </c>
      <c r="X558" s="132">
        <f>VLOOKUP(W558,Factors!$F$4:$H$6200,3,FALSE)</f>
        <v>0.10960000000000003</v>
      </c>
      <c r="Y558" s="127" t="str">
        <f>VLOOKUP(W558,Factors!$F$4:$H$6200,2,FALSE)</f>
        <v>3-factor</v>
      </c>
      <c r="Z558" s="129">
        <f t="shared" si="42"/>
        <v>98.092000000000013</v>
      </c>
      <c r="AA558" s="129">
        <f t="shared" si="43"/>
        <v>796.9079999999999</v>
      </c>
      <c r="AB558" s="129">
        <f t="shared" si="44"/>
        <v>894.99999999999989</v>
      </c>
      <c r="AC558" s="134"/>
      <c r="AD558" s="134"/>
      <c r="AE558" s="134"/>
      <c r="AF558" s="134"/>
      <c r="AG558" s="134"/>
      <c r="AH558" s="134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  <c r="BD558" s="134"/>
      <c r="BE558" s="134"/>
      <c r="BF558" s="134"/>
      <c r="BG558" s="134"/>
      <c r="BH558" s="134"/>
      <c r="BI558" s="134"/>
      <c r="BJ558" s="134"/>
    </row>
    <row r="559" spans="1:62" s="126" customFormat="1" ht="15.75" thickBot="1" x14ac:dyDescent="0.3">
      <c r="A559" s="141" t="s">
        <v>943</v>
      </c>
      <c r="B559" s="4" t="s">
        <v>1022</v>
      </c>
      <c r="C559" s="4" t="s">
        <v>1023</v>
      </c>
      <c r="D559" s="4" t="s">
        <v>1029</v>
      </c>
      <c r="E559" s="4" t="s">
        <v>1030</v>
      </c>
      <c r="F559" s="4" t="s">
        <v>146</v>
      </c>
      <c r="G559" s="4" t="s">
        <v>147</v>
      </c>
      <c r="H559" s="4" t="s">
        <v>1031</v>
      </c>
      <c r="I559" s="8">
        <v>378.08</v>
      </c>
      <c r="J559" s="8">
        <v>-308.49</v>
      </c>
      <c r="K559" s="8">
        <v>305.87</v>
      </c>
      <c r="L559" s="8">
        <v>-287.27999999999997</v>
      </c>
      <c r="M559" s="8">
        <v>1093.32</v>
      </c>
      <c r="N559" s="8">
        <v>-75.77</v>
      </c>
      <c r="O559" s="8">
        <v>139.66999999999999</v>
      </c>
      <c r="P559" s="8">
        <v>782.89</v>
      </c>
      <c r="Q559" s="8">
        <v>2581.1799999999998</v>
      </c>
      <c r="R559" s="7"/>
      <c r="S559" s="8">
        <v>843.28</v>
      </c>
      <c r="T559" s="8">
        <v>-42.87</v>
      </c>
      <c r="U559" s="139">
        <f t="shared" si="40"/>
        <v>5409.8799999999992</v>
      </c>
      <c r="V559" s="38"/>
      <c r="W559" s="127" t="str">
        <f t="shared" si="41"/>
        <v>164004930921</v>
      </c>
      <c r="X559" s="132">
        <f>VLOOKUP(W559,Factors!$F$4:$H$6200,3,FALSE)</f>
        <v>0.10960000000000003</v>
      </c>
      <c r="Y559" s="127" t="str">
        <f>VLOOKUP(W559,Factors!$F$4:$H$6200,2,FALSE)</f>
        <v>3-factor</v>
      </c>
      <c r="Z559" s="129">
        <f t="shared" si="42"/>
        <v>592.92284800000004</v>
      </c>
      <c r="AA559" s="129">
        <f t="shared" si="43"/>
        <v>4816.957151999999</v>
      </c>
      <c r="AB559" s="129">
        <f t="shared" si="44"/>
        <v>5409.8799999999992</v>
      </c>
      <c r="AC559" s="134"/>
      <c r="AD559" s="134"/>
      <c r="AE559" s="134"/>
      <c r="AF559" s="134"/>
      <c r="AG559" s="134"/>
      <c r="AH559" s="134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  <c r="AX559" s="134"/>
      <c r="AY559" s="134"/>
      <c r="AZ559" s="134"/>
      <c r="BA559" s="134"/>
      <c r="BB559" s="134"/>
      <c r="BC559" s="134"/>
      <c r="BD559" s="134"/>
      <c r="BE559" s="134"/>
      <c r="BF559" s="134"/>
      <c r="BG559" s="134"/>
      <c r="BH559" s="134"/>
      <c r="BI559" s="134"/>
      <c r="BJ559" s="134"/>
    </row>
    <row r="560" spans="1:62" s="126" customFormat="1" ht="15.75" thickBot="1" x14ac:dyDescent="0.3">
      <c r="A560" s="141" t="s">
        <v>943</v>
      </c>
      <c r="B560" s="4" t="s">
        <v>1022</v>
      </c>
      <c r="C560" s="4" t="s">
        <v>1023</v>
      </c>
      <c r="D560" s="4" t="s">
        <v>1029</v>
      </c>
      <c r="E560" s="4" t="s">
        <v>1030</v>
      </c>
      <c r="F560" s="4" t="s">
        <v>102</v>
      </c>
      <c r="G560" s="4" t="s">
        <v>103</v>
      </c>
      <c r="H560" s="4" t="s">
        <v>1031</v>
      </c>
      <c r="I560" s="11"/>
      <c r="J560" s="11"/>
      <c r="K560" s="11"/>
      <c r="L560" s="11"/>
      <c r="M560" s="11"/>
      <c r="N560" s="10">
        <v>75.319999999999993</v>
      </c>
      <c r="O560" s="11"/>
      <c r="P560" s="11"/>
      <c r="Q560" s="10">
        <v>252.88</v>
      </c>
      <c r="R560" s="11"/>
      <c r="S560" s="11"/>
      <c r="T560" s="10">
        <v>22.55</v>
      </c>
      <c r="U560" s="139">
        <f t="shared" si="40"/>
        <v>350.75</v>
      </c>
      <c r="V560" s="38"/>
      <c r="W560" s="127" t="str">
        <f t="shared" si="41"/>
        <v>164004930921</v>
      </c>
      <c r="X560" s="132">
        <f>VLOOKUP(W560,Factors!$F$4:$H$6200,3,FALSE)</f>
        <v>0.10960000000000003</v>
      </c>
      <c r="Y560" s="127" t="str">
        <f>VLOOKUP(W560,Factors!$F$4:$H$6200,2,FALSE)</f>
        <v>3-factor</v>
      </c>
      <c r="Z560" s="129">
        <f t="shared" si="42"/>
        <v>38.442200000000014</v>
      </c>
      <c r="AA560" s="129">
        <f t="shared" si="43"/>
        <v>312.30779999999999</v>
      </c>
      <c r="AB560" s="129">
        <f t="shared" si="44"/>
        <v>350.75</v>
      </c>
      <c r="AC560" s="134"/>
      <c r="AD560" s="134"/>
      <c r="AE560" s="134"/>
      <c r="AF560" s="134"/>
      <c r="AG560" s="134"/>
      <c r="AH560" s="134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  <c r="AX560" s="134"/>
      <c r="AY560" s="134"/>
      <c r="AZ560" s="134"/>
      <c r="BA560" s="134"/>
      <c r="BB560" s="134"/>
      <c r="BC560" s="134"/>
      <c r="BD560" s="134"/>
      <c r="BE560" s="134"/>
      <c r="BF560" s="134"/>
      <c r="BG560" s="134"/>
      <c r="BH560" s="134"/>
      <c r="BI560" s="134"/>
      <c r="BJ560" s="134"/>
    </row>
    <row r="561" spans="1:62" s="126" customFormat="1" ht="15.75" thickBot="1" x14ac:dyDescent="0.3">
      <c r="A561" s="141" t="s">
        <v>943</v>
      </c>
      <c r="B561" s="4" t="s">
        <v>1022</v>
      </c>
      <c r="C561" s="4" t="s">
        <v>1023</v>
      </c>
      <c r="D561" s="4" t="s">
        <v>1029</v>
      </c>
      <c r="E561" s="4" t="s">
        <v>1030</v>
      </c>
      <c r="F561" s="4" t="s">
        <v>445</v>
      </c>
      <c r="G561" s="4" t="s">
        <v>446</v>
      </c>
      <c r="H561" s="4" t="s">
        <v>1031</v>
      </c>
      <c r="I561" s="7"/>
      <c r="J561" s="7"/>
      <c r="K561" s="7"/>
      <c r="L561" s="7"/>
      <c r="M561" s="7"/>
      <c r="N561" s="7"/>
      <c r="O561" s="7"/>
      <c r="P561" s="7"/>
      <c r="Q561" s="8">
        <v>47333</v>
      </c>
      <c r="R561" s="8">
        <v>9102.11</v>
      </c>
      <c r="S561" s="8">
        <v>28350.58</v>
      </c>
      <c r="T561" s="8">
        <v>14345.02</v>
      </c>
      <c r="U561" s="139">
        <f t="shared" si="40"/>
        <v>99130.71</v>
      </c>
      <c r="V561" s="38"/>
      <c r="W561" s="127" t="str">
        <f t="shared" si="41"/>
        <v>164004930921</v>
      </c>
      <c r="X561" s="132">
        <f>VLOOKUP(W561,Factors!$F$4:$H$6200,3,FALSE)</f>
        <v>0.10960000000000003</v>
      </c>
      <c r="Y561" s="127" t="str">
        <f>VLOOKUP(W561,Factors!$F$4:$H$6200,2,FALSE)</f>
        <v>3-factor</v>
      </c>
      <c r="Z561" s="129">
        <f t="shared" si="42"/>
        <v>10864.725816000004</v>
      </c>
      <c r="AA561" s="129">
        <f t="shared" si="43"/>
        <v>88265.984184000001</v>
      </c>
      <c r="AB561" s="129">
        <f t="shared" si="44"/>
        <v>99130.71</v>
      </c>
      <c r="AC561" s="134"/>
      <c r="AD561" s="134"/>
      <c r="AE561" s="134"/>
      <c r="AF561" s="134"/>
      <c r="AG561" s="134"/>
      <c r="AH561" s="134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  <c r="AX561" s="134"/>
      <c r="AY561" s="134"/>
      <c r="AZ561" s="134"/>
      <c r="BA561" s="134"/>
      <c r="BB561" s="134"/>
      <c r="BC561" s="134"/>
      <c r="BD561" s="134"/>
      <c r="BE561" s="134"/>
      <c r="BF561" s="134"/>
      <c r="BG561" s="134"/>
      <c r="BH561" s="134"/>
      <c r="BI561" s="134"/>
      <c r="BJ561" s="134"/>
    </row>
    <row r="562" spans="1:62" s="126" customFormat="1" ht="15.75" thickBot="1" x14ac:dyDescent="0.3">
      <c r="A562" s="141" t="s">
        <v>943</v>
      </c>
      <c r="B562" s="4" t="s">
        <v>1022</v>
      </c>
      <c r="C562" s="4" t="s">
        <v>1023</v>
      </c>
      <c r="D562" s="4" t="s">
        <v>1029</v>
      </c>
      <c r="E562" s="4" t="s">
        <v>1030</v>
      </c>
      <c r="F562" s="4" t="s">
        <v>82</v>
      </c>
      <c r="G562" s="4" t="s">
        <v>83</v>
      </c>
      <c r="H562" s="4" t="s">
        <v>1031</v>
      </c>
      <c r="I562" s="11"/>
      <c r="J562" s="11"/>
      <c r="K562" s="11"/>
      <c r="L562" s="11"/>
      <c r="M562" s="11"/>
      <c r="N562" s="11"/>
      <c r="O562" s="11"/>
      <c r="P562" s="11"/>
      <c r="Q562" s="10">
        <v>5.5</v>
      </c>
      <c r="R562" s="11"/>
      <c r="S562" s="11"/>
      <c r="T562" s="11"/>
      <c r="U562" s="139">
        <f t="shared" si="40"/>
        <v>5.5</v>
      </c>
      <c r="V562" s="38"/>
      <c r="W562" s="127" t="str">
        <f t="shared" si="41"/>
        <v>164004930921</v>
      </c>
      <c r="X562" s="132">
        <f>VLOOKUP(W562,Factors!$F$4:$H$6200,3,FALSE)</f>
        <v>0.10960000000000003</v>
      </c>
      <c r="Y562" s="127" t="str">
        <f>VLOOKUP(W562,Factors!$F$4:$H$6200,2,FALSE)</f>
        <v>3-factor</v>
      </c>
      <c r="Z562" s="129">
        <f t="shared" si="42"/>
        <v>0.60280000000000022</v>
      </c>
      <c r="AA562" s="129">
        <f t="shared" si="43"/>
        <v>4.8971999999999998</v>
      </c>
      <c r="AB562" s="129">
        <f t="shared" si="44"/>
        <v>5.5</v>
      </c>
      <c r="AC562" s="134"/>
      <c r="AD562" s="134"/>
      <c r="AE562" s="134"/>
      <c r="AF562" s="134"/>
      <c r="AG562" s="134"/>
      <c r="AH562" s="134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  <c r="AX562" s="134"/>
      <c r="AY562" s="134"/>
      <c r="AZ562" s="134"/>
      <c r="BA562" s="134"/>
      <c r="BB562" s="134"/>
      <c r="BC562" s="134"/>
      <c r="BD562" s="134"/>
      <c r="BE562" s="134"/>
      <c r="BF562" s="134"/>
      <c r="BG562" s="134"/>
      <c r="BH562" s="134"/>
      <c r="BI562" s="134"/>
      <c r="BJ562" s="134"/>
    </row>
    <row r="563" spans="1:62" s="126" customFormat="1" ht="15.75" thickBot="1" x14ac:dyDescent="0.3">
      <c r="A563" s="141" t="s">
        <v>943</v>
      </c>
      <c r="B563" s="4" t="s">
        <v>1022</v>
      </c>
      <c r="C563" s="4" t="s">
        <v>1023</v>
      </c>
      <c r="D563" s="4" t="s">
        <v>1029</v>
      </c>
      <c r="E563" s="4" t="s">
        <v>1030</v>
      </c>
      <c r="F563" s="4" t="s">
        <v>152</v>
      </c>
      <c r="G563" s="4" t="s">
        <v>153</v>
      </c>
      <c r="H563" s="4" t="s">
        <v>1031</v>
      </c>
      <c r="I563" s="8">
        <v>5079.34</v>
      </c>
      <c r="J563" s="8">
        <v>4290</v>
      </c>
      <c r="K563" s="8">
        <v>4010</v>
      </c>
      <c r="L563" s="8">
        <v>5865</v>
      </c>
      <c r="M563" s="8">
        <v>4200</v>
      </c>
      <c r="N563" s="8">
        <v>1975</v>
      </c>
      <c r="O563" s="8">
        <v>4200</v>
      </c>
      <c r="P563" s="8">
        <v>2150</v>
      </c>
      <c r="Q563" s="8">
        <v>6180</v>
      </c>
      <c r="R563" s="8">
        <v>4200</v>
      </c>
      <c r="S563" s="8">
        <v>6300</v>
      </c>
      <c r="T563" s="8">
        <v>7870</v>
      </c>
      <c r="U563" s="139">
        <f t="shared" si="40"/>
        <v>56319.34</v>
      </c>
      <c r="V563" s="38"/>
      <c r="W563" s="127" t="str">
        <f t="shared" si="41"/>
        <v>164004930921</v>
      </c>
      <c r="X563" s="132">
        <f>VLOOKUP(W563,Factors!$F$4:$H$6200,3,FALSE)</f>
        <v>0.10960000000000003</v>
      </c>
      <c r="Y563" s="127" t="str">
        <f>VLOOKUP(W563,Factors!$F$4:$H$6200,2,FALSE)</f>
        <v>3-factor</v>
      </c>
      <c r="Z563" s="129">
        <f t="shared" si="42"/>
        <v>6172.5996640000012</v>
      </c>
      <c r="AA563" s="129">
        <f t="shared" si="43"/>
        <v>50146.740335999995</v>
      </c>
      <c r="AB563" s="129">
        <f t="shared" si="44"/>
        <v>56319.34</v>
      </c>
      <c r="AC563" s="134"/>
      <c r="AD563" s="134"/>
      <c r="AE563" s="134"/>
      <c r="AF563" s="134"/>
      <c r="AG563" s="134"/>
      <c r="AH563" s="134"/>
      <c r="AI563" s="134"/>
      <c r="AJ563" s="134"/>
      <c r="AK563" s="134"/>
      <c r="AL563" s="134"/>
      <c r="AM563" s="134"/>
      <c r="AN563" s="134"/>
      <c r="AO563" s="134"/>
      <c r="AP563" s="134"/>
      <c r="AQ563" s="134"/>
      <c r="AR563" s="134"/>
      <c r="AS563" s="134"/>
      <c r="AT563" s="134"/>
      <c r="AU563" s="134"/>
      <c r="AV563" s="134"/>
      <c r="AW563" s="134"/>
      <c r="AX563" s="134"/>
      <c r="AY563" s="134"/>
      <c r="AZ563" s="134"/>
      <c r="BA563" s="134"/>
      <c r="BB563" s="134"/>
      <c r="BC563" s="134"/>
      <c r="BD563" s="134"/>
      <c r="BE563" s="134"/>
      <c r="BF563" s="134"/>
      <c r="BG563" s="134"/>
      <c r="BH563" s="134"/>
      <c r="BI563" s="134"/>
      <c r="BJ563" s="134"/>
    </row>
    <row r="564" spans="1:62" s="126" customFormat="1" ht="15.75" thickBot="1" x14ac:dyDescent="0.3">
      <c r="A564" s="141" t="s">
        <v>943</v>
      </c>
      <c r="B564" s="4" t="s">
        <v>1022</v>
      </c>
      <c r="C564" s="4" t="s">
        <v>1023</v>
      </c>
      <c r="D564" s="4" t="s">
        <v>1029</v>
      </c>
      <c r="E564" s="4" t="s">
        <v>1030</v>
      </c>
      <c r="F564" s="4" t="s">
        <v>154</v>
      </c>
      <c r="G564" s="4" t="s">
        <v>155</v>
      </c>
      <c r="H564" s="4" t="s">
        <v>1031</v>
      </c>
      <c r="I564" s="11"/>
      <c r="J564" s="10">
        <v>3540</v>
      </c>
      <c r="K564" s="10">
        <v>429.67</v>
      </c>
      <c r="L564" s="10">
        <v>231.05</v>
      </c>
      <c r="M564" s="11"/>
      <c r="N564" s="11"/>
      <c r="O564" s="11"/>
      <c r="P564" s="11"/>
      <c r="Q564" s="11"/>
      <c r="R564" s="11"/>
      <c r="S564" s="11"/>
      <c r="T564" s="11"/>
      <c r="U564" s="139">
        <f t="shared" si="40"/>
        <v>4200.72</v>
      </c>
      <c r="V564" s="38"/>
      <c r="W564" s="127" t="str">
        <f t="shared" si="41"/>
        <v>164004930921</v>
      </c>
      <c r="X564" s="132">
        <f>VLOOKUP(W564,Factors!$F$4:$H$6200,3,FALSE)</f>
        <v>0.10960000000000003</v>
      </c>
      <c r="Y564" s="127" t="str">
        <f>VLOOKUP(W564,Factors!$F$4:$H$6200,2,FALSE)</f>
        <v>3-factor</v>
      </c>
      <c r="Z564" s="129">
        <f t="shared" si="42"/>
        <v>460.39891200000017</v>
      </c>
      <c r="AA564" s="129">
        <f t="shared" si="43"/>
        <v>3740.3210880000001</v>
      </c>
      <c r="AB564" s="129">
        <f t="shared" si="44"/>
        <v>4200.72</v>
      </c>
      <c r="AC564" s="134"/>
      <c r="AD564" s="134"/>
      <c r="AE564" s="134"/>
      <c r="AF564" s="134"/>
      <c r="AG564" s="134"/>
      <c r="AH564" s="134"/>
      <c r="AI564" s="134"/>
      <c r="AJ564" s="134"/>
      <c r="AK564" s="134"/>
      <c r="AL564" s="134"/>
      <c r="AM564" s="134"/>
      <c r="AN564" s="134"/>
      <c r="AO564" s="134"/>
      <c r="AP564" s="134"/>
      <c r="AQ564" s="134"/>
      <c r="AR564" s="134"/>
      <c r="AS564" s="134"/>
      <c r="AT564" s="134"/>
      <c r="AU564" s="134"/>
      <c r="AV564" s="134"/>
      <c r="AW564" s="134"/>
      <c r="AX564" s="134"/>
      <c r="AY564" s="134"/>
      <c r="AZ564" s="134"/>
      <c r="BA564" s="134"/>
      <c r="BB564" s="134"/>
      <c r="BC564" s="134"/>
      <c r="BD564" s="134"/>
      <c r="BE564" s="134"/>
      <c r="BF564" s="134"/>
      <c r="BG564" s="134"/>
      <c r="BH564" s="134"/>
      <c r="BI564" s="134"/>
      <c r="BJ564" s="134"/>
    </row>
    <row r="565" spans="1:62" s="126" customFormat="1" ht="15.75" thickBot="1" x14ac:dyDescent="0.3">
      <c r="A565" s="141" t="s">
        <v>943</v>
      </c>
      <c r="B565" s="4" t="s">
        <v>1022</v>
      </c>
      <c r="C565" s="4" t="s">
        <v>1023</v>
      </c>
      <c r="D565" s="4" t="s">
        <v>1029</v>
      </c>
      <c r="E565" s="4" t="s">
        <v>1030</v>
      </c>
      <c r="F565" s="4" t="s">
        <v>84</v>
      </c>
      <c r="G565" s="4" t="s">
        <v>85</v>
      </c>
      <c r="H565" s="4" t="s">
        <v>1031</v>
      </c>
      <c r="I565" s="7"/>
      <c r="J565" s="7"/>
      <c r="K565" s="7"/>
      <c r="L565" s="7"/>
      <c r="M565" s="7"/>
      <c r="N565" s="7"/>
      <c r="O565" s="7"/>
      <c r="P565" s="7"/>
      <c r="Q565" s="7"/>
      <c r="R565" s="8">
        <v>31.44</v>
      </c>
      <c r="S565" s="7"/>
      <c r="T565" s="8">
        <v>149.72999999999999</v>
      </c>
      <c r="U565" s="139">
        <f t="shared" si="40"/>
        <v>181.17</v>
      </c>
      <c r="V565" s="38"/>
      <c r="W565" s="127" t="str">
        <f t="shared" si="41"/>
        <v>164004930921</v>
      </c>
      <c r="X565" s="132">
        <f>VLOOKUP(W565,Factors!$F$4:$H$6200,3,FALSE)</f>
        <v>0.10960000000000003</v>
      </c>
      <c r="Y565" s="127" t="str">
        <f>VLOOKUP(W565,Factors!$F$4:$H$6200,2,FALSE)</f>
        <v>3-factor</v>
      </c>
      <c r="Z565" s="129">
        <f t="shared" si="42"/>
        <v>19.856232000000006</v>
      </c>
      <c r="AA565" s="129">
        <f t="shared" si="43"/>
        <v>161.31376799999998</v>
      </c>
      <c r="AB565" s="129">
        <f t="shared" si="44"/>
        <v>181.17</v>
      </c>
      <c r="AC565" s="134"/>
      <c r="AD565" s="134"/>
      <c r="AE565" s="134"/>
      <c r="AF565" s="134"/>
      <c r="AG565" s="134"/>
      <c r="AH565" s="134"/>
      <c r="AI565" s="134"/>
      <c r="AJ565" s="134"/>
      <c r="AK565" s="134"/>
      <c r="AL565" s="134"/>
      <c r="AM565" s="134"/>
      <c r="AN565" s="134"/>
      <c r="AO565" s="134"/>
      <c r="AP565" s="134"/>
      <c r="AQ565" s="134"/>
      <c r="AR565" s="134"/>
      <c r="AS565" s="134"/>
      <c r="AT565" s="134"/>
      <c r="AU565" s="134"/>
      <c r="AV565" s="134"/>
      <c r="AW565" s="134"/>
      <c r="AX565" s="134"/>
      <c r="AY565" s="134"/>
      <c r="AZ565" s="134"/>
      <c r="BA565" s="134"/>
      <c r="BB565" s="134"/>
      <c r="BC565" s="134"/>
      <c r="BD565" s="134"/>
      <c r="BE565" s="134"/>
      <c r="BF565" s="134"/>
      <c r="BG565" s="134"/>
      <c r="BH565" s="134"/>
      <c r="BI565" s="134"/>
      <c r="BJ565" s="134"/>
    </row>
    <row r="566" spans="1:62" s="126" customFormat="1" ht="15.75" thickBot="1" x14ac:dyDescent="0.3">
      <c r="A566" s="141" t="s">
        <v>943</v>
      </c>
      <c r="B566" s="4" t="s">
        <v>1022</v>
      </c>
      <c r="C566" s="4" t="s">
        <v>1023</v>
      </c>
      <c r="D566" s="4" t="s">
        <v>1029</v>
      </c>
      <c r="E566" s="4" t="s">
        <v>1030</v>
      </c>
      <c r="F566" s="4" t="s">
        <v>42</v>
      </c>
      <c r="G566" s="4" t="s">
        <v>43</v>
      </c>
      <c r="H566" s="4" t="s">
        <v>1031</v>
      </c>
      <c r="I566" s="10">
        <v>1552.8</v>
      </c>
      <c r="J566" s="10">
        <v>1242.24</v>
      </c>
      <c r="K566" s="10">
        <v>1260.8</v>
      </c>
      <c r="L566" s="10">
        <v>1260.8</v>
      </c>
      <c r="M566" s="10">
        <v>1260.8</v>
      </c>
      <c r="N566" s="10">
        <v>1576</v>
      </c>
      <c r="O566" s="10">
        <v>1260.8</v>
      </c>
      <c r="P566" s="10">
        <v>1260.8</v>
      </c>
      <c r="Q566" s="10">
        <v>1607.6</v>
      </c>
      <c r="R566" s="10">
        <v>1286.08</v>
      </c>
      <c r="S566" s="10">
        <v>1286.08</v>
      </c>
      <c r="T566" s="10">
        <v>1607.6</v>
      </c>
      <c r="U566" s="139">
        <f t="shared" si="40"/>
        <v>16462.399999999998</v>
      </c>
      <c r="V566" s="38"/>
      <c r="W566" s="127" t="str">
        <f t="shared" si="41"/>
        <v>164004930921</v>
      </c>
      <c r="X566" s="132">
        <f>VLOOKUP(W566,Factors!$F$4:$H$6200,3,FALSE)</f>
        <v>0.10960000000000003</v>
      </c>
      <c r="Y566" s="127" t="str">
        <f>VLOOKUP(W566,Factors!$F$4:$H$6200,2,FALSE)</f>
        <v>3-factor</v>
      </c>
      <c r="Z566" s="129">
        <f t="shared" si="42"/>
        <v>1804.2790400000004</v>
      </c>
      <c r="AA566" s="129">
        <f t="shared" si="43"/>
        <v>14658.120959999997</v>
      </c>
      <c r="AB566" s="129">
        <f t="shared" si="44"/>
        <v>16462.399999999998</v>
      </c>
      <c r="AC566" s="134"/>
      <c r="AD566" s="134"/>
      <c r="AE566" s="134"/>
      <c r="AF566" s="134"/>
      <c r="AG566" s="134"/>
      <c r="AH566" s="134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  <c r="AX566" s="134"/>
      <c r="AY566" s="134"/>
      <c r="AZ566" s="134"/>
      <c r="BA566" s="134"/>
      <c r="BB566" s="134"/>
      <c r="BC566" s="134"/>
      <c r="BD566" s="134"/>
      <c r="BE566" s="134"/>
      <c r="BF566" s="134"/>
      <c r="BG566" s="134"/>
      <c r="BH566" s="134"/>
      <c r="BI566" s="134"/>
      <c r="BJ566" s="134"/>
    </row>
    <row r="567" spans="1:62" s="126" customFormat="1" ht="15.75" thickBot="1" x14ac:dyDescent="0.3">
      <c r="A567" s="141" t="s">
        <v>943</v>
      </c>
      <c r="B567" s="4" t="s">
        <v>1022</v>
      </c>
      <c r="C567" s="4" t="s">
        <v>1023</v>
      </c>
      <c r="D567" s="4" t="s">
        <v>1029</v>
      </c>
      <c r="E567" s="4" t="s">
        <v>1030</v>
      </c>
      <c r="F567" s="4" t="s">
        <v>176</v>
      </c>
      <c r="G567" s="4" t="s">
        <v>177</v>
      </c>
      <c r="H567" s="4" t="s">
        <v>1031</v>
      </c>
      <c r="I567" s="8">
        <v>-419.2</v>
      </c>
      <c r="J567" s="8">
        <v>-621.12</v>
      </c>
      <c r="K567" s="8">
        <v>-630.4</v>
      </c>
      <c r="L567" s="7"/>
      <c r="M567" s="8">
        <v>-368.48</v>
      </c>
      <c r="N567" s="7"/>
      <c r="O567" s="7"/>
      <c r="P567" s="7"/>
      <c r="Q567" s="8">
        <v>-2250.64</v>
      </c>
      <c r="R567" s="7"/>
      <c r="S567" s="7"/>
      <c r="T567" s="7"/>
      <c r="U567" s="139">
        <f t="shared" si="40"/>
        <v>-4289.84</v>
      </c>
      <c r="V567" s="38"/>
      <c r="W567" s="127" t="str">
        <f t="shared" si="41"/>
        <v>164004930921</v>
      </c>
      <c r="X567" s="132">
        <f>VLOOKUP(W567,Factors!$F$4:$H$6200,3,FALSE)</f>
        <v>0.10960000000000003</v>
      </c>
      <c r="Y567" s="127" t="str">
        <f>VLOOKUP(W567,Factors!$F$4:$H$6200,2,FALSE)</f>
        <v>3-factor</v>
      </c>
      <c r="Z567" s="129">
        <f t="shared" si="42"/>
        <v>-470.16646400000013</v>
      </c>
      <c r="AA567" s="129">
        <f t="shared" si="43"/>
        <v>-3819.6735360000002</v>
      </c>
      <c r="AB567" s="129">
        <f t="shared" si="44"/>
        <v>-4289.84</v>
      </c>
      <c r="AC567" s="134"/>
      <c r="AD567" s="134"/>
      <c r="AE567" s="134"/>
      <c r="AF567" s="134"/>
      <c r="AG567" s="134"/>
      <c r="AH567" s="134"/>
      <c r="AI567" s="134"/>
      <c r="AJ567" s="134"/>
      <c r="AK567" s="134"/>
      <c r="AL567" s="134"/>
      <c r="AM567" s="134"/>
      <c r="AN567" s="134"/>
      <c r="AO567" s="134"/>
      <c r="AP567" s="134"/>
      <c r="AQ567" s="134"/>
      <c r="AR567" s="134"/>
      <c r="AS567" s="134"/>
      <c r="AT567" s="134"/>
      <c r="AU567" s="134"/>
      <c r="AV567" s="134"/>
      <c r="AW567" s="134"/>
      <c r="AX567" s="134"/>
      <c r="AY567" s="134"/>
      <c r="AZ567" s="134"/>
      <c r="BA567" s="134"/>
      <c r="BB567" s="134"/>
      <c r="BC567" s="134"/>
      <c r="BD567" s="134"/>
      <c r="BE567" s="134"/>
      <c r="BF567" s="134"/>
      <c r="BG567" s="134"/>
      <c r="BH567" s="134"/>
      <c r="BI567" s="134"/>
      <c r="BJ567" s="134"/>
    </row>
    <row r="568" spans="1:62" s="126" customFormat="1" ht="15.75" thickBot="1" x14ac:dyDescent="0.3">
      <c r="A568" s="141" t="s">
        <v>943</v>
      </c>
      <c r="B568" s="4" t="s">
        <v>1032</v>
      </c>
      <c r="C568" s="4" t="s">
        <v>1033</v>
      </c>
      <c r="D568" s="4" t="s">
        <v>944</v>
      </c>
      <c r="E568" s="4" t="s">
        <v>945</v>
      </c>
      <c r="F568" s="4" t="s">
        <v>110</v>
      </c>
      <c r="G568" s="4" t="s">
        <v>111</v>
      </c>
      <c r="H568" s="4" t="s">
        <v>440</v>
      </c>
      <c r="I568" s="7"/>
      <c r="J568" s="7"/>
      <c r="K568" s="8">
        <v>833.33</v>
      </c>
      <c r="L568" s="8">
        <v>833.33</v>
      </c>
      <c r="M568" s="8">
        <v>833.33</v>
      </c>
      <c r="N568" s="8">
        <v>833.33</v>
      </c>
      <c r="O568" s="8">
        <v>833.33</v>
      </c>
      <c r="P568" s="8">
        <v>833.33</v>
      </c>
      <c r="Q568" s="8">
        <v>833.33</v>
      </c>
      <c r="R568" s="8">
        <v>833.33</v>
      </c>
      <c r="S568" s="8">
        <v>833.33</v>
      </c>
      <c r="T568" s="8">
        <v>833.33</v>
      </c>
      <c r="U568" s="139">
        <f t="shared" si="40"/>
        <v>8333.3000000000011</v>
      </c>
      <c r="V568" s="38"/>
      <c r="W568" s="127" t="str">
        <f t="shared" si="41"/>
        <v>311001505921</v>
      </c>
      <c r="X568" s="132">
        <f>VLOOKUP(W568,Factors!$F$4:$H$6200,3,FALSE)</f>
        <v>0.10960000000000003</v>
      </c>
      <c r="Y568" s="127" t="str">
        <f>VLOOKUP(W568,Factors!$F$4:$H$6200,2,FALSE)</f>
        <v>3-factor</v>
      </c>
      <c r="Z568" s="129">
        <f t="shared" si="42"/>
        <v>913.32968000000039</v>
      </c>
      <c r="AA568" s="129">
        <f t="shared" si="43"/>
        <v>7419.9703200000004</v>
      </c>
      <c r="AB568" s="129">
        <f t="shared" si="44"/>
        <v>8333.3000000000011</v>
      </c>
      <c r="AC568" s="134"/>
      <c r="AD568" s="134"/>
      <c r="AE568" s="134"/>
      <c r="AF568" s="134"/>
      <c r="AG568" s="134"/>
      <c r="AH568" s="134"/>
      <c r="AI568" s="134"/>
      <c r="AJ568" s="134"/>
      <c r="AK568" s="134"/>
      <c r="AL568" s="134"/>
      <c r="AM568" s="134"/>
      <c r="AN568" s="134"/>
      <c r="AO568" s="134"/>
      <c r="AP568" s="134"/>
      <c r="AQ568" s="134"/>
      <c r="AR568" s="134"/>
      <c r="AS568" s="134"/>
      <c r="AT568" s="134"/>
      <c r="AU568" s="134"/>
      <c r="AV568" s="134"/>
      <c r="AW568" s="134"/>
      <c r="AX568" s="134"/>
      <c r="AY568" s="134"/>
      <c r="AZ568" s="134"/>
      <c r="BA568" s="134"/>
      <c r="BB568" s="134"/>
      <c r="BC568" s="134"/>
      <c r="BD568" s="134"/>
      <c r="BE568" s="134"/>
      <c r="BF568" s="134"/>
      <c r="BG568" s="134"/>
      <c r="BH568" s="134"/>
      <c r="BI568" s="134"/>
      <c r="BJ568" s="134"/>
    </row>
    <row r="569" spans="1:62" s="126" customFormat="1" ht="15.75" thickBot="1" x14ac:dyDescent="0.3">
      <c r="A569" s="141" t="s">
        <v>943</v>
      </c>
      <c r="B569" s="4" t="s">
        <v>1032</v>
      </c>
      <c r="C569" s="4" t="s">
        <v>1033</v>
      </c>
      <c r="D569" s="4" t="s">
        <v>944</v>
      </c>
      <c r="E569" s="4" t="s">
        <v>945</v>
      </c>
      <c r="F569" s="4" t="s">
        <v>535</v>
      </c>
      <c r="G569" s="4" t="s">
        <v>536</v>
      </c>
      <c r="H569" s="4" t="s">
        <v>440</v>
      </c>
      <c r="I569" s="11"/>
      <c r="J569" s="10">
        <v>2310.61</v>
      </c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39">
        <f t="shared" si="40"/>
        <v>2310.61</v>
      </c>
      <c r="V569" s="38"/>
      <c r="W569" s="127" t="str">
        <f t="shared" si="41"/>
        <v>311001505921</v>
      </c>
      <c r="X569" s="132">
        <f>VLOOKUP(W569,Factors!$F$4:$H$6200,3,FALSE)</f>
        <v>0.10960000000000003</v>
      </c>
      <c r="Y569" s="127" t="str">
        <f>VLOOKUP(W569,Factors!$F$4:$H$6200,2,FALSE)</f>
        <v>3-factor</v>
      </c>
      <c r="Z569" s="129">
        <f t="shared" si="42"/>
        <v>253.24285600000007</v>
      </c>
      <c r="AA569" s="129">
        <f t="shared" si="43"/>
        <v>2057.3671439999998</v>
      </c>
      <c r="AB569" s="129">
        <f t="shared" si="44"/>
        <v>2310.6099999999997</v>
      </c>
      <c r="AC569" s="134"/>
      <c r="AD569" s="134"/>
      <c r="AE569" s="134"/>
      <c r="AF569" s="134"/>
      <c r="AG569" s="134"/>
      <c r="AH569" s="134"/>
      <c r="AI569" s="134"/>
      <c r="AJ569" s="134"/>
      <c r="AK569" s="134"/>
      <c r="AL569" s="134"/>
      <c r="AM569" s="134"/>
      <c r="AN569" s="134"/>
      <c r="AO569" s="134"/>
      <c r="AP569" s="134"/>
      <c r="AQ569" s="134"/>
      <c r="AR569" s="134"/>
      <c r="AS569" s="134"/>
      <c r="AT569" s="134"/>
      <c r="AU569" s="134"/>
      <c r="AV569" s="134"/>
      <c r="AW569" s="134"/>
      <c r="AX569" s="134"/>
      <c r="AY569" s="134"/>
      <c r="AZ569" s="134"/>
      <c r="BA569" s="134"/>
      <c r="BB569" s="134"/>
      <c r="BC569" s="134"/>
      <c r="BD569" s="134"/>
      <c r="BE569" s="134"/>
      <c r="BF569" s="134"/>
      <c r="BG569" s="134"/>
      <c r="BH569" s="134"/>
      <c r="BI569" s="134"/>
      <c r="BJ569" s="134"/>
    </row>
    <row r="570" spans="1:62" s="126" customFormat="1" ht="15.75" thickBot="1" x14ac:dyDescent="0.3">
      <c r="A570" s="141" t="s">
        <v>943</v>
      </c>
      <c r="B570" s="4" t="s">
        <v>1032</v>
      </c>
      <c r="C570" s="4" t="s">
        <v>1033</v>
      </c>
      <c r="D570" s="4" t="s">
        <v>944</v>
      </c>
      <c r="E570" s="4" t="s">
        <v>945</v>
      </c>
      <c r="F570" s="4" t="s">
        <v>112</v>
      </c>
      <c r="G570" s="4" t="s">
        <v>113</v>
      </c>
      <c r="H570" s="4" t="s">
        <v>440</v>
      </c>
      <c r="I570" s="8">
        <v>731.61</v>
      </c>
      <c r="J570" s="8">
        <v>1673.68</v>
      </c>
      <c r="K570" s="8">
        <v>2020.54</v>
      </c>
      <c r="L570" s="8">
        <v>2182.63</v>
      </c>
      <c r="M570" s="8">
        <v>2024.46</v>
      </c>
      <c r="N570" s="8">
        <v>2093.77</v>
      </c>
      <c r="O570" s="8">
        <v>2097.7199999999998</v>
      </c>
      <c r="P570" s="8">
        <v>2065.4499999999998</v>
      </c>
      <c r="Q570" s="8">
        <v>2097.75</v>
      </c>
      <c r="R570" s="8">
        <v>2134.0100000000002</v>
      </c>
      <c r="S570" s="8">
        <v>2065.44</v>
      </c>
      <c r="T570" s="8">
        <v>2097.6999999999998</v>
      </c>
      <c r="U570" s="139">
        <f t="shared" si="40"/>
        <v>23284.760000000002</v>
      </c>
      <c r="V570" s="38"/>
      <c r="W570" s="127" t="str">
        <f t="shared" si="41"/>
        <v>311001505921</v>
      </c>
      <c r="X570" s="132">
        <f>VLOOKUP(W570,Factors!$F$4:$H$6200,3,FALSE)</f>
        <v>0.10960000000000003</v>
      </c>
      <c r="Y570" s="127" t="str">
        <f>VLOOKUP(W570,Factors!$F$4:$H$6200,2,FALSE)</f>
        <v>3-factor</v>
      </c>
      <c r="Z570" s="129">
        <f t="shared" si="42"/>
        <v>2552.009696000001</v>
      </c>
      <c r="AA570" s="129">
        <f t="shared" si="43"/>
        <v>20732.750304000001</v>
      </c>
      <c r="AB570" s="129">
        <f t="shared" si="44"/>
        <v>23284.760000000002</v>
      </c>
      <c r="AC570" s="134"/>
      <c r="AD570" s="134"/>
      <c r="AE570" s="134"/>
      <c r="AF570" s="134"/>
      <c r="AG570" s="134"/>
      <c r="AH570" s="134"/>
      <c r="AI570" s="134"/>
      <c r="AJ570" s="134"/>
      <c r="AK570" s="134"/>
      <c r="AL570" s="134"/>
      <c r="AM570" s="134"/>
      <c r="AN570" s="134"/>
      <c r="AO570" s="134"/>
      <c r="AP570" s="134"/>
      <c r="AQ570" s="134"/>
      <c r="AR570" s="134"/>
      <c r="AS570" s="134"/>
      <c r="AT570" s="134"/>
      <c r="AU570" s="134"/>
      <c r="AV570" s="134"/>
      <c r="AW570" s="134"/>
      <c r="AX570" s="134"/>
      <c r="AY570" s="134"/>
      <c r="AZ570" s="134"/>
      <c r="BA570" s="134"/>
      <c r="BB570" s="134"/>
      <c r="BC570" s="134"/>
      <c r="BD570" s="134"/>
      <c r="BE570" s="134"/>
      <c r="BF570" s="134"/>
      <c r="BG570" s="134"/>
      <c r="BH570" s="134"/>
      <c r="BI570" s="134"/>
      <c r="BJ570" s="134"/>
    </row>
    <row r="571" spans="1:62" s="126" customFormat="1" ht="15.75" thickBot="1" x14ac:dyDescent="0.3">
      <c r="A571" s="141" t="s">
        <v>943</v>
      </c>
      <c r="B571" s="4" t="s">
        <v>1032</v>
      </c>
      <c r="C571" s="4" t="s">
        <v>1033</v>
      </c>
      <c r="D571" s="4" t="s">
        <v>944</v>
      </c>
      <c r="E571" s="4" t="s">
        <v>945</v>
      </c>
      <c r="F571" s="4" t="s">
        <v>128</v>
      </c>
      <c r="G571" s="4" t="s">
        <v>129</v>
      </c>
      <c r="H571" s="4" t="s">
        <v>440</v>
      </c>
      <c r="I571" s="7"/>
      <c r="J571" s="7"/>
      <c r="K571" s="7"/>
      <c r="L571" s="7"/>
      <c r="M571" s="7"/>
      <c r="N571" s="7"/>
      <c r="O571" s="7"/>
      <c r="P571" s="8">
        <v>450</v>
      </c>
      <c r="Q571" s="7"/>
      <c r="R571" s="7"/>
      <c r="S571" s="7"/>
      <c r="T571" s="7"/>
      <c r="U571" s="139">
        <f t="shared" si="40"/>
        <v>450</v>
      </c>
      <c r="V571" s="38"/>
      <c r="W571" s="127" t="str">
        <f t="shared" si="41"/>
        <v>311001505921</v>
      </c>
      <c r="X571" s="132">
        <f>VLOOKUP(W571,Factors!$F$4:$H$6200,3,FALSE)</f>
        <v>0.10960000000000003</v>
      </c>
      <c r="Y571" s="127" t="str">
        <f>VLOOKUP(W571,Factors!$F$4:$H$6200,2,FALSE)</f>
        <v>3-factor</v>
      </c>
      <c r="Z571" s="129">
        <f t="shared" si="42"/>
        <v>49.320000000000014</v>
      </c>
      <c r="AA571" s="129">
        <f t="shared" si="43"/>
        <v>400.68</v>
      </c>
      <c r="AB571" s="129">
        <f t="shared" si="44"/>
        <v>450</v>
      </c>
      <c r="AC571" s="134"/>
      <c r="AD571" s="134"/>
      <c r="AE571" s="134"/>
      <c r="AF571" s="134"/>
      <c r="AG571" s="134"/>
      <c r="AH571" s="134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  <c r="AX571" s="134"/>
      <c r="AY571" s="134"/>
      <c r="AZ571" s="134"/>
      <c r="BA571" s="134"/>
      <c r="BB571" s="134"/>
      <c r="BC571" s="134"/>
      <c r="BD571" s="134"/>
      <c r="BE571" s="134"/>
      <c r="BF571" s="134"/>
      <c r="BG571" s="134"/>
      <c r="BH571" s="134"/>
      <c r="BI571" s="134"/>
      <c r="BJ571" s="134"/>
    </row>
    <row r="572" spans="1:62" s="126" customFormat="1" ht="15.75" thickBot="1" x14ac:dyDescent="0.3">
      <c r="A572" s="141" t="s">
        <v>943</v>
      </c>
      <c r="B572" s="4" t="s">
        <v>1032</v>
      </c>
      <c r="C572" s="4" t="s">
        <v>1033</v>
      </c>
      <c r="D572" s="4" t="s">
        <v>944</v>
      </c>
      <c r="E572" s="4" t="s">
        <v>945</v>
      </c>
      <c r="F572" s="4" t="s">
        <v>70</v>
      </c>
      <c r="G572" s="4" t="s">
        <v>71</v>
      </c>
      <c r="H572" s="4" t="s">
        <v>440</v>
      </c>
      <c r="I572" s="10">
        <v>3245</v>
      </c>
      <c r="J572" s="11"/>
      <c r="K572" s="10">
        <v>5961.78</v>
      </c>
      <c r="L572" s="11"/>
      <c r="M572" s="11"/>
      <c r="N572" s="11"/>
      <c r="O572" s="10">
        <v>5513</v>
      </c>
      <c r="P572" s="11"/>
      <c r="Q572" s="11"/>
      <c r="R572" s="11"/>
      <c r="S572" s="11"/>
      <c r="T572" s="11"/>
      <c r="U572" s="139">
        <f t="shared" si="40"/>
        <v>14719.779999999999</v>
      </c>
      <c r="V572" s="38"/>
      <c r="W572" s="127" t="str">
        <f t="shared" si="41"/>
        <v>311001505921</v>
      </c>
      <c r="X572" s="132">
        <f>VLOOKUP(W572,Factors!$F$4:$H$6200,3,FALSE)</f>
        <v>0.10960000000000003</v>
      </c>
      <c r="Y572" s="127" t="str">
        <f>VLOOKUP(W572,Factors!$F$4:$H$6200,2,FALSE)</f>
        <v>3-factor</v>
      </c>
      <c r="Z572" s="129">
        <f t="shared" si="42"/>
        <v>1613.2878880000003</v>
      </c>
      <c r="AA572" s="129">
        <f t="shared" si="43"/>
        <v>13106.492111999998</v>
      </c>
      <c r="AB572" s="129">
        <f t="shared" si="44"/>
        <v>14719.779999999999</v>
      </c>
      <c r="AC572" s="134"/>
      <c r="AD572" s="134"/>
      <c r="AE572" s="134"/>
      <c r="AF572" s="134"/>
      <c r="AG572" s="134"/>
      <c r="AH572" s="134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  <c r="AX572" s="134"/>
      <c r="AY572" s="134"/>
      <c r="AZ572" s="134"/>
      <c r="BA572" s="134"/>
      <c r="BB572" s="134"/>
      <c r="BC572" s="134"/>
      <c r="BD572" s="134"/>
      <c r="BE572" s="134"/>
      <c r="BF572" s="134"/>
      <c r="BG572" s="134"/>
      <c r="BH572" s="134"/>
      <c r="BI572" s="134"/>
      <c r="BJ572" s="134"/>
    </row>
    <row r="573" spans="1:62" s="126" customFormat="1" ht="15.75" thickBot="1" x14ac:dyDescent="0.3">
      <c r="A573" s="141" t="s">
        <v>943</v>
      </c>
      <c r="B573" s="4" t="s">
        <v>1032</v>
      </c>
      <c r="C573" s="4" t="s">
        <v>1033</v>
      </c>
      <c r="D573" s="4" t="s">
        <v>944</v>
      </c>
      <c r="E573" s="4" t="s">
        <v>945</v>
      </c>
      <c r="F573" s="4" t="s">
        <v>134</v>
      </c>
      <c r="G573" s="4" t="s">
        <v>135</v>
      </c>
      <c r="H573" s="4" t="s">
        <v>440</v>
      </c>
      <c r="I573" s="7"/>
      <c r="J573" s="7"/>
      <c r="K573" s="7"/>
      <c r="L573" s="8">
        <v>250</v>
      </c>
      <c r="M573" s="7"/>
      <c r="N573" s="7"/>
      <c r="O573" s="7"/>
      <c r="P573" s="7"/>
      <c r="Q573" s="7"/>
      <c r="R573" s="7"/>
      <c r="S573" s="8">
        <v>449.7</v>
      </c>
      <c r="T573" s="7"/>
      <c r="U573" s="139">
        <f t="shared" si="40"/>
        <v>699.7</v>
      </c>
      <c r="V573" s="38"/>
      <c r="W573" s="127" t="str">
        <f t="shared" si="41"/>
        <v>311001505921</v>
      </c>
      <c r="X573" s="132">
        <f>VLOOKUP(W573,Factors!$F$4:$H$6200,3,FALSE)</f>
        <v>0.10960000000000003</v>
      </c>
      <c r="Y573" s="127" t="str">
        <f>VLOOKUP(W573,Factors!$F$4:$H$6200,2,FALSE)</f>
        <v>3-factor</v>
      </c>
      <c r="Z573" s="129">
        <f t="shared" si="42"/>
        <v>76.687120000000021</v>
      </c>
      <c r="AA573" s="129">
        <f t="shared" si="43"/>
        <v>623.01288</v>
      </c>
      <c r="AB573" s="129">
        <f t="shared" si="44"/>
        <v>699.7</v>
      </c>
      <c r="AC573" s="134"/>
      <c r="AD573" s="134"/>
      <c r="AE573" s="134"/>
      <c r="AF573" s="134"/>
      <c r="AG573" s="134"/>
      <c r="AH573" s="134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  <c r="AX573" s="134"/>
      <c r="AY573" s="134"/>
      <c r="AZ573" s="134"/>
      <c r="BA573" s="134"/>
      <c r="BB573" s="134"/>
      <c r="BC573" s="134"/>
      <c r="BD573" s="134"/>
      <c r="BE573" s="134"/>
      <c r="BF573" s="134"/>
      <c r="BG573" s="134"/>
      <c r="BH573" s="134"/>
      <c r="BI573" s="134"/>
      <c r="BJ573" s="134"/>
    </row>
    <row r="574" spans="1:62" s="126" customFormat="1" ht="15.75" thickBot="1" x14ac:dyDescent="0.3">
      <c r="A574" s="141" t="s">
        <v>943</v>
      </c>
      <c r="B574" s="4" t="s">
        <v>1032</v>
      </c>
      <c r="C574" s="4" t="s">
        <v>1033</v>
      </c>
      <c r="D574" s="4" t="s">
        <v>944</v>
      </c>
      <c r="E574" s="4" t="s">
        <v>945</v>
      </c>
      <c r="F574" s="4" t="s">
        <v>310</v>
      </c>
      <c r="G574" s="4" t="s">
        <v>311</v>
      </c>
      <c r="H574" s="4" t="s">
        <v>440</v>
      </c>
      <c r="I574" s="10">
        <v>1220.48</v>
      </c>
      <c r="J574" s="10">
        <v>-17.600000000000001</v>
      </c>
      <c r="K574" s="10">
        <v>1603.84</v>
      </c>
      <c r="L574" s="10">
        <v>2364.6999999999998</v>
      </c>
      <c r="M574" s="10">
        <v>4284.28</v>
      </c>
      <c r="N574" s="10">
        <v>4228.6400000000003</v>
      </c>
      <c r="O574" s="10">
        <v>445.12</v>
      </c>
      <c r="P574" s="11"/>
      <c r="Q574" s="11"/>
      <c r="R574" s="11"/>
      <c r="S574" s="11"/>
      <c r="T574" s="11"/>
      <c r="U574" s="139">
        <f t="shared" si="40"/>
        <v>14129.460000000001</v>
      </c>
      <c r="V574" s="38"/>
      <c r="W574" s="127" t="str">
        <f t="shared" si="41"/>
        <v>311001505921</v>
      </c>
      <c r="X574" s="132">
        <f>VLOOKUP(W574,Factors!$F$4:$H$6200,3,FALSE)</f>
        <v>0.10960000000000003</v>
      </c>
      <c r="Y574" s="127" t="str">
        <f>VLOOKUP(W574,Factors!$F$4:$H$6200,2,FALSE)</f>
        <v>3-factor</v>
      </c>
      <c r="Z574" s="129">
        <f t="shared" si="42"/>
        <v>1548.5888160000006</v>
      </c>
      <c r="AA574" s="129">
        <f t="shared" si="43"/>
        <v>12580.871184</v>
      </c>
      <c r="AB574" s="129">
        <f t="shared" si="44"/>
        <v>14129.460000000001</v>
      </c>
      <c r="AC574" s="134"/>
      <c r="AD574" s="134"/>
      <c r="AE574" s="134"/>
      <c r="AF574" s="134"/>
      <c r="AG574" s="134"/>
      <c r="AH574" s="134"/>
      <c r="AI574" s="134"/>
      <c r="AJ574" s="134"/>
      <c r="AK574" s="134"/>
      <c r="AL574" s="134"/>
      <c r="AM574" s="134"/>
      <c r="AN574" s="134"/>
      <c r="AO574" s="134"/>
      <c r="AP574" s="134"/>
      <c r="AQ574" s="134"/>
      <c r="AR574" s="134"/>
      <c r="AS574" s="134"/>
      <c r="AT574" s="134"/>
      <c r="AU574" s="134"/>
      <c r="AV574" s="134"/>
      <c r="AW574" s="134"/>
      <c r="AX574" s="134"/>
      <c r="AY574" s="134"/>
      <c r="AZ574" s="134"/>
      <c r="BA574" s="134"/>
      <c r="BB574" s="134"/>
      <c r="BC574" s="134"/>
      <c r="BD574" s="134"/>
      <c r="BE574" s="134"/>
      <c r="BF574" s="134"/>
      <c r="BG574" s="134"/>
      <c r="BH574" s="134"/>
      <c r="BI574" s="134"/>
      <c r="BJ574" s="134"/>
    </row>
    <row r="575" spans="1:62" s="126" customFormat="1" ht="15.75" thickBot="1" x14ac:dyDescent="0.3">
      <c r="A575" s="141" t="s">
        <v>943</v>
      </c>
      <c r="B575" s="4" t="s">
        <v>1032</v>
      </c>
      <c r="C575" s="4" t="s">
        <v>1033</v>
      </c>
      <c r="D575" s="4" t="s">
        <v>944</v>
      </c>
      <c r="E575" s="4" t="s">
        <v>945</v>
      </c>
      <c r="F575" s="4" t="s">
        <v>38</v>
      </c>
      <c r="G575" s="4" t="s">
        <v>39</v>
      </c>
      <c r="H575" s="4" t="s">
        <v>440</v>
      </c>
      <c r="I575" s="7"/>
      <c r="J575" s="7"/>
      <c r="K575" s="8">
        <v>6755</v>
      </c>
      <c r="L575" s="7"/>
      <c r="M575" s="7"/>
      <c r="N575" s="7"/>
      <c r="O575" s="7"/>
      <c r="P575" s="7"/>
      <c r="Q575" s="8">
        <v>3284</v>
      </c>
      <c r="R575" s="7"/>
      <c r="S575" s="7"/>
      <c r="T575" s="8">
        <v>1466</v>
      </c>
      <c r="U575" s="139">
        <f t="shared" si="40"/>
        <v>11505</v>
      </c>
      <c r="V575" s="38"/>
      <c r="W575" s="127" t="str">
        <f t="shared" si="41"/>
        <v>311001505921</v>
      </c>
      <c r="X575" s="132">
        <f>VLOOKUP(W575,Factors!$F$4:$H$6200,3,FALSE)</f>
        <v>0.10960000000000003</v>
      </c>
      <c r="Y575" s="127" t="str">
        <f>VLOOKUP(W575,Factors!$F$4:$H$6200,2,FALSE)</f>
        <v>3-factor</v>
      </c>
      <c r="Z575" s="129">
        <f t="shared" si="42"/>
        <v>1260.9480000000003</v>
      </c>
      <c r="AA575" s="129">
        <f t="shared" si="43"/>
        <v>10244.052</v>
      </c>
      <c r="AB575" s="129">
        <f t="shared" si="44"/>
        <v>11505</v>
      </c>
      <c r="AC575" s="134"/>
      <c r="AD575" s="134"/>
      <c r="AE575" s="134"/>
      <c r="AF575" s="134"/>
      <c r="AG575" s="134"/>
      <c r="AH575" s="134"/>
      <c r="AI575" s="134"/>
      <c r="AJ575" s="134"/>
      <c r="AK575" s="134"/>
      <c r="AL575" s="134"/>
      <c r="AM575" s="134"/>
      <c r="AN575" s="134"/>
      <c r="AO575" s="134"/>
      <c r="AP575" s="134"/>
      <c r="AQ575" s="134"/>
      <c r="AR575" s="134"/>
      <c r="AS575" s="134"/>
      <c r="AT575" s="134"/>
      <c r="AU575" s="134"/>
      <c r="AV575" s="134"/>
      <c r="AW575" s="134"/>
      <c r="AX575" s="134"/>
      <c r="AY575" s="134"/>
      <c r="AZ575" s="134"/>
      <c r="BA575" s="134"/>
      <c r="BB575" s="134"/>
      <c r="BC575" s="134"/>
      <c r="BD575" s="134"/>
      <c r="BE575" s="134"/>
      <c r="BF575" s="134"/>
      <c r="BG575" s="134"/>
      <c r="BH575" s="134"/>
      <c r="BI575" s="134"/>
      <c r="BJ575" s="134"/>
    </row>
    <row r="576" spans="1:62" s="126" customFormat="1" ht="15.75" thickBot="1" x14ac:dyDescent="0.3">
      <c r="A576" s="141" t="s">
        <v>943</v>
      </c>
      <c r="B576" s="4" t="s">
        <v>1032</v>
      </c>
      <c r="C576" s="4" t="s">
        <v>1033</v>
      </c>
      <c r="D576" s="4" t="s">
        <v>944</v>
      </c>
      <c r="E576" s="4" t="s">
        <v>945</v>
      </c>
      <c r="F576" s="4" t="s">
        <v>98</v>
      </c>
      <c r="G576" s="4" t="s">
        <v>99</v>
      </c>
      <c r="H576" s="4" t="s">
        <v>440</v>
      </c>
      <c r="I576" s="10">
        <v>66.75</v>
      </c>
      <c r="J576" s="14">
        <v>0</v>
      </c>
      <c r="K576" s="14">
        <v>0</v>
      </c>
      <c r="L576" s="11"/>
      <c r="M576" s="11"/>
      <c r="N576" s="10">
        <v>3061.5</v>
      </c>
      <c r="O576" s="10">
        <v>149</v>
      </c>
      <c r="P576" s="10">
        <v>1228</v>
      </c>
      <c r="Q576" s="11"/>
      <c r="R576" s="10">
        <v>2709.46</v>
      </c>
      <c r="S576" s="10">
        <v>305.3</v>
      </c>
      <c r="T576" s="10">
        <v>129</v>
      </c>
      <c r="U576" s="139">
        <f t="shared" si="40"/>
        <v>7649.01</v>
      </c>
      <c r="V576" s="38"/>
      <c r="W576" s="127" t="str">
        <f t="shared" si="41"/>
        <v>311001505921</v>
      </c>
      <c r="X576" s="132">
        <f>VLOOKUP(W576,Factors!$F$4:$H$6200,3,FALSE)</f>
        <v>0.10960000000000003</v>
      </c>
      <c r="Y576" s="127" t="str">
        <f>VLOOKUP(W576,Factors!$F$4:$H$6200,2,FALSE)</f>
        <v>3-factor</v>
      </c>
      <c r="Z576" s="129">
        <f t="shared" si="42"/>
        <v>838.33149600000024</v>
      </c>
      <c r="AA576" s="129">
        <f t="shared" si="43"/>
        <v>6810.6785039999995</v>
      </c>
      <c r="AB576" s="129">
        <f t="shared" si="44"/>
        <v>7649.01</v>
      </c>
      <c r="AC576" s="134"/>
      <c r="AD576" s="134"/>
      <c r="AE576" s="134"/>
      <c r="AF576" s="134"/>
      <c r="AG576" s="134"/>
      <c r="AH576" s="134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  <c r="AX576" s="134"/>
      <c r="AY576" s="134"/>
      <c r="AZ576" s="134"/>
      <c r="BA576" s="134"/>
      <c r="BB576" s="134"/>
      <c r="BC576" s="134"/>
      <c r="BD576" s="134"/>
      <c r="BE576" s="134"/>
      <c r="BF576" s="134"/>
      <c r="BG576" s="134"/>
      <c r="BH576" s="134"/>
      <c r="BI576" s="134"/>
      <c r="BJ576" s="134"/>
    </row>
    <row r="577" spans="1:62" s="126" customFormat="1" ht="15.75" thickBot="1" x14ac:dyDescent="0.3">
      <c r="A577" s="141" t="s">
        <v>943</v>
      </c>
      <c r="B577" s="4" t="s">
        <v>1032</v>
      </c>
      <c r="C577" s="4" t="s">
        <v>1033</v>
      </c>
      <c r="D577" s="4" t="s">
        <v>944</v>
      </c>
      <c r="E577" s="4" t="s">
        <v>945</v>
      </c>
      <c r="F577" s="4" t="s">
        <v>235</v>
      </c>
      <c r="G577" s="4" t="s">
        <v>236</v>
      </c>
      <c r="H577" s="4" t="s">
        <v>440</v>
      </c>
      <c r="I577" s="8">
        <v>36.659999999999997</v>
      </c>
      <c r="J577" s="8">
        <v>51.7</v>
      </c>
      <c r="K577" s="8">
        <v>64.86</v>
      </c>
      <c r="L577" s="8">
        <v>10.34</v>
      </c>
      <c r="M577" s="7"/>
      <c r="N577" s="7"/>
      <c r="O577" s="7"/>
      <c r="P577" s="7"/>
      <c r="Q577" s="7"/>
      <c r="R577" s="7"/>
      <c r="S577" s="7"/>
      <c r="T577" s="7"/>
      <c r="U577" s="139">
        <f t="shared" si="40"/>
        <v>163.56</v>
      </c>
      <c r="V577" s="38"/>
      <c r="W577" s="127" t="str">
        <f t="shared" si="41"/>
        <v>311001505921</v>
      </c>
      <c r="X577" s="132">
        <f>VLOOKUP(W577,Factors!$F$4:$H$6200,3,FALSE)</f>
        <v>0.10960000000000003</v>
      </c>
      <c r="Y577" s="127" t="str">
        <f>VLOOKUP(W577,Factors!$F$4:$H$6200,2,FALSE)</f>
        <v>3-factor</v>
      </c>
      <c r="Z577" s="129">
        <f t="shared" si="42"/>
        <v>17.926176000000005</v>
      </c>
      <c r="AA577" s="129">
        <f t="shared" si="43"/>
        <v>145.633824</v>
      </c>
      <c r="AB577" s="129">
        <f t="shared" si="44"/>
        <v>163.56</v>
      </c>
      <c r="AC577" s="134"/>
      <c r="AD577" s="134"/>
      <c r="AE577" s="134"/>
      <c r="AF577" s="134"/>
      <c r="AG577" s="134"/>
      <c r="AH577" s="134"/>
      <c r="AI577" s="134"/>
      <c r="AJ577" s="134"/>
      <c r="AK577" s="134"/>
      <c r="AL577" s="134"/>
      <c r="AM577" s="134"/>
      <c r="AN577" s="134"/>
      <c r="AO577" s="134"/>
      <c r="AP577" s="134"/>
      <c r="AQ577" s="134"/>
      <c r="AR577" s="134"/>
      <c r="AS577" s="134"/>
      <c r="AT577" s="134"/>
      <c r="AU577" s="134"/>
      <c r="AV577" s="134"/>
      <c r="AW577" s="134"/>
      <c r="AX577" s="134"/>
      <c r="AY577" s="134"/>
      <c r="AZ577" s="134"/>
      <c r="BA577" s="134"/>
      <c r="BB577" s="134"/>
      <c r="BC577" s="134"/>
      <c r="BD577" s="134"/>
      <c r="BE577" s="134"/>
      <c r="BF577" s="134"/>
      <c r="BG577" s="134"/>
      <c r="BH577" s="134"/>
      <c r="BI577" s="134"/>
      <c r="BJ577" s="134"/>
    </row>
    <row r="578" spans="1:62" s="126" customFormat="1" ht="15.75" thickBot="1" x14ac:dyDescent="0.3">
      <c r="A578" s="141" t="s">
        <v>943</v>
      </c>
      <c r="B578" s="4" t="s">
        <v>1032</v>
      </c>
      <c r="C578" s="4" t="s">
        <v>1033</v>
      </c>
      <c r="D578" s="4" t="s">
        <v>944</v>
      </c>
      <c r="E578" s="4" t="s">
        <v>945</v>
      </c>
      <c r="F578" s="4" t="s">
        <v>116</v>
      </c>
      <c r="G578" s="4" t="s">
        <v>117</v>
      </c>
      <c r="H578" s="4" t="s">
        <v>440</v>
      </c>
      <c r="I578" s="11"/>
      <c r="J578" s="11"/>
      <c r="K578" s="10">
        <v>6.2</v>
      </c>
      <c r="L578" s="11"/>
      <c r="M578" s="10">
        <v>37.5</v>
      </c>
      <c r="N578" s="11"/>
      <c r="O578" s="11"/>
      <c r="P578" s="11"/>
      <c r="Q578" s="11"/>
      <c r="R578" s="11"/>
      <c r="S578" s="11"/>
      <c r="T578" s="11"/>
      <c r="U578" s="139">
        <f t="shared" si="40"/>
        <v>43.7</v>
      </c>
      <c r="V578" s="38"/>
      <c r="W578" s="127" t="str">
        <f t="shared" si="41"/>
        <v>311001505921</v>
      </c>
      <c r="X578" s="132">
        <f>VLOOKUP(W578,Factors!$F$4:$H$6200,3,FALSE)</f>
        <v>0.10960000000000003</v>
      </c>
      <c r="Y578" s="127" t="str">
        <f>VLOOKUP(W578,Factors!$F$4:$H$6200,2,FALSE)</f>
        <v>3-factor</v>
      </c>
      <c r="Z578" s="129">
        <f t="shared" si="42"/>
        <v>4.7895200000000013</v>
      </c>
      <c r="AA578" s="129">
        <f t="shared" si="43"/>
        <v>38.91048</v>
      </c>
      <c r="AB578" s="129">
        <f t="shared" si="44"/>
        <v>43.7</v>
      </c>
      <c r="AC578" s="134"/>
      <c r="AD578" s="134"/>
      <c r="AE578" s="134"/>
      <c r="AF578" s="134"/>
      <c r="AG578" s="134"/>
      <c r="AH578" s="134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  <c r="AX578" s="134"/>
      <c r="AY578" s="134"/>
      <c r="AZ578" s="134"/>
      <c r="BA578" s="134"/>
      <c r="BB578" s="134"/>
      <c r="BC578" s="134"/>
      <c r="BD578" s="134"/>
      <c r="BE578" s="134"/>
      <c r="BF578" s="134"/>
      <c r="BG578" s="134"/>
      <c r="BH578" s="134"/>
      <c r="BI578" s="134"/>
      <c r="BJ578" s="134"/>
    </row>
    <row r="579" spans="1:62" s="126" customFormat="1" ht="15.75" thickBot="1" x14ac:dyDescent="0.3">
      <c r="A579" s="141" t="s">
        <v>943</v>
      </c>
      <c r="B579" s="4" t="s">
        <v>1032</v>
      </c>
      <c r="C579" s="4" t="s">
        <v>1033</v>
      </c>
      <c r="D579" s="4" t="s">
        <v>944</v>
      </c>
      <c r="E579" s="4" t="s">
        <v>945</v>
      </c>
      <c r="F579" s="4" t="s">
        <v>82</v>
      </c>
      <c r="G579" s="4" t="s">
        <v>83</v>
      </c>
      <c r="H579" s="4" t="s">
        <v>440</v>
      </c>
      <c r="I579" s="7"/>
      <c r="J579" s="7"/>
      <c r="K579" s="8">
        <v>21</v>
      </c>
      <c r="L579" s="8">
        <v>-4.2</v>
      </c>
      <c r="M579" s="8">
        <v>31.5</v>
      </c>
      <c r="N579" s="8">
        <v>4.2</v>
      </c>
      <c r="O579" s="7"/>
      <c r="P579" s="7"/>
      <c r="Q579" s="7"/>
      <c r="R579" s="7"/>
      <c r="S579" s="7"/>
      <c r="T579" s="7"/>
      <c r="U579" s="139">
        <f t="shared" si="40"/>
        <v>52.5</v>
      </c>
      <c r="V579" s="38"/>
      <c r="W579" s="127" t="str">
        <f t="shared" si="41"/>
        <v>311001505921</v>
      </c>
      <c r="X579" s="132">
        <f>VLOOKUP(W579,Factors!$F$4:$H$6200,3,FALSE)</f>
        <v>0.10960000000000003</v>
      </c>
      <c r="Y579" s="127" t="str">
        <f>VLOOKUP(W579,Factors!$F$4:$H$6200,2,FALSE)</f>
        <v>3-factor</v>
      </c>
      <c r="Z579" s="129">
        <f t="shared" si="42"/>
        <v>5.7540000000000013</v>
      </c>
      <c r="AA579" s="129">
        <f t="shared" si="43"/>
        <v>46.745999999999995</v>
      </c>
      <c r="AB579" s="129">
        <f t="shared" si="44"/>
        <v>52.5</v>
      </c>
      <c r="AC579" s="134"/>
      <c r="AD579" s="134"/>
      <c r="AE579" s="134"/>
      <c r="AF579" s="134"/>
      <c r="AG579" s="134"/>
      <c r="AH579" s="134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  <c r="AX579" s="134"/>
      <c r="AY579" s="134"/>
      <c r="AZ579" s="134"/>
      <c r="BA579" s="134"/>
      <c r="BB579" s="134"/>
      <c r="BC579" s="134"/>
      <c r="BD579" s="134"/>
      <c r="BE579" s="134"/>
      <c r="BF579" s="134"/>
      <c r="BG579" s="134"/>
      <c r="BH579" s="134"/>
      <c r="BI579" s="134"/>
      <c r="BJ579" s="134"/>
    </row>
    <row r="580" spans="1:62" s="126" customFormat="1" ht="15.75" thickBot="1" x14ac:dyDescent="0.3">
      <c r="A580" s="141" t="s">
        <v>943</v>
      </c>
      <c r="B580" s="4" t="s">
        <v>1032</v>
      </c>
      <c r="C580" s="4" t="s">
        <v>1033</v>
      </c>
      <c r="D580" s="4" t="s">
        <v>944</v>
      </c>
      <c r="E580" s="4" t="s">
        <v>945</v>
      </c>
      <c r="F580" s="4" t="s">
        <v>152</v>
      </c>
      <c r="G580" s="4" t="s">
        <v>153</v>
      </c>
      <c r="H580" s="4" t="s">
        <v>440</v>
      </c>
      <c r="I580" s="10">
        <v>3264.84</v>
      </c>
      <c r="J580" s="10">
        <v>10345</v>
      </c>
      <c r="K580" s="10">
        <v>4858.7700000000004</v>
      </c>
      <c r="L580" s="10">
        <v>8306.9</v>
      </c>
      <c r="M580" s="14">
        <v>0</v>
      </c>
      <c r="N580" s="11"/>
      <c r="O580" s="10">
        <v>3704.81</v>
      </c>
      <c r="P580" s="10">
        <v>3815.86</v>
      </c>
      <c r="Q580" s="10">
        <v>3617.62</v>
      </c>
      <c r="R580" s="10">
        <v>1713.32</v>
      </c>
      <c r="S580" s="11"/>
      <c r="T580" s="10">
        <v>7701.51</v>
      </c>
      <c r="U580" s="139">
        <f t="shared" si="40"/>
        <v>47328.630000000005</v>
      </c>
      <c r="V580" s="38"/>
      <c r="W580" s="127" t="str">
        <f t="shared" si="41"/>
        <v>311001505921</v>
      </c>
      <c r="X580" s="132">
        <f>VLOOKUP(W580,Factors!$F$4:$H$6200,3,FALSE)</f>
        <v>0.10960000000000003</v>
      </c>
      <c r="Y580" s="127" t="str">
        <f>VLOOKUP(W580,Factors!$F$4:$H$6200,2,FALSE)</f>
        <v>3-factor</v>
      </c>
      <c r="Z580" s="129">
        <f t="shared" si="42"/>
        <v>5187.217848000002</v>
      </c>
      <c r="AA580" s="129">
        <f t="shared" si="43"/>
        <v>42141.412152000004</v>
      </c>
      <c r="AB580" s="129">
        <f t="shared" si="44"/>
        <v>47328.630000000005</v>
      </c>
      <c r="AC580" s="134"/>
      <c r="AD580" s="134"/>
      <c r="AE580" s="134"/>
      <c r="AF580" s="134"/>
      <c r="AG580" s="134"/>
      <c r="AH580" s="134"/>
      <c r="AI580" s="134"/>
      <c r="AJ580" s="134"/>
      <c r="AK580" s="134"/>
      <c r="AL580" s="134"/>
      <c r="AM580" s="134"/>
      <c r="AN580" s="134"/>
      <c r="AO580" s="134"/>
      <c r="AP580" s="134"/>
      <c r="AQ580" s="134"/>
      <c r="AR580" s="134"/>
      <c r="AS580" s="134"/>
      <c r="AT580" s="134"/>
      <c r="AU580" s="134"/>
      <c r="AV580" s="134"/>
      <c r="AW580" s="134"/>
      <c r="AX580" s="134"/>
      <c r="AY580" s="134"/>
      <c r="AZ580" s="134"/>
      <c r="BA580" s="134"/>
      <c r="BB580" s="134"/>
      <c r="BC580" s="134"/>
      <c r="BD580" s="134"/>
      <c r="BE580" s="134"/>
      <c r="BF580" s="134"/>
      <c r="BG580" s="134"/>
      <c r="BH580" s="134"/>
      <c r="BI580" s="134"/>
      <c r="BJ580" s="134"/>
    </row>
    <row r="581" spans="1:62" s="126" customFormat="1" ht="15.75" thickBot="1" x14ac:dyDescent="0.3">
      <c r="A581" s="141" t="s">
        <v>943</v>
      </c>
      <c r="B581" s="4" t="s">
        <v>1032</v>
      </c>
      <c r="C581" s="4" t="s">
        <v>1033</v>
      </c>
      <c r="D581" s="4" t="s">
        <v>944</v>
      </c>
      <c r="E581" s="4" t="s">
        <v>945</v>
      </c>
      <c r="F581" s="4" t="s">
        <v>771</v>
      </c>
      <c r="G581" s="4" t="s">
        <v>772</v>
      </c>
      <c r="H581" s="4" t="s">
        <v>440</v>
      </c>
      <c r="I581" s="8">
        <v>3995</v>
      </c>
      <c r="J581" s="8">
        <v>10402</v>
      </c>
      <c r="K581" s="8">
        <v>19967.2</v>
      </c>
      <c r="L581" s="7"/>
      <c r="M581" s="8">
        <v>3650</v>
      </c>
      <c r="N581" s="7"/>
      <c r="O581" s="8">
        <v>2345</v>
      </c>
      <c r="P581" s="7"/>
      <c r="Q581" s="8">
        <v>7230</v>
      </c>
      <c r="R581" s="7"/>
      <c r="S581" s="7"/>
      <c r="T581" s="7"/>
      <c r="U581" s="139">
        <f t="shared" si="40"/>
        <v>47589.2</v>
      </c>
      <c r="V581" s="38"/>
      <c r="W581" s="127" t="str">
        <f t="shared" si="41"/>
        <v>311001505921</v>
      </c>
      <c r="X581" s="132">
        <f>VLOOKUP(W581,Factors!$F$4:$H$6200,3,FALSE)</f>
        <v>0.10960000000000003</v>
      </c>
      <c r="Y581" s="127" t="str">
        <f>VLOOKUP(W581,Factors!$F$4:$H$6200,2,FALSE)</f>
        <v>3-factor</v>
      </c>
      <c r="Z581" s="129">
        <f t="shared" si="42"/>
        <v>5215.7763200000009</v>
      </c>
      <c r="AA581" s="129">
        <f t="shared" si="43"/>
        <v>42373.423679999993</v>
      </c>
      <c r="AB581" s="129">
        <f t="shared" si="44"/>
        <v>47589.2</v>
      </c>
      <c r="AC581" s="134"/>
      <c r="AD581" s="134"/>
      <c r="AE581" s="134"/>
      <c r="AF581" s="134"/>
      <c r="AG581" s="134"/>
      <c r="AH581" s="134"/>
      <c r="AI581" s="134"/>
      <c r="AJ581" s="134"/>
      <c r="AK581" s="134"/>
      <c r="AL581" s="134"/>
      <c r="AM581" s="134"/>
      <c r="AN581" s="134"/>
      <c r="AO581" s="134"/>
      <c r="AP581" s="134"/>
      <c r="AQ581" s="134"/>
      <c r="AR581" s="134"/>
      <c r="AS581" s="134"/>
      <c r="AT581" s="134"/>
      <c r="AU581" s="134"/>
      <c r="AV581" s="134"/>
      <c r="AW581" s="134"/>
      <c r="AX581" s="134"/>
      <c r="AY581" s="134"/>
      <c r="AZ581" s="134"/>
      <c r="BA581" s="134"/>
      <c r="BB581" s="134"/>
      <c r="BC581" s="134"/>
      <c r="BD581" s="134"/>
      <c r="BE581" s="134"/>
      <c r="BF581" s="134"/>
      <c r="BG581" s="134"/>
      <c r="BH581" s="134"/>
      <c r="BI581" s="134"/>
      <c r="BJ581" s="134"/>
    </row>
    <row r="582" spans="1:62" s="126" customFormat="1" ht="15.75" thickBot="1" x14ac:dyDescent="0.3">
      <c r="A582" s="141" t="s">
        <v>943</v>
      </c>
      <c r="B582" s="4" t="s">
        <v>1032</v>
      </c>
      <c r="C582" s="4" t="s">
        <v>1033</v>
      </c>
      <c r="D582" s="4" t="s">
        <v>944</v>
      </c>
      <c r="E582" s="4" t="s">
        <v>945</v>
      </c>
      <c r="F582" s="4" t="s">
        <v>18</v>
      </c>
      <c r="G582" s="4" t="s">
        <v>19</v>
      </c>
      <c r="H582" s="4" t="s">
        <v>440</v>
      </c>
      <c r="I582" s="11"/>
      <c r="J582" s="11"/>
      <c r="K582" s="11"/>
      <c r="L582" s="11"/>
      <c r="M582" s="10">
        <v>325</v>
      </c>
      <c r="N582" s="11"/>
      <c r="O582" s="11"/>
      <c r="P582" s="11"/>
      <c r="Q582" s="11"/>
      <c r="R582" s="11"/>
      <c r="S582" s="11"/>
      <c r="T582" s="11"/>
      <c r="U582" s="139">
        <f t="shared" si="40"/>
        <v>325</v>
      </c>
      <c r="V582" s="38"/>
      <c r="W582" s="127" t="str">
        <f t="shared" si="41"/>
        <v>311001505921</v>
      </c>
      <c r="X582" s="132">
        <f>VLOOKUP(W582,Factors!$F$4:$H$6200,3,FALSE)</f>
        <v>0.10960000000000003</v>
      </c>
      <c r="Y582" s="127" t="str">
        <f>VLOOKUP(W582,Factors!$F$4:$H$6200,2,FALSE)</f>
        <v>3-factor</v>
      </c>
      <c r="Z582" s="129">
        <f t="shared" si="42"/>
        <v>35.620000000000012</v>
      </c>
      <c r="AA582" s="129">
        <f t="shared" si="43"/>
        <v>289.38</v>
      </c>
      <c r="AB582" s="129">
        <f t="shared" si="44"/>
        <v>325</v>
      </c>
      <c r="AC582" s="134"/>
      <c r="AD582" s="134"/>
      <c r="AE582" s="134"/>
      <c r="AF582" s="134"/>
      <c r="AG582" s="134"/>
      <c r="AH582" s="134"/>
      <c r="AI582" s="134"/>
      <c r="AJ582" s="134"/>
      <c r="AK582" s="134"/>
      <c r="AL582" s="134"/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  <c r="AX582" s="134"/>
      <c r="AY582" s="134"/>
      <c r="AZ582" s="134"/>
      <c r="BA582" s="134"/>
      <c r="BB582" s="134"/>
      <c r="BC582" s="134"/>
      <c r="BD582" s="134"/>
      <c r="BE582" s="134"/>
      <c r="BF582" s="134"/>
      <c r="BG582" s="134"/>
      <c r="BH582" s="134"/>
      <c r="BI582" s="134"/>
      <c r="BJ582" s="134"/>
    </row>
    <row r="583" spans="1:62" s="126" customFormat="1" ht="15.75" thickBot="1" x14ac:dyDescent="0.3">
      <c r="A583" s="141" t="s">
        <v>943</v>
      </c>
      <c r="B583" s="4" t="s">
        <v>1032</v>
      </c>
      <c r="C583" s="4" t="s">
        <v>1033</v>
      </c>
      <c r="D583" s="4" t="s">
        <v>944</v>
      </c>
      <c r="E583" s="4" t="s">
        <v>945</v>
      </c>
      <c r="F583" s="4" t="s">
        <v>84</v>
      </c>
      <c r="G583" s="4" t="s">
        <v>85</v>
      </c>
      <c r="H583" s="4" t="s">
        <v>440</v>
      </c>
      <c r="I583" s="7"/>
      <c r="J583" s="7"/>
      <c r="K583" s="8">
        <v>211.87</v>
      </c>
      <c r="L583" s="8">
        <v>13.5</v>
      </c>
      <c r="M583" s="8">
        <v>332.91</v>
      </c>
      <c r="N583" s="7"/>
      <c r="O583" s="7"/>
      <c r="P583" s="7"/>
      <c r="Q583" s="8">
        <v>100</v>
      </c>
      <c r="R583" s="7"/>
      <c r="S583" s="7"/>
      <c r="T583" s="7"/>
      <c r="U583" s="139">
        <f t="shared" ref="U583:U646" si="45">SUM(I583:T583)</f>
        <v>658.28</v>
      </c>
      <c r="V583" s="38"/>
      <c r="W583" s="127" t="str">
        <f t="shared" ref="W583:W646" si="46">CONCATENATE(B583,RIGHT(D583,4),A583)</f>
        <v>311001505921</v>
      </c>
      <c r="X583" s="132">
        <f>VLOOKUP(W583,Factors!$F$4:$H$6200,3,FALSE)</f>
        <v>0.10960000000000003</v>
      </c>
      <c r="Y583" s="127" t="str">
        <f>VLOOKUP(W583,Factors!$F$4:$H$6200,2,FALSE)</f>
        <v>3-factor</v>
      </c>
      <c r="Z583" s="129">
        <f t="shared" ref="Z583:Z646" si="47">U583*X583</f>
        <v>72.147488000000024</v>
      </c>
      <c r="AA583" s="129">
        <f t="shared" ref="AA583:AA646" si="48">U583-Z583</f>
        <v>586.13251199999991</v>
      </c>
      <c r="AB583" s="129">
        <f t="shared" ref="AB583:AB646" si="49">Z583+AA583</f>
        <v>658.28</v>
      </c>
      <c r="AC583" s="134"/>
      <c r="AD583" s="134"/>
      <c r="AE583" s="134"/>
      <c r="AF583" s="134"/>
      <c r="AG583" s="134"/>
      <c r="AH583" s="134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  <c r="AX583" s="134"/>
      <c r="AY583" s="134"/>
      <c r="AZ583" s="134"/>
      <c r="BA583" s="134"/>
      <c r="BB583" s="134"/>
      <c r="BC583" s="134"/>
      <c r="BD583" s="134"/>
      <c r="BE583" s="134"/>
      <c r="BF583" s="134"/>
      <c r="BG583" s="134"/>
      <c r="BH583" s="134"/>
      <c r="BI583" s="134"/>
      <c r="BJ583" s="134"/>
    </row>
    <row r="584" spans="1:62" s="126" customFormat="1" ht="15.75" thickBot="1" x14ac:dyDescent="0.3">
      <c r="A584" s="141" t="s">
        <v>943</v>
      </c>
      <c r="B584" s="4" t="s">
        <v>1032</v>
      </c>
      <c r="C584" s="4" t="s">
        <v>1033</v>
      </c>
      <c r="D584" s="4" t="s">
        <v>944</v>
      </c>
      <c r="E584" s="4" t="s">
        <v>945</v>
      </c>
      <c r="F584" s="4" t="s">
        <v>164</v>
      </c>
      <c r="G584" s="4" t="s">
        <v>165</v>
      </c>
      <c r="H584" s="4" t="s">
        <v>440</v>
      </c>
      <c r="I584" s="11"/>
      <c r="J584" s="11"/>
      <c r="K584" s="10">
        <v>1169.6400000000001</v>
      </c>
      <c r="L584" s="10">
        <v>-179.33</v>
      </c>
      <c r="M584" s="11"/>
      <c r="N584" s="11"/>
      <c r="O584" s="10">
        <v>-500</v>
      </c>
      <c r="P584" s="11"/>
      <c r="Q584" s="11"/>
      <c r="R584" s="11"/>
      <c r="S584" s="11"/>
      <c r="T584" s="11"/>
      <c r="U584" s="139">
        <f t="shared" si="45"/>
        <v>490.31000000000006</v>
      </c>
      <c r="V584" s="38"/>
      <c r="W584" s="127" t="str">
        <f t="shared" si="46"/>
        <v>311001505921</v>
      </c>
      <c r="X584" s="132">
        <f>VLOOKUP(W584,Factors!$F$4:$H$6200,3,FALSE)</f>
        <v>0.10960000000000003</v>
      </c>
      <c r="Y584" s="127" t="str">
        <f>VLOOKUP(W584,Factors!$F$4:$H$6200,2,FALSE)</f>
        <v>3-factor</v>
      </c>
      <c r="Z584" s="129">
        <f t="shared" si="47"/>
        <v>53.737976000000025</v>
      </c>
      <c r="AA584" s="129">
        <f t="shared" si="48"/>
        <v>436.57202400000006</v>
      </c>
      <c r="AB584" s="129">
        <f t="shared" si="49"/>
        <v>490.31000000000006</v>
      </c>
      <c r="AC584" s="134"/>
      <c r="AD584" s="134"/>
      <c r="AE584" s="134"/>
      <c r="AF584" s="134"/>
      <c r="AG584" s="134"/>
      <c r="AH584" s="134"/>
      <c r="AI584" s="134"/>
      <c r="AJ584" s="134"/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  <c r="AX584" s="134"/>
      <c r="AY584" s="134"/>
      <c r="AZ584" s="134"/>
      <c r="BA584" s="134"/>
      <c r="BB584" s="134"/>
      <c r="BC584" s="134"/>
      <c r="BD584" s="134"/>
      <c r="BE584" s="134"/>
      <c r="BF584" s="134"/>
      <c r="BG584" s="134"/>
      <c r="BH584" s="134"/>
      <c r="BI584" s="134"/>
      <c r="BJ584" s="134"/>
    </row>
    <row r="585" spans="1:62" s="126" customFormat="1" ht="15.75" thickBot="1" x14ac:dyDescent="0.3">
      <c r="A585" s="141" t="s">
        <v>943</v>
      </c>
      <c r="B585" s="4" t="s">
        <v>1032</v>
      </c>
      <c r="C585" s="4" t="s">
        <v>1033</v>
      </c>
      <c r="D585" s="4" t="s">
        <v>944</v>
      </c>
      <c r="E585" s="4" t="s">
        <v>945</v>
      </c>
      <c r="F585" s="4" t="s">
        <v>166</v>
      </c>
      <c r="G585" s="4" t="s">
        <v>167</v>
      </c>
      <c r="H585" s="4" t="s">
        <v>440</v>
      </c>
      <c r="I585" s="7"/>
      <c r="J585" s="7"/>
      <c r="K585" s="8">
        <v>256.87</v>
      </c>
      <c r="L585" s="7"/>
      <c r="M585" s="7"/>
      <c r="N585" s="7"/>
      <c r="O585" s="7"/>
      <c r="P585" s="7"/>
      <c r="Q585" s="8">
        <v>120.95</v>
      </c>
      <c r="R585" s="7"/>
      <c r="S585" s="7"/>
      <c r="T585" s="7"/>
      <c r="U585" s="139">
        <f t="shared" si="45"/>
        <v>377.82</v>
      </c>
      <c r="V585" s="38"/>
      <c r="W585" s="127" t="str">
        <f t="shared" si="46"/>
        <v>311001505921</v>
      </c>
      <c r="X585" s="132">
        <f>VLOOKUP(W585,Factors!$F$4:$H$6200,3,FALSE)</f>
        <v>0.10960000000000003</v>
      </c>
      <c r="Y585" s="127" t="str">
        <f>VLOOKUP(W585,Factors!$F$4:$H$6200,2,FALSE)</f>
        <v>3-factor</v>
      </c>
      <c r="Z585" s="129">
        <f t="shared" si="47"/>
        <v>41.409072000000009</v>
      </c>
      <c r="AA585" s="129">
        <f t="shared" si="48"/>
        <v>336.41092800000001</v>
      </c>
      <c r="AB585" s="129">
        <f t="shared" si="49"/>
        <v>377.82000000000005</v>
      </c>
      <c r="AC585" s="134"/>
      <c r="AD585" s="134"/>
      <c r="AE585" s="134"/>
      <c r="AF585" s="134"/>
      <c r="AG585" s="134"/>
      <c r="AH585" s="134"/>
      <c r="AI585" s="134"/>
      <c r="AJ585" s="134"/>
      <c r="AK585" s="134"/>
      <c r="AL585" s="134"/>
      <c r="AM585" s="134"/>
      <c r="AN585" s="134"/>
      <c r="AO585" s="134"/>
      <c r="AP585" s="134"/>
      <c r="AQ585" s="134"/>
      <c r="AR585" s="134"/>
      <c r="AS585" s="134"/>
      <c r="AT585" s="134"/>
      <c r="AU585" s="134"/>
      <c r="AV585" s="134"/>
      <c r="AW585" s="134"/>
      <c r="AX585" s="134"/>
      <c r="AY585" s="134"/>
      <c r="AZ585" s="134"/>
      <c r="BA585" s="134"/>
      <c r="BB585" s="134"/>
      <c r="BC585" s="134"/>
      <c r="BD585" s="134"/>
      <c r="BE585" s="134"/>
      <c r="BF585" s="134"/>
      <c r="BG585" s="134"/>
      <c r="BH585" s="134"/>
      <c r="BI585" s="134"/>
      <c r="BJ585" s="134"/>
    </row>
    <row r="586" spans="1:62" s="126" customFormat="1" ht="15.75" thickBot="1" x14ac:dyDescent="0.3">
      <c r="A586" s="141" t="s">
        <v>943</v>
      </c>
      <c r="B586" s="4" t="s">
        <v>1032</v>
      </c>
      <c r="C586" s="4" t="s">
        <v>1033</v>
      </c>
      <c r="D586" s="4" t="s">
        <v>944</v>
      </c>
      <c r="E586" s="4" t="s">
        <v>945</v>
      </c>
      <c r="F586" s="4" t="s">
        <v>168</v>
      </c>
      <c r="G586" s="4" t="s">
        <v>169</v>
      </c>
      <c r="H586" s="4" t="s">
        <v>440</v>
      </c>
      <c r="I586" s="11"/>
      <c r="J586" s="11"/>
      <c r="K586" s="11"/>
      <c r="L586" s="11"/>
      <c r="M586" s="10">
        <v>25.4</v>
      </c>
      <c r="N586" s="11"/>
      <c r="O586" s="11"/>
      <c r="P586" s="11"/>
      <c r="Q586" s="11"/>
      <c r="R586" s="11"/>
      <c r="S586" s="11"/>
      <c r="T586" s="11"/>
      <c r="U586" s="139">
        <f t="shared" si="45"/>
        <v>25.4</v>
      </c>
      <c r="V586" s="38"/>
      <c r="W586" s="127" t="str">
        <f t="shared" si="46"/>
        <v>311001505921</v>
      </c>
      <c r="X586" s="132">
        <f>VLOOKUP(W586,Factors!$F$4:$H$6200,3,FALSE)</f>
        <v>0.10960000000000003</v>
      </c>
      <c r="Y586" s="127" t="str">
        <f>VLOOKUP(W586,Factors!$F$4:$H$6200,2,FALSE)</f>
        <v>3-factor</v>
      </c>
      <c r="Z586" s="129">
        <f t="shared" si="47"/>
        <v>2.7838400000000005</v>
      </c>
      <c r="AA586" s="129">
        <f t="shared" si="48"/>
        <v>22.616159999999997</v>
      </c>
      <c r="AB586" s="129">
        <f t="shared" si="49"/>
        <v>25.4</v>
      </c>
      <c r="AC586" s="134"/>
      <c r="AD586" s="134"/>
      <c r="AE586" s="134"/>
      <c r="AF586" s="134"/>
      <c r="AG586" s="134"/>
      <c r="AH586" s="134"/>
      <c r="AI586" s="134"/>
      <c r="AJ586" s="134"/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  <c r="AX586" s="134"/>
      <c r="AY586" s="134"/>
      <c r="AZ586" s="134"/>
      <c r="BA586" s="134"/>
      <c r="BB586" s="134"/>
      <c r="BC586" s="134"/>
      <c r="BD586" s="134"/>
      <c r="BE586" s="134"/>
      <c r="BF586" s="134"/>
      <c r="BG586" s="134"/>
      <c r="BH586" s="134"/>
      <c r="BI586" s="134"/>
      <c r="BJ586" s="134"/>
    </row>
    <row r="587" spans="1:62" s="126" customFormat="1" ht="15.75" thickBot="1" x14ac:dyDescent="0.3">
      <c r="A587" s="141" t="s">
        <v>943</v>
      </c>
      <c r="B587" s="4" t="s">
        <v>1032</v>
      </c>
      <c r="C587" s="4" t="s">
        <v>1033</v>
      </c>
      <c r="D587" s="4" t="s">
        <v>944</v>
      </c>
      <c r="E587" s="4" t="s">
        <v>945</v>
      </c>
      <c r="F587" s="4" t="s">
        <v>192</v>
      </c>
      <c r="G587" s="4" t="s">
        <v>193</v>
      </c>
      <c r="H587" s="4" t="s">
        <v>440</v>
      </c>
      <c r="I587" s="8">
        <v>-258.3</v>
      </c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139">
        <f t="shared" si="45"/>
        <v>-258.3</v>
      </c>
      <c r="V587" s="38"/>
      <c r="W587" s="127" t="str">
        <f t="shared" si="46"/>
        <v>311001505921</v>
      </c>
      <c r="X587" s="132">
        <f>VLOOKUP(W587,Factors!$F$4:$H$6200,3,FALSE)</f>
        <v>0.10960000000000003</v>
      </c>
      <c r="Y587" s="127" t="str">
        <f>VLOOKUP(W587,Factors!$F$4:$H$6200,2,FALSE)</f>
        <v>3-factor</v>
      </c>
      <c r="Z587" s="129">
        <f t="shared" si="47"/>
        <v>-28.309680000000011</v>
      </c>
      <c r="AA587" s="129">
        <f t="shared" si="48"/>
        <v>-229.99032</v>
      </c>
      <c r="AB587" s="129">
        <f t="shared" si="49"/>
        <v>-258.3</v>
      </c>
      <c r="AC587" s="134"/>
      <c r="AD587" s="134"/>
      <c r="AE587" s="134"/>
      <c r="AF587" s="134"/>
      <c r="AG587" s="134"/>
      <c r="AH587" s="134"/>
      <c r="AI587" s="134"/>
      <c r="AJ587" s="134"/>
      <c r="AK587" s="134"/>
      <c r="AL587" s="134"/>
      <c r="AM587" s="134"/>
      <c r="AN587" s="134"/>
      <c r="AO587" s="134"/>
      <c r="AP587" s="134"/>
      <c r="AQ587" s="134"/>
      <c r="AR587" s="134"/>
      <c r="AS587" s="134"/>
      <c r="AT587" s="134"/>
      <c r="AU587" s="134"/>
      <c r="AV587" s="134"/>
      <c r="AW587" s="134"/>
      <c r="AX587" s="134"/>
      <c r="AY587" s="134"/>
      <c r="AZ587" s="134"/>
      <c r="BA587" s="134"/>
      <c r="BB587" s="134"/>
      <c r="BC587" s="134"/>
      <c r="BD587" s="134"/>
      <c r="BE587" s="134"/>
      <c r="BF587" s="134"/>
      <c r="BG587" s="134"/>
      <c r="BH587" s="134"/>
      <c r="BI587" s="134"/>
      <c r="BJ587" s="134"/>
    </row>
    <row r="588" spans="1:62" s="126" customFormat="1" ht="15.75" thickBot="1" x14ac:dyDescent="0.3">
      <c r="A588" s="141" t="s">
        <v>943</v>
      </c>
      <c r="B588" s="4" t="s">
        <v>1032</v>
      </c>
      <c r="C588" s="4" t="s">
        <v>1033</v>
      </c>
      <c r="D588" s="4" t="s">
        <v>1038</v>
      </c>
      <c r="E588" s="4" t="s">
        <v>1039</v>
      </c>
      <c r="F588" s="4" t="s">
        <v>38</v>
      </c>
      <c r="G588" s="4" t="s">
        <v>39</v>
      </c>
      <c r="H588" s="4" t="s">
        <v>1040</v>
      </c>
      <c r="I588" s="11"/>
      <c r="J588" s="11"/>
      <c r="K588" s="11"/>
      <c r="L588" s="10">
        <v>375</v>
      </c>
      <c r="M588" s="11"/>
      <c r="N588" s="11"/>
      <c r="O588" s="11"/>
      <c r="P588" s="11"/>
      <c r="Q588" s="11"/>
      <c r="R588" s="11"/>
      <c r="S588" s="11"/>
      <c r="T588" s="11"/>
      <c r="U588" s="139">
        <f t="shared" si="45"/>
        <v>375</v>
      </c>
      <c r="V588" s="38"/>
      <c r="W588" s="127" t="str">
        <f t="shared" si="46"/>
        <v>311004560921</v>
      </c>
      <c r="X588" s="132">
        <f>VLOOKUP(W588,Factors!$F$4:$H$6200,3,FALSE)</f>
        <v>0.109888</v>
      </c>
      <c r="Y588" s="127" t="str">
        <f>VLOOKUP(W588,Factors!$F$4:$H$6200,2,FALSE)</f>
        <v>Employee Cost</v>
      </c>
      <c r="Z588" s="129">
        <f t="shared" si="47"/>
        <v>41.207999999999998</v>
      </c>
      <c r="AA588" s="129">
        <f t="shared" si="48"/>
        <v>333.79200000000003</v>
      </c>
      <c r="AB588" s="129">
        <f t="shared" si="49"/>
        <v>375</v>
      </c>
      <c r="AC588" s="134"/>
      <c r="AD588" s="134"/>
      <c r="AE588" s="134"/>
      <c r="AF588" s="134"/>
      <c r="AG588" s="134"/>
      <c r="AH588" s="134"/>
      <c r="AI588" s="134"/>
      <c r="AJ588" s="134"/>
      <c r="AK588" s="134"/>
      <c r="AL588" s="134"/>
      <c r="AM588" s="134"/>
      <c r="AN588" s="134"/>
      <c r="AO588" s="134"/>
      <c r="AP588" s="134"/>
      <c r="AQ588" s="134"/>
      <c r="AR588" s="134"/>
      <c r="AS588" s="134"/>
      <c r="AT588" s="134"/>
      <c r="AU588" s="134"/>
      <c r="AV588" s="134"/>
      <c r="AW588" s="134"/>
      <c r="AX588" s="134"/>
      <c r="AY588" s="134"/>
      <c r="AZ588" s="134"/>
      <c r="BA588" s="134"/>
      <c r="BB588" s="134"/>
      <c r="BC588" s="134"/>
      <c r="BD588" s="134"/>
      <c r="BE588" s="134"/>
      <c r="BF588" s="134"/>
      <c r="BG588" s="134"/>
      <c r="BH588" s="134"/>
      <c r="BI588" s="134"/>
      <c r="BJ588" s="134"/>
    </row>
    <row r="589" spans="1:62" s="126" customFormat="1" ht="15.75" thickBot="1" x14ac:dyDescent="0.3">
      <c r="A589" s="141" t="s">
        <v>943</v>
      </c>
      <c r="B589" s="4" t="s">
        <v>1036</v>
      </c>
      <c r="C589" s="4" t="s">
        <v>1037</v>
      </c>
      <c r="D589" s="4" t="s">
        <v>1038</v>
      </c>
      <c r="E589" s="4" t="s">
        <v>1039</v>
      </c>
      <c r="F589" s="4" t="s">
        <v>38</v>
      </c>
      <c r="G589" s="4" t="s">
        <v>39</v>
      </c>
      <c r="H589" s="4" t="s">
        <v>1040</v>
      </c>
      <c r="I589" s="7"/>
      <c r="J589" s="7"/>
      <c r="K589" s="8">
        <v>14220</v>
      </c>
      <c r="L589" s="7"/>
      <c r="M589" s="7"/>
      <c r="N589" s="7"/>
      <c r="O589" s="7"/>
      <c r="P589" s="7"/>
      <c r="Q589" s="8">
        <v>12806</v>
      </c>
      <c r="R589" s="7"/>
      <c r="S589" s="7"/>
      <c r="T589" s="8">
        <v>6197.1</v>
      </c>
      <c r="U589" s="139">
        <f t="shared" si="45"/>
        <v>33223.1</v>
      </c>
      <c r="V589" s="38"/>
      <c r="W589" s="127" t="str">
        <f t="shared" si="46"/>
        <v>312004560921</v>
      </c>
      <c r="X589" s="132">
        <f>VLOOKUP(W589,Factors!$F$4:$H$6200,3,FALSE)</f>
        <v>0.109888</v>
      </c>
      <c r="Y589" s="127" t="str">
        <f>VLOOKUP(W589,Factors!$F$4:$H$6200,2,FALSE)</f>
        <v>Employee Cost</v>
      </c>
      <c r="Z589" s="129">
        <f t="shared" si="47"/>
        <v>3650.8200127999999</v>
      </c>
      <c r="AA589" s="129">
        <f t="shared" si="48"/>
        <v>29572.2799872</v>
      </c>
      <c r="AB589" s="129">
        <f t="shared" si="49"/>
        <v>33223.1</v>
      </c>
      <c r="AC589" s="134"/>
      <c r="AD589" s="134"/>
      <c r="AE589" s="134"/>
      <c r="AF589" s="134"/>
      <c r="AG589" s="134"/>
      <c r="AH589" s="134"/>
      <c r="AI589" s="134"/>
      <c r="AJ589" s="134"/>
      <c r="AK589" s="134"/>
      <c r="AL589" s="134"/>
      <c r="AM589" s="134"/>
      <c r="AN589" s="134"/>
      <c r="AO589" s="134"/>
      <c r="AP589" s="134"/>
      <c r="AQ589" s="134"/>
      <c r="AR589" s="134"/>
      <c r="AS589" s="134"/>
      <c r="AT589" s="134"/>
      <c r="AU589" s="134"/>
      <c r="AV589" s="134"/>
      <c r="AW589" s="134"/>
      <c r="AX589" s="134"/>
      <c r="AY589" s="134"/>
      <c r="AZ589" s="134"/>
      <c r="BA589" s="134"/>
      <c r="BB589" s="134"/>
      <c r="BC589" s="134"/>
      <c r="BD589" s="134"/>
      <c r="BE589" s="134"/>
      <c r="BF589" s="134"/>
      <c r="BG589" s="134"/>
      <c r="BH589" s="134"/>
      <c r="BI589" s="134"/>
      <c r="BJ589" s="134"/>
    </row>
    <row r="590" spans="1:62" s="126" customFormat="1" ht="15.75" thickBot="1" x14ac:dyDescent="0.3">
      <c r="A590" s="141" t="s">
        <v>943</v>
      </c>
      <c r="B590" s="4" t="s">
        <v>1041</v>
      </c>
      <c r="C590" s="4" t="s">
        <v>1042</v>
      </c>
      <c r="D590" s="4" t="s">
        <v>944</v>
      </c>
      <c r="E590" s="4" t="s">
        <v>945</v>
      </c>
      <c r="F590" s="4" t="s">
        <v>110</v>
      </c>
      <c r="G590" s="4" t="s">
        <v>111</v>
      </c>
      <c r="H590" s="4" t="s">
        <v>440</v>
      </c>
      <c r="I590" s="8">
        <v>1818.18</v>
      </c>
      <c r="J590" s="8">
        <v>1818.18</v>
      </c>
      <c r="K590" s="8">
        <v>1818.18</v>
      </c>
      <c r="L590" s="8">
        <v>1818.18</v>
      </c>
      <c r="M590" s="8">
        <v>1818.18</v>
      </c>
      <c r="N590" s="8">
        <v>1818.18</v>
      </c>
      <c r="O590" s="8">
        <v>1818.18</v>
      </c>
      <c r="P590" s="8">
        <v>1818.18</v>
      </c>
      <c r="Q590" s="8">
        <v>1818.18</v>
      </c>
      <c r="R590" s="7"/>
      <c r="S590" s="7"/>
      <c r="T590" s="7"/>
      <c r="U590" s="139">
        <f t="shared" si="45"/>
        <v>16363.62</v>
      </c>
      <c r="V590" s="38"/>
      <c r="W590" s="127" t="str">
        <f t="shared" si="46"/>
        <v>313001505921</v>
      </c>
      <c r="X590" s="132">
        <f>VLOOKUP(W590,Factors!$F$4:$H$6200,3,FALSE)</f>
        <v>0.109888</v>
      </c>
      <c r="Y590" s="127" t="str">
        <f>VLOOKUP(W590,Factors!$F$4:$H$6200,2,FALSE)</f>
        <v>Employee Cost</v>
      </c>
      <c r="Z590" s="129">
        <f t="shared" si="47"/>
        <v>1798.1654745600001</v>
      </c>
      <c r="AA590" s="129">
        <f t="shared" si="48"/>
        <v>14565.45452544</v>
      </c>
      <c r="AB590" s="129">
        <f t="shared" si="49"/>
        <v>16363.62</v>
      </c>
      <c r="AC590" s="134"/>
      <c r="AD590" s="134"/>
      <c r="AE590" s="134"/>
      <c r="AF590" s="134"/>
      <c r="AG590" s="134"/>
      <c r="AH590" s="134"/>
      <c r="AI590" s="134"/>
      <c r="AJ590" s="134"/>
      <c r="AK590" s="134"/>
      <c r="AL590" s="134"/>
      <c r="AM590" s="134"/>
      <c r="AN590" s="134"/>
      <c r="AO590" s="134"/>
      <c r="AP590" s="134"/>
      <c r="AQ590" s="134"/>
      <c r="AR590" s="134"/>
      <c r="AS590" s="134"/>
      <c r="AT590" s="134"/>
      <c r="AU590" s="134"/>
      <c r="AV590" s="134"/>
      <c r="AW590" s="134"/>
      <c r="AX590" s="134"/>
      <c r="AY590" s="134"/>
      <c r="AZ590" s="134"/>
      <c r="BA590" s="134"/>
      <c r="BB590" s="134"/>
      <c r="BC590" s="134"/>
      <c r="BD590" s="134"/>
      <c r="BE590" s="134"/>
      <c r="BF590" s="134"/>
      <c r="BG590" s="134"/>
      <c r="BH590" s="134"/>
      <c r="BI590" s="134"/>
      <c r="BJ590" s="134"/>
    </row>
    <row r="591" spans="1:62" s="126" customFormat="1" ht="15.75" thickBot="1" x14ac:dyDescent="0.3">
      <c r="A591" s="141" t="s">
        <v>943</v>
      </c>
      <c r="B591" s="4" t="s">
        <v>1041</v>
      </c>
      <c r="C591" s="4" t="s">
        <v>1042</v>
      </c>
      <c r="D591" s="4" t="s">
        <v>944</v>
      </c>
      <c r="E591" s="4" t="s">
        <v>945</v>
      </c>
      <c r="F591" s="4" t="s">
        <v>112</v>
      </c>
      <c r="G591" s="4" t="s">
        <v>113</v>
      </c>
      <c r="H591" s="4" t="s">
        <v>440</v>
      </c>
      <c r="I591" s="10">
        <v>1580.18</v>
      </c>
      <c r="J591" s="10">
        <v>1596</v>
      </c>
      <c r="K591" s="10">
        <v>1611.82</v>
      </c>
      <c r="L591" s="10">
        <v>1611.84</v>
      </c>
      <c r="M591" s="10">
        <v>1611.84</v>
      </c>
      <c r="N591" s="10">
        <v>1666.63</v>
      </c>
      <c r="O591" s="10">
        <v>1666.66</v>
      </c>
      <c r="P591" s="10">
        <v>1666.65</v>
      </c>
      <c r="Q591" s="10">
        <v>3031.65</v>
      </c>
      <c r="R591" s="10">
        <v>1365.01</v>
      </c>
      <c r="S591" s="10">
        <v>1365.02</v>
      </c>
      <c r="T591" s="10">
        <v>1365.02</v>
      </c>
      <c r="U591" s="139">
        <f t="shared" si="45"/>
        <v>20138.32</v>
      </c>
      <c r="V591" s="38"/>
      <c r="W591" s="127" t="str">
        <f t="shared" si="46"/>
        <v>313001505921</v>
      </c>
      <c r="X591" s="132">
        <f>VLOOKUP(W591,Factors!$F$4:$H$6200,3,FALSE)</f>
        <v>0.109888</v>
      </c>
      <c r="Y591" s="127" t="str">
        <f>VLOOKUP(W591,Factors!$F$4:$H$6200,2,FALSE)</f>
        <v>Employee Cost</v>
      </c>
      <c r="Z591" s="129">
        <f t="shared" si="47"/>
        <v>2212.95970816</v>
      </c>
      <c r="AA591" s="129">
        <f t="shared" si="48"/>
        <v>17925.360291839999</v>
      </c>
      <c r="AB591" s="129">
        <f t="shared" si="49"/>
        <v>20138.32</v>
      </c>
      <c r="AC591" s="134"/>
      <c r="AD591" s="134"/>
      <c r="AE591" s="134"/>
      <c r="AF591" s="134"/>
      <c r="AG591" s="134"/>
      <c r="AH591" s="134"/>
      <c r="AI591" s="134"/>
      <c r="AJ591" s="134"/>
      <c r="AK591" s="134"/>
      <c r="AL591" s="134"/>
      <c r="AM591" s="134"/>
      <c r="AN591" s="134"/>
      <c r="AO591" s="134"/>
      <c r="AP591" s="134"/>
      <c r="AQ591" s="134"/>
      <c r="AR591" s="134"/>
      <c r="AS591" s="134"/>
      <c r="AT591" s="134"/>
      <c r="AU591" s="134"/>
      <c r="AV591" s="134"/>
      <c r="AW591" s="134"/>
      <c r="AX591" s="134"/>
      <c r="AY591" s="134"/>
      <c r="AZ591" s="134"/>
      <c r="BA591" s="134"/>
      <c r="BB591" s="134"/>
      <c r="BC591" s="134"/>
      <c r="BD591" s="134"/>
      <c r="BE591" s="134"/>
      <c r="BF591" s="134"/>
      <c r="BG591" s="134"/>
      <c r="BH591" s="134"/>
      <c r="BI591" s="134"/>
      <c r="BJ591" s="134"/>
    </row>
    <row r="592" spans="1:62" s="126" customFormat="1" ht="15.75" thickBot="1" x14ac:dyDescent="0.3">
      <c r="A592" s="141" t="s">
        <v>943</v>
      </c>
      <c r="B592" s="4" t="s">
        <v>1041</v>
      </c>
      <c r="C592" s="4" t="s">
        <v>1042</v>
      </c>
      <c r="D592" s="4" t="s">
        <v>944</v>
      </c>
      <c r="E592" s="4" t="s">
        <v>945</v>
      </c>
      <c r="F592" s="4" t="s">
        <v>128</v>
      </c>
      <c r="G592" s="4" t="s">
        <v>129</v>
      </c>
      <c r="H592" s="4" t="s">
        <v>440</v>
      </c>
      <c r="I592" s="11"/>
      <c r="J592" s="11"/>
      <c r="K592" s="11"/>
      <c r="L592" s="11"/>
      <c r="M592" s="11"/>
      <c r="N592" s="11"/>
      <c r="O592" s="11"/>
      <c r="P592" s="11"/>
      <c r="Q592" s="11"/>
      <c r="R592" s="10">
        <v>50</v>
      </c>
      <c r="S592" s="11"/>
      <c r="T592" s="10">
        <v>50</v>
      </c>
      <c r="U592" s="139">
        <f t="shared" si="45"/>
        <v>100</v>
      </c>
      <c r="V592" s="38"/>
      <c r="W592" s="127" t="str">
        <f t="shared" si="46"/>
        <v>313001505921</v>
      </c>
      <c r="X592" s="132">
        <f>VLOOKUP(W592,Factors!$F$4:$H$6200,3,FALSE)</f>
        <v>0.109888</v>
      </c>
      <c r="Y592" s="127" t="str">
        <f>VLOOKUP(W592,Factors!$F$4:$H$6200,2,FALSE)</f>
        <v>Employee Cost</v>
      </c>
      <c r="Z592" s="129">
        <f t="shared" si="47"/>
        <v>10.988799999999999</v>
      </c>
      <c r="AA592" s="129">
        <f t="shared" si="48"/>
        <v>89.011200000000002</v>
      </c>
      <c r="AB592" s="129">
        <f t="shared" si="49"/>
        <v>100</v>
      </c>
      <c r="AC592" s="134"/>
      <c r="AD592" s="134"/>
      <c r="AE592" s="134"/>
      <c r="AF592" s="134"/>
      <c r="AG592" s="134"/>
      <c r="AH592" s="134"/>
      <c r="AI592" s="134"/>
      <c r="AJ592" s="134"/>
      <c r="AK592" s="134"/>
      <c r="AL592" s="134"/>
      <c r="AM592" s="134"/>
      <c r="AN592" s="134"/>
      <c r="AO592" s="134"/>
      <c r="AP592" s="134"/>
      <c r="AQ592" s="134"/>
      <c r="AR592" s="134"/>
      <c r="AS592" s="134"/>
      <c r="AT592" s="134"/>
      <c r="AU592" s="134"/>
      <c r="AV592" s="134"/>
      <c r="AW592" s="134"/>
      <c r="AX592" s="134"/>
      <c r="AY592" s="134"/>
      <c r="AZ592" s="134"/>
      <c r="BA592" s="134"/>
      <c r="BB592" s="134"/>
      <c r="BC592" s="134"/>
      <c r="BD592" s="134"/>
      <c r="BE592" s="134"/>
      <c r="BF592" s="134"/>
      <c r="BG592" s="134"/>
      <c r="BH592" s="134"/>
      <c r="BI592" s="134"/>
      <c r="BJ592" s="134"/>
    </row>
    <row r="593" spans="1:62" s="126" customFormat="1" ht="15.75" thickBot="1" x14ac:dyDescent="0.3">
      <c r="A593" s="141" t="s">
        <v>943</v>
      </c>
      <c r="B593" s="4" t="s">
        <v>1041</v>
      </c>
      <c r="C593" s="4" t="s">
        <v>1042</v>
      </c>
      <c r="D593" s="4" t="s">
        <v>944</v>
      </c>
      <c r="E593" s="4" t="s">
        <v>945</v>
      </c>
      <c r="F593" s="4" t="s">
        <v>38</v>
      </c>
      <c r="G593" s="4" t="s">
        <v>39</v>
      </c>
      <c r="H593" s="4" t="s">
        <v>440</v>
      </c>
      <c r="I593" s="7"/>
      <c r="J593" s="7"/>
      <c r="K593" s="7"/>
      <c r="L593" s="7"/>
      <c r="M593" s="7"/>
      <c r="N593" s="7"/>
      <c r="O593" s="7"/>
      <c r="P593" s="7"/>
      <c r="Q593" s="7"/>
      <c r="R593" s="8">
        <v>4336.42</v>
      </c>
      <c r="S593" s="8">
        <v>4715.84</v>
      </c>
      <c r="T593" s="8">
        <v>5745.75</v>
      </c>
      <c r="U593" s="139">
        <f t="shared" si="45"/>
        <v>14798.01</v>
      </c>
      <c r="V593" s="38"/>
      <c r="W593" s="127" t="str">
        <f t="shared" si="46"/>
        <v>313001505921</v>
      </c>
      <c r="X593" s="132">
        <f>VLOOKUP(W593,Factors!$F$4:$H$6200,3,FALSE)</f>
        <v>0.109888</v>
      </c>
      <c r="Y593" s="127" t="str">
        <f>VLOOKUP(W593,Factors!$F$4:$H$6200,2,FALSE)</f>
        <v>Employee Cost</v>
      </c>
      <c r="Z593" s="129">
        <f t="shared" si="47"/>
        <v>1626.1237228800001</v>
      </c>
      <c r="AA593" s="129">
        <f t="shared" si="48"/>
        <v>13171.88627712</v>
      </c>
      <c r="AB593" s="129">
        <f t="shared" si="49"/>
        <v>14798.01</v>
      </c>
      <c r="AC593" s="134"/>
      <c r="AD593" s="134"/>
      <c r="AE593" s="134"/>
      <c r="AF593" s="134"/>
      <c r="AG593" s="134"/>
      <c r="AH593" s="134"/>
      <c r="AI593" s="134"/>
      <c r="AJ593" s="134"/>
      <c r="AK593" s="134"/>
      <c r="AL593" s="134"/>
      <c r="AM593" s="134"/>
      <c r="AN593" s="134"/>
      <c r="AO593" s="134"/>
      <c r="AP593" s="134"/>
      <c r="AQ593" s="134"/>
      <c r="AR593" s="134"/>
      <c r="AS593" s="134"/>
      <c r="AT593" s="134"/>
      <c r="AU593" s="134"/>
      <c r="AV593" s="134"/>
      <c r="AW593" s="134"/>
      <c r="AX593" s="134"/>
      <c r="AY593" s="134"/>
      <c r="AZ593" s="134"/>
      <c r="BA593" s="134"/>
      <c r="BB593" s="134"/>
      <c r="BC593" s="134"/>
      <c r="BD593" s="134"/>
      <c r="BE593" s="134"/>
      <c r="BF593" s="134"/>
      <c r="BG593" s="134"/>
      <c r="BH593" s="134"/>
      <c r="BI593" s="134"/>
      <c r="BJ593" s="134"/>
    </row>
    <row r="594" spans="1:62" s="126" customFormat="1" ht="15.75" thickBot="1" x14ac:dyDescent="0.3">
      <c r="A594" s="141" t="s">
        <v>943</v>
      </c>
      <c r="B594" s="4" t="s">
        <v>1041</v>
      </c>
      <c r="C594" s="4" t="s">
        <v>1042</v>
      </c>
      <c r="D594" s="4" t="s">
        <v>944</v>
      </c>
      <c r="E594" s="4" t="s">
        <v>945</v>
      </c>
      <c r="F594" s="4" t="s">
        <v>98</v>
      </c>
      <c r="G594" s="4" t="s">
        <v>99</v>
      </c>
      <c r="H594" s="4" t="s">
        <v>440</v>
      </c>
      <c r="I594" s="11"/>
      <c r="J594" s="11"/>
      <c r="K594" s="11"/>
      <c r="L594" s="11"/>
      <c r="M594" s="11"/>
      <c r="N594" s="11"/>
      <c r="O594" s="11"/>
      <c r="P594" s="11"/>
      <c r="Q594" s="11"/>
      <c r="R594" s="10">
        <v>561</v>
      </c>
      <c r="S594" s="10">
        <v>50</v>
      </c>
      <c r="T594" s="10">
        <v>-564.25</v>
      </c>
      <c r="U594" s="139">
        <f t="shared" si="45"/>
        <v>46.75</v>
      </c>
      <c r="V594" s="38"/>
      <c r="W594" s="127" t="str">
        <f t="shared" si="46"/>
        <v>313001505921</v>
      </c>
      <c r="X594" s="132">
        <f>VLOOKUP(W594,Factors!$F$4:$H$6200,3,FALSE)</f>
        <v>0.109888</v>
      </c>
      <c r="Y594" s="127" t="str">
        <f>VLOOKUP(W594,Factors!$F$4:$H$6200,2,FALSE)</f>
        <v>Employee Cost</v>
      </c>
      <c r="Z594" s="129">
        <f t="shared" si="47"/>
        <v>5.1372640000000001</v>
      </c>
      <c r="AA594" s="129">
        <f t="shared" si="48"/>
        <v>41.612735999999998</v>
      </c>
      <c r="AB594" s="129">
        <f t="shared" si="49"/>
        <v>46.75</v>
      </c>
      <c r="AC594" s="134"/>
      <c r="AD594" s="134"/>
      <c r="AE594" s="134"/>
      <c r="AF594" s="134"/>
      <c r="AG594" s="134"/>
      <c r="AH594" s="134"/>
      <c r="AI594" s="134"/>
      <c r="AJ594" s="134"/>
      <c r="AK594" s="134"/>
      <c r="AL594" s="134"/>
      <c r="AM594" s="134"/>
      <c r="AN594" s="134"/>
      <c r="AO594" s="134"/>
      <c r="AP594" s="134"/>
      <c r="AQ594" s="134"/>
      <c r="AR594" s="134"/>
      <c r="AS594" s="134"/>
      <c r="AT594" s="134"/>
      <c r="AU594" s="134"/>
      <c r="AV594" s="134"/>
      <c r="AW594" s="134"/>
      <c r="AX594" s="134"/>
      <c r="AY594" s="134"/>
      <c r="AZ594" s="134"/>
      <c r="BA594" s="134"/>
      <c r="BB594" s="134"/>
      <c r="BC594" s="134"/>
      <c r="BD594" s="134"/>
      <c r="BE594" s="134"/>
      <c r="BF594" s="134"/>
      <c r="BG594" s="134"/>
      <c r="BH594" s="134"/>
      <c r="BI594" s="134"/>
      <c r="BJ594" s="134"/>
    </row>
    <row r="595" spans="1:62" s="126" customFormat="1" ht="15.75" thickBot="1" x14ac:dyDescent="0.3">
      <c r="A595" s="141" t="s">
        <v>943</v>
      </c>
      <c r="B595" s="4" t="s">
        <v>1041</v>
      </c>
      <c r="C595" s="4" t="s">
        <v>1042</v>
      </c>
      <c r="D595" s="4" t="s">
        <v>944</v>
      </c>
      <c r="E595" s="4" t="s">
        <v>945</v>
      </c>
      <c r="F595" s="4" t="s">
        <v>445</v>
      </c>
      <c r="G595" s="4" t="s">
        <v>446</v>
      </c>
      <c r="H595" s="4" t="s">
        <v>440</v>
      </c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8">
        <v>561</v>
      </c>
      <c r="U595" s="139">
        <f t="shared" si="45"/>
        <v>561</v>
      </c>
      <c r="V595" s="38"/>
      <c r="W595" s="127" t="str">
        <f t="shared" si="46"/>
        <v>313001505921</v>
      </c>
      <c r="X595" s="132">
        <f>VLOOKUP(W595,Factors!$F$4:$H$6200,3,FALSE)</f>
        <v>0.109888</v>
      </c>
      <c r="Y595" s="127" t="str">
        <f>VLOOKUP(W595,Factors!$F$4:$H$6200,2,FALSE)</f>
        <v>Employee Cost</v>
      </c>
      <c r="Z595" s="129">
        <f t="shared" si="47"/>
        <v>61.647168000000001</v>
      </c>
      <c r="AA595" s="129">
        <f t="shared" si="48"/>
        <v>499.35283199999998</v>
      </c>
      <c r="AB595" s="129">
        <f t="shared" si="49"/>
        <v>561</v>
      </c>
      <c r="AC595" s="134"/>
      <c r="AD595" s="134"/>
      <c r="AE595" s="134"/>
      <c r="AF595" s="134"/>
      <c r="AG595" s="134"/>
      <c r="AH595" s="134"/>
      <c r="AI595" s="134"/>
      <c r="AJ595" s="134"/>
      <c r="AK595" s="134"/>
      <c r="AL595" s="134"/>
      <c r="AM595" s="134"/>
      <c r="AN595" s="134"/>
      <c r="AO595" s="134"/>
      <c r="AP595" s="134"/>
      <c r="AQ595" s="134"/>
      <c r="AR595" s="134"/>
      <c r="AS595" s="134"/>
      <c r="AT595" s="134"/>
      <c r="AU595" s="134"/>
      <c r="AV595" s="134"/>
      <c r="AW595" s="134"/>
      <c r="AX595" s="134"/>
      <c r="AY595" s="134"/>
      <c r="AZ595" s="134"/>
      <c r="BA595" s="134"/>
      <c r="BB595" s="134"/>
      <c r="BC595" s="134"/>
      <c r="BD595" s="134"/>
      <c r="BE595" s="134"/>
      <c r="BF595" s="134"/>
      <c r="BG595" s="134"/>
      <c r="BH595" s="134"/>
      <c r="BI595" s="134"/>
      <c r="BJ595" s="134"/>
    </row>
    <row r="596" spans="1:62" s="126" customFormat="1" ht="15.75" thickBot="1" x14ac:dyDescent="0.3">
      <c r="A596" s="141" t="s">
        <v>943</v>
      </c>
      <c r="B596" s="4" t="s">
        <v>1041</v>
      </c>
      <c r="C596" s="4" t="s">
        <v>1042</v>
      </c>
      <c r="D596" s="4" t="s">
        <v>944</v>
      </c>
      <c r="E596" s="4" t="s">
        <v>945</v>
      </c>
      <c r="F596" s="4" t="s">
        <v>84</v>
      </c>
      <c r="G596" s="4" t="s">
        <v>85</v>
      </c>
      <c r="H596" s="4" t="s">
        <v>440</v>
      </c>
      <c r="I596" s="11"/>
      <c r="J596" s="10">
        <v>183.3</v>
      </c>
      <c r="K596" s="10">
        <v>151.57</v>
      </c>
      <c r="L596" s="10">
        <v>29.72</v>
      </c>
      <c r="M596" s="10">
        <v>181.68</v>
      </c>
      <c r="N596" s="10">
        <v>117.45</v>
      </c>
      <c r="O596" s="11"/>
      <c r="P596" s="11"/>
      <c r="Q596" s="11"/>
      <c r="R596" s="11"/>
      <c r="S596" s="11"/>
      <c r="T596" s="11"/>
      <c r="U596" s="139">
        <f t="shared" si="45"/>
        <v>663.72</v>
      </c>
      <c r="V596" s="38"/>
      <c r="W596" s="127" t="str">
        <f t="shared" si="46"/>
        <v>313001505921</v>
      </c>
      <c r="X596" s="132">
        <f>VLOOKUP(W596,Factors!$F$4:$H$6200,3,FALSE)</f>
        <v>0.109888</v>
      </c>
      <c r="Y596" s="127" t="str">
        <f>VLOOKUP(W596,Factors!$F$4:$H$6200,2,FALSE)</f>
        <v>Employee Cost</v>
      </c>
      <c r="Z596" s="129">
        <f t="shared" si="47"/>
        <v>72.934863360000008</v>
      </c>
      <c r="AA596" s="129">
        <f t="shared" si="48"/>
        <v>590.78513664000002</v>
      </c>
      <c r="AB596" s="129">
        <f t="shared" si="49"/>
        <v>663.72</v>
      </c>
      <c r="AC596" s="134"/>
      <c r="AD596" s="134"/>
      <c r="AE596" s="134"/>
      <c r="AF596" s="134"/>
      <c r="AG596" s="134"/>
      <c r="AH596" s="134"/>
      <c r="AI596" s="134"/>
      <c r="AJ596" s="134"/>
      <c r="AK596" s="134"/>
      <c r="AL596" s="134"/>
      <c r="AM596" s="134"/>
      <c r="AN596" s="134"/>
      <c r="AO596" s="134"/>
      <c r="AP596" s="134"/>
      <c r="AQ596" s="134"/>
      <c r="AR596" s="134"/>
      <c r="AS596" s="134"/>
      <c r="AT596" s="134"/>
      <c r="AU596" s="134"/>
      <c r="AV596" s="134"/>
      <c r="AW596" s="134"/>
      <c r="AX596" s="134"/>
      <c r="AY596" s="134"/>
      <c r="AZ596" s="134"/>
      <c r="BA596" s="134"/>
      <c r="BB596" s="134"/>
      <c r="BC596" s="134"/>
      <c r="BD596" s="134"/>
      <c r="BE596" s="134"/>
      <c r="BF596" s="134"/>
      <c r="BG596" s="134"/>
      <c r="BH596" s="134"/>
      <c r="BI596" s="134"/>
      <c r="BJ596" s="134"/>
    </row>
    <row r="597" spans="1:62" s="126" customFormat="1" ht="15.75" thickBot="1" x14ac:dyDescent="0.3">
      <c r="A597" s="141" t="s">
        <v>943</v>
      </c>
      <c r="B597" s="4" t="s">
        <v>1041</v>
      </c>
      <c r="C597" s="4" t="s">
        <v>1042</v>
      </c>
      <c r="D597" s="4" t="s">
        <v>944</v>
      </c>
      <c r="E597" s="4" t="s">
        <v>945</v>
      </c>
      <c r="F597" s="4" t="s">
        <v>164</v>
      </c>
      <c r="G597" s="4" t="s">
        <v>165</v>
      </c>
      <c r="H597" s="4" t="s">
        <v>440</v>
      </c>
      <c r="I597" s="8">
        <v>2475</v>
      </c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139">
        <f t="shared" si="45"/>
        <v>2475</v>
      </c>
      <c r="V597" s="38"/>
      <c r="W597" s="127" t="str">
        <f t="shared" si="46"/>
        <v>313001505921</v>
      </c>
      <c r="X597" s="132">
        <f>VLOOKUP(W597,Factors!$F$4:$H$6200,3,FALSE)</f>
        <v>0.109888</v>
      </c>
      <c r="Y597" s="127" t="str">
        <f>VLOOKUP(W597,Factors!$F$4:$H$6200,2,FALSE)</f>
        <v>Employee Cost</v>
      </c>
      <c r="Z597" s="129">
        <f t="shared" si="47"/>
        <v>271.97280000000001</v>
      </c>
      <c r="AA597" s="129">
        <f t="shared" si="48"/>
        <v>2203.0272</v>
      </c>
      <c r="AB597" s="129">
        <f t="shared" si="49"/>
        <v>2475</v>
      </c>
      <c r="AC597" s="134"/>
      <c r="AD597" s="134"/>
      <c r="AE597" s="134"/>
      <c r="AF597" s="134"/>
      <c r="AG597" s="134"/>
      <c r="AH597" s="134"/>
      <c r="AI597" s="134"/>
      <c r="AJ597" s="134"/>
      <c r="AK597" s="134"/>
      <c r="AL597" s="134"/>
      <c r="AM597" s="134"/>
      <c r="AN597" s="134"/>
      <c r="AO597" s="134"/>
      <c r="AP597" s="134"/>
      <c r="AQ597" s="134"/>
      <c r="AR597" s="134"/>
      <c r="AS597" s="134"/>
      <c r="AT597" s="134"/>
      <c r="AU597" s="134"/>
      <c r="AV597" s="134"/>
      <c r="AW597" s="134"/>
      <c r="AX597" s="134"/>
      <c r="AY597" s="134"/>
      <c r="AZ597" s="134"/>
      <c r="BA597" s="134"/>
      <c r="BB597" s="134"/>
      <c r="BC597" s="134"/>
      <c r="BD597" s="134"/>
      <c r="BE597" s="134"/>
      <c r="BF597" s="134"/>
      <c r="BG597" s="134"/>
      <c r="BH597" s="134"/>
      <c r="BI597" s="134"/>
      <c r="BJ597" s="134"/>
    </row>
    <row r="598" spans="1:62" s="126" customFormat="1" ht="15.75" thickBot="1" x14ac:dyDescent="0.3">
      <c r="A598" s="141" t="s">
        <v>943</v>
      </c>
      <c r="B598" s="4" t="s">
        <v>1041</v>
      </c>
      <c r="C598" s="4" t="s">
        <v>1042</v>
      </c>
      <c r="D598" s="4" t="s">
        <v>944</v>
      </c>
      <c r="E598" s="4" t="s">
        <v>945</v>
      </c>
      <c r="F598" s="4" t="s">
        <v>86</v>
      </c>
      <c r="G598" s="4" t="s">
        <v>87</v>
      </c>
      <c r="H598" s="4" t="s">
        <v>440</v>
      </c>
      <c r="I598" s="10">
        <v>4125</v>
      </c>
      <c r="J598" s="10">
        <v>7920</v>
      </c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39">
        <f t="shared" si="45"/>
        <v>12045</v>
      </c>
      <c r="V598" s="38"/>
      <c r="W598" s="127" t="str">
        <f t="shared" si="46"/>
        <v>313001505921</v>
      </c>
      <c r="X598" s="132">
        <f>VLOOKUP(W598,Factors!$F$4:$H$6200,3,FALSE)</f>
        <v>0.109888</v>
      </c>
      <c r="Y598" s="127" t="str">
        <f>VLOOKUP(W598,Factors!$F$4:$H$6200,2,FALSE)</f>
        <v>Employee Cost</v>
      </c>
      <c r="Z598" s="129">
        <f t="shared" si="47"/>
        <v>1323.60096</v>
      </c>
      <c r="AA598" s="129">
        <f t="shared" si="48"/>
        <v>10721.39904</v>
      </c>
      <c r="AB598" s="129">
        <f t="shared" si="49"/>
        <v>12045</v>
      </c>
      <c r="AC598" s="134"/>
      <c r="AD598" s="134"/>
      <c r="AE598" s="134"/>
      <c r="AF598" s="134"/>
      <c r="AG598" s="134"/>
      <c r="AH598" s="134"/>
      <c r="AI598" s="134"/>
      <c r="AJ598" s="134"/>
      <c r="AK598" s="134"/>
      <c r="AL598" s="134"/>
      <c r="AM598" s="134"/>
      <c r="AN598" s="134"/>
      <c r="AO598" s="134"/>
      <c r="AP598" s="134"/>
      <c r="AQ598" s="134"/>
      <c r="AR598" s="134"/>
      <c r="AS598" s="134"/>
      <c r="AT598" s="134"/>
      <c r="AU598" s="134"/>
      <c r="AV598" s="134"/>
      <c r="AW598" s="134"/>
      <c r="AX598" s="134"/>
      <c r="AY598" s="134"/>
      <c r="AZ598" s="134"/>
      <c r="BA598" s="134"/>
      <c r="BB598" s="134"/>
      <c r="BC598" s="134"/>
      <c r="BD598" s="134"/>
      <c r="BE598" s="134"/>
      <c r="BF598" s="134"/>
      <c r="BG598" s="134"/>
      <c r="BH598" s="134"/>
      <c r="BI598" s="134"/>
      <c r="BJ598" s="134"/>
    </row>
    <row r="599" spans="1:62" s="126" customFormat="1" ht="15.75" thickBot="1" x14ac:dyDescent="0.3">
      <c r="A599" s="141" t="s">
        <v>943</v>
      </c>
      <c r="B599" s="4" t="s">
        <v>1041</v>
      </c>
      <c r="C599" s="4" t="s">
        <v>1042</v>
      </c>
      <c r="D599" s="4" t="s">
        <v>944</v>
      </c>
      <c r="E599" s="4" t="s">
        <v>945</v>
      </c>
      <c r="F599" s="4" t="s">
        <v>166</v>
      </c>
      <c r="G599" s="4" t="s">
        <v>167</v>
      </c>
      <c r="H599" s="4" t="s">
        <v>440</v>
      </c>
      <c r="I599" s="7"/>
      <c r="J599" s="8">
        <v>84.95</v>
      </c>
      <c r="K599" s="8">
        <v>40</v>
      </c>
      <c r="L599" s="7"/>
      <c r="M599" s="7"/>
      <c r="N599" s="7"/>
      <c r="O599" s="7"/>
      <c r="P599" s="7"/>
      <c r="Q599" s="7"/>
      <c r="R599" s="7"/>
      <c r="S599" s="7"/>
      <c r="T599" s="7"/>
      <c r="U599" s="139">
        <f t="shared" si="45"/>
        <v>124.95</v>
      </c>
      <c r="V599" s="38"/>
      <c r="W599" s="127" t="str">
        <f t="shared" si="46"/>
        <v>313001505921</v>
      </c>
      <c r="X599" s="132">
        <f>VLOOKUP(W599,Factors!$F$4:$H$6200,3,FALSE)</f>
        <v>0.109888</v>
      </c>
      <c r="Y599" s="127" t="str">
        <f>VLOOKUP(W599,Factors!$F$4:$H$6200,2,FALSE)</f>
        <v>Employee Cost</v>
      </c>
      <c r="Z599" s="129">
        <f t="shared" si="47"/>
        <v>13.730505600000001</v>
      </c>
      <c r="AA599" s="129">
        <f t="shared" si="48"/>
        <v>111.2194944</v>
      </c>
      <c r="AB599" s="129">
        <f t="shared" si="49"/>
        <v>124.95</v>
      </c>
      <c r="AC599" s="134"/>
      <c r="AD599" s="134"/>
      <c r="AE599" s="134"/>
      <c r="AF599" s="134"/>
      <c r="AG599" s="134"/>
      <c r="AH599" s="134"/>
      <c r="AI599" s="134"/>
      <c r="AJ599" s="134"/>
      <c r="AK599" s="134"/>
      <c r="AL599" s="134"/>
      <c r="AM599" s="134"/>
      <c r="AN599" s="134"/>
      <c r="AO599" s="134"/>
      <c r="AP599" s="134"/>
      <c r="AQ599" s="134"/>
      <c r="AR599" s="134"/>
      <c r="AS599" s="134"/>
      <c r="AT599" s="134"/>
      <c r="AU599" s="134"/>
      <c r="AV599" s="134"/>
      <c r="AW599" s="134"/>
      <c r="AX599" s="134"/>
      <c r="AY599" s="134"/>
      <c r="AZ599" s="134"/>
      <c r="BA599" s="134"/>
      <c r="BB599" s="134"/>
      <c r="BC599" s="134"/>
      <c r="BD599" s="134"/>
      <c r="BE599" s="134"/>
      <c r="BF599" s="134"/>
      <c r="BG599" s="134"/>
      <c r="BH599" s="134"/>
      <c r="BI599" s="134"/>
      <c r="BJ599" s="134"/>
    </row>
    <row r="600" spans="1:62" s="126" customFormat="1" ht="15.75" thickBot="1" x14ac:dyDescent="0.3">
      <c r="A600" s="141" t="s">
        <v>943</v>
      </c>
      <c r="B600" s="4" t="s">
        <v>1041</v>
      </c>
      <c r="C600" s="4" t="s">
        <v>1042</v>
      </c>
      <c r="D600" s="4" t="s">
        <v>1034</v>
      </c>
      <c r="E600" s="4" t="s">
        <v>1035</v>
      </c>
      <c r="F600" s="4" t="s">
        <v>116</v>
      </c>
      <c r="G600" s="4" t="s">
        <v>117</v>
      </c>
      <c r="H600" s="4" t="s">
        <v>277</v>
      </c>
      <c r="I600" s="11"/>
      <c r="J600" s="11"/>
      <c r="K600" s="10">
        <v>2168.21</v>
      </c>
      <c r="L600" s="11"/>
      <c r="M600" s="11"/>
      <c r="N600" s="11"/>
      <c r="O600" s="11"/>
      <c r="P600" s="11"/>
      <c r="Q600" s="11"/>
      <c r="R600" s="11"/>
      <c r="S600" s="11"/>
      <c r="T600" s="11"/>
      <c r="U600" s="139">
        <f t="shared" si="45"/>
        <v>2168.21</v>
      </c>
      <c r="V600" s="38"/>
      <c r="W600" s="127" t="str">
        <f t="shared" si="46"/>
        <v>313001670921</v>
      </c>
      <c r="X600" s="132">
        <f>VLOOKUP(W600,Factors!$F$4:$H$6200,3,FALSE)</f>
        <v>0.109888</v>
      </c>
      <c r="Y600" s="127" t="str">
        <f>VLOOKUP(W600,Factors!$F$4:$H$6200,2,FALSE)</f>
        <v>Employee Cost</v>
      </c>
      <c r="Z600" s="129">
        <f t="shared" si="47"/>
        <v>238.26026048</v>
      </c>
      <c r="AA600" s="129">
        <f t="shared" si="48"/>
        <v>1929.9497395200001</v>
      </c>
      <c r="AB600" s="129">
        <f t="shared" si="49"/>
        <v>2168.21</v>
      </c>
      <c r="AC600" s="134"/>
      <c r="AD600" s="134"/>
      <c r="AE600" s="134"/>
      <c r="AF600" s="134"/>
      <c r="AG600" s="134"/>
      <c r="AH600" s="134"/>
      <c r="AI600" s="134"/>
      <c r="AJ600" s="134"/>
      <c r="AK600" s="134"/>
      <c r="AL600" s="134"/>
      <c r="AM600" s="134"/>
      <c r="AN600" s="134"/>
      <c r="AO600" s="134"/>
      <c r="AP600" s="134"/>
      <c r="AQ600" s="134"/>
      <c r="AR600" s="134"/>
      <c r="AS600" s="134"/>
      <c r="AT600" s="134"/>
      <c r="AU600" s="134"/>
      <c r="AV600" s="134"/>
      <c r="AW600" s="134"/>
      <c r="AX600" s="134"/>
      <c r="AY600" s="134"/>
      <c r="AZ600" s="134"/>
      <c r="BA600" s="134"/>
      <c r="BB600" s="134"/>
      <c r="BC600" s="134"/>
      <c r="BD600" s="134"/>
      <c r="BE600" s="134"/>
      <c r="BF600" s="134"/>
      <c r="BG600" s="134"/>
      <c r="BH600" s="134"/>
      <c r="BI600" s="134"/>
      <c r="BJ600" s="134"/>
    </row>
    <row r="601" spans="1:62" s="126" customFormat="1" ht="15.75" thickBot="1" x14ac:dyDescent="0.3">
      <c r="A601" s="141" t="s">
        <v>943</v>
      </c>
      <c r="B601" s="4" t="s">
        <v>1041</v>
      </c>
      <c r="C601" s="4" t="s">
        <v>1042</v>
      </c>
      <c r="D601" s="4" t="s">
        <v>1058</v>
      </c>
      <c r="E601" s="4" t="s">
        <v>1059</v>
      </c>
      <c r="F601" s="4" t="s">
        <v>128</v>
      </c>
      <c r="G601" s="4" t="s">
        <v>129</v>
      </c>
      <c r="H601" s="4" t="s">
        <v>1060</v>
      </c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8">
        <v>50</v>
      </c>
      <c r="U601" s="139">
        <f t="shared" si="45"/>
        <v>50</v>
      </c>
      <c r="V601" s="38"/>
      <c r="W601" s="127" t="str">
        <f t="shared" si="46"/>
        <v>313004536921</v>
      </c>
      <c r="X601" s="132">
        <f>VLOOKUP(W601,Factors!$F$4:$H$6200,3,FALSE)</f>
        <v>0.109888</v>
      </c>
      <c r="Y601" s="127" t="str">
        <f>VLOOKUP(W601,Factors!$F$4:$H$6200,2,FALSE)</f>
        <v>Employee Cost</v>
      </c>
      <c r="Z601" s="129">
        <f t="shared" si="47"/>
        <v>5.4943999999999997</v>
      </c>
      <c r="AA601" s="129">
        <f t="shared" si="48"/>
        <v>44.505600000000001</v>
      </c>
      <c r="AB601" s="129">
        <f t="shared" si="49"/>
        <v>50</v>
      </c>
      <c r="AC601" s="134"/>
      <c r="AD601" s="134"/>
      <c r="AE601" s="134"/>
      <c r="AF601" s="134"/>
      <c r="AG601" s="134"/>
      <c r="AH601" s="134"/>
      <c r="AI601" s="134"/>
      <c r="AJ601" s="134"/>
      <c r="AK601" s="134"/>
      <c r="AL601" s="134"/>
      <c r="AM601" s="134"/>
      <c r="AN601" s="134"/>
      <c r="AO601" s="134"/>
      <c r="AP601" s="134"/>
      <c r="AQ601" s="134"/>
      <c r="AR601" s="134"/>
      <c r="AS601" s="134"/>
      <c r="AT601" s="134"/>
      <c r="AU601" s="134"/>
      <c r="AV601" s="134"/>
      <c r="AW601" s="134"/>
      <c r="AX601" s="134"/>
      <c r="AY601" s="134"/>
      <c r="AZ601" s="134"/>
      <c r="BA601" s="134"/>
      <c r="BB601" s="134"/>
      <c r="BC601" s="134"/>
      <c r="BD601" s="134"/>
      <c r="BE601" s="134"/>
      <c r="BF601" s="134"/>
      <c r="BG601" s="134"/>
      <c r="BH601" s="134"/>
      <c r="BI601" s="134"/>
      <c r="BJ601" s="134"/>
    </row>
    <row r="602" spans="1:62" s="126" customFormat="1" ht="15.75" thickBot="1" x14ac:dyDescent="0.3">
      <c r="A602" s="141" t="s">
        <v>943</v>
      </c>
      <c r="B602" s="4" t="s">
        <v>1041</v>
      </c>
      <c r="C602" s="4" t="s">
        <v>1042</v>
      </c>
      <c r="D602" s="4" t="s">
        <v>1043</v>
      </c>
      <c r="E602" s="4" t="s">
        <v>1044</v>
      </c>
      <c r="F602" s="4" t="s">
        <v>128</v>
      </c>
      <c r="G602" s="4" t="s">
        <v>129</v>
      </c>
      <c r="H602" s="4" t="s">
        <v>1045</v>
      </c>
      <c r="I602" s="10">
        <v>585</v>
      </c>
      <c r="J602" s="10">
        <v>18.649999999999999</v>
      </c>
      <c r="K602" s="11"/>
      <c r="L602" s="11"/>
      <c r="M602" s="10">
        <v>320</v>
      </c>
      <c r="N602" s="11"/>
      <c r="O602" s="10">
        <v>425</v>
      </c>
      <c r="P602" s="10">
        <v>149</v>
      </c>
      <c r="Q602" s="10">
        <v>297</v>
      </c>
      <c r="R602" s="11"/>
      <c r="S602" s="11"/>
      <c r="T602" s="11"/>
      <c r="U602" s="139">
        <f t="shared" si="45"/>
        <v>1794.65</v>
      </c>
      <c r="V602" s="38"/>
      <c r="W602" s="127" t="str">
        <f t="shared" si="46"/>
        <v>313004590921</v>
      </c>
      <c r="X602" s="132">
        <f>VLOOKUP(W602,Factors!$F$4:$H$6200,3,FALSE)</f>
        <v>8.5400000000000031E-2</v>
      </c>
      <c r="Y602" s="127" t="str">
        <f>VLOOKUP(W602,Factors!$F$4:$H$6200,2,FALSE)</f>
        <v>Customers-Ind</v>
      </c>
      <c r="Z602" s="129">
        <f t="shared" si="47"/>
        <v>153.26311000000007</v>
      </c>
      <c r="AA602" s="129">
        <f t="shared" si="48"/>
        <v>1641.38689</v>
      </c>
      <c r="AB602" s="129">
        <f t="shared" si="49"/>
        <v>1794.65</v>
      </c>
      <c r="AC602" s="134"/>
      <c r="AD602" s="134"/>
      <c r="AE602" s="134"/>
      <c r="AF602" s="134"/>
      <c r="AG602" s="134"/>
      <c r="AH602" s="134"/>
      <c r="AI602" s="134"/>
      <c r="AJ602" s="134"/>
      <c r="AK602" s="134"/>
      <c r="AL602" s="134"/>
      <c r="AM602" s="134"/>
      <c r="AN602" s="134"/>
      <c r="AO602" s="134"/>
      <c r="AP602" s="134"/>
      <c r="AQ602" s="134"/>
      <c r="AR602" s="134"/>
      <c r="AS602" s="134"/>
      <c r="AT602" s="134"/>
      <c r="AU602" s="134"/>
      <c r="AV602" s="134"/>
      <c r="AW602" s="134"/>
      <c r="AX602" s="134"/>
      <c r="AY602" s="134"/>
      <c r="AZ602" s="134"/>
      <c r="BA602" s="134"/>
      <c r="BB602" s="134"/>
      <c r="BC602" s="134"/>
      <c r="BD602" s="134"/>
      <c r="BE602" s="134"/>
      <c r="BF602" s="134"/>
      <c r="BG602" s="134"/>
      <c r="BH602" s="134"/>
      <c r="BI602" s="134"/>
      <c r="BJ602" s="134"/>
    </row>
    <row r="603" spans="1:62" s="126" customFormat="1" ht="15.75" thickBot="1" x14ac:dyDescent="0.3">
      <c r="A603" s="141" t="s">
        <v>943</v>
      </c>
      <c r="B603" s="4" t="s">
        <v>1041</v>
      </c>
      <c r="C603" s="4" t="s">
        <v>1042</v>
      </c>
      <c r="D603" s="4" t="s">
        <v>1043</v>
      </c>
      <c r="E603" s="4" t="s">
        <v>1044</v>
      </c>
      <c r="F603" s="4" t="s">
        <v>134</v>
      </c>
      <c r="G603" s="4" t="s">
        <v>135</v>
      </c>
      <c r="H603" s="4" t="s">
        <v>1045</v>
      </c>
      <c r="I603" s="7"/>
      <c r="J603" s="7"/>
      <c r="K603" s="8">
        <v>209</v>
      </c>
      <c r="L603" s="7"/>
      <c r="M603" s="7"/>
      <c r="N603" s="7"/>
      <c r="O603" s="8">
        <v>394</v>
      </c>
      <c r="P603" s="7"/>
      <c r="Q603" s="7"/>
      <c r="R603" s="7"/>
      <c r="S603" s="7"/>
      <c r="T603" s="7"/>
      <c r="U603" s="139">
        <f t="shared" si="45"/>
        <v>603</v>
      </c>
      <c r="V603" s="38"/>
      <c r="W603" s="127" t="str">
        <f t="shared" si="46"/>
        <v>313004590921</v>
      </c>
      <c r="X603" s="132">
        <f>VLOOKUP(W603,Factors!$F$4:$H$6200,3,FALSE)</f>
        <v>8.5400000000000031E-2</v>
      </c>
      <c r="Y603" s="127" t="str">
        <f>VLOOKUP(W603,Factors!$F$4:$H$6200,2,FALSE)</f>
        <v>Customers-Ind</v>
      </c>
      <c r="Z603" s="129">
        <f t="shared" si="47"/>
        <v>51.496200000000016</v>
      </c>
      <c r="AA603" s="129">
        <f t="shared" si="48"/>
        <v>551.50379999999996</v>
      </c>
      <c r="AB603" s="129">
        <f t="shared" si="49"/>
        <v>603</v>
      </c>
      <c r="AC603" s="134"/>
      <c r="AD603" s="134"/>
      <c r="AE603" s="134"/>
      <c r="AF603" s="134"/>
      <c r="AG603" s="134"/>
      <c r="AH603" s="134"/>
      <c r="AI603" s="134"/>
      <c r="AJ603" s="134"/>
      <c r="AK603" s="134"/>
      <c r="AL603" s="134"/>
      <c r="AM603" s="134"/>
      <c r="AN603" s="134"/>
      <c r="AO603" s="134"/>
      <c r="AP603" s="134"/>
      <c r="AQ603" s="134"/>
      <c r="AR603" s="134"/>
      <c r="AS603" s="134"/>
      <c r="AT603" s="134"/>
      <c r="AU603" s="134"/>
      <c r="AV603" s="134"/>
      <c r="AW603" s="134"/>
      <c r="AX603" s="134"/>
      <c r="AY603" s="134"/>
      <c r="AZ603" s="134"/>
      <c r="BA603" s="134"/>
      <c r="BB603" s="134"/>
      <c r="BC603" s="134"/>
      <c r="BD603" s="134"/>
      <c r="BE603" s="134"/>
      <c r="BF603" s="134"/>
      <c r="BG603" s="134"/>
      <c r="BH603" s="134"/>
      <c r="BI603" s="134"/>
      <c r="BJ603" s="134"/>
    </row>
    <row r="604" spans="1:62" s="126" customFormat="1" ht="15.75" thickBot="1" x14ac:dyDescent="0.3">
      <c r="A604" s="141" t="s">
        <v>943</v>
      </c>
      <c r="B604" s="4" t="s">
        <v>1041</v>
      </c>
      <c r="C604" s="4" t="s">
        <v>1042</v>
      </c>
      <c r="D604" s="4" t="s">
        <v>1043</v>
      </c>
      <c r="E604" s="4" t="s">
        <v>1044</v>
      </c>
      <c r="F604" s="4" t="s">
        <v>38</v>
      </c>
      <c r="G604" s="4" t="s">
        <v>39</v>
      </c>
      <c r="H604" s="4" t="s">
        <v>1045</v>
      </c>
      <c r="I604" s="11"/>
      <c r="J604" s="11"/>
      <c r="K604" s="10">
        <v>429.3</v>
      </c>
      <c r="L604" s="11"/>
      <c r="M604" s="11"/>
      <c r="N604" s="11"/>
      <c r="O604" s="11"/>
      <c r="P604" s="11"/>
      <c r="Q604" s="11"/>
      <c r="R604" s="11"/>
      <c r="S604" s="11"/>
      <c r="T604" s="11"/>
      <c r="U604" s="139">
        <f t="shared" si="45"/>
        <v>429.3</v>
      </c>
      <c r="V604" s="38"/>
      <c r="W604" s="127" t="str">
        <f t="shared" si="46"/>
        <v>313004590921</v>
      </c>
      <c r="X604" s="132">
        <f>VLOOKUP(W604,Factors!$F$4:$H$6200,3,FALSE)</f>
        <v>8.5400000000000031E-2</v>
      </c>
      <c r="Y604" s="127" t="str">
        <f>VLOOKUP(W604,Factors!$F$4:$H$6200,2,FALSE)</f>
        <v>Customers-Ind</v>
      </c>
      <c r="Z604" s="129">
        <f t="shared" si="47"/>
        <v>36.662220000000012</v>
      </c>
      <c r="AA604" s="129">
        <f t="shared" si="48"/>
        <v>392.63778000000002</v>
      </c>
      <c r="AB604" s="129">
        <f t="shared" si="49"/>
        <v>429.3</v>
      </c>
      <c r="AC604" s="134"/>
      <c r="AD604" s="134"/>
      <c r="AE604" s="134"/>
      <c r="AF604" s="134"/>
      <c r="AG604" s="134"/>
      <c r="AH604" s="134"/>
      <c r="AI604" s="134"/>
      <c r="AJ604" s="134"/>
      <c r="AK604" s="134"/>
      <c r="AL604" s="134"/>
      <c r="AM604" s="134"/>
      <c r="AN604" s="134"/>
      <c r="AO604" s="134"/>
      <c r="AP604" s="134"/>
      <c r="AQ604" s="134"/>
      <c r="AR604" s="134"/>
      <c r="AS604" s="134"/>
      <c r="AT604" s="134"/>
      <c r="AU604" s="134"/>
      <c r="AV604" s="134"/>
      <c r="AW604" s="134"/>
      <c r="AX604" s="134"/>
      <c r="AY604" s="134"/>
      <c r="AZ604" s="134"/>
      <c r="BA604" s="134"/>
      <c r="BB604" s="134"/>
      <c r="BC604" s="134"/>
      <c r="BD604" s="134"/>
      <c r="BE604" s="134"/>
      <c r="BF604" s="134"/>
      <c r="BG604" s="134"/>
      <c r="BH604" s="134"/>
      <c r="BI604" s="134"/>
      <c r="BJ604" s="134"/>
    </row>
    <row r="605" spans="1:62" s="126" customFormat="1" ht="15.75" thickBot="1" x14ac:dyDescent="0.3">
      <c r="A605" s="141" t="s">
        <v>943</v>
      </c>
      <c r="B605" s="4" t="s">
        <v>1041</v>
      </c>
      <c r="C605" s="4" t="s">
        <v>1042</v>
      </c>
      <c r="D605" s="4" t="s">
        <v>1043</v>
      </c>
      <c r="E605" s="4" t="s">
        <v>1044</v>
      </c>
      <c r="F605" s="4" t="s">
        <v>98</v>
      </c>
      <c r="G605" s="4" t="s">
        <v>99</v>
      </c>
      <c r="H605" s="4" t="s">
        <v>1045</v>
      </c>
      <c r="I605" s="7"/>
      <c r="J605" s="7"/>
      <c r="K605" s="7"/>
      <c r="L605" s="7"/>
      <c r="M605" s="8">
        <v>50</v>
      </c>
      <c r="N605" s="7"/>
      <c r="O605" s="7"/>
      <c r="P605" s="7"/>
      <c r="Q605" s="8">
        <v>50</v>
      </c>
      <c r="R605" s="7"/>
      <c r="S605" s="7"/>
      <c r="T605" s="7"/>
      <c r="U605" s="139">
        <f t="shared" si="45"/>
        <v>100</v>
      </c>
      <c r="V605" s="38"/>
      <c r="W605" s="127" t="str">
        <f t="shared" si="46"/>
        <v>313004590921</v>
      </c>
      <c r="X605" s="132">
        <f>VLOOKUP(W605,Factors!$F$4:$H$6200,3,FALSE)</f>
        <v>8.5400000000000031E-2</v>
      </c>
      <c r="Y605" s="127" t="str">
        <f>VLOOKUP(W605,Factors!$F$4:$H$6200,2,FALSE)</f>
        <v>Customers-Ind</v>
      </c>
      <c r="Z605" s="129">
        <f t="shared" si="47"/>
        <v>8.5400000000000027</v>
      </c>
      <c r="AA605" s="129">
        <f t="shared" si="48"/>
        <v>91.46</v>
      </c>
      <c r="AB605" s="129">
        <f t="shared" si="49"/>
        <v>100</v>
      </c>
      <c r="AC605" s="134"/>
      <c r="AD605" s="134"/>
      <c r="AE605" s="134"/>
      <c r="AF605" s="134"/>
      <c r="AG605" s="134"/>
      <c r="AH605" s="134"/>
      <c r="AI605" s="134"/>
      <c r="AJ605" s="134"/>
      <c r="AK605" s="134"/>
      <c r="AL605" s="134"/>
      <c r="AM605" s="134"/>
      <c r="AN605" s="134"/>
      <c r="AO605" s="134"/>
      <c r="AP605" s="134"/>
      <c r="AQ605" s="134"/>
      <c r="AR605" s="134"/>
      <c r="AS605" s="134"/>
      <c r="AT605" s="134"/>
      <c r="AU605" s="134"/>
      <c r="AV605" s="134"/>
      <c r="AW605" s="134"/>
      <c r="AX605" s="134"/>
      <c r="AY605" s="134"/>
      <c r="AZ605" s="134"/>
      <c r="BA605" s="134"/>
      <c r="BB605" s="134"/>
      <c r="BC605" s="134"/>
      <c r="BD605" s="134"/>
      <c r="BE605" s="134"/>
      <c r="BF605" s="134"/>
      <c r="BG605" s="134"/>
      <c r="BH605" s="134"/>
      <c r="BI605" s="134"/>
      <c r="BJ605" s="134"/>
    </row>
    <row r="606" spans="1:62" s="126" customFormat="1" ht="15.75" thickBot="1" x14ac:dyDescent="0.3">
      <c r="A606" s="141" t="s">
        <v>943</v>
      </c>
      <c r="B606" s="4" t="s">
        <v>1041</v>
      </c>
      <c r="C606" s="4" t="s">
        <v>1042</v>
      </c>
      <c r="D606" s="4" t="s">
        <v>1043</v>
      </c>
      <c r="E606" s="4" t="s">
        <v>1044</v>
      </c>
      <c r="F606" s="4" t="s">
        <v>445</v>
      </c>
      <c r="G606" s="4" t="s">
        <v>446</v>
      </c>
      <c r="H606" s="4" t="s">
        <v>1045</v>
      </c>
      <c r="I606" s="11"/>
      <c r="J606" s="11"/>
      <c r="K606" s="10">
        <v>1045</v>
      </c>
      <c r="L606" s="11"/>
      <c r="M606" s="11"/>
      <c r="N606" s="11"/>
      <c r="O606" s="11"/>
      <c r="P606" s="11"/>
      <c r="Q606" s="11"/>
      <c r="R606" s="11"/>
      <c r="S606" s="11"/>
      <c r="T606" s="11"/>
      <c r="U606" s="139">
        <f t="shared" si="45"/>
        <v>1045</v>
      </c>
      <c r="V606" s="38"/>
      <c r="W606" s="127" t="str">
        <f t="shared" si="46"/>
        <v>313004590921</v>
      </c>
      <c r="X606" s="132">
        <f>VLOOKUP(W606,Factors!$F$4:$H$6200,3,FALSE)</f>
        <v>8.5400000000000031E-2</v>
      </c>
      <c r="Y606" s="127" t="str">
        <f>VLOOKUP(W606,Factors!$F$4:$H$6200,2,FALSE)</f>
        <v>Customers-Ind</v>
      </c>
      <c r="Z606" s="129">
        <f t="shared" si="47"/>
        <v>89.243000000000038</v>
      </c>
      <c r="AA606" s="129">
        <f t="shared" si="48"/>
        <v>955.75699999999995</v>
      </c>
      <c r="AB606" s="129">
        <f t="shared" si="49"/>
        <v>1045</v>
      </c>
      <c r="AC606" s="134"/>
      <c r="AD606" s="134"/>
      <c r="AE606" s="134"/>
      <c r="AF606" s="134"/>
      <c r="AG606" s="134"/>
      <c r="AH606" s="134"/>
      <c r="AI606" s="134"/>
      <c r="AJ606" s="134"/>
      <c r="AK606" s="134"/>
      <c r="AL606" s="134"/>
      <c r="AM606" s="134"/>
      <c r="AN606" s="134"/>
      <c r="AO606" s="134"/>
      <c r="AP606" s="134"/>
      <c r="AQ606" s="134"/>
      <c r="AR606" s="134"/>
      <c r="AS606" s="134"/>
      <c r="AT606" s="134"/>
      <c r="AU606" s="134"/>
      <c r="AV606" s="134"/>
      <c r="AW606" s="134"/>
      <c r="AX606" s="134"/>
      <c r="AY606" s="134"/>
      <c r="AZ606" s="134"/>
      <c r="BA606" s="134"/>
      <c r="BB606" s="134"/>
      <c r="BC606" s="134"/>
      <c r="BD606" s="134"/>
      <c r="BE606" s="134"/>
      <c r="BF606" s="134"/>
      <c r="BG606" s="134"/>
      <c r="BH606" s="134"/>
      <c r="BI606" s="134"/>
      <c r="BJ606" s="134"/>
    </row>
    <row r="607" spans="1:62" s="126" customFormat="1" ht="15.75" thickBot="1" x14ac:dyDescent="0.3">
      <c r="A607" s="141" t="s">
        <v>943</v>
      </c>
      <c r="B607" s="4" t="s">
        <v>1041</v>
      </c>
      <c r="C607" s="4" t="s">
        <v>1042</v>
      </c>
      <c r="D607" s="4" t="s">
        <v>1043</v>
      </c>
      <c r="E607" s="4" t="s">
        <v>1044</v>
      </c>
      <c r="F607" s="4" t="s">
        <v>116</v>
      </c>
      <c r="G607" s="4" t="s">
        <v>117</v>
      </c>
      <c r="H607" s="4" t="s">
        <v>1045</v>
      </c>
      <c r="I607" s="7"/>
      <c r="J607" s="7"/>
      <c r="K607" s="8">
        <v>203.26</v>
      </c>
      <c r="L607" s="7"/>
      <c r="M607" s="7"/>
      <c r="N607" s="7"/>
      <c r="O607" s="7"/>
      <c r="P607" s="7"/>
      <c r="Q607" s="7"/>
      <c r="R607" s="7"/>
      <c r="S607" s="7"/>
      <c r="T607" s="7"/>
      <c r="U607" s="139">
        <f t="shared" si="45"/>
        <v>203.26</v>
      </c>
      <c r="V607" s="38"/>
      <c r="W607" s="127" t="str">
        <f t="shared" si="46"/>
        <v>313004590921</v>
      </c>
      <c r="X607" s="132">
        <f>VLOOKUP(W607,Factors!$F$4:$H$6200,3,FALSE)</f>
        <v>8.5400000000000031E-2</v>
      </c>
      <c r="Y607" s="127" t="str">
        <f>VLOOKUP(W607,Factors!$F$4:$H$6200,2,FALSE)</f>
        <v>Customers-Ind</v>
      </c>
      <c r="Z607" s="129">
        <f t="shared" si="47"/>
        <v>17.358404000000007</v>
      </c>
      <c r="AA607" s="129">
        <f t="shared" si="48"/>
        <v>185.90159599999998</v>
      </c>
      <c r="AB607" s="129">
        <f t="shared" si="49"/>
        <v>203.26</v>
      </c>
      <c r="AC607" s="134"/>
      <c r="AD607" s="134"/>
      <c r="AE607" s="134"/>
      <c r="AF607" s="134"/>
      <c r="AG607" s="134"/>
      <c r="AH607" s="134"/>
      <c r="AI607" s="134"/>
      <c r="AJ607" s="134"/>
      <c r="AK607" s="134"/>
      <c r="AL607" s="134"/>
      <c r="AM607" s="134"/>
      <c r="AN607" s="134"/>
      <c r="AO607" s="134"/>
      <c r="AP607" s="134"/>
      <c r="AQ607" s="134"/>
      <c r="AR607" s="134"/>
      <c r="AS607" s="134"/>
      <c r="AT607" s="134"/>
      <c r="AU607" s="134"/>
      <c r="AV607" s="134"/>
      <c r="AW607" s="134"/>
      <c r="AX607" s="134"/>
      <c r="AY607" s="134"/>
      <c r="AZ607" s="134"/>
      <c r="BA607" s="134"/>
      <c r="BB607" s="134"/>
      <c r="BC607" s="134"/>
      <c r="BD607" s="134"/>
      <c r="BE607" s="134"/>
      <c r="BF607" s="134"/>
      <c r="BG607" s="134"/>
      <c r="BH607" s="134"/>
      <c r="BI607" s="134"/>
      <c r="BJ607" s="134"/>
    </row>
    <row r="608" spans="1:62" s="126" customFormat="1" ht="15.75" thickBot="1" x14ac:dyDescent="0.3">
      <c r="A608" s="141" t="s">
        <v>943</v>
      </c>
      <c r="B608" s="4" t="s">
        <v>1041</v>
      </c>
      <c r="C608" s="4" t="s">
        <v>1042</v>
      </c>
      <c r="D608" s="4" t="s">
        <v>1043</v>
      </c>
      <c r="E608" s="4" t="s">
        <v>1044</v>
      </c>
      <c r="F608" s="4" t="s">
        <v>239</v>
      </c>
      <c r="G608" s="4" t="s">
        <v>240</v>
      </c>
      <c r="H608" s="4" t="s">
        <v>1045</v>
      </c>
      <c r="I608" s="11"/>
      <c r="J608" s="11"/>
      <c r="K608" s="10">
        <v>30.81</v>
      </c>
      <c r="L608" s="11"/>
      <c r="M608" s="11"/>
      <c r="N608" s="11"/>
      <c r="O608" s="11"/>
      <c r="P608" s="11"/>
      <c r="Q608" s="11"/>
      <c r="R608" s="11"/>
      <c r="S608" s="11"/>
      <c r="T608" s="11"/>
      <c r="U608" s="139">
        <f t="shared" si="45"/>
        <v>30.81</v>
      </c>
      <c r="V608" s="38"/>
      <c r="W608" s="127" t="str">
        <f t="shared" si="46"/>
        <v>313004590921</v>
      </c>
      <c r="X608" s="132">
        <f>VLOOKUP(W608,Factors!$F$4:$H$6200,3,FALSE)</f>
        <v>8.5400000000000031E-2</v>
      </c>
      <c r="Y608" s="127" t="str">
        <f>VLOOKUP(W608,Factors!$F$4:$H$6200,2,FALSE)</f>
        <v>Customers-Ind</v>
      </c>
      <c r="Z608" s="129">
        <f t="shared" si="47"/>
        <v>2.631174000000001</v>
      </c>
      <c r="AA608" s="129">
        <f t="shared" si="48"/>
        <v>28.178825999999997</v>
      </c>
      <c r="AB608" s="129">
        <f t="shared" si="49"/>
        <v>30.81</v>
      </c>
      <c r="AC608" s="134"/>
      <c r="AD608" s="134"/>
      <c r="AE608" s="134"/>
      <c r="AF608" s="134"/>
      <c r="AG608" s="134"/>
      <c r="AH608" s="134"/>
      <c r="AI608" s="134"/>
      <c r="AJ608" s="134"/>
      <c r="AK608" s="134"/>
      <c r="AL608" s="134"/>
      <c r="AM608" s="134"/>
      <c r="AN608" s="134"/>
      <c r="AO608" s="134"/>
      <c r="AP608" s="134"/>
      <c r="AQ608" s="134"/>
      <c r="AR608" s="134"/>
      <c r="AS608" s="134"/>
      <c r="AT608" s="134"/>
      <c r="AU608" s="134"/>
      <c r="AV608" s="134"/>
      <c r="AW608" s="134"/>
      <c r="AX608" s="134"/>
      <c r="AY608" s="134"/>
      <c r="AZ608" s="134"/>
      <c r="BA608" s="134"/>
      <c r="BB608" s="134"/>
      <c r="BC608" s="134"/>
      <c r="BD608" s="134"/>
      <c r="BE608" s="134"/>
      <c r="BF608" s="134"/>
      <c r="BG608" s="134"/>
      <c r="BH608" s="134"/>
      <c r="BI608" s="134"/>
      <c r="BJ608" s="134"/>
    </row>
    <row r="609" spans="1:62" s="126" customFormat="1" ht="15.75" thickBot="1" x14ac:dyDescent="0.3">
      <c r="A609" s="141" t="s">
        <v>943</v>
      </c>
      <c r="B609" s="4" t="s">
        <v>1041</v>
      </c>
      <c r="C609" s="4" t="s">
        <v>1042</v>
      </c>
      <c r="D609" s="4" t="s">
        <v>1043</v>
      </c>
      <c r="E609" s="4" t="s">
        <v>1044</v>
      </c>
      <c r="F609" s="4" t="s">
        <v>84</v>
      </c>
      <c r="G609" s="4" t="s">
        <v>85</v>
      </c>
      <c r="H609" s="4" t="s">
        <v>1045</v>
      </c>
      <c r="I609" s="7"/>
      <c r="J609" s="8">
        <v>82.42</v>
      </c>
      <c r="K609" s="8">
        <v>347.15</v>
      </c>
      <c r="L609" s="8">
        <v>672.08</v>
      </c>
      <c r="M609" s="7"/>
      <c r="N609" s="7"/>
      <c r="O609" s="7"/>
      <c r="P609" s="7"/>
      <c r="Q609" s="7"/>
      <c r="R609" s="7"/>
      <c r="S609" s="7"/>
      <c r="T609" s="7"/>
      <c r="U609" s="139">
        <f t="shared" si="45"/>
        <v>1101.6500000000001</v>
      </c>
      <c r="V609" s="38"/>
      <c r="W609" s="127" t="str">
        <f t="shared" si="46"/>
        <v>313004590921</v>
      </c>
      <c r="X609" s="132">
        <f>VLOOKUP(W609,Factors!$F$4:$H$6200,3,FALSE)</f>
        <v>8.5400000000000031E-2</v>
      </c>
      <c r="Y609" s="127" t="str">
        <f>VLOOKUP(W609,Factors!$F$4:$H$6200,2,FALSE)</f>
        <v>Customers-Ind</v>
      </c>
      <c r="Z609" s="129">
        <f t="shared" si="47"/>
        <v>94.080910000000046</v>
      </c>
      <c r="AA609" s="129">
        <f t="shared" si="48"/>
        <v>1007.5690900000001</v>
      </c>
      <c r="AB609" s="129">
        <f t="shared" si="49"/>
        <v>1101.6500000000001</v>
      </c>
      <c r="AC609" s="134"/>
      <c r="AD609" s="134"/>
      <c r="AE609" s="134"/>
      <c r="AF609" s="134"/>
      <c r="AG609" s="134"/>
      <c r="AH609" s="134"/>
      <c r="AI609" s="134"/>
      <c r="AJ609" s="134"/>
      <c r="AK609" s="134"/>
      <c r="AL609" s="134"/>
      <c r="AM609" s="134"/>
      <c r="AN609" s="134"/>
      <c r="AO609" s="134"/>
      <c r="AP609" s="134"/>
      <c r="AQ609" s="134"/>
      <c r="AR609" s="134"/>
      <c r="AS609" s="134"/>
      <c r="AT609" s="134"/>
      <c r="AU609" s="134"/>
      <c r="AV609" s="134"/>
      <c r="AW609" s="134"/>
      <c r="AX609" s="134"/>
      <c r="AY609" s="134"/>
      <c r="AZ609" s="134"/>
      <c r="BA609" s="134"/>
      <c r="BB609" s="134"/>
      <c r="BC609" s="134"/>
      <c r="BD609" s="134"/>
      <c r="BE609" s="134"/>
      <c r="BF609" s="134"/>
      <c r="BG609" s="134"/>
      <c r="BH609" s="134"/>
      <c r="BI609" s="134"/>
      <c r="BJ609" s="134"/>
    </row>
    <row r="610" spans="1:62" s="126" customFormat="1" ht="15.75" thickBot="1" x14ac:dyDescent="0.3">
      <c r="A610" s="141" t="s">
        <v>943</v>
      </c>
      <c r="B610" s="4" t="s">
        <v>1046</v>
      </c>
      <c r="C610" s="4" t="s">
        <v>713</v>
      </c>
      <c r="D610" s="4" t="s">
        <v>944</v>
      </c>
      <c r="E610" s="4" t="s">
        <v>945</v>
      </c>
      <c r="F610" s="4" t="s">
        <v>310</v>
      </c>
      <c r="G610" s="4" t="s">
        <v>311</v>
      </c>
      <c r="H610" s="4" t="s">
        <v>440</v>
      </c>
      <c r="I610" s="11"/>
      <c r="J610" s="11"/>
      <c r="K610" s="10">
        <v>3077.59</v>
      </c>
      <c r="L610" s="10">
        <v>-968.93</v>
      </c>
      <c r="M610" s="11"/>
      <c r="N610" s="11"/>
      <c r="O610" s="11"/>
      <c r="P610" s="11"/>
      <c r="Q610" s="11"/>
      <c r="R610" s="11"/>
      <c r="S610" s="11"/>
      <c r="T610" s="11"/>
      <c r="U610" s="139">
        <f t="shared" si="45"/>
        <v>2108.6600000000003</v>
      </c>
      <c r="V610" s="38"/>
      <c r="W610" s="127" t="str">
        <f t="shared" si="46"/>
        <v>320001505921</v>
      </c>
      <c r="X610" s="132">
        <f>VLOOKUP(W610,Factors!$F$4:$H$6200,3,FALSE)</f>
        <v>0.109888</v>
      </c>
      <c r="Y610" s="127" t="str">
        <f>VLOOKUP(W610,Factors!$F$4:$H$6200,2,FALSE)</f>
        <v>Employee Cost</v>
      </c>
      <c r="Z610" s="129">
        <f t="shared" si="47"/>
        <v>231.71643008000004</v>
      </c>
      <c r="AA610" s="129">
        <f t="shared" si="48"/>
        <v>1876.9435699200003</v>
      </c>
      <c r="AB610" s="129">
        <f t="shared" si="49"/>
        <v>2108.6600000000003</v>
      </c>
      <c r="AC610" s="134"/>
      <c r="AD610" s="134"/>
      <c r="AE610" s="134"/>
      <c r="AF610" s="134"/>
      <c r="AG610" s="134"/>
      <c r="AH610" s="134"/>
      <c r="AI610" s="134"/>
      <c r="AJ610" s="134"/>
      <c r="AK610" s="134"/>
      <c r="AL610" s="134"/>
      <c r="AM610" s="134"/>
      <c r="AN610" s="134"/>
      <c r="AO610" s="134"/>
      <c r="AP610" s="134"/>
      <c r="AQ610" s="134"/>
      <c r="AR610" s="134"/>
      <c r="AS610" s="134"/>
      <c r="AT610" s="134"/>
      <c r="AU610" s="134"/>
      <c r="AV610" s="134"/>
      <c r="AW610" s="134"/>
      <c r="AX610" s="134"/>
      <c r="AY610" s="134"/>
      <c r="AZ610" s="134"/>
      <c r="BA610" s="134"/>
      <c r="BB610" s="134"/>
      <c r="BC610" s="134"/>
      <c r="BD610" s="134"/>
      <c r="BE610" s="134"/>
      <c r="BF610" s="134"/>
      <c r="BG610" s="134"/>
      <c r="BH610" s="134"/>
      <c r="BI610" s="134"/>
      <c r="BJ610" s="134"/>
    </row>
    <row r="611" spans="1:62" s="126" customFormat="1" ht="15.75" thickBot="1" x14ac:dyDescent="0.3">
      <c r="A611" s="141" t="s">
        <v>943</v>
      </c>
      <c r="B611" s="4" t="s">
        <v>1046</v>
      </c>
      <c r="C611" s="4" t="s">
        <v>713</v>
      </c>
      <c r="D611" s="4" t="s">
        <v>1047</v>
      </c>
      <c r="E611" s="4" t="s">
        <v>1048</v>
      </c>
      <c r="F611" s="4" t="s">
        <v>152</v>
      </c>
      <c r="G611" s="4" t="s">
        <v>153</v>
      </c>
      <c r="H611" s="4" t="s">
        <v>1049</v>
      </c>
      <c r="I611" s="8">
        <v>1283.52</v>
      </c>
      <c r="J611" s="8">
        <v>-1283.52</v>
      </c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139">
        <f t="shared" si="45"/>
        <v>0</v>
      </c>
      <c r="V611" s="38"/>
      <c r="W611" s="127" t="str">
        <f t="shared" si="46"/>
        <v>320002200921</v>
      </c>
      <c r="X611" s="132">
        <f>VLOOKUP(W611,Factors!$F$4:$H$6200,3,FALSE)</f>
        <v>0.109888</v>
      </c>
      <c r="Y611" s="127" t="str">
        <f>VLOOKUP(W611,Factors!$F$4:$H$6200,2,FALSE)</f>
        <v>Employee Cost</v>
      </c>
      <c r="Z611" s="129">
        <f t="shared" si="47"/>
        <v>0</v>
      </c>
      <c r="AA611" s="129">
        <f t="shared" si="48"/>
        <v>0</v>
      </c>
      <c r="AB611" s="129">
        <f t="shared" si="49"/>
        <v>0</v>
      </c>
      <c r="AC611" s="134"/>
      <c r="AD611" s="134"/>
      <c r="AE611" s="134"/>
      <c r="AF611" s="134"/>
      <c r="AG611" s="134"/>
      <c r="AH611" s="134"/>
      <c r="AI611" s="134"/>
      <c r="AJ611" s="134"/>
      <c r="AK611" s="134"/>
      <c r="AL611" s="134"/>
      <c r="AM611" s="134"/>
      <c r="AN611" s="134"/>
      <c r="AO611" s="134"/>
      <c r="AP611" s="134"/>
      <c r="AQ611" s="134"/>
      <c r="AR611" s="134"/>
      <c r="AS611" s="134"/>
      <c r="AT611" s="134"/>
      <c r="AU611" s="134"/>
      <c r="AV611" s="134"/>
      <c r="AW611" s="134"/>
      <c r="AX611" s="134"/>
      <c r="AY611" s="134"/>
      <c r="AZ611" s="134"/>
      <c r="BA611" s="134"/>
      <c r="BB611" s="134"/>
      <c r="BC611" s="134"/>
      <c r="BD611" s="134"/>
      <c r="BE611" s="134"/>
      <c r="BF611" s="134"/>
      <c r="BG611" s="134"/>
      <c r="BH611" s="134"/>
      <c r="BI611" s="134"/>
      <c r="BJ611" s="134"/>
    </row>
    <row r="612" spans="1:62" s="126" customFormat="1" ht="15.75" thickBot="1" x14ac:dyDescent="0.3">
      <c r="A612" s="141" t="s">
        <v>943</v>
      </c>
      <c r="B612" s="4" t="s">
        <v>1046</v>
      </c>
      <c r="C612" s="4" t="s">
        <v>713</v>
      </c>
      <c r="D612" s="4" t="s">
        <v>1043</v>
      </c>
      <c r="E612" s="4" t="s">
        <v>1044</v>
      </c>
      <c r="F612" s="4" t="s">
        <v>84</v>
      </c>
      <c r="G612" s="4" t="s">
        <v>85</v>
      </c>
      <c r="H612" s="4" t="s">
        <v>1045</v>
      </c>
      <c r="I612" s="11"/>
      <c r="J612" s="11"/>
      <c r="K612" s="10">
        <v>437</v>
      </c>
      <c r="L612" s="11"/>
      <c r="M612" s="11"/>
      <c r="N612" s="11"/>
      <c r="O612" s="11"/>
      <c r="P612" s="11"/>
      <c r="Q612" s="11"/>
      <c r="R612" s="11"/>
      <c r="S612" s="11"/>
      <c r="T612" s="11"/>
      <c r="U612" s="139">
        <f t="shared" si="45"/>
        <v>437</v>
      </c>
      <c r="V612" s="38"/>
      <c r="W612" s="127" t="str">
        <f t="shared" si="46"/>
        <v>320004590921</v>
      </c>
      <c r="X612" s="132">
        <f>VLOOKUP(W612,Factors!$F$4:$H$6200,3,FALSE)</f>
        <v>0.109888</v>
      </c>
      <c r="Y612" s="127" t="str">
        <f>VLOOKUP(W612,Factors!$F$4:$H$6200,2,FALSE)</f>
        <v>Employee Cost</v>
      </c>
      <c r="Z612" s="129">
        <f t="shared" si="47"/>
        <v>48.021056000000002</v>
      </c>
      <c r="AA612" s="129">
        <f t="shared" si="48"/>
        <v>388.97894400000001</v>
      </c>
      <c r="AB612" s="129">
        <f t="shared" si="49"/>
        <v>437</v>
      </c>
      <c r="AC612" s="134"/>
      <c r="AD612" s="134"/>
      <c r="AE612" s="134"/>
      <c r="AF612" s="134"/>
      <c r="AG612" s="134"/>
      <c r="AH612" s="134"/>
      <c r="AI612" s="134"/>
      <c r="AJ612" s="134"/>
      <c r="AK612" s="134"/>
      <c r="AL612" s="134"/>
      <c r="AM612" s="134"/>
      <c r="AN612" s="134"/>
      <c r="AO612" s="134"/>
      <c r="AP612" s="134"/>
      <c r="AQ612" s="134"/>
      <c r="AR612" s="134"/>
      <c r="AS612" s="134"/>
      <c r="AT612" s="134"/>
      <c r="AU612" s="134"/>
      <c r="AV612" s="134"/>
      <c r="AW612" s="134"/>
      <c r="AX612" s="134"/>
      <c r="AY612" s="134"/>
      <c r="AZ612" s="134"/>
      <c r="BA612" s="134"/>
      <c r="BB612" s="134"/>
      <c r="BC612" s="134"/>
      <c r="BD612" s="134"/>
      <c r="BE612" s="134"/>
      <c r="BF612" s="134"/>
      <c r="BG612" s="134"/>
      <c r="BH612" s="134"/>
      <c r="BI612" s="134"/>
      <c r="BJ612" s="134"/>
    </row>
    <row r="613" spans="1:62" s="126" customFormat="1" ht="15.75" thickBot="1" x14ac:dyDescent="0.3">
      <c r="A613" s="141" t="s">
        <v>943</v>
      </c>
      <c r="B613" s="4" t="s">
        <v>727</v>
      </c>
      <c r="C613" s="4" t="s">
        <v>728</v>
      </c>
      <c r="D613" s="4" t="s">
        <v>944</v>
      </c>
      <c r="E613" s="4" t="s">
        <v>945</v>
      </c>
      <c r="F613" s="4" t="s">
        <v>535</v>
      </c>
      <c r="G613" s="4" t="s">
        <v>536</v>
      </c>
      <c r="H613" s="4" t="s">
        <v>440</v>
      </c>
      <c r="I613" s="11"/>
      <c r="J613" s="11"/>
      <c r="K613" s="11"/>
      <c r="L613" s="10">
        <v>6023.87</v>
      </c>
      <c r="M613" s="11"/>
      <c r="N613" s="11"/>
      <c r="O613" s="11"/>
      <c r="P613" s="11"/>
      <c r="Q613" s="11"/>
      <c r="R613" s="11"/>
      <c r="S613" s="11"/>
      <c r="T613" s="11"/>
      <c r="U613" s="139">
        <f t="shared" si="45"/>
        <v>6023.87</v>
      </c>
      <c r="V613" s="38"/>
      <c r="W613" s="127" t="str">
        <f t="shared" si="46"/>
        <v>330001505921</v>
      </c>
      <c r="X613" s="132">
        <f>VLOOKUP(W613,Factors!$F$4:$H$6200,3,FALSE)</f>
        <v>0.109888</v>
      </c>
      <c r="Y613" s="127" t="str">
        <f>VLOOKUP(W613,Factors!$F$4:$H$6200,2,FALSE)</f>
        <v>Employee Cost</v>
      </c>
      <c r="Z613" s="129">
        <f t="shared" si="47"/>
        <v>661.95102655999995</v>
      </c>
      <c r="AA613" s="129">
        <f t="shared" si="48"/>
        <v>5361.9189734399997</v>
      </c>
      <c r="AB613" s="129">
        <f t="shared" si="49"/>
        <v>6023.87</v>
      </c>
      <c r="AC613" s="134"/>
      <c r="AD613" s="134"/>
      <c r="AE613" s="134"/>
      <c r="AF613" s="134"/>
      <c r="AG613" s="134"/>
      <c r="AH613" s="134"/>
      <c r="AI613" s="134"/>
      <c r="AJ613" s="134"/>
      <c r="AK613" s="134"/>
      <c r="AL613" s="134"/>
      <c r="AM613" s="134"/>
      <c r="AN613" s="134"/>
      <c r="AO613" s="134"/>
      <c r="AP613" s="134"/>
      <c r="AQ613" s="134"/>
      <c r="AR613" s="134"/>
      <c r="AS613" s="134"/>
      <c r="AT613" s="134"/>
      <c r="AU613" s="134"/>
      <c r="AV613" s="134"/>
      <c r="AW613" s="134"/>
      <c r="AX613" s="134"/>
      <c r="AY613" s="134"/>
      <c r="AZ613" s="134"/>
      <c r="BA613" s="134"/>
      <c r="BB613" s="134"/>
      <c r="BC613" s="134"/>
      <c r="BD613" s="134"/>
      <c r="BE613" s="134"/>
      <c r="BF613" s="134"/>
      <c r="BG613" s="134"/>
      <c r="BH613" s="134"/>
      <c r="BI613" s="134"/>
      <c r="BJ613" s="134"/>
    </row>
    <row r="614" spans="1:62" s="126" customFormat="1" ht="15.75" thickBot="1" x14ac:dyDescent="0.3">
      <c r="A614" s="141" t="s">
        <v>943</v>
      </c>
      <c r="B614" s="4" t="s">
        <v>727</v>
      </c>
      <c r="C614" s="4" t="s">
        <v>728</v>
      </c>
      <c r="D614" s="4" t="s">
        <v>944</v>
      </c>
      <c r="E614" s="4" t="s">
        <v>945</v>
      </c>
      <c r="F614" s="4" t="s">
        <v>112</v>
      </c>
      <c r="G614" s="4" t="s">
        <v>113</v>
      </c>
      <c r="H614" s="4" t="s">
        <v>440</v>
      </c>
      <c r="I614" s="8">
        <v>1501.22</v>
      </c>
      <c r="J614" s="8">
        <v>1501.21</v>
      </c>
      <c r="K614" s="8">
        <v>1501.21</v>
      </c>
      <c r="L614" s="8">
        <v>890.49</v>
      </c>
      <c r="M614" s="8">
        <v>1421.88</v>
      </c>
      <c r="N614" s="8">
        <v>1421.88</v>
      </c>
      <c r="O614" s="8">
        <v>1421.88</v>
      </c>
      <c r="P614" s="8">
        <v>1421.88</v>
      </c>
      <c r="Q614" s="8">
        <v>1421.88</v>
      </c>
      <c r="R614" s="8">
        <v>1421.87</v>
      </c>
      <c r="S614" s="8">
        <v>1421.88</v>
      </c>
      <c r="T614" s="8">
        <v>1421.88</v>
      </c>
      <c r="U614" s="139">
        <f t="shared" si="45"/>
        <v>16769.160000000003</v>
      </c>
      <c r="V614" s="38"/>
      <c r="W614" s="127" t="str">
        <f t="shared" si="46"/>
        <v>330001505921</v>
      </c>
      <c r="X614" s="132">
        <f>VLOOKUP(W614,Factors!$F$4:$H$6200,3,FALSE)</f>
        <v>0.109888</v>
      </c>
      <c r="Y614" s="127" t="str">
        <f>VLOOKUP(W614,Factors!$F$4:$H$6200,2,FALSE)</f>
        <v>Employee Cost</v>
      </c>
      <c r="Z614" s="129">
        <f t="shared" si="47"/>
        <v>1842.7294540800003</v>
      </c>
      <c r="AA614" s="129">
        <f t="shared" si="48"/>
        <v>14926.430545920004</v>
      </c>
      <c r="AB614" s="129">
        <f t="shared" si="49"/>
        <v>16769.160000000003</v>
      </c>
      <c r="AC614" s="134"/>
      <c r="AD614" s="134"/>
      <c r="AE614" s="134"/>
      <c r="AF614" s="134"/>
      <c r="AG614" s="134"/>
      <c r="AH614" s="134"/>
      <c r="AI614" s="134"/>
      <c r="AJ614" s="134"/>
      <c r="AK614" s="134"/>
      <c r="AL614" s="134"/>
      <c r="AM614" s="134"/>
      <c r="AN614" s="134"/>
      <c r="AO614" s="134"/>
      <c r="AP614" s="134"/>
      <c r="AQ614" s="134"/>
      <c r="AR614" s="134"/>
      <c r="AS614" s="134"/>
      <c r="AT614" s="134"/>
      <c r="AU614" s="134"/>
      <c r="AV614" s="134"/>
      <c r="AW614" s="134"/>
      <c r="AX614" s="134"/>
      <c r="AY614" s="134"/>
      <c r="AZ614" s="134"/>
      <c r="BA614" s="134"/>
      <c r="BB614" s="134"/>
      <c r="BC614" s="134"/>
      <c r="BD614" s="134"/>
      <c r="BE614" s="134"/>
      <c r="BF614" s="134"/>
      <c r="BG614" s="134"/>
      <c r="BH614" s="134"/>
      <c r="BI614" s="134"/>
      <c r="BJ614" s="134"/>
    </row>
    <row r="615" spans="1:62" s="131" customFormat="1" ht="15.75" thickBot="1" x14ac:dyDescent="0.3">
      <c r="A615" s="141" t="s">
        <v>943</v>
      </c>
      <c r="B615" s="4" t="s">
        <v>727</v>
      </c>
      <c r="C615" s="4" t="s">
        <v>728</v>
      </c>
      <c r="D615" s="4" t="s">
        <v>944</v>
      </c>
      <c r="E615" s="4" t="s">
        <v>945</v>
      </c>
      <c r="F615" s="4" t="s">
        <v>128</v>
      </c>
      <c r="G615" s="4" t="s">
        <v>129</v>
      </c>
      <c r="H615" s="4" t="s">
        <v>440</v>
      </c>
      <c r="I615" s="7"/>
      <c r="J615" s="7"/>
      <c r="K615" s="7"/>
      <c r="L615" s="7"/>
      <c r="M615" s="7"/>
      <c r="N615" s="7"/>
      <c r="O615" s="8">
        <v>502</v>
      </c>
      <c r="P615" s="7"/>
      <c r="Q615" s="7"/>
      <c r="R615" s="7"/>
      <c r="S615" s="7"/>
      <c r="T615" s="7"/>
      <c r="U615" s="139">
        <f t="shared" si="45"/>
        <v>502</v>
      </c>
      <c r="V615" s="38"/>
      <c r="W615" s="127" t="str">
        <f t="shared" si="46"/>
        <v>330001505921</v>
      </c>
      <c r="X615" s="132">
        <f>VLOOKUP(W615,Factors!$F$4:$H$6200,3,FALSE)</f>
        <v>0.109888</v>
      </c>
      <c r="Y615" s="127" t="str">
        <f>VLOOKUP(W615,Factors!$F$4:$H$6200,2,FALSE)</f>
        <v>Employee Cost</v>
      </c>
      <c r="Z615" s="129">
        <f t="shared" si="47"/>
        <v>55.163775999999999</v>
      </c>
      <c r="AA615" s="129">
        <f t="shared" si="48"/>
        <v>446.83622400000002</v>
      </c>
      <c r="AB615" s="129">
        <f t="shared" si="49"/>
        <v>502</v>
      </c>
      <c r="AC615" s="134"/>
      <c r="AD615" s="134"/>
      <c r="AE615" s="134"/>
      <c r="AF615" s="134"/>
      <c r="AG615" s="134"/>
      <c r="AH615" s="134"/>
      <c r="AI615" s="134"/>
      <c r="AJ615" s="134"/>
      <c r="AK615" s="134"/>
      <c r="AL615" s="134"/>
      <c r="AM615" s="134"/>
      <c r="AN615" s="134"/>
      <c r="AO615" s="134"/>
      <c r="AP615" s="134"/>
      <c r="AQ615" s="134"/>
      <c r="AR615" s="134"/>
      <c r="AS615" s="134"/>
      <c r="AT615" s="134"/>
      <c r="AU615" s="134"/>
      <c r="AV615" s="134"/>
      <c r="AW615" s="134"/>
      <c r="AX615" s="134"/>
      <c r="AY615" s="134"/>
      <c r="AZ615" s="134"/>
      <c r="BA615" s="134"/>
      <c r="BB615" s="134"/>
      <c r="BC615" s="134"/>
      <c r="BD615" s="134"/>
      <c r="BE615" s="134"/>
      <c r="BF615" s="134"/>
      <c r="BG615" s="134"/>
      <c r="BH615" s="134"/>
      <c r="BI615" s="134"/>
      <c r="BJ615" s="134"/>
    </row>
    <row r="616" spans="1:62" s="126" customFormat="1" ht="15.75" thickBot="1" x14ac:dyDescent="0.3">
      <c r="A616" s="141" t="s">
        <v>943</v>
      </c>
      <c r="B616" s="4" t="s">
        <v>727</v>
      </c>
      <c r="C616" s="4" t="s">
        <v>728</v>
      </c>
      <c r="D616" s="4" t="s">
        <v>944</v>
      </c>
      <c r="E616" s="4" t="s">
        <v>945</v>
      </c>
      <c r="F616" s="4" t="s">
        <v>134</v>
      </c>
      <c r="G616" s="4" t="s">
        <v>135</v>
      </c>
      <c r="H616" s="4" t="s">
        <v>440</v>
      </c>
      <c r="I616" s="11"/>
      <c r="J616" s="11"/>
      <c r="K616" s="10">
        <v>249</v>
      </c>
      <c r="L616" s="11"/>
      <c r="M616" s="11"/>
      <c r="N616" s="11"/>
      <c r="O616" s="11"/>
      <c r="P616" s="10">
        <v>69</v>
      </c>
      <c r="Q616" s="11"/>
      <c r="R616" s="11"/>
      <c r="S616" s="11"/>
      <c r="T616" s="11"/>
      <c r="U616" s="139">
        <f t="shared" si="45"/>
        <v>318</v>
      </c>
      <c r="V616" s="38"/>
      <c r="W616" s="127" t="str">
        <f t="shared" si="46"/>
        <v>330001505921</v>
      </c>
      <c r="X616" s="132">
        <f>VLOOKUP(W616,Factors!$F$4:$H$6200,3,FALSE)</f>
        <v>0.109888</v>
      </c>
      <c r="Y616" s="127" t="str">
        <f>VLOOKUP(W616,Factors!$F$4:$H$6200,2,FALSE)</f>
        <v>Employee Cost</v>
      </c>
      <c r="Z616" s="129">
        <f t="shared" si="47"/>
        <v>34.944383999999999</v>
      </c>
      <c r="AA616" s="129">
        <f t="shared" si="48"/>
        <v>283.05561599999999</v>
      </c>
      <c r="AB616" s="129">
        <f t="shared" si="49"/>
        <v>318</v>
      </c>
      <c r="AC616" s="134"/>
      <c r="AD616" s="134"/>
      <c r="AE616" s="134"/>
      <c r="AF616" s="134"/>
      <c r="AG616" s="134"/>
      <c r="AH616" s="134"/>
      <c r="AI616" s="134"/>
      <c r="AJ616" s="134"/>
      <c r="AK616" s="134"/>
      <c r="AL616" s="134"/>
      <c r="AM616" s="134"/>
      <c r="AN616" s="134"/>
      <c r="AO616" s="134"/>
      <c r="AP616" s="134"/>
      <c r="AQ616" s="134"/>
      <c r="AR616" s="134"/>
      <c r="AS616" s="134"/>
      <c r="AT616" s="134"/>
      <c r="AU616" s="134"/>
      <c r="AV616" s="134"/>
      <c r="AW616" s="134"/>
      <c r="AX616" s="134"/>
      <c r="AY616" s="134"/>
      <c r="AZ616" s="134"/>
      <c r="BA616" s="134"/>
      <c r="BB616" s="134"/>
      <c r="BC616" s="134"/>
      <c r="BD616" s="134"/>
      <c r="BE616" s="134"/>
      <c r="BF616" s="134"/>
      <c r="BG616" s="134"/>
      <c r="BH616" s="134"/>
      <c r="BI616" s="134"/>
      <c r="BJ616" s="134"/>
    </row>
    <row r="617" spans="1:62" s="126" customFormat="1" ht="15.75" thickBot="1" x14ac:dyDescent="0.3">
      <c r="A617" s="141" t="s">
        <v>943</v>
      </c>
      <c r="B617" s="4" t="s">
        <v>727</v>
      </c>
      <c r="C617" s="4" t="s">
        <v>728</v>
      </c>
      <c r="D617" s="4" t="s">
        <v>944</v>
      </c>
      <c r="E617" s="4" t="s">
        <v>945</v>
      </c>
      <c r="F617" s="4" t="s">
        <v>98</v>
      </c>
      <c r="G617" s="4" t="s">
        <v>99</v>
      </c>
      <c r="H617" s="4" t="s">
        <v>440</v>
      </c>
      <c r="I617" s="8">
        <v>95.64</v>
      </c>
      <c r="J617" s="7"/>
      <c r="K617" s="13">
        <v>0</v>
      </c>
      <c r="L617" s="7"/>
      <c r="M617" s="8">
        <v>6</v>
      </c>
      <c r="N617" s="7"/>
      <c r="O617" s="7"/>
      <c r="P617" s="7"/>
      <c r="Q617" s="7"/>
      <c r="R617" s="7"/>
      <c r="S617" s="7"/>
      <c r="T617" s="7"/>
      <c r="U617" s="139">
        <f t="shared" si="45"/>
        <v>101.64</v>
      </c>
      <c r="V617" s="38"/>
      <c r="W617" s="127" t="str">
        <f t="shared" si="46"/>
        <v>330001505921</v>
      </c>
      <c r="X617" s="132">
        <f>VLOOKUP(W617,Factors!$F$4:$H$6200,3,FALSE)</f>
        <v>0.109888</v>
      </c>
      <c r="Y617" s="127" t="str">
        <f>VLOOKUP(W617,Factors!$F$4:$H$6200,2,FALSE)</f>
        <v>Employee Cost</v>
      </c>
      <c r="Z617" s="129">
        <f t="shared" si="47"/>
        <v>11.169016320000001</v>
      </c>
      <c r="AA617" s="129">
        <f t="shared" si="48"/>
        <v>90.470983680000003</v>
      </c>
      <c r="AB617" s="129">
        <f t="shared" si="49"/>
        <v>101.64</v>
      </c>
      <c r="AC617" s="134"/>
      <c r="AD617" s="134"/>
      <c r="AE617" s="134"/>
      <c r="AF617" s="134"/>
      <c r="AG617" s="134"/>
      <c r="AH617" s="134"/>
      <c r="AI617" s="134"/>
      <c r="AJ617" s="134"/>
      <c r="AK617" s="134"/>
      <c r="AL617" s="134"/>
      <c r="AM617" s="134"/>
      <c r="AN617" s="134"/>
      <c r="AO617" s="134"/>
      <c r="AP617" s="134"/>
      <c r="AQ617" s="134"/>
      <c r="AR617" s="134"/>
      <c r="AS617" s="134"/>
      <c r="AT617" s="134"/>
      <c r="AU617" s="134"/>
      <c r="AV617" s="134"/>
      <c r="AW617" s="134"/>
      <c r="AX617" s="134"/>
      <c r="AY617" s="134"/>
      <c r="AZ617" s="134"/>
      <c r="BA617" s="134"/>
      <c r="BB617" s="134"/>
      <c r="BC617" s="134"/>
      <c r="BD617" s="134"/>
      <c r="BE617" s="134"/>
      <c r="BF617" s="134"/>
      <c r="BG617" s="134"/>
      <c r="BH617" s="134"/>
      <c r="BI617" s="134"/>
      <c r="BJ617" s="134"/>
    </row>
    <row r="618" spans="1:62" s="126" customFormat="1" ht="15.75" thickBot="1" x14ac:dyDescent="0.3">
      <c r="A618" s="141" t="s">
        <v>943</v>
      </c>
      <c r="B618" s="4" t="s">
        <v>727</v>
      </c>
      <c r="C618" s="4" t="s">
        <v>728</v>
      </c>
      <c r="D618" s="4" t="s">
        <v>944</v>
      </c>
      <c r="E618" s="4" t="s">
        <v>945</v>
      </c>
      <c r="F618" s="4" t="s">
        <v>445</v>
      </c>
      <c r="G618" s="4" t="s">
        <v>446</v>
      </c>
      <c r="H618" s="4" t="s">
        <v>440</v>
      </c>
      <c r="I618" s="11"/>
      <c r="J618" s="11"/>
      <c r="K618" s="11"/>
      <c r="L618" s="11"/>
      <c r="M618" s="10">
        <v>257.76</v>
      </c>
      <c r="N618" s="10">
        <v>257.76</v>
      </c>
      <c r="O618" s="10">
        <v>564.75</v>
      </c>
      <c r="P618" s="11"/>
      <c r="Q618" s="11"/>
      <c r="R618" s="11"/>
      <c r="S618" s="11"/>
      <c r="T618" s="11"/>
      <c r="U618" s="139">
        <f t="shared" si="45"/>
        <v>1080.27</v>
      </c>
      <c r="V618" s="38"/>
      <c r="W618" s="127" t="str">
        <f t="shared" si="46"/>
        <v>330001505921</v>
      </c>
      <c r="X618" s="132">
        <f>VLOOKUP(W618,Factors!$F$4:$H$6200,3,FALSE)</f>
        <v>0.109888</v>
      </c>
      <c r="Y618" s="127" t="str">
        <f>VLOOKUP(W618,Factors!$F$4:$H$6200,2,FALSE)</f>
        <v>Employee Cost</v>
      </c>
      <c r="Z618" s="129">
        <f t="shared" si="47"/>
        <v>118.70870975999999</v>
      </c>
      <c r="AA618" s="129">
        <f t="shared" si="48"/>
        <v>961.56129023999995</v>
      </c>
      <c r="AB618" s="129">
        <f t="shared" si="49"/>
        <v>1080.27</v>
      </c>
      <c r="AC618" s="134"/>
      <c r="AD618" s="134"/>
      <c r="AE618" s="134"/>
      <c r="AF618" s="134"/>
      <c r="AG618" s="134"/>
      <c r="AH618" s="134"/>
      <c r="AI618" s="134"/>
      <c r="AJ618" s="134"/>
      <c r="AK618" s="134"/>
      <c r="AL618" s="134"/>
      <c r="AM618" s="134"/>
      <c r="AN618" s="134"/>
      <c r="AO618" s="134"/>
      <c r="AP618" s="134"/>
      <c r="AQ618" s="134"/>
      <c r="AR618" s="134"/>
      <c r="AS618" s="134"/>
      <c r="AT618" s="134"/>
      <c r="AU618" s="134"/>
      <c r="AV618" s="134"/>
      <c r="AW618" s="134"/>
      <c r="AX618" s="134"/>
      <c r="AY618" s="134"/>
      <c r="AZ618" s="134"/>
      <c r="BA618" s="134"/>
      <c r="BB618" s="134"/>
      <c r="BC618" s="134"/>
      <c r="BD618" s="134"/>
      <c r="BE618" s="134"/>
      <c r="BF618" s="134"/>
      <c r="BG618" s="134"/>
      <c r="BH618" s="134"/>
      <c r="BI618" s="134"/>
      <c r="BJ618" s="134"/>
    </row>
    <row r="619" spans="1:62" s="126" customFormat="1" ht="15.75" thickBot="1" x14ac:dyDescent="0.3">
      <c r="A619" s="141" t="s">
        <v>943</v>
      </c>
      <c r="B619" s="4" t="s">
        <v>727</v>
      </c>
      <c r="C619" s="4" t="s">
        <v>728</v>
      </c>
      <c r="D619" s="4" t="s">
        <v>944</v>
      </c>
      <c r="E619" s="4" t="s">
        <v>945</v>
      </c>
      <c r="F619" s="4" t="s">
        <v>116</v>
      </c>
      <c r="G619" s="4" t="s">
        <v>117</v>
      </c>
      <c r="H619" s="4" t="s">
        <v>440</v>
      </c>
      <c r="I619" s="7"/>
      <c r="J619" s="7"/>
      <c r="K619" s="7"/>
      <c r="L619" s="7"/>
      <c r="M619" s="7"/>
      <c r="N619" s="8">
        <v>65</v>
      </c>
      <c r="O619" s="7"/>
      <c r="P619" s="7"/>
      <c r="Q619" s="7"/>
      <c r="R619" s="7"/>
      <c r="S619" s="7"/>
      <c r="T619" s="7"/>
      <c r="U619" s="139">
        <f t="shared" si="45"/>
        <v>65</v>
      </c>
      <c r="V619" s="38"/>
      <c r="W619" s="127" t="str">
        <f t="shared" si="46"/>
        <v>330001505921</v>
      </c>
      <c r="X619" s="132">
        <f>VLOOKUP(W619,Factors!$F$4:$H$6200,3,FALSE)</f>
        <v>0.109888</v>
      </c>
      <c r="Y619" s="127" t="str">
        <f>VLOOKUP(W619,Factors!$F$4:$H$6200,2,FALSE)</f>
        <v>Employee Cost</v>
      </c>
      <c r="Z619" s="129">
        <f t="shared" si="47"/>
        <v>7.1427199999999997</v>
      </c>
      <c r="AA619" s="129">
        <f t="shared" si="48"/>
        <v>57.857280000000003</v>
      </c>
      <c r="AB619" s="129">
        <f t="shared" si="49"/>
        <v>65</v>
      </c>
      <c r="AC619" s="134"/>
      <c r="AD619" s="134"/>
      <c r="AE619" s="134"/>
      <c r="AF619" s="134"/>
      <c r="AG619" s="134"/>
      <c r="AH619" s="134"/>
      <c r="AI619" s="134"/>
      <c r="AJ619" s="134"/>
      <c r="AK619" s="134"/>
      <c r="AL619" s="134"/>
      <c r="AM619" s="134"/>
      <c r="AN619" s="134"/>
      <c r="AO619" s="134"/>
      <c r="AP619" s="134"/>
      <c r="AQ619" s="134"/>
      <c r="AR619" s="134"/>
      <c r="AS619" s="134"/>
      <c r="AT619" s="134"/>
      <c r="AU619" s="134"/>
      <c r="AV619" s="134"/>
      <c r="AW619" s="134"/>
      <c r="AX619" s="134"/>
      <c r="AY619" s="134"/>
      <c r="AZ619" s="134"/>
      <c r="BA619" s="134"/>
      <c r="BB619" s="134"/>
      <c r="BC619" s="134"/>
      <c r="BD619" s="134"/>
      <c r="BE619" s="134"/>
      <c r="BF619" s="134"/>
      <c r="BG619" s="134"/>
      <c r="BH619" s="134"/>
      <c r="BI619" s="134"/>
      <c r="BJ619" s="134"/>
    </row>
    <row r="620" spans="1:62" s="126" customFormat="1" ht="15.75" thickBot="1" x14ac:dyDescent="0.3">
      <c r="A620" s="141" t="s">
        <v>943</v>
      </c>
      <c r="B620" s="4" t="s">
        <v>727</v>
      </c>
      <c r="C620" s="4" t="s">
        <v>728</v>
      </c>
      <c r="D620" s="4" t="s">
        <v>944</v>
      </c>
      <c r="E620" s="4" t="s">
        <v>945</v>
      </c>
      <c r="F620" s="4" t="s">
        <v>771</v>
      </c>
      <c r="G620" s="4" t="s">
        <v>772</v>
      </c>
      <c r="H620" s="4" t="s">
        <v>440</v>
      </c>
      <c r="I620" s="11"/>
      <c r="J620" s="10">
        <v>254</v>
      </c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39">
        <f t="shared" si="45"/>
        <v>254</v>
      </c>
      <c r="V620" s="38"/>
      <c r="W620" s="127" t="str">
        <f t="shared" si="46"/>
        <v>330001505921</v>
      </c>
      <c r="X620" s="132">
        <f>VLOOKUP(W620,Factors!$F$4:$H$6200,3,FALSE)</f>
        <v>0.109888</v>
      </c>
      <c r="Y620" s="127" t="str">
        <f>VLOOKUP(W620,Factors!$F$4:$H$6200,2,FALSE)</f>
        <v>Employee Cost</v>
      </c>
      <c r="Z620" s="129">
        <f t="shared" si="47"/>
        <v>27.911552</v>
      </c>
      <c r="AA620" s="129">
        <f t="shared" si="48"/>
        <v>226.088448</v>
      </c>
      <c r="AB620" s="129">
        <f t="shared" si="49"/>
        <v>254</v>
      </c>
      <c r="AC620" s="134"/>
      <c r="AD620" s="134"/>
      <c r="AE620" s="134"/>
      <c r="AF620" s="134"/>
      <c r="AG620" s="134"/>
      <c r="AH620" s="134"/>
      <c r="AI620" s="134"/>
      <c r="AJ620" s="134"/>
      <c r="AK620" s="134"/>
      <c r="AL620" s="134"/>
      <c r="AM620" s="134"/>
      <c r="AN620" s="134"/>
      <c r="AO620" s="134"/>
      <c r="AP620" s="134"/>
      <c r="AQ620" s="134"/>
      <c r="AR620" s="134"/>
      <c r="AS620" s="134"/>
      <c r="AT620" s="134"/>
      <c r="AU620" s="134"/>
      <c r="AV620" s="134"/>
      <c r="AW620" s="134"/>
      <c r="AX620" s="134"/>
      <c r="AY620" s="134"/>
      <c r="AZ620" s="134"/>
      <c r="BA620" s="134"/>
      <c r="BB620" s="134"/>
      <c r="BC620" s="134"/>
      <c r="BD620" s="134"/>
      <c r="BE620" s="134"/>
      <c r="BF620" s="134"/>
      <c r="BG620" s="134"/>
      <c r="BH620" s="134"/>
      <c r="BI620" s="134"/>
      <c r="BJ620" s="134"/>
    </row>
    <row r="621" spans="1:62" s="126" customFormat="1" ht="15.75" thickBot="1" x14ac:dyDescent="0.3">
      <c r="A621" s="141" t="s">
        <v>943</v>
      </c>
      <c r="B621" s="4" t="s">
        <v>727</v>
      </c>
      <c r="C621" s="4" t="s">
        <v>728</v>
      </c>
      <c r="D621" s="4" t="s">
        <v>944</v>
      </c>
      <c r="E621" s="4" t="s">
        <v>945</v>
      </c>
      <c r="F621" s="4" t="s">
        <v>84</v>
      </c>
      <c r="G621" s="4" t="s">
        <v>85</v>
      </c>
      <c r="H621" s="4" t="s">
        <v>440</v>
      </c>
      <c r="I621" s="7"/>
      <c r="J621" s="8">
        <v>15.18</v>
      </c>
      <c r="K621" s="7"/>
      <c r="L621" s="8">
        <v>49</v>
      </c>
      <c r="M621" s="7"/>
      <c r="N621" s="7"/>
      <c r="O621" s="7"/>
      <c r="P621" s="7"/>
      <c r="Q621" s="7"/>
      <c r="R621" s="7"/>
      <c r="S621" s="7"/>
      <c r="T621" s="7"/>
      <c r="U621" s="139">
        <f t="shared" si="45"/>
        <v>64.180000000000007</v>
      </c>
      <c r="V621" s="38"/>
      <c r="W621" s="127" t="str">
        <f t="shared" si="46"/>
        <v>330001505921</v>
      </c>
      <c r="X621" s="132">
        <f>VLOOKUP(W621,Factors!$F$4:$H$6200,3,FALSE)</f>
        <v>0.109888</v>
      </c>
      <c r="Y621" s="127" t="str">
        <f>VLOOKUP(W621,Factors!$F$4:$H$6200,2,FALSE)</f>
        <v>Employee Cost</v>
      </c>
      <c r="Z621" s="129">
        <f t="shared" si="47"/>
        <v>7.0526118400000009</v>
      </c>
      <c r="AA621" s="129">
        <f t="shared" si="48"/>
        <v>57.12738816000001</v>
      </c>
      <c r="AB621" s="129">
        <f t="shared" si="49"/>
        <v>64.180000000000007</v>
      </c>
      <c r="AC621" s="134"/>
      <c r="AD621" s="134"/>
      <c r="AE621" s="134"/>
      <c r="AF621" s="134"/>
      <c r="AG621" s="134"/>
      <c r="AH621" s="134"/>
      <c r="AI621" s="134"/>
      <c r="AJ621" s="134"/>
      <c r="AK621" s="134"/>
      <c r="AL621" s="134"/>
      <c r="AM621" s="134"/>
      <c r="AN621" s="134"/>
      <c r="AO621" s="134"/>
      <c r="AP621" s="134"/>
      <c r="AQ621" s="134"/>
      <c r="AR621" s="134"/>
      <c r="AS621" s="134"/>
      <c r="AT621" s="134"/>
      <c r="AU621" s="134"/>
      <c r="AV621" s="134"/>
      <c r="AW621" s="134"/>
      <c r="AX621" s="134"/>
      <c r="AY621" s="134"/>
      <c r="AZ621" s="134"/>
      <c r="BA621" s="134"/>
      <c r="BB621" s="134"/>
      <c r="BC621" s="134"/>
      <c r="BD621" s="134"/>
      <c r="BE621" s="134"/>
      <c r="BF621" s="134"/>
      <c r="BG621" s="134"/>
      <c r="BH621" s="134"/>
      <c r="BI621" s="134"/>
      <c r="BJ621" s="134"/>
    </row>
    <row r="622" spans="1:62" s="126" customFormat="1" ht="15.75" thickBot="1" x14ac:dyDescent="0.3">
      <c r="A622" s="141" t="s">
        <v>943</v>
      </c>
      <c r="B622" s="4" t="s">
        <v>727</v>
      </c>
      <c r="C622" s="4" t="s">
        <v>728</v>
      </c>
      <c r="D622" s="4" t="s">
        <v>944</v>
      </c>
      <c r="E622" s="4" t="s">
        <v>945</v>
      </c>
      <c r="F622" s="4" t="s">
        <v>192</v>
      </c>
      <c r="G622" s="4" t="s">
        <v>193</v>
      </c>
      <c r="H622" s="4" t="s">
        <v>440</v>
      </c>
      <c r="I622" s="10">
        <v>63</v>
      </c>
      <c r="J622" s="14">
        <v>0</v>
      </c>
      <c r="K622" s="14">
        <v>0</v>
      </c>
      <c r="L622" s="11"/>
      <c r="M622" s="11"/>
      <c r="N622" s="11"/>
      <c r="O622" s="11"/>
      <c r="P622" s="11"/>
      <c r="Q622" s="11"/>
      <c r="R622" s="11"/>
      <c r="S622" s="11"/>
      <c r="T622" s="11"/>
      <c r="U622" s="139">
        <f t="shared" si="45"/>
        <v>63</v>
      </c>
      <c r="V622" s="38"/>
      <c r="W622" s="127" t="str">
        <f t="shared" si="46"/>
        <v>330001505921</v>
      </c>
      <c r="X622" s="132">
        <f>VLOOKUP(W622,Factors!$F$4:$H$6200,3,FALSE)</f>
        <v>0.109888</v>
      </c>
      <c r="Y622" s="127" t="str">
        <f>VLOOKUP(W622,Factors!$F$4:$H$6200,2,FALSE)</f>
        <v>Employee Cost</v>
      </c>
      <c r="Z622" s="129">
        <f t="shared" si="47"/>
        <v>6.9229440000000002</v>
      </c>
      <c r="AA622" s="129">
        <f t="shared" si="48"/>
        <v>56.077055999999999</v>
      </c>
      <c r="AB622" s="129">
        <f t="shared" si="49"/>
        <v>63</v>
      </c>
      <c r="AC622" s="134"/>
      <c r="AD622" s="134"/>
      <c r="AE622" s="134"/>
      <c r="AF622" s="134"/>
      <c r="AG622" s="134"/>
      <c r="AH622" s="134"/>
      <c r="AI622" s="134"/>
      <c r="AJ622" s="134"/>
      <c r="AK622" s="134"/>
      <c r="AL622" s="134"/>
      <c r="AM622" s="134"/>
      <c r="AN622" s="134"/>
      <c r="AO622" s="134"/>
      <c r="AP622" s="134"/>
      <c r="AQ622" s="134"/>
      <c r="AR622" s="134"/>
      <c r="AS622" s="134"/>
      <c r="AT622" s="134"/>
      <c r="AU622" s="134"/>
      <c r="AV622" s="134"/>
      <c r="AW622" s="134"/>
      <c r="AX622" s="134"/>
      <c r="AY622" s="134"/>
      <c r="AZ622" s="134"/>
      <c r="BA622" s="134"/>
      <c r="BB622" s="134"/>
      <c r="BC622" s="134"/>
      <c r="BD622" s="134"/>
      <c r="BE622" s="134"/>
      <c r="BF622" s="134"/>
      <c r="BG622" s="134"/>
      <c r="BH622" s="134"/>
      <c r="BI622" s="134"/>
      <c r="BJ622" s="134"/>
    </row>
    <row r="623" spans="1:62" s="126" customFormat="1" ht="15.75" thickBot="1" x14ac:dyDescent="0.3">
      <c r="A623" s="141" t="s">
        <v>943</v>
      </c>
      <c r="B623" s="4" t="s">
        <v>1050</v>
      </c>
      <c r="C623" s="4" t="s">
        <v>1051</v>
      </c>
      <c r="D623" s="4" t="s">
        <v>1067</v>
      </c>
      <c r="E623" s="4" t="s">
        <v>1068</v>
      </c>
      <c r="F623" s="4" t="s">
        <v>152</v>
      </c>
      <c r="G623" s="4" t="s">
        <v>153</v>
      </c>
      <c r="H623" s="4" t="s">
        <v>1069</v>
      </c>
      <c r="I623" s="7"/>
      <c r="J623" s="7"/>
      <c r="K623" s="7"/>
      <c r="L623" s="7"/>
      <c r="M623" s="7"/>
      <c r="N623" s="7"/>
      <c r="O623" s="7"/>
      <c r="P623" s="7"/>
      <c r="Q623" s="8">
        <v>5500</v>
      </c>
      <c r="R623" s="7"/>
      <c r="S623" s="7"/>
      <c r="T623" s="7"/>
      <c r="U623" s="139">
        <f t="shared" si="45"/>
        <v>5500</v>
      </c>
      <c r="V623" s="38"/>
      <c r="W623" s="127" t="str">
        <f t="shared" si="46"/>
        <v>340001500921</v>
      </c>
      <c r="X623" s="132">
        <f>VLOOKUP(W623,Factors!$F$4:$H$6200,3,FALSE)</f>
        <v>0.109888</v>
      </c>
      <c r="Y623" s="127" t="str">
        <f>VLOOKUP(W623,Factors!$F$4:$H$6200,2,FALSE)</f>
        <v>Employee Cost</v>
      </c>
      <c r="Z623" s="129">
        <f t="shared" si="47"/>
        <v>604.38400000000001</v>
      </c>
      <c r="AA623" s="129">
        <f t="shared" si="48"/>
        <v>4895.616</v>
      </c>
      <c r="AB623" s="129">
        <f t="shared" si="49"/>
        <v>5500</v>
      </c>
      <c r="AC623" s="134"/>
      <c r="AD623" s="134"/>
      <c r="AE623" s="134"/>
      <c r="AF623" s="134"/>
      <c r="AG623" s="134"/>
      <c r="AH623" s="134"/>
      <c r="AI623" s="134"/>
      <c r="AJ623" s="134"/>
      <c r="AK623" s="134"/>
      <c r="AL623" s="134"/>
      <c r="AM623" s="134"/>
      <c r="AN623" s="134"/>
      <c r="AO623" s="134"/>
      <c r="AP623" s="134"/>
      <c r="AQ623" s="134"/>
      <c r="AR623" s="134"/>
      <c r="AS623" s="134"/>
      <c r="AT623" s="134"/>
      <c r="AU623" s="134"/>
      <c r="AV623" s="134"/>
      <c r="AW623" s="134"/>
      <c r="AX623" s="134"/>
      <c r="AY623" s="134"/>
      <c r="AZ623" s="134"/>
      <c r="BA623" s="134"/>
      <c r="BB623" s="134"/>
      <c r="BC623" s="134"/>
      <c r="BD623" s="134"/>
      <c r="BE623" s="134"/>
      <c r="BF623" s="134"/>
      <c r="BG623" s="134"/>
      <c r="BH623" s="134"/>
      <c r="BI623" s="134"/>
      <c r="BJ623" s="134"/>
    </row>
    <row r="624" spans="1:62" s="126" customFormat="1" ht="15.75" thickBot="1" x14ac:dyDescent="0.3">
      <c r="A624" s="141" t="s">
        <v>943</v>
      </c>
      <c r="B624" s="4" t="s">
        <v>1050</v>
      </c>
      <c r="C624" s="4" t="s">
        <v>1051</v>
      </c>
      <c r="D624" s="4" t="s">
        <v>944</v>
      </c>
      <c r="E624" s="4" t="s">
        <v>945</v>
      </c>
      <c r="F624" s="4" t="s">
        <v>112</v>
      </c>
      <c r="G624" s="4" t="s">
        <v>113</v>
      </c>
      <c r="H624" s="4" t="s">
        <v>440</v>
      </c>
      <c r="I624" s="8">
        <v>1503.32</v>
      </c>
      <c r="J624" s="8">
        <v>1503.32</v>
      </c>
      <c r="K624" s="8">
        <v>1503.32</v>
      </c>
      <c r="L624" s="8">
        <v>1503.33</v>
      </c>
      <c r="M624" s="8">
        <v>1503.32</v>
      </c>
      <c r="N624" s="8">
        <v>1552.18</v>
      </c>
      <c r="O624" s="8">
        <v>1552.17</v>
      </c>
      <c r="P624" s="8">
        <v>1552.18</v>
      </c>
      <c r="Q624" s="8">
        <v>1552.17</v>
      </c>
      <c r="R624" s="8">
        <v>1552.16</v>
      </c>
      <c r="S624" s="8">
        <v>1552.18</v>
      </c>
      <c r="T624" s="8">
        <v>1552.17</v>
      </c>
      <c r="U624" s="139">
        <f t="shared" si="45"/>
        <v>18381.82</v>
      </c>
      <c r="V624" s="38"/>
      <c r="W624" s="127" t="str">
        <f t="shared" si="46"/>
        <v>340001505921</v>
      </c>
      <c r="X624" s="132">
        <f>VLOOKUP(W624,Factors!$F$4:$H$6200,3,FALSE)</f>
        <v>0.109888</v>
      </c>
      <c r="Y624" s="127" t="str">
        <f>VLOOKUP(W624,Factors!$F$4:$H$6200,2,FALSE)</f>
        <v>Employee Cost</v>
      </c>
      <c r="Z624" s="129">
        <f t="shared" si="47"/>
        <v>2019.94143616</v>
      </c>
      <c r="AA624" s="129">
        <f t="shared" si="48"/>
        <v>16361.87856384</v>
      </c>
      <c r="AB624" s="129">
        <f t="shared" si="49"/>
        <v>18381.82</v>
      </c>
      <c r="AC624" s="134"/>
      <c r="AD624" s="134"/>
      <c r="AE624" s="134"/>
      <c r="AF624" s="134"/>
      <c r="AG624" s="134"/>
      <c r="AH624" s="134"/>
      <c r="AI624" s="134"/>
      <c r="AJ624" s="134"/>
      <c r="AK624" s="134"/>
      <c r="AL624" s="134"/>
      <c r="AM624" s="134"/>
      <c r="AN624" s="134"/>
      <c r="AO624" s="134"/>
      <c r="AP624" s="134"/>
      <c r="AQ624" s="134"/>
      <c r="AR624" s="134"/>
      <c r="AS624" s="134"/>
      <c r="AT624" s="134"/>
      <c r="AU624" s="134"/>
      <c r="AV624" s="134"/>
      <c r="AW624" s="134"/>
      <c r="AX624" s="134"/>
      <c r="AY624" s="134"/>
      <c r="AZ624" s="134"/>
      <c r="BA624" s="134"/>
      <c r="BB624" s="134"/>
      <c r="BC624" s="134"/>
      <c r="BD624" s="134"/>
      <c r="BE624" s="134"/>
      <c r="BF624" s="134"/>
      <c r="BG624" s="134"/>
      <c r="BH624" s="134"/>
      <c r="BI624" s="134"/>
      <c r="BJ624" s="134"/>
    </row>
    <row r="625" spans="1:62" s="126" customFormat="1" ht="15.75" thickBot="1" x14ac:dyDescent="0.3">
      <c r="A625" s="141" t="s">
        <v>943</v>
      </c>
      <c r="B625" s="4" t="s">
        <v>1050</v>
      </c>
      <c r="C625" s="4" t="s">
        <v>1051</v>
      </c>
      <c r="D625" s="4" t="s">
        <v>944</v>
      </c>
      <c r="E625" s="4" t="s">
        <v>945</v>
      </c>
      <c r="F625" s="4" t="s">
        <v>128</v>
      </c>
      <c r="G625" s="4" t="s">
        <v>129</v>
      </c>
      <c r="H625" s="4" t="s">
        <v>440</v>
      </c>
      <c r="I625" s="7"/>
      <c r="J625" s="7"/>
      <c r="K625" s="7"/>
      <c r="L625" s="7"/>
      <c r="M625" s="8">
        <v>14.49</v>
      </c>
      <c r="N625" s="7"/>
      <c r="O625" s="7"/>
      <c r="P625" s="8">
        <v>450</v>
      </c>
      <c r="Q625" s="7"/>
      <c r="R625" s="7"/>
      <c r="S625" s="7"/>
      <c r="T625" s="7"/>
      <c r="U625" s="139">
        <f t="shared" si="45"/>
        <v>464.49</v>
      </c>
      <c r="V625" s="38"/>
      <c r="W625" s="127" t="str">
        <f t="shared" si="46"/>
        <v>340001505921</v>
      </c>
      <c r="X625" s="132">
        <f>VLOOKUP(W625,Factors!$F$4:$H$6200,3,FALSE)</f>
        <v>0.109888</v>
      </c>
      <c r="Y625" s="127" t="str">
        <f>VLOOKUP(W625,Factors!$F$4:$H$6200,2,FALSE)</f>
        <v>Employee Cost</v>
      </c>
      <c r="Z625" s="129">
        <f t="shared" si="47"/>
        <v>51.041877120000002</v>
      </c>
      <c r="AA625" s="129">
        <f t="shared" si="48"/>
        <v>413.44812288000003</v>
      </c>
      <c r="AB625" s="129">
        <f t="shared" si="49"/>
        <v>464.49</v>
      </c>
      <c r="AC625" s="134"/>
      <c r="AD625" s="134"/>
      <c r="AE625" s="134"/>
      <c r="AF625" s="134"/>
      <c r="AG625" s="134"/>
      <c r="AH625" s="134"/>
      <c r="AI625" s="134"/>
      <c r="AJ625" s="134"/>
      <c r="AK625" s="134"/>
      <c r="AL625" s="134"/>
      <c r="AM625" s="134"/>
      <c r="AN625" s="134"/>
      <c r="AO625" s="134"/>
      <c r="AP625" s="134"/>
      <c r="AQ625" s="134"/>
      <c r="AR625" s="134"/>
      <c r="AS625" s="134"/>
      <c r="AT625" s="134"/>
      <c r="AU625" s="134"/>
      <c r="AV625" s="134"/>
      <c r="AW625" s="134"/>
      <c r="AX625" s="134"/>
      <c r="AY625" s="134"/>
      <c r="AZ625" s="134"/>
      <c r="BA625" s="134"/>
      <c r="BB625" s="134"/>
      <c r="BC625" s="134"/>
      <c r="BD625" s="134"/>
      <c r="BE625" s="134"/>
      <c r="BF625" s="134"/>
      <c r="BG625" s="134"/>
      <c r="BH625" s="134"/>
      <c r="BI625" s="134"/>
      <c r="BJ625" s="134"/>
    </row>
    <row r="626" spans="1:62" s="126" customFormat="1" ht="15.75" thickBot="1" x14ac:dyDescent="0.3">
      <c r="A626" s="141" t="s">
        <v>943</v>
      </c>
      <c r="B626" s="4" t="s">
        <v>1050</v>
      </c>
      <c r="C626" s="4" t="s">
        <v>1051</v>
      </c>
      <c r="D626" s="4" t="s">
        <v>944</v>
      </c>
      <c r="E626" s="4" t="s">
        <v>945</v>
      </c>
      <c r="F626" s="4" t="s">
        <v>70</v>
      </c>
      <c r="G626" s="4" t="s">
        <v>71</v>
      </c>
      <c r="H626" s="4" t="s">
        <v>440</v>
      </c>
      <c r="I626" s="11"/>
      <c r="J626" s="10">
        <v>209.5</v>
      </c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39">
        <f t="shared" si="45"/>
        <v>209.5</v>
      </c>
      <c r="V626" s="38"/>
      <c r="W626" s="127" t="str">
        <f t="shared" si="46"/>
        <v>340001505921</v>
      </c>
      <c r="X626" s="132">
        <f>VLOOKUP(W626,Factors!$F$4:$H$6200,3,FALSE)</f>
        <v>0.109888</v>
      </c>
      <c r="Y626" s="127" t="str">
        <f>VLOOKUP(W626,Factors!$F$4:$H$6200,2,FALSE)</f>
        <v>Employee Cost</v>
      </c>
      <c r="Z626" s="129">
        <f t="shared" si="47"/>
        <v>23.021536000000001</v>
      </c>
      <c r="AA626" s="129">
        <f t="shared" si="48"/>
        <v>186.478464</v>
      </c>
      <c r="AB626" s="129">
        <f t="shared" si="49"/>
        <v>209.5</v>
      </c>
      <c r="AC626" s="134"/>
      <c r="AD626" s="134"/>
      <c r="AE626" s="134"/>
      <c r="AF626" s="134"/>
      <c r="AG626" s="134"/>
      <c r="AH626" s="134"/>
      <c r="AI626" s="134"/>
      <c r="AJ626" s="134"/>
      <c r="AK626" s="134"/>
      <c r="AL626" s="134"/>
      <c r="AM626" s="134"/>
      <c r="AN626" s="134"/>
      <c r="AO626" s="134"/>
      <c r="AP626" s="134"/>
      <c r="AQ626" s="134"/>
      <c r="AR626" s="134"/>
      <c r="AS626" s="134"/>
      <c r="AT626" s="134"/>
      <c r="AU626" s="134"/>
      <c r="AV626" s="134"/>
      <c r="AW626" s="134"/>
      <c r="AX626" s="134"/>
      <c r="AY626" s="134"/>
      <c r="AZ626" s="134"/>
      <c r="BA626" s="134"/>
      <c r="BB626" s="134"/>
      <c r="BC626" s="134"/>
      <c r="BD626" s="134"/>
      <c r="BE626" s="134"/>
      <c r="BF626" s="134"/>
      <c r="BG626" s="134"/>
      <c r="BH626" s="134"/>
      <c r="BI626" s="134"/>
      <c r="BJ626" s="134"/>
    </row>
    <row r="627" spans="1:62" s="126" customFormat="1" ht="15.75" thickBot="1" x14ac:dyDescent="0.3">
      <c r="A627" s="141" t="s">
        <v>943</v>
      </c>
      <c r="B627" s="4" t="s">
        <v>1050</v>
      </c>
      <c r="C627" s="4" t="s">
        <v>1051</v>
      </c>
      <c r="D627" s="4" t="s">
        <v>944</v>
      </c>
      <c r="E627" s="4" t="s">
        <v>945</v>
      </c>
      <c r="F627" s="4" t="s">
        <v>80</v>
      </c>
      <c r="G627" s="4" t="s">
        <v>81</v>
      </c>
      <c r="H627" s="4" t="s">
        <v>440</v>
      </c>
      <c r="I627" s="7"/>
      <c r="J627" s="7"/>
      <c r="K627" s="8">
        <v>30.08</v>
      </c>
      <c r="L627" s="7"/>
      <c r="M627" s="7"/>
      <c r="N627" s="7"/>
      <c r="O627" s="8">
        <v>-30.08</v>
      </c>
      <c r="P627" s="7"/>
      <c r="Q627" s="7"/>
      <c r="R627" s="7"/>
      <c r="S627" s="7"/>
      <c r="T627" s="7"/>
      <c r="U627" s="139">
        <f t="shared" si="45"/>
        <v>0</v>
      </c>
      <c r="V627" s="38"/>
      <c r="W627" s="127" t="str">
        <f t="shared" si="46"/>
        <v>340001505921</v>
      </c>
      <c r="X627" s="132">
        <f>VLOOKUP(W627,Factors!$F$4:$H$6200,3,FALSE)</f>
        <v>0.109888</v>
      </c>
      <c r="Y627" s="127" t="str">
        <f>VLOOKUP(W627,Factors!$F$4:$H$6200,2,FALSE)</f>
        <v>Employee Cost</v>
      </c>
      <c r="Z627" s="129">
        <f t="shared" si="47"/>
        <v>0</v>
      </c>
      <c r="AA627" s="129">
        <f t="shared" si="48"/>
        <v>0</v>
      </c>
      <c r="AB627" s="129">
        <f t="shared" si="49"/>
        <v>0</v>
      </c>
      <c r="AC627" s="134"/>
      <c r="AD627" s="134"/>
      <c r="AE627" s="134"/>
      <c r="AF627" s="134"/>
      <c r="AG627" s="134"/>
      <c r="AH627" s="134"/>
      <c r="AI627" s="134"/>
      <c r="AJ627" s="134"/>
      <c r="AK627" s="134"/>
      <c r="AL627" s="134"/>
      <c r="AM627" s="134"/>
      <c r="AN627" s="134"/>
      <c r="AO627" s="134"/>
      <c r="AP627" s="134"/>
      <c r="AQ627" s="134"/>
      <c r="AR627" s="134"/>
      <c r="AS627" s="134"/>
      <c r="AT627" s="134"/>
      <c r="AU627" s="134"/>
      <c r="AV627" s="134"/>
      <c r="AW627" s="134"/>
      <c r="AX627" s="134"/>
      <c r="AY627" s="134"/>
      <c r="AZ627" s="134"/>
      <c r="BA627" s="134"/>
      <c r="BB627" s="134"/>
      <c r="BC627" s="134"/>
      <c r="BD627" s="134"/>
      <c r="BE627" s="134"/>
      <c r="BF627" s="134"/>
      <c r="BG627" s="134"/>
      <c r="BH627" s="134"/>
      <c r="BI627" s="134"/>
      <c r="BJ627" s="134"/>
    </row>
    <row r="628" spans="1:62" s="126" customFormat="1" ht="15.75" thickBot="1" x14ac:dyDescent="0.3">
      <c r="A628" s="141" t="s">
        <v>943</v>
      </c>
      <c r="B628" s="4" t="s">
        <v>1050</v>
      </c>
      <c r="C628" s="4" t="s">
        <v>1051</v>
      </c>
      <c r="D628" s="4" t="s">
        <v>944</v>
      </c>
      <c r="E628" s="4" t="s">
        <v>945</v>
      </c>
      <c r="F628" s="4" t="s">
        <v>310</v>
      </c>
      <c r="G628" s="4" t="s">
        <v>311</v>
      </c>
      <c r="H628" s="4" t="s">
        <v>440</v>
      </c>
      <c r="I628" s="11"/>
      <c r="J628" s="10">
        <v>300</v>
      </c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39">
        <f t="shared" si="45"/>
        <v>300</v>
      </c>
      <c r="V628" s="38"/>
      <c r="W628" s="127" t="str">
        <f t="shared" si="46"/>
        <v>340001505921</v>
      </c>
      <c r="X628" s="132">
        <f>VLOOKUP(W628,Factors!$F$4:$H$6200,3,FALSE)</f>
        <v>0.109888</v>
      </c>
      <c r="Y628" s="127" t="str">
        <f>VLOOKUP(W628,Factors!$F$4:$H$6200,2,FALSE)</f>
        <v>Employee Cost</v>
      </c>
      <c r="Z628" s="129">
        <f t="shared" si="47"/>
        <v>32.9664</v>
      </c>
      <c r="AA628" s="129">
        <f t="shared" si="48"/>
        <v>267.03359999999998</v>
      </c>
      <c r="AB628" s="129">
        <f t="shared" si="49"/>
        <v>300</v>
      </c>
      <c r="AC628" s="134"/>
      <c r="AD628" s="134"/>
      <c r="AE628" s="134"/>
      <c r="AF628" s="134"/>
      <c r="AG628" s="134"/>
      <c r="AH628" s="134"/>
      <c r="AI628" s="134"/>
      <c r="AJ628" s="134"/>
      <c r="AK628" s="134"/>
      <c r="AL628" s="134"/>
      <c r="AM628" s="134"/>
      <c r="AN628" s="134"/>
      <c r="AO628" s="134"/>
      <c r="AP628" s="134"/>
      <c r="AQ628" s="134"/>
      <c r="AR628" s="134"/>
      <c r="AS628" s="134"/>
      <c r="AT628" s="134"/>
      <c r="AU628" s="134"/>
      <c r="AV628" s="134"/>
      <c r="AW628" s="134"/>
      <c r="AX628" s="134"/>
      <c r="AY628" s="134"/>
      <c r="AZ628" s="134"/>
      <c r="BA628" s="134"/>
      <c r="BB628" s="134"/>
      <c r="BC628" s="134"/>
      <c r="BD628" s="134"/>
      <c r="BE628" s="134"/>
      <c r="BF628" s="134"/>
      <c r="BG628" s="134"/>
      <c r="BH628" s="134"/>
      <c r="BI628" s="134"/>
      <c r="BJ628" s="134"/>
    </row>
    <row r="629" spans="1:62" s="126" customFormat="1" ht="15.75" thickBot="1" x14ac:dyDescent="0.3">
      <c r="A629" s="141" t="s">
        <v>943</v>
      </c>
      <c r="B629" s="4" t="s">
        <v>1050</v>
      </c>
      <c r="C629" s="4" t="s">
        <v>1051</v>
      </c>
      <c r="D629" s="4" t="s">
        <v>944</v>
      </c>
      <c r="E629" s="4" t="s">
        <v>945</v>
      </c>
      <c r="F629" s="4" t="s">
        <v>38</v>
      </c>
      <c r="G629" s="4" t="s">
        <v>39</v>
      </c>
      <c r="H629" s="4" t="s">
        <v>440</v>
      </c>
      <c r="I629" s="7"/>
      <c r="J629" s="7"/>
      <c r="K629" s="7"/>
      <c r="L629" s="7"/>
      <c r="M629" s="8">
        <v>260.55</v>
      </c>
      <c r="N629" s="7"/>
      <c r="O629" s="7"/>
      <c r="P629" s="7"/>
      <c r="Q629" s="7"/>
      <c r="R629" s="7"/>
      <c r="S629" s="7"/>
      <c r="T629" s="7"/>
      <c r="U629" s="139">
        <f t="shared" si="45"/>
        <v>260.55</v>
      </c>
      <c r="V629" s="38"/>
      <c r="W629" s="127" t="str">
        <f t="shared" si="46"/>
        <v>340001505921</v>
      </c>
      <c r="X629" s="132">
        <f>VLOOKUP(W629,Factors!$F$4:$H$6200,3,FALSE)</f>
        <v>0.109888</v>
      </c>
      <c r="Y629" s="127" t="str">
        <f>VLOOKUP(W629,Factors!$F$4:$H$6200,2,FALSE)</f>
        <v>Employee Cost</v>
      </c>
      <c r="Z629" s="129">
        <f t="shared" si="47"/>
        <v>28.631318400000001</v>
      </c>
      <c r="AA629" s="129">
        <f t="shared" si="48"/>
        <v>231.91868160000001</v>
      </c>
      <c r="AB629" s="129">
        <f t="shared" si="49"/>
        <v>260.55</v>
      </c>
      <c r="AC629" s="134"/>
      <c r="AD629" s="134"/>
      <c r="AE629" s="134"/>
      <c r="AF629" s="134"/>
      <c r="AG629" s="134"/>
      <c r="AH629" s="134"/>
      <c r="AI629" s="134"/>
      <c r="AJ629" s="134"/>
      <c r="AK629" s="134"/>
      <c r="AL629" s="134"/>
      <c r="AM629" s="134"/>
      <c r="AN629" s="134"/>
      <c r="AO629" s="134"/>
      <c r="AP629" s="134"/>
      <c r="AQ629" s="134"/>
      <c r="AR629" s="134"/>
      <c r="AS629" s="134"/>
      <c r="AT629" s="134"/>
      <c r="AU629" s="134"/>
      <c r="AV629" s="134"/>
      <c r="AW629" s="134"/>
      <c r="AX629" s="134"/>
      <c r="AY629" s="134"/>
      <c r="AZ629" s="134"/>
      <c r="BA629" s="134"/>
      <c r="BB629" s="134"/>
      <c r="BC629" s="134"/>
      <c r="BD629" s="134"/>
      <c r="BE629" s="134"/>
      <c r="BF629" s="134"/>
      <c r="BG629" s="134"/>
      <c r="BH629" s="134"/>
      <c r="BI629" s="134"/>
      <c r="BJ629" s="134"/>
    </row>
    <row r="630" spans="1:62" s="126" customFormat="1" ht="15.75" thickBot="1" x14ac:dyDescent="0.3">
      <c r="A630" s="141" t="s">
        <v>943</v>
      </c>
      <c r="B630" s="4" t="s">
        <v>1050</v>
      </c>
      <c r="C630" s="4" t="s">
        <v>1051</v>
      </c>
      <c r="D630" s="4" t="s">
        <v>944</v>
      </c>
      <c r="E630" s="4" t="s">
        <v>945</v>
      </c>
      <c r="F630" s="4" t="s">
        <v>254</v>
      </c>
      <c r="G630" s="4" t="s">
        <v>255</v>
      </c>
      <c r="H630" s="4" t="s">
        <v>440</v>
      </c>
      <c r="I630" s="11"/>
      <c r="J630" s="10">
        <v>18.52</v>
      </c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39">
        <f t="shared" si="45"/>
        <v>18.52</v>
      </c>
      <c r="V630" s="38"/>
      <c r="W630" s="127" t="str">
        <f t="shared" si="46"/>
        <v>340001505921</v>
      </c>
      <c r="X630" s="132">
        <f>VLOOKUP(W630,Factors!$F$4:$H$6200,3,FALSE)</f>
        <v>0.109888</v>
      </c>
      <c r="Y630" s="127" t="str">
        <f>VLOOKUP(W630,Factors!$F$4:$H$6200,2,FALSE)</f>
        <v>Employee Cost</v>
      </c>
      <c r="Z630" s="129">
        <f t="shared" si="47"/>
        <v>2.0351257600000001</v>
      </c>
      <c r="AA630" s="129">
        <f t="shared" si="48"/>
        <v>16.48487424</v>
      </c>
      <c r="AB630" s="129">
        <f t="shared" si="49"/>
        <v>18.52</v>
      </c>
      <c r="AC630" s="134"/>
      <c r="AD630" s="134"/>
      <c r="AE630" s="134"/>
      <c r="AF630" s="134"/>
      <c r="AG630" s="134"/>
      <c r="AH630" s="134"/>
      <c r="AI630" s="134"/>
      <c r="AJ630" s="134"/>
      <c r="AK630" s="134"/>
      <c r="AL630" s="134"/>
      <c r="AM630" s="134"/>
      <c r="AN630" s="134"/>
      <c r="AO630" s="134"/>
      <c r="AP630" s="134"/>
      <c r="AQ630" s="134"/>
      <c r="AR630" s="134"/>
      <c r="AS630" s="134"/>
      <c r="AT630" s="134"/>
      <c r="AU630" s="134"/>
      <c r="AV630" s="134"/>
      <c r="AW630" s="134"/>
      <c r="AX630" s="134"/>
      <c r="AY630" s="134"/>
      <c r="AZ630" s="134"/>
      <c r="BA630" s="134"/>
      <c r="BB630" s="134"/>
      <c r="BC630" s="134"/>
      <c r="BD630" s="134"/>
      <c r="BE630" s="134"/>
      <c r="BF630" s="134"/>
      <c r="BG630" s="134"/>
      <c r="BH630" s="134"/>
      <c r="BI630" s="134"/>
      <c r="BJ630" s="134"/>
    </row>
    <row r="631" spans="1:62" s="126" customFormat="1" ht="15.75" thickBot="1" x14ac:dyDescent="0.3">
      <c r="A631" s="141" t="s">
        <v>943</v>
      </c>
      <c r="B631" s="4" t="s">
        <v>1050</v>
      </c>
      <c r="C631" s="4" t="s">
        <v>1051</v>
      </c>
      <c r="D631" s="4" t="s">
        <v>944</v>
      </c>
      <c r="E631" s="4" t="s">
        <v>945</v>
      </c>
      <c r="F631" s="4" t="s">
        <v>98</v>
      </c>
      <c r="G631" s="4" t="s">
        <v>99</v>
      </c>
      <c r="H631" s="4" t="s">
        <v>440</v>
      </c>
      <c r="I631" s="8">
        <v>482.14</v>
      </c>
      <c r="J631" s="7"/>
      <c r="K631" s="7"/>
      <c r="L631" s="7"/>
      <c r="M631" s="8">
        <v>20.67</v>
      </c>
      <c r="N631" s="8">
        <v>61.72</v>
      </c>
      <c r="O631" s="7"/>
      <c r="P631" s="8">
        <v>44.99</v>
      </c>
      <c r="Q631" s="8">
        <v>2185</v>
      </c>
      <c r="R631" s="7"/>
      <c r="S631" s="7"/>
      <c r="T631" s="7"/>
      <c r="U631" s="139">
        <f t="shared" si="45"/>
        <v>2794.52</v>
      </c>
      <c r="V631" s="38"/>
      <c r="W631" s="127" t="str">
        <f t="shared" si="46"/>
        <v>340001505921</v>
      </c>
      <c r="X631" s="132">
        <f>VLOOKUP(W631,Factors!$F$4:$H$6200,3,FALSE)</f>
        <v>0.109888</v>
      </c>
      <c r="Y631" s="127" t="str">
        <f>VLOOKUP(W631,Factors!$F$4:$H$6200,2,FALSE)</f>
        <v>Employee Cost</v>
      </c>
      <c r="Z631" s="129">
        <f t="shared" si="47"/>
        <v>307.08421376000001</v>
      </c>
      <c r="AA631" s="129">
        <f t="shared" si="48"/>
        <v>2487.4357862400002</v>
      </c>
      <c r="AB631" s="129">
        <f t="shared" si="49"/>
        <v>2794.5200000000004</v>
      </c>
      <c r="AC631" s="134"/>
      <c r="AD631" s="134"/>
      <c r="AE631" s="134"/>
      <c r="AF631" s="134"/>
      <c r="AG631" s="134"/>
      <c r="AH631" s="134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  <c r="BA631" s="134"/>
      <c r="BB631" s="134"/>
      <c r="BC631" s="134"/>
      <c r="BD631" s="134"/>
      <c r="BE631" s="134"/>
      <c r="BF631" s="134"/>
      <c r="BG631" s="134"/>
      <c r="BH631" s="134"/>
      <c r="BI631" s="134"/>
      <c r="BJ631" s="134"/>
    </row>
    <row r="632" spans="1:62" s="126" customFormat="1" ht="15.75" thickBot="1" x14ac:dyDescent="0.3">
      <c r="A632" s="141" t="s">
        <v>943</v>
      </c>
      <c r="B632" s="4" t="s">
        <v>1050</v>
      </c>
      <c r="C632" s="4" t="s">
        <v>1051</v>
      </c>
      <c r="D632" s="4" t="s">
        <v>944</v>
      </c>
      <c r="E632" s="4" t="s">
        <v>945</v>
      </c>
      <c r="F632" s="4" t="s">
        <v>116</v>
      </c>
      <c r="G632" s="4" t="s">
        <v>117</v>
      </c>
      <c r="H632" s="4" t="s">
        <v>440</v>
      </c>
      <c r="I632" s="11"/>
      <c r="J632" s="11"/>
      <c r="K632" s="10">
        <v>11</v>
      </c>
      <c r="L632" s="11"/>
      <c r="M632" s="11"/>
      <c r="N632" s="11"/>
      <c r="O632" s="11"/>
      <c r="P632" s="11"/>
      <c r="Q632" s="11"/>
      <c r="R632" s="11"/>
      <c r="S632" s="11"/>
      <c r="T632" s="11"/>
      <c r="U632" s="139">
        <f t="shared" si="45"/>
        <v>11</v>
      </c>
      <c r="V632" s="38"/>
      <c r="W632" s="127" t="str">
        <f t="shared" si="46"/>
        <v>340001505921</v>
      </c>
      <c r="X632" s="132">
        <f>VLOOKUP(W632,Factors!$F$4:$H$6200,3,FALSE)</f>
        <v>0.109888</v>
      </c>
      <c r="Y632" s="127" t="str">
        <f>VLOOKUP(W632,Factors!$F$4:$H$6200,2,FALSE)</f>
        <v>Employee Cost</v>
      </c>
      <c r="Z632" s="129">
        <f t="shared" si="47"/>
        <v>1.2087680000000001</v>
      </c>
      <c r="AA632" s="129">
        <f t="shared" si="48"/>
        <v>9.7912320000000008</v>
      </c>
      <c r="AB632" s="129">
        <f t="shared" si="49"/>
        <v>11</v>
      </c>
      <c r="AC632" s="134"/>
      <c r="AD632" s="134"/>
      <c r="AE632" s="134"/>
      <c r="AF632" s="134"/>
      <c r="AG632" s="134"/>
      <c r="AH632" s="134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  <c r="BA632" s="134"/>
      <c r="BB632" s="134"/>
      <c r="BC632" s="134"/>
      <c r="BD632" s="134"/>
      <c r="BE632" s="134"/>
      <c r="BF632" s="134"/>
      <c r="BG632" s="134"/>
      <c r="BH632" s="134"/>
      <c r="BI632" s="134"/>
      <c r="BJ632" s="134"/>
    </row>
    <row r="633" spans="1:62" s="126" customFormat="1" ht="15.75" thickBot="1" x14ac:dyDescent="0.3">
      <c r="A633" s="141" t="s">
        <v>943</v>
      </c>
      <c r="B633" s="4" t="s">
        <v>1050</v>
      </c>
      <c r="C633" s="4" t="s">
        <v>1051</v>
      </c>
      <c r="D633" s="4" t="s">
        <v>944</v>
      </c>
      <c r="E633" s="4" t="s">
        <v>945</v>
      </c>
      <c r="F633" s="4" t="s">
        <v>82</v>
      </c>
      <c r="G633" s="4" t="s">
        <v>83</v>
      </c>
      <c r="H633" s="4" t="s">
        <v>440</v>
      </c>
      <c r="I633" s="7"/>
      <c r="J633" s="7"/>
      <c r="K633" s="8">
        <v>840</v>
      </c>
      <c r="L633" s="7"/>
      <c r="M633" s="7"/>
      <c r="N633" s="7"/>
      <c r="O633" s="7"/>
      <c r="P633" s="7"/>
      <c r="Q633" s="7"/>
      <c r="R633" s="7"/>
      <c r="S633" s="7"/>
      <c r="T633" s="7"/>
      <c r="U633" s="139">
        <f t="shared" si="45"/>
        <v>840</v>
      </c>
      <c r="V633" s="38"/>
      <c r="W633" s="127" t="str">
        <f t="shared" si="46"/>
        <v>340001505921</v>
      </c>
      <c r="X633" s="132">
        <f>VLOOKUP(W633,Factors!$F$4:$H$6200,3,FALSE)</f>
        <v>0.109888</v>
      </c>
      <c r="Y633" s="127" t="str">
        <f>VLOOKUP(W633,Factors!$F$4:$H$6200,2,FALSE)</f>
        <v>Employee Cost</v>
      </c>
      <c r="Z633" s="129">
        <f t="shared" si="47"/>
        <v>92.30592</v>
      </c>
      <c r="AA633" s="129">
        <f t="shared" si="48"/>
        <v>747.69407999999999</v>
      </c>
      <c r="AB633" s="129">
        <f t="shared" si="49"/>
        <v>840</v>
      </c>
      <c r="AC633" s="134"/>
      <c r="AD633" s="134"/>
      <c r="AE633" s="134"/>
      <c r="AF633" s="134"/>
      <c r="AG633" s="134"/>
      <c r="AH633" s="134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  <c r="BA633" s="134"/>
      <c r="BB633" s="134"/>
      <c r="BC633" s="134"/>
      <c r="BD633" s="134"/>
      <c r="BE633" s="134"/>
      <c r="BF633" s="134"/>
      <c r="BG633" s="134"/>
      <c r="BH633" s="134"/>
      <c r="BI633" s="134"/>
      <c r="BJ633" s="134"/>
    </row>
    <row r="634" spans="1:62" s="126" customFormat="1" ht="15.75" thickBot="1" x14ac:dyDescent="0.3">
      <c r="A634" s="141" t="s">
        <v>943</v>
      </c>
      <c r="B634" s="4" t="s">
        <v>1050</v>
      </c>
      <c r="C634" s="4" t="s">
        <v>1051</v>
      </c>
      <c r="D634" s="4" t="s">
        <v>944</v>
      </c>
      <c r="E634" s="4" t="s">
        <v>945</v>
      </c>
      <c r="F634" s="4" t="s">
        <v>239</v>
      </c>
      <c r="G634" s="4" t="s">
        <v>240</v>
      </c>
      <c r="H634" s="4" t="s">
        <v>440</v>
      </c>
      <c r="I634" s="11"/>
      <c r="J634" s="11"/>
      <c r="K634" s="11"/>
      <c r="L634" s="10">
        <v>86.05</v>
      </c>
      <c r="M634" s="11"/>
      <c r="N634" s="11"/>
      <c r="O634" s="11"/>
      <c r="P634" s="11"/>
      <c r="Q634" s="11"/>
      <c r="R634" s="11"/>
      <c r="S634" s="11"/>
      <c r="T634" s="11"/>
      <c r="U634" s="139">
        <f t="shared" si="45"/>
        <v>86.05</v>
      </c>
      <c r="V634" s="38"/>
      <c r="W634" s="127" t="str">
        <f t="shared" si="46"/>
        <v>340001505921</v>
      </c>
      <c r="X634" s="132">
        <f>VLOOKUP(W634,Factors!$F$4:$H$6200,3,FALSE)</f>
        <v>0.109888</v>
      </c>
      <c r="Y634" s="127" t="str">
        <f>VLOOKUP(W634,Factors!$F$4:$H$6200,2,FALSE)</f>
        <v>Employee Cost</v>
      </c>
      <c r="Z634" s="129">
        <f t="shared" si="47"/>
        <v>9.4558623999999991</v>
      </c>
      <c r="AA634" s="129">
        <f t="shared" si="48"/>
        <v>76.594137599999996</v>
      </c>
      <c r="AB634" s="129">
        <f t="shared" si="49"/>
        <v>86.05</v>
      </c>
      <c r="AC634" s="134"/>
      <c r="AD634" s="134"/>
      <c r="AE634" s="134"/>
      <c r="AF634" s="134"/>
      <c r="AG634" s="134"/>
      <c r="AH634" s="134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  <c r="BA634" s="134"/>
      <c r="BB634" s="134"/>
      <c r="BC634" s="134"/>
      <c r="BD634" s="134"/>
      <c r="BE634" s="134"/>
      <c r="BF634" s="134"/>
      <c r="BG634" s="134"/>
      <c r="BH634" s="134"/>
      <c r="BI634" s="134"/>
      <c r="BJ634" s="134"/>
    </row>
    <row r="635" spans="1:62" s="126" customFormat="1" ht="15.75" thickBot="1" x14ac:dyDescent="0.3">
      <c r="A635" s="141" t="s">
        <v>943</v>
      </c>
      <c r="B635" s="4" t="s">
        <v>1050</v>
      </c>
      <c r="C635" s="4" t="s">
        <v>1051</v>
      </c>
      <c r="D635" s="4" t="s">
        <v>944</v>
      </c>
      <c r="E635" s="4" t="s">
        <v>945</v>
      </c>
      <c r="F635" s="4" t="s">
        <v>152</v>
      </c>
      <c r="G635" s="4" t="s">
        <v>153</v>
      </c>
      <c r="H635" s="4" t="s">
        <v>440</v>
      </c>
      <c r="I635" s="8">
        <v>11550</v>
      </c>
      <c r="J635" s="8">
        <v>1020</v>
      </c>
      <c r="K635" s="8">
        <v>1500</v>
      </c>
      <c r="L635" s="7"/>
      <c r="M635" s="7"/>
      <c r="N635" s="7"/>
      <c r="O635" s="7"/>
      <c r="P635" s="7"/>
      <c r="Q635" s="7"/>
      <c r="R635" s="7"/>
      <c r="S635" s="7"/>
      <c r="T635" s="8">
        <v>12127.5</v>
      </c>
      <c r="U635" s="139">
        <f t="shared" si="45"/>
        <v>26197.5</v>
      </c>
      <c r="V635" s="38"/>
      <c r="W635" s="127" t="str">
        <f t="shared" si="46"/>
        <v>340001505921</v>
      </c>
      <c r="X635" s="132">
        <f>VLOOKUP(W635,Factors!$F$4:$H$6200,3,FALSE)</f>
        <v>0.109888</v>
      </c>
      <c r="Y635" s="127" t="str">
        <f>VLOOKUP(W635,Factors!$F$4:$H$6200,2,FALSE)</f>
        <v>Employee Cost</v>
      </c>
      <c r="Z635" s="129">
        <f t="shared" si="47"/>
        <v>2878.79088</v>
      </c>
      <c r="AA635" s="129">
        <f t="shared" si="48"/>
        <v>23318.70912</v>
      </c>
      <c r="AB635" s="129">
        <f t="shared" si="49"/>
        <v>26197.5</v>
      </c>
      <c r="AC635" s="134"/>
      <c r="AD635" s="134"/>
      <c r="AE635" s="134"/>
      <c r="AF635" s="134"/>
      <c r="AG635" s="134"/>
      <c r="AH635" s="134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  <c r="BA635" s="134"/>
      <c r="BB635" s="134"/>
      <c r="BC635" s="134"/>
      <c r="BD635" s="134"/>
      <c r="BE635" s="134"/>
      <c r="BF635" s="134"/>
      <c r="BG635" s="134"/>
      <c r="BH635" s="134"/>
      <c r="BI635" s="134"/>
      <c r="BJ635" s="134"/>
    </row>
    <row r="636" spans="1:62" s="126" customFormat="1" ht="15.75" thickBot="1" x14ac:dyDescent="0.3">
      <c r="A636" s="141" t="s">
        <v>943</v>
      </c>
      <c r="B636" s="4" t="s">
        <v>1050</v>
      </c>
      <c r="C636" s="4" t="s">
        <v>1051</v>
      </c>
      <c r="D636" s="4" t="s">
        <v>944</v>
      </c>
      <c r="E636" s="4" t="s">
        <v>945</v>
      </c>
      <c r="F636" s="4" t="s">
        <v>84</v>
      </c>
      <c r="G636" s="4" t="s">
        <v>85</v>
      </c>
      <c r="H636" s="4" t="s">
        <v>440</v>
      </c>
      <c r="I636" s="10">
        <v>58.4</v>
      </c>
      <c r="J636" s="10">
        <v>353.94</v>
      </c>
      <c r="K636" s="10">
        <v>246.25</v>
      </c>
      <c r="L636" s="10">
        <v>323.25</v>
      </c>
      <c r="M636" s="10">
        <v>194.82</v>
      </c>
      <c r="N636" s="10">
        <v>699.28</v>
      </c>
      <c r="O636" s="10">
        <v>50</v>
      </c>
      <c r="P636" s="11"/>
      <c r="Q636" s="11"/>
      <c r="R636" s="11"/>
      <c r="S636" s="11"/>
      <c r="T636" s="11"/>
      <c r="U636" s="139">
        <f t="shared" si="45"/>
        <v>1925.9399999999998</v>
      </c>
      <c r="V636" s="38"/>
      <c r="W636" s="127" t="str">
        <f t="shared" si="46"/>
        <v>340001505921</v>
      </c>
      <c r="X636" s="132">
        <f>VLOOKUP(W636,Factors!$F$4:$H$6200,3,FALSE)</f>
        <v>0.109888</v>
      </c>
      <c r="Y636" s="127" t="str">
        <f>VLOOKUP(W636,Factors!$F$4:$H$6200,2,FALSE)</f>
        <v>Employee Cost</v>
      </c>
      <c r="Z636" s="129">
        <f t="shared" si="47"/>
        <v>211.63769471999998</v>
      </c>
      <c r="AA636" s="129">
        <f t="shared" si="48"/>
        <v>1714.3023052799999</v>
      </c>
      <c r="AB636" s="129">
        <f t="shared" si="49"/>
        <v>1925.9399999999998</v>
      </c>
      <c r="AC636" s="134"/>
      <c r="AD636" s="134"/>
      <c r="AE636" s="134"/>
      <c r="AF636" s="134"/>
      <c r="AG636" s="134"/>
      <c r="AH636" s="134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  <c r="BA636" s="134"/>
      <c r="BB636" s="134"/>
      <c r="BC636" s="134"/>
      <c r="BD636" s="134"/>
      <c r="BE636" s="134"/>
      <c r="BF636" s="134"/>
      <c r="BG636" s="134"/>
      <c r="BH636" s="134"/>
      <c r="BI636" s="134"/>
      <c r="BJ636" s="134"/>
    </row>
    <row r="637" spans="1:62" s="126" customFormat="1" ht="15.75" thickBot="1" x14ac:dyDescent="0.3">
      <c r="A637" s="141" t="s">
        <v>943</v>
      </c>
      <c r="B637" s="4" t="s">
        <v>1050</v>
      </c>
      <c r="C637" s="4" t="s">
        <v>1051</v>
      </c>
      <c r="D637" s="4" t="s">
        <v>944</v>
      </c>
      <c r="E637" s="4" t="s">
        <v>945</v>
      </c>
      <c r="F637" s="4" t="s">
        <v>164</v>
      </c>
      <c r="G637" s="4" t="s">
        <v>165</v>
      </c>
      <c r="H637" s="4" t="s">
        <v>440</v>
      </c>
      <c r="I637" s="8">
        <v>895</v>
      </c>
      <c r="J637" s="7"/>
      <c r="K637" s="7"/>
      <c r="L637" s="8">
        <v>14388.27</v>
      </c>
      <c r="M637" s="8">
        <v>1064.83</v>
      </c>
      <c r="N637" s="13">
        <v>0</v>
      </c>
      <c r="O637" s="8">
        <v>1053.5999999999999</v>
      </c>
      <c r="P637" s="7"/>
      <c r="Q637" s="8">
        <v>1254.5999999999999</v>
      </c>
      <c r="R637" s="7"/>
      <c r="S637" s="7"/>
      <c r="T637" s="7"/>
      <c r="U637" s="139">
        <f t="shared" si="45"/>
        <v>18656.3</v>
      </c>
      <c r="V637" s="38"/>
      <c r="W637" s="127" t="str">
        <f t="shared" si="46"/>
        <v>340001505921</v>
      </c>
      <c r="X637" s="132">
        <f>VLOOKUP(W637,Factors!$F$4:$H$6200,3,FALSE)</f>
        <v>0.109888</v>
      </c>
      <c r="Y637" s="127" t="str">
        <f>VLOOKUP(W637,Factors!$F$4:$H$6200,2,FALSE)</f>
        <v>Employee Cost</v>
      </c>
      <c r="Z637" s="129">
        <f t="shared" si="47"/>
        <v>2050.1034943999998</v>
      </c>
      <c r="AA637" s="129">
        <f t="shared" si="48"/>
        <v>16606.196505600001</v>
      </c>
      <c r="AB637" s="129">
        <f t="shared" si="49"/>
        <v>18656.3</v>
      </c>
      <c r="AC637" s="134"/>
      <c r="AD637" s="134"/>
      <c r="AE637" s="134"/>
      <c r="AF637" s="134"/>
      <c r="AG637" s="134"/>
      <c r="AH637" s="134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  <c r="BA637" s="134"/>
      <c r="BB637" s="134"/>
      <c r="BC637" s="134"/>
      <c r="BD637" s="134"/>
      <c r="BE637" s="134"/>
      <c r="BF637" s="134"/>
      <c r="BG637" s="134"/>
      <c r="BH637" s="134"/>
      <c r="BI637" s="134"/>
      <c r="BJ637" s="134"/>
    </row>
    <row r="638" spans="1:62" s="126" customFormat="1" ht="15.75" thickBot="1" x14ac:dyDescent="0.3">
      <c r="A638" s="141" t="s">
        <v>943</v>
      </c>
      <c r="B638" s="4" t="s">
        <v>1050</v>
      </c>
      <c r="C638" s="4" t="s">
        <v>1051</v>
      </c>
      <c r="D638" s="4" t="s">
        <v>944</v>
      </c>
      <c r="E638" s="4" t="s">
        <v>945</v>
      </c>
      <c r="F638" s="4" t="s">
        <v>168</v>
      </c>
      <c r="G638" s="4" t="s">
        <v>169</v>
      </c>
      <c r="H638" s="4" t="s">
        <v>440</v>
      </c>
      <c r="I638" s="11"/>
      <c r="J638" s="11"/>
      <c r="K638" s="10">
        <v>500</v>
      </c>
      <c r="L638" s="11"/>
      <c r="M638" s="11"/>
      <c r="N638" s="11"/>
      <c r="O638" s="11"/>
      <c r="P638" s="11"/>
      <c r="Q638" s="11"/>
      <c r="R638" s="11"/>
      <c r="S638" s="11"/>
      <c r="T638" s="11"/>
      <c r="U638" s="139">
        <f t="shared" si="45"/>
        <v>500</v>
      </c>
      <c r="V638" s="38"/>
      <c r="W638" s="127" t="str">
        <f t="shared" si="46"/>
        <v>340001505921</v>
      </c>
      <c r="X638" s="132">
        <f>VLOOKUP(W638,Factors!$F$4:$H$6200,3,FALSE)</f>
        <v>0.109888</v>
      </c>
      <c r="Y638" s="127" t="str">
        <f>VLOOKUP(W638,Factors!$F$4:$H$6200,2,FALSE)</f>
        <v>Employee Cost</v>
      </c>
      <c r="Z638" s="129">
        <f t="shared" si="47"/>
        <v>54.944000000000003</v>
      </c>
      <c r="AA638" s="129">
        <f t="shared" si="48"/>
        <v>445.05599999999998</v>
      </c>
      <c r="AB638" s="129">
        <f t="shared" si="49"/>
        <v>500</v>
      </c>
      <c r="AC638" s="134"/>
      <c r="AD638" s="134"/>
      <c r="AE638" s="134"/>
      <c r="AF638" s="134"/>
      <c r="AG638" s="134"/>
      <c r="AH638" s="134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  <c r="BA638" s="134"/>
      <c r="BB638" s="134"/>
      <c r="BC638" s="134"/>
      <c r="BD638" s="134"/>
      <c r="BE638" s="134"/>
      <c r="BF638" s="134"/>
      <c r="BG638" s="134"/>
      <c r="BH638" s="134"/>
      <c r="BI638" s="134"/>
      <c r="BJ638" s="134"/>
    </row>
    <row r="639" spans="1:62" s="126" customFormat="1" ht="15.75" thickBot="1" x14ac:dyDescent="0.3">
      <c r="A639" s="141" t="s">
        <v>943</v>
      </c>
      <c r="B639" s="4" t="s">
        <v>1050</v>
      </c>
      <c r="C639" s="4" t="s">
        <v>1051</v>
      </c>
      <c r="D639" s="4" t="s">
        <v>1034</v>
      </c>
      <c r="E639" s="4" t="s">
        <v>1035</v>
      </c>
      <c r="F639" s="4" t="s">
        <v>128</v>
      </c>
      <c r="G639" s="4" t="s">
        <v>129</v>
      </c>
      <c r="H639" s="4" t="s">
        <v>277</v>
      </c>
      <c r="I639" s="7"/>
      <c r="J639" s="7"/>
      <c r="K639" s="7"/>
      <c r="L639" s="7"/>
      <c r="M639" s="7"/>
      <c r="N639" s="7"/>
      <c r="O639" s="7"/>
      <c r="P639" s="8">
        <v>3400</v>
      </c>
      <c r="Q639" s="8">
        <v>6250</v>
      </c>
      <c r="R639" s="7"/>
      <c r="S639" s="7"/>
      <c r="T639" s="7"/>
      <c r="U639" s="139">
        <f t="shared" si="45"/>
        <v>9650</v>
      </c>
      <c r="V639" s="38"/>
      <c r="W639" s="127" t="str">
        <f t="shared" si="46"/>
        <v>340001670921</v>
      </c>
      <c r="X639" s="132">
        <f>VLOOKUP(W639,Factors!$F$4:$H$6200,3,FALSE)</f>
        <v>0.109888</v>
      </c>
      <c r="Y639" s="127" t="str">
        <f>VLOOKUP(W639,Factors!$F$4:$H$6200,2,FALSE)</f>
        <v>Employee Cost</v>
      </c>
      <c r="Z639" s="129">
        <f t="shared" si="47"/>
        <v>1060.4192</v>
      </c>
      <c r="AA639" s="129">
        <f t="shared" si="48"/>
        <v>8589.5807999999997</v>
      </c>
      <c r="AB639" s="129">
        <f t="shared" si="49"/>
        <v>9650</v>
      </c>
      <c r="AC639" s="134"/>
      <c r="AD639" s="134"/>
      <c r="AE639" s="134"/>
      <c r="AF639" s="134"/>
      <c r="AG639" s="134"/>
      <c r="AH639" s="134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  <c r="BA639" s="134"/>
      <c r="BB639" s="134"/>
      <c r="BC639" s="134"/>
      <c r="BD639" s="134"/>
      <c r="BE639" s="134"/>
      <c r="BF639" s="134"/>
      <c r="BG639" s="134"/>
      <c r="BH639" s="134"/>
      <c r="BI639" s="134"/>
      <c r="BJ639" s="134"/>
    </row>
    <row r="640" spans="1:62" s="126" customFormat="1" ht="15.75" thickBot="1" x14ac:dyDescent="0.3">
      <c r="A640" s="141" t="s">
        <v>943</v>
      </c>
      <c r="B640" s="4" t="s">
        <v>1050</v>
      </c>
      <c r="C640" s="4" t="s">
        <v>1051</v>
      </c>
      <c r="D640" s="4" t="s">
        <v>1034</v>
      </c>
      <c r="E640" s="4" t="s">
        <v>1035</v>
      </c>
      <c r="F640" s="4" t="s">
        <v>70</v>
      </c>
      <c r="G640" s="4" t="s">
        <v>71</v>
      </c>
      <c r="H640" s="4" t="s">
        <v>277</v>
      </c>
      <c r="I640" s="11"/>
      <c r="J640" s="11"/>
      <c r="K640" s="10">
        <v>1509</v>
      </c>
      <c r="L640" s="11"/>
      <c r="M640" s="11"/>
      <c r="N640" s="11"/>
      <c r="O640" s="11"/>
      <c r="P640" s="11"/>
      <c r="Q640" s="11"/>
      <c r="R640" s="11"/>
      <c r="S640" s="11"/>
      <c r="T640" s="11"/>
      <c r="U640" s="139">
        <f t="shared" si="45"/>
        <v>1509</v>
      </c>
      <c r="V640" s="38"/>
      <c r="W640" s="127" t="str">
        <f t="shared" si="46"/>
        <v>340001670921</v>
      </c>
      <c r="X640" s="132">
        <f>VLOOKUP(W640,Factors!$F$4:$H$6200,3,FALSE)</f>
        <v>0.109888</v>
      </c>
      <c r="Y640" s="127" t="str">
        <f>VLOOKUP(W640,Factors!$F$4:$H$6200,2,FALSE)</f>
        <v>Employee Cost</v>
      </c>
      <c r="Z640" s="129">
        <f t="shared" si="47"/>
        <v>165.82099199999999</v>
      </c>
      <c r="AA640" s="129">
        <f t="shared" si="48"/>
        <v>1343.1790080000001</v>
      </c>
      <c r="AB640" s="129">
        <f t="shared" si="49"/>
        <v>1509</v>
      </c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  <c r="BA640" s="134"/>
      <c r="BB640" s="134"/>
      <c r="BC640" s="134"/>
      <c r="BD640" s="134"/>
      <c r="BE640" s="134"/>
      <c r="BF640" s="134"/>
      <c r="BG640" s="134"/>
      <c r="BH640" s="134"/>
      <c r="BI640" s="134"/>
      <c r="BJ640" s="134"/>
    </row>
    <row r="641" spans="1:62" s="126" customFormat="1" ht="15.75" thickBot="1" x14ac:dyDescent="0.3">
      <c r="A641" s="141" t="s">
        <v>943</v>
      </c>
      <c r="B641" s="4" t="s">
        <v>1050</v>
      </c>
      <c r="C641" s="4" t="s">
        <v>1051</v>
      </c>
      <c r="D641" s="4" t="s">
        <v>1034</v>
      </c>
      <c r="E641" s="4" t="s">
        <v>1035</v>
      </c>
      <c r="F641" s="4" t="s">
        <v>38</v>
      </c>
      <c r="G641" s="4" t="s">
        <v>39</v>
      </c>
      <c r="H641" s="4" t="s">
        <v>277</v>
      </c>
      <c r="I641" s="8">
        <v>50.63</v>
      </c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139">
        <f t="shared" si="45"/>
        <v>50.63</v>
      </c>
      <c r="V641" s="38"/>
      <c r="W641" s="127" t="str">
        <f t="shared" si="46"/>
        <v>340001670921</v>
      </c>
      <c r="X641" s="132">
        <f>VLOOKUP(W641,Factors!$F$4:$H$6200,3,FALSE)</f>
        <v>0.109888</v>
      </c>
      <c r="Y641" s="127" t="str">
        <f>VLOOKUP(W641,Factors!$F$4:$H$6200,2,FALSE)</f>
        <v>Employee Cost</v>
      </c>
      <c r="Z641" s="129">
        <f t="shared" si="47"/>
        <v>5.5636294400000006</v>
      </c>
      <c r="AA641" s="129">
        <f t="shared" si="48"/>
        <v>45.066370560000003</v>
      </c>
      <c r="AB641" s="129">
        <f t="shared" si="49"/>
        <v>50.63</v>
      </c>
      <c r="AC641" s="134"/>
      <c r="AD641" s="134"/>
      <c r="AE641" s="134"/>
      <c r="AF641" s="134"/>
      <c r="AG641" s="134"/>
      <c r="AH641" s="134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  <c r="BA641" s="134"/>
      <c r="BB641" s="134"/>
      <c r="BC641" s="134"/>
      <c r="BD641" s="134"/>
      <c r="BE641" s="134"/>
      <c r="BF641" s="134"/>
      <c r="BG641" s="134"/>
      <c r="BH641" s="134"/>
      <c r="BI641" s="134"/>
      <c r="BJ641" s="134"/>
    </row>
    <row r="642" spans="1:62" s="126" customFormat="1" ht="15.75" thickBot="1" x14ac:dyDescent="0.3">
      <c r="A642" s="141" t="s">
        <v>943</v>
      </c>
      <c r="B642" s="4" t="s">
        <v>1050</v>
      </c>
      <c r="C642" s="4" t="s">
        <v>1051</v>
      </c>
      <c r="D642" s="4" t="s">
        <v>1034</v>
      </c>
      <c r="E642" s="4" t="s">
        <v>1035</v>
      </c>
      <c r="F642" s="4" t="s">
        <v>152</v>
      </c>
      <c r="G642" s="4" t="s">
        <v>153</v>
      </c>
      <c r="H642" s="4" t="s">
        <v>277</v>
      </c>
      <c r="I642" s="11"/>
      <c r="J642" s="10">
        <v>1512.5</v>
      </c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39">
        <f t="shared" si="45"/>
        <v>1512.5</v>
      </c>
      <c r="V642" s="38"/>
      <c r="W642" s="127" t="str">
        <f t="shared" si="46"/>
        <v>340001670921</v>
      </c>
      <c r="X642" s="132">
        <f>VLOOKUP(W642,Factors!$F$4:$H$6200,3,FALSE)</f>
        <v>0.109888</v>
      </c>
      <c r="Y642" s="127" t="str">
        <f>VLOOKUP(W642,Factors!$F$4:$H$6200,2,FALSE)</f>
        <v>Employee Cost</v>
      </c>
      <c r="Z642" s="129">
        <f t="shared" si="47"/>
        <v>166.2056</v>
      </c>
      <c r="AA642" s="129">
        <f t="shared" si="48"/>
        <v>1346.2944</v>
      </c>
      <c r="AB642" s="129">
        <f t="shared" si="49"/>
        <v>1512.5</v>
      </c>
      <c r="AC642" s="134"/>
      <c r="AD642" s="134"/>
      <c r="AE642" s="134"/>
      <c r="AF642" s="134"/>
      <c r="AG642" s="134"/>
      <c r="AH642" s="134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  <c r="BA642" s="134"/>
      <c r="BB642" s="134"/>
      <c r="BC642" s="134"/>
      <c r="BD642" s="134"/>
      <c r="BE642" s="134"/>
      <c r="BF642" s="134"/>
      <c r="BG642" s="134"/>
      <c r="BH642" s="134"/>
      <c r="BI642" s="134"/>
      <c r="BJ642" s="134"/>
    </row>
    <row r="643" spans="1:62" s="126" customFormat="1" ht="15.75" thickBot="1" x14ac:dyDescent="0.3">
      <c r="A643" s="141" t="s">
        <v>943</v>
      </c>
      <c r="B643" s="4" t="s">
        <v>1050</v>
      </c>
      <c r="C643" s="4" t="s">
        <v>1051</v>
      </c>
      <c r="D643" s="4" t="s">
        <v>1052</v>
      </c>
      <c r="E643" s="4" t="s">
        <v>1053</v>
      </c>
      <c r="F643" s="4" t="s">
        <v>128</v>
      </c>
      <c r="G643" s="4" t="s">
        <v>129</v>
      </c>
      <c r="H643" s="4" t="s">
        <v>1054</v>
      </c>
      <c r="I643" s="7"/>
      <c r="J643" s="8">
        <v>4299</v>
      </c>
      <c r="K643" s="7"/>
      <c r="L643" s="7"/>
      <c r="M643" s="8">
        <v>17355</v>
      </c>
      <c r="N643" s="13">
        <v>0</v>
      </c>
      <c r="O643" s="13">
        <v>0</v>
      </c>
      <c r="P643" s="13">
        <v>0</v>
      </c>
      <c r="Q643" s="8">
        <v>-12280</v>
      </c>
      <c r="R643" s="7"/>
      <c r="S643" s="7"/>
      <c r="T643" s="7"/>
      <c r="U643" s="139">
        <f t="shared" si="45"/>
        <v>9374</v>
      </c>
      <c r="V643" s="38"/>
      <c r="W643" s="127" t="str">
        <f t="shared" si="46"/>
        <v>340001672921</v>
      </c>
      <c r="X643" s="132">
        <f>VLOOKUP(W643,Factors!$F$4:$H$6200,3,FALSE)</f>
        <v>0.109888</v>
      </c>
      <c r="Y643" s="127" t="str">
        <f>VLOOKUP(W643,Factors!$F$4:$H$6200,2,FALSE)</f>
        <v>Employee Cost</v>
      </c>
      <c r="Z643" s="129">
        <f t="shared" si="47"/>
        <v>1030.0901120000001</v>
      </c>
      <c r="AA643" s="129">
        <f t="shared" si="48"/>
        <v>8343.9098880000001</v>
      </c>
      <c r="AB643" s="129">
        <f t="shared" si="49"/>
        <v>9374</v>
      </c>
      <c r="AC643" s="134"/>
      <c r="AD643" s="134"/>
      <c r="AE643" s="134"/>
      <c r="AF643" s="134"/>
      <c r="AG643" s="134"/>
      <c r="AH643" s="134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  <c r="BA643" s="134"/>
      <c r="BB643" s="134"/>
      <c r="BC643" s="134"/>
      <c r="BD643" s="134"/>
      <c r="BE643" s="134"/>
      <c r="BF643" s="134"/>
      <c r="BG643" s="134"/>
      <c r="BH643" s="134"/>
      <c r="BI643" s="134"/>
      <c r="BJ643" s="134"/>
    </row>
    <row r="644" spans="1:62" s="126" customFormat="1" ht="15.75" thickBot="1" x14ac:dyDescent="0.3">
      <c r="A644" s="141" t="s">
        <v>943</v>
      </c>
      <c r="B644" s="4" t="s">
        <v>1050</v>
      </c>
      <c r="C644" s="4" t="s">
        <v>1051</v>
      </c>
      <c r="D644" s="4" t="s">
        <v>1055</v>
      </c>
      <c r="E644" s="4" t="s">
        <v>1056</v>
      </c>
      <c r="F644" s="4" t="s">
        <v>80</v>
      </c>
      <c r="G644" s="4" t="s">
        <v>81</v>
      </c>
      <c r="H644" s="4" t="s">
        <v>1057</v>
      </c>
      <c r="I644" s="11"/>
      <c r="J644" s="10">
        <v>2</v>
      </c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39">
        <f t="shared" si="45"/>
        <v>2</v>
      </c>
      <c r="V644" s="38"/>
      <c r="W644" s="127" t="str">
        <f t="shared" si="46"/>
        <v>340002050921</v>
      </c>
      <c r="X644" s="132">
        <f>VLOOKUP(W644,Factors!$F$4:$H$6200,3,FALSE)</f>
        <v>0.109888</v>
      </c>
      <c r="Y644" s="127" t="str">
        <f>VLOOKUP(W644,Factors!$F$4:$H$6200,2,FALSE)</f>
        <v>Employee Cost</v>
      </c>
      <c r="Z644" s="129">
        <f t="shared" si="47"/>
        <v>0.219776</v>
      </c>
      <c r="AA644" s="129">
        <f t="shared" si="48"/>
        <v>1.780224</v>
      </c>
      <c r="AB644" s="129">
        <f t="shared" si="49"/>
        <v>2</v>
      </c>
      <c r="AC644" s="134"/>
      <c r="AD644" s="134"/>
      <c r="AE644" s="134"/>
      <c r="AF644" s="134"/>
      <c r="AG644" s="134"/>
      <c r="AH644" s="134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  <c r="BA644" s="134"/>
      <c r="BB644" s="134"/>
      <c r="BC644" s="134"/>
      <c r="BD644" s="134"/>
      <c r="BE644" s="134"/>
      <c r="BF644" s="134"/>
      <c r="BG644" s="134"/>
      <c r="BH644" s="134"/>
      <c r="BI644" s="134"/>
      <c r="BJ644" s="134"/>
    </row>
    <row r="645" spans="1:62" s="126" customFormat="1" ht="15.75" thickBot="1" x14ac:dyDescent="0.3">
      <c r="A645" s="141" t="s">
        <v>943</v>
      </c>
      <c r="B645" s="4" t="s">
        <v>1050</v>
      </c>
      <c r="C645" s="4" t="s">
        <v>1051</v>
      </c>
      <c r="D645" s="4" t="s">
        <v>1055</v>
      </c>
      <c r="E645" s="4" t="s">
        <v>1056</v>
      </c>
      <c r="F645" s="4" t="s">
        <v>38</v>
      </c>
      <c r="G645" s="4" t="s">
        <v>39</v>
      </c>
      <c r="H645" s="4" t="s">
        <v>1057</v>
      </c>
      <c r="I645" s="7"/>
      <c r="J645" s="7"/>
      <c r="K645" s="8">
        <v>267.3</v>
      </c>
      <c r="L645" s="7"/>
      <c r="M645" s="7"/>
      <c r="N645" s="7"/>
      <c r="O645" s="7"/>
      <c r="P645" s="7"/>
      <c r="Q645" s="7"/>
      <c r="R645" s="7"/>
      <c r="S645" s="7"/>
      <c r="T645" s="7"/>
      <c r="U645" s="139">
        <f t="shared" si="45"/>
        <v>267.3</v>
      </c>
      <c r="V645" s="38"/>
      <c r="W645" s="127" t="str">
        <f t="shared" si="46"/>
        <v>340002050921</v>
      </c>
      <c r="X645" s="132">
        <f>VLOOKUP(W645,Factors!$F$4:$H$6200,3,FALSE)</f>
        <v>0.109888</v>
      </c>
      <c r="Y645" s="127" t="str">
        <f>VLOOKUP(W645,Factors!$F$4:$H$6200,2,FALSE)</f>
        <v>Employee Cost</v>
      </c>
      <c r="Z645" s="129">
        <f t="shared" si="47"/>
        <v>29.373062400000002</v>
      </c>
      <c r="AA645" s="129">
        <f t="shared" si="48"/>
        <v>237.9269376</v>
      </c>
      <c r="AB645" s="129">
        <f t="shared" si="49"/>
        <v>267.3</v>
      </c>
      <c r="AC645" s="134"/>
      <c r="AD645" s="134"/>
      <c r="AE645" s="134"/>
      <c r="AF645" s="134"/>
      <c r="AG645" s="134"/>
      <c r="AH645" s="134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  <c r="BD645" s="134"/>
      <c r="BE645" s="134"/>
      <c r="BF645" s="134"/>
      <c r="BG645" s="134"/>
      <c r="BH645" s="134"/>
      <c r="BI645" s="134"/>
      <c r="BJ645" s="134"/>
    </row>
    <row r="646" spans="1:62" s="126" customFormat="1" ht="15.75" thickBot="1" x14ac:dyDescent="0.3">
      <c r="A646" s="141" t="s">
        <v>943</v>
      </c>
      <c r="B646" s="4" t="s">
        <v>1050</v>
      </c>
      <c r="C646" s="4" t="s">
        <v>1051</v>
      </c>
      <c r="D646" s="4" t="s">
        <v>1055</v>
      </c>
      <c r="E646" s="4" t="s">
        <v>1056</v>
      </c>
      <c r="F646" s="4" t="s">
        <v>239</v>
      </c>
      <c r="G646" s="4" t="s">
        <v>240</v>
      </c>
      <c r="H646" s="4" t="s">
        <v>1057</v>
      </c>
      <c r="I646" s="11"/>
      <c r="J646" s="11"/>
      <c r="K646" s="10">
        <v>49</v>
      </c>
      <c r="L646" s="10">
        <v>18</v>
      </c>
      <c r="M646" s="11"/>
      <c r="N646" s="11"/>
      <c r="O646" s="11"/>
      <c r="P646" s="11"/>
      <c r="Q646" s="11"/>
      <c r="R646" s="11"/>
      <c r="S646" s="11"/>
      <c r="T646" s="11"/>
      <c r="U646" s="139">
        <f t="shared" si="45"/>
        <v>67</v>
      </c>
      <c r="V646" s="38"/>
      <c r="W646" s="127" t="str">
        <f t="shared" si="46"/>
        <v>340002050921</v>
      </c>
      <c r="X646" s="132">
        <f>VLOOKUP(W646,Factors!$F$4:$H$6200,3,FALSE)</f>
        <v>0.109888</v>
      </c>
      <c r="Y646" s="127" t="str">
        <f>VLOOKUP(W646,Factors!$F$4:$H$6200,2,FALSE)</f>
        <v>Employee Cost</v>
      </c>
      <c r="Z646" s="129">
        <f t="shared" si="47"/>
        <v>7.3624960000000002</v>
      </c>
      <c r="AA646" s="129">
        <f t="shared" si="48"/>
        <v>59.637504</v>
      </c>
      <c r="AB646" s="129">
        <f t="shared" si="49"/>
        <v>67</v>
      </c>
      <c r="AC646" s="134"/>
      <c r="AD646" s="134"/>
      <c r="AE646" s="134"/>
      <c r="AF646" s="134"/>
      <c r="AG646" s="134"/>
      <c r="AH646" s="134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  <c r="BA646" s="134"/>
      <c r="BB646" s="134"/>
      <c r="BC646" s="134"/>
      <c r="BD646" s="134"/>
      <c r="BE646" s="134"/>
      <c r="BF646" s="134"/>
      <c r="BG646" s="134"/>
      <c r="BH646" s="134"/>
      <c r="BI646" s="134"/>
      <c r="BJ646" s="134"/>
    </row>
    <row r="647" spans="1:62" s="131" customFormat="1" ht="15.75" thickBot="1" x14ac:dyDescent="0.3">
      <c r="A647" s="141" t="s">
        <v>943</v>
      </c>
      <c r="B647" s="4" t="s">
        <v>1050</v>
      </c>
      <c r="C647" s="4" t="s">
        <v>1051</v>
      </c>
      <c r="D647" s="4" t="s">
        <v>1055</v>
      </c>
      <c r="E647" s="4" t="s">
        <v>1056</v>
      </c>
      <c r="F647" s="4" t="s">
        <v>84</v>
      </c>
      <c r="G647" s="4" t="s">
        <v>85</v>
      </c>
      <c r="H647" s="4" t="s">
        <v>1057</v>
      </c>
      <c r="I647" s="7"/>
      <c r="J647" s="8">
        <v>24.8</v>
      </c>
      <c r="K647" s="8">
        <v>241.13</v>
      </c>
      <c r="L647" s="8">
        <v>102.95</v>
      </c>
      <c r="M647" s="7"/>
      <c r="N647" s="7"/>
      <c r="O647" s="7"/>
      <c r="P647" s="7"/>
      <c r="Q647" s="7"/>
      <c r="R647" s="7"/>
      <c r="S647" s="7"/>
      <c r="T647" s="7"/>
      <c r="U647" s="139">
        <f t="shared" ref="U647:U710" si="50">SUM(I647:T647)</f>
        <v>368.88</v>
      </c>
      <c r="V647" s="38"/>
      <c r="W647" s="127" t="str">
        <f t="shared" ref="W647:W710" si="51">CONCATENATE(B647,RIGHT(D647,4),A647)</f>
        <v>340002050921</v>
      </c>
      <c r="X647" s="132">
        <f>VLOOKUP(W647,Factors!$F$4:$H$6200,3,FALSE)</f>
        <v>0.109888</v>
      </c>
      <c r="Y647" s="127" t="str">
        <f>VLOOKUP(W647,Factors!$F$4:$H$6200,2,FALSE)</f>
        <v>Employee Cost</v>
      </c>
      <c r="Z647" s="129">
        <f t="shared" ref="Z647:Z710" si="52">U647*X647</f>
        <v>40.535485440000002</v>
      </c>
      <c r="AA647" s="129">
        <f t="shared" ref="AA647:AA710" si="53">U647-Z647</f>
        <v>328.34451455999999</v>
      </c>
      <c r="AB647" s="129">
        <f t="shared" ref="AB647:AB710" si="54">Z647+AA647</f>
        <v>368.88</v>
      </c>
      <c r="AC647" s="134"/>
      <c r="AD647" s="134"/>
      <c r="AE647" s="134"/>
      <c r="AF647" s="134"/>
      <c r="AG647" s="134"/>
      <c r="AH647" s="134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  <c r="BA647" s="134"/>
      <c r="BB647" s="134"/>
      <c r="BC647" s="134"/>
      <c r="BD647" s="134"/>
      <c r="BE647" s="134"/>
      <c r="BF647" s="134"/>
      <c r="BG647" s="134"/>
      <c r="BH647" s="134"/>
      <c r="BI647" s="134"/>
      <c r="BJ647" s="134"/>
    </row>
    <row r="648" spans="1:62" s="126" customFormat="1" ht="15.75" thickBot="1" x14ac:dyDescent="0.3">
      <c r="A648" s="141" t="s">
        <v>943</v>
      </c>
      <c r="B648" s="4" t="s">
        <v>1050</v>
      </c>
      <c r="C648" s="4" t="s">
        <v>1051</v>
      </c>
      <c r="D648" s="4" t="s">
        <v>1058</v>
      </c>
      <c r="E648" s="4" t="s">
        <v>1059</v>
      </c>
      <c r="F648" s="4" t="s">
        <v>110</v>
      </c>
      <c r="G648" s="4" t="s">
        <v>111</v>
      </c>
      <c r="H648" s="4" t="s">
        <v>1060</v>
      </c>
      <c r="I648" s="7"/>
      <c r="J648" s="7"/>
      <c r="K648" s="7"/>
      <c r="L648" s="7"/>
      <c r="M648" s="7"/>
      <c r="N648" s="8">
        <v>166.67</v>
      </c>
      <c r="O648" s="8">
        <v>166.67</v>
      </c>
      <c r="P648" s="8">
        <v>166.67</v>
      </c>
      <c r="Q648" s="8">
        <v>166.67</v>
      </c>
      <c r="R648" s="8">
        <v>166.67</v>
      </c>
      <c r="S648" s="8">
        <v>469.87</v>
      </c>
      <c r="T648" s="8">
        <v>166.67</v>
      </c>
      <c r="U648" s="139">
        <f t="shared" si="50"/>
        <v>1469.8899999999999</v>
      </c>
      <c r="V648" s="38"/>
      <c r="W648" s="127" t="str">
        <f t="shared" si="51"/>
        <v>340004536921</v>
      </c>
      <c r="X648" s="132">
        <f>VLOOKUP(W648,Factors!$F$4:$H$6200,3,FALSE)</f>
        <v>0.109888</v>
      </c>
      <c r="Y648" s="127" t="str">
        <f>VLOOKUP(W648,Factors!$F$4:$H$6200,2,FALSE)</f>
        <v>Employee Cost</v>
      </c>
      <c r="Z648" s="129">
        <f t="shared" si="52"/>
        <v>161.52327231999999</v>
      </c>
      <c r="AA648" s="129">
        <f t="shared" si="53"/>
        <v>1308.3667276799999</v>
      </c>
      <c r="AB648" s="129">
        <f t="shared" si="54"/>
        <v>1469.8899999999999</v>
      </c>
      <c r="AC648" s="134"/>
      <c r="AD648" s="134"/>
      <c r="AE648" s="134"/>
      <c r="AF648" s="134"/>
      <c r="AG648" s="134"/>
      <c r="AH648" s="134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  <c r="BA648" s="134"/>
      <c r="BB648" s="134"/>
      <c r="BC648" s="134"/>
      <c r="BD648" s="134"/>
      <c r="BE648" s="134"/>
      <c r="BF648" s="134"/>
      <c r="BG648" s="134"/>
      <c r="BH648" s="134"/>
      <c r="BI648" s="134"/>
      <c r="BJ648" s="134"/>
    </row>
    <row r="649" spans="1:62" s="126" customFormat="1" ht="15.75" thickBot="1" x14ac:dyDescent="0.3">
      <c r="A649" s="141" t="s">
        <v>943</v>
      </c>
      <c r="B649" s="4" t="s">
        <v>1050</v>
      </c>
      <c r="C649" s="4" t="s">
        <v>1051</v>
      </c>
      <c r="D649" s="4" t="s">
        <v>1058</v>
      </c>
      <c r="E649" s="4" t="s">
        <v>1059</v>
      </c>
      <c r="F649" s="4" t="s">
        <v>112</v>
      </c>
      <c r="G649" s="4" t="s">
        <v>113</v>
      </c>
      <c r="H649" s="4" t="s">
        <v>1060</v>
      </c>
      <c r="I649" s="10">
        <v>3104.46</v>
      </c>
      <c r="J649" s="10">
        <v>3032.46</v>
      </c>
      <c r="K649" s="10">
        <v>3171.24</v>
      </c>
      <c r="L649" s="10">
        <v>2009.15</v>
      </c>
      <c r="M649" s="10">
        <v>1901.1</v>
      </c>
      <c r="N649" s="10">
        <v>2390.62</v>
      </c>
      <c r="O649" s="10">
        <v>3236.61</v>
      </c>
      <c r="P649" s="10">
        <v>3199.21</v>
      </c>
      <c r="Q649" s="10">
        <v>3236.64</v>
      </c>
      <c r="R649" s="10">
        <v>3274.17</v>
      </c>
      <c r="S649" s="10">
        <v>3199.11</v>
      </c>
      <c r="T649" s="10">
        <v>3236.63</v>
      </c>
      <c r="U649" s="139">
        <f t="shared" si="50"/>
        <v>34991.399999999994</v>
      </c>
      <c r="V649" s="38"/>
      <c r="W649" s="127" t="str">
        <f t="shared" si="51"/>
        <v>340004536921</v>
      </c>
      <c r="X649" s="132">
        <f>VLOOKUP(W649,Factors!$F$4:$H$6200,3,FALSE)</f>
        <v>0.109888</v>
      </c>
      <c r="Y649" s="127" t="str">
        <f>VLOOKUP(W649,Factors!$F$4:$H$6200,2,FALSE)</f>
        <v>Employee Cost</v>
      </c>
      <c r="Z649" s="129">
        <f t="shared" si="52"/>
        <v>3845.1349631999992</v>
      </c>
      <c r="AA649" s="129">
        <f t="shared" si="53"/>
        <v>31146.265036799996</v>
      </c>
      <c r="AB649" s="129">
        <f t="shared" si="54"/>
        <v>34991.399999999994</v>
      </c>
      <c r="AC649" s="134"/>
      <c r="AD649" s="134"/>
      <c r="AE649" s="134"/>
      <c r="AF649" s="134"/>
      <c r="AG649" s="134"/>
      <c r="AH649" s="134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  <c r="BA649" s="134"/>
      <c r="BB649" s="134"/>
      <c r="BC649" s="134"/>
      <c r="BD649" s="134"/>
      <c r="BE649" s="134"/>
      <c r="BF649" s="134"/>
      <c r="BG649" s="134"/>
      <c r="BH649" s="134"/>
      <c r="BI649" s="134"/>
      <c r="BJ649" s="134"/>
    </row>
    <row r="650" spans="1:62" s="126" customFormat="1" ht="15.75" thickBot="1" x14ac:dyDescent="0.3">
      <c r="A650" s="141" t="s">
        <v>943</v>
      </c>
      <c r="B650" s="4" t="s">
        <v>1050</v>
      </c>
      <c r="C650" s="4" t="s">
        <v>1051</v>
      </c>
      <c r="D650" s="4" t="s">
        <v>1058</v>
      </c>
      <c r="E650" s="4" t="s">
        <v>1059</v>
      </c>
      <c r="F650" s="4" t="s">
        <v>128</v>
      </c>
      <c r="G650" s="4" t="s">
        <v>129</v>
      </c>
      <c r="H650" s="4" t="s">
        <v>1060</v>
      </c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0">
        <v>1250</v>
      </c>
      <c r="T650" s="11"/>
      <c r="U650" s="139">
        <f t="shared" si="50"/>
        <v>1250</v>
      </c>
      <c r="V650" s="38"/>
      <c r="W650" s="127" t="str">
        <f t="shared" si="51"/>
        <v>340004536921</v>
      </c>
      <c r="X650" s="132">
        <f>VLOOKUP(W650,Factors!$F$4:$H$6200,3,FALSE)</f>
        <v>0.109888</v>
      </c>
      <c r="Y650" s="127" t="str">
        <f>VLOOKUP(W650,Factors!$F$4:$H$6200,2,FALSE)</f>
        <v>Employee Cost</v>
      </c>
      <c r="Z650" s="129">
        <f t="shared" si="52"/>
        <v>137.36000000000001</v>
      </c>
      <c r="AA650" s="129">
        <f t="shared" si="53"/>
        <v>1112.6399999999999</v>
      </c>
      <c r="AB650" s="129">
        <f t="shared" si="54"/>
        <v>1250</v>
      </c>
      <c r="AC650" s="134"/>
      <c r="AD650" s="134"/>
      <c r="AE650" s="134"/>
      <c r="AF650" s="134"/>
      <c r="AG650" s="134"/>
      <c r="AH650" s="134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  <c r="BA650" s="134"/>
      <c r="BB650" s="134"/>
      <c r="BC650" s="134"/>
      <c r="BD650" s="134"/>
      <c r="BE650" s="134"/>
      <c r="BF650" s="134"/>
      <c r="BG650" s="134"/>
      <c r="BH650" s="134"/>
      <c r="BI650" s="134"/>
      <c r="BJ650" s="134"/>
    </row>
    <row r="651" spans="1:62" s="126" customFormat="1" ht="15.75" thickBot="1" x14ac:dyDescent="0.3">
      <c r="A651" s="141" t="s">
        <v>943</v>
      </c>
      <c r="B651" s="4" t="s">
        <v>1050</v>
      </c>
      <c r="C651" s="4" t="s">
        <v>1051</v>
      </c>
      <c r="D651" s="4" t="s">
        <v>1058</v>
      </c>
      <c r="E651" s="4" t="s">
        <v>1059</v>
      </c>
      <c r="F651" s="4" t="s">
        <v>134</v>
      </c>
      <c r="G651" s="4" t="s">
        <v>135</v>
      </c>
      <c r="H651" s="4" t="s">
        <v>1060</v>
      </c>
      <c r="I651" s="8">
        <v>1000</v>
      </c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139">
        <f t="shared" si="50"/>
        <v>1000</v>
      </c>
      <c r="V651" s="38"/>
      <c r="W651" s="127" t="str">
        <f t="shared" si="51"/>
        <v>340004536921</v>
      </c>
      <c r="X651" s="132">
        <f>VLOOKUP(W651,Factors!$F$4:$H$6200,3,FALSE)</f>
        <v>0.109888</v>
      </c>
      <c r="Y651" s="127" t="str">
        <f>VLOOKUP(W651,Factors!$F$4:$H$6200,2,FALSE)</f>
        <v>Employee Cost</v>
      </c>
      <c r="Z651" s="129">
        <f t="shared" si="52"/>
        <v>109.88800000000001</v>
      </c>
      <c r="AA651" s="129">
        <f t="shared" si="53"/>
        <v>890.11199999999997</v>
      </c>
      <c r="AB651" s="129">
        <f t="shared" si="54"/>
        <v>1000</v>
      </c>
      <c r="AC651" s="134"/>
      <c r="AD651" s="134"/>
      <c r="AE651" s="134"/>
      <c r="AF651" s="134"/>
      <c r="AG651" s="134"/>
      <c r="AH651" s="134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  <c r="BA651" s="134"/>
      <c r="BB651" s="134"/>
      <c r="BC651" s="134"/>
      <c r="BD651" s="134"/>
      <c r="BE651" s="134"/>
      <c r="BF651" s="134"/>
      <c r="BG651" s="134"/>
      <c r="BH651" s="134"/>
      <c r="BI651" s="134"/>
      <c r="BJ651" s="134"/>
    </row>
    <row r="652" spans="1:62" s="126" customFormat="1" ht="15.75" thickBot="1" x14ac:dyDescent="0.3">
      <c r="A652" s="141" t="s">
        <v>943</v>
      </c>
      <c r="B652" s="4" t="s">
        <v>1050</v>
      </c>
      <c r="C652" s="4" t="s">
        <v>1051</v>
      </c>
      <c r="D652" s="4" t="s">
        <v>1058</v>
      </c>
      <c r="E652" s="4" t="s">
        <v>1059</v>
      </c>
      <c r="F652" s="4" t="s">
        <v>254</v>
      </c>
      <c r="G652" s="4" t="s">
        <v>255</v>
      </c>
      <c r="H652" s="4" t="s">
        <v>1060</v>
      </c>
      <c r="I652" s="11"/>
      <c r="J652" s="11"/>
      <c r="K652" s="10">
        <v>53.68</v>
      </c>
      <c r="L652" s="11"/>
      <c r="M652" s="11"/>
      <c r="N652" s="11"/>
      <c r="O652" s="11"/>
      <c r="P652" s="11"/>
      <c r="Q652" s="11"/>
      <c r="R652" s="11"/>
      <c r="S652" s="11"/>
      <c r="T652" s="11"/>
      <c r="U652" s="139">
        <f t="shared" si="50"/>
        <v>53.68</v>
      </c>
      <c r="V652" s="38"/>
      <c r="W652" s="127" t="str">
        <f t="shared" si="51"/>
        <v>340004536921</v>
      </c>
      <c r="X652" s="132">
        <f>VLOOKUP(W652,Factors!$F$4:$H$6200,3,FALSE)</f>
        <v>0.109888</v>
      </c>
      <c r="Y652" s="127" t="str">
        <f>VLOOKUP(W652,Factors!$F$4:$H$6200,2,FALSE)</f>
        <v>Employee Cost</v>
      </c>
      <c r="Z652" s="129">
        <f t="shared" si="52"/>
        <v>5.8987878399999998</v>
      </c>
      <c r="AA652" s="129">
        <f t="shared" si="53"/>
        <v>47.781212160000003</v>
      </c>
      <c r="AB652" s="129">
        <f t="shared" si="54"/>
        <v>53.68</v>
      </c>
      <c r="AC652" s="134"/>
      <c r="AD652" s="134"/>
      <c r="AE652" s="134"/>
      <c r="AF652" s="134"/>
      <c r="AG652" s="134"/>
      <c r="AH652" s="134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  <c r="BD652" s="134"/>
      <c r="BE652" s="134"/>
      <c r="BF652" s="134"/>
      <c r="BG652" s="134"/>
      <c r="BH652" s="134"/>
      <c r="BI652" s="134"/>
      <c r="BJ652" s="134"/>
    </row>
    <row r="653" spans="1:62" s="126" customFormat="1" ht="15.75" thickBot="1" x14ac:dyDescent="0.3">
      <c r="A653" s="141" t="s">
        <v>943</v>
      </c>
      <c r="B653" s="4" t="s">
        <v>1050</v>
      </c>
      <c r="C653" s="4" t="s">
        <v>1051</v>
      </c>
      <c r="D653" s="4" t="s">
        <v>1058</v>
      </c>
      <c r="E653" s="4" t="s">
        <v>1059</v>
      </c>
      <c r="F653" s="4" t="s">
        <v>98</v>
      </c>
      <c r="G653" s="4" t="s">
        <v>99</v>
      </c>
      <c r="H653" s="4" t="s">
        <v>1060</v>
      </c>
      <c r="I653" s="7"/>
      <c r="J653" s="7"/>
      <c r="K653" s="7"/>
      <c r="L653" s="7"/>
      <c r="M653" s="7"/>
      <c r="N653" s="7"/>
      <c r="O653" s="7"/>
      <c r="P653" s="7"/>
      <c r="Q653" s="7"/>
      <c r="R653" s="8">
        <v>195</v>
      </c>
      <c r="S653" s="8">
        <v>-1055</v>
      </c>
      <c r="T653" s="13">
        <v>0</v>
      </c>
      <c r="U653" s="139">
        <f t="shared" si="50"/>
        <v>-860</v>
      </c>
      <c r="V653" s="38"/>
      <c r="W653" s="127" t="str">
        <f t="shared" si="51"/>
        <v>340004536921</v>
      </c>
      <c r="X653" s="132">
        <f>VLOOKUP(W653,Factors!$F$4:$H$6200,3,FALSE)</f>
        <v>0.109888</v>
      </c>
      <c r="Y653" s="127" t="str">
        <f>VLOOKUP(W653,Factors!$F$4:$H$6200,2,FALSE)</f>
        <v>Employee Cost</v>
      </c>
      <c r="Z653" s="129">
        <f t="shared" si="52"/>
        <v>-94.503680000000003</v>
      </c>
      <c r="AA653" s="129">
        <f t="shared" si="53"/>
        <v>-765.49631999999997</v>
      </c>
      <c r="AB653" s="129">
        <f t="shared" si="54"/>
        <v>-860</v>
      </c>
      <c r="AC653" s="134"/>
      <c r="AD653" s="134"/>
      <c r="AE653" s="134"/>
      <c r="AF653" s="134"/>
      <c r="AG653" s="134"/>
      <c r="AH653" s="134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  <c r="BA653" s="134"/>
      <c r="BB653" s="134"/>
      <c r="BC653" s="134"/>
      <c r="BD653" s="134"/>
      <c r="BE653" s="134"/>
      <c r="BF653" s="134"/>
      <c r="BG653" s="134"/>
      <c r="BH653" s="134"/>
      <c r="BI653" s="134"/>
      <c r="BJ653" s="134"/>
    </row>
    <row r="654" spans="1:62" s="126" customFormat="1" ht="15.75" thickBot="1" x14ac:dyDescent="0.3">
      <c r="A654" s="141" t="s">
        <v>943</v>
      </c>
      <c r="B654" s="4" t="s">
        <v>1050</v>
      </c>
      <c r="C654" s="4" t="s">
        <v>1051</v>
      </c>
      <c r="D654" s="4" t="s">
        <v>1058</v>
      </c>
      <c r="E654" s="4" t="s">
        <v>1059</v>
      </c>
      <c r="F654" s="4" t="s">
        <v>116</v>
      </c>
      <c r="G654" s="4" t="s">
        <v>117</v>
      </c>
      <c r="H654" s="4" t="s">
        <v>1060</v>
      </c>
      <c r="I654" s="11"/>
      <c r="J654" s="11"/>
      <c r="K654" s="10">
        <v>125.61</v>
      </c>
      <c r="L654" s="11"/>
      <c r="M654" s="11"/>
      <c r="N654" s="11"/>
      <c r="O654" s="11"/>
      <c r="P654" s="11"/>
      <c r="Q654" s="11"/>
      <c r="R654" s="11"/>
      <c r="S654" s="11"/>
      <c r="T654" s="11"/>
      <c r="U654" s="139">
        <f t="shared" si="50"/>
        <v>125.61</v>
      </c>
      <c r="V654" s="38"/>
      <c r="W654" s="127" t="str">
        <f t="shared" si="51"/>
        <v>340004536921</v>
      </c>
      <c r="X654" s="132">
        <f>VLOOKUP(W654,Factors!$F$4:$H$6200,3,FALSE)</f>
        <v>0.109888</v>
      </c>
      <c r="Y654" s="127" t="str">
        <f>VLOOKUP(W654,Factors!$F$4:$H$6200,2,FALSE)</f>
        <v>Employee Cost</v>
      </c>
      <c r="Z654" s="129">
        <f t="shared" si="52"/>
        <v>13.80303168</v>
      </c>
      <c r="AA654" s="129">
        <f t="shared" si="53"/>
        <v>111.80696832</v>
      </c>
      <c r="AB654" s="129">
        <f t="shared" si="54"/>
        <v>125.61</v>
      </c>
      <c r="AC654" s="134"/>
      <c r="AD654" s="134"/>
      <c r="AE654" s="134"/>
      <c r="AF654" s="134"/>
      <c r="AG654" s="134"/>
      <c r="AH654" s="134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  <c r="BA654" s="134"/>
      <c r="BB654" s="134"/>
      <c r="BC654" s="134"/>
      <c r="BD654" s="134"/>
      <c r="BE654" s="134"/>
      <c r="BF654" s="134"/>
      <c r="BG654" s="134"/>
      <c r="BH654" s="134"/>
      <c r="BI654" s="134"/>
      <c r="BJ654" s="134"/>
    </row>
    <row r="655" spans="1:62" s="126" customFormat="1" ht="15.75" thickBot="1" x14ac:dyDescent="0.3">
      <c r="A655" s="141" t="s">
        <v>943</v>
      </c>
      <c r="B655" s="4" t="s">
        <v>1050</v>
      </c>
      <c r="C655" s="4" t="s">
        <v>1051</v>
      </c>
      <c r="D655" s="4" t="s">
        <v>1058</v>
      </c>
      <c r="E655" s="4" t="s">
        <v>1059</v>
      </c>
      <c r="F655" s="4" t="s">
        <v>84</v>
      </c>
      <c r="G655" s="4" t="s">
        <v>85</v>
      </c>
      <c r="H655" s="4" t="s">
        <v>1060</v>
      </c>
      <c r="I655" s="8">
        <v>97.76</v>
      </c>
      <c r="J655" s="7"/>
      <c r="K655" s="8">
        <v>39.83</v>
      </c>
      <c r="L655" s="7"/>
      <c r="M655" s="7"/>
      <c r="N655" s="7"/>
      <c r="O655" s="7"/>
      <c r="P655" s="7"/>
      <c r="Q655" s="7"/>
      <c r="R655" s="7"/>
      <c r="S655" s="7"/>
      <c r="T655" s="7"/>
      <c r="U655" s="139">
        <f t="shared" si="50"/>
        <v>137.59</v>
      </c>
      <c r="V655" s="38"/>
      <c r="W655" s="127" t="str">
        <f t="shared" si="51"/>
        <v>340004536921</v>
      </c>
      <c r="X655" s="132">
        <f>VLOOKUP(W655,Factors!$F$4:$H$6200,3,FALSE)</f>
        <v>0.109888</v>
      </c>
      <c r="Y655" s="127" t="str">
        <f>VLOOKUP(W655,Factors!$F$4:$H$6200,2,FALSE)</f>
        <v>Employee Cost</v>
      </c>
      <c r="Z655" s="129">
        <f t="shared" si="52"/>
        <v>15.119489919999999</v>
      </c>
      <c r="AA655" s="129">
        <f t="shared" si="53"/>
        <v>122.47051008</v>
      </c>
      <c r="AB655" s="129">
        <f t="shared" si="54"/>
        <v>137.59</v>
      </c>
      <c r="AC655" s="134"/>
      <c r="AD655" s="134"/>
      <c r="AE655" s="134"/>
      <c r="AF655" s="134"/>
      <c r="AG655" s="134"/>
      <c r="AH655" s="134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  <c r="BA655" s="134"/>
      <c r="BB655" s="134"/>
      <c r="BC655" s="134"/>
      <c r="BD655" s="134"/>
      <c r="BE655" s="134"/>
      <c r="BF655" s="134"/>
      <c r="BG655" s="134"/>
      <c r="BH655" s="134"/>
      <c r="BI655" s="134"/>
      <c r="BJ655" s="134"/>
    </row>
    <row r="656" spans="1:62" s="126" customFormat="1" ht="15.75" thickBot="1" x14ac:dyDescent="0.3">
      <c r="A656" s="141" t="s">
        <v>943</v>
      </c>
      <c r="B656" s="4" t="s">
        <v>1050</v>
      </c>
      <c r="C656" s="4" t="s">
        <v>1051</v>
      </c>
      <c r="D656" s="4" t="s">
        <v>1058</v>
      </c>
      <c r="E656" s="4" t="s">
        <v>1059</v>
      </c>
      <c r="F656" s="4" t="s">
        <v>164</v>
      </c>
      <c r="G656" s="4" t="s">
        <v>165</v>
      </c>
      <c r="H656" s="4" t="s">
        <v>1060</v>
      </c>
      <c r="I656" s="10">
        <v>157.51</v>
      </c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39">
        <f t="shared" si="50"/>
        <v>157.51</v>
      </c>
      <c r="V656" s="38"/>
      <c r="W656" s="127" t="str">
        <f t="shared" si="51"/>
        <v>340004536921</v>
      </c>
      <c r="X656" s="132">
        <f>VLOOKUP(W656,Factors!$F$4:$H$6200,3,FALSE)</f>
        <v>0.109888</v>
      </c>
      <c r="Y656" s="127" t="str">
        <f>VLOOKUP(W656,Factors!$F$4:$H$6200,2,FALSE)</f>
        <v>Employee Cost</v>
      </c>
      <c r="Z656" s="129">
        <f t="shared" si="52"/>
        <v>17.30845888</v>
      </c>
      <c r="AA656" s="129">
        <f t="shared" si="53"/>
        <v>140.20154112</v>
      </c>
      <c r="AB656" s="129">
        <f t="shared" si="54"/>
        <v>157.51</v>
      </c>
      <c r="AC656" s="134"/>
      <c r="AD656" s="134"/>
      <c r="AE656" s="134"/>
      <c r="AF656" s="134"/>
      <c r="AG656" s="134"/>
      <c r="AH656" s="134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  <c r="BA656" s="134"/>
      <c r="BB656" s="134"/>
      <c r="BC656" s="134"/>
      <c r="BD656" s="134"/>
      <c r="BE656" s="134"/>
      <c r="BF656" s="134"/>
      <c r="BG656" s="134"/>
      <c r="BH656" s="134"/>
      <c r="BI656" s="134"/>
      <c r="BJ656" s="134"/>
    </row>
    <row r="657" spans="1:62" s="126" customFormat="1" ht="15.75" thickBot="1" x14ac:dyDescent="0.3">
      <c r="A657" s="141" t="s">
        <v>943</v>
      </c>
      <c r="B657" s="4" t="s">
        <v>1050</v>
      </c>
      <c r="C657" s="4" t="s">
        <v>1051</v>
      </c>
      <c r="D657" s="4" t="s">
        <v>1061</v>
      </c>
      <c r="E657" s="4" t="s">
        <v>1062</v>
      </c>
      <c r="F657" s="4" t="s">
        <v>38</v>
      </c>
      <c r="G657" s="4" t="s">
        <v>39</v>
      </c>
      <c r="H657" s="4" t="s">
        <v>1063</v>
      </c>
      <c r="I657" s="8">
        <v>84.38</v>
      </c>
      <c r="J657" s="7"/>
      <c r="K657" s="8">
        <v>81</v>
      </c>
      <c r="L657" s="7"/>
      <c r="M657" s="8">
        <v>67.5</v>
      </c>
      <c r="N657" s="8">
        <v>101.25</v>
      </c>
      <c r="O657" s="7"/>
      <c r="P657" s="7"/>
      <c r="Q657" s="7"/>
      <c r="R657" s="7"/>
      <c r="S657" s="7"/>
      <c r="T657" s="7"/>
      <c r="U657" s="139">
        <f t="shared" si="50"/>
        <v>334.13</v>
      </c>
      <c r="V657" s="38"/>
      <c r="W657" s="127" t="str">
        <f t="shared" si="51"/>
        <v>340004945921</v>
      </c>
      <c r="X657" s="132">
        <f>VLOOKUP(W657,Factors!$F$4:$H$6200,3,FALSE)</f>
        <v>0.109888</v>
      </c>
      <c r="Y657" s="127" t="str">
        <f>VLOOKUP(W657,Factors!$F$4:$H$6200,2,FALSE)</f>
        <v>Employee Cost</v>
      </c>
      <c r="Z657" s="129">
        <f t="shared" si="52"/>
        <v>36.716877439999998</v>
      </c>
      <c r="AA657" s="129">
        <f t="shared" si="53"/>
        <v>297.41312255999998</v>
      </c>
      <c r="AB657" s="129">
        <f t="shared" si="54"/>
        <v>334.13</v>
      </c>
      <c r="AC657" s="134"/>
      <c r="AD657" s="134"/>
      <c r="AE657" s="134"/>
      <c r="AF657" s="134"/>
      <c r="AG657" s="134"/>
      <c r="AH657" s="134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  <c r="BA657" s="134"/>
      <c r="BB657" s="134"/>
      <c r="BC657" s="134"/>
      <c r="BD657" s="134"/>
      <c r="BE657" s="134"/>
      <c r="BF657" s="134"/>
      <c r="BG657" s="134"/>
      <c r="BH657" s="134"/>
      <c r="BI657" s="134"/>
      <c r="BJ657" s="134"/>
    </row>
    <row r="658" spans="1:62" s="126" customFormat="1" ht="15.75" thickBot="1" x14ac:dyDescent="0.3">
      <c r="A658" s="141" t="s">
        <v>943</v>
      </c>
      <c r="B658" s="4" t="s">
        <v>1050</v>
      </c>
      <c r="C658" s="4" t="s">
        <v>1051</v>
      </c>
      <c r="D658" s="4" t="s">
        <v>1061</v>
      </c>
      <c r="E658" s="4" t="s">
        <v>1062</v>
      </c>
      <c r="F658" s="4" t="s">
        <v>239</v>
      </c>
      <c r="G658" s="4" t="s">
        <v>240</v>
      </c>
      <c r="H658" s="4" t="s">
        <v>1063</v>
      </c>
      <c r="I658" s="10">
        <v>9</v>
      </c>
      <c r="J658" s="11"/>
      <c r="K658" s="10">
        <v>9</v>
      </c>
      <c r="L658" s="10">
        <v>9</v>
      </c>
      <c r="M658" s="10">
        <v>9</v>
      </c>
      <c r="N658" s="11"/>
      <c r="O658" s="11"/>
      <c r="P658" s="11"/>
      <c r="Q658" s="11"/>
      <c r="R658" s="11"/>
      <c r="S658" s="11"/>
      <c r="T658" s="11"/>
      <c r="U658" s="139">
        <f t="shared" si="50"/>
        <v>36</v>
      </c>
      <c r="V658" s="38"/>
      <c r="W658" s="127" t="str">
        <f t="shared" si="51"/>
        <v>340004945921</v>
      </c>
      <c r="X658" s="132">
        <f>VLOOKUP(W658,Factors!$F$4:$H$6200,3,FALSE)</f>
        <v>0.109888</v>
      </c>
      <c r="Y658" s="127" t="str">
        <f>VLOOKUP(W658,Factors!$F$4:$H$6200,2,FALSE)</f>
        <v>Employee Cost</v>
      </c>
      <c r="Z658" s="129">
        <f t="shared" si="52"/>
        <v>3.9559679999999999</v>
      </c>
      <c r="AA658" s="129">
        <f t="shared" si="53"/>
        <v>32.044032000000001</v>
      </c>
      <c r="AB658" s="129">
        <f t="shared" si="54"/>
        <v>36</v>
      </c>
      <c r="AC658" s="134"/>
      <c r="AD658" s="134"/>
      <c r="AE658" s="134"/>
      <c r="AF658" s="134"/>
      <c r="AG658" s="134"/>
      <c r="AH658" s="134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  <c r="BA658" s="134"/>
      <c r="BB658" s="134"/>
      <c r="BC658" s="134"/>
      <c r="BD658" s="134"/>
      <c r="BE658" s="134"/>
      <c r="BF658" s="134"/>
      <c r="BG658" s="134"/>
      <c r="BH658" s="134"/>
      <c r="BI658" s="134"/>
      <c r="BJ658" s="134"/>
    </row>
    <row r="659" spans="1:62" s="126" customFormat="1" ht="15.75" thickBot="1" x14ac:dyDescent="0.3">
      <c r="A659" s="141" t="s">
        <v>943</v>
      </c>
      <c r="B659" s="4" t="s">
        <v>1050</v>
      </c>
      <c r="C659" s="4" t="s">
        <v>1051</v>
      </c>
      <c r="D659" s="4" t="s">
        <v>1061</v>
      </c>
      <c r="E659" s="4" t="s">
        <v>1062</v>
      </c>
      <c r="F659" s="4" t="s">
        <v>84</v>
      </c>
      <c r="G659" s="4" t="s">
        <v>85</v>
      </c>
      <c r="H659" s="4" t="s">
        <v>1063</v>
      </c>
      <c r="I659" s="8">
        <v>63.38</v>
      </c>
      <c r="J659" s="7"/>
      <c r="K659" s="8">
        <v>105</v>
      </c>
      <c r="L659" s="7"/>
      <c r="M659" s="8">
        <v>195.91</v>
      </c>
      <c r="N659" s="7"/>
      <c r="O659" s="7"/>
      <c r="P659" s="7"/>
      <c r="Q659" s="7"/>
      <c r="R659" s="7"/>
      <c r="S659" s="7"/>
      <c r="T659" s="7"/>
      <c r="U659" s="139">
        <f t="shared" si="50"/>
        <v>364.28999999999996</v>
      </c>
      <c r="V659" s="38"/>
      <c r="W659" s="127" t="str">
        <f t="shared" si="51"/>
        <v>340004945921</v>
      </c>
      <c r="X659" s="132">
        <f>VLOOKUP(W659,Factors!$F$4:$H$6200,3,FALSE)</f>
        <v>0.109888</v>
      </c>
      <c r="Y659" s="127" t="str">
        <f>VLOOKUP(W659,Factors!$F$4:$H$6200,2,FALSE)</f>
        <v>Employee Cost</v>
      </c>
      <c r="Z659" s="129">
        <f t="shared" si="52"/>
        <v>40.031099519999998</v>
      </c>
      <c r="AA659" s="129">
        <f t="shared" si="53"/>
        <v>324.25890047999997</v>
      </c>
      <c r="AB659" s="129">
        <f t="shared" si="54"/>
        <v>364.28999999999996</v>
      </c>
      <c r="AC659" s="134"/>
      <c r="AD659" s="134"/>
      <c r="AE659" s="134"/>
      <c r="AF659" s="134"/>
      <c r="AG659" s="134"/>
      <c r="AH659" s="134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  <c r="BA659" s="134"/>
      <c r="BB659" s="134"/>
      <c r="BC659" s="134"/>
      <c r="BD659" s="134"/>
      <c r="BE659" s="134"/>
      <c r="BF659" s="134"/>
      <c r="BG659" s="134"/>
      <c r="BH659" s="134"/>
      <c r="BI659" s="134"/>
      <c r="BJ659" s="134"/>
    </row>
    <row r="660" spans="1:62" s="126" customFormat="1" ht="15.75" thickBot="1" x14ac:dyDescent="0.3">
      <c r="A660" s="141" t="s">
        <v>943</v>
      </c>
      <c r="B660" s="4" t="s">
        <v>924</v>
      </c>
      <c r="C660" s="4" t="s">
        <v>925</v>
      </c>
      <c r="D660" s="4" t="s">
        <v>944</v>
      </c>
      <c r="E660" s="4" t="s">
        <v>945</v>
      </c>
      <c r="F660" s="4" t="s">
        <v>84</v>
      </c>
      <c r="G660" s="4" t="s">
        <v>85</v>
      </c>
      <c r="H660" s="4" t="s">
        <v>440</v>
      </c>
      <c r="I660" s="10">
        <v>21.2</v>
      </c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39">
        <f t="shared" si="50"/>
        <v>21.2</v>
      </c>
      <c r="V660" s="38"/>
      <c r="W660" s="127" t="str">
        <f t="shared" si="51"/>
        <v>345001505921</v>
      </c>
      <c r="X660" s="132">
        <f>VLOOKUP(W660,Factors!$F$4:$H$6200,3,FALSE)</f>
        <v>0.109888</v>
      </c>
      <c r="Y660" s="127" t="str">
        <f>VLOOKUP(W660,Factors!$F$4:$H$6200,2,FALSE)</f>
        <v>Employee Cost</v>
      </c>
      <c r="Z660" s="129">
        <f t="shared" si="52"/>
        <v>2.3296256</v>
      </c>
      <c r="AA660" s="129">
        <f t="shared" si="53"/>
        <v>18.870374399999999</v>
      </c>
      <c r="AB660" s="129">
        <f t="shared" si="54"/>
        <v>21.2</v>
      </c>
      <c r="AC660" s="134"/>
      <c r="AD660" s="134"/>
      <c r="AE660" s="134"/>
      <c r="AF660" s="134"/>
      <c r="AG660" s="134"/>
      <c r="AH660" s="134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  <c r="BA660" s="134"/>
      <c r="BB660" s="134"/>
      <c r="BC660" s="134"/>
      <c r="BD660" s="134"/>
      <c r="BE660" s="134"/>
      <c r="BF660" s="134"/>
      <c r="BG660" s="134"/>
      <c r="BH660" s="134"/>
      <c r="BI660" s="134"/>
      <c r="BJ660" s="134"/>
    </row>
    <row r="661" spans="1:62" s="126" customFormat="1" ht="15.75" thickBot="1" x14ac:dyDescent="0.3">
      <c r="A661" s="141" t="s">
        <v>943</v>
      </c>
      <c r="B661" s="4" t="s">
        <v>924</v>
      </c>
      <c r="C661" s="4" t="s">
        <v>925</v>
      </c>
      <c r="D661" s="4" t="s">
        <v>1061</v>
      </c>
      <c r="E661" s="4" t="s">
        <v>1062</v>
      </c>
      <c r="F661" s="4" t="s">
        <v>132</v>
      </c>
      <c r="G661" s="4" t="s">
        <v>133</v>
      </c>
      <c r="H661" s="4" t="s">
        <v>1063</v>
      </c>
      <c r="I661" s="10">
        <v>73.08</v>
      </c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39">
        <f t="shared" si="50"/>
        <v>73.08</v>
      </c>
      <c r="V661" s="38"/>
      <c r="W661" s="127" t="str">
        <f t="shared" si="51"/>
        <v>345004945921</v>
      </c>
      <c r="X661" s="132">
        <f>VLOOKUP(W661,Factors!$F$4:$H$6200,3,FALSE)</f>
        <v>0.109888</v>
      </c>
      <c r="Y661" s="127" t="str">
        <f>VLOOKUP(W661,Factors!$F$4:$H$6200,2,FALSE)</f>
        <v>Employee Cost</v>
      </c>
      <c r="Z661" s="129">
        <f t="shared" si="52"/>
        <v>8.0306150399999989</v>
      </c>
      <c r="AA661" s="129">
        <f t="shared" si="53"/>
        <v>65.049384959999998</v>
      </c>
      <c r="AB661" s="129">
        <f t="shared" si="54"/>
        <v>73.08</v>
      </c>
      <c r="AC661" s="134"/>
      <c r="AD661" s="134"/>
      <c r="AE661" s="134"/>
      <c r="AF661" s="134"/>
      <c r="AG661" s="134"/>
      <c r="AH661" s="134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  <c r="BA661" s="134"/>
      <c r="BB661" s="134"/>
      <c r="BC661" s="134"/>
      <c r="BD661" s="134"/>
      <c r="BE661" s="134"/>
      <c r="BF661" s="134"/>
      <c r="BG661" s="134"/>
      <c r="BH661" s="134"/>
      <c r="BI661" s="134"/>
      <c r="BJ661" s="134"/>
    </row>
    <row r="662" spans="1:62" s="126" customFormat="1" ht="15.75" thickBot="1" x14ac:dyDescent="0.3">
      <c r="A662" s="141" t="s">
        <v>943</v>
      </c>
      <c r="B662" s="4" t="s">
        <v>924</v>
      </c>
      <c r="C662" s="4" t="s">
        <v>925</v>
      </c>
      <c r="D662" s="4" t="s">
        <v>1061</v>
      </c>
      <c r="E662" s="4" t="s">
        <v>1062</v>
      </c>
      <c r="F662" s="4" t="s">
        <v>134</v>
      </c>
      <c r="G662" s="4" t="s">
        <v>135</v>
      </c>
      <c r="H662" s="4" t="s">
        <v>1063</v>
      </c>
      <c r="I662" s="7"/>
      <c r="J662" s="7"/>
      <c r="K662" s="8">
        <v>20000</v>
      </c>
      <c r="L662" s="7"/>
      <c r="M662" s="7"/>
      <c r="N662" s="7"/>
      <c r="O662" s="7"/>
      <c r="P662" s="7"/>
      <c r="Q662" s="7"/>
      <c r="R662" s="7"/>
      <c r="S662" s="8">
        <v>4000</v>
      </c>
      <c r="T662" s="7"/>
      <c r="U662" s="139">
        <f t="shared" si="50"/>
        <v>24000</v>
      </c>
      <c r="V662" s="38"/>
      <c r="W662" s="127" t="str">
        <f t="shared" si="51"/>
        <v>345004945921</v>
      </c>
      <c r="X662" s="132">
        <f>VLOOKUP(W662,Factors!$F$4:$H$6200,3,FALSE)</f>
        <v>0.109888</v>
      </c>
      <c r="Y662" s="127" t="str">
        <f>VLOOKUP(W662,Factors!$F$4:$H$6200,2,FALSE)</f>
        <v>Employee Cost</v>
      </c>
      <c r="Z662" s="129">
        <f t="shared" si="52"/>
        <v>2637.3119999999999</v>
      </c>
      <c r="AA662" s="129">
        <f t="shared" si="53"/>
        <v>21362.688000000002</v>
      </c>
      <c r="AB662" s="129">
        <f t="shared" si="54"/>
        <v>24000</v>
      </c>
      <c r="AC662" s="134"/>
      <c r="AD662" s="134"/>
      <c r="AE662" s="134"/>
      <c r="AF662" s="134"/>
      <c r="AG662" s="134"/>
      <c r="AH662" s="134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  <c r="BA662" s="134"/>
      <c r="BB662" s="134"/>
      <c r="BC662" s="134"/>
      <c r="BD662" s="134"/>
      <c r="BE662" s="134"/>
      <c r="BF662" s="134"/>
      <c r="BG662" s="134"/>
      <c r="BH662" s="134"/>
      <c r="BI662" s="134"/>
      <c r="BJ662" s="134"/>
    </row>
    <row r="663" spans="1:62" s="126" customFormat="1" ht="15.75" thickBot="1" x14ac:dyDescent="0.3">
      <c r="A663" s="141" t="s">
        <v>943</v>
      </c>
      <c r="B663" s="4" t="s">
        <v>924</v>
      </c>
      <c r="C663" s="4" t="s">
        <v>925</v>
      </c>
      <c r="D663" s="4" t="s">
        <v>1061</v>
      </c>
      <c r="E663" s="4" t="s">
        <v>1062</v>
      </c>
      <c r="F663" s="4" t="s">
        <v>235</v>
      </c>
      <c r="G663" s="4" t="s">
        <v>236</v>
      </c>
      <c r="H663" s="4" t="s">
        <v>1063</v>
      </c>
      <c r="I663" s="10">
        <v>581.04999999999995</v>
      </c>
      <c r="J663" s="11"/>
      <c r="K663" s="10">
        <v>99.85</v>
      </c>
      <c r="L663" s="11"/>
      <c r="M663" s="11"/>
      <c r="N663" s="11"/>
      <c r="O663" s="11"/>
      <c r="P663" s="11"/>
      <c r="Q663" s="11"/>
      <c r="R663" s="11"/>
      <c r="S663" s="11"/>
      <c r="T663" s="11"/>
      <c r="U663" s="139">
        <f t="shared" si="50"/>
        <v>680.9</v>
      </c>
      <c r="V663" s="38"/>
      <c r="W663" s="127" t="str">
        <f t="shared" si="51"/>
        <v>345004945921</v>
      </c>
      <c r="X663" s="132">
        <f>VLOOKUP(W663,Factors!$F$4:$H$6200,3,FALSE)</f>
        <v>0.109888</v>
      </c>
      <c r="Y663" s="127" t="str">
        <f>VLOOKUP(W663,Factors!$F$4:$H$6200,2,FALSE)</f>
        <v>Employee Cost</v>
      </c>
      <c r="Z663" s="129">
        <f t="shared" si="52"/>
        <v>74.822739200000001</v>
      </c>
      <c r="AA663" s="129">
        <f t="shared" si="53"/>
        <v>606.07726079999998</v>
      </c>
      <c r="AB663" s="129">
        <f t="shared" si="54"/>
        <v>680.9</v>
      </c>
      <c r="AC663" s="134"/>
      <c r="AD663" s="134"/>
      <c r="AE663" s="134"/>
      <c r="AF663" s="134"/>
      <c r="AG663" s="134"/>
      <c r="AH663" s="134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  <c r="BA663" s="134"/>
      <c r="BB663" s="134"/>
      <c r="BC663" s="134"/>
      <c r="BD663" s="134"/>
      <c r="BE663" s="134"/>
      <c r="BF663" s="134"/>
      <c r="BG663" s="134"/>
      <c r="BH663" s="134"/>
      <c r="BI663" s="134"/>
      <c r="BJ663" s="134"/>
    </row>
    <row r="664" spans="1:62" s="126" customFormat="1" ht="15.75" thickBot="1" x14ac:dyDescent="0.3">
      <c r="A664" s="141" t="s">
        <v>943</v>
      </c>
      <c r="B664" s="4" t="s">
        <v>924</v>
      </c>
      <c r="C664" s="4" t="s">
        <v>925</v>
      </c>
      <c r="D664" s="4" t="s">
        <v>1061</v>
      </c>
      <c r="E664" s="4" t="s">
        <v>1062</v>
      </c>
      <c r="F664" s="4" t="s">
        <v>116</v>
      </c>
      <c r="G664" s="4" t="s">
        <v>117</v>
      </c>
      <c r="H664" s="4" t="s">
        <v>1063</v>
      </c>
      <c r="I664" s="7"/>
      <c r="J664" s="7"/>
      <c r="K664" s="7"/>
      <c r="L664" s="8">
        <v>106.1</v>
      </c>
      <c r="M664" s="7"/>
      <c r="N664" s="7"/>
      <c r="O664" s="7"/>
      <c r="P664" s="7"/>
      <c r="Q664" s="7"/>
      <c r="R664" s="7"/>
      <c r="S664" s="7"/>
      <c r="T664" s="7"/>
      <c r="U664" s="139">
        <f t="shared" si="50"/>
        <v>106.1</v>
      </c>
      <c r="V664" s="38"/>
      <c r="W664" s="127" t="str">
        <f t="shared" si="51"/>
        <v>345004945921</v>
      </c>
      <c r="X664" s="132">
        <f>VLOOKUP(W664,Factors!$F$4:$H$6200,3,FALSE)</f>
        <v>0.109888</v>
      </c>
      <c r="Y664" s="127" t="str">
        <f>VLOOKUP(W664,Factors!$F$4:$H$6200,2,FALSE)</f>
        <v>Employee Cost</v>
      </c>
      <c r="Z664" s="129">
        <f t="shared" si="52"/>
        <v>11.6591168</v>
      </c>
      <c r="AA664" s="129">
        <f t="shared" si="53"/>
        <v>94.440883200000002</v>
      </c>
      <c r="AB664" s="129">
        <f t="shared" si="54"/>
        <v>106.1</v>
      </c>
      <c r="AC664" s="134"/>
      <c r="AD664" s="134"/>
      <c r="AE664" s="134"/>
      <c r="AF664" s="134"/>
      <c r="AG664" s="134"/>
      <c r="AH664" s="134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  <c r="BA664" s="134"/>
      <c r="BB664" s="134"/>
      <c r="BC664" s="134"/>
      <c r="BD664" s="134"/>
      <c r="BE664" s="134"/>
      <c r="BF664" s="134"/>
      <c r="BG664" s="134"/>
      <c r="BH664" s="134"/>
      <c r="BI664" s="134"/>
      <c r="BJ664" s="134"/>
    </row>
    <row r="665" spans="1:62" s="126" customFormat="1" ht="15.75" thickBot="1" x14ac:dyDescent="0.3">
      <c r="A665" s="141" t="s">
        <v>943</v>
      </c>
      <c r="B665" s="4" t="s">
        <v>924</v>
      </c>
      <c r="C665" s="4" t="s">
        <v>925</v>
      </c>
      <c r="D665" s="4" t="s">
        <v>1061</v>
      </c>
      <c r="E665" s="4" t="s">
        <v>1062</v>
      </c>
      <c r="F665" s="4" t="s">
        <v>150</v>
      </c>
      <c r="G665" s="4" t="s">
        <v>151</v>
      </c>
      <c r="H665" s="4" t="s">
        <v>1063</v>
      </c>
      <c r="I665" s="11"/>
      <c r="J665" s="11"/>
      <c r="K665" s="10">
        <v>1547.5</v>
      </c>
      <c r="L665" s="11"/>
      <c r="M665" s="11"/>
      <c r="N665" s="11"/>
      <c r="O665" s="11"/>
      <c r="P665" s="11"/>
      <c r="Q665" s="11"/>
      <c r="R665" s="11"/>
      <c r="S665" s="11"/>
      <c r="T665" s="11"/>
      <c r="U665" s="139">
        <f t="shared" si="50"/>
        <v>1547.5</v>
      </c>
      <c r="V665" s="38"/>
      <c r="W665" s="127" t="str">
        <f t="shared" si="51"/>
        <v>345004945921</v>
      </c>
      <c r="X665" s="132">
        <f>VLOOKUP(W665,Factors!$F$4:$H$6200,3,FALSE)</f>
        <v>0.109888</v>
      </c>
      <c r="Y665" s="127" t="str">
        <f>VLOOKUP(W665,Factors!$F$4:$H$6200,2,FALSE)</f>
        <v>Employee Cost</v>
      </c>
      <c r="Z665" s="129">
        <f t="shared" si="52"/>
        <v>170.05168</v>
      </c>
      <c r="AA665" s="129">
        <f t="shared" si="53"/>
        <v>1377.44832</v>
      </c>
      <c r="AB665" s="129">
        <f t="shared" si="54"/>
        <v>1547.5</v>
      </c>
      <c r="AC665" s="134"/>
      <c r="AD665" s="134"/>
      <c r="AE665" s="134"/>
      <c r="AF665" s="134"/>
      <c r="AG665" s="134"/>
      <c r="AH665" s="134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  <c r="BA665" s="134"/>
      <c r="BB665" s="134"/>
      <c r="BC665" s="134"/>
      <c r="BD665" s="134"/>
      <c r="BE665" s="134"/>
      <c r="BF665" s="134"/>
      <c r="BG665" s="134"/>
      <c r="BH665" s="134"/>
      <c r="BI665" s="134"/>
      <c r="BJ665" s="134"/>
    </row>
    <row r="666" spans="1:62" s="126" customFormat="1" ht="15.75" thickBot="1" x14ac:dyDescent="0.3">
      <c r="A666" s="141" t="s">
        <v>943</v>
      </c>
      <c r="B666" s="4" t="s">
        <v>924</v>
      </c>
      <c r="C666" s="4" t="s">
        <v>925</v>
      </c>
      <c r="D666" s="4" t="s">
        <v>1061</v>
      </c>
      <c r="E666" s="4" t="s">
        <v>1062</v>
      </c>
      <c r="F666" s="4" t="s">
        <v>152</v>
      </c>
      <c r="G666" s="4" t="s">
        <v>153</v>
      </c>
      <c r="H666" s="4" t="s">
        <v>1063</v>
      </c>
      <c r="I666" s="7"/>
      <c r="J666" s="7"/>
      <c r="K666" s="8">
        <v>1000</v>
      </c>
      <c r="L666" s="8">
        <v>12913.5</v>
      </c>
      <c r="M666" s="7"/>
      <c r="N666" s="7"/>
      <c r="O666" s="7"/>
      <c r="P666" s="7"/>
      <c r="Q666" s="7"/>
      <c r="R666" s="8">
        <v>20000</v>
      </c>
      <c r="S666" s="8">
        <v>5000</v>
      </c>
      <c r="T666" s="8">
        <v>11450</v>
      </c>
      <c r="U666" s="139">
        <f t="shared" si="50"/>
        <v>50363.5</v>
      </c>
      <c r="V666" s="38"/>
      <c r="W666" s="127" t="str">
        <f t="shared" si="51"/>
        <v>345004945921</v>
      </c>
      <c r="X666" s="132">
        <f>VLOOKUP(W666,Factors!$F$4:$H$6200,3,FALSE)</f>
        <v>0.109888</v>
      </c>
      <c r="Y666" s="127" t="str">
        <f>VLOOKUP(W666,Factors!$F$4:$H$6200,2,FALSE)</f>
        <v>Employee Cost</v>
      </c>
      <c r="Z666" s="129">
        <f t="shared" si="52"/>
        <v>5534.3442880000002</v>
      </c>
      <c r="AA666" s="129">
        <f t="shared" si="53"/>
        <v>44829.155712</v>
      </c>
      <c r="AB666" s="129">
        <f t="shared" si="54"/>
        <v>50363.5</v>
      </c>
      <c r="AC666" s="134"/>
      <c r="AD666" s="134"/>
      <c r="AE666" s="134"/>
      <c r="AF666" s="134"/>
      <c r="AG666" s="134"/>
      <c r="AH666" s="134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  <c r="BA666" s="134"/>
      <c r="BB666" s="134"/>
      <c r="BC666" s="134"/>
      <c r="BD666" s="134"/>
      <c r="BE666" s="134"/>
      <c r="BF666" s="134"/>
      <c r="BG666" s="134"/>
      <c r="BH666" s="134"/>
      <c r="BI666" s="134"/>
      <c r="BJ666" s="134"/>
    </row>
    <row r="667" spans="1:62" s="126" customFormat="1" ht="15.75" thickBot="1" x14ac:dyDescent="0.3">
      <c r="A667" s="141" t="s">
        <v>943</v>
      </c>
      <c r="B667" s="4" t="s">
        <v>924</v>
      </c>
      <c r="C667" s="4" t="s">
        <v>925</v>
      </c>
      <c r="D667" s="4" t="s">
        <v>1061</v>
      </c>
      <c r="E667" s="4" t="s">
        <v>1062</v>
      </c>
      <c r="F667" s="4" t="s">
        <v>531</v>
      </c>
      <c r="G667" s="4" t="s">
        <v>532</v>
      </c>
      <c r="H667" s="4" t="s">
        <v>1063</v>
      </c>
      <c r="I667" s="11"/>
      <c r="J667" s="11"/>
      <c r="K667" s="11"/>
      <c r="L667" s="11"/>
      <c r="M667" s="11"/>
      <c r="N667" s="11"/>
      <c r="O667" s="11"/>
      <c r="P667" s="11"/>
      <c r="Q667" s="11"/>
      <c r="R667" s="10">
        <v>1850</v>
      </c>
      <c r="S667" s="11"/>
      <c r="T667" s="11"/>
      <c r="U667" s="139">
        <f t="shared" si="50"/>
        <v>1850</v>
      </c>
      <c r="V667" s="38"/>
      <c r="W667" s="127" t="str">
        <f t="shared" si="51"/>
        <v>345004945921</v>
      </c>
      <c r="X667" s="132">
        <f>VLOOKUP(W667,Factors!$F$4:$H$6200,3,FALSE)</f>
        <v>0.109888</v>
      </c>
      <c r="Y667" s="127" t="str">
        <f>VLOOKUP(W667,Factors!$F$4:$H$6200,2,FALSE)</f>
        <v>Employee Cost</v>
      </c>
      <c r="Z667" s="129">
        <f t="shared" si="52"/>
        <v>203.2928</v>
      </c>
      <c r="AA667" s="129">
        <f t="shared" si="53"/>
        <v>1646.7072000000001</v>
      </c>
      <c r="AB667" s="129">
        <f t="shared" si="54"/>
        <v>1850</v>
      </c>
      <c r="AC667" s="134"/>
      <c r="AD667" s="134"/>
      <c r="AE667" s="134"/>
      <c r="AF667" s="134"/>
      <c r="AG667" s="134"/>
      <c r="AH667" s="134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  <c r="BA667" s="134"/>
      <c r="BB667" s="134"/>
      <c r="BC667" s="134"/>
      <c r="BD667" s="134"/>
      <c r="BE667" s="134"/>
      <c r="BF667" s="134"/>
      <c r="BG667" s="134"/>
      <c r="BH667" s="134"/>
      <c r="BI667" s="134"/>
      <c r="BJ667" s="134"/>
    </row>
    <row r="668" spans="1:62" s="126" customFormat="1" ht="15.75" thickBot="1" x14ac:dyDescent="0.3">
      <c r="A668" s="141" t="s">
        <v>943</v>
      </c>
      <c r="B668" s="4" t="s">
        <v>924</v>
      </c>
      <c r="C668" s="4" t="s">
        <v>925</v>
      </c>
      <c r="D668" s="4" t="s">
        <v>1061</v>
      </c>
      <c r="E668" s="4" t="s">
        <v>1062</v>
      </c>
      <c r="F668" s="4" t="s">
        <v>773</v>
      </c>
      <c r="G668" s="4" t="s">
        <v>774</v>
      </c>
      <c r="H668" s="4" t="s">
        <v>1063</v>
      </c>
      <c r="I668" s="7"/>
      <c r="J668" s="8">
        <v>595.94000000000005</v>
      </c>
      <c r="K668" s="8">
        <v>967.52</v>
      </c>
      <c r="L668" s="7"/>
      <c r="M668" s="7"/>
      <c r="N668" s="7"/>
      <c r="O668" s="7"/>
      <c r="P668" s="7"/>
      <c r="Q668" s="7"/>
      <c r="R668" s="7"/>
      <c r="S668" s="7"/>
      <c r="T668" s="7"/>
      <c r="U668" s="139">
        <f t="shared" si="50"/>
        <v>1563.46</v>
      </c>
      <c r="V668" s="38"/>
      <c r="W668" s="127" t="str">
        <f t="shared" si="51"/>
        <v>345004945921</v>
      </c>
      <c r="X668" s="132">
        <f>VLOOKUP(W668,Factors!$F$4:$H$6200,3,FALSE)</f>
        <v>0.109888</v>
      </c>
      <c r="Y668" s="127" t="str">
        <f>VLOOKUP(W668,Factors!$F$4:$H$6200,2,FALSE)</f>
        <v>Employee Cost</v>
      </c>
      <c r="Z668" s="129">
        <f t="shared" si="52"/>
        <v>171.80549248</v>
      </c>
      <c r="AA668" s="129">
        <f t="shared" si="53"/>
        <v>1391.6545075200002</v>
      </c>
      <c r="AB668" s="129">
        <f t="shared" si="54"/>
        <v>1563.46</v>
      </c>
      <c r="AC668" s="134"/>
      <c r="AD668" s="134"/>
      <c r="AE668" s="134"/>
      <c r="AF668" s="134"/>
      <c r="AG668" s="134"/>
      <c r="AH668" s="134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  <c r="BA668" s="134"/>
      <c r="BB668" s="134"/>
      <c r="BC668" s="134"/>
      <c r="BD668" s="134"/>
      <c r="BE668" s="134"/>
      <c r="BF668" s="134"/>
      <c r="BG668" s="134"/>
      <c r="BH668" s="134"/>
      <c r="BI668" s="134"/>
      <c r="BJ668" s="134"/>
    </row>
    <row r="669" spans="1:62" s="126" customFormat="1" ht="15.75" thickBot="1" x14ac:dyDescent="0.3">
      <c r="A669" s="141" t="s">
        <v>943</v>
      </c>
      <c r="B669" s="4" t="s">
        <v>924</v>
      </c>
      <c r="C669" s="4" t="s">
        <v>925</v>
      </c>
      <c r="D669" s="4" t="s">
        <v>1061</v>
      </c>
      <c r="E669" s="4" t="s">
        <v>1062</v>
      </c>
      <c r="F669" s="4" t="s">
        <v>84</v>
      </c>
      <c r="G669" s="4" t="s">
        <v>85</v>
      </c>
      <c r="H669" s="4" t="s">
        <v>1063</v>
      </c>
      <c r="I669" s="11"/>
      <c r="J669" s="10">
        <v>1900.53</v>
      </c>
      <c r="K669" s="11"/>
      <c r="L669" s="11"/>
      <c r="M669" s="10">
        <v>22.5</v>
      </c>
      <c r="N669" s="11"/>
      <c r="O669" s="11"/>
      <c r="P669" s="11"/>
      <c r="Q669" s="11"/>
      <c r="R669" s="11"/>
      <c r="S669" s="11"/>
      <c r="T669" s="11"/>
      <c r="U669" s="139">
        <f t="shared" si="50"/>
        <v>1923.03</v>
      </c>
      <c r="V669" s="38"/>
      <c r="W669" s="127" t="str">
        <f t="shared" si="51"/>
        <v>345004945921</v>
      </c>
      <c r="X669" s="132">
        <f>VLOOKUP(W669,Factors!$F$4:$H$6200,3,FALSE)</f>
        <v>0.109888</v>
      </c>
      <c r="Y669" s="127" t="str">
        <f>VLOOKUP(W669,Factors!$F$4:$H$6200,2,FALSE)</f>
        <v>Employee Cost</v>
      </c>
      <c r="Z669" s="129">
        <f t="shared" si="52"/>
        <v>211.31792063999998</v>
      </c>
      <c r="AA669" s="129">
        <f t="shared" si="53"/>
        <v>1711.71207936</v>
      </c>
      <c r="AB669" s="129">
        <f t="shared" si="54"/>
        <v>1923.03</v>
      </c>
      <c r="AC669" s="134"/>
      <c r="AD669" s="134"/>
      <c r="AE669" s="134"/>
      <c r="AF669" s="134"/>
      <c r="AG669" s="134"/>
      <c r="AH669" s="134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  <c r="BA669" s="134"/>
      <c r="BB669" s="134"/>
      <c r="BC669" s="134"/>
      <c r="BD669" s="134"/>
      <c r="BE669" s="134"/>
      <c r="BF669" s="134"/>
      <c r="BG669" s="134"/>
      <c r="BH669" s="134"/>
      <c r="BI669" s="134"/>
      <c r="BJ669" s="134"/>
    </row>
    <row r="670" spans="1:62" s="126" customFormat="1" ht="15.75" thickBot="1" x14ac:dyDescent="0.3">
      <c r="A670" s="141" t="s">
        <v>943</v>
      </c>
      <c r="B670" s="4" t="s">
        <v>924</v>
      </c>
      <c r="C670" s="4" t="s">
        <v>925</v>
      </c>
      <c r="D670" s="4" t="s">
        <v>1061</v>
      </c>
      <c r="E670" s="4" t="s">
        <v>1062</v>
      </c>
      <c r="F670" s="4" t="s">
        <v>86</v>
      </c>
      <c r="G670" s="4" t="s">
        <v>87</v>
      </c>
      <c r="H670" s="4" t="s">
        <v>1063</v>
      </c>
      <c r="I670" s="8">
        <v>478.41</v>
      </c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139">
        <f t="shared" si="50"/>
        <v>478.41</v>
      </c>
      <c r="V670" s="38"/>
      <c r="W670" s="127" t="str">
        <f t="shared" si="51"/>
        <v>345004945921</v>
      </c>
      <c r="X670" s="132">
        <f>VLOOKUP(W670,Factors!$F$4:$H$6200,3,FALSE)</f>
        <v>0.109888</v>
      </c>
      <c r="Y670" s="127" t="str">
        <f>VLOOKUP(W670,Factors!$F$4:$H$6200,2,FALSE)</f>
        <v>Employee Cost</v>
      </c>
      <c r="Z670" s="129">
        <f t="shared" si="52"/>
        <v>52.571518080000004</v>
      </c>
      <c r="AA670" s="129">
        <f t="shared" si="53"/>
        <v>425.83848192000005</v>
      </c>
      <c r="AB670" s="129">
        <f t="shared" si="54"/>
        <v>478.41000000000008</v>
      </c>
      <c r="AC670" s="134"/>
      <c r="AD670" s="134"/>
      <c r="AE670" s="134"/>
      <c r="AF670" s="134"/>
      <c r="AG670" s="134"/>
      <c r="AH670" s="134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  <c r="BA670" s="134"/>
      <c r="BB670" s="134"/>
      <c r="BC670" s="134"/>
      <c r="BD670" s="134"/>
      <c r="BE670" s="134"/>
      <c r="BF670" s="134"/>
      <c r="BG670" s="134"/>
      <c r="BH670" s="134"/>
      <c r="BI670" s="134"/>
      <c r="BJ670" s="134"/>
    </row>
    <row r="671" spans="1:62" s="126" customFormat="1" ht="15.75" thickBot="1" x14ac:dyDescent="0.3">
      <c r="A671" s="141" t="s">
        <v>943</v>
      </c>
      <c r="B671" s="4" t="s">
        <v>924</v>
      </c>
      <c r="C671" s="4" t="s">
        <v>925</v>
      </c>
      <c r="D671" s="4" t="s">
        <v>1061</v>
      </c>
      <c r="E671" s="4" t="s">
        <v>1062</v>
      </c>
      <c r="F671" s="4" t="s">
        <v>166</v>
      </c>
      <c r="G671" s="4" t="s">
        <v>167</v>
      </c>
      <c r="H671" s="4" t="s">
        <v>1063</v>
      </c>
      <c r="I671" s="10">
        <v>122.5</v>
      </c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39">
        <f t="shared" si="50"/>
        <v>122.5</v>
      </c>
      <c r="V671" s="38"/>
      <c r="W671" s="127" t="str">
        <f t="shared" si="51"/>
        <v>345004945921</v>
      </c>
      <c r="X671" s="132">
        <f>VLOOKUP(W671,Factors!$F$4:$H$6200,3,FALSE)</f>
        <v>0.109888</v>
      </c>
      <c r="Y671" s="127" t="str">
        <f>VLOOKUP(W671,Factors!$F$4:$H$6200,2,FALSE)</f>
        <v>Employee Cost</v>
      </c>
      <c r="Z671" s="129">
        <f t="shared" si="52"/>
        <v>13.46128</v>
      </c>
      <c r="AA671" s="129">
        <f t="shared" si="53"/>
        <v>109.03872</v>
      </c>
      <c r="AB671" s="129">
        <f t="shared" si="54"/>
        <v>122.5</v>
      </c>
      <c r="AC671" s="134"/>
      <c r="AD671" s="134"/>
      <c r="AE671" s="134"/>
      <c r="AF671" s="134"/>
      <c r="AG671" s="134"/>
      <c r="AH671" s="134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  <c r="BA671" s="134"/>
      <c r="BB671" s="134"/>
      <c r="BC671" s="134"/>
      <c r="BD671" s="134"/>
      <c r="BE671" s="134"/>
      <c r="BF671" s="134"/>
      <c r="BG671" s="134"/>
      <c r="BH671" s="134"/>
      <c r="BI671" s="134"/>
      <c r="BJ671" s="134"/>
    </row>
    <row r="672" spans="1:62" s="126" customFormat="1" ht="15.75" thickBot="1" x14ac:dyDescent="0.3">
      <c r="A672" s="141" t="s">
        <v>943</v>
      </c>
      <c r="B672" s="4" t="s">
        <v>924</v>
      </c>
      <c r="C672" s="4" t="s">
        <v>925</v>
      </c>
      <c r="D672" s="4" t="s">
        <v>1061</v>
      </c>
      <c r="E672" s="4" t="s">
        <v>1062</v>
      </c>
      <c r="F672" s="4" t="s">
        <v>168</v>
      </c>
      <c r="G672" s="4" t="s">
        <v>169</v>
      </c>
      <c r="H672" s="4" t="s">
        <v>1063</v>
      </c>
      <c r="I672" s="8">
        <v>496</v>
      </c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139">
        <f t="shared" si="50"/>
        <v>496</v>
      </c>
      <c r="V672" s="38"/>
      <c r="W672" s="127" t="str">
        <f t="shared" si="51"/>
        <v>345004945921</v>
      </c>
      <c r="X672" s="132">
        <f>VLOOKUP(W672,Factors!$F$4:$H$6200,3,FALSE)</f>
        <v>0.109888</v>
      </c>
      <c r="Y672" s="127" t="str">
        <f>VLOOKUP(W672,Factors!$F$4:$H$6200,2,FALSE)</f>
        <v>Employee Cost</v>
      </c>
      <c r="Z672" s="129">
        <f t="shared" si="52"/>
        <v>54.504447999999996</v>
      </c>
      <c r="AA672" s="129">
        <f t="shared" si="53"/>
        <v>441.49555199999998</v>
      </c>
      <c r="AB672" s="129">
        <f t="shared" si="54"/>
        <v>496</v>
      </c>
      <c r="AC672" s="134"/>
      <c r="AD672" s="134"/>
      <c r="AE672" s="134"/>
      <c r="AF672" s="134"/>
      <c r="AG672" s="134"/>
      <c r="AH672" s="134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  <c r="BA672" s="134"/>
      <c r="BB672" s="134"/>
      <c r="BC672" s="134"/>
      <c r="BD672" s="134"/>
      <c r="BE672" s="134"/>
      <c r="BF672" s="134"/>
      <c r="BG672" s="134"/>
      <c r="BH672" s="134"/>
      <c r="BI672" s="134"/>
      <c r="BJ672" s="134"/>
    </row>
    <row r="673" spans="1:62" s="126" customFormat="1" ht="15.75" thickBot="1" x14ac:dyDescent="0.3">
      <c r="A673" s="141" t="s">
        <v>943</v>
      </c>
      <c r="B673" s="4" t="s">
        <v>924</v>
      </c>
      <c r="C673" s="4" t="s">
        <v>925</v>
      </c>
      <c r="D673" s="4" t="s">
        <v>1064</v>
      </c>
      <c r="E673" s="4" t="s">
        <v>1065</v>
      </c>
      <c r="F673" s="4" t="s">
        <v>128</v>
      </c>
      <c r="G673" s="4" t="s">
        <v>129</v>
      </c>
      <c r="H673" s="4" t="s">
        <v>1066</v>
      </c>
      <c r="I673" s="10">
        <v>1110.7</v>
      </c>
      <c r="J673" s="10">
        <v>60</v>
      </c>
      <c r="K673" s="11"/>
      <c r="L673" s="10">
        <v>27.98</v>
      </c>
      <c r="M673" s="11"/>
      <c r="N673" s="11"/>
      <c r="O673" s="11"/>
      <c r="P673" s="11"/>
      <c r="Q673" s="11"/>
      <c r="R673" s="11"/>
      <c r="S673" s="11"/>
      <c r="T673" s="11"/>
      <c r="U673" s="139">
        <f t="shared" si="50"/>
        <v>1198.68</v>
      </c>
      <c r="V673" s="38"/>
      <c r="W673" s="127" t="str">
        <f t="shared" si="51"/>
        <v>345004950921</v>
      </c>
      <c r="X673" s="132">
        <f>VLOOKUP(W673,Factors!$F$4:$H$6200,3,FALSE)</f>
        <v>0.10960000000000003</v>
      </c>
      <c r="Y673" s="127" t="str">
        <f>VLOOKUP(W673,Factors!$F$4:$H$6200,2,FALSE)</f>
        <v>3-FACTOR</v>
      </c>
      <c r="Z673" s="129">
        <f t="shared" si="52"/>
        <v>131.37532800000005</v>
      </c>
      <c r="AA673" s="129">
        <f t="shared" si="53"/>
        <v>1067.304672</v>
      </c>
      <c r="AB673" s="129">
        <f t="shared" si="54"/>
        <v>1198.68</v>
      </c>
      <c r="AC673" s="134"/>
      <c r="AD673" s="134"/>
      <c r="AE673" s="134"/>
      <c r="AF673" s="134"/>
      <c r="AG673" s="134"/>
      <c r="AH673" s="134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  <c r="BA673" s="134"/>
      <c r="BB673" s="134"/>
      <c r="BC673" s="134"/>
      <c r="BD673" s="134"/>
      <c r="BE673" s="134"/>
      <c r="BF673" s="134"/>
      <c r="BG673" s="134"/>
      <c r="BH673" s="134"/>
      <c r="BI673" s="134"/>
      <c r="BJ673" s="134"/>
    </row>
    <row r="674" spans="1:62" s="126" customFormat="1" ht="15.75" thickBot="1" x14ac:dyDescent="0.3">
      <c r="A674" s="141" t="s">
        <v>943</v>
      </c>
      <c r="B674" s="4" t="s">
        <v>924</v>
      </c>
      <c r="C674" s="4" t="s">
        <v>925</v>
      </c>
      <c r="D674" s="4" t="s">
        <v>1064</v>
      </c>
      <c r="E674" s="4" t="s">
        <v>1065</v>
      </c>
      <c r="F674" s="4" t="s">
        <v>38</v>
      </c>
      <c r="G674" s="4" t="s">
        <v>39</v>
      </c>
      <c r="H674" s="4" t="s">
        <v>1066</v>
      </c>
      <c r="I674" s="8">
        <v>632.08000000000004</v>
      </c>
      <c r="J674" s="7"/>
      <c r="K674" s="8">
        <v>439.43</v>
      </c>
      <c r="L674" s="7"/>
      <c r="M674" s="8">
        <v>371.25</v>
      </c>
      <c r="N674" s="7"/>
      <c r="O674" s="7"/>
      <c r="P674" s="7"/>
      <c r="Q674" s="7"/>
      <c r="R674" s="7"/>
      <c r="S674" s="7"/>
      <c r="T674" s="7"/>
      <c r="U674" s="139">
        <f t="shared" si="50"/>
        <v>1442.76</v>
      </c>
      <c r="V674" s="38"/>
      <c r="W674" s="127" t="str">
        <f t="shared" si="51"/>
        <v>345004950921</v>
      </c>
      <c r="X674" s="132">
        <f>VLOOKUP(W674,Factors!$F$4:$H$6200,3,FALSE)</f>
        <v>0.10960000000000003</v>
      </c>
      <c r="Y674" s="127" t="str">
        <f>VLOOKUP(W674,Factors!$F$4:$H$6200,2,FALSE)</f>
        <v>3-FACTOR</v>
      </c>
      <c r="Z674" s="129">
        <f t="shared" si="52"/>
        <v>158.12649600000003</v>
      </c>
      <c r="AA674" s="129">
        <f t="shared" si="53"/>
        <v>1284.6335039999999</v>
      </c>
      <c r="AB674" s="129">
        <f t="shared" si="54"/>
        <v>1442.76</v>
      </c>
      <c r="AC674" s="134"/>
      <c r="AD674" s="134"/>
      <c r="AE674" s="134"/>
      <c r="AF674" s="134"/>
      <c r="AG674" s="134"/>
      <c r="AH674" s="134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  <c r="BA674" s="134"/>
      <c r="BB674" s="134"/>
      <c r="BC674" s="134"/>
      <c r="BD674" s="134"/>
      <c r="BE674" s="134"/>
      <c r="BF674" s="134"/>
      <c r="BG674" s="134"/>
      <c r="BH674" s="134"/>
      <c r="BI674" s="134"/>
      <c r="BJ674" s="134"/>
    </row>
    <row r="675" spans="1:62" s="126" customFormat="1" ht="15.75" thickBot="1" x14ac:dyDescent="0.3">
      <c r="A675" s="141" t="s">
        <v>943</v>
      </c>
      <c r="B675" s="4" t="s">
        <v>924</v>
      </c>
      <c r="C675" s="4" t="s">
        <v>925</v>
      </c>
      <c r="D675" s="4" t="s">
        <v>1064</v>
      </c>
      <c r="E675" s="4" t="s">
        <v>1065</v>
      </c>
      <c r="F675" s="4" t="s">
        <v>254</v>
      </c>
      <c r="G675" s="4" t="s">
        <v>255</v>
      </c>
      <c r="H675" s="4" t="s">
        <v>1066</v>
      </c>
      <c r="I675" s="11"/>
      <c r="J675" s="11"/>
      <c r="K675" s="10">
        <v>76.89</v>
      </c>
      <c r="L675" s="11"/>
      <c r="M675" s="11"/>
      <c r="N675" s="11"/>
      <c r="O675" s="11"/>
      <c r="P675" s="11"/>
      <c r="Q675" s="11"/>
      <c r="R675" s="11"/>
      <c r="S675" s="11"/>
      <c r="T675" s="11"/>
      <c r="U675" s="139">
        <f t="shared" si="50"/>
        <v>76.89</v>
      </c>
      <c r="V675" s="38"/>
      <c r="W675" s="127" t="str">
        <f t="shared" si="51"/>
        <v>345004950921</v>
      </c>
      <c r="X675" s="132">
        <f>VLOOKUP(W675,Factors!$F$4:$H$6200,3,FALSE)</f>
        <v>0.10960000000000003</v>
      </c>
      <c r="Y675" s="127" t="str">
        <f>VLOOKUP(W675,Factors!$F$4:$H$6200,2,FALSE)</f>
        <v>3-FACTOR</v>
      </c>
      <c r="Z675" s="129">
        <f t="shared" si="52"/>
        <v>8.427144000000002</v>
      </c>
      <c r="AA675" s="129">
        <f t="shared" si="53"/>
        <v>68.462856000000002</v>
      </c>
      <c r="AB675" s="129">
        <f t="shared" si="54"/>
        <v>76.89</v>
      </c>
      <c r="AC675" s="134"/>
      <c r="AD675" s="134"/>
      <c r="AE675" s="134"/>
      <c r="AF675" s="134"/>
      <c r="AG675" s="134"/>
      <c r="AH675" s="134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  <c r="BA675" s="134"/>
      <c r="BB675" s="134"/>
      <c r="BC675" s="134"/>
      <c r="BD675" s="134"/>
      <c r="BE675" s="134"/>
      <c r="BF675" s="134"/>
      <c r="BG675" s="134"/>
      <c r="BH675" s="134"/>
      <c r="BI675" s="134"/>
      <c r="BJ675" s="134"/>
    </row>
    <row r="676" spans="1:62" s="126" customFormat="1" ht="15.75" thickBot="1" x14ac:dyDescent="0.3">
      <c r="A676" s="141" t="s">
        <v>943</v>
      </c>
      <c r="B676" s="4" t="s">
        <v>924</v>
      </c>
      <c r="C676" s="4" t="s">
        <v>925</v>
      </c>
      <c r="D676" s="4" t="s">
        <v>1064</v>
      </c>
      <c r="E676" s="4" t="s">
        <v>1065</v>
      </c>
      <c r="F676" s="4" t="s">
        <v>235</v>
      </c>
      <c r="G676" s="4" t="s">
        <v>236</v>
      </c>
      <c r="H676" s="4" t="s">
        <v>1066</v>
      </c>
      <c r="I676" s="7"/>
      <c r="J676" s="7"/>
      <c r="K676" s="7"/>
      <c r="L676" s="7"/>
      <c r="M676" s="7"/>
      <c r="N676" s="7"/>
      <c r="O676" s="7"/>
      <c r="P676" s="7"/>
      <c r="Q676" s="8">
        <v>150</v>
      </c>
      <c r="R676" s="7"/>
      <c r="S676" s="7"/>
      <c r="T676" s="7"/>
      <c r="U676" s="139">
        <f t="shared" si="50"/>
        <v>150</v>
      </c>
      <c r="V676" s="38"/>
      <c r="W676" s="127" t="str">
        <f t="shared" si="51"/>
        <v>345004950921</v>
      </c>
      <c r="X676" s="132">
        <f>VLOOKUP(W676,Factors!$F$4:$H$6200,3,FALSE)</f>
        <v>0.10960000000000003</v>
      </c>
      <c r="Y676" s="127" t="str">
        <f>VLOOKUP(W676,Factors!$F$4:$H$6200,2,FALSE)</f>
        <v>3-FACTOR</v>
      </c>
      <c r="Z676" s="129">
        <f t="shared" si="52"/>
        <v>16.440000000000005</v>
      </c>
      <c r="AA676" s="129">
        <f t="shared" si="53"/>
        <v>133.56</v>
      </c>
      <c r="AB676" s="129">
        <f t="shared" si="54"/>
        <v>150</v>
      </c>
      <c r="AC676" s="134"/>
      <c r="AD676" s="134"/>
      <c r="AE676" s="134"/>
      <c r="AF676" s="134"/>
      <c r="AG676" s="134"/>
      <c r="AH676" s="134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  <c r="BA676" s="134"/>
      <c r="BB676" s="134"/>
      <c r="BC676" s="134"/>
      <c r="BD676" s="134"/>
      <c r="BE676" s="134"/>
      <c r="BF676" s="134"/>
      <c r="BG676" s="134"/>
      <c r="BH676" s="134"/>
      <c r="BI676" s="134"/>
      <c r="BJ676" s="134"/>
    </row>
    <row r="677" spans="1:62" s="126" customFormat="1" ht="15.75" thickBot="1" x14ac:dyDescent="0.3">
      <c r="A677" s="141" t="s">
        <v>943</v>
      </c>
      <c r="B677" s="4" t="s">
        <v>924</v>
      </c>
      <c r="C677" s="4" t="s">
        <v>925</v>
      </c>
      <c r="D677" s="4" t="s">
        <v>1064</v>
      </c>
      <c r="E677" s="4" t="s">
        <v>1065</v>
      </c>
      <c r="F677" s="4" t="s">
        <v>116</v>
      </c>
      <c r="G677" s="4" t="s">
        <v>117</v>
      </c>
      <c r="H677" s="4" t="s">
        <v>1066</v>
      </c>
      <c r="I677" s="11"/>
      <c r="J677" s="11"/>
      <c r="K677" s="11"/>
      <c r="L677" s="11"/>
      <c r="M677" s="11"/>
      <c r="N677" s="10">
        <v>21.26</v>
      </c>
      <c r="O677" s="11"/>
      <c r="P677" s="11"/>
      <c r="Q677" s="11"/>
      <c r="R677" s="11"/>
      <c r="S677" s="11"/>
      <c r="T677" s="11"/>
      <c r="U677" s="139">
        <f t="shared" si="50"/>
        <v>21.26</v>
      </c>
      <c r="V677" s="38"/>
      <c r="W677" s="127" t="str">
        <f t="shared" si="51"/>
        <v>345004950921</v>
      </c>
      <c r="X677" s="132">
        <f>VLOOKUP(W677,Factors!$F$4:$H$6200,3,FALSE)</f>
        <v>0.10960000000000003</v>
      </c>
      <c r="Y677" s="127" t="str">
        <f>VLOOKUP(W677,Factors!$F$4:$H$6200,2,FALSE)</f>
        <v>3-FACTOR</v>
      </c>
      <c r="Z677" s="129">
        <f t="shared" si="52"/>
        <v>2.3300960000000006</v>
      </c>
      <c r="AA677" s="129">
        <f t="shared" si="53"/>
        <v>18.929904000000001</v>
      </c>
      <c r="AB677" s="129">
        <f t="shared" si="54"/>
        <v>21.26</v>
      </c>
      <c r="AC677" s="134"/>
      <c r="AD677" s="134"/>
      <c r="AE677" s="134"/>
      <c r="AF677" s="134"/>
      <c r="AG677" s="134"/>
      <c r="AH677" s="134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  <c r="BA677" s="134"/>
      <c r="BB677" s="134"/>
      <c r="BC677" s="134"/>
      <c r="BD677" s="134"/>
      <c r="BE677" s="134"/>
      <c r="BF677" s="134"/>
      <c r="BG677" s="134"/>
      <c r="BH677" s="134"/>
      <c r="BI677" s="134"/>
      <c r="BJ677" s="134"/>
    </row>
    <row r="678" spans="1:62" s="131" customFormat="1" ht="15.75" thickBot="1" x14ac:dyDescent="0.3">
      <c r="A678" s="141" t="s">
        <v>943</v>
      </c>
      <c r="B678" s="4" t="s">
        <v>924</v>
      </c>
      <c r="C678" s="4" t="s">
        <v>925</v>
      </c>
      <c r="D678" s="4" t="s">
        <v>1064</v>
      </c>
      <c r="E678" s="4" t="s">
        <v>1065</v>
      </c>
      <c r="F678" s="4" t="s">
        <v>239</v>
      </c>
      <c r="G678" s="4" t="s">
        <v>240</v>
      </c>
      <c r="H678" s="4" t="s">
        <v>1066</v>
      </c>
      <c r="I678" s="8">
        <v>32</v>
      </c>
      <c r="J678" s="7"/>
      <c r="K678" s="8">
        <v>141.59</v>
      </c>
      <c r="L678" s="7"/>
      <c r="M678" s="8">
        <v>81.59</v>
      </c>
      <c r="N678" s="7"/>
      <c r="O678" s="7"/>
      <c r="P678" s="7"/>
      <c r="Q678" s="7"/>
      <c r="R678" s="7"/>
      <c r="S678" s="7"/>
      <c r="T678" s="7"/>
      <c r="U678" s="139">
        <f t="shared" si="50"/>
        <v>255.18</v>
      </c>
      <c r="V678" s="38"/>
      <c r="W678" s="127" t="str">
        <f t="shared" si="51"/>
        <v>345004950921</v>
      </c>
      <c r="X678" s="132">
        <f>VLOOKUP(W678,Factors!$F$4:$H$6200,3,FALSE)</f>
        <v>0.10960000000000003</v>
      </c>
      <c r="Y678" s="127" t="str">
        <f>VLOOKUP(W678,Factors!$F$4:$H$6200,2,FALSE)</f>
        <v>3-FACTOR</v>
      </c>
      <c r="Z678" s="129">
        <f t="shared" si="52"/>
        <v>27.967728000000008</v>
      </c>
      <c r="AA678" s="129">
        <f t="shared" si="53"/>
        <v>227.21227199999998</v>
      </c>
      <c r="AB678" s="129">
        <f t="shared" si="54"/>
        <v>255.18</v>
      </c>
      <c r="AC678" s="134"/>
      <c r="AD678" s="134"/>
      <c r="AE678" s="134"/>
      <c r="AF678" s="134"/>
      <c r="AG678" s="134"/>
      <c r="AH678" s="134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  <c r="BA678" s="134"/>
      <c r="BB678" s="134"/>
      <c r="BC678" s="134"/>
      <c r="BD678" s="134"/>
      <c r="BE678" s="134"/>
      <c r="BF678" s="134"/>
      <c r="BG678" s="134"/>
      <c r="BH678" s="134"/>
      <c r="BI678" s="134"/>
      <c r="BJ678" s="134"/>
    </row>
    <row r="679" spans="1:62" s="126" customFormat="1" ht="15.75" thickBot="1" x14ac:dyDescent="0.3">
      <c r="A679" s="141" t="s">
        <v>943</v>
      </c>
      <c r="B679" s="4" t="s">
        <v>924</v>
      </c>
      <c r="C679" s="4" t="s">
        <v>925</v>
      </c>
      <c r="D679" s="4" t="s">
        <v>1064</v>
      </c>
      <c r="E679" s="4" t="s">
        <v>1065</v>
      </c>
      <c r="F679" s="4" t="s">
        <v>152</v>
      </c>
      <c r="G679" s="4" t="s">
        <v>153</v>
      </c>
      <c r="H679" s="4" t="s">
        <v>1066</v>
      </c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0">
        <v>1287.5</v>
      </c>
      <c r="U679" s="139">
        <f t="shared" si="50"/>
        <v>1287.5</v>
      </c>
      <c r="V679" s="38"/>
      <c r="W679" s="127" t="str">
        <f t="shared" si="51"/>
        <v>345004950921</v>
      </c>
      <c r="X679" s="132">
        <f>VLOOKUP(W679,Factors!$F$4:$H$6200,3,FALSE)</f>
        <v>0.10960000000000003</v>
      </c>
      <c r="Y679" s="127" t="str">
        <f>VLOOKUP(W679,Factors!$F$4:$H$6200,2,FALSE)</f>
        <v>3-FACTOR</v>
      </c>
      <c r="Z679" s="129">
        <f t="shared" si="52"/>
        <v>141.11000000000004</v>
      </c>
      <c r="AA679" s="129">
        <f t="shared" si="53"/>
        <v>1146.3899999999999</v>
      </c>
      <c r="AB679" s="129">
        <f t="shared" si="54"/>
        <v>1287.5</v>
      </c>
      <c r="AC679" s="134"/>
      <c r="AD679" s="134"/>
      <c r="AE679" s="134"/>
      <c r="AF679" s="134"/>
      <c r="AG679" s="134"/>
      <c r="AH679" s="134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  <c r="BA679" s="134"/>
      <c r="BB679" s="134"/>
      <c r="BC679" s="134"/>
      <c r="BD679" s="134"/>
      <c r="BE679" s="134"/>
      <c r="BF679" s="134"/>
      <c r="BG679" s="134"/>
      <c r="BH679" s="134"/>
      <c r="BI679" s="134"/>
      <c r="BJ679" s="134"/>
    </row>
    <row r="680" spans="1:62" s="126" customFormat="1" ht="15.75" thickBot="1" x14ac:dyDescent="0.3">
      <c r="A680" s="141" t="s">
        <v>943</v>
      </c>
      <c r="B680" s="4" t="s">
        <v>924</v>
      </c>
      <c r="C680" s="4" t="s">
        <v>925</v>
      </c>
      <c r="D680" s="4" t="s">
        <v>1064</v>
      </c>
      <c r="E680" s="4" t="s">
        <v>1065</v>
      </c>
      <c r="F680" s="4" t="s">
        <v>531</v>
      </c>
      <c r="G680" s="4" t="s">
        <v>532</v>
      </c>
      <c r="H680" s="4" t="s">
        <v>1066</v>
      </c>
      <c r="I680" s="7"/>
      <c r="J680" s="7"/>
      <c r="K680" s="13">
        <v>0</v>
      </c>
      <c r="L680" s="7"/>
      <c r="M680" s="7"/>
      <c r="N680" s="7"/>
      <c r="O680" s="7"/>
      <c r="P680" s="7"/>
      <c r="Q680" s="7"/>
      <c r="R680" s="7"/>
      <c r="S680" s="7"/>
      <c r="T680" s="7"/>
      <c r="U680" s="139">
        <f t="shared" si="50"/>
        <v>0</v>
      </c>
      <c r="V680" s="38"/>
      <c r="W680" s="127" t="str">
        <f t="shared" si="51"/>
        <v>345004950921</v>
      </c>
      <c r="X680" s="132">
        <f>VLOOKUP(W680,Factors!$F$4:$H$6200,3,FALSE)</f>
        <v>0.10960000000000003</v>
      </c>
      <c r="Y680" s="127" t="str">
        <f>VLOOKUP(W680,Factors!$F$4:$H$6200,2,FALSE)</f>
        <v>3-FACTOR</v>
      </c>
      <c r="Z680" s="129">
        <f t="shared" si="52"/>
        <v>0</v>
      </c>
      <c r="AA680" s="129">
        <f t="shared" si="53"/>
        <v>0</v>
      </c>
      <c r="AB680" s="129">
        <f t="shared" si="54"/>
        <v>0</v>
      </c>
      <c r="AC680" s="134"/>
      <c r="AD680" s="134"/>
      <c r="AE680" s="134"/>
      <c r="AF680" s="134"/>
      <c r="AG680" s="134"/>
      <c r="AH680" s="134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  <c r="BA680" s="134"/>
      <c r="BB680" s="134"/>
      <c r="BC680" s="134"/>
      <c r="BD680" s="134"/>
      <c r="BE680" s="134"/>
      <c r="BF680" s="134"/>
      <c r="BG680" s="134"/>
      <c r="BH680" s="134"/>
      <c r="BI680" s="134"/>
      <c r="BJ680" s="134"/>
    </row>
    <row r="681" spans="1:62" s="126" customFormat="1" ht="15.75" thickBot="1" x14ac:dyDescent="0.3">
      <c r="A681" s="141" t="s">
        <v>943</v>
      </c>
      <c r="B681" s="4" t="s">
        <v>924</v>
      </c>
      <c r="C681" s="4" t="s">
        <v>925</v>
      </c>
      <c r="D681" s="4" t="s">
        <v>1064</v>
      </c>
      <c r="E681" s="4" t="s">
        <v>1065</v>
      </c>
      <c r="F681" s="4" t="s">
        <v>84</v>
      </c>
      <c r="G681" s="4" t="s">
        <v>85</v>
      </c>
      <c r="H681" s="4" t="s">
        <v>1066</v>
      </c>
      <c r="I681" s="10">
        <v>-69.52</v>
      </c>
      <c r="J681" s="10">
        <v>41.21</v>
      </c>
      <c r="K681" s="10">
        <v>1156.02</v>
      </c>
      <c r="L681" s="10">
        <v>-27.98</v>
      </c>
      <c r="M681" s="10">
        <v>469.95</v>
      </c>
      <c r="N681" s="10">
        <v>86</v>
      </c>
      <c r="O681" s="11"/>
      <c r="P681" s="11"/>
      <c r="Q681" s="11"/>
      <c r="R681" s="11"/>
      <c r="S681" s="11"/>
      <c r="T681" s="11"/>
      <c r="U681" s="139">
        <f t="shared" si="50"/>
        <v>1655.68</v>
      </c>
      <c r="V681" s="38"/>
      <c r="W681" s="127" t="str">
        <f t="shared" si="51"/>
        <v>345004950921</v>
      </c>
      <c r="X681" s="132">
        <f>VLOOKUP(W681,Factors!$F$4:$H$6200,3,FALSE)</f>
        <v>0.10960000000000003</v>
      </c>
      <c r="Y681" s="127" t="str">
        <f>VLOOKUP(W681,Factors!$F$4:$H$6200,2,FALSE)</f>
        <v>3-FACTOR</v>
      </c>
      <c r="Z681" s="129">
        <f t="shared" si="52"/>
        <v>181.46252800000005</v>
      </c>
      <c r="AA681" s="129">
        <f t="shared" si="53"/>
        <v>1474.217472</v>
      </c>
      <c r="AB681" s="129">
        <f t="shared" si="54"/>
        <v>1655.68</v>
      </c>
      <c r="AC681" s="134"/>
      <c r="AD681" s="134"/>
      <c r="AE681" s="134"/>
      <c r="AF681" s="134"/>
      <c r="AG681" s="134"/>
      <c r="AH681" s="134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  <c r="BA681" s="134"/>
      <c r="BB681" s="134"/>
      <c r="BC681" s="134"/>
      <c r="BD681" s="134"/>
      <c r="BE681" s="134"/>
      <c r="BF681" s="134"/>
      <c r="BG681" s="134"/>
      <c r="BH681" s="134"/>
      <c r="BI681" s="134"/>
      <c r="BJ681" s="134"/>
    </row>
    <row r="682" spans="1:62" s="126" customFormat="1" ht="15.75" thickBot="1" x14ac:dyDescent="0.3">
      <c r="A682" s="141" t="s">
        <v>943</v>
      </c>
      <c r="B682" s="4" t="s">
        <v>1072</v>
      </c>
      <c r="C682" s="4" t="s">
        <v>1073</v>
      </c>
      <c r="D682" s="4" t="s">
        <v>1010</v>
      </c>
      <c r="E682" s="4" t="s">
        <v>1011</v>
      </c>
      <c r="F682" s="4" t="s">
        <v>128</v>
      </c>
      <c r="G682" s="4" t="s">
        <v>129</v>
      </c>
      <c r="H682" s="4" t="s">
        <v>1012</v>
      </c>
      <c r="I682" s="7"/>
      <c r="J682" s="7"/>
      <c r="K682" s="7"/>
      <c r="L682" s="7"/>
      <c r="M682" s="7"/>
      <c r="N682" s="7"/>
      <c r="O682" s="7"/>
      <c r="P682" s="7"/>
      <c r="Q682" s="7"/>
      <c r="R682" s="8">
        <v>630</v>
      </c>
      <c r="S682" s="7"/>
      <c r="T682" s="7"/>
      <c r="U682" s="139">
        <f t="shared" si="50"/>
        <v>630</v>
      </c>
      <c r="V682" s="38"/>
      <c r="W682" s="127" t="str">
        <f t="shared" si="51"/>
        <v>410101207921</v>
      </c>
      <c r="X682" s="132">
        <f>VLOOKUP(W682,Factors!$F$4:$H$6200,3,FALSE)</f>
        <v>0.11529999999999996</v>
      </c>
      <c r="Y682" s="127" t="str">
        <f>VLOOKUP(W682,Factors!$F$4:$H$6200,2,FALSE)</f>
        <v>Customers-All</v>
      </c>
      <c r="Z682" s="129">
        <f t="shared" si="52"/>
        <v>72.638999999999967</v>
      </c>
      <c r="AA682" s="129">
        <f t="shared" si="53"/>
        <v>557.36099999999999</v>
      </c>
      <c r="AB682" s="129">
        <f t="shared" si="54"/>
        <v>630</v>
      </c>
      <c r="AC682" s="134"/>
      <c r="AD682" s="134"/>
      <c r="AE682" s="134"/>
      <c r="AF682" s="134"/>
      <c r="AG682" s="134"/>
      <c r="AH682" s="134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  <c r="BA682" s="134"/>
      <c r="BB682" s="134"/>
      <c r="BC682" s="134"/>
      <c r="BD682" s="134"/>
      <c r="BE682" s="134"/>
      <c r="BF682" s="134"/>
      <c r="BG682" s="134"/>
      <c r="BH682" s="134"/>
      <c r="BI682" s="134"/>
      <c r="BJ682" s="134"/>
    </row>
    <row r="683" spans="1:62" s="126" customFormat="1" ht="15.75" thickBot="1" x14ac:dyDescent="0.3">
      <c r="A683" s="141" t="s">
        <v>943</v>
      </c>
      <c r="B683" s="4" t="s">
        <v>1072</v>
      </c>
      <c r="C683" s="4" t="s">
        <v>1073</v>
      </c>
      <c r="D683" s="4" t="s">
        <v>944</v>
      </c>
      <c r="E683" s="4" t="s">
        <v>945</v>
      </c>
      <c r="F683" s="4" t="s">
        <v>112</v>
      </c>
      <c r="G683" s="4" t="s">
        <v>113</v>
      </c>
      <c r="H683" s="4" t="s">
        <v>440</v>
      </c>
      <c r="I683" s="8">
        <v>2286.63</v>
      </c>
      <c r="J683" s="8">
        <v>2286.63</v>
      </c>
      <c r="K683" s="8">
        <v>2286.63</v>
      </c>
      <c r="L683" s="8">
        <v>2286.61</v>
      </c>
      <c r="M683" s="8">
        <v>2286.62</v>
      </c>
      <c r="N683" s="8">
        <v>2363</v>
      </c>
      <c r="O683" s="8">
        <v>2363</v>
      </c>
      <c r="P683" s="8">
        <v>2363</v>
      </c>
      <c r="Q683" s="8">
        <v>2363.0100000000002</v>
      </c>
      <c r="R683" s="8">
        <v>2019.47</v>
      </c>
      <c r="S683" s="7"/>
      <c r="T683" s="7"/>
      <c r="U683" s="139">
        <f t="shared" si="50"/>
        <v>22904.6</v>
      </c>
      <c r="V683" s="38"/>
      <c r="W683" s="127" t="str">
        <f t="shared" si="51"/>
        <v>410101505921</v>
      </c>
      <c r="X683" s="132">
        <f>VLOOKUP(W683,Factors!$F$4:$H$6200,3,FALSE)</f>
        <v>0.11529999999999996</v>
      </c>
      <c r="Y683" s="127" t="str">
        <f>VLOOKUP(W683,Factors!$F$4:$H$6200,2,FALSE)</f>
        <v>Customers-all</v>
      </c>
      <c r="Z683" s="129">
        <f t="shared" si="52"/>
        <v>2640.9003799999987</v>
      </c>
      <c r="AA683" s="129">
        <f t="shared" si="53"/>
        <v>20263.699619999999</v>
      </c>
      <c r="AB683" s="129">
        <f t="shared" si="54"/>
        <v>22904.6</v>
      </c>
      <c r="AC683" s="134"/>
      <c r="AD683" s="134"/>
      <c r="AE683" s="134"/>
      <c r="AF683" s="134"/>
      <c r="AG683" s="134"/>
      <c r="AH683" s="134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  <c r="BA683" s="134"/>
      <c r="BB683" s="134"/>
      <c r="BC683" s="134"/>
      <c r="BD683" s="134"/>
      <c r="BE683" s="134"/>
      <c r="BF683" s="134"/>
      <c r="BG683" s="134"/>
      <c r="BH683" s="134"/>
      <c r="BI683" s="134"/>
      <c r="BJ683" s="134"/>
    </row>
    <row r="684" spans="1:62" s="126" customFormat="1" ht="15.75" thickBot="1" x14ac:dyDescent="0.3">
      <c r="A684" s="141" t="s">
        <v>943</v>
      </c>
      <c r="B684" s="4" t="s">
        <v>1072</v>
      </c>
      <c r="C684" s="4" t="s">
        <v>1073</v>
      </c>
      <c r="D684" s="4" t="s">
        <v>944</v>
      </c>
      <c r="E684" s="4" t="s">
        <v>945</v>
      </c>
      <c r="F684" s="4" t="s">
        <v>128</v>
      </c>
      <c r="G684" s="4" t="s">
        <v>129</v>
      </c>
      <c r="H684" s="4" t="s">
        <v>440</v>
      </c>
      <c r="I684" s="8">
        <v>138</v>
      </c>
      <c r="J684" s="8">
        <v>6500</v>
      </c>
      <c r="K684" s="7"/>
      <c r="L684" s="7"/>
      <c r="M684" s="7"/>
      <c r="N684" s="7"/>
      <c r="O684" s="8">
        <v>169</v>
      </c>
      <c r="P684" s="7"/>
      <c r="Q684" s="7"/>
      <c r="R684" s="7"/>
      <c r="S684" s="7"/>
      <c r="T684" s="7"/>
      <c r="U684" s="139">
        <f t="shared" si="50"/>
        <v>6807</v>
      </c>
      <c r="V684" s="38"/>
      <c r="W684" s="127" t="str">
        <f t="shared" si="51"/>
        <v>410101505921</v>
      </c>
      <c r="X684" s="132">
        <f>VLOOKUP(W684,Factors!$F$4:$H$6200,3,FALSE)</f>
        <v>0.11529999999999996</v>
      </c>
      <c r="Y684" s="127" t="str">
        <f>VLOOKUP(W684,Factors!$F$4:$H$6200,2,FALSE)</f>
        <v>Customers-all</v>
      </c>
      <c r="Z684" s="129">
        <f t="shared" si="52"/>
        <v>784.84709999999973</v>
      </c>
      <c r="AA684" s="129">
        <f t="shared" si="53"/>
        <v>6022.1529</v>
      </c>
      <c r="AB684" s="129">
        <f t="shared" si="54"/>
        <v>6807</v>
      </c>
      <c r="AC684" s="134"/>
      <c r="AD684" s="134"/>
      <c r="AE684" s="134"/>
      <c r="AF684" s="134"/>
      <c r="AG684" s="134"/>
      <c r="AH684" s="134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  <c r="BA684" s="134"/>
      <c r="BB684" s="134"/>
      <c r="BC684" s="134"/>
      <c r="BD684" s="134"/>
      <c r="BE684" s="134"/>
      <c r="BF684" s="134"/>
      <c r="BG684" s="134"/>
      <c r="BH684" s="134"/>
      <c r="BI684" s="134"/>
      <c r="BJ684" s="134"/>
    </row>
    <row r="685" spans="1:62" s="126" customFormat="1" ht="15.75" thickBot="1" x14ac:dyDescent="0.3">
      <c r="A685" s="141" t="s">
        <v>943</v>
      </c>
      <c r="B685" s="4" t="s">
        <v>1072</v>
      </c>
      <c r="C685" s="4" t="s">
        <v>1073</v>
      </c>
      <c r="D685" s="4" t="s">
        <v>944</v>
      </c>
      <c r="E685" s="4" t="s">
        <v>945</v>
      </c>
      <c r="F685" s="4" t="s">
        <v>537</v>
      </c>
      <c r="G685" s="4" t="s">
        <v>538</v>
      </c>
      <c r="H685" s="4" t="s">
        <v>440</v>
      </c>
      <c r="I685" s="11"/>
      <c r="J685" s="11"/>
      <c r="K685" s="11"/>
      <c r="L685" s="11"/>
      <c r="M685" s="11"/>
      <c r="N685" s="10">
        <v>119.76</v>
      </c>
      <c r="O685" s="11"/>
      <c r="P685" s="11"/>
      <c r="Q685" s="11"/>
      <c r="R685" s="11"/>
      <c r="S685" s="11"/>
      <c r="T685" s="11"/>
      <c r="U685" s="139">
        <f t="shared" si="50"/>
        <v>119.76</v>
      </c>
      <c r="V685" s="38"/>
      <c r="W685" s="127" t="str">
        <f t="shared" si="51"/>
        <v>410101505921</v>
      </c>
      <c r="X685" s="132">
        <f>VLOOKUP(W685,Factors!$F$4:$H$6200,3,FALSE)</f>
        <v>0.11529999999999996</v>
      </c>
      <c r="Y685" s="127" t="str">
        <f>VLOOKUP(W685,Factors!$F$4:$H$6200,2,FALSE)</f>
        <v>Customers-all</v>
      </c>
      <c r="Z685" s="129">
        <f t="shared" si="52"/>
        <v>13.808327999999996</v>
      </c>
      <c r="AA685" s="129">
        <f t="shared" si="53"/>
        <v>105.951672</v>
      </c>
      <c r="AB685" s="129">
        <f t="shared" si="54"/>
        <v>119.75999999999999</v>
      </c>
      <c r="AC685" s="134"/>
      <c r="AD685" s="134"/>
      <c r="AE685" s="134"/>
      <c r="AF685" s="134"/>
      <c r="AG685" s="134"/>
      <c r="AH685" s="134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  <c r="BA685" s="134"/>
      <c r="BB685" s="134"/>
      <c r="BC685" s="134"/>
      <c r="BD685" s="134"/>
      <c r="BE685" s="134"/>
      <c r="BF685" s="134"/>
      <c r="BG685" s="134"/>
      <c r="BH685" s="134"/>
      <c r="BI685" s="134"/>
      <c r="BJ685" s="134"/>
    </row>
    <row r="686" spans="1:62" s="126" customFormat="1" ht="15.75" thickBot="1" x14ac:dyDescent="0.3">
      <c r="A686" s="141" t="s">
        <v>943</v>
      </c>
      <c r="B686" s="4" t="s">
        <v>1072</v>
      </c>
      <c r="C686" s="4" t="s">
        <v>1073</v>
      </c>
      <c r="D686" s="4" t="s">
        <v>944</v>
      </c>
      <c r="E686" s="4" t="s">
        <v>945</v>
      </c>
      <c r="F686" s="4" t="s">
        <v>38</v>
      </c>
      <c r="G686" s="4" t="s">
        <v>39</v>
      </c>
      <c r="H686" s="4" t="s">
        <v>440</v>
      </c>
      <c r="I686" s="7"/>
      <c r="J686" s="8">
        <v>9081.9</v>
      </c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139">
        <f t="shared" si="50"/>
        <v>9081.9</v>
      </c>
      <c r="V686" s="38"/>
      <c r="W686" s="127" t="str">
        <f t="shared" si="51"/>
        <v>410101505921</v>
      </c>
      <c r="X686" s="132">
        <f>VLOOKUP(W686,Factors!$F$4:$H$6200,3,FALSE)</f>
        <v>0.11529999999999996</v>
      </c>
      <c r="Y686" s="127" t="str">
        <f>VLOOKUP(W686,Factors!$F$4:$H$6200,2,FALSE)</f>
        <v>Customers-all</v>
      </c>
      <c r="Z686" s="129">
        <f t="shared" si="52"/>
        <v>1047.1430699999996</v>
      </c>
      <c r="AA686" s="129">
        <f t="shared" si="53"/>
        <v>8034.7569299999996</v>
      </c>
      <c r="AB686" s="129">
        <f t="shared" si="54"/>
        <v>9081.9</v>
      </c>
      <c r="AC686" s="134"/>
      <c r="AD686" s="134"/>
      <c r="AE686" s="134"/>
      <c r="AF686" s="134"/>
      <c r="AG686" s="134"/>
      <c r="AH686" s="134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  <c r="BA686" s="134"/>
      <c r="BB686" s="134"/>
      <c r="BC686" s="134"/>
      <c r="BD686" s="134"/>
      <c r="BE686" s="134"/>
      <c r="BF686" s="134"/>
      <c r="BG686" s="134"/>
      <c r="BH686" s="134"/>
      <c r="BI686" s="134"/>
      <c r="BJ686" s="134"/>
    </row>
    <row r="687" spans="1:62" s="126" customFormat="1" ht="15.75" thickBot="1" x14ac:dyDescent="0.3">
      <c r="A687" s="141" t="s">
        <v>943</v>
      </c>
      <c r="B687" s="4" t="s">
        <v>1072</v>
      </c>
      <c r="C687" s="4" t="s">
        <v>1073</v>
      </c>
      <c r="D687" s="4" t="s">
        <v>944</v>
      </c>
      <c r="E687" s="4" t="s">
        <v>945</v>
      </c>
      <c r="F687" s="4" t="s">
        <v>235</v>
      </c>
      <c r="G687" s="4" t="s">
        <v>236</v>
      </c>
      <c r="H687" s="4" t="s">
        <v>440</v>
      </c>
      <c r="I687" s="11"/>
      <c r="J687" s="11"/>
      <c r="K687" s="11"/>
      <c r="L687" s="10">
        <v>155.94</v>
      </c>
      <c r="M687" s="11"/>
      <c r="N687" s="10">
        <v>45</v>
      </c>
      <c r="O687" s="11"/>
      <c r="P687" s="11"/>
      <c r="Q687" s="10">
        <v>14.99</v>
      </c>
      <c r="R687" s="11"/>
      <c r="S687" s="11"/>
      <c r="T687" s="11"/>
      <c r="U687" s="139">
        <f t="shared" si="50"/>
        <v>215.93</v>
      </c>
      <c r="V687" s="38"/>
      <c r="W687" s="127" t="str">
        <f t="shared" si="51"/>
        <v>410101505921</v>
      </c>
      <c r="X687" s="132">
        <f>VLOOKUP(W687,Factors!$F$4:$H$6200,3,FALSE)</f>
        <v>0.11529999999999996</v>
      </c>
      <c r="Y687" s="127" t="str">
        <f>VLOOKUP(W687,Factors!$F$4:$H$6200,2,FALSE)</f>
        <v>Customers-all</v>
      </c>
      <c r="Z687" s="129">
        <f t="shared" si="52"/>
        <v>24.896728999999993</v>
      </c>
      <c r="AA687" s="129">
        <f t="shared" si="53"/>
        <v>191.03327100000001</v>
      </c>
      <c r="AB687" s="129">
        <f t="shared" si="54"/>
        <v>215.93</v>
      </c>
      <c r="AC687" s="134"/>
      <c r="AD687" s="134"/>
      <c r="AE687" s="134"/>
      <c r="AF687" s="134"/>
      <c r="AG687" s="134"/>
      <c r="AH687" s="134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  <c r="BA687" s="134"/>
      <c r="BB687" s="134"/>
      <c r="BC687" s="134"/>
      <c r="BD687" s="134"/>
      <c r="BE687" s="134"/>
      <c r="BF687" s="134"/>
      <c r="BG687" s="134"/>
      <c r="BH687" s="134"/>
      <c r="BI687" s="134"/>
      <c r="BJ687" s="134"/>
    </row>
    <row r="688" spans="1:62" s="126" customFormat="1" ht="15.75" thickBot="1" x14ac:dyDescent="0.3">
      <c r="A688" s="141" t="s">
        <v>943</v>
      </c>
      <c r="B688" s="4" t="s">
        <v>1072</v>
      </c>
      <c r="C688" s="4" t="s">
        <v>1073</v>
      </c>
      <c r="D688" s="4" t="s">
        <v>944</v>
      </c>
      <c r="E688" s="4" t="s">
        <v>945</v>
      </c>
      <c r="F688" s="4" t="s">
        <v>152</v>
      </c>
      <c r="G688" s="4" t="s">
        <v>153</v>
      </c>
      <c r="H688" s="4" t="s">
        <v>440</v>
      </c>
      <c r="I688" s="7"/>
      <c r="J688" s="7"/>
      <c r="K688" s="7"/>
      <c r="L688" s="7"/>
      <c r="M688" s="7"/>
      <c r="N688" s="7"/>
      <c r="O688" s="7"/>
      <c r="P688" s="7"/>
      <c r="Q688" s="7"/>
      <c r="R688" s="8">
        <v>32200</v>
      </c>
      <c r="S688" s="7"/>
      <c r="T688" s="7"/>
      <c r="U688" s="139">
        <f t="shared" si="50"/>
        <v>32200</v>
      </c>
      <c r="V688" s="38"/>
      <c r="W688" s="127" t="str">
        <f t="shared" si="51"/>
        <v>410101505921</v>
      </c>
      <c r="X688" s="132">
        <f>VLOOKUP(W688,Factors!$F$4:$H$6200,3,FALSE)</f>
        <v>0.11529999999999996</v>
      </c>
      <c r="Y688" s="127" t="str">
        <f>VLOOKUP(W688,Factors!$F$4:$H$6200,2,FALSE)</f>
        <v>Customers-all</v>
      </c>
      <c r="Z688" s="129">
        <f t="shared" si="52"/>
        <v>3712.6599999999985</v>
      </c>
      <c r="AA688" s="129">
        <f t="shared" si="53"/>
        <v>28487.34</v>
      </c>
      <c r="AB688" s="129">
        <f t="shared" si="54"/>
        <v>32200</v>
      </c>
      <c r="AC688" s="134"/>
      <c r="AD688" s="134"/>
      <c r="AE688" s="134"/>
      <c r="AF688" s="134"/>
      <c r="AG688" s="134"/>
      <c r="AH688" s="134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  <c r="BA688" s="134"/>
      <c r="BB688" s="134"/>
      <c r="BC688" s="134"/>
      <c r="BD688" s="134"/>
      <c r="BE688" s="134"/>
      <c r="BF688" s="134"/>
      <c r="BG688" s="134"/>
      <c r="BH688" s="134"/>
      <c r="BI688" s="134"/>
      <c r="BJ688" s="134"/>
    </row>
    <row r="689" spans="1:62" s="126" customFormat="1" ht="15.75" thickBot="1" x14ac:dyDescent="0.3">
      <c r="A689" s="141" t="s">
        <v>943</v>
      </c>
      <c r="B689" s="4" t="s">
        <v>1072</v>
      </c>
      <c r="C689" s="4" t="s">
        <v>1073</v>
      </c>
      <c r="D689" s="4" t="s">
        <v>944</v>
      </c>
      <c r="E689" s="4" t="s">
        <v>945</v>
      </c>
      <c r="F689" s="4" t="s">
        <v>312</v>
      </c>
      <c r="G689" s="4" t="s">
        <v>313</v>
      </c>
      <c r="H689" s="4" t="s">
        <v>440</v>
      </c>
      <c r="I689" s="10">
        <v>39.96</v>
      </c>
      <c r="J689" s="11"/>
      <c r="K689" s="10">
        <v>77.260000000000005</v>
      </c>
      <c r="L689" s="11"/>
      <c r="M689" s="11"/>
      <c r="N689" s="10">
        <v>69.930000000000007</v>
      </c>
      <c r="O689" s="10">
        <v>79.92</v>
      </c>
      <c r="P689" s="11"/>
      <c r="Q689" s="11"/>
      <c r="R689" s="11"/>
      <c r="S689" s="11"/>
      <c r="T689" s="11"/>
      <c r="U689" s="139">
        <f t="shared" si="50"/>
        <v>267.07</v>
      </c>
      <c r="V689" s="38"/>
      <c r="W689" s="127" t="str">
        <f t="shared" si="51"/>
        <v>410101505921</v>
      </c>
      <c r="X689" s="132">
        <f>VLOOKUP(W689,Factors!$F$4:$H$6200,3,FALSE)</f>
        <v>0.11529999999999996</v>
      </c>
      <c r="Y689" s="127" t="str">
        <f>VLOOKUP(W689,Factors!$F$4:$H$6200,2,FALSE)</f>
        <v>Customers-all</v>
      </c>
      <c r="Z689" s="129">
        <f t="shared" si="52"/>
        <v>30.793170999999987</v>
      </c>
      <c r="AA689" s="129">
        <f t="shared" si="53"/>
        <v>236.27682900000002</v>
      </c>
      <c r="AB689" s="129">
        <f t="shared" si="54"/>
        <v>267.07</v>
      </c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</row>
    <row r="690" spans="1:62" s="126" customFormat="1" ht="15.75" thickBot="1" x14ac:dyDescent="0.3">
      <c r="A690" s="141" t="s">
        <v>943</v>
      </c>
      <c r="B690" s="4" t="s">
        <v>1072</v>
      </c>
      <c r="C690" s="4" t="s">
        <v>1073</v>
      </c>
      <c r="D690" s="4" t="s">
        <v>944</v>
      </c>
      <c r="E690" s="4" t="s">
        <v>945</v>
      </c>
      <c r="F690" s="4" t="s">
        <v>84</v>
      </c>
      <c r="G690" s="4" t="s">
        <v>85</v>
      </c>
      <c r="H690" s="4" t="s">
        <v>440</v>
      </c>
      <c r="I690" s="8">
        <v>31.5</v>
      </c>
      <c r="J690" s="8">
        <v>145.9</v>
      </c>
      <c r="K690" s="8">
        <v>9.75</v>
      </c>
      <c r="L690" s="8">
        <v>53</v>
      </c>
      <c r="M690" s="7"/>
      <c r="N690" s="8">
        <v>109</v>
      </c>
      <c r="O690" s="7"/>
      <c r="P690" s="7"/>
      <c r="Q690" s="7"/>
      <c r="R690" s="7"/>
      <c r="S690" s="7"/>
      <c r="T690" s="7"/>
      <c r="U690" s="139">
        <f t="shared" si="50"/>
        <v>349.15</v>
      </c>
      <c r="V690" s="38"/>
      <c r="W690" s="127" t="str">
        <f t="shared" si="51"/>
        <v>410101505921</v>
      </c>
      <c r="X690" s="132">
        <f>VLOOKUP(W690,Factors!$F$4:$H$6200,3,FALSE)</f>
        <v>0.11529999999999996</v>
      </c>
      <c r="Y690" s="127" t="str">
        <f>VLOOKUP(W690,Factors!$F$4:$H$6200,2,FALSE)</f>
        <v>Customers-all</v>
      </c>
      <c r="Z690" s="129">
        <f t="shared" si="52"/>
        <v>40.256994999999982</v>
      </c>
      <c r="AA690" s="129">
        <f t="shared" si="53"/>
        <v>308.89300500000002</v>
      </c>
      <c r="AB690" s="129">
        <f t="shared" si="54"/>
        <v>349.15</v>
      </c>
      <c r="AC690" s="134"/>
      <c r="AD690" s="134"/>
      <c r="AE690" s="134"/>
      <c r="AF690" s="134"/>
      <c r="AG690" s="134"/>
      <c r="AH690" s="134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  <c r="BA690" s="134"/>
      <c r="BB690" s="134"/>
      <c r="BC690" s="134"/>
      <c r="BD690" s="134"/>
      <c r="BE690" s="134"/>
      <c r="BF690" s="134"/>
      <c r="BG690" s="134"/>
      <c r="BH690" s="134"/>
      <c r="BI690" s="134"/>
      <c r="BJ690" s="134"/>
    </row>
    <row r="691" spans="1:62" s="126" customFormat="1" ht="15.75" thickBot="1" x14ac:dyDescent="0.3">
      <c r="A691" s="141" t="s">
        <v>943</v>
      </c>
      <c r="B691" s="4" t="s">
        <v>1072</v>
      </c>
      <c r="C691" s="4" t="s">
        <v>1073</v>
      </c>
      <c r="D691" s="4" t="s">
        <v>944</v>
      </c>
      <c r="E691" s="4" t="s">
        <v>945</v>
      </c>
      <c r="F691" s="4" t="s">
        <v>86</v>
      </c>
      <c r="G691" s="4" t="s">
        <v>87</v>
      </c>
      <c r="H691" s="4" t="s">
        <v>440</v>
      </c>
      <c r="I691" s="11"/>
      <c r="J691" s="11"/>
      <c r="K691" s="11"/>
      <c r="L691" s="11"/>
      <c r="M691" s="11"/>
      <c r="N691" s="10">
        <v>343.6</v>
      </c>
      <c r="O691" s="11"/>
      <c r="P691" s="11"/>
      <c r="Q691" s="11"/>
      <c r="R691" s="11"/>
      <c r="S691" s="11"/>
      <c r="T691" s="11"/>
      <c r="U691" s="139">
        <f t="shared" si="50"/>
        <v>343.6</v>
      </c>
      <c r="V691" s="38"/>
      <c r="W691" s="127" t="str">
        <f t="shared" si="51"/>
        <v>410101505921</v>
      </c>
      <c r="X691" s="132">
        <f>VLOOKUP(W691,Factors!$F$4:$H$6200,3,FALSE)</f>
        <v>0.11529999999999996</v>
      </c>
      <c r="Y691" s="127" t="str">
        <f>VLOOKUP(W691,Factors!$F$4:$H$6200,2,FALSE)</f>
        <v>Customers-all</v>
      </c>
      <c r="Z691" s="129">
        <f t="shared" si="52"/>
        <v>39.617079999999987</v>
      </c>
      <c r="AA691" s="129">
        <f t="shared" si="53"/>
        <v>303.98292000000004</v>
      </c>
      <c r="AB691" s="129">
        <f t="shared" si="54"/>
        <v>343.6</v>
      </c>
      <c r="AC691" s="134"/>
      <c r="AD691" s="134"/>
      <c r="AE691" s="134"/>
      <c r="AF691" s="134"/>
      <c r="AG691" s="134"/>
      <c r="AH691" s="134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  <c r="BA691" s="134"/>
      <c r="BB691" s="134"/>
      <c r="BC691" s="134"/>
      <c r="BD691" s="134"/>
      <c r="BE691" s="134"/>
      <c r="BF691" s="134"/>
      <c r="BG691" s="134"/>
      <c r="BH691" s="134"/>
      <c r="BI691" s="134"/>
      <c r="BJ691" s="134"/>
    </row>
    <row r="692" spans="1:62" s="126" customFormat="1" ht="15.75" thickBot="1" x14ac:dyDescent="0.3">
      <c r="A692" s="141" t="s">
        <v>943</v>
      </c>
      <c r="B692" s="4" t="s">
        <v>1072</v>
      </c>
      <c r="C692" s="4" t="s">
        <v>1073</v>
      </c>
      <c r="D692" s="4" t="s">
        <v>944</v>
      </c>
      <c r="E692" s="4" t="s">
        <v>945</v>
      </c>
      <c r="F692" s="4" t="s">
        <v>192</v>
      </c>
      <c r="G692" s="4" t="s">
        <v>193</v>
      </c>
      <c r="H692" s="4" t="s">
        <v>440</v>
      </c>
      <c r="I692" s="8">
        <v>-5942.52</v>
      </c>
      <c r="J692" s="8">
        <v>-6292.08</v>
      </c>
      <c r="K692" s="8">
        <v>-2053.67</v>
      </c>
      <c r="L692" s="8">
        <v>-7692.08</v>
      </c>
      <c r="M692" s="8">
        <v>-13198.92</v>
      </c>
      <c r="N692" s="8">
        <v>-21042.5</v>
      </c>
      <c r="O692" s="8">
        <v>-29503.8</v>
      </c>
      <c r="P692" s="8">
        <v>-17897.2</v>
      </c>
      <c r="Q692" s="8">
        <v>-11562.3</v>
      </c>
      <c r="R692" s="8">
        <v>-8948.6</v>
      </c>
      <c r="S692" s="13">
        <v>0</v>
      </c>
      <c r="T692" s="7"/>
      <c r="U692" s="139">
        <f t="shared" si="50"/>
        <v>-124133.67</v>
      </c>
      <c r="V692" s="38"/>
      <c r="W692" s="127" t="str">
        <f t="shared" si="51"/>
        <v>410101505921</v>
      </c>
      <c r="X692" s="132">
        <f>VLOOKUP(W692,Factors!$F$4:$H$6200,3,FALSE)</f>
        <v>0.11529999999999996</v>
      </c>
      <c r="Y692" s="127" t="str">
        <f>VLOOKUP(W692,Factors!$F$4:$H$6200,2,FALSE)</f>
        <v>Customers-all</v>
      </c>
      <c r="Z692" s="129">
        <f t="shared" si="52"/>
        <v>-14312.612150999994</v>
      </c>
      <c r="AA692" s="129">
        <f t="shared" si="53"/>
        <v>-109821.057849</v>
      </c>
      <c r="AB692" s="129">
        <f t="shared" si="54"/>
        <v>-124133.67</v>
      </c>
      <c r="AC692" s="134"/>
      <c r="AD692" s="134"/>
      <c r="AE692" s="134"/>
      <c r="AF692" s="134"/>
      <c r="AG692" s="134"/>
      <c r="AH692" s="134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  <c r="BA692" s="134"/>
      <c r="BB692" s="134"/>
      <c r="BC692" s="134"/>
      <c r="BD692" s="134"/>
      <c r="BE692" s="134"/>
      <c r="BF692" s="134"/>
      <c r="BG692" s="134"/>
      <c r="BH692" s="134"/>
      <c r="BI692" s="134"/>
      <c r="BJ692" s="134"/>
    </row>
    <row r="693" spans="1:62" s="126" customFormat="1" ht="15.75" thickBot="1" x14ac:dyDescent="0.3">
      <c r="A693" s="141" t="s">
        <v>943</v>
      </c>
      <c r="B693" s="4" t="s">
        <v>1072</v>
      </c>
      <c r="C693" s="4" t="s">
        <v>1073</v>
      </c>
      <c r="D693" s="4" t="s">
        <v>1085</v>
      </c>
      <c r="E693" s="4" t="s">
        <v>1086</v>
      </c>
      <c r="F693" s="4" t="s">
        <v>312</v>
      </c>
      <c r="G693" s="4" t="s">
        <v>313</v>
      </c>
      <c r="H693" s="4" t="s">
        <v>1087</v>
      </c>
      <c r="I693" s="10">
        <v>1705</v>
      </c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39">
        <f t="shared" si="50"/>
        <v>1705</v>
      </c>
      <c r="V693" s="38"/>
      <c r="W693" s="127" t="str">
        <f t="shared" si="51"/>
        <v>410104750921</v>
      </c>
      <c r="X693" s="132">
        <f>VLOOKUP(W693,Factors!$F$4:$H$6200,3,FALSE)</f>
        <v>0.10960000000000003</v>
      </c>
      <c r="Y693" s="127" t="str">
        <f>VLOOKUP(W693,Factors!$F$4:$H$6200,2,FALSE)</f>
        <v>3-factor</v>
      </c>
      <c r="Z693" s="129">
        <f t="shared" si="52"/>
        <v>186.86800000000005</v>
      </c>
      <c r="AA693" s="129">
        <f t="shared" si="53"/>
        <v>1518.1320000000001</v>
      </c>
      <c r="AB693" s="129">
        <f t="shared" si="54"/>
        <v>1705</v>
      </c>
      <c r="AC693" s="134"/>
      <c r="AD693" s="134"/>
      <c r="AE693" s="134"/>
      <c r="AF693" s="134"/>
      <c r="AG693" s="134"/>
      <c r="AH693" s="134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  <c r="BA693" s="134"/>
      <c r="BB693" s="134"/>
      <c r="BC693" s="134"/>
      <c r="BD693" s="134"/>
      <c r="BE693" s="134"/>
      <c r="BF693" s="134"/>
      <c r="BG693" s="134"/>
      <c r="BH693" s="134"/>
      <c r="BI693" s="134"/>
      <c r="BJ693" s="134"/>
    </row>
    <row r="694" spans="1:62" s="126" customFormat="1" ht="15.75" thickBot="1" x14ac:dyDescent="0.3">
      <c r="A694" s="141" t="s">
        <v>943</v>
      </c>
      <c r="B694" s="4" t="s">
        <v>1072</v>
      </c>
      <c r="C694" s="4" t="s">
        <v>1073</v>
      </c>
      <c r="D694" s="4" t="s">
        <v>1074</v>
      </c>
      <c r="E694" s="4" t="s">
        <v>1075</v>
      </c>
      <c r="F694" s="4" t="s">
        <v>110</v>
      </c>
      <c r="G694" s="4" t="s">
        <v>111</v>
      </c>
      <c r="H694" s="4" t="s">
        <v>1076</v>
      </c>
      <c r="I694" s="10">
        <v>416.67</v>
      </c>
      <c r="J694" s="10">
        <v>416.67</v>
      </c>
      <c r="K694" s="10">
        <v>416.67</v>
      </c>
      <c r="L694" s="10">
        <v>416.67</v>
      </c>
      <c r="M694" s="10">
        <v>416.67</v>
      </c>
      <c r="N694" s="10">
        <v>2083.33</v>
      </c>
      <c r="O694" s="10">
        <v>1250</v>
      </c>
      <c r="P694" s="10">
        <v>1250</v>
      </c>
      <c r="Q694" s="10">
        <v>1250</v>
      </c>
      <c r="R694" s="10">
        <v>1250</v>
      </c>
      <c r="S694" s="10">
        <v>1250</v>
      </c>
      <c r="T694" s="10">
        <v>833.33</v>
      </c>
      <c r="U694" s="139">
        <f t="shared" si="50"/>
        <v>11250.01</v>
      </c>
      <c r="V694" s="38"/>
      <c r="W694" s="127" t="str">
        <f t="shared" si="51"/>
        <v>410104760921</v>
      </c>
      <c r="X694" s="132">
        <f>VLOOKUP(W694,Factors!$F$4:$H$6200,3,FALSE)</f>
        <v>0.11529999999999996</v>
      </c>
      <c r="Y694" s="127" t="str">
        <f>VLOOKUP(W694,Factors!$F$4:$H$6200,2,FALSE)</f>
        <v>customers-all</v>
      </c>
      <c r="Z694" s="129">
        <f t="shared" si="52"/>
        <v>1297.1261529999995</v>
      </c>
      <c r="AA694" s="129">
        <f t="shared" si="53"/>
        <v>9952.883847000001</v>
      </c>
      <c r="AB694" s="129">
        <f t="shared" si="54"/>
        <v>11250.01</v>
      </c>
      <c r="AC694" s="134"/>
      <c r="AD694" s="134"/>
      <c r="AE694" s="134"/>
      <c r="AF694" s="134"/>
      <c r="AG694" s="134"/>
      <c r="AH694" s="134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  <c r="BA694" s="134"/>
      <c r="BB694" s="134"/>
      <c r="BC694" s="134"/>
      <c r="BD694" s="134"/>
      <c r="BE694" s="134"/>
      <c r="BF694" s="134"/>
      <c r="BG694" s="134"/>
      <c r="BH694" s="134"/>
      <c r="BI694" s="134"/>
      <c r="BJ694" s="134"/>
    </row>
    <row r="695" spans="1:62" s="126" customFormat="1" ht="15.75" thickBot="1" x14ac:dyDescent="0.3">
      <c r="A695" s="141" t="s">
        <v>943</v>
      </c>
      <c r="B695" s="4" t="s">
        <v>1072</v>
      </c>
      <c r="C695" s="4" t="s">
        <v>1073</v>
      </c>
      <c r="D695" s="4" t="s">
        <v>1074</v>
      </c>
      <c r="E695" s="4" t="s">
        <v>1075</v>
      </c>
      <c r="F695" s="4" t="s">
        <v>112</v>
      </c>
      <c r="G695" s="4" t="s">
        <v>113</v>
      </c>
      <c r="H695" s="4" t="s">
        <v>1076</v>
      </c>
      <c r="I695" s="8">
        <v>9409.39</v>
      </c>
      <c r="J695" s="8">
        <v>8060.38</v>
      </c>
      <c r="K695" s="8">
        <v>8060.34</v>
      </c>
      <c r="L695" s="8">
        <v>8723.93</v>
      </c>
      <c r="M695" s="8">
        <v>9652.8799999999992</v>
      </c>
      <c r="N695" s="8">
        <v>11256.38</v>
      </c>
      <c r="O695" s="8">
        <v>11293.92</v>
      </c>
      <c r="P695" s="8">
        <v>12190.42</v>
      </c>
      <c r="Q695" s="8">
        <v>11669.85</v>
      </c>
      <c r="R695" s="8">
        <v>12683.26</v>
      </c>
      <c r="S695" s="8">
        <v>13262.32</v>
      </c>
      <c r="T695" s="8">
        <v>13262.36</v>
      </c>
      <c r="U695" s="139">
        <f t="shared" si="50"/>
        <v>129525.43000000001</v>
      </c>
      <c r="V695" s="38"/>
      <c r="W695" s="127" t="str">
        <f t="shared" si="51"/>
        <v>410104760921</v>
      </c>
      <c r="X695" s="132">
        <f>VLOOKUP(W695,Factors!$F$4:$H$6200,3,FALSE)</f>
        <v>0.11529999999999996</v>
      </c>
      <c r="Y695" s="127" t="str">
        <f>VLOOKUP(W695,Factors!$F$4:$H$6200,2,FALSE)</f>
        <v>customers-all</v>
      </c>
      <c r="Z695" s="129">
        <f t="shared" si="52"/>
        <v>14934.282078999995</v>
      </c>
      <c r="AA695" s="129">
        <f t="shared" si="53"/>
        <v>114591.14792100001</v>
      </c>
      <c r="AB695" s="129">
        <f t="shared" si="54"/>
        <v>129525.43000000001</v>
      </c>
      <c r="AC695" s="134"/>
      <c r="AD695" s="134"/>
      <c r="AE695" s="134"/>
      <c r="AF695" s="134"/>
      <c r="AG695" s="134"/>
      <c r="AH695" s="134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  <c r="BA695" s="134"/>
      <c r="BB695" s="134"/>
      <c r="BC695" s="134"/>
      <c r="BD695" s="134"/>
      <c r="BE695" s="134"/>
      <c r="BF695" s="134"/>
      <c r="BG695" s="134"/>
      <c r="BH695" s="134"/>
      <c r="BI695" s="134"/>
      <c r="BJ695" s="134"/>
    </row>
    <row r="696" spans="1:62" s="126" customFormat="1" ht="15.75" thickBot="1" x14ac:dyDescent="0.3">
      <c r="A696" s="141" t="s">
        <v>943</v>
      </c>
      <c r="B696" s="4" t="s">
        <v>1072</v>
      </c>
      <c r="C696" s="4" t="s">
        <v>1073</v>
      </c>
      <c r="D696" s="4" t="s">
        <v>1074</v>
      </c>
      <c r="E696" s="4" t="s">
        <v>1075</v>
      </c>
      <c r="F696" s="4" t="s">
        <v>128</v>
      </c>
      <c r="G696" s="4" t="s">
        <v>129</v>
      </c>
      <c r="H696" s="4" t="s">
        <v>1076</v>
      </c>
      <c r="I696" s="7"/>
      <c r="J696" s="7"/>
      <c r="K696" s="7"/>
      <c r="L696" s="7"/>
      <c r="M696" s="7"/>
      <c r="N696" s="7"/>
      <c r="O696" s="7"/>
      <c r="P696" s="8">
        <v>7519</v>
      </c>
      <c r="Q696" s="7"/>
      <c r="R696" s="7"/>
      <c r="S696" s="7"/>
      <c r="T696" s="7"/>
      <c r="U696" s="139">
        <f t="shared" si="50"/>
        <v>7519</v>
      </c>
      <c r="V696" s="38"/>
      <c r="W696" s="127" t="str">
        <f t="shared" si="51"/>
        <v>410104760921</v>
      </c>
      <c r="X696" s="132">
        <f>VLOOKUP(W696,Factors!$F$4:$H$6200,3,FALSE)</f>
        <v>0.11529999999999996</v>
      </c>
      <c r="Y696" s="127" t="str">
        <f>VLOOKUP(W696,Factors!$F$4:$H$6200,2,FALSE)</f>
        <v>customers-all</v>
      </c>
      <c r="Z696" s="129">
        <f t="shared" si="52"/>
        <v>866.94069999999965</v>
      </c>
      <c r="AA696" s="129">
        <f t="shared" si="53"/>
        <v>6652.0593000000008</v>
      </c>
      <c r="AB696" s="129">
        <f t="shared" si="54"/>
        <v>7519</v>
      </c>
      <c r="AC696" s="134"/>
      <c r="AD696" s="134"/>
      <c r="AE696" s="134"/>
      <c r="AF696" s="134"/>
      <c r="AG696" s="134"/>
      <c r="AH696" s="134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  <c r="BA696" s="134"/>
      <c r="BB696" s="134"/>
      <c r="BC696" s="134"/>
      <c r="BD696" s="134"/>
      <c r="BE696" s="134"/>
      <c r="BF696" s="134"/>
      <c r="BG696" s="134"/>
      <c r="BH696" s="134"/>
      <c r="BI696" s="134"/>
      <c r="BJ696" s="134"/>
    </row>
    <row r="697" spans="1:62" s="126" customFormat="1" ht="15.75" thickBot="1" x14ac:dyDescent="0.3">
      <c r="A697" s="141" t="s">
        <v>943</v>
      </c>
      <c r="B697" s="4" t="s">
        <v>1072</v>
      </c>
      <c r="C697" s="4" t="s">
        <v>1073</v>
      </c>
      <c r="D697" s="4" t="s">
        <v>1074</v>
      </c>
      <c r="E697" s="4" t="s">
        <v>1075</v>
      </c>
      <c r="F697" s="4" t="s">
        <v>98</v>
      </c>
      <c r="G697" s="4" t="s">
        <v>99</v>
      </c>
      <c r="H697" s="4" t="s">
        <v>1076</v>
      </c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0">
        <v>103.26</v>
      </c>
      <c r="U697" s="139">
        <f t="shared" si="50"/>
        <v>103.26</v>
      </c>
      <c r="V697" s="38"/>
      <c r="W697" s="127" t="str">
        <f t="shared" si="51"/>
        <v>410104760921</v>
      </c>
      <c r="X697" s="132">
        <f>VLOOKUP(W697,Factors!$F$4:$H$6200,3,FALSE)</f>
        <v>0.11529999999999996</v>
      </c>
      <c r="Y697" s="127" t="str">
        <f>VLOOKUP(W697,Factors!$F$4:$H$6200,2,FALSE)</f>
        <v>customers-all</v>
      </c>
      <c r="Z697" s="129">
        <f t="shared" si="52"/>
        <v>11.905877999999996</v>
      </c>
      <c r="AA697" s="129">
        <f t="shared" si="53"/>
        <v>91.354122000000004</v>
      </c>
      <c r="AB697" s="129">
        <f t="shared" si="54"/>
        <v>103.26</v>
      </c>
      <c r="AC697" s="134"/>
      <c r="AD697" s="134"/>
      <c r="AE697" s="134"/>
      <c r="AF697" s="134"/>
      <c r="AG697" s="134"/>
      <c r="AH697" s="134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  <c r="BA697" s="134"/>
      <c r="BB697" s="134"/>
      <c r="BC697" s="134"/>
      <c r="BD697" s="134"/>
      <c r="BE697" s="134"/>
      <c r="BF697" s="134"/>
      <c r="BG697" s="134"/>
      <c r="BH697" s="134"/>
      <c r="BI697" s="134"/>
      <c r="BJ697" s="134"/>
    </row>
    <row r="698" spans="1:62" s="126" customFormat="1" ht="15.75" thickBot="1" x14ac:dyDescent="0.3">
      <c r="A698" s="141" t="s">
        <v>943</v>
      </c>
      <c r="B698" s="4" t="s">
        <v>1072</v>
      </c>
      <c r="C698" s="4" t="s">
        <v>1073</v>
      </c>
      <c r="D698" s="4" t="s">
        <v>1074</v>
      </c>
      <c r="E698" s="4" t="s">
        <v>1075</v>
      </c>
      <c r="F698" s="4" t="s">
        <v>102</v>
      </c>
      <c r="G698" s="4" t="s">
        <v>103</v>
      </c>
      <c r="H698" s="4" t="s">
        <v>1076</v>
      </c>
      <c r="I698" s="7"/>
      <c r="J698" s="8">
        <v>314.52</v>
      </c>
      <c r="K698" s="8">
        <v>80.59</v>
      </c>
      <c r="L698" s="7"/>
      <c r="M698" s="8">
        <v>86.49</v>
      </c>
      <c r="N698" s="7"/>
      <c r="O698" s="7"/>
      <c r="P698" s="7"/>
      <c r="Q698" s="7"/>
      <c r="R698" s="7"/>
      <c r="S698" s="7"/>
      <c r="T698" s="7"/>
      <c r="U698" s="139">
        <f t="shared" si="50"/>
        <v>481.6</v>
      </c>
      <c r="V698" s="38"/>
      <c r="W698" s="127" t="str">
        <f t="shared" si="51"/>
        <v>410104760921</v>
      </c>
      <c r="X698" s="132">
        <f>VLOOKUP(W698,Factors!$F$4:$H$6200,3,FALSE)</f>
        <v>0.11529999999999996</v>
      </c>
      <c r="Y698" s="127" t="str">
        <f>VLOOKUP(W698,Factors!$F$4:$H$6200,2,FALSE)</f>
        <v>customers-all</v>
      </c>
      <c r="Z698" s="129">
        <f t="shared" si="52"/>
        <v>55.528479999999981</v>
      </c>
      <c r="AA698" s="129">
        <f t="shared" si="53"/>
        <v>426.07152000000002</v>
      </c>
      <c r="AB698" s="129">
        <f t="shared" si="54"/>
        <v>481.6</v>
      </c>
      <c r="AC698" s="134"/>
      <c r="AD698" s="134"/>
      <c r="AE698" s="134"/>
      <c r="AF698" s="134"/>
      <c r="AG698" s="134"/>
      <c r="AH698" s="134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  <c r="BA698" s="134"/>
      <c r="BB698" s="134"/>
      <c r="BC698" s="134"/>
      <c r="BD698" s="134"/>
      <c r="BE698" s="134"/>
      <c r="BF698" s="134"/>
      <c r="BG698" s="134"/>
      <c r="BH698" s="134"/>
      <c r="BI698" s="134"/>
      <c r="BJ698" s="134"/>
    </row>
    <row r="699" spans="1:62" s="126" customFormat="1" ht="15.75" thickBot="1" x14ac:dyDescent="0.3">
      <c r="A699" s="141" t="s">
        <v>943</v>
      </c>
      <c r="B699" s="4" t="s">
        <v>1072</v>
      </c>
      <c r="C699" s="4" t="s">
        <v>1073</v>
      </c>
      <c r="D699" s="4" t="s">
        <v>1074</v>
      </c>
      <c r="E699" s="4" t="s">
        <v>1075</v>
      </c>
      <c r="F699" s="4" t="s">
        <v>312</v>
      </c>
      <c r="G699" s="4" t="s">
        <v>313</v>
      </c>
      <c r="H699" s="4" t="s">
        <v>1076</v>
      </c>
      <c r="I699" s="11"/>
      <c r="J699" s="11"/>
      <c r="K699" s="11"/>
      <c r="L699" s="11"/>
      <c r="M699" s="11"/>
      <c r="N699" s="11"/>
      <c r="O699" s="11"/>
      <c r="P699" s="11"/>
      <c r="Q699" s="11"/>
      <c r="R699" s="10">
        <v>1092</v>
      </c>
      <c r="S699" s="10">
        <v>1092</v>
      </c>
      <c r="T699" s="10">
        <v>1092</v>
      </c>
      <c r="U699" s="139">
        <f t="shared" si="50"/>
        <v>3276</v>
      </c>
      <c r="V699" s="38"/>
      <c r="W699" s="127" t="str">
        <f t="shared" si="51"/>
        <v>410104760921</v>
      </c>
      <c r="X699" s="132">
        <f>VLOOKUP(W699,Factors!$F$4:$H$6200,3,FALSE)</f>
        <v>0.11529999999999996</v>
      </c>
      <c r="Y699" s="127" t="str">
        <f>VLOOKUP(W699,Factors!$F$4:$H$6200,2,FALSE)</f>
        <v>customers-all</v>
      </c>
      <c r="Z699" s="129">
        <f t="shared" si="52"/>
        <v>377.72279999999984</v>
      </c>
      <c r="AA699" s="129">
        <f t="shared" si="53"/>
        <v>2898.2772</v>
      </c>
      <c r="AB699" s="129">
        <f t="shared" si="54"/>
        <v>3276</v>
      </c>
      <c r="AC699" s="134"/>
      <c r="AD699" s="134"/>
      <c r="AE699" s="134"/>
      <c r="AF699" s="134"/>
      <c r="AG699" s="134"/>
      <c r="AH699" s="134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  <c r="BA699" s="134"/>
      <c r="BB699" s="134"/>
      <c r="BC699" s="134"/>
      <c r="BD699" s="134"/>
      <c r="BE699" s="134"/>
      <c r="BF699" s="134"/>
      <c r="BG699" s="134"/>
      <c r="BH699" s="134"/>
      <c r="BI699" s="134"/>
      <c r="BJ699" s="134"/>
    </row>
    <row r="700" spans="1:62" s="126" customFormat="1" ht="15.75" thickBot="1" x14ac:dyDescent="0.3">
      <c r="A700" s="141" t="s">
        <v>943</v>
      </c>
      <c r="B700" s="4" t="s">
        <v>1072</v>
      </c>
      <c r="C700" s="4" t="s">
        <v>1073</v>
      </c>
      <c r="D700" s="4" t="s">
        <v>1074</v>
      </c>
      <c r="E700" s="4" t="s">
        <v>1075</v>
      </c>
      <c r="F700" s="4" t="s">
        <v>84</v>
      </c>
      <c r="G700" s="4" t="s">
        <v>85</v>
      </c>
      <c r="H700" s="4" t="s">
        <v>1076</v>
      </c>
      <c r="I700" s="7"/>
      <c r="J700" s="7"/>
      <c r="K700" s="7"/>
      <c r="L700" s="7"/>
      <c r="M700" s="8">
        <v>190.22</v>
      </c>
      <c r="N700" s="7"/>
      <c r="O700" s="7"/>
      <c r="P700" s="7"/>
      <c r="Q700" s="7"/>
      <c r="R700" s="7"/>
      <c r="S700" s="7"/>
      <c r="T700" s="7"/>
      <c r="U700" s="139">
        <f t="shared" si="50"/>
        <v>190.22</v>
      </c>
      <c r="V700" s="38"/>
      <c r="W700" s="127" t="str">
        <f t="shared" si="51"/>
        <v>410104760921</v>
      </c>
      <c r="X700" s="132">
        <f>VLOOKUP(W700,Factors!$F$4:$H$6200,3,FALSE)</f>
        <v>0.11529999999999996</v>
      </c>
      <c r="Y700" s="127" t="str">
        <f>VLOOKUP(W700,Factors!$F$4:$H$6200,2,FALSE)</f>
        <v>customers-all</v>
      </c>
      <c r="Z700" s="129">
        <f t="shared" si="52"/>
        <v>21.932365999999991</v>
      </c>
      <c r="AA700" s="129">
        <f t="shared" si="53"/>
        <v>168.287634</v>
      </c>
      <c r="AB700" s="129">
        <f t="shared" si="54"/>
        <v>190.22</v>
      </c>
      <c r="AC700" s="134"/>
      <c r="AD700" s="134"/>
      <c r="AE700" s="134"/>
      <c r="AF700" s="134"/>
      <c r="AG700" s="134"/>
      <c r="AH700" s="134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  <c r="BA700" s="134"/>
      <c r="BB700" s="134"/>
      <c r="BC700" s="134"/>
      <c r="BD700" s="134"/>
      <c r="BE700" s="134"/>
      <c r="BF700" s="134"/>
      <c r="BG700" s="134"/>
      <c r="BH700" s="134"/>
      <c r="BI700" s="134"/>
      <c r="BJ700" s="134"/>
    </row>
    <row r="701" spans="1:62" s="126" customFormat="1" ht="15.75" thickBot="1" x14ac:dyDescent="0.3">
      <c r="A701" s="141" t="s">
        <v>943</v>
      </c>
      <c r="B701" s="4" t="s">
        <v>1072</v>
      </c>
      <c r="C701" s="4" t="s">
        <v>1073</v>
      </c>
      <c r="D701" s="4" t="s">
        <v>1074</v>
      </c>
      <c r="E701" s="4" t="s">
        <v>1075</v>
      </c>
      <c r="F701" s="4" t="s">
        <v>86</v>
      </c>
      <c r="G701" s="4" t="s">
        <v>87</v>
      </c>
      <c r="H701" s="4" t="s">
        <v>1076</v>
      </c>
      <c r="I701" s="11"/>
      <c r="J701" s="11"/>
      <c r="K701" s="11"/>
      <c r="L701" s="11"/>
      <c r="M701" s="10">
        <v>614.9</v>
      </c>
      <c r="N701" s="11"/>
      <c r="O701" s="11"/>
      <c r="P701" s="11"/>
      <c r="Q701" s="11"/>
      <c r="R701" s="11"/>
      <c r="S701" s="11"/>
      <c r="T701" s="11"/>
      <c r="U701" s="139">
        <f t="shared" si="50"/>
        <v>614.9</v>
      </c>
      <c r="V701" s="38"/>
      <c r="W701" s="127" t="str">
        <f t="shared" si="51"/>
        <v>410104760921</v>
      </c>
      <c r="X701" s="132">
        <f>VLOOKUP(W701,Factors!$F$4:$H$6200,3,FALSE)</f>
        <v>0.11529999999999996</v>
      </c>
      <c r="Y701" s="127" t="str">
        <f>VLOOKUP(W701,Factors!$F$4:$H$6200,2,FALSE)</f>
        <v>customers-all</v>
      </c>
      <c r="Z701" s="129">
        <f t="shared" si="52"/>
        <v>70.897969999999972</v>
      </c>
      <c r="AA701" s="129">
        <f t="shared" si="53"/>
        <v>544.00202999999999</v>
      </c>
      <c r="AB701" s="129">
        <f t="shared" si="54"/>
        <v>614.9</v>
      </c>
      <c r="AC701" s="134"/>
      <c r="AD701" s="134"/>
      <c r="AE701" s="134"/>
      <c r="AF701" s="134"/>
      <c r="AG701" s="134"/>
      <c r="AH701" s="134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  <c r="BA701" s="134"/>
      <c r="BB701" s="134"/>
      <c r="BC701" s="134"/>
      <c r="BD701" s="134"/>
      <c r="BE701" s="134"/>
      <c r="BF701" s="134"/>
      <c r="BG701" s="134"/>
      <c r="BH701" s="134"/>
      <c r="BI701" s="134"/>
      <c r="BJ701" s="134"/>
    </row>
    <row r="702" spans="1:62" s="126" customFormat="1" ht="15.75" thickBot="1" x14ac:dyDescent="0.3">
      <c r="A702" s="141" t="s">
        <v>943</v>
      </c>
      <c r="B702" s="4" t="s">
        <v>1072</v>
      </c>
      <c r="C702" s="4" t="s">
        <v>1073</v>
      </c>
      <c r="D702" s="4" t="s">
        <v>1074</v>
      </c>
      <c r="E702" s="4" t="s">
        <v>1075</v>
      </c>
      <c r="F702" s="4" t="s">
        <v>192</v>
      </c>
      <c r="G702" s="4" t="s">
        <v>193</v>
      </c>
      <c r="H702" s="4" t="s">
        <v>1076</v>
      </c>
      <c r="I702" s="8">
        <v>-1139.1500000000001</v>
      </c>
      <c r="J702" s="8">
        <v>-5695.74</v>
      </c>
      <c r="K702" s="8">
        <v>-4990.54</v>
      </c>
      <c r="L702" s="8">
        <v>-2061.6999999999998</v>
      </c>
      <c r="M702" s="8">
        <v>-8843.6299999999992</v>
      </c>
      <c r="N702" s="8">
        <v>-7967.12</v>
      </c>
      <c r="O702" s="8">
        <v>-13213.76</v>
      </c>
      <c r="P702" s="8">
        <v>-21952.46</v>
      </c>
      <c r="Q702" s="8">
        <v>-20596.87</v>
      </c>
      <c r="R702" s="8">
        <v>-10660.62</v>
      </c>
      <c r="S702" s="8">
        <v>-11817.34</v>
      </c>
      <c r="T702" s="8">
        <v>-14456.63</v>
      </c>
      <c r="U702" s="139">
        <f t="shared" si="50"/>
        <v>-123395.56</v>
      </c>
      <c r="V702" s="38"/>
      <c r="W702" s="127" t="str">
        <f t="shared" si="51"/>
        <v>410104760921</v>
      </c>
      <c r="X702" s="132">
        <f>VLOOKUP(W702,Factors!$F$4:$H$6200,3,FALSE)</f>
        <v>0.11529999999999996</v>
      </c>
      <c r="Y702" s="127" t="str">
        <f>VLOOKUP(W702,Factors!$F$4:$H$6200,2,FALSE)</f>
        <v>customers-all</v>
      </c>
      <c r="Z702" s="129">
        <f t="shared" si="52"/>
        <v>-14227.508067999994</v>
      </c>
      <c r="AA702" s="129">
        <f t="shared" si="53"/>
        <v>-109168.051932</v>
      </c>
      <c r="AB702" s="129">
        <f t="shared" si="54"/>
        <v>-123395.56</v>
      </c>
      <c r="AC702" s="134"/>
      <c r="AD702" s="134"/>
      <c r="AE702" s="134"/>
      <c r="AF702" s="134"/>
      <c r="AG702" s="134"/>
      <c r="AH702" s="134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  <c r="BA702" s="134"/>
      <c r="BB702" s="134"/>
      <c r="BC702" s="134"/>
      <c r="BD702" s="134"/>
      <c r="BE702" s="134"/>
      <c r="BF702" s="134"/>
      <c r="BG702" s="134"/>
      <c r="BH702" s="134"/>
      <c r="BI702" s="134"/>
      <c r="BJ702" s="134"/>
    </row>
    <row r="703" spans="1:62" s="126" customFormat="1" ht="15.75" thickBot="1" x14ac:dyDescent="0.3">
      <c r="A703" s="141" t="s">
        <v>943</v>
      </c>
      <c r="B703" s="4" t="s">
        <v>1077</v>
      </c>
      <c r="C703" s="4" t="s">
        <v>1078</v>
      </c>
      <c r="D703" s="4" t="s">
        <v>944</v>
      </c>
      <c r="E703" s="4" t="s">
        <v>945</v>
      </c>
      <c r="F703" s="4" t="s">
        <v>112</v>
      </c>
      <c r="G703" s="4" t="s">
        <v>113</v>
      </c>
      <c r="H703" s="4" t="s">
        <v>440</v>
      </c>
      <c r="I703" s="8">
        <v>2697.06</v>
      </c>
      <c r="J703" s="8">
        <v>2639.77</v>
      </c>
      <c r="K703" s="8">
        <v>2668.47</v>
      </c>
      <c r="L703" s="8">
        <v>2697.03</v>
      </c>
      <c r="M703" s="8">
        <v>2611.14</v>
      </c>
      <c r="N703" s="8">
        <v>2757.41</v>
      </c>
      <c r="O703" s="8">
        <v>2757.36</v>
      </c>
      <c r="P703" s="8">
        <v>2727.8</v>
      </c>
      <c r="Q703" s="8">
        <v>2757.36</v>
      </c>
      <c r="R703" s="8">
        <v>2786.94</v>
      </c>
      <c r="S703" s="8">
        <v>2727.82</v>
      </c>
      <c r="T703" s="8">
        <v>2780.67</v>
      </c>
      <c r="U703" s="139">
        <f t="shared" si="50"/>
        <v>32608.829999999994</v>
      </c>
      <c r="V703" s="38"/>
      <c r="W703" s="127" t="str">
        <f t="shared" si="51"/>
        <v>410201505921</v>
      </c>
      <c r="X703" s="132">
        <f>VLOOKUP(W703,Factors!$F$4:$H$6200,3,FALSE)</f>
        <v>0.10960000000000003</v>
      </c>
      <c r="Y703" s="127" t="str">
        <f>VLOOKUP(W703,Factors!$F$4:$H$6200,2,FALSE)</f>
        <v>3-factor</v>
      </c>
      <c r="Z703" s="129">
        <f t="shared" si="52"/>
        <v>3573.9277680000005</v>
      </c>
      <c r="AA703" s="129">
        <f t="shared" si="53"/>
        <v>29034.902231999993</v>
      </c>
      <c r="AB703" s="129">
        <f t="shared" si="54"/>
        <v>32608.829999999994</v>
      </c>
      <c r="AC703" s="134"/>
      <c r="AD703" s="134"/>
      <c r="AE703" s="134"/>
      <c r="AF703" s="134"/>
      <c r="AG703" s="134"/>
      <c r="AH703" s="134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  <c r="BA703" s="134"/>
      <c r="BB703" s="134"/>
      <c r="BC703" s="134"/>
      <c r="BD703" s="134"/>
      <c r="BE703" s="134"/>
      <c r="BF703" s="134"/>
      <c r="BG703" s="134"/>
      <c r="BH703" s="134"/>
      <c r="BI703" s="134"/>
      <c r="BJ703" s="134"/>
    </row>
    <row r="704" spans="1:62" s="126" customFormat="1" ht="15.75" thickBot="1" x14ac:dyDescent="0.3">
      <c r="A704" s="141" t="s">
        <v>943</v>
      </c>
      <c r="B704" s="4" t="s">
        <v>1077</v>
      </c>
      <c r="C704" s="4" t="s">
        <v>1078</v>
      </c>
      <c r="D704" s="4" t="s">
        <v>944</v>
      </c>
      <c r="E704" s="4" t="s">
        <v>945</v>
      </c>
      <c r="F704" s="4" t="s">
        <v>128</v>
      </c>
      <c r="G704" s="4" t="s">
        <v>129</v>
      </c>
      <c r="H704" s="4" t="s">
        <v>440</v>
      </c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8">
        <v>570</v>
      </c>
      <c r="T704" s="7"/>
      <c r="U704" s="139">
        <f t="shared" si="50"/>
        <v>570</v>
      </c>
      <c r="V704" s="38"/>
      <c r="W704" s="127" t="str">
        <f t="shared" si="51"/>
        <v>410201505921</v>
      </c>
      <c r="X704" s="132">
        <f>VLOOKUP(W704,Factors!$F$4:$H$6200,3,FALSE)</f>
        <v>0.10960000000000003</v>
      </c>
      <c r="Y704" s="127" t="str">
        <f>VLOOKUP(W704,Factors!$F$4:$H$6200,2,FALSE)</f>
        <v>3-factor</v>
      </c>
      <c r="Z704" s="129">
        <f t="shared" si="52"/>
        <v>62.472000000000016</v>
      </c>
      <c r="AA704" s="129">
        <f t="shared" si="53"/>
        <v>507.52799999999996</v>
      </c>
      <c r="AB704" s="129">
        <f t="shared" si="54"/>
        <v>570</v>
      </c>
      <c r="AC704" s="134"/>
      <c r="AD704" s="134"/>
      <c r="AE704" s="134"/>
      <c r="AF704" s="134"/>
      <c r="AG704" s="134"/>
      <c r="AH704" s="134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  <c r="BA704" s="134"/>
      <c r="BB704" s="134"/>
      <c r="BC704" s="134"/>
      <c r="BD704" s="134"/>
      <c r="BE704" s="134"/>
      <c r="BF704" s="134"/>
      <c r="BG704" s="134"/>
      <c r="BH704" s="134"/>
      <c r="BI704" s="134"/>
      <c r="BJ704" s="134"/>
    </row>
    <row r="705" spans="1:62" s="126" customFormat="1" ht="15.75" thickBot="1" x14ac:dyDescent="0.3">
      <c r="A705" s="141" t="s">
        <v>943</v>
      </c>
      <c r="B705" s="4" t="s">
        <v>1077</v>
      </c>
      <c r="C705" s="4" t="s">
        <v>1078</v>
      </c>
      <c r="D705" s="4" t="s">
        <v>944</v>
      </c>
      <c r="E705" s="4" t="s">
        <v>945</v>
      </c>
      <c r="F705" s="4" t="s">
        <v>132</v>
      </c>
      <c r="G705" s="4" t="s">
        <v>133</v>
      </c>
      <c r="H705" s="4" t="s">
        <v>440</v>
      </c>
      <c r="I705" s="10">
        <v>278.39999999999998</v>
      </c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39">
        <f t="shared" si="50"/>
        <v>278.39999999999998</v>
      </c>
      <c r="V705" s="38"/>
      <c r="W705" s="127" t="str">
        <f t="shared" si="51"/>
        <v>410201505921</v>
      </c>
      <c r="X705" s="132">
        <f>VLOOKUP(W705,Factors!$F$4:$H$6200,3,FALSE)</f>
        <v>0.10960000000000003</v>
      </c>
      <c r="Y705" s="127" t="str">
        <f>VLOOKUP(W705,Factors!$F$4:$H$6200,2,FALSE)</f>
        <v>3-factor</v>
      </c>
      <c r="Z705" s="129">
        <f t="shared" si="52"/>
        <v>30.512640000000005</v>
      </c>
      <c r="AA705" s="129">
        <f t="shared" si="53"/>
        <v>247.88735999999997</v>
      </c>
      <c r="AB705" s="129">
        <f t="shared" si="54"/>
        <v>278.39999999999998</v>
      </c>
      <c r="AC705" s="134"/>
      <c r="AD705" s="134"/>
      <c r="AE705" s="134"/>
      <c r="AF705" s="134"/>
      <c r="AG705" s="134"/>
      <c r="AH705" s="134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  <c r="BA705" s="134"/>
      <c r="BB705" s="134"/>
      <c r="BC705" s="134"/>
      <c r="BD705" s="134"/>
      <c r="BE705" s="134"/>
      <c r="BF705" s="134"/>
      <c r="BG705" s="134"/>
      <c r="BH705" s="134"/>
      <c r="BI705" s="134"/>
      <c r="BJ705" s="134"/>
    </row>
    <row r="706" spans="1:62" s="126" customFormat="1" ht="15.75" thickBot="1" x14ac:dyDescent="0.3">
      <c r="A706" s="141" t="s">
        <v>943</v>
      </c>
      <c r="B706" s="4" t="s">
        <v>1077</v>
      </c>
      <c r="C706" s="4" t="s">
        <v>1078</v>
      </c>
      <c r="D706" s="4" t="s">
        <v>944</v>
      </c>
      <c r="E706" s="4" t="s">
        <v>945</v>
      </c>
      <c r="F706" s="4" t="s">
        <v>134</v>
      </c>
      <c r="G706" s="4" t="s">
        <v>135</v>
      </c>
      <c r="H706" s="4" t="s">
        <v>440</v>
      </c>
      <c r="I706" s="7"/>
      <c r="J706" s="7"/>
      <c r="K706" s="8">
        <v>745</v>
      </c>
      <c r="L706" s="7"/>
      <c r="M706" s="7"/>
      <c r="N706" s="7"/>
      <c r="O706" s="7"/>
      <c r="P706" s="7"/>
      <c r="Q706" s="7"/>
      <c r="R706" s="7"/>
      <c r="S706" s="7"/>
      <c r="T706" s="7"/>
      <c r="U706" s="139">
        <f t="shared" si="50"/>
        <v>745</v>
      </c>
      <c r="V706" s="38"/>
      <c r="W706" s="127" t="str">
        <f t="shared" si="51"/>
        <v>410201505921</v>
      </c>
      <c r="X706" s="132">
        <f>VLOOKUP(W706,Factors!$F$4:$H$6200,3,FALSE)</f>
        <v>0.10960000000000003</v>
      </c>
      <c r="Y706" s="127" t="str">
        <f>VLOOKUP(W706,Factors!$F$4:$H$6200,2,FALSE)</f>
        <v>3-factor</v>
      </c>
      <c r="Z706" s="129">
        <f t="shared" si="52"/>
        <v>81.652000000000029</v>
      </c>
      <c r="AA706" s="129">
        <f t="shared" si="53"/>
        <v>663.34799999999996</v>
      </c>
      <c r="AB706" s="129">
        <f t="shared" si="54"/>
        <v>745</v>
      </c>
      <c r="AC706" s="134"/>
      <c r="AD706" s="134"/>
      <c r="AE706" s="134"/>
      <c r="AF706" s="134"/>
      <c r="AG706" s="134"/>
      <c r="AH706" s="134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  <c r="BA706" s="134"/>
      <c r="BB706" s="134"/>
      <c r="BC706" s="134"/>
      <c r="BD706" s="134"/>
      <c r="BE706" s="134"/>
      <c r="BF706" s="134"/>
      <c r="BG706" s="134"/>
      <c r="BH706" s="134"/>
      <c r="BI706" s="134"/>
      <c r="BJ706" s="134"/>
    </row>
    <row r="707" spans="1:62" s="126" customFormat="1" ht="15.75" thickBot="1" x14ac:dyDescent="0.3">
      <c r="A707" s="141" t="s">
        <v>943</v>
      </c>
      <c r="B707" s="4" t="s">
        <v>1077</v>
      </c>
      <c r="C707" s="4" t="s">
        <v>1078</v>
      </c>
      <c r="D707" s="4" t="s">
        <v>944</v>
      </c>
      <c r="E707" s="4" t="s">
        <v>945</v>
      </c>
      <c r="F707" s="4" t="s">
        <v>254</v>
      </c>
      <c r="G707" s="4" t="s">
        <v>255</v>
      </c>
      <c r="H707" s="4" t="s">
        <v>440</v>
      </c>
      <c r="I707" s="11"/>
      <c r="J707" s="11"/>
      <c r="K707" s="11"/>
      <c r="L707" s="11"/>
      <c r="M707" s="10">
        <v>122.74</v>
      </c>
      <c r="N707" s="11"/>
      <c r="O707" s="11"/>
      <c r="P707" s="11"/>
      <c r="Q707" s="11"/>
      <c r="R707" s="11"/>
      <c r="S707" s="11"/>
      <c r="T707" s="11"/>
      <c r="U707" s="139">
        <f t="shared" si="50"/>
        <v>122.74</v>
      </c>
      <c r="V707" s="38"/>
      <c r="W707" s="127" t="str">
        <f t="shared" si="51"/>
        <v>410201505921</v>
      </c>
      <c r="X707" s="132">
        <f>VLOOKUP(W707,Factors!$F$4:$H$6200,3,FALSE)</f>
        <v>0.10960000000000003</v>
      </c>
      <c r="Y707" s="127" t="str">
        <f>VLOOKUP(W707,Factors!$F$4:$H$6200,2,FALSE)</f>
        <v>3-factor</v>
      </c>
      <c r="Z707" s="129">
        <f t="shared" si="52"/>
        <v>13.452304000000003</v>
      </c>
      <c r="AA707" s="129">
        <f t="shared" si="53"/>
        <v>109.287696</v>
      </c>
      <c r="AB707" s="129">
        <f t="shared" si="54"/>
        <v>122.74</v>
      </c>
      <c r="AC707" s="134"/>
      <c r="AD707" s="134"/>
      <c r="AE707" s="134"/>
      <c r="AF707" s="134"/>
      <c r="AG707" s="134"/>
      <c r="AH707" s="134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  <c r="BA707" s="134"/>
      <c r="BB707" s="134"/>
      <c r="BC707" s="134"/>
      <c r="BD707" s="134"/>
      <c r="BE707" s="134"/>
      <c r="BF707" s="134"/>
      <c r="BG707" s="134"/>
      <c r="BH707" s="134"/>
      <c r="BI707" s="134"/>
      <c r="BJ707" s="134"/>
    </row>
    <row r="708" spans="1:62" s="126" customFormat="1" ht="15.75" thickBot="1" x14ac:dyDescent="0.3">
      <c r="A708" s="141" t="s">
        <v>943</v>
      </c>
      <c r="B708" s="4" t="s">
        <v>1077</v>
      </c>
      <c r="C708" s="4" t="s">
        <v>1078</v>
      </c>
      <c r="D708" s="4" t="s">
        <v>944</v>
      </c>
      <c r="E708" s="4" t="s">
        <v>945</v>
      </c>
      <c r="F708" s="4" t="s">
        <v>98</v>
      </c>
      <c r="G708" s="4" t="s">
        <v>99</v>
      </c>
      <c r="H708" s="4" t="s">
        <v>440</v>
      </c>
      <c r="I708" s="7"/>
      <c r="J708" s="7"/>
      <c r="K708" s="7"/>
      <c r="L708" s="7"/>
      <c r="M708" s="7"/>
      <c r="N708" s="7"/>
      <c r="O708" s="7"/>
      <c r="P708" s="8">
        <v>4695.1499999999996</v>
      </c>
      <c r="Q708" s="7"/>
      <c r="R708" s="8">
        <v>6147.27</v>
      </c>
      <c r="S708" s="8">
        <v>-6147.27</v>
      </c>
      <c r="T708" s="8">
        <v>1723.86</v>
      </c>
      <c r="U708" s="139">
        <f t="shared" si="50"/>
        <v>6419.0099999999993</v>
      </c>
      <c r="V708" s="38"/>
      <c r="W708" s="127" t="str">
        <f t="shared" si="51"/>
        <v>410201505921</v>
      </c>
      <c r="X708" s="132">
        <f>VLOOKUP(W708,Factors!$F$4:$H$6200,3,FALSE)</f>
        <v>0.10960000000000003</v>
      </c>
      <c r="Y708" s="127" t="str">
        <f>VLOOKUP(W708,Factors!$F$4:$H$6200,2,FALSE)</f>
        <v>3-factor</v>
      </c>
      <c r="Z708" s="129">
        <f t="shared" si="52"/>
        <v>703.52349600000014</v>
      </c>
      <c r="AA708" s="129">
        <f t="shared" si="53"/>
        <v>5715.4865039999995</v>
      </c>
      <c r="AB708" s="129">
        <f t="shared" si="54"/>
        <v>6419.0099999999993</v>
      </c>
      <c r="AC708" s="134"/>
      <c r="AD708" s="134"/>
      <c r="AE708" s="134"/>
      <c r="AF708" s="134"/>
      <c r="AG708" s="134"/>
      <c r="AH708" s="134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  <c r="BA708" s="134"/>
      <c r="BB708" s="134"/>
      <c r="BC708" s="134"/>
      <c r="BD708" s="134"/>
      <c r="BE708" s="134"/>
      <c r="BF708" s="134"/>
      <c r="BG708" s="134"/>
      <c r="BH708" s="134"/>
      <c r="BI708" s="134"/>
      <c r="BJ708" s="134"/>
    </row>
    <row r="709" spans="1:62" s="126" customFormat="1" ht="15.75" thickBot="1" x14ac:dyDescent="0.3">
      <c r="A709" s="141" t="s">
        <v>943</v>
      </c>
      <c r="B709" s="4" t="s">
        <v>1077</v>
      </c>
      <c r="C709" s="4" t="s">
        <v>1078</v>
      </c>
      <c r="D709" s="4" t="s">
        <v>944</v>
      </c>
      <c r="E709" s="4" t="s">
        <v>945</v>
      </c>
      <c r="F709" s="4" t="s">
        <v>364</v>
      </c>
      <c r="G709" s="4" t="s">
        <v>365</v>
      </c>
      <c r="H709" s="4" t="s">
        <v>440</v>
      </c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0">
        <v>5012.38</v>
      </c>
      <c r="T709" s="11"/>
      <c r="U709" s="139">
        <f t="shared" si="50"/>
        <v>5012.38</v>
      </c>
      <c r="V709" s="38"/>
      <c r="W709" s="127" t="str">
        <f t="shared" si="51"/>
        <v>410201505921</v>
      </c>
      <c r="X709" s="132">
        <f>VLOOKUP(W709,Factors!$F$4:$H$6200,3,FALSE)</f>
        <v>0.10960000000000003</v>
      </c>
      <c r="Y709" s="127" t="str">
        <f>VLOOKUP(W709,Factors!$F$4:$H$6200,2,FALSE)</f>
        <v>3-factor</v>
      </c>
      <c r="Z709" s="129">
        <f t="shared" si="52"/>
        <v>549.35684800000013</v>
      </c>
      <c r="AA709" s="129">
        <f t="shared" si="53"/>
        <v>4463.0231519999998</v>
      </c>
      <c r="AB709" s="129">
        <f t="shared" si="54"/>
        <v>5012.38</v>
      </c>
      <c r="AC709" s="134"/>
      <c r="AD709" s="134"/>
      <c r="AE709" s="134"/>
      <c r="AF709" s="134"/>
      <c r="AG709" s="134"/>
      <c r="AH709" s="134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  <c r="BA709" s="134"/>
      <c r="BB709" s="134"/>
      <c r="BC709" s="134"/>
      <c r="BD709" s="134"/>
      <c r="BE709" s="134"/>
      <c r="BF709" s="134"/>
      <c r="BG709" s="134"/>
      <c r="BH709" s="134"/>
      <c r="BI709" s="134"/>
      <c r="BJ709" s="134"/>
    </row>
    <row r="710" spans="1:62" s="126" customFormat="1" ht="15.75" thickBot="1" x14ac:dyDescent="0.3">
      <c r="A710" s="141" t="s">
        <v>943</v>
      </c>
      <c r="B710" s="4" t="s">
        <v>1077</v>
      </c>
      <c r="C710" s="4" t="s">
        <v>1078</v>
      </c>
      <c r="D710" s="4" t="s">
        <v>944</v>
      </c>
      <c r="E710" s="4" t="s">
        <v>945</v>
      </c>
      <c r="F710" s="4" t="s">
        <v>146</v>
      </c>
      <c r="G710" s="4" t="s">
        <v>147</v>
      </c>
      <c r="H710" s="4" t="s">
        <v>440</v>
      </c>
      <c r="I710" s="7"/>
      <c r="J710" s="7"/>
      <c r="K710" s="7"/>
      <c r="L710" s="7"/>
      <c r="M710" s="7"/>
      <c r="N710" s="8">
        <v>40</v>
      </c>
      <c r="O710" s="7"/>
      <c r="P710" s="7"/>
      <c r="Q710" s="7"/>
      <c r="R710" s="7"/>
      <c r="S710" s="8">
        <v>26.95</v>
      </c>
      <c r="T710" s="7"/>
      <c r="U710" s="139">
        <f t="shared" si="50"/>
        <v>66.95</v>
      </c>
      <c r="V710" s="38"/>
      <c r="W710" s="127" t="str">
        <f t="shared" si="51"/>
        <v>410201505921</v>
      </c>
      <c r="X710" s="132">
        <f>VLOOKUP(W710,Factors!$F$4:$H$6200,3,FALSE)</f>
        <v>0.10960000000000003</v>
      </c>
      <c r="Y710" s="127" t="str">
        <f>VLOOKUP(W710,Factors!$F$4:$H$6200,2,FALSE)</f>
        <v>3-factor</v>
      </c>
      <c r="Z710" s="129">
        <f t="shared" si="52"/>
        <v>7.3377200000000027</v>
      </c>
      <c r="AA710" s="129">
        <f t="shared" si="53"/>
        <v>59.612279999999998</v>
      </c>
      <c r="AB710" s="129">
        <f t="shared" si="54"/>
        <v>66.95</v>
      </c>
      <c r="AC710" s="134"/>
      <c r="AD710" s="134"/>
      <c r="AE710" s="134"/>
      <c r="AF710" s="134"/>
      <c r="AG710" s="134"/>
      <c r="AH710" s="134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  <c r="BA710" s="134"/>
      <c r="BB710" s="134"/>
      <c r="BC710" s="134"/>
      <c r="BD710" s="134"/>
      <c r="BE710" s="134"/>
      <c r="BF710" s="134"/>
      <c r="BG710" s="134"/>
      <c r="BH710" s="134"/>
      <c r="BI710" s="134"/>
      <c r="BJ710" s="134"/>
    </row>
    <row r="711" spans="1:62" s="126" customFormat="1" ht="15.75" thickBot="1" x14ac:dyDescent="0.3">
      <c r="A711" s="141" t="s">
        <v>943</v>
      </c>
      <c r="B711" s="4" t="s">
        <v>1077</v>
      </c>
      <c r="C711" s="4" t="s">
        <v>1078</v>
      </c>
      <c r="D711" s="4" t="s">
        <v>944</v>
      </c>
      <c r="E711" s="4" t="s">
        <v>945</v>
      </c>
      <c r="F711" s="4" t="s">
        <v>102</v>
      </c>
      <c r="G711" s="4" t="s">
        <v>103</v>
      </c>
      <c r="H711" s="4" t="s">
        <v>440</v>
      </c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0">
        <v>249.99</v>
      </c>
      <c r="T711" s="11"/>
      <c r="U711" s="139">
        <f t="shared" ref="U711:U774" si="55">SUM(I711:T711)</f>
        <v>249.99</v>
      </c>
      <c r="V711" s="38"/>
      <c r="W711" s="127" t="str">
        <f t="shared" ref="W711:W774" si="56">CONCATENATE(B711,RIGHT(D711,4),A711)</f>
        <v>410201505921</v>
      </c>
      <c r="X711" s="132">
        <f>VLOOKUP(W711,Factors!$F$4:$H$6200,3,FALSE)</f>
        <v>0.10960000000000003</v>
      </c>
      <c r="Y711" s="127" t="str">
        <f>VLOOKUP(W711,Factors!$F$4:$H$6200,2,FALSE)</f>
        <v>3-factor</v>
      </c>
      <c r="Z711" s="129">
        <f t="shared" ref="Z711:Z774" si="57">U711*X711</f>
        <v>27.398904000000009</v>
      </c>
      <c r="AA711" s="129">
        <f t="shared" ref="AA711:AA774" si="58">U711-Z711</f>
        <v>222.59109599999999</v>
      </c>
      <c r="AB711" s="129">
        <f t="shared" ref="AB711:AB774" si="59">Z711+AA711</f>
        <v>249.99</v>
      </c>
      <c r="AC711" s="134"/>
      <c r="AD711" s="134"/>
      <c r="AE711" s="134"/>
      <c r="AF711" s="134"/>
      <c r="AG711" s="134"/>
      <c r="AH711" s="134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  <c r="BA711" s="134"/>
      <c r="BB711" s="134"/>
      <c r="BC711" s="134"/>
      <c r="BD711" s="134"/>
      <c r="BE711" s="134"/>
      <c r="BF711" s="134"/>
      <c r="BG711" s="134"/>
      <c r="BH711" s="134"/>
      <c r="BI711" s="134"/>
      <c r="BJ711" s="134"/>
    </row>
    <row r="712" spans="1:62" s="126" customFormat="1" ht="15.75" thickBot="1" x14ac:dyDescent="0.3">
      <c r="A712" s="141" t="s">
        <v>943</v>
      </c>
      <c r="B712" s="4" t="s">
        <v>1077</v>
      </c>
      <c r="C712" s="4" t="s">
        <v>1078</v>
      </c>
      <c r="D712" s="4" t="s">
        <v>944</v>
      </c>
      <c r="E712" s="4" t="s">
        <v>945</v>
      </c>
      <c r="F712" s="4" t="s">
        <v>445</v>
      </c>
      <c r="G712" s="4" t="s">
        <v>446</v>
      </c>
      <c r="H712" s="4" t="s">
        <v>440</v>
      </c>
      <c r="I712" s="8">
        <v>277.13</v>
      </c>
      <c r="J712" s="7"/>
      <c r="K712" s="7"/>
      <c r="L712" s="7"/>
      <c r="M712" s="8">
        <v>277.14999999999998</v>
      </c>
      <c r="N712" s="7"/>
      <c r="O712" s="7"/>
      <c r="P712" s="7"/>
      <c r="Q712" s="7"/>
      <c r="R712" s="7"/>
      <c r="S712" s="7"/>
      <c r="T712" s="8">
        <v>277.14999999999998</v>
      </c>
      <c r="U712" s="139">
        <f t="shared" si="55"/>
        <v>831.43</v>
      </c>
      <c r="V712" s="38"/>
      <c r="W712" s="127" t="str">
        <f t="shared" si="56"/>
        <v>410201505921</v>
      </c>
      <c r="X712" s="132">
        <f>VLOOKUP(W712,Factors!$F$4:$H$6200,3,FALSE)</f>
        <v>0.10960000000000003</v>
      </c>
      <c r="Y712" s="127" t="str">
        <f>VLOOKUP(W712,Factors!$F$4:$H$6200,2,FALSE)</f>
        <v>3-factor</v>
      </c>
      <c r="Z712" s="129">
        <f t="shared" si="57"/>
        <v>91.124728000000019</v>
      </c>
      <c r="AA712" s="129">
        <f t="shared" si="58"/>
        <v>740.30527199999995</v>
      </c>
      <c r="AB712" s="129">
        <f t="shared" si="59"/>
        <v>831.43</v>
      </c>
      <c r="AC712" s="134"/>
      <c r="AD712" s="134"/>
      <c r="AE712" s="134"/>
      <c r="AF712" s="134"/>
      <c r="AG712" s="134"/>
      <c r="AH712" s="134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  <c r="BA712" s="134"/>
      <c r="BB712" s="134"/>
      <c r="BC712" s="134"/>
      <c r="BD712" s="134"/>
      <c r="BE712" s="134"/>
      <c r="BF712" s="134"/>
      <c r="BG712" s="134"/>
      <c r="BH712" s="134"/>
      <c r="BI712" s="134"/>
      <c r="BJ712" s="134"/>
    </row>
    <row r="713" spans="1:62" s="126" customFormat="1" ht="15.75" thickBot="1" x14ac:dyDescent="0.3">
      <c r="A713" s="141" t="s">
        <v>943</v>
      </c>
      <c r="B713" s="4" t="s">
        <v>1077</v>
      </c>
      <c r="C713" s="4" t="s">
        <v>1078</v>
      </c>
      <c r="D713" s="4" t="s">
        <v>944</v>
      </c>
      <c r="E713" s="4" t="s">
        <v>945</v>
      </c>
      <c r="F713" s="4" t="s">
        <v>152</v>
      </c>
      <c r="G713" s="4" t="s">
        <v>153</v>
      </c>
      <c r="H713" s="4" t="s">
        <v>440</v>
      </c>
      <c r="I713" s="10">
        <v>1590.96</v>
      </c>
      <c r="J713" s="10">
        <v>1827.95</v>
      </c>
      <c r="K713" s="10">
        <v>1664.84</v>
      </c>
      <c r="L713" s="10">
        <v>1616.8</v>
      </c>
      <c r="M713" s="10">
        <v>1771.66</v>
      </c>
      <c r="N713" s="10">
        <v>1717.91</v>
      </c>
      <c r="O713" s="10">
        <v>1726.49</v>
      </c>
      <c r="P713" s="10">
        <v>1706.68</v>
      </c>
      <c r="Q713" s="10">
        <v>1251.74</v>
      </c>
      <c r="R713" s="10">
        <v>492.6</v>
      </c>
      <c r="S713" s="10">
        <v>582.76</v>
      </c>
      <c r="T713" s="10">
        <v>582.76</v>
      </c>
      <c r="U713" s="139">
        <f t="shared" si="55"/>
        <v>16533.150000000001</v>
      </c>
      <c r="V713" s="38"/>
      <c r="W713" s="127" t="str">
        <f t="shared" si="56"/>
        <v>410201505921</v>
      </c>
      <c r="X713" s="132">
        <f>VLOOKUP(W713,Factors!$F$4:$H$6200,3,FALSE)</f>
        <v>0.10960000000000003</v>
      </c>
      <c r="Y713" s="127" t="str">
        <f>VLOOKUP(W713,Factors!$F$4:$H$6200,2,FALSE)</f>
        <v>3-factor</v>
      </c>
      <c r="Z713" s="129">
        <f t="shared" si="57"/>
        <v>1812.0332400000007</v>
      </c>
      <c r="AA713" s="129">
        <f t="shared" si="58"/>
        <v>14721.116760000001</v>
      </c>
      <c r="AB713" s="129">
        <f t="shared" si="59"/>
        <v>16533.150000000001</v>
      </c>
      <c r="AC713" s="134"/>
      <c r="AD713" s="134"/>
      <c r="AE713" s="134"/>
      <c r="AF713" s="134"/>
      <c r="AG713" s="134"/>
      <c r="AH713" s="134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  <c r="BA713" s="134"/>
      <c r="BB713" s="134"/>
      <c r="BC713" s="134"/>
      <c r="BD713" s="134"/>
      <c r="BE713" s="134"/>
      <c r="BF713" s="134"/>
      <c r="BG713" s="134"/>
      <c r="BH713" s="134"/>
      <c r="BI713" s="134"/>
      <c r="BJ713" s="134"/>
    </row>
    <row r="714" spans="1:62" s="126" customFormat="1" ht="15.75" thickBot="1" x14ac:dyDescent="0.3">
      <c r="A714" s="141" t="s">
        <v>943</v>
      </c>
      <c r="B714" s="4" t="s">
        <v>1077</v>
      </c>
      <c r="C714" s="4" t="s">
        <v>1078</v>
      </c>
      <c r="D714" s="4" t="s">
        <v>944</v>
      </c>
      <c r="E714" s="4" t="s">
        <v>945</v>
      </c>
      <c r="F714" s="4" t="s">
        <v>312</v>
      </c>
      <c r="G714" s="4" t="s">
        <v>313</v>
      </c>
      <c r="H714" s="4" t="s">
        <v>440</v>
      </c>
      <c r="I714" s="8">
        <v>1863.06</v>
      </c>
      <c r="J714" s="8">
        <v>1903.02</v>
      </c>
      <c r="K714" s="8">
        <v>1863.06</v>
      </c>
      <c r="L714" s="8">
        <v>1863.06</v>
      </c>
      <c r="M714" s="8">
        <v>1863.06</v>
      </c>
      <c r="N714" s="8">
        <v>6296.04</v>
      </c>
      <c r="O714" s="8">
        <v>1863.06</v>
      </c>
      <c r="P714" s="8">
        <v>4079.06</v>
      </c>
      <c r="Q714" s="8">
        <v>4148.99</v>
      </c>
      <c r="R714" s="8">
        <v>30088.06</v>
      </c>
      <c r="S714" s="8">
        <v>1863.06</v>
      </c>
      <c r="T714" s="8">
        <v>73723.39</v>
      </c>
      <c r="U714" s="139">
        <f t="shared" si="55"/>
        <v>131416.91999999998</v>
      </c>
      <c r="V714" s="38"/>
      <c r="W714" s="127" t="str">
        <f t="shared" si="56"/>
        <v>410201505921</v>
      </c>
      <c r="X714" s="132">
        <f>VLOOKUP(W714,Factors!$F$4:$H$6200,3,FALSE)</f>
        <v>0.10960000000000003</v>
      </c>
      <c r="Y714" s="127" t="str">
        <f>VLOOKUP(W714,Factors!$F$4:$H$6200,2,FALSE)</f>
        <v>3-factor</v>
      </c>
      <c r="Z714" s="129">
        <f t="shared" si="57"/>
        <v>14403.294432000002</v>
      </c>
      <c r="AA714" s="129">
        <f t="shared" si="58"/>
        <v>117013.62556799999</v>
      </c>
      <c r="AB714" s="129">
        <f t="shared" si="59"/>
        <v>131416.91999999998</v>
      </c>
      <c r="AC714" s="134"/>
      <c r="AD714" s="134"/>
      <c r="AE714" s="134"/>
      <c r="AF714" s="134"/>
      <c r="AG714" s="134"/>
      <c r="AH714" s="134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  <c r="BA714" s="134"/>
      <c r="BB714" s="134"/>
      <c r="BC714" s="134"/>
      <c r="BD714" s="134"/>
      <c r="BE714" s="134"/>
      <c r="BF714" s="134"/>
      <c r="BG714" s="134"/>
      <c r="BH714" s="134"/>
      <c r="BI714" s="134"/>
      <c r="BJ714" s="134"/>
    </row>
    <row r="715" spans="1:62" s="126" customFormat="1" ht="15.75" thickBot="1" x14ac:dyDescent="0.3">
      <c r="A715" s="141" t="s">
        <v>943</v>
      </c>
      <c r="B715" s="4" t="s">
        <v>1077</v>
      </c>
      <c r="C715" s="4" t="s">
        <v>1078</v>
      </c>
      <c r="D715" s="4" t="s">
        <v>944</v>
      </c>
      <c r="E715" s="4" t="s">
        <v>945</v>
      </c>
      <c r="F715" s="4" t="s">
        <v>258</v>
      </c>
      <c r="G715" s="4" t="s">
        <v>259</v>
      </c>
      <c r="H715" s="4" t="s">
        <v>440</v>
      </c>
      <c r="I715" s="11"/>
      <c r="J715" s="11"/>
      <c r="K715" s="11"/>
      <c r="L715" s="11"/>
      <c r="M715" s="11"/>
      <c r="N715" s="11"/>
      <c r="O715" s="11"/>
      <c r="P715" s="10">
        <v>259.99</v>
      </c>
      <c r="Q715" s="11"/>
      <c r="R715" s="11"/>
      <c r="S715" s="11"/>
      <c r="T715" s="11"/>
      <c r="U715" s="139">
        <f t="shared" si="55"/>
        <v>259.99</v>
      </c>
      <c r="V715" s="38"/>
      <c r="W715" s="127" t="str">
        <f t="shared" si="56"/>
        <v>410201505921</v>
      </c>
      <c r="X715" s="132">
        <f>VLOOKUP(W715,Factors!$F$4:$H$6200,3,FALSE)</f>
        <v>0.10960000000000003</v>
      </c>
      <c r="Y715" s="127" t="str">
        <f>VLOOKUP(W715,Factors!$F$4:$H$6200,2,FALSE)</f>
        <v>3-factor</v>
      </c>
      <c r="Z715" s="129">
        <f t="shared" si="57"/>
        <v>28.494904000000009</v>
      </c>
      <c r="AA715" s="129">
        <f t="shared" si="58"/>
        <v>231.49509599999999</v>
      </c>
      <c r="AB715" s="129">
        <f t="shared" si="59"/>
        <v>259.99</v>
      </c>
      <c r="AC715" s="134"/>
      <c r="AD715" s="134"/>
      <c r="AE715" s="134"/>
      <c r="AF715" s="134"/>
      <c r="AG715" s="134"/>
      <c r="AH715" s="134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  <c r="BA715" s="134"/>
      <c r="BB715" s="134"/>
      <c r="BC715" s="134"/>
      <c r="BD715" s="134"/>
      <c r="BE715" s="134"/>
      <c r="BF715" s="134"/>
      <c r="BG715" s="134"/>
      <c r="BH715" s="134"/>
      <c r="BI715" s="134"/>
      <c r="BJ715" s="134"/>
    </row>
    <row r="716" spans="1:62" s="126" customFormat="1" ht="15.75" thickBot="1" x14ac:dyDescent="0.3">
      <c r="A716" s="141" t="s">
        <v>943</v>
      </c>
      <c r="B716" s="4" t="s">
        <v>1077</v>
      </c>
      <c r="C716" s="4" t="s">
        <v>1078</v>
      </c>
      <c r="D716" s="4" t="s">
        <v>944</v>
      </c>
      <c r="E716" s="4" t="s">
        <v>945</v>
      </c>
      <c r="F716" s="4" t="s">
        <v>84</v>
      </c>
      <c r="G716" s="4" t="s">
        <v>85</v>
      </c>
      <c r="H716" s="4" t="s">
        <v>440</v>
      </c>
      <c r="I716" s="8">
        <v>143.52000000000001</v>
      </c>
      <c r="J716" s="8">
        <v>113.57</v>
      </c>
      <c r="K716" s="7"/>
      <c r="L716" s="8">
        <v>95.25</v>
      </c>
      <c r="M716" s="7"/>
      <c r="N716" s="7"/>
      <c r="O716" s="7"/>
      <c r="P716" s="7"/>
      <c r="Q716" s="7"/>
      <c r="R716" s="7"/>
      <c r="S716" s="7"/>
      <c r="T716" s="7"/>
      <c r="U716" s="139">
        <f t="shared" si="55"/>
        <v>352.34000000000003</v>
      </c>
      <c r="V716" s="38"/>
      <c r="W716" s="127" t="str">
        <f t="shared" si="56"/>
        <v>410201505921</v>
      </c>
      <c r="X716" s="132">
        <f>VLOOKUP(W716,Factors!$F$4:$H$6200,3,FALSE)</f>
        <v>0.10960000000000003</v>
      </c>
      <c r="Y716" s="127" t="str">
        <f>VLOOKUP(W716,Factors!$F$4:$H$6200,2,FALSE)</f>
        <v>3-factor</v>
      </c>
      <c r="Z716" s="129">
        <f t="shared" si="57"/>
        <v>38.616464000000015</v>
      </c>
      <c r="AA716" s="129">
        <f t="shared" si="58"/>
        <v>313.72353600000002</v>
      </c>
      <c r="AB716" s="129">
        <f t="shared" si="59"/>
        <v>352.34000000000003</v>
      </c>
      <c r="AC716" s="134"/>
      <c r="AD716" s="134"/>
      <c r="AE716" s="134"/>
      <c r="AF716" s="134"/>
      <c r="AG716" s="134"/>
      <c r="AH716" s="134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  <c r="BA716" s="134"/>
      <c r="BB716" s="134"/>
      <c r="BC716" s="134"/>
      <c r="BD716" s="134"/>
      <c r="BE716" s="134"/>
      <c r="BF716" s="134"/>
      <c r="BG716" s="134"/>
      <c r="BH716" s="134"/>
      <c r="BI716" s="134"/>
      <c r="BJ716" s="134"/>
    </row>
    <row r="717" spans="1:62" s="126" customFormat="1" ht="15.75" thickBot="1" x14ac:dyDescent="0.3">
      <c r="A717" s="141" t="s">
        <v>943</v>
      </c>
      <c r="B717" s="4" t="s">
        <v>1077</v>
      </c>
      <c r="C717" s="4" t="s">
        <v>1078</v>
      </c>
      <c r="D717" s="4" t="s">
        <v>1079</v>
      </c>
      <c r="E717" s="4" t="s">
        <v>1080</v>
      </c>
      <c r="F717" s="4" t="s">
        <v>312</v>
      </c>
      <c r="G717" s="4" t="s">
        <v>313</v>
      </c>
      <c r="H717" s="4" t="s">
        <v>1081</v>
      </c>
      <c r="I717" s="10">
        <v>27309.69</v>
      </c>
      <c r="J717" s="10">
        <v>27309.69</v>
      </c>
      <c r="K717" s="10">
        <v>27309.68</v>
      </c>
      <c r="L717" s="10">
        <v>35118.81</v>
      </c>
      <c r="M717" s="10">
        <v>39697.81</v>
      </c>
      <c r="N717" s="10">
        <v>37481.31</v>
      </c>
      <c r="O717" s="10">
        <v>37481.31</v>
      </c>
      <c r="P717" s="10">
        <v>40433.31</v>
      </c>
      <c r="Q717" s="10">
        <v>41141.31</v>
      </c>
      <c r="R717" s="10">
        <v>40433.31</v>
      </c>
      <c r="S717" s="10">
        <v>40433.31</v>
      </c>
      <c r="T717" s="10">
        <v>40433.31</v>
      </c>
      <c r="U717" s="139">
        <f t="shared" si="55"/>
        <v>434582.85</v>
      </c>
      <c r="V717" s="38"/>
      <c r="W717" s="127" t="str">
        <f t="shared" si="56"/>
        <v>410201596921</v>
      </c>
      <c r="X717" s="132">
        <f>VLOOKUP(W717,Factors!$F$4:$H$6200,3,FALSE)</f>
        <v>0.10960000000000003</v>
      </c>
      <c r="Y717" s="127" t="str">
        <f>VLOOKUP(W717,Factors!$F$4:$H$6200,2,FALSE)</f>
        <v>3-factor</v>
      </c>
      <c r="Z717" s="129">
        <f t="shared" si="57"/>
        <v>47630.280360000012</v>
      </c>
      <c r="AA717" s="129">
        <f t="shared" si="58"/>
        <v>386952.56963999994</v>
      </c>
      <c r="AB717" s="129">
        <f t="shared" si="59"/>
        <v>434582.85</v>
      </c>
      <c r="AC717" s="134"/>
      <c r="AD717" s="134"/>
      <c r="AE717" s="134"/>
      <c r="AF717" s="134"/>
      <c r="AG717" s="134"/>
      <c r="AH717" s="134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  <c r="BA717" s="134"/>
      <c r="BB717" s="134"/>
      <c r="BC717" s="134"/>
      <c r="BD717" s="134"/>
      <c r="BE717" s="134"/>
      <c r="BF717" s="134"/>
      <c r="BG717" s="134"/>
      <c r="BH717" s="134"/>
      <c r="BI717" s="134"/>
      <c r="BJ717" s="134"/>
    </row>
    <row r="718" spans="1:62" s="126" customFormat="1" ht="15.75" thickBot="1" x14ac:dyDescent="0.3">
      <c r="A718" s="141" t="s">
        <v>943</v>
      </c>
      <c r="B718" s="4" t="s">
        <v>1077</v>
      </c>
      <c r="C718" s="4" t="s">
        <v>1078</v>
      </c>
      <c r="D718" s="4" t="s">
        <v>1082</v>
      </c>
      <c r="E718" s="4" t="s">
        <v>1083</v>
      </c>
      <c r="F718" s="4" t="s">
        <v>312</v>
      </c>
      <c r="G718" s="4" t="s">
        <v>313</v>
      </c>
      <c r="H718" s="4" t="s">
        <v>1084</v>
      </c>
      <c r="I718" s="8">
        <v>744.75</v>
      </c>
      <c r="J718" s="8">
        <v>744.75</v>
      </c>
      <c r="K718" s="8">
        <v>744.75</v>
      </c>
      <c r="L718" s="7"/>
      <c r="M718" s="7"/>
      <c r="N718" s="7"/>
      <c r="O718" s="7"/>
      <c r="P718" s="7"/>
      <c r="Q718" s="7"/>
      <c r="R718" s="7"/>
      <c r="S718" s="7"/>
      <c r="T718" s="8">
        <v>15978.76</v>
      </c>
      <c r="U718" s="139">
        <f t="shared" si="55"/>
        <v>18213.010000000002</v>
      </c>
      <c r="V718" s="38"/>
      <c r="W718" s="127" t="str">
        <f t="shared" si="56"/>
        <v>410204700921</v>
      </c>
      <c r="X718" s="132">
        <f>VLOOKUP(W718,Factors!$F$4:$H$6200,3,FALSE)</f>
        <v>0.10960000000000003</v>
      </c>
      <c r="Y718" s="127" t="str">
        <f>VLOOKUP(W718,Factors!$F$4:$H$6200,2,FALSE)</f>
        <v>3-factor</v>
      </c>
      <c r="Z718" s="129">
        <f t="shared" si="57"/>
        <v>1996.1458960000007</v>
      </c>
      <c r="AA718" s="129">
        <f t="shared" si="58"/>
        <v>16216.864104000002</v>
      </c>
      <c r="AB718" s="129">
        <f t="shared" si="59"/>
        <v>18213.010000000002</v>
      </c>
      <c r="AC718" s="134"/>
      <c r="AD718" s="134"/>
      <c r="AE718" s="134"/>
      <c r="AF718" s="134"/>
      <c r="AG718" s="134"/>
      <c r="AH718" s="134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  <c r="BA718" s="134"/>
      <c r="BB718" s="134"/>
      <c r="BC718" s="134"/>
      <c r="BD718" s="134"/>
      <c r="BE718" s="134"/>
      <c r="BF718" s="134"/>
      <c r="BG718" s="134"/>
      <c r="BH718" s="134"/>
      <c r="BI718" s="134"/>
      <c r="BJ718" s="134"/>
    </row>
    <row r="719" spans="1:62" s="126" customFormat="1" ht="15.75" thickBot="1" x14ac:dyDescent="0.3">
      <c r="A719" s="141" t="s">
        <v>943</v>
      </c>
      <c r="B719" s="4" t="s">
        <v>1077</v>
      </c>
      <c r="C719" s="4" t="s">
        <v>1078</v>
      </c>
      <c r="D719" s="4" t="s">
        <v>989</v>
      </c>
      <c r="E719" s="4" t="s">
        <v>990</v>
      </c>
      <c r="F719" s="4" t="s">
        <v>110</v>
      </c>
      <c r="G719" s="4" t="s">
        <v>111</v>
      </c>
      <c r="H719" s="4" t="s">
        <v>991</v>
      </c>
      <c r="I719" s="8">
        <v>408.16</v>
      </c>
      <c r="J719" s="8">
        <v>408.16</v>
      </c>
      <c r="K719" s="8">
        <v>387.9</v>
      </c>
      <c r="L719" s="7"/>
      <c r="M719" s="7"/>
      <c r="N719" s="7"/>
      <c r="O719" s="7"/>
      <c r="P719" s="7"/>
      <c r="Q719" s="7"/>
      <c r="R719" s="7"/>
      <c r="S719" s="7"/>
      <c r="T719" s="7"/>
      <c r="U719" s="139">
        <f t="shared" si="55"/>
        <v>1204.22</v>
      </c>
      <c r="V719" s="38"/>
      <c r="W719" s="127" t="str">
        <f t="shared" si="56"/>
        <v>410204705921</v>
      </c>
      <c r="X719" s="132">
        <f>VLOOKUP(W719,Factors!$F$4:$H$6200,3,FALSE)</f>
        <v>0.10960000000000003</v>
      </c>
      <c r="Y719" s="127" t="str">
        <f>VLOOKUP(W719,Factors!$F$4:$H$6200,2,FALSE)</f>
        <v>3-factor</v>
      </c>
      <c r="Z719" s="129">
        <f t="shared" si="57"/>
        <v>131.98251200000004</v>
      </c>
      <c r="AA719" s="129">
        <f t="shared" si="58"/>
        <v>1072.237488</v>
      </c>
      <c r="AB719" s="129">
        <f t="shared" si="59"/>
        <v>1204.22</v>
      </c>
      <c r="AC719" s="134"/>
      <c r="AD719" s="134"/>
      <c r="AE719" s="134"/>
      <c r="AF719" s="134"/>
      <c r="AG719" s="134"/>
      <c r="AH719" s="134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  <c r="BA719" s="134"/>
      <c r="BB719" s="134"/>
      <c r="BC719" s="134"/>
      <c r="BD719" s="134"/>
      <c r="BE719" s="134"/>
      <c r="BF719" s="134"/>
      <c r="BG719" s="134"/>
      <c r="BH719" s="134"/>
      <c r="BI719" s="134"/>
      <c r="BJ719" s="134"/>
    </row>
    <row r="720" spans="1:62" s="126" customFormat="1" ht="15.75" thickBot="1" x14ac:dyDescent="0.3">
      <c r="A720" s="141" t="s">
        <v>943</v>
      </c>
      <c r="B720" s="4" t="s">
        <v>1077</v>
      </c>
      <c r="C720" s="4" t="s">
        <v>1078</v>
      </c>
      <c r="D720" s="4" t="s">
        <v>989</v>
      </c>
      <c r="E720" s="4" t="s">
        <v>990</v>
      </c>
      <c r="F720" s="4" t="s">
        <v>112</v>
      </c>
      <c r="G720" s="4" t="s">
        <v>113</v>
      </c>
      <c r="H720" s="4" t="s">
        <v>991</v>
      </c>
      <c r="I720" s="14">
        <v>0</v>
      </c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39">
        <f t="shared" si="55"/>
        <v>0</v>
      </c>
      <c r="V720" s="38"/>
      <c r="W720" s="127" t="str">
        <f t="shared" si="56"/>
        <v>410204705921</v>
      </c>
      <c r="X720" s="132">
        <f>VLOOKUP(W720,Factors!$F$4:$H$6200,3,FALSE)</f>
        <v>0.10960000000000003</v>
      </c>
      <c r="Y720" s="127" t="str">
        <f>VLOOKUP(W720,Factors!$F$4:$H$6200,2,FALSE)</f>
        <v>3-factor</v>
      </c>
      <c r="Z720" s="129">
        <f t="shared" si="57"/>
        <v>0</v>
      </c>
      <c r="AA720" s="129">
        <f t="shared" si="58"/>
        <v>0</v>
      </c>
      <c r="AB720" s="129">
        <f t="shared" si="59"/>
        <v>0</v>
      </c>
      <c r="AC720" s="134"/>
      <c r="AD720" s="134"/>
      <c r="AE720" s="134"/>
      <c r="AF720" s="134"/>
      <c r="AG720" s="134"/>
      <c r="AH720" s="134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  <c r="BA720" s="134"/>
      <c r="BB720" s="134"/>
      <c r="BC720" s="134"/>
      <c r="BD720" s="134"/>
      <c r="BE720" s="134"/>
      <c r="BF720" s="134"/>
      <c r="BG720" s="134"/>
      <c r="BH720" s="134"/>
      <c r="BI720" s="134"/>
      <c r="BJ720" s="134"/>
    </row>
    <row r="721" spans="1:62" s="126" customFormat="1" ht="15.75" thickBot="1" x14ac:dyDescent="0.3">
      <c r="A721" s="141" t="s">
        <v>943</v>
      </c>
      <c r="B721" s="4" t="s">
        <v>1077</v>
      </c>
      <c r="C721" s="4" t="s">
        <v>1078</v>
      </c>
      <c r="D721" s="4" t="s">
        <v>989</v>
      </c>
      <c r="E721" s="4" t="s">
        <v>990</v>
      </c>
      <c r="F721" s="4" t="s">
        <v>132</v>
      </c>
      <c r="G721" s="4" t="s">
        <v>133</v>
      </c>
      <c r="H721" s="4" t="s">
        <v>991</v>
      </c>
      <c r="I721" s="11"/>
      <c r="J721" s="10">
        <v>52.2</v>
      </c>
      <c r="K721" s="10">
        <v>276.08</v>
      </c>
      <c r="L721" s="11"/>
      <c r="M721" s="10">
        <v>285.2</v>
      </c>
      <c r="N721" s="11"/>
      <c r="O721" s="11"/>
      <c r="P721" s="11"/>
      <c r="Q721" s="11"/>
      <c r="R721" s="11"/>
      <c r="S721" s="11"/>
      <c r="T721" s="10">
        <v>51.75</v>
      </c>
      <c r="U721" s="139">
        <f t="shared" si="55"/>
        <v>665.23</v>
      </c>
      <c r="V721" s="38"/>
      <c r="W721" s="127" t="str">
        <f t="shared" si="56"/>
        <v>410204705921</v>
      </c>
      <c r="X721" s="132">
        <f>VLOOKUP(W721,Factors!$F$4:$H$6200,3,FALSE)</f>
        <v>0.10960000000000003</v>
      </c>
      <c r="Y721" s="127" t="str">
        <f>VLOOKUP(W721,Factors!$F$4:$H$6200,2,FALSE)</f>
        <v>3-factor</v>
      </c>
      <c r="Z721" s="129">
        <f t="shared" si="57"/>
        <v>72.909208000000021</v>
      </c>
      <c r="AA721" s="129">
        <f t="shared" si="58"/>
        <v>592.32079199999998</v>
      </c>
      <c r="AB721" s="129">
        <f t="shared" si="59"/>
        <v>665.23</v>
      </c>
      <c r="AC721" s="134"/>
      <c r="AD721" s="134"/>
      <c r="AE721" s="134"/>
      <c r="AF721" s="134"/>
      <c r="AG721" s="134"/>
      <c r="AH721" s="134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  <c r="BA721" s="134"/>
      <c r="BB721" s="134"/>
      <c r="BC721" s="134"/>
      <c r="BD721" s="134"/>
      <c r="BE721" s="134"/>
      <c r="BF721" s="134"/>
      <c r="BG721" s="134"/>
      <c r="BH721" s="134"/>
      <c r="BI721" s="134"/>
      <c r="BJ721" s="134"/>
    </row>
    <row r="722" spans="1:62" s="126" customFormat="1" ht="15.75" thickBot="1" x14ac:dyDescent="0.3">
      <c r="A722" s="141" t="s">
        <v>943</v>
      </c>
      <c r="B722" s="4" t="s">
        <v>1077</v>
      </c>
      <c r="C722" s="4" t="s">
        <v>1078</v>
      </c>
      <c r="D722" s="4" t="s">
        <v>989</v>
      </c>
      <c r="E722" s="4" t="s">
        <v>990</v>
      </c>
      <c r="F722" s="4" t="s">
        <v>98</v>
      </c>
      <c r="G722" s="4" t="s">
        <v>99</v>
      </c>
      <c r="H722" s="4" t="s">
        <v>991</v>
      </c>
      <c r="I722" s="7"/>
      <c r="J722" s="7"/>
      <c r="K722" s="7"/>
      <c r="L722" s="7"/>
      <c r="M722" s="7"/>
      <c r="N722" s="7"/>
      <c r="O722" s="7"/>
      <c r="P722" s="7"/>
      <c r="Q722" s="7"/>
      <c r="R722" s="8">
        <v>2314.1999999999998</v>
      </c>
      <c r="S722" s="8">
        <v>-402.2</v>
      </c>
      <c r="T722" s="8">
        <v>1480.5</v>
      </c>
      <c r="U722" s="139">
        <f t="shared" si="55"/>
        <v>3392.5</v>
      </c>
      <c r="V722" s="38"/>
      <c r="W722" s="127" t="str">
        <f t="shared" si="56"/>
        <v>410204705921</v>
      </c>
      <c r="X722" s="132">
        <f>VLOOKUP(W722,Factors!$F$4:$H$6200,3,FALSE)</f>
        <v>0.10960000000000003</v>
      </c>
      <c r="Y722" s="127" t="str">
        <f>VLOOKUP(W722,Factors!$F$4:$H$6200,2,FALSE)</f>
        <v>3-factor</v>
      </c>
      <c r="Z722" s="129">
        <f t="shared" si="57"/>
        <v>371.8180000000001</v>
      </c>
      <c r="AA722" s="129">
        <f t="shared" si="58"/>
        <v>3020.6819999999998</v>
      </c>
      <c r="AB722" s="129">
        <f t="shared" si="59"/>
        <v>3392.5</v>
      </c>
      <c r="AC722" s="134"/>
      <c r="AD722" s="134"/>
      <c r="AE722" s="134"/>
      <c r="AF722" s="134"/>
      <c r="AG722" s="134"/>
      <c r="AH722" s="134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  <c r="BA722" s="134"/>
      <c r="BB722" s="134"/>
      <c r="BC722" s="134"/>
      <c r="BD722" s="134"/>
      <c r="BE722" s="134"/>
      <c r="BF722" s="134"/>
      <c r="BG722" s="134"/>
      <c r="BH722" s="134"/>
      <c r="BI722" s="134"/>
      <c r="BJ722" s="134"/>
    </row>
    <row r="723" spans="1:62" s="126" customFormat="1" ht="15.75" thickBot="1" x14ac:dyDescent="0.3">
      <c r="A723" s="141" t="s">
        <v>943</v>
      </c>
      <c r="B723" s="4" t="s">
        <v>1077</v>
      </c>
      <c r="C723" s="4" t="s">
        <v>1078</v>
      </c>
      <c r="D723" s="4" t="s">
        <v>989</v>
      </c>
      <c r="E723" s="4" t="s">
        <v>990</v>
      </c>
      <c r="F723" s="4" t="s">
        <v>146</v>
      </c>
      <c r="G723" s="4" t="s">
        <v>147</v>
      </c>
      <c r="H723" s="4" t="s">
        <v>991</v>
      </c>
      <c r="I723" s="10">
        <v>136.56</v>
      </c>
      <c r="J723" s="11"/>
      <c r="K723" s="10">
        <v>110.67</v>
      </c>
      <c r="L723" s="11"/>
      <c r="M723" s="10">
        <v>146.34</v>
      </c>
      <c r="N723" s="11"/>
      <c r="O723" s="10">
        <v>340.65</v>
      </c>
      <c r="P723" s="10">
        <v>197.83</v>
      </c>
      <c r="Q723" s="10">
        <v>205.61</v>
      </c>
      <c r="R723" s="10">
        <v>542.39</v>
      </c>
      <c r="S723" s="10">
        <v>599.47</v>
      </c>
      <c r="T723" s="10">
        <v>203.7</v>
      </c>
      <c r="U723" s="139">
        <f t="shared" si="55"/>
        <v>2483.2200000000003</v>
      </c>
      <c r="V723" s="38"/>
      <c r="W723" s="127" t="str">
        <f t="shared" si="56"/>
        <v>410204705921</v>
      </c>
      <c r="X723" s="132">
        <f>VLOOKUP(W723,Factors!$F$4:$H$6200,3,FALSE)</f>
        <v>0.10960000000000003</v>
      </c>
      <c r="Y723" s="127" t="str">
        <f>VLOOKUP(W723,Factors!$F$4:$H$6200,2,FALSE)</f>
        <v>3-factor</v>
      </c>
      <c r="Z723" s="129">
        <f t="shared" si="57"/>
        <v>272.16091200000011</v>
      </c>
      <c r="AA723" s="129">
        <f t="shared" si="58"/>
        <v>2211.059088</v>
      </c>
      <c r="AB723" s="129">
        <f t="shared" si="59"/>
        <v>2483.2200000000003</v>
      </c>
      <c r="AC723" s="134"/>
      <c r="AD723" s="134"/>
      <c r="AE723" s="134"/>
      <c r="AF723" s="134"/>
      <c r="AG723" s="134"/>
      <c r="AH723" s="134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  <c r="BA723" s="134"/>
      <c r="BB723" s="134"/>
      <c r="BC723" s="134"/>
      <c r="BD723" s="134"/>
      <c r="BE723" s="134"/>
      <c r="BF723" s="134"/>
      <c r="BG723" s="134"/>
      <c r="BH723" s="134"/>
      <c r="BI723" s="134"/>
      <c r="BJ723" s="134"/>
    </row>
    <row r="724" spans="1:62" s="126" customFormat="1" ht="15.75" thickBot="1" x14ac:dyDescent="0.3">
      <c r="A724" s="141" t="s">
        <v>943</v>
      </c>
      <c r="B724" s="4" t="s">
        <v>1077</v>
      </c>
      <c r="C724" s="4" t="s">
        <v>1078</v>
      </c>
      <c r="D724" s="4" t="s">
        <v>989</v>
      </c>
      <c r="E724" s="4" t="s">
        <v>990</v>
      </c>
      <c r="F724" s="4" t="s">
        <v>150</v>
      </c>
      <c r="G724" s="4" t="s">
        <v>151</v>
      </c>
      <c r="H724" s="4" t="s">
        <v>991</v>
      </c>
      <c r="I724" s="7"/>
      <c r="J724" s="7"/>
      <c r="K724" s="7"/>
      <c r="L724" s="7"/>
      <c r="M724" s="7"/>
      <c r="N724" s="7"/>
      <c r="O724" s="8">
        <v>31</v>
      </c>
      <c r="P724" s="7"/>
      <c r="Q724" s="7"/>
      <c r="R724" s="7"/>
      <c r="S724" s="7"/>
      <c r="T724" s="7"/>
      <c r="U724" s="139">
        <f t="shared" si="55"/>
        <v>31</v>
      </c>
      <c r="V724" s="38"/>
      <c r="W724" s="127" t="str">
        <f t="shared" si="56"/>
        <v>410204705921</v>
      </c>
      <c r="X724" s="132">
        <f>VLOOKUP(W724,Factors!$F$4:$H$6200,3,FALSE)</f>
        <v>0.10960000000000003</v>
      </c>
      <c r="Y724" s="127" t="str">
        <f>VLOOKUP(W724,Factors!$F$4:$H$6200,2,FALSE)</f>
        <v>3-factor</v>
      </c>
      <c r="Z724" s="129">
        <f t="shared" si="57"/>
        <v>3.3976000000000011</v>
      </c>
      <c r="AA724" s="129">
        <f t="shared" si="58"/>
        <v>27.602399999999999</v>
      </c>
      <c r="AB724" s="129">
        <f t="shared" si="59"/>
        <v>31</v>
      </c>
      <c r="AC724" s="134"/>
      <c r="AD724" s="134"/>
      <c r="AE724" s="134"/>
      <c r="AF724" s="134"/>
      <c r="AG724" s="134"/>
      <c r="AH724" s="134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  <c r="BA724" s="134"/>
      <c r="BB724" s="134"/>
      <c r="BC724" s="134"/>
      <c r="BD724" s="134"/>
      <c r="BE724" s="134"/>
      <c r="BF724" s="134"/>
      <c r="BG724" s="134"/>
      <c r="BH724" s="134"/>
      <c r="BI724" s="134"/>
      <c r="BJ724" s="134"/>
    </row>
    <row r="725" spans="1:62" s="126" customFormat="1" ht="15.75" thickBot="1" x14ac:dyDescent="0.3">
      <c r="A725" s="141" t="s">
        <v>943</v>
      </c>
      <c r="B725" s="4" t="s">
        <v>1077</v>
      </c>
      <c r="C725" s="4" t="s">
        <v>1078</v>
      </c>
      <c r="D725" s="4" t="s">
        <v>989</v>
      </c>
      <c r="E725" s="4" t="s">
        <v>990</v>
      </c>
      <c r="F725" s="4" t="s">
        <v>152</v>
      </c>
      <c r="G725" s="4" t="s">
        <v>153</v>
      </c>
      <c r="H725" s="4" t="s">
        <v>991</v>
      </c>
      <c r="I725" s="11"/>
      <c r="J725" s="11"/>
      <c r="K725" s="11"/>
      <c r="L725" s="11"/>
      <c r="M725" s="11"/>
      <c r="N725" s="11"/>
      <c r="O725" s="10">
        <v>125</v>
      </c>
      <c r="P725" s="10">
        <v>240</v>
      </c>
      <c r="Q725" s="10">
        <v>230</v>
      </c>
      <c r="R725" s="10">
        <v>125</v>
      </c>
      <c r="S725" s="10">
        <v>155</v>
      </c>
      <c r="T725" s="10">
        <v>25</v>
      </c>
      <c r="U725" s="139">
        <f t="shared" si="55"/>
        <v>900</v>
      </c>
      <c r="V725" s="38"/>
      <c r="W725" s="127" t="str">
        <f t="shared" si="56"/>
        <v>410204705921</v>
      </c>
      <c r="X725" s="132">
        <f>VLOOKUP(W725,Factors!$F$4:$H$6200,3,FALSE)</f>
        <v>0.10960000000000003</v>
      </c>
      <c r="Y725" s="127" t="str">
        <f>VLOOKUP(W725,Factors!$F$4:$H$6200,2,FALSE)</f>
        <v>3-factor</v>
      </c>
      <c r="Z725" s="129">
        <f t="shared" si="57"/>
        <v>98.640000000000029</v>
      </c>
      <c r="AA725" s="129">
        <f t="shared" si="58"/>
        <v>801.36</v>
      </c>
      <c r="AB725" s="129">
        <f t="shared" si="59"/>
        <v>900</v>
      </c>
      <c r="AC725" s="134"/>
      <c r="AD725" s="134"/>
      <c r="AE725" s="134"/>
      <c r="AF725" s="134"/>
      <c r="AG725" s="134"/>
      <c r="AH725" s="134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  <c r="BA725" s="134"/>
      <c r="BB725" s="134"/>
      <c r="BC725" s="134"/>
      <c r="BD725" s="134"/>
      <c r="BE725" s="134"/>
      <c r="BF725" s="134"/>
      <c r="BG725" s="134"/>
      <c r="BH725" s="134"/>
      <c r="BI725" s="134"/>
      <c r="BJ725" s="134"/>
    </row>
    <row r="726" spans="1:62" s="126" customFormat="1" ht="15.75" thickBot="1" x14ac:dyDescent="0.3">
      <c r="A726" s="141" t="s">
        <v>943</v>
      </c>
      <c r="B726" s="4" t="s">
        <v>1077</v>
      </c>
      <c r="C726" s="4" t="s">
        <v>1078</v>
      </c>
      <c r="D726" s="4" t="s">
        <v>989</v>
      </c>
      <c r="E726" s="4" t="s">
        <v>990</v>
      </c>
      <c r="F726" s="4" t="s">
        <v>312</v>
      </c>
      <c r="G726" s="4" t="s">
        <v>313</v>
      </c>
      <c r="H726" s="4" t="s">
        <v>991</v>
      </c>
      <c r="I726" s="8">
        <v>16480.84</v>
      </c>
      <c r="J726" s="8">
        <v>46203.47</v>
      </c>
      <c r="K726" s="8">
        <v>13489.43</v>
      </c>
      <c r="L726" s="8">
        <v>52574.2</v>
      </c>
      <c r="M726" s="8">
        <v>18447.54</v>
      </c>
      <c r="N726" s="8">
        <v>25764.07</v>
      </c>
      <c r="O726" s="8">
        <v>8484.07</v>
      </c>
      <c r="P726" s="8">
        <v>13091.36</v>
      </c>
      <c r="Q726" s="8">
        <v>23341.43</v>
      </c>
      <c r="R726" s="8">
        <v>17582.07</v>
      </c>
      <c r="S726" s="8">
        <v>24907.3</v>
      </c>
      <c r="T726" s="8">
        <v>10396.07</v>
      </c>
      <c r="U726" s="139">
        <f t="shared" si="55"/>
        <v>270761.84999999998</v>
      </c>
      <c r="V726" s="38"/>
      <c r="W726" s="127" t="str">
        <f t="shared" si="56"/>
        <v>410204705921</v>
      </c>
      <c r="X726" s="132">
        <f>VLOOKUP(W726,Factors!$F$4:$H$6200,3,FALSE)</f>
        <v>0.10960000000000003</v>
      </c>
      <c r="Y726" s="127" t="str">
        <f>VLOOKUP(W726,Factors!$F$4:$H$6200,2,FALSE)</f>
        <v>3-factor</v>
      </c>
      <c r="Z726" s="129">
        <f t="shared" si="57"/>
        <v>29675.498760000006</v>
      </c>
      <c r="AA726" s="129">
        <f t="shared" si="58"/>
        <v>241086.35123999996</v>
      </c>
      <c r="AB726" s="129">
        <f t="shared" si="59"/>
        <v>270761.84999999998</v>
      </c>
      <c r="AC726" s="134"/>
      <c r="AD726" s="134"/>
      <c r="AE726" s="134"/>
      <c r="AF726" s="134"/>
      <c r="AG726" s="134"/>
      <c r="AH726" s="134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  <c r="BA726" s="134"/>
      <c r="BB726" s="134"/>
      <c r="BC726" s="134"/>
      <c r="BD726" s="134"/>
      <c r="BE726" s="134"/>
      <c r="BF726" s="134"/>
      <c r="BG726" s="134"/>
      <c r="BH726" s="134"/>
      <c r="BI726" s="134"/>
      <c r="BJ726" s="134"/>
    </row>
    <row r="727" spans="1:62" s="126" customFormat="1" ht="15.75" thickBot="1" x14ac:dyDescent="0.3">
      <c r="A727" s="141" t="s">
        <v>943</v>
      </c>
      <c r="B727" s="4" t="s">
        <v>1077</v>
      </c>
      <c r="C727" s="4" t="s">
        <v>1078</v>
      </c>
      <c r="D727" s="4" t="s">
        <v>989</v>
      </c>
      <c r="E727" s="4" t="s">
        <v>990</v>
      </c>
      <c r="F727" s="4" t="s">
        <v>258</v>
      </c>
      <c r="G727" s="4" t="s">
        <v>259</v>
      </c>
      <c r="H727" s="4" t="s">
        <v>991</v>
      </c>
      <c r="I727" s="10">
        <v>5602.62</v>
      </c>
      <c r="J727" s="10">
        <v>3300.81</v>
      </c>
      <c r="K727" s="10">
        <v>1060.76</v>
      </c>
      <c r="L727" s="10">
        <v>16620.09</v>
      </c>
      <c r="M727" s="10">
        <v>9743.65</v>
      </c>
      <c r="N727" s="10">
        <v>15298.91</v>
      </c>
      <c r="O727" s="10">
        <v>18105.189999999999</v>
      </c>
      <c r="P727" s="10">
        <v>14248.31</v>
      </c>
      <c r="Q727" s="10">
        <v>15572.02</v>
      </c>
      <c r="R727" s="10">
        <v>11419.28</v>
      </c>
      <c r="S727" s="10">
        <v>13358.28</v>
      </c>
      <c r="T727" s="10">
        <v>13038.45</v>
      </c>
      <c r="U727" s="139">
        <f t="shared" si="55"/>
        <v>137368.37</v>
      </c>
      <c r="V727" s="38"/>
      <c r="W727" s="127" t="str">
        <f t="shared" si="56"/>
        <v>410204705921</v>
      </c>
      <c r="X727" s="132">
        <f>VLOOKUP(W727,Factors!$F$4:$H$6200,3,FALSE)</f>
        <v>0.10960000000000003</v>
      </c>
      <c r="Y727" s="127" t="str">
        <f>VLOOKUP(W727,Factors!$F$4:$H$6200,2,FALSE)</f>
        <v>3-factor</v>
      </c>
      <c r="Z727" s="129">
        <f t="shared" si="57"/>
        <v>15055.573352000003</v>
      </c>
      <c r="AA727" s="129">
        <f t="shared" si="58"/>
        <v>122312.79664799999</v>
      </c>
      <c r="AB727" s="129">
        <f t="shared" si="59"/>
        <v>137368.37</v>
      </c>
      <c r="AC727" s="134"/>
      <c r="AD727" s="134"/>
      <c r="AE727" s="134"/>
      <c r="AF727" s="134"/>
      <c r="AG727" s="134"/>
      <c r="AH727" s="134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  <c r="BA727" s="134"/>
      <c r="BB727" s="134"/>
      <c r="BC727" s="134"/>
      <c r="BD727" s="134"/>
      <c r="BE727" s="134"/>
      <c r="BF727" s="134"/>
      <c r="BG727" s="134"/>
      <c r="BH727" s="134"/>
      <c r="BI727" s="134"/>
      <c r="BJ727" s="134"/>
    </row>
    <row r="728" spans="1:62" s="126" customFormat="1" ht="15.75" thickBot="1" x14ac:dyDescent="0.3">
      <c r="A728" s="141" t="s">
        <v>943</v>
      </c>
      <c r="B728" s="4" t="s">
        <v>1077</v>
      </c>
      <c r="C728" s="4" t="s">
        <v>1078</v>
      </c>
      <c r="D728" s="4" t="s">
        <v>989</v>
      </c>
      <c r="E728" s="4" t="s">
        <v>990</v>
      </c>
      <c r="F728" s="4" t="s">
        <v>84</v>
      </c>
      <c r="G728" s="4" t="s">
        <v>85</v>
      </c>
      <c r="H728" s="4" t="s">
        <v>991</v>
      </c>
      <c r="I728" s="8">
        <v>190.65</v>
      </c>
      <c r="J728" s="7"/>
      <c r="K728" s="7"/>
      <c r="L728" s="7"/>
      <c r="M728" s="7"/>
      <c r="N728" s="8">
        <v>473.33</v>
      </c>
      <c r="O728" s="8">
        <v>95.74</v>
      </c>
      <c r="P728" s="7"/>
      <c r="Q728" s="7"/>
      <c r="R728" s="7"/>
      <c r="S728" s="7"/>
      <c r="T728" s="7"/>
      <c r="U728" s="139">
        <f t="shared" si="55"/>
        <v>759.72</v>
      </c>
      <c r="V728" s="38"/>
      <c r="W728" s="127" t="str">
        <f t="shared" si="56"/>
        <v>410204705921</v>
      </c>
      <c r="X728" s="132">
        <f>VLOOKUP(W728,Factors!$F$4:$H$6200,3,FALSE)</f>
        <v>0.10960000000000003</v>
      </c>
      <c r="Y728" s="127" t="str">
        <f>VLOOKUP(W728,Factors!$F$4:$H$6200,2,FALSE)</f>
        <v>3-factor</v>
      </c>
      <c r="Z728" s="129">
        <f t="shared" si="57"/>
        <v>83.265312000000023</v>
      </c>
      <c r="AA728" s="129">
        <f t="shared" si="58"/>
        <v>676.45468800000003</v>
      </c>
      <c r="AB728" s="129">
        <f t="shared" si="59"/>
        <v>759.72</v>
      </c>
      <c r="AC728" s="134"/>
      <c r="AD728" s="134"/>
      <c r="AE728" s="134"/>
      <c r="AF728" s="134"/>
      <c r="AG728" s="134"/>
      <c r="AH728" s="134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  <c r="BA728" s="134"/>
      <c r="BB728" s="134"/>
      <c r="BC728" s="134"/>
      <c r="BD728" s="134"/>
      <c r="BE728" s="134"/>
      <c r="BF728" s="134"/>
      <c r="BG728" s="134"/>
      <c r="BH728" s="134"/>
      <c r="BI728" s="134"/>
      <c r="BJ728" s="134"/>
    </row>
    <row r="729" spans="1:62" s="126" customFormat="1" ht="15.75" thickBot="1" x14ac:dyDescent="0.3">
      <c r="A729" s="141" t="s">
        <v>943</v>
      </c>
      <c r="B729" s="4" t="s">
        <v>1077</v>
      </c>
      <c r="C729" s="4" t="s">
        <v>1078</v>
      </c>
      <c r="D729" s="4" t="s">
        <v>989</v>
      </c>
      <c r="E729" s="4" t="s">
        <v>990</v>
      </c>
      <c r="F729" s="4" t="s">
        <v>86</v>
      </c>
      <c r="G729" s="4" t="s">
        <v>87</v>
      </c>
      <c r="H729" s="4" t="s">
        <v>991</v>
      </c>
      <c r="I729" s="11"/>
      <c r="J729" s="11"/>
      <c r="K729" s="11"/>
      <c r="L729" s="11"/>
      <c r="M729" s="10">
        <v>324.52</v>
      </c>
      <c r="N729" s="10">
        <v>5</v>
      </c>
      <c r="O729" s="11"/>
      <c r="P729" s="11"/>
      <c r="Q729" s="11"/>
      <c r="R729" s="11"/>
      <c r="S729" s="11"/>
      <c r="T729" s="11"/>
      <c r="U729" s="139">
        <f t="shared" si="55"/>
        <v>329.52</v>
      </c>
      <c r="V729" s="38"/>
      <c r="W729" s="127" t="str">
        <f t="shared" si="56"/>
        <v>410204705921</v>
      </c>
      <c r="X729" s="132">
        <f>VLOOKUP(W729,Factors!$F$4:$H$6200,3,FALSE)</f>
        <v>0.10960000000000003</v>
      </c>
      <c r="Y729" s="127" t="str">
        <f>VLOOKUP(W729,Factors!$F$4:$H$6200,2,FALSE)</f>
        <v>3-factor</v>
      </c>
      <c r="Z729" s="129">
        <f t="shared" si="57"/>
        <v>36.115392000000007</v>
      </c>
      <c r="AA729" s="129">
        <f t="shared" si="58"/>
        <v>293.404608</v>
      </c>
      <c r="AB729" s="129">
        <f t="shared" si="59"/>
        <v>329.52</v>
      </c>
      <c r="AC729" s="134"/>
      <c r="AD729" s="134"/>
      <c r="AE729" s="134"/>
      <c r="AF729" s="134"/>
      <c r="AG729" s="134"/>
      <c r="AH729" s="134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  <c r="BA729" s="134"/>
      <c r="BB729" s="134"/>
      <c r="BC729" s="134"/>
      <c r="BD729" s="134"/>
      <c r="BE729" s="134"/>
      <c r="BF729" s="134"/>
      <c r="BG729" s="134"/>
      <c r="BH729" s="134"/>
      <c r="BI729" s="134"/>
      <c r="BJ729" s="134"/>
    </row>
    <row r="730" spans="1:62" s="126" customFormat="1" ht="15.75" thickBot="1" x14ac:dyDescent="0.3">
      <c r="A730" s="141" t="s">
        <v>943</v>
      </c>
      <c r="B730" s="4" t="s">
        <v>1077</v>
      </c>
      <c r="C730" s="4" t="s">
        <v>1078</v>
      </c>
      <c r="D730" s="4" t="s">
        <v>989</v>
      </c>
      <c r="E730" s="4" t="s">
        <v>990</v>
      </c>
      <c r="F730" s="4" t="s">
        <v>166</v>
      </c>
      <c r="G730" s="4" t="s">
        <v>167</v>
      </c>
      <c r="H730" s="4" t="s">
        <v>991</v>
      </c>
      <c r="I730" s="7"/>
      <c r="J730" s="7"/>
      <c r="K730" s="7"/>
      <c r="L730" s="7"/>
      <c r="M730" s="7"/>
      <c r="N730" s="8">
        <v>150</v>
      </c>
      <c r="O730" s="7"/>
      <c r="P730" s="7"/>
      <c r="Q730" s="7"/>
      <c r="R730" s="7"/>
      <c r="S730" s="7"/>
      <c r="T730" s="7"/>
      <c r="U730" s="139">
        <f t="shared" si="55"/>
        <v>150</v>
      </c>
      <c r="V730" s="38"/>
      <c r="W730" s="127" t="str">
        <f t="shared" si="56"/>
        <v>410204705921</v>
      </c>
      <c r="X730" s="132">
        <f>VLOOKUP(W730,Factors!$F$4:$H$6200,3,FALSE)</f>
        <v>0.10960000000000003</v>
      </c>
      <c r="Y730" s="127" t="str">
        <f>VLOOKUP(W730,Factors!$F$4:$H$6200,2,FALSE)</f>
        <v>3-factor</v>
      </c>
      <c r="Z730" s="129">
        <f t="shared" si="57"/>
        <v>16.440000000000005</v>
      </c>
      <c r="AA730" s="129">
        <f t="shared" si="58"/>
        <v>133.56</v>
      </c>
      <c r="AB730" s="129">
        <f t="shared" si="59"/>
        <v>150</v>
      </c>
      <c r="AC730" s="134"/>
      <c r="AD730" s="134"/>
      <c r="AE730" s="134"/>
      <c r="AF730" s="134"/>
      <c r="AG730" s="134"/>
      <c r="AH730" s="134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  <c r="BA730" s="134"/>
      <c r="BB730" s="134"/>
      <c r="BC730" s="134"/>
      <c r="BD730" s="134"/>
      <c r="BE730" s="134"/>
      <c r="BF730" s="134"/>
      <c r="BG730" s="134"/>
      <c r="BH730" s="134"/>
      <c r="BI730" s="134"/>
      <c r="BJ730" s="134"/>
    </row>
    <row r="731" spans="1:62" s="126" customFormat="1" ht="15.75" thickBot="1" x14ac:dyDescent="0.3">
      <c r="A731" s="141" t="s">
        <v>943</v>
      </c>
      <c r="B731" s="4" t="s">
        <v>1077</v>
      </c>
      <c r="C731" s="4" t="s">
        <v>1078</v>
      </c>
      <c r="D731" s="4" t="s">
        <v>989</v>
      </c>
      <c r="E731" s="4" t="s">
        <v>990</v>
      </c>
      <c r="F731" s="4" t="s">
        <v>308</v>
      </c>
      <c r="G731" s="4" t="s">
        <v>309</v>
      </c>
      <c r="H731" s="4" t="s">
        <v>991</v>
      </c>
      <c r="I731" s="11"/>
      <c r="J731" s="10">
        <v>85</v>
      </c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39">
        <f t="shared" si="55"/>
        <v>85</v>
      </c>
      <c r="V731" s="38"/>
      <c r="W731" s="127" t="str">
        <f t="shared" si="56"/>
        <v>410204705921</v>
      </c>
      <c r="X731" s="132">
        <f>VLOOKUP(W731,Factors!$F$4:$H$6200,3,FALSE)</f>
        <v>0.10960000000000003</v>
      </c>
      <c r="Y731" s="127" t="str">
        <f>VLOOKUP(W731,Factors!$F$4:$H$6200,2,FALSE)</f>
        <v>3-factor</v>
      </c>
      <c r="Z731" s="129">
        <f t="shared" si="57"/>
        <v>9.3160000000000025</v>
      </c>
      <c r="AA731" s="129">
        <f t="shared" si="58"/>
        <v>75.683999999999997</v>
      </c>
      <c r="AB731" s="129">
        <f t="shared" si="59"/>
        <v>85</v>
      </c>
      <c r="AC731" s="134"/>
      <c r="AD731" s="134"/>
      <c r="AE731" s="134"/>
      <c r="AF731" s="134"/>
      <c r="AG731" s="134"/>
      <c r="AH731" s="134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  <c r="BA731" s="134"/>
      <c r="BB731" s="134"/>
      <c r="BC731" s="134"/>
      <c r="BD731" s="134"/>
      <c r="BE731" s="134"/>
      <c r="BF731" s="134"/>
      <c r="BG731" s="134"/>
      <c r="BH731" s="134"/>
      <c r="BI731" s="134"/>
      <c r="BJ731" s="134"/>
    </row>
    <row r="732" spans="1:62" s="126" customFormat="1" ht="15.75" thickBot="1" x14ac:dyDescent="0.3">
      <c r="A732" s="141" t="s">
        <v>943</v>
      </c>
      <c r="B732" s="4" t="s">
        <v>1077</v>
      </c>
      <c r="C732" s="4" t="s">
        <v>1078</v>
      </c>
      <c r="D732" s="4" t="s">
        <v>989</v>
      </c>
      <c r="E732" s="4" t="s">
        <v>990</v>
      </c>
      <c r="F732" s="4" t="s">
        <v>192</v>
      </c>
      <c r="G732" s="4" t="s">
        <v>193</v>
      </c>
      <c r="H732" s="4" t="s">
        <v>991</v>
      </c>
      <c r="I732" s="8">
        <v>-4547.04</v>
      </c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139">
        <f t="shared" si="55"/>
        <v>-4547.04</v>
      </c>
      <c r="V732" s="38"/>
      <c r="W732" s="127" t="str">
        <f t="shared" si="56"/>
        <v>410204705921</v>
      </c>
      <c r="X732" s="132">
        <f>VLOOKUP(W732,Factors!$F$4:$H$6200,3,FALSE)</f>
        <v>0.10960000000000003</v>
      </c>
      <c r="Y732" s="127" t="str">
        <f>VLOOKUP(W732,Factors!$F$4:$H$6200,2,FALSE)</f>
        <v>3-factor</v>
      </c>
      <c r="Z732" s="129">
        <f t="shared" si="57"/>
        <v>-498.35558400000014</v>
      </c>
      <c r="AA732" s="129">
        <f t="shared" si="58"/>
        <v>-4048.6844160000001</v>
      </c>
      <c r="AB732" s="129">
        <f t="shared" si="59"/>
        <v>-4547.04</v>
      </c>
      <c r="AC732" s="134"/>
      <c r="AD732" s="134"/>
      <c r="AE732" s="134"/>
      <c r="AF732" s="134"/>
      <c r="AG732" s="134"/>
      <c r="AH732" s="134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  <c r="BA732" s="134"/>
      <c r="BB732" s="134"/>
      <c r="BC732" s="134"/>
      <c r="BD732" s="134"/>
      <c r="BE732" s="134"/>
      <c r="BF732" s="134"/>
      <c r="BG732" s="134"/>
      <c r="BH732" s="134"/>
      <c r="BI732" s="134"/>
      <c r="BJ732" s="134"/>
    </row>
    <row r="733" spans="1:62" s="126" customFormat="1" ht="15.75" thickBot="1" x14ac:dyDescent="0.3">
      <c r="A733" s="141" t="s">
        <v>943</v>
      </c>
      <c r="B733" s="4" t="s">
        <v>1077</v>
      </c>
      <c r="C733" s="4" t="s">
        <v>1078</v>
      </c>
      <c r="D733" s="4" t="s">
        <v>959</v>
      </c>
      <c r="E733" s="4" t="s">
        <v>960</v>
      </c>
      <c r="F733" s="4" t="s">
        <v>98</v>
      </c>
      <c r="G733" s="4" t="s">
        <v>99</v>
      </c>
      <c r="H733" s="4" t="s">
        <v>961</v>
      </c>
      <c r="I733" s="11"/>
      <c r="J733" s="11"/>
      <c r="K733" s="11"/>
      <c r="L733" s="11"/>
      <c r="M733" s="11"/>
      <c r="N733" s="11"/>
      <c r="O733" s="11"/>
      <c r="P733" s="11"/>
      <c r="Q733" s="11"/>
      <c r="R733" s="10">
        <v>10913.25</v>
      </c>
      <c r="S733" s="10">
        <v>-9696.7000000000007</v>
      </c>
      <c r="T733" s="10">
        <v>-1216.55</v>
      </c>
      <c r="U733" s="139">
        <f t="shared" si="55"/>
        <v>0</v>
      </c>
      <c r="V733" s="38"/>
      <c r="W733" s="127" t="str">
        <f t="shared" si="56"/>
        <v>410204720921</v>
      </c>
      <c r="X733" s="132">
        <f>VLOOKUP(W733,Factors!$F$4:$H$6200,3,FALSE)</f>
        <v>0.10960000000000003</v>
      </c>
      <c r="Y733" s="127" t="str">
        <f>VLOOKUP(W733,Factors!$F$4:$H$6200,2,FALSE)</f>
        <v>3-factor</v>
      </c>
      <c r="Z733" s="129">
        <f t="shared" si="57"/>
        <v>0</v>
      </c>
      <c r="AA733" s="129">
        <f t="shared" si="58"/>
        <v>0</v>
      </c>
      <c r="AB733" s="129">
        <f t="shared" si="59"/>
        <v>0</v>
      </c>
      <c r="AC733" s="134"/>
      <c r="AD733" s="134"/>
      <c r="AE733" s="134"/>
      <c r="AF733" s="134"/>
      <c r="AG733" s="134"/>
      <c r="AH733" s="134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  <c r="BA733" s="134"/>
      <c r="BB733" s="134"/>
      <c r="BC733" s="134"/>
      <c r="BD733" s="134"/>
      <c r="BE733" s="134"/>
      <c r="BF733" s="134"/>
      <c r="BG733" s="134"/>
      <c r="BH733" s="134"/>
      <c r="BI733" s="134"/>
      <c r="BJ733" s="134"/>
    </row>
    <row r="734" spans="1:62" s="126" customFormat="1" ht="15.75" thickBot="1" x14ac:dyDescent="0.3">
      <c r="A734" s="141" t="s">
        <v>943</v>
      </c>
      <c r="B734" s="4" t="s">
        <v>1077</v>
      </c>
      <c r="C734" s="4" t="s">
        <v>1078</v>
      </c>
      <c r="D734" s="4" t="s">
        <v>959</v>
      </c>
      <c r="E734" s="4" t="s">
        <v>960</v>
      </c>
      <c r="F734" s="4" t="s">
        <v>312</v>
      </c>
      <c r="G734" s="4" t="s">
        <v>313</v>
      </c>
      <c r="H734" s="4" t="s">
        <v>961</v>
      </c>
      <c r="I734" s="8">
        <v>195134.82</v>
      </c>
      <c r="J734" s="8">
        <v>203611.44</v>
      </c>
      <c r="K734" s="8">
        <v>284804.46000000002</v>
      </c>
      <c r="L734" s="8">
        <v>197375.94</v>
      </c>
      <c r="M734" s="8">
        <v>200629.4</v>
      </c>
      <c r="N734" s="8">
        <v>210051.02</v>
      </c>
      <c r="O734" s="8">
        <v>248863.61</v>
      </c>
      <c r="P734" s="8">
        <v>203324.68</v>
      </c>
      <c r="Q734" s="8">
        <v>287745.52</v>
      </c>
      <c r="R734" s="8">
        <v>263857.23</v>
      </c>
      <c r="S734" s="8">
        <v>257691.21</v>
      </c>
      <c r="T734" s="8">
        <v>272901.14</v>
      </c>
      <c r="U734" s="139">
        <f t="shared" si="55"/>
        <v>2825990.47</v>
      </c>
      <c r="V734" s="38"/>
      <c r="W734" s="127" t="str">
        <f t="shared" si="56"/>
        <v>410204720921</v>
      </c>
      <c r="X734" s="132">
        <f>VLOOKUP(W734,Factors!$F$4:$H$6200,3,FALSE)</f>
        <v>0.10960000000000003</v>
      </c>
      <c r="Y734" s="127" t="str">
        <f>VLOOKUP(W734,Factors!$F$4:$H$6200,2,FALSE)</f>
        <v>3-factor</v>
      </c>
      <c r="Z734" s="129">
        <f t="shared" si="57"/>
        <v>309728.55551200011</v>
      </c>
      <c r="AA734" s="129">
        <f t="shared" si="58"/>
        <v>2516261.9144879999</v>
      </c>
      <c r="AB734" s="129">
        <f t="shared" si="59"/>
        <v>2825990.4699999997</v>
      </c>
      <c r="AC734" s="134"/>
      <c r="AD734" s="134"/>
      <c r="AE734" s="134"/>
      <c r="AF734" s="134"/>
      <c r="AG734" s="134"/>
      <c r="AH734" s="134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  <c r="BA734" s="134"/>
      <c r="BB734" s="134"/>
      <c r="BC734" s="134"/>
      <c r="BD734" s="134"/>
      <c r="BE734" s="134"/>
      <c r="BF734" s="134"/>
      <c r="BG734" s="134"/>
      <c r="BH734" s="134"/>
      <c r="BI734" s="134"/>
      <c r="BJ734" s="134"/>
    </row>
    <row r="735" spans="1:62" s="126" customFormat="1" ht="15.75" thickBot="1" x14ac:dyDescent="0.3">
      <c r="A735" s="141" t="s">
        <v>943</v>
      </c>
      <c r="B735" s="4" t="s">
        <v>1077</v>
      </c>
      <c r="C735" s="4" t="s">
        <v>1078</v>
      </c>
      <c r="D735" s="4" t="s">
        <v>959</v>
      </c>
      <c r="E735" s="4" t="s">
        <v>960</v>
      </c>
      <c r="F735" s="4" t="s">
        <v>258</v>
      </c>
      <c r="G735" s="4" t="s">
        <v>259</v>
      </c>
      <c r="H735" s="4" t="s">
        <v>961</v>
      </c>
      <c r="I735" s="10">
        <v>39957.879999999997</v>
      </c>
      <c r="J735" s="10">
        <v>34214.230000000003</v>
      </c>
      <c r="K735" s="10">
        <v>59411.15</v>
      </c>
      <c r="L735" s="10">
        <v>26385.74</v>
      </c>
      <c r="M735" s="10">
        <v>42137.41</v>
      </c>
      <c r="N735" s="10">
        <v>47980.57</v>
      </c>
      <c r="O735" s="10">
        <v>25846.41</v>
      </c>
      <c r="P735" s="10">
        <v>15904.19</v>
      </c>
      <c r="Q735" s="10">
        <v>14331.21</v>
      </c>
      <c r="R735" s="10">
        <v>19114.150000000001</v>
      </c>
      <c r="S735" s="10">
        <v>30174.23</v>
      </c>
      <c r="T735" s="10">
        <v>59430.77</v>
      </c>
      <c r="U735" s="139">
        <f t="shared" si="55"/>
        <v>414887.94000000006</v>
      </c>
      <c r="V735" s="38"/>
      <c r="W735" s="127" t="str">
        <f t="shared" si="56"/>
        <v>410204720921</v>
      </c>
      <c r="X735" s="132">
        <f>VLOOKUP(W735,Factors!$F$4:$H$6200,3,FALSE)</f>
        <v>0.10960000000000003</v>
      </c>
      <c r="Y735" s="127" t="str">
        <f>VLOOKUP(W735,Factors!$F$4:$H$6200,2,FALSE)</f>
        <v>3-factor</v>
      </c>
      <c r="Z735" s="129">
        <f t="shared" si="57"/>
        <v>45471.718224000018</v>
      </c>
      <c r="AA735" s="129">
        <f t="shared" si="58"/>
        <v>369416.22177600005</v>
      </c>
      <c r="AB735" s="129">
        <f t="shared" si="59"/>
        <v>414887.94000000006</v>
      </c>
      <c r="AC735" s="134"/>
      <c r="AD735" s="134"/>
      <c r="AE735" s="134"/>
      <c r="AF735" s="134"/>
      <c r="AG735" s="134"/>
      <c r="AH735" s="134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  <c r="BA735" s="134"/>
      <c r="BB735" s="134"/>
      <c r="BC735" s="134"/>
      <c r="BD735" s="134"/>
      <c r="BE735" s="134"/>
      <c r="BF735" s="134"/>
      <c r="BG735" s="134"/>
      <c r="BH735" s="134"/>
      <c r="BI735" s="134"/>
      <c r="BJ735" s="134"/>
    </row>
    <row r="736" spans="1:62" s="126" customFormat="1" ht="15.75" thickBot="1" x14ac:dyDescent="0.3">
      <c r="A736" s="141" t="s">
        <v>943</v>
      </c>
      <c r="B736" s="4" t="s">
        <v>1077</v>
      </c>
      <c r="C736" s="4" t="s">
        <v>1078</v>
      </c>
      <c r="D736" s="4" t="s">
        <v>962</v>
      </c>
      <c r="E736" s="4" t="s">
        <v>963</v>
      </c>
      <c r="F736" s="4" t="s">
        <v>312</v>
      </c>
      <c r="G736" s="4" t="s">
        <v>313</v>
      </c>
      <c r="H736" s="4" t="s">
        <v>964</v>
      </c>
      <c r="I736" s="8">
        <v>46967.4</v>
      </c>
      <c r="J736" s="8">
        <v>25814.86</v>
      </c>
      <c r="K736" s="8">
        <v>25814.81</v>
      </c>
      <c r="L736" s="8">
        <v>150</v>
      </c>
      <c r="M736" s="8">
        <v>3500</v>
      </c>
      <c r="N736" s="8">
        <v>100005.15</v>
      </c>
      <c r="O736" s="8">
        <v>28235.14</v>
      </c>
      <c r="P736" s="8">
        <v>32228.07</v>
      </c>
      <c r="Q736" s="8">
        <v>33502.11</v>
      </c>
      <c r="R736" s="8">
        <v>31828.09</v>
      </c>
      <c r="S736" s="8">
        <v>31828.09</v>
      </c>
      <c r="T736" s="8">
        <v>31828.09</v>
      </c>
      <c r="U736" s="139">
        <f t="shared" si="55"/>
        <v>391701.81000000006</v>
      </c>
      <c r="V736" s="38"/>
      <c r="W736" s="127" t="str">
        <f t="shared" si="56"/>
        <v>410204735921</v>
      </c>
      <c r="X736" s="132">
        <f>VLOOKUP(W736,Factors!$F$4:$H$6200,3,FALSE)</f>
        <v>0.10960000000000003</v>
      </c>
      <c r="Y736" s="127" t="str">
        <f>VLOOKUP(W736,Factors!$F$4:$H$6200,2,FALSE)</f>
        <v>3-factor</v>
      </c>
      <c r="Z736" s="129">
        <f t="shared" si="57"/>
        <v>42930.518376000015</v>
      </c>
      <c r="AA736" s="129">
        <f t="shared" si="58"/>
        <v>348771.29162400006</v>
      </c>
      <c r="AB736" s="129">
        <f t="shared" si="59"/>
        <v>391701.81000000006</v>
      </c>
      <c r="AC736" s="134"/>
      <c r="AD736" s="134"/>
      <c r="AE736" s="134"/>
      <c r="AF736" s="134"/>
      <c r="AG736" s="134"/>
      <c r="AH736" s="134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  <c r="BA736" s="134"/>
      <c r="BB736" s="134"/>
      <c r="BC736" s="134"/>
      <c r="BD736" s="134"/>
      <c r="BE736" s="134"/>
      <c r="BF736" s="134"/>
      <c r="BG736" s="134"/>
      <c r="BH736" s="134"/>
      <c r="BI736" s="134"/>
      <c r="BJ736" s="134"/>
    </row>
    <row r="737" spans="1:62" s="126" customFormat="1" ht="15.75" thickBot="1" x14ac:dyDescent="0.3">
      <c r="A737" s="141" t="s">
        <v>943</v>
      </c>
      <c r="B737" s="4" t="s">
        <v>1077</v>
      </c>
      <c r="C737" s="4" t="s">
        <v>1078</v>
      </c>
      <c r="D737" s="4" t="s">
        <v>962</v>
      </c>
      <c r="E737" s="4" t="s">
        <v>963</v>
      </c>
      <c r="F737" s="4" t="s">
        <v>258</v>
      </c>
      <c r="G737" s="4" t="s">
        <v>259</v>
      </c>
      <c r="H737" s="4" t="s">
        <v>964</v>
      </c>
      <c r="I737" s="10">
        <v>3738.86</v>
      </c>
      <c r="J737" s="10">
        <v>7477.72</v>
      </c>
      <c r="K737" s="10">
        <v>3738.86</v>
      </c>
      <c r="L737" s="10">
        <v>35566.949999999997</v>
      </c>
      <c r="M737" s="10">
        <v>35566.949999999997</v>
      </c>
      <c r="N737" s="10">
        <v>-59917.32</v>
      </c>
      <c r="O737" s="10">
        <v>3738.86</v>
      </c>
      <c r="P737" s="10">
        <v>3738.86</v>
      </c>
      <c r="Q737" s="10">
        <v>3738.86</v>
      </c>
      <c r="R737" s="10">
        <v>3738.86</v>
      </c>
      <c r="S737" s="10">
        <v>3738.86</v>
      </c>
      <c r="T737" s="10">
        <v>3738.86</v>
      </c>
      <c r="U737" s="139">
        <f t="shared" si="55"/>
        <v>48605.18</v>
      </c>
      <c r="V737" s="38"/>
      <c r="W737" s="127" t="str">
        <f t="shared" si="56"/>
        <v>410204735921</v>
      </c>
      <c r="X737" s="132">
        <f>VLOOKUP(W737,Factors!$F$4:$H$6200,3,FALSE)</f>
        <v>0.10960000000000003</v>
      </c>
      <c r="Y737" s="127" t="str">
        <f>VLOOKUP(W737,Factors!$F$4:$H$6200,2,FALSE)</f>
        <v>3-factor</v>
      </c>
      <c r="Z737" s="129">
        <f t="shared" si="57"/>
        <v>5327.1277280000013</v>
      </c>
      <c r="AA737" s="129">
        <f t="shared" si="58"/>
        <v>43278.052272000001</v>
      </c>
      <c r="AB737" s="129">
        <f t="shared" si="59"/>
        <v>48605.18</v>
      </c>
      <c r="AC737" s="134"/>
      <c r="AD737" s="134"/>
      <c r="AE737" s="134"/>
      <c r="AF737" s="134"/>
      <c r="AG737" s="134"/>
      <c r="AH737" s="134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  <c r="BA737" s="134"/>
      <c r="BB737" s="134"/>
      <c r="BC737" s="134"/>
      <c r="BD737" s="134"/>
      <c r="BE737" s="134"/>
      <c r="BF737" s="134"/>
      <c r="BG737" s="134"/>
      <c r="BH737" s="134"/>
      <c r="BI737" s="134"/>
      <c r="BJ737" s="134"/>
    </row>
    <row r="738" spans="1:62" s="126" customFormat="1" ht="15.75" thickBot="1" x14ac:dyDescent="0.3">
      <c r="A738" s="141" t="s">
        <v>943</v>
      </c>
      <c r="B738" s="4" t="s">
        <v>1077</v>
      </c>
      <c r="C738" s="4" t="s">
        <v>1078</v>
      </c>
      <c r="D738" s="4" t="s">
        <v>1085</v>
      </c>
      <c r="E738" s="4" t="s">
        <v>1086</v>
      </c>
      <c r="F738" s="4" t="s">
        <v>312</v>
      </c>
      <c r="G738" s="4" t="s">
        <v>313</v>
      </c>
      <c r="H738" s="4" t="s">
        <v>1087</v>
      </c>
      <c r="I738" s="8">
        <v>8524.24</v>
      </c>
      <c r="J738" s="8">
        <v>8524.24</v>
      </c>
      <c r="K738" s="8">
        <v>19648.240000000002</v>
      </c>
      <c r="L738" s="8">
        <v>31985.58</v>
      </c>
      <c r="M738" s="8">
        <v>13942.72</v>
      </c>
      <c r="N738" s="8">
        <v>24235.5</v>
      </c>
      <c r="O738" s="8">
        <v>19941.7</v>
      </c>
      <c r="P738" s="8">
        <v>23025.200000000001</v>
      </c>
      <c r="Q738" s="8">
        <v>24525.200000000001</v>
      </c>
      <c r="R738" s="8">
        <v>22525.200000000001</v>
      </c>
      <c r="S738" s="8">
        <v>20867.97</v>
      </c>
      <c r="T738" s="8">
        <v>22826.68</v>
      </c>
      <c r="U738" s="139">
        <f t="shared" si="55"/>
        <v>240572.47000000003</v>
      </c>
      <c r="V738" s="38"/>
      <c r="W738" s="127" t="str">
        <f t="shared" si="56"/>
        <v>410204750921</v>
      </c>
      <c r="X738" s="132">
        <f>VLOOKUP(W738,Factors!$F$4:$H$6200,3,FALSE)</f>
        <v>0.10960000000000003</v>
      </c>
      <c r="Y738" s="127" t="str">
        <f>VLOOKUP(W738,Factors!$F$4:$H$6200,2,FALSE)</f>
        <v>3-factor</v>
      </c>
      <c r="Z738" s="129">
        <f t="shared" si="57"/>
        <v>26366.74271200001</v>
      </c>
      <c r="AA738" s="129">
        <f t="shared" si="58"/>
        <v>214205.72728800002</v>
      </c>
      <c r="AB738" s="129">
        <f t="shared" si="59"/>
        <v>240572.47000000003</v>
      </c>
      <c r="AC738" s="134"/>
      <c r="AD738" s="134"/>
      <c r="AE738" s="134"/>
      <c r="AF738" s="134"/>
      <c r="AG738" s="134"/>
      <c r="AH738" s="134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  <c r="BA738" s="134"/>
      <c r="BB738" s="134"/>
      <c r="BC738" s="134"/>
      <c r="BD738" s="134"/>
      <c r="BE738" s="134"/>
      <c r="BF738" s="134"/>
      <c r="BG738" s="134"/>
      <c r="BH738" s="134"/>
      <c r="BI738" s="134"/>
      <c r="BJ738" s="134"/>
    </row>
    <row r="739" spans="1:62" s="126" customFormat="1" ht="15.75" thickBot="1" x14ac:dyDescent="0.3">
      <c r="A739" s="141" t="s">
        <v>943</v>
      </c>
      <c r="B739" s="4" t="s">
        <v>1077</v>
      </c>
      <c r="C739" s="4" t="s">
        <v>1078</v>
      </c>
      <c r="D739" s="4" t="s">
        <v>1085</v>
      </c>
      <c r="E739" s="4" t="s">
        <v>1086</v>
      </c>
      <c r="F739" s="4" t="s">
        <v>258</v>
      </c>
      <c r="G739" s="4" t="s">
        <v>259</v>
      </c>
      <c r="H739" s="4" t="s">
        <v>1087</v>
      </c>
      <c r="I739" s="10">
        <v>12939.12</v>
      </c>
      <c r="J739" s="10">
        <v>18636.34</v>
      </c>
      <c r="K739" s="10">
        <v>13050.95</v>
      </c>
      <c r="L739" s="10">
        <v>12832.19</v>
      </c>
      <c r="M739" s="10">
        <v>13004.92</v>
      </c>
      <c r="N739" s="10">
        <v>13140.42</v>
      </c>
      <c r="O739" s="10">
        <v>12901.86</v>
      </c>
      <c r="P739" s="10">
        <v>12947.2</v>
      </c>
      <c r="Q739" s="10">
        <v>11782.62</v>
      </c>
      <c r="R739" s="10">
        <v>10154.66</v>
      </c>
      <c r="S739" s="10">
        <v>10154.65</v>
      </c>
      <c r="T739" s="11"/>
      <c r="U739" s="139">
        <f t="shared" si="55"/>
        <v>141544.93</v>
      </c>
      <c r="V739" s="38"/>
      <c r="W739" s="127" t="str">
        <f t="shared" si="56"/>
        <v>410204750921</v>
      </c>
      <c r="X739" s="132">
        <f>VLOOKUP(W739,Factors!$F$4:$H$6200,3,FALSE)</f>
        <v>0.10960000000000003</v>
      </c>
      <c r="Y739" s="127" t="str">
        <f>VLOOKUP(W739,Factors!$F$4:$H$6200,2,FALSE)</f>
        <v>3-factor</v>
      </c>
      <c r="Z739" s="129">
        <f t="shared" si="57"/>
        <v>15513.324328000004</v>
      </c>
      <c r="AA739" s="129">
        <f t="shared" si="58"/>
        <v>126031.60567199999</v>
      </c>
      <c r="AB739" s="129">
        <f t="shared" si="59"/>
        <v>141544.93</v>
      </c>
      <c r="AC739" s="134"/>
      <c r="AD739" s="134"/>
      <c r="AE739" s="134"/>
      <c r="AF739" s="134"/>
      <c r="AG739" s="134"/>
      <c r="AH739" s="134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  <c r="BA739" s="134"/>
      <c r="BB739" s="134"/>
      <c r="BC739" s="134"/>
      <c r="BD739" s="134"/>
      <c r="BE739" s="134"/>
      <c r="BF739" s="134"/>
      <c r="BG739" s="134"/>
      <c r="BH739" s="134"/>
      <c r="BI739" s="134"/>
      <c r="BJ739" s="134"/>
    </row>
    <row r="740" spans="1:62" s="126" customFormat="1" ht="15.75" thickBot="1" x14ac:dyDescent="0.3">
      <c r="A740" s="141" t="s">
        <v>943</v>
      </c>
      <c r="B740" s="4" t="s">
        <v>1077</v>
      </c>
      <c r="C740" s="4" t="s">
        <v>1078</v>
      </c>
      <c r="D740" s="4" t="s">
        <v>1074</v>
      </c>
      <c r="E740" s="4" t="s">
        <v>1075</v>
      </c>
      <c r="F740" s="4" t="s">
        <v>364</v>
      </c>
      <c r="G740" s="4" t="s">
        <v>365</v>
      </c>
      <c r="H740" s="4" t="s">
        <v>1076</v>
      </c>
      <c r="I740" s="7"/>
      <c r="J740" s="8">
        <v>106.85</v>
      </c>
      <c r="K740" s="8">
        <v>106.85</v>
      </c>
      <c r="L740" s="8">
        <v>108.35</v>
      </c>
      <c r="M740" s="8">
        <v>108.35</v>
      </c>
      <c r="N740" s="8">
        <v>108.35</v>
      </c>
      <c r="O740" s="7"/>
      <c r="P740" s="8">
        <v>216.7</v>
      </c>
      <c r="Q740" s="8">
        <v>-5.9</v>
      </c>
      <c r="R740" s="8">
        <v>-115.33</v>
      </c>
      <c r="S740" s="7"/>
      <c r="T740" s="7"/>
      <c r="U740" s="139">
        <f t="shared" si="55"/>
        <v>634.22</v>
      </c>
      <c r="V740" s="38"/>
      <c r="W740" s="127" t="str">
        <f t="shared" si="56"/>
        <v>410204760921</v>
      </c>
      <c r="X740" s="132">
        <f>VLOOKUP(W740,Factors!$F$4:$H$6200,3,FALSE)</f>
        <v>0.10960000000000003</v>
      </c>
      <c r="Y740" s="127" t="str">
        <f>VLOOKUP(W740,Factors!$F$4:$H$6200,2,FALSE)</f>
        <v>3-factor</v>
      </c>
      <c r="Z740" s="129">
        <f t="shared" si="57"/>
        <v>69.51051200000002</v>
      </c>
      <c r="AA740" s="129">
        <f t="shared" si="58"/>
        <v>564.70948799999996</v>
      </c>
      <c r="AB740" s="129">
        <f t="shared" si="59"/>
        <v>634.22</v>
      </c>
      <c r="AC740" s="134"/>
      <c r="AD740" s="134"/>
      <c r="AE740" s="134"/>
      <c r="AF740" s="134"/>
      <c r="AG740" s="134"/>
      <c r="AH740" s="134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  <c r="BA740" s="134"/>
      <c r="BB740" s="134"/>
      <c r="BC740" s="134"/>
      <c r="BD740" s="134"/>
      <c r="BE740" s="134"/>
      <c r="BF740" s="134"/>
      <c r="BG740" s="134"/>
      <c r="BH740" s="134"/>
      <c r="BI740" s="134"/>
      <c r="BJ740" s="134"/>
    </row>
    <row r="741" spans="1:62" s="126" customFormat="1" ht="15.75" thickBot="1" x14ac:dyDescent="0.3">
      <c r="A741" s="141" t="s">
        <v>943</v>
      </c>
      <c r="B741" s="4" t="s">
        <v>1077</v>
      </c>
      <c r="C741" s="4" t="s">
        <v>1078</v>
      </c>
      <c r="D741" s="4" t="s">
        <v>1074</v>
      </c>
      <c r="E741" s="4" t="s">
        <v>1075</v>
      </c>
      <c r="F741" s="4" t="s">
        <v>312</v>
      </c>
      <c r="G741" s="4" t="s">
        <v>313</v>
      </c>
      <c r="H741" s="4" t="s">
        <v>1076</v>
      </c>
      <c r="I741" s="10">
        <v>33047</v>
      </c>
      <c r="J741" s="10">
        <v>24047</v>
      </c>
      <c r="K741" s="10">
        <v>27302.39</v>
      </c>
      <c r="L741" s="10">
        <v>40605.910000000003</v>
      </c>
      <c r="M741" s="10">
        <v>32926.21</v>
      </c>
      <c r="N741" s="10">
        <v>23996.79</v>
      </c>
      <c r="O741" s="10">
        <v>17187.2</v>
      </c>
      <c r="P741" s="10">
        <v>59957.440000000002</v>
      </c>
      <c r="Q741" s="10">
        <v>44946.26</v>
      </c>
      <c r="R741" s="10">
        <v>31603.47</v>
      </c>
      <c r="S741" s="10">
        <v>49870.74</v>
      </c>
      <c r="T741" s="10">
        <v>45161.79</v>
      </c>
      <c r="U741" s="139">
        <f t="shared" si="55"/>
        <v>430652.2</v>
      </c>
      <c r="V741" s="38"/>
      <c r="W741" s="127" t="str">
        <f t="shared" si="56"/>
        <v>410204760921</v>
      </c>
      <c r="X741" s="132">
        <f>VLOOKUP(W741,Factors!$F$4:$H$6200,3,FALSE)</f>
        <v>0.10960000000000003</v>
      </c>
      <c r="Y741" s="127" t="str">
        <f>VLOOKUP(W741,Factors!$F$4:$H$6200,2,FALSE)</f>
        <v>3-factor</v>
      </c>
      <c r="Z741" s="129">
        <f t="shared" si="57"/>
        <v>47199.481120000011</v>
      </c>
      <c r="AA741" s="129">
        <f t="shared" si="58"/>
        <v>383452.71888</v>
      </c>
      <c r="AB741" s="129">
        <f t="shared" si="59"/>
        <v>430652.2</v>
      </c>
      <c r="AC741" s="134"/>
      <c r="AD741" s="134"/>
      <c r="AE741" s="134"/>
      <c r="AF741" s="134"/>
      <c r="AG741" s="134"/>
      <c r="AH741" s="134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  <c r="BA741" s="134"/>
      <c r="BB741" s="134"/>
      <c r="BC741" s="134"/>
      <c r="BD741" s="134"/>
      <c r="BE741" s="134"/>
      <c r="BF741" s="134"/>
      <c r="BG741" s="134"/>
      <c r="BH741" s="134"/>
      <c r="BI741" s="134"/>
      <c r="BJ741" s="134"/>
    </row>
    <row r="742" spans="1:62" s="126" customFormat="1" ht="15.75" thickBot="1" x14ac:dyDescent="0.3">
      <c r="A742" s="141" t="s">
        <v>943</v>
      </c>
      <c r="B742" s="4" t="s">
        <v>1077</v>
      </c>
      <c r="C742" s="4" t="s">
        <v>1078</v>
      </c>
      <c r="D742" s="4" t="s">
        <v>1074</v>
      </c>
      <c r="E742" s="4" t="s">
        <v>1075</v>
      </c>
      <c r="F742" s="4" t="s">
        <v>258</v>
      </c>
      <c r="G742" s="4" t="s">
        <v>259</v>
      </c>
      <c r="H742" s="4" t="s">
        <v>1076</v>
      </c>
      <c r="I742" s="8">
        <v>5241.6400000000003</v>
      </c>
      <c r="J742" s="8">
        <v>5241.6400000000003</v>
      </c>
      <c r="K742" s="8">
        <v>5241.6400000000003</v>
      </c>
      <c r="L742" s="8">
        <v>5241.6400000000003</v>
      </c>
      <c r="M742" s="8">
        <v>5241.6400000000003</v>
      </c>
      <c r="N742" s="8">
        <v>10686.02</v>
      </c>
      <c r="O742" s="8">
        <v>5241.6400000000003</v>
      </c>
      <c r="P742" s="8">
        <v>5241.6400000000003</v>
      </c>
      <c r="Q742" s="8">
        <v>5241.68</v>
      </c>
      <c r="R742" s="8">
        <v>4674.16</v>
      </c>
      <c r="S742" s="8">
        <v>4674.16</v>
      </c>
      <c r="T742" s="8">
        <v>4674.16</v>
      </c>
      <c r="U742" s="139">
        <f t="shared" si="55"/>
        <v>66641.66</v>
      </c>
      <c r="V742" s="38"/>
      <c r="W742" s="127" t="str">
        <f t="shared" si="56"/>
        <v>410204760921</v>
      </c>
      <c r="X742" s="132">
        <f>VLOOKUP(W742,Factors!$F$4:$H$6200,3,FALSE)</f>
        <v>0.10960000000000003</v>
      </c>
      <c r="Y742" s="127" t="str">
        <f>VLOOKUP(W742,Factors!$F$4:$H$6200,2,FALSE)</f>
        <v>3-factor</v>
      </c>
      <c r="Z742" s="129">
        <f t="shared" si="57"/>
        <v>7303.9259360000024</v>
      </c>
      <c r="AA742" s="129">
        <f t="shared" si="58"/>
        <v>59337.734064000004</v>
      </c>
      <c r="AB742" s="129">
        <f t="shared" si="59"/>
        <v>66641.66</v>
      </c>
      <c r="AC742" s="134"/>
      <c r="AD742" s="134"/>
      <c r="AE742" s="134"/>
      <c r="AF742" s="134"/>
      <c r="AG742" s="134"/>
      <c r="AH742" s="134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  <c r="BA742" s="134"/>
      <c r="BB742" s="134"/>
      <c r="BC742" s="134"/>
      <c r="BD742" s="134"/>
      <c r="BE742" s="134"/>
      <c r="BF742" s="134"/>
      <c r="BG742" s="134"/>
      <c r="BH742" s="134"/>
      <c r="BI742" s="134"/>
      <c r="BJ742" s="134"/>
    </row>
    <row r="743" spans="1:62" s="126" customFormat="1" ht="15.75" thickBot="1" x14ac:dyDescent="0.3">
      <c r="A743" s="141" t="s">
        <v>943</v>
      </c>
      <c r="B743" s="4" t="s">
        <v>1077</v>
      </c>
      <c r="C743" s="4" t="s">
        <v>1078</v>
      </c>
      <c r="D743" s="4" t="s">
        <v>1029</v>
      </c>
      <c r="E743" s="4" t="s">
        <v>1030</v>
      </c>
      <c r="F743" s="4" t="s">
        <v>152</v>
      </c>
      <c r="G743" s="4" t="s">
        <v>153</v>
      </c>
      <c r="H743" s="4" t="s">
        <v>1031</v>
      </c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0">
        <v>130</v>
      </c>
      <c r="T743" s="11"/>
      <c r="U743" s="139">
        <f t="shared" si="55"/>
        <v>130</v>
      </c>
      <c r="V743" s="38"/>
      <c r="W743" s="127" t="str">
        <f t="shared" si="56"/>
        <v>410204930921</v>
      </c>
      <c r="X743" s="132">
        <f>VLOOKUP(W743,Factors!$F$4:$H$6200,3,FALSE)</f>
        <v>0.10960000000000003</v>
      </c>
      <c r="Y743" s="127" t="str">
        <f>VLOOKUP(W743,Factors!$F$4:$H$6200,2,FALSE)</f>
        <v>3-factor</v>
      </c>
      <c r="Z743" s="129">
        <f t="shared" si="57"/>
        <v>14.248000000000005</v>
      </c>
      <c r="AA743" s="129">
        <f t="shared" si="58"/>
        <v>115.752</v>
      </c>
      <c r="AB743" s="129">
        <f t="shared" si="59"/>
        <v>130</v>
      </c>
      <c r="AC743" s="134"/>
      <c r="AD743" s="134"/>
      <c r="AE743" s="134"/>
      <c r="AF743" s="134"/>
      <c r="AG743" s="134"/>
      <c r="AH743" s="134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  <c r="BA743" s="134"/>
      <c r="BB743" s="134"/>
      <c r="BC743" s="134"/>
      <c r="BD743" s="134"/>
      <c r="BE743" s="134"/>
      <c r="BF743" s="134"/>
      <c r="BG743" s="134"/>
      <c r="BH743" s="134"/>
      <c r="BI743" s="134"/>
      <c r="BJ743" s="134"/>
    </row>
    <row r="744" spans="1:62" s="126" customFormat="1" ht="15.75" thickBot="1" x14ac:dyDescent="0.3">
      <c r="A744" s="141" t="s">
        <v>943</v>
      </c>
      <c r="B744" s="4" t="s">
        <v>1077</v>
      </c>
      <c r="C744" s="4" t="s">
        <v>1078</v>
      </c>
      <c r="D744" s="4" t="s">
        <v>1029</v>
      </c>
      <c r="E744" s="4" t="s">
        <v>1030</v>
      </c>
      <c r="F744" s="4" t="s">
        <v>312</v>
      </c>
      <c r="G744" s="4" t="s">
        <v>313</v>
      </c>
      <c r="H744" s="4" t="s">
        <v>1031</v>
      </c>
      <c r="I744" s="8">
        <v>7254.5</v>
      </c>
      <c r="J744" s="8">
        <v>7254.5</v>
      </c>
      <c r="K744" s="8">
        <v>31865.24</v>
      </c>
      <c r="L744" s="8">
        <v>7254.5</v>
      </c>
      <c r="M744" s="8">
        <v>7254.5</v>
      </c>
      <c r="N744" s="8">
        <v>7254.5</v>
      </c>
      <c r="O744" s="8">
        <v>7254.5</v>
      </c>
      <c r="P744" s="7"/>
      <c r="Q744" s="7"/>
      <c r="R744" s="7"/>
      <c r="S744" s="7"/>
      <c r="T744" s="7"/>
      <c r="U744" s="139">
        <f t="shared" si="55"/>
        <v>75392.240000000005</v>
      </c>
      <c r="V744" s="38"/>
      <c r="W744" s="127" t="str">
        <f t="shared" si="56"/>
        <v>410204930921</v>
      </c>
      <c r="X744" s="132">
        <f>VLOOKUP(W744,Factors!$F$4:$H$6200,3,FALSE)</f>
        <v>0.10960000000000003</v>
      </c>
      <c r="Y744" s="127" t="str">
        <f>VLOOKUP(W744,Factors!$F$4:$H$6200,2,FALSE)</f>
        <v>3-factor</v>
      </c>
      <c r="Z744" s="129">
        <f t="shared" si="57"/>
        <v>8262.9895040000029</v>
      </c>
      <c r="AA744" s="129">
        <f t="shared" si="58"/>
        <v>67129.250496000008</v>
      </c>
      <c r="AB744" s="129">
        <f t="shared" si="59"/>
        <v>75392.240000000005</v>
      </c>
      <c r="AC744" s="134"/>
      <c r="AD744" s="134"/>
      <c r="AE744" s="134"/>
      <c r="AF744" s="134"/>
      <c r="AG744" s="134"/>
      <c r="AH744" s="134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  <c r="BA744" s="134"/>
      <c r="BB744" s="134"/>
      <c r="BC744" s="134"/>
      <c r="BD744" s="134"/>
      <c r="BE744" s="134"/>
      <c r="BF744" s="134"/>
      <c r="BG744" s="134"/>
      <c r="BH744" s="134"/>
      <c r="BI744" s="134"/>
      <c r="BJ744" s="134"/>
    </row>
    <row r="745" spans="1:62" s="126" customFormat="1" ht="15.75" thickBot="1" x14ac:dyDescent="0.3">
      <c r="A745" s="141" t="s">
        <v>943</v>
      </c>
      <c r="B745" s="4" t="s">
        <v>543</v>
      </c>
      <c r="C745" s="4" t="s">
        <v>544</v>
      </c>
      <c r="D745" s="4" t="s">
        <v>944</v>
      </c>
      <c r="E745" s="4" t="s">
        <v>945</v>
      </c>
      <c r="F745" s="4" t="s">
        <v>110</v>
      </c>
      <c r="G745" s="4" t="s">
        <v>111</v>
      </c>
      <c r="H745" s="4" t="s">
        <v>440</v>
      </c>
      <c r="I745" s="8">
        <v>1041.6600000000001</v>
      </c>
      <c r="J745" s="8">
        <v>1041.6600000000001</v>
      </c>
      <c r="K745" s="8">
        <v>1041.6600000000001</v>
      </c>
      <c r="L745" s="8">
        <v>1041.6600000000001</v>
      </c>
      <c r="M745" s="8">
        <v>1041.6600000000001</v>
      </c>
      <c r="N745" s="8">
        <v>1041.6600000000001</v>
      </c>
      <c r="O745" s="8">
        <v>6385.01</v>
      </c>
      <c r="P745" s="8">
        <v>2208.33</v>
      </c>
      <c r="Q745" s="8">
        <v>2208.33</v>
      </c>
      <c r="R745" s="8">
        <v>5541.66</v>
      </c>
      <c r="S745" s="8">
        <v>7242.94</v>
      </c>
      <c r="T745" s="8">
        <v>4500</v>
      </c>
      <c r="U745" s="139">
        <f t="shared" si="55"/>
        <v>34336.229999999996</v>
      </c>
      <c r="V745" s="38"/>
      <c r="W745" s="127" t="str">
        <f t="shared" si="56"/>
        <v>410401505921</v>
      </c>
      <c r="X745" s="132">
        <f>VLOOKUP(W745,Factors!$F$4:$H$6200,3,FALSE)</f>
        <v>0.10960000000000003</v>
      </c>
      <c r="Y745" s="127" t="str">
        <f>VLOOKUP(W745,Factors!$F$4:$H$6200,2,FALSE)</f>
        <v>3-factor</v>
      </c>
      <c r="Z745" s="129">
        <f t="shared" si="57"/>
        <v>3763.2508080000007</v>
      </c>
      <c r="AA745" s="129">
        <f t="shared" si="58"/>
        <v>30572.979191999995</v>
      </c>
      <c r="AB745" s="129">
        <f t="shared" si="59"/>
        <v>34336.229999999996</v>
      </c>
      <c r="AC745" s="134"/>
      <c r="AD745" s="134"/>
      <c r="AE745" s="134"/>
      <c r="AF745" s="134"/>
      <c r="AG745" s="134"/>
      <c r="AH745" s="134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  <c r="BA745" s="134"/>
      <c r="BB745" s="134"/>
      <c r="BC745" s="134"/>
      <c r="BD745" s="134"/>
      <c r="BE745" s="134"/>
      <c r="BF745" s="134"/>
      <c r="BG745" s="134"/>
      <c r="BH745" s="134"/>
      <c r="BI745" s="134"/>
      <c r="BJ745" s="134"/>
    </row>
    <row r="746" spans="1:62" s="126" customFormat="1" ht="15.75" thickBot="1" x14ac:dyDescent="0.3">
      <c r="A746" s="141" t="s">
        <v>943</v>
      </c>
      <c r="B746" s="4" t="s">
        <v>543</v>
      </c>
      <c r="C746" s="4" t="s">
        <v>544</v>
      </c>
      <c r="D746" s="4" t="s">
        <v>944</v>
      </c>
      <c r="E746" s="4" t="s">
        <v>945</v>
      </c>
      <c r="F746" s="4" t="s">
        <v>112</v>
      </c>
      <c r="G746" s="4" t="s">
        <v>113</v>
      </c>
      <c r="H746" s="4" t="s">
        <v>440</v>
      </c>
      <c r="I746" s="10">
        <v>32953.769999999997</v>
      </c>
      <c r="J746" s="10">
        <v>32953.769999999997</v>
      </c>
      <c r="K746" s="10">
        <v>33208.92</v>
      </c>
      <c r="L746" s="10">
        <v>33147.31</v>
      </c>
      <c r="M746" s="10">
        <v>33143.53</v>
      </c>
      <c r="N746" s="10">
        <v>34225.99</v>
      </c>
      <c r="O746" s="10">
        <v>35047.33</v>
      </c>
      <c r="P746" s="10">
        <v>35549.49</v>
      </c>
      <c r="Q746" s="10">
        <v>35580</v>
      </c>
      <c r="R746" s="10">
        <v>38606.33</v>
      </c>
      <c r="S746" s="10">
        <v>41713.339999999997</v>
      </c>
      <c r="T746" s="10">
        <v>41952.15</v>
      </c>
      <c r="U746" s="139">
        <f t="shared" si="55"/>
        <v>428081.93000000005</v>
      </c>
      <c r="V746" s="38"/>
      <c r="W746" s="127" t="str">
        <f t="shared" si="56"/>
        <v>410401505921</v>
      </c>
      <c r="X746" s="132">
        <f>VLOOKUP(W746,Factors!$F$4:$H$6200,3,FALSE)</f>
        <v>0.10960000000000003</v>
      </c>
      <c r="Y746" s="127" t="str">
        <f>VLOOKUP(W746,Factors!$F$4:$H$6200,2,FALSE)</f>
        <v>3-factor</v>
      </c>
      <c r="Z746" s="129">
        <f t="shared" si="57"/>
        <v>46917.779528000021</v>
      </c>
      <c r="AA746" s="129">
        <f t="shared" si="58"/>
        <v>381164.15047200001</v>
      </c>
      <c r="AB746" s="129">
        <f t="shared" si="59"/>
        <v>428081.93000000005</v>
      </c>
      <c r="AC746" s="134"/>
      <c r="AD746" s="134"/>
      <c r="AE746" s="134"/>
      <c r="AF746" s="134"/>
      <c r="AG746" s="134"/>
      <c r="AH746" s="134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  <c r="BA746" s="134"/>
      <c r="BB746" s="134"/>
      <c r="BC746" s="134"/>
      <c r="BD746" s="134"/>
      <c r="BE746" s="134"/>
      <c r="BF746" s="134"/>
      <c r="BG746" s="134"/>
      <c r="BH746" s="134"/>
      <c r="BI746" s="134"/>
      <c r="BJ746" s="134"/>
    </row>
    <row r="747" spans="1:62" s="126" customFormat="1" ht="15.75" thickBot="1" x14ac:dyDescent="0.3">
      <c r="A747" s="141" t="s">
        <v>943</v>
      </c>
      <c r="B747" s="4" t="s">
        <v>543</v>
      </c>
      <c r="C747" s="4" t="s">
        <v>544</v>
      </c>
      <c r="D747" s="4" t="s">
        <v>944</v>
      </c>
      <c r="E747" s="4" t="s">
        <v>945</v>
      </c>
      <c r="F747" s="4" t="s">
        <v>128</v>
      </c>
      <c r="G747" s="4" t="s">
        <v>129</v>
      </c>
      <c r="H747" s="4" t="s">
        <v>440</v>
      </c>
      <c r="I747" s="10">
        <v>9450</v>
      </c>
      <c r="J747" s="10">
        <v>20000</v>
      </c>
      <c r="K747" s="10">
        <v>58.5</v>
      </c>
      <c r="L747" s="10">
        <v>287.97000000000003</v>
      </c>
      <c r="M747" s="11"/>
      <c r="N747" s="11"/>
      <c r="O747" s="11"/>
      <c r="P747" s="11"/>
      <c r="Q747" s="11"/>
      <c r="R747" s="11"/>
      <c r="S747" s="10">
        <v>3875</v>
      </c>
      <c r="T747" s="11"/>
      <c r="U747" s="139">
        <f t="shared" si="55"/>
        <v>33671.47</v>
      </c>
      <c r="V747" s="38"/>
      <c r="W747" s="127" t="str">
        <f t="shared" si="56"/>
        <v>410401505921</v>
      </c>
      <c r="X747" s="132">
        <f>VLOOKUP(W747,Factors!$F$4:$H$6200,3,FALSE)</f>
        <v>0.10960000000000003</v>
      </c>
      <c r="Y747" s="127" t="str">
        <f>VLOOKUP(W747,Factors!$F$4:$H$6200,2,FALSE)</f>
        <v>3-factor</v>
      </c>
      <c r="Z747" s="129">
        <f t="shared" si="57"/>
        <v>3690.3931120000011</v>
      </c>
      <c r="AA747" s="129">
        <f t="shared" si="58"/>
        <v>29981.076888</v>
      </c>
      <c r="AB747" s="129">
        <f t="shared" si="59"/>
        <v>33671.47</v>
      </c>
      <c r="AC747" s="134"/>
      <c r="AD747" s="134"/>
      <c r="AE747" s="134"/>
      <c r="AF747" s="134"/>
      <c r="AG747" s="134"/>
      <c r="AH747" s="134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  <c r="BA747" s="134"/>
      <c r="BB747" s="134"/>
      <c r="BC747" s="134"/>
      <c r="BD747" s="134"/>
      <c r="BE747" s="134"/>
      <c r="BF747" s="134"/>
      <c r="BG747" s="134"/>
      <c r="BH747" s="134"/>
      <c r="BI747" s="134"/>
      <c r="BJ747" s="134"/>
    </row>
    <row r="748" spans="1:62" s="126" customFormat="1" ht="15.75" thickBot="1" x14ac:dyDescent="0.3">
      <c r="A748" s="141" t="s">
        <v>943</v>
      </c>
      <c r="B748" s="4" t="s">
        <v>543</v>
      </c>
      <c r="C748" s="4" t="s">
        <v>544</v>
      </c>
      <c r="D748" s="4" t="s">
        <v>944</v>
      </c>
      <c r="E748" s="4" t="s">
        <v>945</v>
      </c>
      <c r="F748" s="4" t="s">
        <v>132</v>
      </c>
      <c r="G748" s="4" t="s">
        <v>133</v>
      </c>
      <c r="H748" s="4" t="s">
        <v>440</v>
      </c>
      <c r="I748" s="7"/>
      <c r="J748" s="7"/>
      <c r="K748" s="8">
        <v>53.94</v>
      </c>
      <c r="L748" s="7"/>
      <c r="M748" s="7"/>
      <c r="N748" s="7"/>
      <c r="O748" s="7"/>
      <c r="P748" s="7"/>
      <c r="Q748" s="7"/>
      <c r="R748" s="7"/>
      <c r="S748" s="7"/>
      <c r="T748" s="7"/>
      <c r="U748" s="139">
        <f t="shared" si="55"/>
        <v>53.94</v>
      </c>
      <c r="V748" s="38"/>
      <c r="W748" s="127" t="str">
        <f t="shared" si="56"/>
        <v>410401505921</v>
      </c>
      <c r="X748" s="132">
        <f>VLOOKUP(W748,Factors!$F$4:$H$6200,3,FALSE)</f>
        <v>0.10960000000000003</v>
      </c>
      <c r="Y748" s="127" t="str">
        <f>VLOOKUP(W748,Factors!$F$4:$H$6200,2,FALSE)</f>
        <v>3-factor</v>
      </c>
      <c r="Z748" s="129">
        <f t="shared" si="57"/>
        <v>5.9118240000000011</v>
      </c>
      <c r="AA748" s="129">
        <f t="shared" si="58"/>
        <v>48.028175999999995</v>
      </c>
      <c r="AB748" s="129">
        <f t="shared" si="59"/>
        <v>53.94</v>
      </c>
      <c r="AC748" s="134"/>
      <c r="AD748" s="134"/>
      <c r="AE748" s="134"/>
      <c r="AF748" s="134"/>
      <c r="AG748" s="134"/>
      <c r="AH748" s="134"/>
      <c r="AI748" s="134"/>
      <c r="AJ748" s="134"/>
      <c r="AK748" s="134"/>
      <c r="AL748" s="134"/>
      <c r="AM748" s="134"/>
      <c r="AN748" s="134"/>
      <c r="AO748" s="134"/>
      <c r="AP748" s="134"/>
      <c r="AQ748" s="134"/>
      <c r="AR748" s="134"/>
      <c r="AS748" s="134"/>
      <c r="AT748" s="134"/>
      <c r="AU748" s="134"/>
      <c r="AV748" s="134"/>
      <c r="AW748" s="134"/>
      <c r="AX748" s="134"/>
      <c r="AY748" s="134"/>
      <c r="AZ748" s="134"/>
      <c r="BA748" s="134"/>
      <c r="BB748" s="134"/>
      <c r="BC748" s="134"/>
      <c r="BD748" s="134"/>
      <c r="BE748" s="134"/>
      <c r="BF748" s="134"/>
      <c r="BG748" s="134"/>
      <c r="BH748" s="134"/>
      <c r="BI748" s="134"/>
      <c r="BJ748" s="134"/>
    </row>
    <row r="749" spans="1:62" s="126" customFormat="1" ht="15.75" thickBot="1" x14ac:dyDescent="0.3">
      <c r="A749" s="141" t="s">
        <v>943</v>
      </c>
      <c r="B749" s="4" t="s">
        <v>543</v>
      </c>
      <c r="C749" s="4" t="s">
        <v>544</v>
      </c>
      <c r="D749" s="4" t="s">
        <v>944</v>
      </c>
      <c r="E749" s="4" t="s">
        <v>945</v>
      </c>
      <c r="F749" s="4" t="s">
        <v>94</v>
      </c>
      <c r="G749" s="4" t="s">
        <v>95</v>
      </c>
      <c r="H749" s="4" t="s">
        <v>440</v>
      </c>
      <c r="I749" s="11"/>
      <c r="J749" s="11"/>
      <c r="K749" s="11"/>
      <c r="L749" s="11"/>
      <c r="M749" s="11"/>
      <c r="N749" s="10">
        <v>1644</v>
      </c>
      <c r="O749" s="11"/>
      <c r="P749" s="11"/>
      <c r="Q749" s="11"/>
      <c r="R749" s="11"/>
      <c r="S749" s="11"/>
      <c r="T749" s="11"/>
      <c r="U749" s="139">
        <f t="shared" si="55"/>
        <v>1644</v>
      </c>
      <c r="V749" s="38"/>
      <c r="W749" s="127" t="str">
        <f t="shared" si="56"/>
        <v>410401505921</v>
      </c>
      <c r="X749" s="132">
        <f>VLOOKUP(W749,Factors!$F$4:$H$6200,3,FALSE)</f>
        <v>0.10960000000000003</v>
      </c>
      <c r="Y749" s="127" t="str">
        <f>VLOOKUP(W749,Factors!$F$4:$H$6200,2,FALSE)</f>
        <v>3-factor</v>
      </c>
      <c r="Z749" s="129">
        <f t="shared" si="57"/>
        <v>180.18240000000006</v>
      </c>
      <c r="AA749" s="129">
        <f t="shared" si="58"/>
        <v>1463.8175999999999</v>
      </c>
      <c r="AB749" s="129">
        <f t="shared" si="59"/>
        <v>1644</v>
      </c>
      <c r="AC749" s="134"/>
      <c r="AD749" s="134"/>
      <c r="AE749" s="134"/>
      <c r="AF749" s="134"/>
      <c r="AG749" s="134"/>
      <c r="AH749" s="134"/>
      <c r="AI749" s="134"/>
      <c r="AJ749" s="134"/>
      <c r="AK749" s="134"/>
      <c r="AL749" s="134"/>
      <c r="AM749" s="134"/>
      <c r="AN749" s="134"/>
      <c r="AO749" s="134"/>
      <c r="AP749" s="134"/>
      <c r="AQ749" s="134"/>
      <c r="AR749" s="134"/>
      <c r="AS749" s="134"/>
      <c r="AT749" s="134"/>
      <c r="AU749" s="134"/>
      <c r="AV749" s="134"/>
      <c r="AW749" s="134"/>
      <c r="AX749" s="134"/>
      <c r="AY749" s="134"/>
      <c r="AZ749" s="134"/>
      <c r="BA749" s="134"/>
      <c r="BB749" s="134"/>
      <c r="BC749" s="134"/>
      <c r="BD749" s="134"/>
      <c r="BE749" s="134"/>
      <c r="BF749" s="134"/>
      <c r="BG749" s="134"/>
      <c r="BH749" s="134"/>
      <c r="BI749" s="134"/>
      <c r="BJ749" s="134"/>
    </row>
    <row r="750" spans="1:62" s="126" customFormat="1" ht="15.75" thickBot="1" x14ac:dyDescent="0.3">
      <c r="A750" s="141" t="s">
        <v>943</v>
      </c>
      <c r="B750" s="4" t="s">
        <v>543</v>
      </c>
      <c r="C750" s="4" t="s">
        <v>544</v>
      </c>
      <c r="D750" s="4" t="s">
        <v>944</v>
      </c>
      <c r="E750" s="4" t="s">
        <v>945</v>
      </c>
      <c r="F750" s="4" t="s">
        <v>134</v>
      </c>
      <c r="G750" s="4" t="s">
        <v>135</v>
      </c>
      <c r="H750" s="4" t="s">
        <v>440</v>
      </c>
      <c r="I750" s="7"/>
      <c r="J750" s="7"/>
      <c r="K750" s="7"/>
      <c r="L750" s="7"/>
      <c r="M750" s="8">
        <v>400</v>
      </c>
      <c r="N750" s="7"/>
      <c r="O750" s="7"/>
      <c r="P750" s="7"/>
      <c r="Q750" s="7"/>
      <c r="R750" s="7"/>
      <c r="S750" s="7"/>
      <c r="T750" s="7"/>
      <c r="U750" s="139">
        <f t="shared" si="55"/>
        <v>400</v>
      </c>
      <c r="V750" s="38"/>
      <c r="W750" s="127" t="str">
        <f t="shared" si="56"/>
        <v>410401505921</v>
      </c>
      <c r="X750" s="132">
        <f>VLOOKUP(W750,Factors!$F$4:$H$6200,3,FALSE)</f>
        <v>0.10960000000000003</v>
      </c>
      <c r="Y750" s="127" t="str">
        <f>VLOOKUP(W750,Factors!$F$4:$H$6200,2,FALSE)</f>
        <v>3-factor</v>
      </c>
      <c r="Z750" s="129">
        <f t="shared" si="57"/>
        <v>43.840000000000011</v>
      </c>
      <c r="AA750" s="129">
        <f t="shared" si="58"/>
        <v>356.15999999999997</v>
      </c>
      <c r="AB750" s="129">
        <f t="shared" si="59"/>
        <v>400</v>
      </c>
      <c r="AC750" s="134"/>
      <c r="AD750" s="134"/>
      <c r="AE750" s="134"/>
      <c r="AF750" s="134"/>
      <c r="AG750" s="134"/>
      <c r="AH750" s="134"/>
      <c r="AI750" s="134"/>
      <c r="AJ750" s="134"/>
      <c r="AK750" s="134"/>
      <c r="AL750" s="134"/>
      <c r="AM750" s="134"/>
      <c r="AN750" s="134"/>
      <c r="AO750" s="134"/>
      <c r="AP750" s="134"/>
      <c r="AQ750" s="134"/>
      <c r="AR750" s="134"/>
      <c r="AS750" s="134"/>
      <c r="AT750" s="134"/>
      <c r="AU750" s="134"/>
      <c r="AV750" s="134"/>
      <c r="AW750" s="134"/>
      <c r="AX750" s="134"/>
      <c r="AY750" s="134"/>
      <c r="AZ750" s="134"/>
      <c r="BA750" s="134"/>
      <c r="BB750" s="134"/>
      <c r="BC750" s="134"/>
      <c r="BD750" s="134"/>
      <c r="BE750" s="134"/>
      <c r="BF750" s="134"/>
      <c r="BG750" s="134"/>
      <c r="BH750" s="134"/>
      <c r="BI750" s="134"/>
      <c r="BJ750" s="134"/>
    </row>
    <row r="751" spans="1:62" s="126" customFormat="1" ht="15.75" thickBot="1" x14ac:dyDescent="0.3">
      <c r="A751" s="141" t="s">
        <v>943</v>
      </c>
      <c r="B751" s="4" t="s">
        <v>543</v>
      </c>
      <c r="C751" s="4" t="s">
        <v>544</v>
      </c>
      <c r="D751" s="4" t="s">
        <v>944</v>
      </c>
      <c r="E751" s="4" t="s">
        <v>945</v>
      </c>
      <c r="F751" s="4" t="s">
        <v>38</v>
      </c>
      <c r="G751" s="4" t="s">
        <v>39</v>
      </c>
      <c r="H751" s="4" t="s">
        <v>440</v>
      </c>
      <c r="I751" s="10">
        <v>2872.5</v>
      </c>
      <c r="J751" s="10">
        <v>-232.5</v>
      </c>
      <c r="K751" s="10">
        <v>10000</v>
      </c>
      <c r="L751" s="10">
        <v>-10000</v>
      </c>
      <c r="M751" s="10">
        <v>7000</v>
      </c>
      <c r="N751" s="10">
        <v>-7000</v>
      </c>
      <c r="O751" s="10">
        <v>1732.5</v>
      </c>
      <c r="P751" s="10">
        <v>577.5</v>
      </c>
      <c r="Q751" s="11"/>
      <c r="R751" s="11"/>
      <c r="S751" s="10">
        <v>7000</v>
      </c>
      <c r="T751" s="10">
        <v>2187.5</v>
      </c>
      <c r="U751" s="139">
        <f t="shared" si="55"/>
        <v>14137.5</v>
      </c>
      <c r="V751" s="38"/>
      <c r="W751" s="127" t="str">
        <f t="shared" si="56"/>
        <v>410401505921</v>
      </c>
      <c r="X751" s="132">
        <f>VLOOKUP(W751,Factors!$F$4:$H$6200,3,FALSE)</f>
        <v>0.10960000000000003</v>
      </c>
      <c r="Y751" s="127" t="str">
        <f>VLOOKUP(W751,Factors!$F$4:$H$6200,2,FALSE)</f>
        <v>3-factor</v>
      </c>
      <c r="Z751" s="129">
        <f t="shared" si="57"/>
        <v>1549.4700000000005</v>
      </c>
      <c r="AA751" s="129">
        <f t="shared" si="58"/>
        <v>12588.029999999999</v>
      </c>
      <c r="AB751" s="129">
        <f t="shared" si="59"/>
        <v>14137.5</v>
      </c>
      <c r="AC751" s="134"/>
      <c r="AD751" s="134"/>
      <c r="AE751" s="134"/>
      <c r="AF751" s="134"/>
      <c r="AG751" s="134"/>
      <c r="AH751" s="134"/>
      <c r="AI751" s="134"/>
      <c r="AJ751" s="134"/>
      <c r="AK751" s="134"/>
      <c r="AL751" s="134"/>
      <c r="AM751" s="134"/>
      <c r="AN751" s="134"/>
      <c r="AO751" s="134"/>
      <c r="AP751" s="134"/>
      <c r="AQ751" s="134"/>
      <c r="AR751" s="134"/>
      <c r="AS751" s="134"/>
      <c r="AT751" s="134"/>
      <c r="AU751" s="134"/>
      <c r="AV751" s="134"/>
      <c r="AW751" s="134"/>
      <c r="AX751" s="134"/>
      <c r="AY751" s="134"/>
      <c r="AZ751" s="134"/>
      <c r="BA751" s="134"/>
      <c r="BB751" s="134"/>
      <c r="BC751" s="134"/>
      <c r="BD751" s="134"/>
      <c r="BE751" s="134"/>
      <c r="BF751" s="134"/>
      <c r="BG751" s="134"/>
      <c r="BH751" s="134"/>
      <c r="BI751" s="134"/>
      <c r="BJ751" s="134"/>
    </row>
    <row r="752" spans="1:62" s="126" customFormat="1" ht="15.75" thickBot="1" x14ac:dyDescent="0.3">
      <c r="A752" s="141" t="s">
        <v>943</v>
      </c>
      <c r="B752" s="4" t="s">
        <v>543</v>
      </c>
      <c r="C752" s="4" t="s">
        <v>544</v>
      </c>
      <c r="D752" s="4" t="s">
        <v>944</v>
      </c>
      <c r="E752" s="4" t="s">
        <v>945</v>
      </c>
      <c r="F752" s="4" t="s">
        <v>98</v>
      </c>
      <c r="G752" s="4" t="s">
        <v>99</v>
      </c>
      <c r="H752" s="4" t="s">
        <v>440</v>
      </c>
      <c r="I752" s="7"/>
      <c r="J752" s="7"/>
      <c r="K752" s="7"/>
      <c r="L752" s="8">
        <v>18.399999999999999</v>
      </c>
      <c r="M752" s="8">
        <v>17.100000000000001</v>
      </c>
      <c r="N752" s="8">
        <v>113.45</v>
      </c>
      <c r="O752" s="7"/>
      <c r="P752" s="8">
        <v>47.99</v>
      </c>
      <c r="Q752" s="7"/>
      <c r="R752" s="8">
        <v>1190</v>
      </c>
      <c r="S752" s="8">
        <v>-1088.52</v>
      </c>
      <c r="T752" s="8">
        <v>-16.579999999999998</v>
      </c>
      <c r="U752" s="139">
        <f t="shared" si="55"/>
        <v>281.84000000000009</v>
      </c>
      <c r="V752" s="38"/>
      <c r="W752" s="127" t="str">
        <f t="shared" si="56"/>
        <v>410401505921</v>
      </c>
      <c r="X752" s="132">
        <f>VLOOKUP(W752,Factors!$F$4:$H$6200,3,FALSE)</f>
        <v>0.10960000000000003</v>
      </c>
      <c r="Y752" s="127" t="str">
        <f>VLOOKUP(W752,Factors!$F$4:$H$6200,2,FALSE)</f>
        <v>3-factor</v>
      </c>
      <c r="Z752" s="129">
        <f t="shared" si="57"/>
        <v>30.889664000000018</v>
      </c>
      <c r="AA752" s="129">
        <f t="shared" si="58"/>
        <v>250.95033600000008</v>
      </c>
      <c r="AB752" s="129">
        <f t="shared" si="59"/>
        <v>281.84000000000009</v>
      </c>
      <c r="AC752" s="134"/>
      <c r="AD752" s="134"/>
      <c r="AE752" s="134"/>
      <c r="AF752" s="134"/>
      <c r="AG752" s="134"/>
      <c r="AH752" s="134"/>
      <c r="AI752" s="134"/>
      <c r="AJ752" s="134"/>
      <c r="AK752" s="134"/>
      <c r="AL752" s="134"/>
      <c r="AM752" s="134"/>
      <c r="AN752" s="134"/>
      <c r="AO752" s="134"/>
      <c r="AP752" s="134"/>
      <c r="AQ752" s="134"/>
      <c r="AR752" s="134"/>
      <c r="AS752" s="134"/>
      <c r="AT752" s="134"/>
      <c r="AU752" s="134"/>
      <c r="AV752" s="134"/>
      <c r="AW752" s="134"/>
      <c r="AX752" s="134"/>
      <c r="AY752" s="134"/>
      <c r="AZ752" s="134"/>
      <c r="BA752" s="134"/>
      <c r="BB752" s="134"/>
      <c r="BC752" s="134"/>
      <c r="BD752" s="134"/>
      <c r="BE752" s="134"/>
      <c r="BF752" s="134"/>
      <c r="BG752" s="134"/>
      <c r="BH752" s="134"/>
      <c r="BI752" s="134"/>
      <c r="BJ752" s="134"/>
    </row>
    <row r="753" spans="1:62" s="126" customFormat="1" ht="15.75" thickBot="1" x14ac:dyDescent="0.3">
      <c r="A753" s="141" t="s">
        <v>943</v>
      </c>
      <c r="B753" s="4" t="s">
        <v>543</v>
      </c>
      <c r="C753" s="4" t="s">
        <v>544</v>
      </c>
      <c r="D753" s="4" t="s">
        <v>944</v>
      </c>
      <c r="E753" s="4" t="s">
        <v>945</v>
      </c>
      <c r="F753" s="4" t="s">
        <v>102</v>
      </c>
      <c r="G753" s="4" t="s">
        <v>103</v>
      </c>
      <c r="H753" s="4" t="s">
        <v>440</v>
      </c>
      <c r="I753" s="11"/>
      <c r="J753" s="11"/>
      <c r="K753" s="11"/>
      <c r="L753" s="11"/>
      <c r="M753" s="11"/>
      <c r="N753" s="10">
        <v>3.61</v>
      </c>
      <c r="O753" s="11"/>
      <c r="P753" s="11"/>
      <c r="Q753" s="11"/>
      <c r="R753" s="11"/>
      <c r="S753" s="11"/>
      <c r="T753" s="11"/>
      <c r="U753" s="139">
        <f t="shared" si="55"/>
        <v>3.61</v>
      </c>
      <c r="V753" s="38"/>
      <c r="W753" s="127" t="str">
        <f t="shared" si="56"/>
        <v>410401505921</v>
      </c>
      <c r="X753" s="132">
        <f>VLOOKUP(W753,Factors!$F$4:$H$6200,3,FALSE)</f>
        <v>0.10960000000000003</v>
      </c>
      <c r="Y753" s="127" t="str">
        <f>VLOOKUP(W753,Factors!$F$4:$H$6200,2,FALSE)</f>
        <v>3-factor</v>
      </c>
      <c r="Z753" s="129">
        <f t="shared" si="57"/>
        <v>0.39565600000000012</v>
      </c>
      <c r="AA753" s="129">
        <f t="shared" si="58"/>
        <v>3.2143439999999996</v>
      </c>
      <c r="AB753" s="129">
        <f t="shared" si="59"/>
        <v>3.61</v>
      </c>
      <c r="AC753" s="134"/>
      <c r="AD753" s="134"/>
      <c r="AE753" s="134"/>
      <c r="AF753" s="134"/>
      <c r="AG753" s="134"/>
      <c r="AH753" s="134"/>
      <c r="AI753" s="134"/>
      <c r="AJ753" s="134"/>
      <c r="AK753" s="134"/>
      <c r="AL753" s="134"/>
      <c r="AM753" s="134"/>
      <c r="AN753" s="134"/>
      <c r="AO753" s="134"/>
      <c r="AP753" s="134"/>
      <c r="AQ753" s="134"/>
      <c r="AR753" s="134"/>
      <c r="AS753" s="134"/>
      <c r="AT753" s="134"/>
      <c r="AU753" s="134"/>
      <c r="AV753" s="134"/>
      <c r="AW753" s="134"/>
      <c r="AX753" s="134"/>
      <c r="AY753" s="134"/>
      <c r="AZ753" s="134"/>
      <c r="BA753" s="134"/>
      <c r="BB753" s="134"/>
      <c r="BC753" s="134"/>
      <c r="BD753" s="134"/>
      <c r="BE753" s="134"/>
      <c r="BF753" s="134"/>
      <c r="BG753" s="134"/>
      <c r="BH753" s="134"/>
      <c r="BI753" s="134"/>
      <c r="BJ753" s="134"/>
    </row>
    <row r="754" spans="1:62" s="126" customFormat="1" ht="15.75" thickBot="1" x14ac:dyDescent="0.3">
      <c r="A754" s="141" t="s">
        <v>943</v>
      </c>
      <c r="B754" s="4" t="s">
        <v>543</v>
      </c>
      <c r="C754" s="4" t="s">
        <v>544</v>
      </c>
      <c r="D754" s="4" t="s">
        <v>944</v>
      </c>
      <c r="E754" s="4" t="s">
        <v>945</v>
      </c>
      <c r="F754" s="4" t="s">
        <v>235</v>
      </c>
      <c r="G754" s="4" t="s">
        <v>236</v>
      </c>
      <c r="H754" s="4" t="s">
        <v>440</v>
      </c>
      <c r="I754" s="7"/>
      <c r="J754" s="8">
        <v>41.21</v>
      </c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139">
        <f t="shared" si="55"/>
        <v>41.21</v>
      </c>
      <c r="V754" s="38"/>
      <c r="W754" s="127" t="str">
        <f t="shared" si="56"/>
        <v>410401505921</v>
      </c>
      <c r="X754" s="132">
        <f>VLOOKUP(W754,Factors!$F$4:$H$6200,3,FALSE)</f>
        <v>0.10960000000000003</v>
      </c>
      <c r="Y754" s="127" t="str">
        <f>VLOOKUP(W754,Factors!$F$4:$H$6200,2,FALSE)</f>
        <v>3-factor</v>
      </c>
      <c r="Z754" s="129">
        <f t="shared" si="57"/>
        <v>4.5166160000000017</v>
      </c>
      <c r="AA754" s="129">
        <f t="shared" si="58"/>
        <v>36.693384000000002</v>
      </c>
      <c r="AB754" s="129">
        <f t="shared" si="59"/>
        <v>41.21</v>
      </c>
      <c r="AC754" s="134"/>
      <c r="AD754" s="134"/>
      <c r="AE754" s="134"/>
      <c r="AF754" s="134"/>
      <c r="AG754" s="134"/>
      <c r="AH754" s="134"/>
      <c r="AI754" s="134"/>
      <c r="AJ754" s="134"/>
      <c r="AK754" s="134"/>
      <c r="AL754" s="134"/>
      <c r="AM754" s="134"/>
      <c r="AN754" s="134"/>
      <c r="AO754" s="134"/>
      <c r="AP754" s="134"/>
      <c r="AQ754" s="134"/>
      <c r="AR754" s="134"/>
      <c r="AS754" s="134"/>
      <c r="AT754" s="134"/>
      <c r="AU754" s="134"/>
      <c r="AV754" s="134"/>
      <c r="AW754" s="134"/>
      <c r="AX754" s="134"/>
      <c r="AY754" s="134"/>
      <c r="AZ754" s="134"/>
      <c r="BA754" s="134"/>
      <c r="BB754" s="134"/>
      <c r="BC754" s="134"/>
      <c r="BD754" s="134"/>
      <c r="BE754" s="134"/>
      <c r="BF754" s="134"/>
      <c r="BG754" s="134"/>
      <c r="BH754" s="134"/>
      <c r="BI754" s="134"/>
      <c r="BJ754" s="134"/>
    </row>
    <row r="755" spans="1:62" s="126" customFormat="1" ht="15.75" thickBot="1" x14ac:dyDescent="0.3">
      <c r="A755" s="141" t="s">
        <v>943</v>
      </c>
      <c r="B755" s="4" t="s">
        <v>543</v>
      </c>
      <c r="C755" s="4" t="s">
        <v>544</v>
      </c>
      <c r="D755" s="4" t="s">
        <v>944</v>
      </c>
      <c r="E755" s="4" t="s">
        <v>945</v>
      </c>
      <c r="F755" s="4" t="s">
        <v>116</v>
      </c>
      <c r="G755" s="4" t="s">
        <v>117</v>
      </c>
      <c r="H755" s="4" t="s">
        <v>440</v>
      </c>
      <c r="I755" s="10">
        <v>10.25</v>
      </c>
      <c r="J755" s="10">
        <v>123.41</v>
      </c>
      <c r="K755" s="10">
        <v>26.6</v>
      </c>
      <c r="L755" s="10">
        <v>25.2</v>
      </c>
      <c r="M755" s="10">
        <v>23.1</v>
      </c>
      <c r="N755" s="10">
        <v>53.1</v>
      </c>
      <c r="O755" s="11"/>
      <c r="P755" s="11"/>
      <c r="Q755" s="11"/>
      <c r="R755" s="11"/>
      <c r="S755" s="11"/>
      <c r="T755" s="11"/>
      <c r="U755" s="139">
        <f t="shared" si="55"/>
        <v>261.65999999999997</v>
      </c>
      <c r="V755" s="38"/>
      <c r="W755" s="127" t="str">
        <f t="shared" si="56"/>
        <v>410401505921</v>
      </c>
      <c r="X755" s="132">
        <f>VLOOKUP(W755,Factors!$F$4:$H$6200,3,FALSE)</f>
        <v>0.10960000000000003</v>
      </c>
      <c r="Y755" s="127" t="str">
        <f>VLOOKUP(W755,Factors!$F$4:$H$6200,2,FALSE)</f>
        <v>3-factor</v>
      </c>
      <c r="Z755" s="129">
        <f t="shared" si="57"/>
        <v>28.677936000000006</v>
      </c>
      <c r="AA755" s="129">
        <f t="shared" si="58"/>
        <v>232.98206399999995</v>
      </c>
      <c r="AB755" s="129">
        <f t="shared" si="59"/>
        <v>261.65999999999997</v>
      </c>
      <c r="AC755" s="134"/>
      <c r="AD755" s="134"/>
      <c r="AE755" s="134"/>
      <c r="AF755" s="134"/>
      <c r="AG755" s="134"/>
      <c r="AH755" s="134"/>
      <c r="AI755" s="134"/>
      <c r="AJ755" s="134"/>
      <c r="AK755" s="134"/>
      <c r="AL755" s="134"/>
      <c r="AM755" s="134"/>
      <c r="AN755" s="134"/>
      <c r="AO755" s="134"/>
      <c r="AP755" s="134"/>
      <c r="AQ755" s="134"/>
      <c r="AR755" s="134"/>
      <c r="AS755" s="134"/>
      <c r="AT755" s="134"/>
      <c r="AU755" s="134"/>
      <c r="AV755" s="134"/>
      <c r="AW755" s="134"/>
      <c r="AX755" s="134"/>
      <c r="AY755" s="134"/>
      <c r="AZ755" s="134"/>
      <c r="BA755" s="134"/>
      <c r="BB755" s="134"/>
      <c r="BC755" s="134"/>
      <c r="BD755" s="134"/>
      <c r="BE755" s="134"/>
      <c r="BF755" s="134"/>
      <c r="BG755" s="134"/>
      <c r="BH755" s="134"/>
      <c r="BI755" s="134"/>
      <c r="BJ755" s="134"/>
    </row>
    <row r="756" spans="1:62" s="126" customFormat="1" ht="15.75" thickBot="1" x14ac:dyDescent="0.3">
      <c r="A756" s="141" t="s">
        <v>943</v>
      </c>
      <c r="B756" s="4" t="s">
        <v>543</v>
      </c>
      <c r="C756" s="4" t="s">
        <v>544</v>
      </c>
      <c r="D756" s="4" t="s">
        <v>944</v>
      </c>
      <c r="E756" s="4" t="s">
        <v>945</v>
      </c>
      <c r="F756" s="4" t="s">
        <v>104</v>
      </c>
      <c r="G756" s="4" t="s">
        <v>105</v>
      </c>
      <c r="H756" s="4" t="s">
        <v>440</v>
      </c>
      <c r="I756" s="7"/>
      <c r="J756" s="7"/>
      <c r="K756" s="7"/>
      <c r="L756" s="7"/>
      <c r="M756" s="7"/>
      <c r="N756" s="7"/>
      <c r="O756" s="7"/>
      <c r="P756" s="7"/>
      <c r="Q756" s="8">
        <v>-0.78</v>
      </c>
      <c r="R756" s="7"/>
      <c r="S756" s="7"/>
      <c r="T756" s="7"/>
      <c r="U756" s="139">
        <f t="shared" si="55"/>
        <v>-0.78</v>
      </c>
      <c r="V756" s="38"/>
      <c r="W756" s="127" t="str">
        <f t="shared" si="56"/>
        <v>410401505921</v>
      </c>
      <c r="X756" s="132">
        <f>VLOOKUP(W756,Factors!$F$4:$H$6200,3,FALSE)</f>
        <v>0.10960000000000003</v>
      </c>
      <c r="Y756" s="127" t="str">
        <f>VLOOKUP(W756,Factors!$F$4:$H$6200,2,FALSE)</f>
        <v>3-factor</v>
      </c>
      <c r="Z756" s="129">
        <f t="shared" si="57"/>
        <v>-8.5488000000000022E-2</v>
      </c>
      <c r="AA756" s="129">
        <f t="shared" si="58"/>
        <v>-0.69451200000000002</v>
      </c>
      <c r="AB756" s="129">
        <f t="shared" si="59"/>
        <v>-0.78</v>
      </c>
      <c r="AC756" s="134"/>
      <c r="AD756" s="134"/>
      <c r="AE756" s="134"/>
      <c r="AF756" s="134"/>
      <c r="AG756" s="134"/>
      <c r="AH756" s="134"/>
      <c r="AI756" s="134"/>
      <c r="AJ756" s="134"/>
      <c r="AK756" s="134"/>
      <c r="AL756" s="134"/>
      <c r="AM756" s="134"/>
      <c r="AN756" s="134"/>
      <c r="AO756" s="134"/>
      <c r="AP756" s="134"/>
      <c r="AQ756" s="134"/>
      <c r="AR756" s="134"/>
      <c r="AS756" s="134"/>
      <c r="AT756" s="134"/>
      <c r="AU756" s="134"/>
      <c r="AV756" s="134"/>
      <c r="AW756" s="134"/>
      <c r="AX756" s="134"/>
      <c r="AY756" s="134"/>
      <c r="AZ756" s="134"/>
      <c r="BA756" s="134"/>
      <c r="BB756" s="134"/>
      <c r="BC756" s="134"/>
      <c r="BD756" s="134"/>
      <c r="BE756" s="134"/>
      <c r="BF756" s="134"/>
      <c r="BG756" s="134"/>
      <c r="BH756" s="134"/>
      <c r="BI756" s="134"/>
      <c r="BJ756" s="134"/>
    </row>
    <row r="757" spans="1:62" s="126" customFormat="1" ht="15.75" thickBot="1" x14ac:dyDescent="0.3">
      <c r="A757" s="141" t="s">
        <v>943</v>
      </c>
      <c r="B757" s="4" t="s">
        <v>543</v>
      </c>
      <c r="C757" s="4" t="s">
        <v>544</v>
      </c>
      <c r="D757" s="4" t="s">
        <v>944</v>
      </c>
      <c r="E757" s="4" t="s">
        <v>945</v>
      </c>
      <c r="F757" s="4" t="s">
        <v>82</v>
      </c>
      <c r="G757" s="4" t="s">
        <v>83</v>
      </c>
      <c r="H757" s="4" t="s">
        <v>440</v>
      </c>
      <c r="I757" s="11"/>
      <c r="J757" s="11"/>
      <c r="K757" s="10">
        <v>60</v>
      </c>
      <c r="L757" s="11"/>
      <c r="M757" s="11"/>
      <c r="N757" s="11"/>
      <c r="O757" s="11"/>
      <c r="P757" s="11"/>
      <c r="Q757" s="11"/>
      <c r="R757" s="11"/>
      <c r="S757" s="11"/>
      <c r="T757" s="11"/>
      <c r="U757" s="139">
        <f t="shared" si="55"/>
        <v>60</v>
      </c>
      <c r="V757" s="38"/>
      <c r="W757" s="127" t="str">
        <f t="shared" si="56"/>
        <v>410401505921</v>
      </c>
      <c r="X757" s="132">
        <f>VLOOKUP(W757,Factors!$F$4:$H$6200,3,FALSE)</f>
        <v>0.10960000000000003</v>
      </c>
      <c r="Y757" s="127" t="str">
        <f>VLOOKUP(W757,Factors!$F$4:$H$6200,2,FALSE)</f>
        <v>3-factor</v>
      </c>
      <c r="Z757" s="129">
        <f t="shared" si="57"/>
        <v>6.5760000000000023</v>
      </c>
      <c r="AA757" s="129">
        <f t="shared" si="58"/>
        <v>53.423999999999999</v>
      </c>
      <c r="AB757" s="129">
        <f t="shared" si="59"/>
        <v>60</v>
      </c>
      <c r="AC757" s="134"/>
      <c r="AD757" s="134"/>
      <c r="AE757" s="134"/>
      <c r="AF757" s="134"/>
      <c r="AG757" s="134"/>
      <c r="AH757" s="134"/>
      <c r="AI757" s="134"/>
      <c r="AJ757" s="134"/>
      <c r="AK757" s="134"/>
      <c r="AL757" s="134"/>
      <c r="AM757" s="134"/>
      <c r="AN757" s="134"/>
      <c r="AO757" s="134"/>
      <c r="AP757" s="134"/>
      <c r="AQ757" s="134"/>
      <c r="AR757" s="134"/>
      <c r="AS757" s="134"/>
      <c r="AT757" s="134"/>
      <c r="AU757" s="134"/>
      <c r="AV757" s="134"/>
      <c r="AW757" s="134"/>
      <c r="AX757" s="134"/>
      <c r="AY757" s="134"/>
      <c r="AZ757" s="134"/>
      <c r="BA757" s="134"/>
      <c r="BB757" s="134"/>
      <c r="BC757" s="134"/>
      <c r="BD757" s="134"/>
      <c r="BE757" s="134"/>
      <c r="BF757" s="134"/>
      <c r="BG757" s="134"/>
      <c r="BH757" s="134"/>
      <c r="BI757" s="134"/>
      <c r="BJ757" s="134"/>
    </row>
    <row r="758" spans="1:62" s="126" customFormat="1" ht="15.75" thickBot="1" x14ac:dyDescent="0.3">
      <c r="A758" s="141" t="s">
        <v>943</v>
      </c>
      <c r="B758" s="4" t="s">
        <v>543</v>
      </c>
      <c r="C758" s="4" t="s">
        <v>544</v>
      </c>
      <c r="D758" s="4" t="s">
        <v>944</v>
      </c>
      <c r="E758" s="4" t="s">
        <v>945</v>
      </c>
      <c r="F758" s="4" t="s">
        <v>312</v>
      </c>
      <c r="G758" s="4" t="s">
        <v>313</v>
      </c>
      <c r="H758" s="4" t="s">
        <v>440</v>
      </c>
      <c r="I758" s="7"/>
      <c r="J758" s="7"/>
      <c r="K758" s="7"/>
      <c r="L758" s="7"/>
      <c r="M758" s="7"/>
      <c r="N758" s="7"/>
      <c r="O758" s="7"/>
      <c r="P758" s="8">
        <v>99</v>
      </c>
      <c r="Q758" s="8">
        <v>91.95</v>
      </c>
      <c r="R758" s="7"/>
      <c r="S758" s="7"/>
      <c r="T758" s="7"/>
      <c r="U758" s="139">
        <f t="shared" si="55"/>
        <v>190.95</v>
      </c>
      <c r="V758" s="38"/>
      <c r="W758" s="127" t="str">
        <f t="shared" si="56"/>
        <v>410401505921</v>
      </c>
      <c r="X758" s="132">
        <f>VLOOKUP(W758,Factors!$F$4:$H$6200,3,FALSE)</f>
        <v>0.10960000000000003</v>
      </c>
      <c r="Y758" s="127" t="str">
        <f>VLOOKUP(W758,Factors!$F$4:$H$6200,2,FALSE)</f>
        <v>3-factor</v>
      </c>
      <c r="Z758" s="129">
        <f t="shared" si="57"/>
        <v>20.928120000000003</v>
      </c>
      <c r="AA758" s="129">
        <f t="shared" si="58"/>
        <v>170.02187999999998</v>
      </c>
      <c r="AB758" s="129">
        <f t="shared" si="59"/>
        <v>190.95</v>
      </c>
      <c r="AC758" s="134"/>
      <c r="AD758" s="134"/>
      <c r="AE758" s="134"/>
      <c r="AF758" s="134"/>
      <c r="AG758" s="134"/>
      <c r="AH758" s="134"/>
      <c r="AI758" s="134"/>
      <c r="AJ758" s="134"/>
      <c r="AK758" s="134"/>
      <c r="AL758" s="134"/>
      <c r="AM758" s="134"/>
      <c r="AN758" s="134"/>
      <c r="AO758" s="134"/>
      <c r="AP758" s="134"/>
      <c r="AQ758" s="134"/>
      <c r="AR758" s="134"/>
      <c r="AS758" s="134"/>
      <c r="AT758" s="134"/>
      <c r="AU758" s="134"/>
      <c r="AV758" s="134"/>
      <c r="AW758" s="134"/>
      <c r="AX758" s="134"/>
      <c r="AY758" s="134"/>
      <c r="AZ758" s="134"/>
      <c r="BA758" s="134"/>
      <c r="BB758" s="134"/>
      <c r="BC758" s="134"/>
      <c r="BD758" s="134"/>
      <c r="BE758" s="134"/>
      <c r="BF758" s="134"/>
      <c r="BG758" s="134"/>
      <c r="BH758" s="134"/>
      <c r="BI758" s="134"/>
      <c r="BJ758" s="134"/>
    </row>
    <row r="759" spans="1:62" s="126" customFormat="1" ht="15.75" thickBot="1" x14ac:dyDescent="0.3">
      <c r="A759" s="141" t="s">
        <v>943</v>
      </c>
      <c r="B759" s="4" t="s">
        <v>543</v>
      </c>
      <c r="C759" s="4" t="s">
        <v>544</v>
      </c>
      <c r="D759" s="4" t="s">
        <v>944</v>
      </c>
      <c r="E759" s="4" t="s">
        <v>945</v>
      </c>
      <c r="F759" s="4" t="s">
        <v>84</v>
      </c>
      <c r="G759" s="4" t="s">
        <v>85</v>
      </c>
      <c r="H759" s="4" t="s">
        <v>440</v>
      </c>
      <c r="I759" s="10">
        <v>4740.3100000000004</v>
      </c>
      <c r="J759" s="10">
        <v>-3833.28</v>
      </c>
      <c r="K759" s="10">
        <v>873.95</v>
      </c>
      <c r="L759" s="10">
        <v>1626.61</v>
      </c>
      <c r="M759" s="10">
        <v>290.64</v>
      </c>
      <c r="N759" s="10">
        <v>497.8</v>
      </c>
      <c r="O759" s="10">
        <v>12.2</v>
      </c>
      <c r="P759" s="11"/>
      <c r="Q759" s="11"/>
      <c r="R759" s="10">
        <v>220</v>
      </c>
      <c r="S759" s="11"/>
      <c r="T759" s="11"/>
      <c r="U759" s="139">
        <f t="shared" si="55"/>
        <v>4428.2299999999996</v>
      </c>
      <c r="V759" s="38"/>
      <c r="W759" s="127" t="str">
        <f t="shared" si="56"/>
        <v>410401505921</v>
      </c>
      <c r="X759" s="132">
        <f>VLOOKUP(W759,Factors!$F$4:$H$6200,3,FALSE)</f>
        <v>0.10960000000000003</v>
      </c>
      <c r="Y759" s="127" t="str">
        <f>VLOOKUP(W759,Factors!$F$4:$H$6200,2,FALSE)</f>
        <v>3-factor</v>
      </c>
      <c r="Z759" s="129">
        <f t="shared" si="57"/>
        <v>485.3340080000001</v>
      </c>
      <c r="AA759" s="129">
        <f t="shared" si="58"/>
        <v>3942.8959919999993</v>
      </c>
      <c r="AB759" s="129">
        <f t="shared" si="59"/>
        <v>4428.2299999999996</v>
      </c>
      <c r="AC759" s="134"/>
      <c r="AD759" s="134"/>
      <c r="AE759" s="134"/>
      <c r="AF759" s="134"/>
      <c r="AG759" s="134"/>
      <c r="AH759" s="134"/>
      <c r="AI759" s="134"/>
      <c r="AJ759" s="134"/>
      <c r="AK759" s="134"/>
      <c r="AL759" s="134"/>
      <c r="AM759" s="134"/>
      <c r="AN759" s="134"/>
      <c r="AO759" s="134"/>
      <c r="AP759" s="134"/>
      <c r="AQ759" s="134"/>
      <c r="AR759" s="134"/>
      <c r="AS759" s="134"/>
      <c r="AT759" s="134"/>
      <c r="AU759" s="134"/>
      <c r="AV759" s="134"/>
      <c r="AW759" s="134"/>
      <c r="AX759" s="134"/>
      <c r="AY759" s="134"/>
      <c r="AZ759" s="134"/>
      <c r="BA759" s="134"/>
      <c r="BB759" s="134"/>
      <c r="BC759" s="134"/>
      <c r="BD759" s="134"/>
      <c r="BE759" s="134"/>
      <c r="BF759" s="134"/>
      <c r="BG759" s="134"/>
      <c r="BH759" s="134"/>
      <c r="BI759" s="134"/>
      <c r="BJ759" s="134"/>
    </row>
    <row r="760" spans="1:62" s="126" customFormat="1" ht="15.75" thickBot="1" x14ac:dyDescent="0.3">
      <c r="A760" s="141" t="s">
        <v>943</v>
      </c>
      <c r="B760" s="4" t="s">
        <v>543</v>
      </c>
      <c r="C760" s="4" t="s">
        <v>544</v>
      </c>
      <c r="D760" s="4" t="s">
        <v>944</v>
      </c>
      <c r="E760" s="4" t="s">
        <v>945</v>
      </c>
      <c r="F760" s="4" t="s">
        <v>162</v>
      </c>
      <c r="G760" s="4" t="s">
        <v>163</v>
      </c>
      <c r="H760" s="4" t="s">
        <v>440</v>
      </c>
      <c r="I760" s="7"/>
      <c r="J760" s="8">
        <v>1888.13</v>
      </c>
      <c r="K760" s="8">
        <v>639.38</v>
      </c>
      <c r="L760" s="8">
        <v>528.21</v>
      </c>
      <c r="M760" s="7"/>
      <c r="N760" s="7"/>
      <c r="O760" s="7"/>
      <c r="P760" s="7"/>
      <c r="Q760" s="7"/>
      <c r="R760" s="7"/>
      <c r="S760" s="7"/>
      <c r="T760" s="7"/>
      <c r="U760" s="139">
        <f t="shared" si="55"/>
        <v>3055.7200000000003</v>
      </c>
      <c r="V760" s="38"/>
      <c r="W760" s="127" t="str">
        <f t="shared" si="56"/>
        <v>410401505921</v>
      </c>
      <c r="X760" s="132">
        <f>VLOOKUP(W760,Factors!$F$4:$H$6200,3,FALSE)</f>
        <v>0.10960000000000003</v>
      </c>
      <c r="Y760" s="127" t="str">
        <f>VLOOKUP(W760,Factors!$F$4:$H$6200,2,FALSE)</f>
        <v>3-factor</v>
      </c>
      <c r="Z760" s="129">
        <f t="shared" si="57"/>
        <v>334.90691200000015</v>
      </c>
      <c r="AA760" s="129">
        <f t="shared" si="58"/>
        <v>2720.8130879999999</v>
      </c>
      <c r="AB760" s="129">
        <f t="shared" si="59"/>
        <v>3055.7200000000003</v>
      </c>
      <c r="AC760" s="134"/>
      <c r="AD760" s="134"/>
      <c r="AE760" s="134"/>
      <c r="AF760" s="134"/>
      <c r="AG760" s="134"/>
      <c r="AH760" s="134"/>
      <c r="AI760" s="134"/>
      <c r="AJ760" s="134"/>
      <c r="AK760" s="134"/>
      <c r="AL760" s="134"/>
      <c r="AM760" s="134"/>
      <c r="AN760" s="134"/>
      <c r="AO760" s="134"/>
      <c r="AP760" s="134"/>
      <c r="AQ760" s="134"/>
      <c r="AR760" s="134"/>
      <c r="AS760" s="134"/>
      <c r="AT760" s="134"/>
      <c r="AU760" s="134"/>
      <c r="AV760" s="134"/>
      <c r="AW760" s="134"/>
      <c r="AX760" s="134"/>
      <c r="AY760" s="134"/>
      <c r="AZ760" s="134"/>
      <c r="BA760" s="134"/>
      <c r="BB760" s="134"/>
      <c r="BC760" s="134"/>
      <c r="BD760" s="134"/>
      <c r="BE760" s="134"/>
      <c r="BF760" s="134"/>
      <c r="BG760" s="134"/>
      <c r="BH760" s="134"/>
      <c r="BI760" s="134"/>
      <c r="BJ760" s="134"/>
    </row>
    <row r="761" spans="1:62" s="126" customFormat="1" ht="15.75" thickBot="1" x14ac:dyDescent="0.3">
      <c r="A761" s="141" t="s">
        <v>943</v>
      </c>
      <c r="B761" s="4" t="s">
        <v>543</v>
      </c>
      <c r="C761" s="4" t="s">
        <v>544</v>
      </c>
      <c r="D761" s="4" t="s">
        <v>944</v>
      </c>
      <c r="E761" s="4" t="s">
        <v>945</v>
      </c>
      <c r="F761" s="4" t="s">
        <v>164</v>
      </c>
      <c r="G761" s="4" t="s">
        <v>165</v>
      </c>
      <c r="H761" s="4" t="s">
        <v>440</v>
      </c>
      <c r="I761" s="10">
        <v>2278.2600000000002</v>
      </c>
      <c r="J761" s="10">
        <v>4512.53</v>
      </c>
      <c r="K761" s="11"/>
      <c r="L761" s="10">
        <v>277.45999999999998</v>
      </c>
      <c r="M761" s="11"/>
      <c r="N761" s="10">
        <v>2071.39</v>
      </c>
      <c r="O761" s="10">
        <v>-870.44</v>
      </c>
      <c r="P761" s="11"/>
      <c r="Q761" s="11"/>
      <c r="R761" s="11"/>
      <c r="S761" s="11"/>
      <c r="T761" s="11"/>
      <c r="U761" s="139">
        <f t="shared" si="55"/>
        <v>8269.1999999999989</v>
      </c>
      <c r="V761" s="38"/>
      <c r="W761" s="127" t="str">
        <f t="shared" si="56"/>
        <v>410401505921</v>
      </c>
      <c r="X761" s="132">
        <f>VLOOKUP(W761,Factors!$F$4:$H$6200,3,FALSE)</f>
        <v>0.10960000000000003</v>
      </c>
      <c r="Y761" s="127" t="str">
        <f>VLOOKUP(W761,Factors!$F$4:$H$6200,2,FALSE)</f>
        <v>3-factor</v>
      </c>
      <c r="Z761" s="129">
        <f t="shared" si="57"/>
        <v>906.30432000000019</v>
      </c>
      <c r="AA761" s="129">
        <f t="shared" si="58"/>
        <v>7362.8956799999987</v>
      </c>
      <c r="AB761" s="129">
        <f t="shared" si="59"/>
        <v>8269.1999999999989</v>
      </c>
      <c r="AC761" s="134"/>
      <c r="AD761" s="134"/>
      <c r="AE761" s="134"/>
      <c r="AF761" s="134"/>
      <c r="AG761" s="134"/>
      <c r="AH761" s="134"/>
      <c r="AI761" s="134"/>
      <c r="AJ761" s="134"/>
      <c r="AK761" s="134"/>
      <c r="AL761" s="134"/>
      <c r="AM761" s="134"/>
      <c r="AN761" s="134"/>
      <c r="AO761" s="134"/>
      <c r="AP761" s="134"/>
      <c r="AQ761" s="134"/>
      <c r="AR761" s="134"/>
      <c r="AS761" s="134"/>
      <c r="AT761" s="134"/>
      <c r="AU761" s="134"/>
      <c r="AV761" s="134"/>
      <c r="AW761" s="134"/>
      <c r="AX761" s="134"/>
      <c r="AY761" s="134"/>
      <c r="AZ761" s="134"/>
      <c r="BA761" s="134"/>
      <c r="BB761" s="134"/>
      <c r="BC761" s="134"/>
      <c r="BD761" s="134"/>
      <c r="BE761" s="134"/>
      <c r="BF761" s="134"/>
      <c r="BG761" s="134"/>
      <c r="BH761" s="134"/>
      <c r="BI761" s="134"/>
      <c r="BJ761" s="134"/>
    </row>
    <row r="762" spans="1:62" s="126" customFormat="1" ht="15.75" thickBot="1" x14ac:dyDescent="0.3">
      <c r="A762" s="141" t="s">
        <v>943</v>
      </c>
      <c r="B762" s="4" t="s">
        <v>543</v>
      </c>
      <c r="C762" s="4" t="s">
        <v>544</v>
      </c>
      <c r="D762" s="4" t="s">
        <v>944</v>
      </c>
      <c r="E762" s="4" t="s">
        <v>945</v>
      </c>
      <c r="F762" s="4" t="s">
        <v>86</v>
      </c>
      <c r="G762" s="4" t="s">
        <v>87</v>
      </c>
      <c r="H762" s="4" t="s">
        <v>440</v>
      </c>
      <c r="I762" s="8">
        <v>357.46</v>
      </c>
      <c r="J762" s="7"/>
      <c r="K762" s="7"/>
      <c r="L762" s="7"/>
      <c r="M762" s="8">
        <v>211.46</v>
      </c>
      <c r="N762" s="8">
        <v>1492</v>
      </c>
      <c r="O762" s="7"/>
      <c r="P762" s="7"/>
      <c r="Q762" s="7"/>
      <c r="R762" s="7"/>
      <c r="S762" s="7"/>
      <c r="T762" s="7"/>
      <c r="U762" s="139">
        <f t="shared" si="55"/>
        <v>2060.92</v>
      </c>
      <c r="V762" s="38"/>
      <c r="W762" s="127" t="str">
        <f t="shared" si="56"/>
        <v>410401505921</v>
      </c>
      <c r="X762" s="132">
        <f>VLOOKUP(W762,Factors!$F$4:$H$6200,3,FALSE)</f>
        <v>0.10960000000000003</v>
      </c>
      <c r="Y762" s="127" t="str">
        <f>VLOOKUP(W762,Factors!$F$4:$H$6200,2,FALSE)</f>
        <v>3-factor</v>
      </c>
      <c r="Z762" s="129">
        <f t="shared" si="57"/>
        <v>225.87683200000006</v>
      </c>
      <c r="AA762" s="129">
        <f t="shared" si="58"/>
        <v>1835.0431679999999</v>
      </c>
      <c r="AB762" s="129">
        <f t="shared" si="59"/>
        <v>2060.92</v>
      </c>
      <c r="AC762" s="134"/>
      <c r="AD762" s="134"/>
      <c r="AE762" s="134"/>
      <c r="AF762" s="134"/>
      <c r="AG762" s="134"/>
      <c r="AH762" s="134"/>
      <c r="AI762" s="134"/>
      <c r="AJ762" s="134"/>
      <c r="AK762" s="134"/>
      <c r="AL762" s="134"/>
      <c r="AM762" s="134"/>
      <c r="AN762" s="134"/>
      <c r="AO762" s="134"/>
      <c r="AP762" s="134"/>
      <c r="AQ762" s="134"/>
      <c r="AR762" s="134"/>
      <c r="AS762" s="134"/>
      <c r="AT762" s="134"/>
      <c r="AU762" s="134"/>
      <c r="AV762" s="134"/>
      <c r="AW762" s="134"/>
      <c r="AX762" s="134"/>
      <c r="AY762" s="134"/>
      <c r="AZ762" s="134"/>
      <c r="BA762" s="134"/>
      <c r="BB762" s="134"/>
      <c r="BC762" s="134"/>
      <c r="BD762" s="134"/>
      <c r="BE762" s="134"/>
      <c r="BF762" s="134"/>
      <c r="BG762" s="134"/>
      <c r="BH762" s="134"/>
      <c r="BI762" s="134"/>
      <c r="BJ762" s="134"/>
    </row>
    <row r="763" spans="1:62" s="126" customFormat="1" ht="15.75" thickBot="1" x14ac:dyDescent="0.3">
      <c r="A763" s="141" t="s">
        <v>943</v>
      </c>
      <c r="B763" s="4" t="s">
        <v>543</v>
      </c>
      <c r="C763" s="4" t="s">
        <v>544</v>
      </c>
      <c r="D763" s="4" t="s">
        <v>944</v>
      </c>
      <c r="E763" s="4" t="s">
        <v>945</v>
      </c>
      <c r="F763" s="4" t="s">
        <v>166</v>
      </c>
      <c r="G763" s="4" t="s">
        <v>167</v>
      </c>
      <c r="H763" s="4" t="s">
        <v>440</v>
      </c>
      <c r="I763" s="11"/>
      <c r="J763" s="11"/>
      <c r="K763" s="10">
        <v>552.42999999999995</v>
      </c>
      <c r="L763" s="10">
        <v>596.88</v>
      </c>
      <c r="M763" s="11"/>
      <c r="N763" s="11"/>
      <c r="O763" s="11"/>
      <c r="P763" s="10">
        <v>650</v>
      </c>
      <c r="Q763" s="11"/>
      <c r="R763" s="11"/>
      <c r="S763" s="11"/>
      <c r="T763" s="10">
        <v>101.48</v>
      </c>
      <c r="U763" s="139">
        <f t="shared" si="55"/>
        <v>1900.79</v>
      </c>
      <c r="V763" s="38"/>
      <c r="W763" s="127" t="str">
        <f t="shared" si="56"/>
        <v>410401505921</v>
      </c>
      <c r="X763" s="132">
        <f>VLOOKUP(W763,Factors!$F$4:$H$6200,3,FALSE)</f>
        <v>0.10960000000000003</v>
      </c>
      <c r="Y763" s="127" t="str">
        <f>VLOOKUP(W763,Factors!$F$4:$H$6200,2,FALSE)</f>
        <v>3-factor</v>
      </c>
      <c r="Z763" s="129">
        <f t="shared" si="57"/>
        <v>208.32658400000005</v>
      </c>
      <c r="AA763" s="129">
        <f t="shared" si="58"/>
        <v>1692.4634159999998</v>
      </c>
      <c r="AB763" s="129">
        <f t="shared" si="59"/>
        <v>1900.79</v>
      </c>
      <c r="AC763" s="134"/>
      <c r="AD763" s="134"/>
      <c r="AE763" s="134"/>
      <c r="AF763" s="134"/>
      <c r="AG763" s="134"/>
      <c r="AH763" s="134"/>
      <c r="AI763" s="134"/>
      <c r="AJ763" s="134"/>
      <c r="AK763" s="134"/>
      <c r="AL763" s="134"/>
      <c r="AM763" s="134"/>
      <c r="AN763" s="134"/>
      <c r="AO763" s="134"/>
      <c r="AP763" s="134"/>
      <c r="AQ763" s="134"/>
      <c r="AR763" s="134"/>
      <c r="AS763" s="134"/>
      <c r="AT763" s="134"/>
      <c r="AU763" s="134"/>
      <c r="AV763" s="134"/>
      <c r="AW763" s="134"/>
      <c r="AX763" s="134"/>
      <c r="AY763" s="134"/>
      <c r="AZ763" s="134"/>
      <c r="BA763" s="134"/>
      <c r="BB763" s="134"/>
      <c r="BC763" s="134"/>
      <c r="BD763" s="134"/>
      <c r="BE763" s="134"/>
      <c r="BF763" s="134"/>
      <c r="BG763" s="134"/>
      <c r="BH763" s="134"/>
      <c r="BI763" s="134"/>
      <c r="BJ763" s="134"/>
    </row>
    <row r="764" spans="1:62" s="126" customFormat="1" ht="15.75" thickBot="1" x14ac:dyDescent="0.3">
      <c r="A764" s="141" t="s">
        <v>943</v>
      </c>
      <c r="B764" s="4" t="s">
        <v>543</v>
      </c>
      <c r="C764" s="4" t="s">
        <v>544</v>
      </c>
      <c r="D764" s="4" t="s">
        <v>944</v>
      </c>
      <c r="E764" s="4" t="s">
        <v>945</v>
      </c>
      <c r="F764" s="4" t="s">
        <v>168</v>
      </c>
      <c r="G764" s="4" t="s">
        <v>169</v>
      </c>
      <c r="H764" s="4" t="s">
        <v>440</v>
      </c>
      <c r="I764" s="7"/>
      <c r="J764" s="7"/>
      <c r="K764" s="7"/>
      <c r="L764" s="7"/>
      <c r="M764" s="7"/>
      <c r="N764" s="8">
        <v>105.95</v>
      </c>
      <c r="O764" s="7"/>
      <c r="P764" s="7"/>
      <c r="Q764" s="7"/>
      <c r="R764" s="7"/>
      <c r="S764" s="7"/>
      <c r="T764" s="7"/>
      <c r="U764" s="139">
        <f t="shared" si="55"/>
        <v>105.95</v>
      </c>
      <c r="V764" s="38"/>
      <c r="W764" s="127" t="str">
        <f t="shared" si="56"/>
        <v>410401505921</v>
      </c>
      <c r="X764" s="132">
        <f>VLOOKUP(W764,Factors!$F$4:$H$6200,3,FALSE)</f>
        <v>0.10960000000000003</v>
      </c>
      <c r="Y764" s="127" t="str">
        <f>VLOOKUP(W764,Factors!$F$4:$H$6200,2,FALSE)</f>
        <v>3-factor</v>
      </c>
      <c r="Z764" s="129">
        <f t="shared" si="57"/>
        <v>11.612120000000004</v>
      </c>
      <c r="AA764" s="129">
        <f t="shared" si="58"/>
        <v>94.337879999999998</v>
      </c>
      <c r="AB764" s="129">
        <f t="shared" si="59"/>
        <v>105.95</v>
      </c>
      <c r="AC764" s="134"/>
      <c r="AD764" s="134"/>
      <c r="AE764" s="134"/>
      <c r="AF764" s="134"/>
      <c r="AG764" s="134"/>
      <c r="AH764" s="134"/>
      <c r="AI764" s="134"/>
      <c r="AJ764" s="134"/>
      <c r="AK764" s="134"/>
      <c r="AL764" s="134"/>
      <c r="AM764" s="134"/>
      <c r="AN764" s="134"/>
      <c r="AO764" s="134"/>
      <c r="AP764" s="134"/>
      <c r="AQ764" s="134"/>
      <c r="AR764" s="134"/>
      <c r="AS764" s="134"/>
      <c r="AT764" s="134"/>
      <c r="AU764" s="134"/>
      <c r="AV764" s="134"/>
      <c r="AW764" s="134"/>
      <c r="AX764" s="134"/>
      <c r="AY764" s="134"/>
      <c r="AZ764" s="134"/>
      <c r="BA764" s="134"/>
      <c r="BB764" s="134"/>
      <c r="BC764" s="134"/>
      <c r="BD764" s="134"/>
      <c r="BE764" s="134"/>
      <c r="BF764" s="134"/>
      <c r="BG764" s="134"/>
      <c r="BH764" s="134"/>
      <c r="BI764" s="134"/>
      <c r="BJ764" s="134"/>
    </row>
    <row r="765" spans="1:62" s="126" customFormat="1" ht="15.75" thickBot="1" x14ac:dyDescent="0.3">
      <c r="A765" s="141" t="s">
        <v>943</v>
      </c>
      <c r="B765" s="4" t="s">
        <v>543</v>
      </c>
      <c r="C765" s="4" t="s">
        <v>544</v>
      </c>
      <c r="D765" s="4" t="s">
        <v>944</v>
      </c>
      <c r="E765" s="4" t="s">
        <v>945</v>
      </c>
      <c r="F765" s="4" t="s">
        <v>76</v>
      </c>
      <c r="G765" s="4" t="s">
        <v>77</v>
      </c>
      <c r="H765" s="4" t="s">
        <v>440</v>
      </c>
      <c r="I765" s="11"/>
      <c r="J765" s="11"/>
      <c r="K765" s="11"/>
      <c r="L765" s="11"/>
      <c r="M765" s="11"/>
      <c r="N765" s="10">
        <v>9385.23</v>
      </c>
      <c r="O765" s="10">
        <v>16812.810000000001</v>
      </c>
      <c r="P765" s="10">
        <v>11620.49</v>
      </c>
      <c r="Q765" s="10">
        <v>485.84</v>
      </c>
      <c r="R765" s="11"/>
      <c r="S765" s="11"/>
      <c r="T765" s="11"/>
      <c r="U765" s="139">
        <f t="shared" si="55"/>
        <v>38304.369999999995</v>
      </c>
      <c r="V765" s="38"/>
      <c r="W765" s="127" t="str">
        <f t="shared" si="56"/>
        <v>410401505921</v>
      </c>
      <c r="X765" s="132">
        <f>VLOOKUP(W765,Factors!$F$4:$H$6200,3,FALSE)</f>
        <v>0.10960000000000003</v>
      </c>
      <c r="Y765" s="127" t="str">
        <f>VLOOKUP(W765,Factors!$F$4:$H$6200,2,FALSE)</f>
        <v>3-factor</v>
      </c>
      <c r="Z765" s="129">
        <f t="shared" si="57"/>
        <v>4198.1589520000007</v>
      </c>
      <c r="AA765" s="129">
        <f t="shared" si="58"/>
        <v>34106.211047999997</v>
      </c>
      <c r="AB765" s="129">
        <f t="shared" si="59"/>
        <v>38304.369999999995</v>
      </c>
      <c r="AC765" s="134"/>
      <c r="AD765" s="134"/>
      <c r="AE765" s="134"/>
      <c r="AF765" s="134"/>
      <c r="AG765" s="134"/>
      <c r="AH765" s="134"/>
      <c r="AI765" s="134"/>
      <c r="AJ765" s="134"/>
      <c r="AK765" s="134"/>
      <c r="AL765" s="134"/>
      <c r="AM765" s="134"/>
      <c r="AN765" s="134"/>
      <c r="AO765" s="134"/>
      <c r="AP765" s="134"/>
      <c r="AQ765" s="134"/>
      <c r="AR765" s="134"/>
      <c r="AS765" s="134"/>
      <c r="AT765" s="134"/>
      <c r="AU765" s="134"/>
      <c r="AV765" s="134"/>
      <c r="AW765" s="134"/>
      <c r="AX765" s="134"/>
      <c r="AY765" s="134"/>
      <c r="AZ765" s="134"/>
      <c r="BA765" s="134"/>
      <c r="BB765" s="134"/>
      <c r="BC765" s="134"/>
      <c r="BD765" s="134"/>
      <c r="BE765" s="134"/>
      <c r="BF765" s="134"/>
      <c r="BG765" s="134"/>
      <c r="BH765" s="134"/>
      <c r="BI765" s="134"/>
      <c r="BJ765" s="134"/>
    </row>
    <row r="766" spans="1:62" s="126" customFormat="1" ht="15.75" thickBot="1" x14ac:dyDescent="0.3">
      <c r="A766" s="141" t="s">
        <v>943</v>
      </c>
      <c r="B766" s="4" t="s">
        <v>543</v>
      </c>
      <c r="C766" s="4" t="s">
        <v>544</v>
      </c>
      <c r="D766" s="4" t="s">
        <v>944</v>
      </c>
      <c r="E766" s="4" t="s">
        <v>945</v>
      </c>
      <c r="F766" s="4" t="s">
        <v>192</v>
      </c>
      <c r="G766" s="4" t="s">
        <v>193</v>
      </c>
      <c r="H766" s="4" t="s">
        <v>440</v>
      </c>
      <c r="I766" s="8">
        <v>-72325.440000000002</v>
      </c>
      <c r="J766" s="8">
        <v>-75056.23</v>
      </c>
      <c r="K766" s="8">
        <v>-46392.44</v>
      </c>
      <c r="L766" s="8">
        <v>-101539.72</v>
      </c>
      <c r="M766" s="8">
        <v>-53323.77</v>
      </c>
      <c r="N766" s="8">
        <v>-137005.89000000001</v>
      </c>
      <c r="O766" s="8">
        <v>-140146.10999999999</v>
      </c>
      <c r="P766" s="8">
        <v>-238152.8</v>
      </c>
      <c r="Q766" s="8">
        <v>-108635.42</v>
      </c>
      <c r="R766" s="8">
        <v>-98596.77</v>
      </c>
      <c r="S766" s="8">
        <v>-121041.54</v>
      </c>
      <c r="T766" s="8">
        <v>-200760.69</v>
      </c>
      <c r="U766" s="139">
        <f t="shared" si="55"/>
        <v>-1392976.8199999998</v>
      </c>
      <c r="V766" s="38"/>
      <c r="W766" s="127" t="str">
        <f t="shared" si="56"/>
        <v>410401505921</v>
      </c>
      <c r="X766" s="132">
        <f>VLOOKUP(W766,Factors!$F$4:$H$6200,3,FALSE)</f>
        <v>0.10960000000000003</v>
      </c>
      <c r="Y766" s="127" t="str">
        <f>VLOOKUP(W766,Factors!$F$4:$H$6200,2,FALSE)</f>
        <v>3-factor</v>
      </c>
      <c r="Z766" s="129">
        <f t="shared" si="57"/>
        <v>-152670.25947200003</v>
      </c>
      <c r="AA766" s="129">
        <f t="shared" si="58"/>
        <v>-1240306.5605279999</v>
      </c>
      <c r="AB766" s="129">
        <f t="shared" si="59"/>
        <v>-1392976.8199999998</v>
      </c>
      <c r="AC766" s="134"/>
      <c r="AD766" s="134"/>
      <c r="AE766" s="134"/>
      <c r="AF766" s="134"/>
      <c r="AG766" s="134"/>
      <c r="AH766" s="134"/>
      <c r="AI766" s="134"/>
      <c r="AJ766" s="134"/>
      <c r="AK766" s="134"/>
      <c r="AL766" s="134"/>
      <c r="AM766" s="134"/>
      <c r="AN766" s="134"/>
      <c r="AO766" s="134"/>
      <c r="AP766" s="134"/>
      <c r="AQ766" s="134"/>
      <c r="AR766" s="134"/>
      <c r="AS766" s="134"/>
      <c r="AT766" s="134"/>
      <c r="AU766" s="134"/>
      <c r="AV766" s="134"/>
      <c r="AW766" s="134"/>
      <c r="AX766" s="134"/>
      <c r="AY766" s="134"/>
      <c r="AZ766" s="134"/>
      <c r="BA766" s="134"/>
      <c r="BB766" s="134"/>
      <c r="BC766" s="134"/>
      <c r="BD766" s="134"/>
      <c r="BE766" s="134"/>
      <c r="BF766" s="134"/>
      <c r="BG766" s="134"/>
      <c r="BH766" s="134"/>
      <c r="BI766" s="134"/>
      <c r="BJ766" s="134"/>
    </row>
    <row r="767" spans="1:62" s="126" customFormat="1" ht="15.75" thickBot="1" x14ac:dyDescent="0.3">
      <c r="A767" s="141" t="s">
        <v>943</v>
      </c>
      <c r="B767" s="4" t="s">
        <v>543</v>
      </c>
      <c r="C767" s="4" t="s">
        <v>544</v>
      </c>
      <c r="D767" s="4" t="s">
        <v>1079</v>
      </c>
      <c r="E767" s="4" t="s">
        <v>1080</v>
      </c>
      <c r="F767" s="4" t="s">
        <v>128</v>
      </c>
      <c r="G767" s="4" t="s">
        <v>129</v>
      </c>
      <c r="H767" s="4" t="s">
        <v>1081</v>
      </c>
      <c r="I767" s="11"/>
      <c r="J767" s="10">
        <v>3048</v>
      </c>
      <c r="K767" s="11"/>
      <c r="L767" s="10">
        <v>3048</v>
      </c>
      <c r="M767" s="10">
        <v>3036</v>
      </c>
      <c r="N767" s="10">
        <v>549</v>
      </c>
      <c r="O767" s="11"/>
      <c r="P767" s="10">
        <v>3024</v>
      </c>
      <c r="Q767" s="11"/>
      <c r="R767" s="11"/>
      <c r="S767" s="10">
        <v>3072</v>
      </c>
      <c r="T767" s="10">
        <v>3072</v>
      </c>
      <c r="U767" s="139">
        <f t="shared" si="55"/>
        <v>18849</v>
      </c>
      <c r="V767" s="38"/>
      <c r="W767" s="127" t="str">
        <f t="shared" si="56"/>
        <v>410401596921</v>
      </c>
      <c r="X767" s="132">
        <f>VLOOKUP(W767,Factors!$F$4:$H$6200,3,FALSE)</f>
        <v>0.10960000000000003</v>
      </c>
      <c r="Y767" s="127" t="str">
        <f>VLOOKUP(W767,Factors!$F$4:$H$6200,2,FALSE)</f>
        <v>3-factor</v>
      </c>
      <c r="Z767" s="129">
        <f t="shared" si="57"/>
        <v>2065.8504000000007</v>
      </c>
      <c r="AA767" s="129">
        <f t="shared" si="58"/>
        <v>16783.149600000001</v>
      </c>
      <c r="AB767" s="129">
        <f t="shared" si="59"/>
        <v>18849</v>
      </c>
      <c r="AC767" s="134"/>
      <c r="AD767" s="134"/>
      <c r="AE767" s="134"/>
      <c r="AF767" s="134"/>
      <c r="AG767" s="134"/>
      <c r="AH767" s="134"/>
      <c r="AI767" s="134"/>
      <c r="AJ767" s="134"/>
      <c r="AK767" s="134"/>
      <c r="AL767" s="134"/>
      <c r="AM767" s="134"/>
      <c r="AN767" s="134"/>
      <c r="AO767" s="134"/>
      <c r="AP767" s="134"/>
      <c r="AQ767" s="134"/>
      <c r="AR767" s="134"/>
      <c r="AS767" s="134"/>
      <c r="AT767" s="134"/>
      <c r="AU767" s="134"/>
      <c r="AV767" s="134"/>
      <c r="AW767" s="134"/>
      <c r="AX767" s="134"/>
      <c r="AY767" s="134"/>
      <c r="AZ767" s="134"/>
      <c r="BA767" s="134"/>
      <c r="BB767" s="134"/>
      <c r="BC767" s="134"/>
      <c r="BD767" s="134"/>
      <c r="BE767" s="134"/>
      <c r="BF767" s="134"/>
      <c r="BG767" s="134"/>
      <c r="BH767" s="134"/>
      <c r="BI767" s="134"/>
      <c r="BJ767" s="134"/>
    </row>
    <row r="768" spans="1:62" s="126" customFormat="1" ht="15.75" thickBot="1" x14ac:dyDescent="0.3">
      <c r="A768" s="141" t="s">
        <v>943</v>
      </c>
      <c r="B768" s="4" t="s">
        <v>543</v>
      </c>
      <c r="C768" s="4" t="s">
        <v>544</v>
      </c>
      <c r="D768" s="4" t="s">
        <v>1079</v>
      </c>
      <c r="E768" s="4" t="s">
        <v>1080</v>
      </c>
      <c r="F768" s="4" t="s">
        <v>134</v>
      </c>
      <c r="G768" s="4" t="s">
        <v>135</v>
      </c>
      <c r="H768" s="4" t="s">
        <v>1081</v>
      </c>
      <c r="I768" s="7"/>
      <c r="J768" s="8">
        <v>2425</v>
      </c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139">
        <f t="shared" si="55"/>
        <v>2425</v>
      </c>
      <c r="V768" s="38"/>
      <c r="W768" s="127" t="str">
        <f t="shared" si="56"/>
        <v>410401596921</v>
      </c>
      <c r="X768" s="132">
        <f>VLOOKUP(W768,Factors!$F$4:$H$6200,3,FALSE)</f>
        <v>0.10960000000000003</v>
      </c>
      <c r="Y768" s="127" t="str">
        <f>VLOOKUP(W768,Factors!$F$4:$H$6200,2,FALSE)</f>
        <v>3-factor</v>
      </c>
      <c r="Z768" s="129">
        <f t="shared" si="57"/>
        <v>265.78000000000009</v>
      </c>
      <c r="AA768" s="129">
        <f t="shared" si="58"/>
        <v>2159.2199999999998</v>
      </c>
      <c r="AB768" s="129">
        <f t="shared" si="59"/>
        <v>2425</v>
      </c>
      <c r="AC768" s="134"/>
      <c r="AD768" s="134"/>
      <c r="AE768" s="134"/>
      <c r="AF768" s="134"/>
      <c r="AG768" s="134"/>
      <c r="AH768" s="134"/>
      <c r="AI768" s="134"/>
      <c r="AJ768" s="134"/>
      <c r="AK768" s="134"/>
      <c r="AL768" s="134"/>
      <c r="AM768" s="134"/>
      <c r="AN768" s="134"/>
      <c r="AO768" s="134"/>
      <c r="AP768" s="134"/>
      <c r="AQ768" s="134"/>
      <c r="AR768" s="134"/>
      <c r="AS768" s="134"/>
      <c r="AT768" s="134"/>
      <c r="AU768" s="134"/>
      <c r="AV768" s="134"/>
      <c r="AW768" s="134"/>
      <c r="AX768" s="134"/>
      <c r="AY768" s="134"/>
      <c r="AZ768" s="134"/>
      <c r="BA768" s="134"/>
      <c r="BB768" s="134"/>
      <c r="BC768" s="134"/>
      <c r="BD768" s="134"/>
      <c r="BE768" s="134"/>
      <c r="BF768" s="134"/>
      <c r="BG768" s="134"/>
      <c r="BH768" s="134"/>
      <c r="BI768" s="134"/>
      <c r="BJ768" s="134"/>
    </row>
    <row r="769" spans="1:62" s="126" customFormat="1" ht="15.75" thickBot="1" x14ac:dyDescent="0.3">
      <c r="A769" s="141" t="s">
        <v>943</v>
      </c>
      <c r="B769" s="4" t="s">
        <v>543</v>
      </c>
      <c r="C769" s="4" t="s">
        <v>544</v>
      </c>
      <c r="D769" s="4" t="s">
        <v>1079</v>
      </c>
      <c r="E769" s="4" t="s">
        <v>1080</v>
      </c>
      <c r="F769" s="4" t="s">
        <v>84</v>
      </c>
      <c r="G769" s="4" t="s">
        <v>85</v>
      </c>
      <c r="H769" s="4" t="s">
        <v>1081</v>
      </c>
      <c r="I769" s="11"/>
      <c r="J769" s="11"/>
      <c r="K769" s="11"/>
      <c r="L769" s="11"/>
      <c r="M769" s="10">
        <v>19.8</v>
      </c>
      <c r="N769" s="11"/>
      <c r="O769" s="11"/>
      <c r="P769" s="11"/>
      <c r="Q769" s="11"/>
      <c r="R769" s="11"/>
      <c r="S769" s="11"/>
      <c r="T769" s="11"/>
      <c r="U769" s="139">
        <f t="shared" si="55"/>
        <v>19.8</v>
      </c>
      <c r="V769" s="38"/>
      <c r="W769" s="127" t="str">
        <f t="shared" si="56"/>
        <v>410401596921</v>
      </c>
      <c r="X769" s="132">
        <f>VLOOKUP(W769,Factors!$F$4:$H$6200,3,FALSE)</f>
        <v>0.10960000000000003</v>
      </c>
      <c r="Y769" s="127" t="str">
        <f>VLOOKUP(W769,Factors!$F$4:$H$6200,2,FALSE)</f>
        <v>3-factor</v>
      </c>
      <c r="Z769" s="129">
        <f t="shared" si="57"/>
        <v>2.1700800000000009</v>
      </c>
      <c r="AA769" s="129">
        <f t="shared" si="58"/>
        <v>17.629919999999998</v>
      </c>
      <c r="AB769" s="129">
        <f t="shared" si="59"/>
        <v>19.8</v>
      </c>
      <c r="AC769" s="134"/>
      <c r="AD769" s="134"/>
      <c r="AE769" s="134"/>
      <c r="AF769" s="134"/>
      <c r="AG769" s="134"/>
      <c r="AH769" s="134"/>
      <c r="AI769" s="134"/>
      <c r="AJ769" s="134"/>
      <c r="AK769" s="134"/>
      <c r="AL769" s="134"/>
      <c r="AM769" s="134"/>
      <c r="AN769" s="134"/>
      <c r="AO769" s="134"/>
      <c r="AP769" s="134"/>
      <c r="AQ769" s="134"/>
      <c r="AR769" s="134"/>
      <c r="AS769" s="134"/>
      <c r="AT769" s="134"/>
      <c r="AU769" s="134"/>
      <c r="AV769" s="134"/>
      <c r="AW769" s="134"/>
      <c r="AX769" s="134"/>
      <c r="AY769" s="134"/>
      <c r="AZ769" s="134"/>
      <c r="BA769" s="134"/>
      <c r="BB769" s="134"/>
      <c r="BC769" s="134"/>
      <c r="BD769" s="134"/>
      <c r="BE769" s="134"/>
      <c r="BF769" s="134"/>
      <c r="BG769" s="134"/>
      <c r="BH769" s="134"/>
      <c r="BI769" s="134"/>
      <c r="BJ769" s="134"/>
    </row>
    <row r="770" spans="1:62" s="126" customFormat="1" ht="15.75" thickBot="1" x14ac:dyDescent="0.3">
      <c r="A770" s="141" t="s">
        <v>943</v>
      </c>
      <c r="B770" s="4" t="s">
        <v>1091</v>
      </c>
      <c r="C770" s="4" t="s">
        <v>1092</v>
      </c>
      <c r="D770" s="4" t="s">
        <v>944</v>
      </c>
      <c r="E770" s="4" t="s">
        <v>945</v>
      </c>
      <c r="F770" s="4" t="s">
        <v>110</v>
      </c>
      <c r="G770" s="4" t="s">
        <v>111</v>
      </c>
      <c r="H770" s="4" t="s">
        <v>440</v>
      </c>
      <c r="I770" s="10">
        <v>416.67</v>
      </c>
      <c r="J770" s="10">
        <v>416.67</v>
      </c>
      <c r="K770" s="10">
        <v>416.67</v>
      </c>
      <c r="L770" s="10">
        <v>416.67</v>
      </c>
      <c r="M770" s="10">
        <v>416.67</v>
      </c>
      <c r="N770" s="10">
        <v>416.67</v>
      </c>
      <c r="O770" s="10">
        <v>416.67</v>
      </c>
      <c r="P770" s="10">
        <v>8448.7800000000007</v>
      </c>
      <c r="Q770" s="11"/>
      <c r="R770" s="11"/>
      <c r="S770" s="11"/>
      <c r="T770" s="11"/>
      <c r="U770" s="139">
        <f t="shared" si="55"/>
        <v>11365.470000000001</v>
      </c>
      <c r="V770" s="38"/>
      <c r="W770" s="127" t="str">
        <f t="shared" si="56"/>
        <v>410501505921</v>
      </c>
      <c r="X770" s="132">
        <f>VLOOKUP(W770,Factors!$F$4:$H$6200,3,FALSE)</f>
        <v>0.10960000000000003</v>
      </c>
      <c r="Y770" s="127" t="str">
        <f>VLOOKUP(W770,Factors!$F$4:$H$6200,2,FALSE)</f>
        <v>3-factor</v>
      </c>
      <c r="Z770" s="129">
        <f t="shared" si="57"/>
        <v>1245.6555120000005</v>
      </c>
      <c r="AA770" s="129">
        <f t="shared" si="58"/>
        <v>10119.814488</v>
      </c>
      <c r="AB770" s="129">
        <f t="shared" si="59"/>
        <v>11365.470000000001</v>
      </c>
      <c r="AC770" s="134"/>
      <c r="AD770" s="134"/>
      <c r="AE770" s="134"/>
      <c r="AF770" s="134"/>
      <c r="AG770" s="134"/>
      <c r="AH770" s="134"/>
      <c r="AI770" s="134"/>
      <c r="AJ770" s="134"/>
      <c r="AK770" s="134"/>
      <c r="AL770" s="134"/>
      <c r="AM770" s="134"/>
      <c r="AN770" s="134"/>
      <c r="AO770" s="134"/>
      <c r="AP770" s="134"/>
      <c r="AQ770" s="134"/>
      <c r="AR770" s="134"/>
      <c r="AS770" s="134"/>
      <c r="AT770" s="134"/>
      <c r="AU770" s="134"/>
      <c r="AV770" s="134"/>
      <c r="AW770" s="134"/>
      <c r="AX770" s="134"/>
      <c r="AY770" s="134"/>
      <c r="AZ770" s="134"/>
      <c r="BA770" s="134"/>
      <c r="BB770" s="134"/>
      <c r="BC770" s="134"/>
      <c r="BD770" s="134"/>
      <c r="BE770" s="134"/>
      <c r="BF770" s="134"/>
      <c r="BG770" s="134"/>
      <c r="BH770" s="134"/>
      <c r="BI770" s="134"/>
      <c r="BJ770" s="134"/>
    </row>
    <row r="771" spans="1:62" s="126" customFormat="1" ht="15.75" thickBot="1" x14ac:dyDescent="0.3">
      <c r="A771" s="141" t="s">
        <v>943</v>
      </c>
      <c r="B771" s="4" t="s">
        <v>1091</v>
      </c>
      <c r="C771" s="4" t="s">
        <v>1092</v>
      </c>
      <c r="D771" s="4" t="s">
        <v>944</v>
      </c>
      <c r="E771" s="4" t="s">
        <v>945</v>
      </c>
      <c r="F771" s="4" t="s">
        <v>112</v>
      </c>
      <c r="G771" s="4" t="s">
        <v>113</v>
      </c>
      <c r="H771" s="4" t="s">
        <v>440</v>
      </c>
      <c r="I771" s="8">
        <v>8653.18</v>
      </c>
      <c r="J771" s="8">
        <v>8753.9699999999993</v>
      </c>
      <c r="K771" s="8">
        <v>8753.9500000000007</v>
      </c>
      <c r="L771" s="8">
        <v>8753.9699999999993</v>
      </c>
      <c r="M771" s="8">
        <v>8753.99</v>
      </c>
      <c r="N771" s="8">
        <v>3962.96</v>
      </c>
      <c r="O771" s="8">
        <v>9054.4</v>
      </c>
      <c r="P771" s="8">
        <v>9054.41</v>
      </c>
      <c r="Q771" s="8">
        <v>9054.4</v>
      </c>
      <c r="R771" s="8">
        <v>9054.42</v>
      </c>
      <c r="S771" s="8">
        <v>9054.44</v>
      </c>
      <c r="T771" s="8">
        <v>9054.41</v>
      </c>
      <c r="U771" s="139">
        <f t="shared" si="55"/>
        <v>101958.5</v>
      </c>
      <c r="V771" s="38"/>
      <c r="W771" s="127" t="str">
        <f t="shared" si="56"/>
        <v>410501505921</v>
      </c>
      <c r="X771" s="132">
        <f>VLOOKUP(W771,Factors!$F$4:$H$6200,3,FALSE)</f>
        <v>0.10960000000000003</v>
      </c>
      <c r="Y771" s="127" t="str">
        <f>VLOOKUP(W771,Factors!$F$4:$H$6200,2,FALSE)</f>
        <v>3-factor</v>
      </c>
      <c r="Z771" s="129">
        <f t="shared" si="57"/>
        <v>11174.651600000003</v>
      </c>
      <c r="AA771" s="129">
        <f t="shared" si="58"/>
        <v>90783.848400000003</v>
      </c>
      <c r="AB771" s="129">
        <f t="shared" si="59"/>
        <v>101958.5</v>
      </c>
      <c r="AC771" s="134"/>
      <c r="AD771" s="134"/>
      <c r="AE771" s="134"/>
      <c r="AF771" s="134"/>
      <c r="AG771" s="134"/>
      <c r="AH771" s="134"/>
      <c r="AI771" s="134"/>
      <c r="AJ771" s="134"/>
      <c r="AK771" s="134"/>
      <c r="AL771" s="134"/>
      <c r="AM771" s="134"/>
      <c r="AN771" s="134"/>
      <c r="AO771" s="134"/>
      <c r="AP771" s="134"/>
      <c r="AQ771" s="134"/>
      <c r="AR771" s="134"/>
      <c r="AS771" s="134"/>
      <c r="AT771" s="134"/>
      <c r="AU771" s="134"/>
      <c r="AV771" s="134"/>
      <c r="AW771" s="134"/>
      <c r="AX771" s="134"/>
      <c r="AY771" s="134"/>
      <c r="AZ771" s="134"/>
      <c r="BA771" s="134"/>
      <c r="BB771" s="134"/>
      <c r="BC771" s="134"/>
      <c r="BD771" s="134"/>
      <c r="BE771" s="134"/>
      <c r="BF771" s="134"/>
      <c r="BG771" s="134"/>
      <c r="BH771" s="134"/>
      <c r="BI771" s="134"/>
      <c r="BJ771" s="134"/>
    </row>
    <row r="772" spans="1:62" s="126" customFormat="1" ht="15.75" thickBot="1" x14ac:dyDescent="0.3">
      <c r="A772" s="141" t="s">
        <v>943</v>
      </c>
      <c r="B772" s="4" t="s">
        <v>1091</v>
      </c>
      <c r="C772" s="4" t="s">
        <v>1092</v>
      </c>
      <c r="D772" s="4" t="s">
        <v>944</v>
      </c>
      <c r="E772" s="4" t="s">
        <v>945</v>
      </c>
      <c r="F772" s="4" t="s">
        <v>128</v>
      </c>
      <c r="G772" s="4" t="s">
        <v>129</v>
      </c>
      <c r="H772" s="4" t="s">
        <v>440</v>
      </c>
      <c r="I772" s="7"/>
      <c r="J772" s="8">
        <v>1110</v>
      </c>
      <c r="K772" s="8">
        <v>3876.82</v>
      </c>
      <c r="L772" s="8">
        <v>600</v>
      </c>
      <c r="M772" s="8">
        <v>21548.18</v>
      </c>
      <c r="N772" s="8">
        <v>13730</v>
      </c>
      <c r="O772" s="8">
        <v>39671.31</v>
      </c>
      <c r="P772" s="13">
        <v>0</v>
      </c>
      <c r="Q772" s="7"/>
      <c r="R772" s="8">
        <v>17900</v>
      </c>
      <c r="S772" s="7"/>
      <c r="T772" s="7"/>
      <c r="U772" s="139">
        <f t="shared" si="55"/>
        <v>98436.31</v>
      </c>
      <c r="V772" s="38"/>
      <c r="W772" s="127" t="str">
        <f t="shared" si="56"/>
        <v>410501505921</v>
      </c>
      <c r="X772" s="132">
        <f>VLOOKUP(W772,Factors!$F$4:$H$6200,3,FALSE)</f>
        <v>0.10960000000000003</v>
      </c>
      <c r="Y772" s="127" t="str">
        <f>VLOOKUP(W772,Factors!$F$4:$H$6200,2,FALSE)</f>
        <v>3-factor</v>
      </c>
      <c r="Z772" s="129">
        <f t="shared" si="57"/>
        <v>10788.619576000003</v>
      </c>
      <c r="AA772" s="129">
        <f t="shared" si="58"/>
        <v>87647.690424</v>
      </c>
      <c r="AB772" s="129">
        <f t="shared" si="59"/>
        <v>98436.31</v>
      </c>
      <c r="AC772" s="134"/>
      <c r="AD772" s="134"/>
      <c r="AE772" s="134"/>
      <c r="AF772" s="134"/>
      <c r="AG772" s="134"/>
      <c r="AH772" s="134"/>
      <c r="AI772" s="134"/>
      <c r="AJ772" s="134"/>
      <c r="AK772" s="134"/>
      <c r="AL772" s="134"/>
      <c r="AM772" s="134"/>
      <c r="AN772" s="134"/>
      <c r="AO772" s="134"/>
      <c r="AP772" s="134"/>
      <c r="AQ772" s="134"/>
      <c r="AR772" s="134"/>
      <c r="AS772" s="134"/>
      <c r="AT772" s="134"/>
      <c r="AU772" s="134"/>
      <c r="AV772" s="134"/>
      <c r="AW772" s="134"/>
      <c r="AX772" s="134"/>
      <c r="AY772" s="134"/>
      <c r="AZ772" s="134"/>
      <c r="BA772" s="134"/>
      <c r="BB772" s="134"/>
      <c r="BC772" s="134"/>
      <c r="BD772" s="134"/>
      <c r="BE772" s="134"/>
      <c r="BF772" s="134"/>
      <c r="BG772" s="134"/>
      <c r="BH772" s="134"/>
      <c r="BI772" s="134"/>
      <c r="BJ772" s="134"/>
    </row>
    <row r="773" spans="1:62" s="126" customFormat="1" ht="15.75" thickBot="1" x14ac:dyDescent="0.3">
      <c r="A773" s="141" t="s">
        <v>943</v>
      </c>
      <c r="B773" s="4" t="s">
        <v>1091</v>
      </c>
      <c r="C773" s="4" t="s">
        <v>1092</v>
      </c>
      <c r="D773" s="4" t="s">
        <v>944</v>
      </c>
      <c r="E773" s="4" t="s">
        <v>945</v>
      </c>
      <c r="F773" s="4" t="s">
        <v>47</v>
      </c>
      <c r="G773" s="4" t="s">
        <v>48</v>
      </c>
      <c r="H773" s="4" t="s">
        <v>440</v>
      </c>
      <c r="I773" s="11"/>
      <c r="J773" s="11"/>
      <c r="K773" s="11"/>
      <c r="L773" s="11"/>
      <c r="M773" s="11"/>
      <c r="N773" s="10">
        <v>30.93</v>
      </c>
      <c r="O773" s="11"/>
      <c r="P773" s="11"/>
      <c r="Q773" s="11"/>
      <c r="R773" s="11"/>
      <c r="S773" s="11"/>
      <c r="T773" s="11"/>
      <c r="U773" s="139">
        <f t="shared" si="55"/>
        <v>30.93</v>
      </c>
      <c r="V773" s="38"/>
      <c r="W773" s="127" t="str">
        <f t="shared" si="56"/>
        <v>410501505921</v>
      </c>
      <c r="X773" s="132">
        <f>VLOOKUP(W773,Factors!$F$4:$H$6200,3,FALSE)</f>
        <v>0.10960000000000003</v>
      </c>
      <c r="Y773" s="127" t="str">
        <f>VLOOKUP(W773,Factors!$F$4:$H$6200,2,FALSE)</f>
        <v>3-factor</v>
      </c>
      <c r="Z773" s="129">
        <f t="shared" si="57"/>
        <v>3.3899280000000007</v>
      </c>
      <c r="AA773" s="129">
        <f t="shared" si="58"/>
        <v>27.540071999999999</v>
      </c>
      <c r="AB773" s="129">
        <f t="shared" si="59"/>
        <v>30.93</v>
      </c>
      <c r="AC773" s="134"/>
      <c r="AD773" s="134"/>
      <c r="AE773" s="134"/>
      <c r="AF773" s="134"/>
      <c r="AG773" s="134"/>
      <c r="AH773" s="134"/>
      <c r="AI773" s="134"/>
      <c r="AJ773" s="134"/>
      <c r="AK773" s="134"/>
      <c r="AL773" s="134"/>
      <c r="AM773" s="134"/>
      <c r="AN773" s="134"/>
      <c r="AO773" s="134"/>
      <c r="AP773" s="134"/>
      <c r="AQ773" s="134"/>
      <c r="AR773" s="134"/>
      <c r="AS773" s="134"/>
      <c r="AT773" s="134"/>
      <c r="AU773" s="134"/>
      <c r="AV773" s="134"/>
      <c r="AW773" s="134"/>
      <c r="AX773" s="134"/>
      <c r="AY773" s="134"/>
      <c r="AZ773" s="134"/>
      <c r="BA773" s="134"/>
      <c r="BB773" s="134"/>
      <c r="BC773" s="134"/>
      <c r="BD773" s="134"/>
      <c r="BE773" s="134"/>
      <c r="BF773" s="134"/>
      <c r="BG773" s="134"/>
      <c r="BH773" s="134"/>
      <c r="BI773" s="134"/>
      <c r="BJ773" s="134"/>
    </row>
    <row r="774" spans="1:62" s="126" customFormat="1" ht="15.75" thickBot="1" x14ac:dyDescent="0.3">
      <c r="A774" s="141" t="s">
        <v>943</v>
      </c>
      <c r="B774" s="4" t="s">
        <v>1091</v>
      </c>
      <c r="C774" s="4" t="s">
        <v>1092</v>
      </c>
      <c r="D774" s="4" t="s">
        <v>944</v>
      </c>
      <c r="E774" s="4" t="s">
        <v>945</v>
      </c>
      <c r="F774" s="4" t="s">
        <v>80</v>
      </c>
      <c r="G774" s="4" t="s">
        <v>81</v>
      </c>
      <c r="H774" s="4" t="s">
        <v>440</v>
      </c>
      <c r="I774" s="8">
        <v>35.799999999999997</v>
      </c>
      <c r="J774" s="8">
        <v>121.96</v>
      </c>
      <c r="K774" s="8">
        <v>270.67</v>
      </c>
      <c r="L774" s="7"/>
      <c r="M774" s="7"/>
      <c r="N774" s="7"/>
      <c r="O774" s="7"/>
      <c r="P774" s="7"/>
      <c r="Q774" s="7"/>
      <c r="R774" s="7"/>
      <c r="S774" s="7"/>
      <c r="T774" s="7"/>
      <c r="U774" s="139">
        <f t="shared" si="55"/>
        <v>428.43</v>
      </c>
      <c r="V774" s="38"/>
      <c r="W774" s="127" t="str">
        <f t="shared" si="56"/>
        <v>410501505921</v>
      </c>
      <c r="X774" s="132">
        <f>VLOOKUP(W774,Factors!$F$4:$H$6200,3,FALSE)</f>
        <v>0.10960000000000003</v>
      </c>
      <c r="Y774" s="127" t="str">
        <f>VLOOKUP(W774,Factors!$F$4:$H$6200,2,FALSE)</f>
        <v>3-factor</v>
      </c>
      <c r="Z774" s="129">
        <f t="shared" si="57"/>
        <v>46.955928000000014</v>
      </c>
      <c r="AA774" s="129">
        <f t="shared" si="58"/>
        <v>381.47407199999998</v>
      </c>
      <c r="AB774" s="129">
        <f t="shared" si="59"/>
        <v>428.43</v>
      </c>
      <c r="AC774" s="134"/>
      <c r="AD774" s="134"/>
      <c r="AE774" s="134"/>
      <c r="AF774" s="134"/>
      <c r="AG774" s="134"/>
      <c r="AH774" s="134"/>
      <c r="AI774" s="134"/>
      <c r="AJ774" s="134"/>
      <c r="AK774" s="134"/>
      <c r="AL774" s="134"/>
      <c r="AM774" s="134"/>
      <c r="AN774" s="134"/>
      <c r="AO774" s="134"/>
      <c r="AP774" s="134"/>
      <c r="AQ774" s="134"/>
      <c r="AR774" s="134"/>
      <c r="AS774" s="134"/>
      <c r="AT774" s="134"/>
      <c r="AU774" s="134"/>
      <c r="AV774" s="134"/>
      <c r="AW774" s="134"/>
      <c r="AX774" s="134"/>
      <c r="AY774" s="134"/>
      <c r="AZ774" s="134"/>
      <c r="BA774" s="134"/>
      <c r="BB774" s="134"/>
      <c r="BC774" s="134"/>
      <c r="BD774" s="134"/>
      <c r="BE774" s="134"/>
      <c r="BF774" s="134"/>
      <c r="BG774" s="134"/>
      <c r="BH774" s="134"/>
      <c r="BI774" s="134"/>
      <c r="BJ774" s="134"/>
    </row>
    <row r="775" spans="1:62" s="126" customFormat="1" ht="15.75" thickBot="1" x14ac:dyDescent="0.3">
      <c r="A775" s="141" t="s">
        <v>943</v>
      </c>
      <c r="B775" s="4" t="s">
        <v>1091</v>
      </c>
      <c r="C775" s="4" t="s">
        <v>1092</v>
      </c>
      <c r="D775" s="4" t="s">
        <v>944</v>
      </c>
      <c r="E775" s="4" t="s">
        <v>945</v>
      </c>
      <c r="F775" s="4" t="s">
        <v>94</v>
      </c>
      <c r="G775" s="4" t="s">
        <v>95</v>
      </c>
      <c r="H775" s="4" t="s">
        <v>440</v>
      </c>
      <c r="I775" s="11"/>
      <c r="J775" s="11"/>
      <c r="K775" s="11"/>
      <c r="L775" s="11"/>
      <c r="M775" s="11"/>
      <c r="N775" s="11"/>
      <c r="O775" s="11"/>
      <c r="P775" s="11"/>
      <c r="Q775" s="11"/>
      <c r="R775" s="10">
        <v>497.98</v>
      </c>
      <c r="S775" s="11"/>
      <c r="T775" s="11"/>
      <c r="U775" s="139">
        <f t="shared" ref="U775:U838" si="60">SUM(I775:T775)</f>
        <v>497.98</v>
      </c>
      <c r="V775" s="38"/>
      <c r="W775" s="127" t="str">
        <f t="shared" ref="W775:W838" si="61">CONCATENATE(B775,RIGHT(D775,4),A775)</f>
        <v>410501505921</v>
      </c>
      <c r="X775" s="132">
        <f>VLOOKUP(W775,Factors!$F$4:$H$6200,3,FALSE)</f>
        <v>0.10960000000000003</v>
      </c>
      <c r="Y775" s="127" t="str">
        <f>VLOOKUP(W775,Factors!$F$4:$H$6200,2,FALSE)</f>
        <v>3-factor</v>
      </c>
      <c r="Z775" s="129">
        <f t="shared" ref="Z775:Z838" si="62">U775*X775</f>
        <v>54.578608000000017</v>
      </c>
      <c r="AA775" s="129">
        <f t="shared" ref="AA775:AA838" si="63">U775-Z775</f>
        <v>443.40139199999999</v>
      </c>
      <c r="AB775" s="129">
        <f t="shared" ref="AB775:AB838" si="64">Z775+AA775</f>
        <v>497.98</v>
      </c>
      <c r="AC775" s="134"/>
      <c r="AD775" s="134"/>
      <c r="AE775" s="134"/>
      <c r="AF775" s="134"/>
      <c r="AG775" s="134"/>
      <c r="AH775" s="134"/>
      <c r="AI775" s="134"/>
      <c r="AJ775" s="134"/>
      <c r="AK775" s="134"/>
      <c r="AL775" s="134"/>
      <c r="AM775" s="134"/>
      <c r="AN775" s="134"/>
      <c r="AO775" s="134"/>
      <c r="AP775" s="134"/>
      <c r="AQ775" s="134"/>
      <c r="AR775" s="134"/>
      <c r="AS775" s="134"/>
      <c r="AT775" s="134"/>
      <c r="AU775" s="134"/>
      <c r="AV775" s="134"/>
      <c r="AW775" s="134"/>
      <c r="AX775" s="134"/>
      <c r="AY775" s="134"/>
      <c r="AZ775" s="134"/>
      <c r="BA775" s="134"/>
      <c r="BB775" s="134"/>
      <c r="BC775" s="134"/>
      <c r="BD775" s="134"/>
      <c r="BE775" s="134"/>
      <c r="BF775" s="134"/>
      <c r="BG775" s="134"/>
      <c r="BH775" s="134"/>
      <c r="BI775" s="134"/>
      <c r="BJ775" s="134"/>
    </row>
    <row r="776" spans="1:62" s="126" customFormat="1" ht="15.75" thickBot="1" x14ac:dyDescent="0.3">
      <c r="A776" s="141" t="s">
        <v>943</v>
      </c>
      <c r="B776" s="4" t="s">
        <v>1091</v>
      </c>
      <c r="C776" s="4" t="s">
        <v>1092</v>
      </c>
      <c r="D776" s="4" t="s">
        <v>944</v>
      </c>
      <c r="E776" s="4" t="s">
        <v>945</v>
      </c>
      <c r="F776" s="4" t="s">
        <v>134</v>
      </c>
      <c r="G776" s="4" t="s">
        <v>135</v>
      </c>
      <c r="H776" s="4" t="s">
        <v>440</v>
      </c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8">
        <v>38500</v>
      </c>
      <c r="U776" s="139">
        <f t="shared" si="60"/>
        <v>38500</v>
      </c>
      <c r="V776" s="38"/>
      <c r="W776" s="127" t="str">
        <f t="shared" si="61"/>
        <v>410501505921</v>
      </c>
      <c r="X776" s="132">
        <f>VLOOKUP(W776,Factors!$F$4:$H$6200,3,FALSE)</f>
        <v>0.10960000000000003</v>
      </c>
      <c r="Y776" s="127" t="str">
        <f>VLOOKUP(W776,Factors!$F$4:$H$6200,2,FALSE)</f>
        <v>3-factor</v>
      </c>
      <c r="Z776" s="129">
        <f t="shared" si="62"/>
        <v>4219.6000000000013</v>
      </c>
      <c r="AA776" s="129">
        <f t="shared" si="63"/>
        <v>34280.400000000001</v>
      </c>
      <c r="AB776" s="129">
        <f t="shared" si="64"/>
        <v>38500</v>
      </c>
      <c r="AC776" s="134"/>
      <c r="AD776" s="134"/>
      <c r="AE776" s="134"/>
      <c r="AF776" s="134"/>
      <c r="AG776" s="134"/>
      <c r="AH776" s="134"/>
      <c r="AI776" s="134"/>
      <c r="AJ776" s="134"/>
      <c r="AK776" s="134"/>
      <c r="AL776" s="134"/>
      <c r="AM776" s="134"/>
      <c r="AN776" s="134"/>
      <c r="AO776" s="134"/>
      <c r="AP776" s="134"/>
      <c r="AQ776" s="134"/>
      <c r="AR776" s="134"/>
      <c r="AS776" s="134"/>
      <c r="AT776" s="134"/>
      <c r="AU776" s="134"/>
      <c r="AV776" s="134"/>
      <c r="AW776" s="134"/>
      <c r="AX776" s="134"/>
      <c r="AY776" s="134"/>
      <c r="AZ776" s="134"/>
      <c r="BA776" s="134"/>
      <c r="BB776" s="134"/>
      <c r="BC776" s="134"/>
      <c r="BD776" s="134"/>
      <c r="BE776" s="134"/>
      <c r="BF776" s="134"/>
      <c r="BG776" s="134"/>
      <c r="BH776" s="134"/>
      <c r="BI776" s="134"/>
      <c r="BJ776" s="134"/>
    </row>
    <row r="777" spans="1:62" s="126" customFormat="1" ht="15.75" thickBot="1" x14ac:dyDescent="0.3">
      <c r="A777" s="141" t="s">
        <v>943</v>
      </c>
      <c r="B777" s="4" t="s">
        <v>1091</v>
      </c>
      <c r="C777" s="4" t="s">
        <v>1092</v>
      </c>
      <c r="D777" s="4" t="s">
        <v>944</v>
      </c>
      <c r="E777" s="4" t="s">
        <v>945</v>
      </c>
      <c r="F777" s="4" t="s">
        <v>310</v>
      </c>
      <c r="G777" s="4" t="s">
        <v>311</v>
      </c>
      <c r="H777" s="4" t="s">
        <v>440</v>
      </c>
      <c r="I777" s="10">
        <v>6992.58</v>
      </c>
      <c r="J777" s="10">
        <v>-6992.58</v>
      </c>
      <c r="K777" s="11"/>
      <c r="L777" s="11"/>
      <c r="M777" s="10">
        <v>4000</v>
      </c>
      <c r="N777" s="11"/>
      <c r="O777" s="10">
        <v>2945.4</v>
      </c>
      <c r="P777" s="10">
        <v>563.16</v>
      </c>
      <c r="Q777" s="10">
        <v>1126.32</v>
      </c>
      <c r="R777" s="10">
        <v>-1126.32</v>
      </c>
      <c r="S777" s="11"/>
      <c r="T777" s="11"/>
      <c r="U777" s="139">
        <f t="shared" si="60"/>
        <v>7508.5599999999995</v>
      </c>
      <c r="V777" s="38"/>
      <c r="W777" s="127" t="str">
        <f t="shared" si="61"/>
        <v>410501505921</v>
      </c>
      <c r="X777" s="132">
        <f>VLOOKUP(W777,Factors!$F$4:$H$6200,3,FALSE)</f>
        <v>0.10960000000000003</v>
      </c>
      <c r="Y777" s="127" t="str">
        <f>VLOOKUP(W777,Factors!$F$4:$H$6200,2,FALSE)</f>
        <v>3-factor</v>
      </c>
      <c r="Z777" s="129">
        <f t="shared" si="62"/>
        <v>822.93817600000023</v>
      </c>
      <c r="AA777" s="129">
        <f t="shared" si="63"/>
        <v>6685.6218239999989</v>
      </c>
      <c r="AB777" s="129">
        <f t="shared" si="64"/>
        <v>7508.5599999999995</v>
      </c>
      <c r="AC777" s="134"/>
      <c r="AD777" s="134"/>
      <c r="AE777" s="134"/>
      <c r="AF777" s="134"/>
      <c r="AG777" s="134"/>
      <c r="AH777" s="134"/>
      <c r="AI777" s="134"/>
      <c r="AJ777" s="134"/>
      <c r="AK777" s="134"/>
      <c r="AL777" s="134"/>
      <c r="AM777" s="134"/>
      <c r="AN777" s="134"/>
      <c r="AO777" s="134"/>
      <c r="AP777" s="134"/>
      <c r="AQ777" s="134"/>
      <c r="AR777" s="134"/>
      <c r="AS777" s="134"/>
      <c r="AT777" s="134"/>
      <c r="AU777" s="134"/>
      <c r="AV777" s="134"/>
      <c r="AW777" s="134"/>
      <c r="AX777" s="134"/>
      <c r="AY777" s="134"/>
      <c r="AZ777" s="134"/>
      <c r="BA777" s="134"/>
      <c r="BB777" s="134"/>
      <c r="BC777" s="134"/>
      <c r="BD777" s="134"/>
      <c r="BE777" s="134"/>
      <c r="BF777" s="134"/>
      <c r="BG777" s="134"/>
      <c r="BH777" s="134"/>
      <c r="BI777" s="134"/>
      <c r="BJ777" s="134"/>
    </row>
    <row r="778" spans="1:62" s="126" customFormat="1" ht="15.75" thickBot="1" x14ac:dyDescent="0.3">
      <c r="A778" s="141" t="s">
        <v>943</v>
      </c>
      <c r="B778" s="4" t="s">
        <v>1091</v>
      </c>
      <c r="C778" s="4" t="s">
        <v>1092</v>
      </c>
      <c r="D778" s="4" t="s">
        <v>944</v>
      </c>
      <c r="E778" s="4" t="s">
        <v>945</v>
      </c>
      <c r="F778" s="4" t="s">
        <v>38</v>
      </c>
      <c r="G778" s="4" t="s">
        <v>39</v>
      </c>
      <c r="H778" s="4" t="s">
        <v>440</v>
      </c>
      <c r="I778" s="8">
        <v>-19026.060000000001</v>
      </c>
      <c r="J778" s="8">
        <v>32237.71</v>
      </c>
      <c r="K778" s="8">
        <v>102230.69</v>
      </c>
      <c r="L778" s="8">
        <v>19817.36</v>
      </c>
      <c r="M778" s="8">
        <v>78108.160000000003</v>
      </c>
      <c r="N778" s="8">
        <v>99927.33</v>
      </c>
      <c r="O778" s="8">
        <v>114029.46</v>
      </c>
      <c r="P778" s="8">
        <v>199173.72</v>
      </c>
      <c r="Q778" s="8">
        <v>74091.47</v>
      </c>
      <c r="R778" s="8">
        <v>82062.47</v>
      </c>
      <c r="S778" s="8">
        <v>99260.47</v>
      </c>
      <c r="T778" s="8">
        <v>93654.8</v>
      </c>
      <c r="U778" s="139">
        <f t="shared" si="60"/>
        <v>975567.58</v>
      </c>
      <c r="V778" s="38"/>
      <c r="W778" s="127" t="str">
        <f t="shared" si="61"/>
        <v>410501505921</v>
      </c>
      <c r="X778" s="132">
        <f>VLOOKUP(W778,Factors!$F$4:$H$6200,3,FALSE)</f>
        <v>0.10960000000000003</v>
      </c>
      <c r="Y778" s="127" t="str">
        <f>VLOOKUP(W778,Factors!$F$4:$H$6200,2,FALSE)</f>
        <v>3-factor</v>
      </c>
      <c r="Z778" s="129">
        <f t="shared" si="62"/>
        <v>106922.20676800002</v>
      </c>
      <c r="AA778" s="129">
        <f t="shared" si="63"/>
        <v>868645.37323199993</v>
      </c>
      <c r="AB778" s="129">
        <f t="shared" si="64"/>
        <v>975567.58</v>
      </c>
      <c r="AC778" s="134"/>
      <c r="AD778" s="134"/>
      <c r="AE778" s="134"/>
      <c r="AF778" s="134"/>
      <c r="AG778" s="134"/>
      <c r="AH778" s="134"/>
      <c r="AI778" s="134"/>
      <c r="AJ778" s="134"/>
      <c r="AK778" s="134"/>
      <c r="AL778" s="134"/>
      <c r="AM778" s="134"/>
      <c r="AN778" s="134"/>
      <c r="AO778" s="134"/>
      <c r="AP778" s="134"/>
      <c r="AQ778" s="134"/>
      <c r="AR778" s="134"/>
      <c r="AS778" s="134"/>
      <c r="AT778" s="134"/>
      <c r="AU778" s="134"/>
      <c r="AV778" s="134"/>
      <c r="AW778" s="134"/>
      <c r="AX778" s="134"/>
      <c r="AY778" s="134"/>
      <c r="AZ778" s="134"/>
      <c r="BA778" s="134"/>
      <c r="BB778" s="134"/>
      <c r="BC778" s="134"/>
      <c r="BD778" s="134"/>
      <c r="BE778" s="134"/>
      <c r="BF778" s="134"/>
      <c r="BG778" s="134"/>
      <c r="BH778" s="134"/>
      <c r="BI778" s="134"/>
      <c r="BJ778" s="134"/>
    </row>
    <row r="779" spans="1:62" s="126" customFormat="1" ht="15.75" thickBot="1" x14ac:dyDescent="0.3">
      <c r="A779" s="141" t="s">
        <v>943</v>
      </c>
      <c r="B779" s="4" t="s">
        <v>1091</v>
      </c>
      <c r="C779" s="4" t="s">
        <v>1092</v>
      </c>
      <c r="D779" s="4" t="s">
        <v>944</v>
      </c>
      <c r="E779" s="4" t="s">
        <v>945</v>
      </c>
      <c r="F779" s="4" t="s">
        <v>98</v>
      </c>
      <c r="G779" s="4" t="s">
        <v>99</v>
      </c>
      <c r="H779" s="4" t="s">
        <v>440</v>
      </c>
      <c r="I779" s="11"/>
      <c r="J779" s="11"/>
      <c r="K779" s="11"/>
      <c r="L779" s="11"/>
      <c r="M779" s="10">
        <v>179</v>
      </c>
      <c r="N779" s="11"/>
      <c r="O779" s="11"/>
      <c r="P779" s="11"/>
      <c r="Q779" s="11"/>
      <c r="R779" s="10">
        <v>59.95</v>
      </c>
      <c r="S779" s="10">
        <v>148.04</v>
      </c>
      <c r="T779" s="10">
        <v>-207.99</v>
      </c>
      <c r="U779" s="139">
        <f t="shared" si="60"/>
        <v>179</v>
      </c>
      <c r="V779" s="38"/>
      <c r="W779" s="127" t="str">
        <f t="shared" si="61"/>
        <v>410501505921</v>
      </c>
      <c r="X779" s="132">
        <f>VLOOKUP(W779,Factors!$F$4:$H$6200,3,FALSE)</f>
        <v>0.10960000000000003</v>
      </c>
      <c r="Y779" s="127" t="str">
        <f>VLOOKUP(W779,Factors!$F$4:$H$6200,2,FALSE)</f>
        <v>3-factor</v>
      </c>
      <c r="Z779" s="129">
        <f t="shared" si="62"/>
        <v>19.618400000000005</v>
      </c>
      <c r="AA779" s="129">
        <f t="shared" si="63"/>
        <v>159.38159999999999</v>
      </c>
      <c r="AB779" s="129">
        <f t="shared" si="64"/>
        <v>179</v>
      </c>
      <c r="AC779" s="134"/>
      <c r="AD779" s="134"/>
      <c r="AE779" s="134"/>
      <c r="AF779" s="134"/>
      <c r="AG779" s="134"/>
      <c r="AH779" s="134"/>
      <c r="AI779" s="134"/>
      <c r="AJ779" s="134"/>
      <c r="AK779" s="134"/>
      <c r="AL779" s="134"/>
      <c r="AM779" s="134"/>
      <c r="AN779" s="134"/>
      <c r="AO779" s="134"/>
      <c r="AP779" s="134"/>
      <c r="AQ779" s="134"/>
      <c r="AR779" s="134"/>
      <c r="AS779" s="134"/>
      <c r="AT779" s="134"/>
      <c r="AU779" s="134"/>
      <c r="AV779" s="134"/>
      <c r="AW779" s="134"/>
      <c r="AX779" s="134"/>
      <c r="AY779" s="134"/>
      <c r="AZ779" s="134"/>
      <c r="BA779" s="134"/>
      <c r="BB779" s="134"/>
      <c r="BC779" s="134"/>
      <c r="BD779" s="134"/>
      <c r="BE779" s="134"/>
      <c r="BF779" s="134"/>
      <c r="BG779" s="134"/>
      <c r="BH779" s="134"/>
      <c r="BI779" s="134"/>
      <c r="BJ779" s="134"/>
    </row>
    <row r="780" spans="1:62" s="126" customFormat="1" ht="15.75" thickBot="1" x14ac:dyDescent="0.3">
      <c r="A780" s="141" t="s">
        <v>943</v>
      </c>
      <c r="B780" s="4" t="s">
        <v>1091</v>
      </c>
      <c r="C780" s="4" t="s">
        <v>1092</v>
      </c>
      <c r="D780" s="4" t="s">
        <v>944</v>
      </c>
      <c r="E780" s="4" t="s">
        <v>945</v>
      </c>
      <c r="F780" s="4" t="s">
        <v>146</v>
      </c>
      <c r="G780" s="4" t="s">
        <v>147</v>
      </c>
      <c r="H780" s="4" t="s">
        <v>440</v>
      </c>
      <c r="I780" s="7"/>
      <c r="J780" s="7"/>
      <c r="K780" s="8">
        <v>36.700000000000003</v>
      </c>
      <c r="L780" s="7"/>
      <c r="M780" s="7"/>
      <c r="N780" s="7"/>
      <c r="O780" s="7"/>
      <c r="P780" s="7"/>
      <c r="Q780" s="7"/>
      <c r="R780" s="8">
        <v>12.26</v>
      </c>
      <c r="S780" s="7"/>
      <c r="T780" s="8">
        <v>12.26</v>
      </c>
      <c r="U780" s="139">
        <f t="shared" si="60"/>
        <v>61.22</v>
      </c>
      <c r="V780" s="38"/>
      <c r="W780" s="127" t="str">
        <f t="shared" si="61"/>
        <v>410501505921</v>
      </c>
      <c r="X780" s="132">
        <f>VLOOKUP(W780,Factors!$F$4:$H$6200,3,FALSE)</f>
        <v>0.10960000000000003</v>
      </c>
      <c r="Y780" s="127" t="str">
        <f>VLOOKUP(W780,Factors!$F$4:$H$6200,2,FALSE)</f>
        <v>3-factor</v>
      </c>
      <c r="Z780" s="129">
        <f t="shared" si="62"/>
        <v>6.7097120000000015</v>
      </c>
      <c r="AA780" s="129">
        <f t="shared" si="63"/>
        <v>54.510287999999996</v>
      </c>
      <c r="AB780" s="129">
        <f t="shared" si="64"/>
        <v>61.22</v>
      </c>
      <c r="AC780" s="134"/>
      <c r="AD780" s="134"/>
      <c r="AE780" s="134"/>
      <c r="AF780" s="134"/>
      <c r="AG780" s="134"/>
      <c r="AH780" s="134"/>
      <c r="AI780" s="134"/>
      <c r="AJ780" s="134"/>
      <c r="AK780" s="134"/>
      <c r="AL780" s="134"/>
      <c r="AM780" s="134"/>
      <c r="AN780" s="134"/>
      <c r="AO780" s="134"/>
      <c r="AP780" s="134"/>
      <c r="AQ780" s="134"/>
      <c r="AR780" s="134"/>
      <c r="AS780" s="134"/>
      <c r="AT780" s="134"/>
      <c r="AU780" s="134"/>
      <c r="AV780" s="134"/>
      <c r="AW780" s="134"/>
      <c r="AX780" s="134"/>
      <c r="AY780" s="134"/>
      <c r="AZ780" s="134"/>
      <c r="BA780" s="134"/>
      <c r="BB780" s="134"/>
      <c r="BC780" s="134"/>
      <c r="BD780" s="134"/>
      <c r="BE780" s="134"/>
      <c r="BF780" s="134"/>
      <c r="BG780" s="134"/>
      <c r="BH780" s="134"/>
      <c r="BI780" s="134"/>
      <c r="BJ780" s="134"/>
    </row>
    <row r="781" spans="1:62" s="126" customFormat="1" ht="15.75" thickBot="1" x14ac:dyDescent="0.3">
      <c r="A781" s="141" t="s">
        <v>943</v>
      </c>
      <c r="B781" s="4" t="s">
        <v>1091</v>
      </c>
      <c r="C781" s="4" t="s">
        <v>1092</v>
      </c>
      <c r="D781" s="4" t="s">
        <v>944</v>
      </c>
      <c r="E781" s="4" t="s">
        <v>945</v>
      </c>
      <c r="F781" s="4" t="s">
        <v>102</v>
      </c>
      <c r="G781" s="4" t="s">
        <v>103</v>
      </c>
      <c r="H781" s="4" t="s">
        <v>440</v>
      </c>
      <c r="I781" s="10">
        <v>837.08</v>
      </c>
      <c r="J781" s="10">
        <v>757.65</v>
      </c>
      <c r="K781" s="10">
        <v>523.5</v>
      </c>
      <c r="L781" s="10">
        <v>1408.66</v>
      </c>
      <c r="M781" s="10">
        <v>685.97</v>
      </c>
      <c r="N781" s="10">
        <v>78.739999999999995</v>
      </c>
      <c r="O781" s="10">
        <v>428.7</v>
      </c>
      <c r="P781" s="10">
        <v>1051.2</v>
      </c>
      <c r="Q781" s="10">
        <v>414</v>
      </c>
      <c r="R781" s="11"/>
      <c r="S781" s="10">
        <v>229.42</v>
      </c>
      <c r="T781" s="10">
        <v>115.36</v>
      </c>
      <c r="U781" s="139">
        <f t="shared" si="60"/>
        <v>6530.28</v>
      </c>
      <c r="V781" s="38"/>
      <c r="W781" s="127" t="str">
        <f t="shared" si="61"/>
        <v>410501505921</v>
      </c>
      <c r="X781" s="132">
        <f>VLOOKUP(W781,Factors!$F$4:$H$6200,3,FALSE)</f>
        <v>0.10960000000000003</v>
      </c>
      <c r="Y781" s="127" t="str">
        <f>VLOOKUP(W781,Factors!$F$4:$H$6200,2,FALSE)</f>
        <v>3-factor</v>
      </c>
      <c r="Z781" s="129">
        <f t="shared" si="62"/>
        <v>715.71868800000016</v>
      </c>
      <c r="AA781" s="129">
        <f t="shared" si="63"/>
        <v>5814.5613119999998</v>
      </c>
      <c r="AB781" s="129">
        <f t="shared" si="64"/>
        <v>6530.28</v>
      </c>
      <c r="AC781" s="134"/>
      <c r="AD781" s="134"/>
      <c r="AE781" s="134"/>
      <c r="AF781" s="134"/>
      <c r="AG781" s="134"/>
      <c r="AH781" s="134"/>
      <c r="AI781" s="134"/>
      <c r="AJ781" s="134"/>
      <c r="AK781" s="134"/>
      <c r="AL781" s="134"/>
      <c r="AM781" s="134"/>
      <c r="AN781" s="134"/>
      <c r="AO781" s="134"/>
      <c r="AP781" s="134"/>
      <c r="AQ781" s="134"/>
      <c r="AR781" s="134"/>
      <c r="AS781" s="134"/>
      <c r="AT781" s="134"/>
      <c r="AU781" s="134"/>
      <c r="AV781" s="134"/>
      <c r="AW781" s="134"/>
      <c r="AX781" s="134"/>
      <c r="AY781" s="134"/>
      <c r="AZ781" s="134"/>
      <c r="BA781" s="134"/>
      <c r="BB781" s="134"/>
      <c r="BC781" s="134"/>
      <c r="BD781" s="134"/>
      <c r="BE781" s="134"/>
      <c r="BF781" s="134"/>
      <c r="BG781" s="134"/>
      <c r="BH781" s="134"/>
      <c r="BI781" s="134"/>
      <c r="BJ781" s="134"/>
    </row>
    <row r="782" spans="1:62" s="126" customFormat="1" ht="15.75" thickBot="1" x14ac:dyDescent="0.3">
      <c r="A782" s="141" t="s">
        <v>943</v>
      </c>
      <c r="B782" s="4" t="s">
        <v>1091</v>
      </c>
      <c r="C782" s="4" t="s">
        <v>1092</v>
      </c>
      <c r="D782" s="4" t="s">
        <v>944</v>
      </c>
      <c r="E782" s="4" t="s">
        <v>945</v>
      </c>
      <c r="F782" s="4" t="s">
        <v>235</v>
      </c>
      <c r="G782" s="4" t="s">
        <v>236</v>
      </c>
      <c r="H782" s="4" t="s">
        <v>440</v>
      </c>
      <c r="I782" s="8">
        <v>36.659999999999997</v>
      </c>
      <c r="J782" s="8">
        <v>51.7</v>
      </c>
      <c r="K782" s="8">
        <v>64.86</v>
      </c>
      <c r="L782" s="8">
        <v>41.93</v>
      </c>
      <c r="M782" s="8">
        <v>116.55</v>
      </c>
      <c r="N782" s="8">
        <v>393.56</v>
      </c>
      <c r="O782" s="8">
        <v>52.02</v>
      </c>
      <c r="P782" s="8">
        <v>82.74</v>
      </c>
      <c r="Q782" s="8">
        <v>41.37</v>
      </c>
      <c r="R782" s="8">
        <v>90.25</v>
      </c>
      <c r="S782" s="8">
        <v>48.88</v>
      </c>
      <c r="T782" s="8">
        <v>36.86</v>
      </c>
      <c r="U782" s="139">
        <f t="shared" si="60"/>
        <v>1057.3799999999999</v>
      </c>
      <c r="V782" s="38"/>
      <c r="W782" s="127" t="str">
        <f t="shared" si="61"/>
        <v>410501505921</v>
      </c>
      <c r="X782" s="132">
        <f>VLOOKUP(W782,Factors!$F$4:$H$6200,3,FALSE)</f>
        <v>0.10960000000000003</v>
      </c>
      <c r="Y782" s="127" t="str">
        <f>VLOOKUP(W782,Factors!$F$4:$H$6200,2,FALSE)</f>
        <v>3-factor</v>
      </c>
      <c r="Z782" s="129">
        <f t="shared" si="62"/>
        <v>115.88884800000002</v>
      </c>
      <c r="AA782" s="129">
        <f t="shared" si="63"/>
        <v>941.49115199999983</v>
      </c>
      <c r="AB782" s="129">
        <f t="shared" si="64"/>
        <v>1057.3799999999999</v>
      </c>
      <c r="AC782" s="134"/>
      <c r="AD782" s="134"/>
      <c r="AE782" s="134"/>
      <c r="AF782" s="134"/>
      <c r="AG782" s="134"/>
      <c r="AH782" s="134"/>
      <c r="AI782" s="134"/>
      <c r="AJ782" s="134"/>
      <c r="AK782" s="134"/>
      <c r="AL782" s="134"/>
      <c r="AM782" s="134"/>
      <c r="AN782" s="134"/>
      <c r="AO782" s="134"/>
      <c r="AP782" s="134"/>
      <c r="AQ782" s="134"/>
      <c r="AR782" s="134"/>
      <c r="AS782" s="134"/>
      <c r="AT782" s="134"/>
      <c r="AU782" s="134"/>
      <c r="AV782" s="134"/>
      <c r="AW782" s="134"/>
      <c r="AX782" s="134"/>
      <c r="AY782" s="134"/>
      <c r="AZ782" s="134"/>
      <c r="BA782" s="134"/>
      <c r="BB782" s="134"/>
      <c r="BC782" s="134"/>
      <c r="BD782" s="134"/>
      <c r="BE782" s="134"/>
      <c r="BF782" s="134"/>
      <c r="BG782" s="134"/>
      <c r="BH782" s="134"/>
      <c r="BI782" s="134"/>
      <c r="BJ782" s="134"/>
    </row>
    <row r="783" spans="1:62" s="126" customFormat="1" ht="15.75" thickBot="1" x14ac:dyDescent="0.3">
      <c r="A783" s="141" t="s">
        <v>943</v>
      </c>
      <c r="B783" s="4" t="s">
        <v>1091</v>
      </c>
      <c r="C783" s="4" t="s">
        <v>1092</v>
      </c>
      <c r="D783" s="4" t="s">
        <v>944</v>
      </c>
      <c r="E783" s="4" t="s">
        <v>945</v>
      </c>
      <c r="F783" s="4" t="s">
        <v>116</v>
      </c>
      <c r="G783" s="4" t="s">
        <v>117</v>
      </c>
      <c r="H783" s="4" t="s">
        <v>440</v>
      </c>
      <c r="I783" s="10">
        <v>45.69</v>
      </c>
      <c r="J783" s="10">
        <v>29.15</v>
      </c>
      <c r="K783" s="11"/>
      <c r="L783" s="10">
        <v>17.75</v>
      </c>
      <c r="M783" s="10">
        <v>14.8</v>
      </c>
      <c r="N783" s="10">
        <v>8</v>
      </c>
      <c r="O783" s="11"/>
      <c r="P783" s="11"/>
      <c r="Q783" s="11"/>
      <c r="R783" s="11"/>
      <c r="S783" s="11"/>
      <c r="T783" s="11"/>
      <c r="U783" s="139">
        <f t="shared" si="60"/>
        <v>115.39</v>
      </c>
      <c r="V783" s="38"/>
      <c r="W783" s="127" t="str">
        <f t="shared" si="61"/>
        <v>410501505921</v>
      </c>
      <c r="X783" s="132">
        <f>VLOOKUP(W783,Factors!$F$4:$H$6200,3,FALSE)</f>
        <v>0.10960000000000003</v>
      </c>
      <c r="Y783" s="127" t="str">
        <f>VLOOKUP(W783,Factors!$F$4:$H$6200,2,FALSE)</f>
        <v>3-factor</v>
      </c>
      <c r="Z783" s="129">
        <f t="shared" si="62"/>
        <v>12.646744000000004</v>
      </c>
      <c r="AA783" s="129">
        <f t="shared" si="63"/>
        <v>102.743256</v>
      </c>
      <c r="AB783" s="129">
        <f t="shared" si="64"/>
        <v>115.39</v>
      </c>
      <c r="AC783" s="134"/>
      <c r="AD783" s="134"/>
      <c r="AE783" s="134"/>
      <c r="AF783" s="134"/>
      <c r="AG783" s="134"/>
      <c r="AH783" s="134"/>
      <c r="AI783" s="134"/>
      <c r="AJ783" s="134"/>
      <c r="AK783" s="134"/>
      <c r="AL783" s="134"/>
      <c r="AM783" s="134"/>
      <c r="AN783" s="134"/>
      <c r="AO783" s="134"/>
      <c r="AP783" s="134"/>
      <c r="AQ783" s="134"/>
      <c r="AR783" s="134"/>
      <c r="AS783" s="134"/>
      <c r="AT783" s="134"/>
      <c r="AU783" s="134"/>
      <c r="AV783" s="134"/>
      <c r="AW783" s="134"/>
      <c r="AX783" s="134"/>
      <c r="AY783" s="134"/>
      <c r="AZ783" s="134"/>
      <c r="BA783" s="134"/>
      <c r="BB783" s="134"/>
      <c r="BC783" s="134"/>
      <c r="BD783" s="134"/>
      <c r="BE783" s="134"/>
      <c r="BF783" s="134"/>
      <c r="BG783" s="134"/>
      <c r="BH783" s="134"/>
      <c r="BI783" s="134"/>
      <c r="BJ783" s="134"/>
    </row>
    <row r="784" spans="1:62" s="126" customFormat="1" ht="15.75" thickBot="1" x14ac:dyDescent="0.3">
      <c r="A784" s="141" t="s">
        <v>943</v>
      </c>
      <c r="B784" s="4" t="s">
        <v>1091</v>
      </c>
      <c r="C784" s="4" t="s">
        <v>1092</v>
      </c>
      <c r="D784" s="4" t="s">
        <v>944</v>
      </c>
      <c r="E784" s="4" t="s">
        <v>945</v>
      </c>
      <c r="F784" s="4" t="s">
        <v>82</v>
      </c>
      <c r="G784" s="4" t="s">
        <v>83</v>
      </c>
      <c r="H784" s="4" t="s">
        <v>440</v>
      </c>
      <c r="I784" s="8">
        <v>220</v>
      </c>
      <c r="J784" s="8">
        <v>259</v>
      </c>
      <c r="K784" s="8">
        <v>220</v>
      </c>
      <c r="L784" s="8">
        <v>220</v>
      </c>
      <c r="M784" s="8">
        <v>220</v>
      </c>
      <c r="N784" s="8">
        <v>110</v>
      </c>
      <c r="O784" s="8">
        <v>110</v>
      </c>
      <c r="P784" s="7"/>
      <c r="Q784" s="7"/>
      <c r="R784" s="7"/>
      <c r="S784" s="7"/>
      <c r="T784" s="7"/>
      <c r="U784" s="139">
        <f t="shared" si="60"/>
        <v>1359</v>
      </c>
      <c r="V784" s="38"/>
      <c r="W784" s="127" t="str">
        <f t="shared" si="61"/>
        <v>410501505921</v>
      </c>
      <c r="X784" s="132">
        <f>VLOOKUP(W784,Factors!$F$4:$H$6200,3,FALSE)</f>
        <v>0.10960000000000003</v>
      </c>
      <c r="Y784" s="127" t="str">
        <f>VLOOKUP(W784,Factors!$F$4:$H$6200,2,FALSE)</f>
        <v>3-factor</v>
      </c>
      <c r="Z784" s="129">
        <f t="shared" si="62"/>
        <v>148.94640000000004</v>
      </c>
      <c r="AA784" s="129">
        <f t="shared" si="63"/>
        <v>1210.0536</v>
      </c>
      <c r="AB784" s="129">
        <f t="shared" si="64"/>
        <v>1359</v>
      </c>
      <c r="AC784" s="134"/>
      <c r="AD784" s="134"/>
      <c r="AE784" s="134"/>
      <c r="AF784" s="134"/>
      <c r="AG784" s="134"/>
      <c r="AH784" s="134"/>
      <c r="AI784" s="134"/>
      <c r="AJ784" s="134"/>
      <c r="AK784" s="134"/>
      <c r="AL784" s="134"/>
      <c r="AM784" s="134"/>
      <c r="AN784" s="134"/>
      <c r="AO784" s="134"/>
      <c r="AP784" s="134"/>
      <c r="AQ784" s="134"/>
      <c r="AR784" s="134"/>
      <c r="AS784" s="134"/>
      <c r="AT784" s="134"/>
      <c r="AU784" s="134"/>
      <c r="AV784" s="134"/>
      <c r="AW784" s="134"/>
      <c r="AX784" s="134"/>
      <c r="AY784" s="134"/>
      <c r="AZ784" s="134"/>
      <c r="BA784" s="134"/>
      <c r="BB784" s="134"/>
      <c r="BC784" s="134"/>
      <c r="BD784" s="134"/>
      <c r="BE784" s="134"/>
      <c r="BF784" s="134"/>
      <c r="BG784" s="134"/>
      <c r="BH784" s="134"/>
      <c r="BI784" s="134"/>
      <c r="BJ784" s="134"/>
    </row>
    <row r="785" spans="1:62" s="126" customFormat="1" ht="15.75" thickBot="1" x14ac:dyDescent="0.3">
      <c r="A785" s="141" t="s">
        <v>943</v>
      </c>
      <c r="B785" s="4" t="s">
        <v>1091</v>
      </c>
      <c r="C785" s="4" t="s">
        <v>1092</v>
      </c>
      <c r="D785" s="4" t="s">
        <v>944</v>
      </c>
      <c r="E785" s="4" t="s">
        <v>945</v>
      </c>
      <c r="F785" s="4" t="s">
        <v>239</v>
      </c>
      <c r="G785" s="4" t="s">
        <v>240</v>
      </c>
      <c r="H785" s="4" t="s">
        <v>440</v>
      </c>
      <c r="I785" s="11"/>
      <c r="J785" s="11"/>
      <c r="K785" s="11"/>
      <c r="L785" s="10">
        <v>9</v>
      </c>
      <c r="M785" s="11"/>
      <c r="N785" s="11"/>
      <c r="O785" s="11"/>
      <c r="P785" s="11"/>
      <c r="Q785" s="11"/>
      <c r="R785" s="11"/>
      <c r="S785" s="11"/>
      <c r="T785" s="11"/>
      <c r="U785" s="139">
        <f t="shared" si="60"/>
        <v>9</v>
      </c>
      <c r="V785" s="38"/>
      <c r="W785" s="127" t="str">
        <f t="shared" si="61"/>
        <v>410501505921</v>
      </c>
      <c r="X785" s="132">
        <f>VLOOKUP(W785,Factors!$F$4:$H$6200,3,FALSE)</f>
        <v>0.10960000000000003</v>
      </c>
      <c r="Y785" s="127" t="str">
        <f>VLOOKUP(W785,Factors!$F$4:$H$6200,2,FALSE)</f>
        <v>3-factor</v>
      </c>
      <c r="Z785" s="129">
        <f t="shared" si="62"/>
        <v>0.98640000000000028</v>
      </c>
      <c r="AA785" s="129">
        <f t="shared" si="63"/>
        <v>8.0136000000000003</v>
      </c>
      <c r="AB785" s="129">
        <f t="shared" si="64"/>
        <v>9</v>
      </c>
      <c r="AC785" s="134"/>
      <c r="AD785" s="134"/>
      <c r="AE785" s="134"/>
      <c r="AF785" s="134"/>
      <c r="AG785" s="134"/>
      <c r="AH785" s="134"/>
      <c r="AI785" s="134"/>
      <c r="AJ785" s="134"/>
      <c r="AK785" s="134"/>
      <c r="AL785" s="134"/>
      <c r="AM785" s="134"/>
      <c r="AN785" s="134"/>
      <c r="AO785" s="134"/>
      <c r="AP785" s="134"/>
      <c r="AQ785" s="134"/>
      <c r="AR785" s="134"/>
      <c r="AS785" s="134"/>
      <c r="AT785" s="134"/>
      <c r="AU785" s="134"/>
      <c r="AV785" s="134"/>
      <c r="AW785" s="134"/>
      <c r="AX785" s="134"/>
      <c r="AY785" s="134"/>
      <c r="AZ785" s="134"/>
      <c r="BA785" s="134"/>
      <c r="BB785" s="134"/>
      <c r="BC785" s="134"/>
      <c r="BD785" s="134"/>
      <c r="BE785" s="134"/>
      <c r="BF785" s="134"/>
      <c r="BG785" s="134"/>
      <c r="BH785" s="134"/>
      <c r="BI785" s="134"/>
      <c r="BJ785" s="134"/>
    </row>
    <row r="786" spans="1:62" s="126" customFormat="1" ht="15.75" thickBot="1" x14ac:dyDescent="0.3">
      <c r="A786" s="141" t="s">
        <v>943</v>
      </c>
      <c r="B786" s="4" t="s">
        <v>1091</v>
      </c>
      <c r="C786" s="4" t="s">
        <v>1092</v>
      </c>
      <c r="D786" s="4" t="s">
        <v>944</v>
      </c>
      <c r="E786" s="4" t="s">
        <v>945</v>
      </c>
      <c r="F786" s="4" t="s">
        <v>152</v>
      </c>
      <c r="G786" s="4" t="s">
        <v>153</v>
      </c>
      <c r="H786" s="4" t="s">
        <v>440</v>
      </c>
      <c r="I786" s="8">
        <v>3290</v>
      </c>
      <c r="J786" s="8">
        <v>46738</v>
      </c>
      <c r="K786" s="8">
        <v>200227</v>
      </c>
      <c r="L786" s="8">
        <v>4755</v>
      </c>
      <c r="M786" s="8">
        <v>6005.57</v>
      </c>
      <c r="N786" s="8">
        <v>20191.46</v>
      </c>
      <c r="O786" s="8">
        <v>-3105</v>
      </c>
      <c r="P786" s="7"/>
      <c r="Q786" s="8">
        <v>3900</v>
      </c>
      <c r="R786" s="7"/>
      <c r="S786" s="7"/>
      <c r="T786" s="8">
        <v>960</v>
      </c>
      <c r="U786" s="139">
        <f t="shared" si="60"/>
        <v>282962.03000000003</v>
      </c>
      <c r="V786" s="38"/>
      <c r="W786" s="127" t="str">
        <f t="shared" si="61"/>
        <v>410501505921</v>
      </c>
      <c r="X786" s="132">
        <f>VLOOKUP(W786,Factors!$F$4:$H$6200,3,FALSE)</f>
        <v>0.10960000000000003</v>
      </c>
      <c r="Y786" s="127" t="str">
        <f>VLOOKUP(W786,Factors!$F$4:$H$6200,2,FALSE)</f>
        <v>3-factor</v>
      </c>
      <c r="Z786" s="129">
        <f t="shared" si="62"/>
        <v>31012.638488000011</v>
      </c>
      <c r="AA786" s="129">
        <f t="shared" si="63"/>
        <v>251949.391512</v>
      </c>
      <c r="AB786" s="129">
        <f t="shared" si="64"/>
        <v>282962.03000000003</v>
      </c>
      <c r="AC786" s="134"/>
      <c r="AD786" s="134"/>
      <c r="AE786" s="134"/>
      <c r="AF786" s="134"/>
      <c r="AG786" s="134"/>
      <c r="AH786" s="134"/>
      <c r="AI786" s="134"/>
      <c r="AJ786" s="134"/>
      <c r="AK786" s="134"/>
      <c r="AL786" s="134"/>
      <c r="AM786" s="134"/>
      <c r="AN786" s="134"/>
      <c r="AO786" s="134"/>
      <c r="AP786" s="134"/>
      <c r="AQ786" s="134"/>
      <c r="AR786" s="134"/>
      <c r="AS786" s="134"/>
      <c r="AT786" s="134"/>
      <c r="AU786" s="134"/>
      <c r="AV786" s="134"/>
      <c r="AW786" s="134"/>
      <c r="AX786" s="134"/>
      <c r="AY786" s="134"/>
      <c r="AZ786" s="134"/>
      <c r="BA786" s="134"/>
      <c r="BB786" s="134"/>
      <c r="BC786" s="134"/>
      <c r="BD786" s="134"/>
      <c r="BE786" s="134"/>
      <c r="BF786" s="134"/>
      <c r="BG786" s="134"/>
      <c r="BH786" s="134"/>
      <c r="BI786" s="134"/>
      <c r="BJ786" s="134"/>
    </row>
    <row r="787" spans="1:62" s="126" customFormat="1" ht="15.75" thickBot="1" x14ac:dyDescent="0.3">
      <c r="A787" s="141" t="s">
        <v>943</v>
      </c>
      <c r="B787" s="4" t="s">
        <v>1091</v>
      </c>
      <c r="C787" s="4" t="s">
        <v>1092</v>
      </c>
      <c r="D787" s="4" t="s">
        <v>944</v>
      </c>
      <c r="E787" s="4" t="s">
        <v>945</v>
      </c>
      <c r="F787" s="4" t="s">
        <v>312</v>
      </c>
      <c r="G787" s="4" t="s">
        <v>313</v>
      </c>
      <c r="H787" s="4" t="s">
        <v>440</v>
      </c>
      <c r="I787" s="11"/>
      <c r="J787" s="11"/>
      <c r="K787" s="11"/>
      <c r="L787" s="10">
        <v>59.94</v>
      </c>
      <c r="M787" s="10">
        <v>59.94</v>
      </c>
      <c r="N787" s="11"/>
      <c r="O787" s="11"/>
      <c r="P787" s="10">
        <v>69.930000000000007</v>
      </c>
      <c r="Q787" s="11"/>
      <c r="R787" s="11"/>
      <c r="S787" s="10">
        <v>59.95</v>
      </c>
      <c r="T787" s="11"/>
      <c r="U787" s="139">
        <f t="shared" si="60"/>
        <v>249.76</v>
      </c>
      <c r="V787" s="38"/>
      <c r="W787" s="127" t="str">
        <f t="shared" si="61"/>
        <v>410501505921</v>
      </c>
      <c r="X787" s="132">
        <f>VLOOKUP(W787,Factors!$F$4:$H$6200,3,FALSE)</f>
        <v>0.10960000000000003</v>
      </c>
      <c r="Y787" s="127" t="str">
        <f>VLOOKUP(W787,Factors!$F$4:$H$6200,2,FALSE)</f>
        <v>3-factor</v>
      </c>
      <c r="Z787" s="129">
        <f t="shared" si="62"/>
        <v>27.373696000000006</v>
      </c>
      <c r="AA787" s="129">
        <f t="shared" si="63"/>
        <v>222.386304</v>
      </c>
      <c r="AB787" s="129">
        <f t="shared" si="64"/>
        <v>249.76</v>
      </c>
      <c r="AC787" s="134"/>
      <c r="AD787" s="134"/>
      <c r="AE787" s="134"/>
      <c r="AF787" s="134"/>
      <c r="AG787" s="134"/>
      <c r="AH787" s="134"/>
      <c r="AI787" s="134"/>
      <c r="AJ787" s="134"/>
      <c r="AK787" s="134"/>
      <c r="AL787" s="134"/>
      <c r="AM787" s="134"/>
      <c r="AN787" s="134"/>
      <c r="AO787" s="134"/>
      <c r="AP787" s="134"/>
      <c r="AQ787" s="134"/>
      <c r="AR787" s="134"/>
      <c r="AS787" s="134"/>
      <c r="AT787" s="134"/>
      <c r="AU787" s="134"/>
      <c r="AV787" s="134"/>
      <c r="AW787" s="134"/>
      <c r="AX787" s="134"/>
      <c r="AY787" s="134"/>
      <c r="AZ787" s="134"/>
      <c r="BA787" s="134"/>
      <c r="BB787" s="134"/>
      <c r="BC787" s="134"/>
      <c r="BD787" s="134"/>
      <c r="BE787" s="134"/>
      <c r="BF787" s="134"/>
      <c r="BG787" s="134"/>
      <c r="BH787" s="134"/>
      <c r="BI787" s="134"/>
      <c r="BJ787" s="134"/>
    </row>
    <row r="788" spans="1:62" s="126" customFormat="1" ht="15.75" thickBot="1" x14ac:dyDescent="0.3">
      <c r="A788" s="141" t="s">
        <v>943</v>
      </c>
      <c r="B788" s="4" t="s">
        <v>1091</v>
      </c>
      <c r="C788" s="4" t="s">
        <v>1092</v>
      </c>
      <c r="D788" s="4" t="s">
        <v>944</v>
      </c>
      <c r="E788" s="4" t="s">
        <v>945</v>
      </c>
      <c r="F788" s="4" t="s">
        <v>72</v>
      </c>
      <c r="G788" s="4" t="s">
        <v>73</v>
      </c>
      <c r="H788" s="4" t="s">
        <v>440</v>
      </c>
      <c r="I788" s="7"/>
      <c r="J788" s="7"/>
      <c r="K788" s="7"/>
      <c r="L788" s="7"/>
      <c r="M788" s="7"/>
      <c r="N788" s="7"/>
      <c r="O788" s="8">
        <v>-26910</v>
      </c>
      <c r="P788" s="7"/>
      <c r="Q788" s="7"/>
      <c r="R788" s="7"/>
      <c r="S788" s="8">
        <v>12336.55</v>
      </c>
      <c r="T788" s="7"/>
      <c r="U788" s="139">
        <f t="shared" si="60"/>
        <v>-14573.45</v>
      </c>
      <c r="V788" s="38"/>
      <c r="W788" s="127" t="str">
        <f t="shared" si="61"/>
        <v>410501505921</v>
      </c>
      <c r="X788" s="132">
        <f>VLOOKUP(W788,Factors!$F$4:$H$6200,3,FALSE)</f>
        <v>0.10960000000000003</v>
      </c>
      <c r="Y788" s="127" t="str">
        <f>VLOOKUP(W788,Factors!$F$4:$H$6200,2,FALSE)</f>
        <v>3-factor</v>
      </c>
      <c r="Z788" s="129">
        <f t="shared" si="62"/>
        <v>-1597.2501200000006</v>
      </c>
      <c r="AA788" s="129">
        <f t="shared" si="63"/>
        <v>-12976.19988</v>
      </c>
      <c r="AB788" s="129">
        <f t="shared" si="64"/>
        <v>-14573.45</v>
      </c>
      <c r="AC788" s="134"/>
      <c r="AD788" s="134"/>
      <c r="AE788" s="134"/>
      <c r="AF788" s="134"/>
      <c r="AG788" s="134"/>
      <c r="AH788" s="134"/>
      <c r="AI788" s="134"/>
      <c r="AJ788" s="134"/>
      <c r="AK788" s="134"/>
      <c r="AL788" s="134"/>
      <c r="AM788" s="134"/>
      <c r="AN788" s="134"/>
      <c r="AO788" s="134"/>
      <c r="AP788" s="134"/>
      <c r="AQ788" s="134"/>
      <c r="AR788" s="134"/>
      <c r="AS788" s="134"/>
      <c r="AT788" s="134"/>
      <c r="AU788" s="134"/>
      <c r="AV788" s="134"/>
      <c r="AW788" s="134"/>
      <c r="AX788" s="134"/>
      <c r="AY788" s="134"/>
      <c r="AZ788" s="134"/>
      <c r="BA788" s="134"/>
      <c r="BB788" s="134"/>
      <c r="BC788" s="134"/>
      <c r="BD788" s="134"/>
      <c r="BE788" s="134"/>
      <c r="BF788" s="134"/>
      <c r="BG788" s="134"/>
      <c r="BH788" s="134"/>
      <c r="BI788" s="134"/>
      <c r="BJ788" s="134"/>
    </row>
    <row r="789" spans="1:62" s="126" customFormat="1" ht="15.75" thickBot="1" x14ac:dyDescent="0.3">
      <c r="A789" s="141" t="s">
        <v>943</v>
      </c>
      <c r="B789" s="4" t="s">
        <v>1091</v>
      </c>
      <c r="C789" s="4" t="s">
        <v>1092</v>
      </c>
      <c r="D789" s="4" t="s">
        <v>944</v>
      </c>
      <c r="E789" s="4" t="s">
        <v>945</v>
      </c>
      <c r="F789" s="4" t="s">
        <v>84</v>
      </c>
      <c r="G789" s="4" t="s">
        <v>85</v>
      </c>
      <c r="H789" s="4" t="s">
        <v>440</v>
      </c>
      <c r="I789" s="10">
        <v>1077.23</v>
      </c>
      <c r="J789" s="10">
        <v>526.02</v>
      </c>
      <c r="K789" s="10">
        <v>537.15</v>
      </c>
      <c r="L789" s="10">
        <v>205.5</v>
      </c>
      <c r="M789" s="10">
        <v>219.65</v>
      </c>
      <c r="N789" s="10">
        <v>680.97</v>
      </c>
      <c r="O789" s="11"/>
      <c r="P789" s="11"/>
      <c r="Q789" s="11"/>
      <c r="R789" s="11"/>
      <c r="S789" s="11"/>
      <c r="T789" s="11"/>
      <c r="U789" s="139">
        <f t="shared" si="60"/>
        <v>3246.5200000000004</v>
      </c>
      <c r="V789" s="38"/>
      <c r="W789" s="127" t="str">
        <f t="shared" si="61"/>
        <v>410501505921</v>
      </c>
      <c r="X789" s="132">
        <f>VLOOKUP(W789,Factors!$F$4:$H$6200,3,FALSE)</f>
        <v>0.10960000000000003</v>
      </c>
      <c r="Y789" s="127" t="str">
        <f>VLOOKUP(W789,Factors!$F$4:$H$6200,2,FALSE)</f>
        <v>3-factor</v>
      </c>
      <c r="Z789" s="129">
        <f t="shared" si="62"/>
        <v>355.81859200000014</v>
      </c>
      <c r="AA789" s="129">
        <f t="shared" si="63"/>
        <v>2890.7014080000004</v>
      </c>
      <c r="AB789" s="129">
        <f t="shared" si="64"/>
        <v>3246.5200000000004</v>
      </c>
      <c r="AC789" s="134"/>
      <c r="AD789" s="134"/>
      <c r="AE789" s="134"/>
      <c r="AF789" s="134"/>
      <c r="AG789" s="134"/>
      <c r="AH789" s="134"/>
      <c r="AI789" s="134"/>
      <c r="AJ789" s="134"/>
      <c r="AK789" s="134"/>
      <c r="AL789" s="134"/>
      <c r="AM789" s="134"/>
      <c r="AN789" s="134"/>
      <c r="AO789" s="134"/>
      <c r="AP789" s="134"/>
      <c r="AQ789" s="134"/>
      <c r="AR789" s="134"/>
      <c r="AS789" s="134"/>
      <c r="AT789" s="134"/>
      <c r="AU789" s="134"/>
      <c r="AV789" s="134"/>
      <c r="AW789" s="134"/>
      <c r="AX789" s="134"/>
      <c r="AY789" s="134"/>
      <c r="AZ789" s="134"/>
      <c r="BA789" s="134"/>
      <c r="BB789" s="134"/>
      <c r="BC789" s="134"/>
      <c r="BD789" s="134"/>
      <c r="BE789" s="134"/>
      <c r="BF789" s="134"/>
      <c r="BG789" s="134"/>
      <c r="BH789" s="134"/>
      <c r="BI789" s="134"/>
      <c r="BJ789" s="134"/>
    </row>
    <row r="790" spans="1:62" s="126" customFormat="1" ht="15.75" thickBot="1" x14ac:dyDescent="0.3">
      <c r="A790" s="141" t="s">
        <v>943</v>
      </c>
      <c r="B790" s="4" t="s">
        <v>1091</v>
      </c>
      <c r="C790" s="4" t="s">
        <v>1092</v>
      </c>
      <c r="D790" s="4" t="s">
        <v>944</v>
      </c>
      <c r="E790" s="4" t="s">
        <v>945</v>
      </c>
      <c r="F790" s="4" t="s">
        <v>164</v>
      </c>
      <c r="G790" s="4" t="s">
        <v>165</v>
      </c>
      <c r="H790" s="4" t="s">
        <v>440</v>
      </c>
      <c r="I790" s="8">
        <v>1436.24</v>
      </c>
      <c r="J790" s="8">
        <v>749.43</v>
      </c>
      <c r="K790" s="8">
        <v>273.45999999999998</v>
      </c>
      <c r="L790" s="7"/>
      <c r="M790" s="7"/>
      <c r="N790" s="8">
        <v>-600</v>
      </c>
      <c r="O790" s="7"/>
      <c r="P790" s="7"/>
      <c r="Q790" s="7"/>
      <c r="R790" s="7"/>
      <c r="S790" s="7"/>
      <c r="T790" s="7"/>
      <c r="U790" s="139">
        <f t="shared" si="60"/>
        <v>1859.13</v>
      </c>
      <c r="V790" s="38"/>
      <c r="W790" s="127" t="str">
        <f t="shared" si="61"/>
        <v>410501505921</v>
      </c>
      <c r="X790" s="132">
        <f>VLOOKUP(W790,Factors!$F$4:$H$6200,3,FALSE)</f>
        <v>0.10960000000000003</v>
      </c>
      <c r="Y790" s="127" t="str">
        <f>VLOOKUP(W790,Factors!$F$4:$H$6200,2,FALSE)</f>
        <v>3-factor</v>
      </c>
      <c r="Z790" s="129">
        <f t="shared" si="62"/>
        <v>203.76064800000006</v>
      </c>
      <c r="AA790" s="129">
        <f t="shared" si="63"/>
        <v>1655.3693520000002</v>
      </c>
      <c r="AB790" s="129">
        <f t="shared" si="64"/>
        <v>1859.13</v>
      </c>
      <c r="AC790" s="134"/>
      <c r="AD790" s="134"/>
      <c r="AE790" s="134"/>
      <c r="AF790" s="134"/>
      <c r="AG790" s="134"/>
      <c r="AH790" s="134"/>
      <c r="AI790" s="134"/>
      <c r="AJ790" s="134"/>
      <c r="AK790" s="134"/>
      <c r="AL790" s="134"/>
      <c r="AM790" s="134"/>
      <c r="AN790" s="134"/>
      <c r="AO790" s="134"/>
      <c r="AP790" s="134"/>
      <c r="AQ790" s="134"/>
      <c r="AR790" s="134"/>
      <c r="AS790" s="134"/>
      <c r="AT790" s="134"/>
      <c r="AU790" s="134"/>
      <c r="AV790" s="134"/>
      <c r="AW790" s="134"/>
      <c r="AX790" s="134"/>
      <c r="AY790" s="134"/>
      <c r="AZ790" s="134"/>
      <c r="BA790" s="134"/>
      <c r="BB790" s="134"/>
      <c r="BC790" s="134"/>
      <c r="BD790" s="134"/>
      <c r="BE790" s="134"/>
      <c r="BF790" s="134"/>
      <c r="BG790" s="134"/>
      <c r="BH790" s="134"/>
      <c r="BI790" s="134"/>
      <c r="BJ790" s="134"/>
    </row>
    <row r="791" spans="1:62" s="126" customFormat="1" ht="15.75" thickBot="1" x14ac:dyDescent="0.3">
      <c r="A791" s="141" t="s">
        <v>943</v>
      </c>
      <c r="B791" s="4" t="s">
        <v>1091</v>
      </c>
      <c r="C791" s="4" t="s">
        <v>1092</v>
      </c>
      <c r="D791" s="4" t="s">
        <v>944</v>
      </c>
      <c r="E791" s="4" t="s">
        <v>945</v>
      </c>
      <c r="F791" s="4" t="s">
        <v>86</v>
      </c>
      <c r="G791" s="4" t="s">
        <v>87</v>
      </c>
      <c r="H791" s="4" t="s">
        <v>440</v>
      </c>
      <c r="I791" s="11"/>
      <c r="J791" s="11"/>
      <c r="K791" s="11"/>
      <c r="L791" s="11"/>
      <c r="M791" s="11"/>
      <c r="N791" s="10">
        <v>242</v>
      </c>
      <c r="O791" s="11"/>
      <c r="P791" s="11"/>
      <c r="Q791" s="11"/>
      <c r="R791" s="11"/>
      <c r="S791" s="11"/>
      <c r="T791" s="11"/>
      <c r="U791" s="139">
        <f t="shared" si="60"/>
        <v>242</v>
      </c>
      <c r="V791" s="38"/>
      <c r="W791" s="127" t="str">
        <f t="shared" si="61"/>
        <v>410501505921</v>
      </c>
      <c r="X791" s="132">
        <f>VLOOKUP(W791,Factors!$F$4:$H$6200,3,FALSE)</f>
        <v>0.10960000000000003</v>
      </c>
      <c r="Y791" s="127" t="str">
        <f>VLOOKUP(W791,Factors!$F$4:$H$6200,2,FALSE)</f>
        <v>3-factor</v>
      </c>
      <c r="Z791" s="129">
        <f t="shared" si="62"/>
        <v>26.523200000000006</v>
      </c>
      <c r="AA791" s="129">
        <f t="shared" si="63"/>
        <v>215.4768</v>
      </c>
      <c r="AB791" s="129">
        <f t="shared" si="64"/>
        <v>242</v>
      </c>
      <c r="AC791" s="134"/>
      <c r="AD791" s="134"/>
      <c r="AE791" s="134"/>
      <c r="AF791" s="134"/>
      <c r="AG791" s="134"/>
      <c r="AH791" s="134"/>
      <c r="AI791" s="134"/>
      <c r="AJ791" s="134"/>
      <c r="AK791" s="134"/>
      <c r="AL791" s="134"/>
      <c r="AM791" s="134"/>
      <c r="AN791" s="134"/>
      <c r="AO791" s="134"/>
      <c r="AP791" s="134"/>
      <c r="AQ791" s="134"/>
      <c r="AR791" s="134"/>
      <c r="AS791" s="134"/>
      <c r="AT791" s="134"/>
      <c r="AU791" s="134"/>
      <c r="AV791" s="134"/>
      <c r="AW791" s="134"/>
      <c r="AX791" s="134"/>
      <c r="AY791" s="134"/>
      <c r="AZ791" s="134"/>
      <c r="BA791" s="134"/>
      <c r="BB791" s="134"/>
      <c r="BC791" s="134"/>
      <c r="BD791" s="134"/>
      <c r="BE791" s="134"/>
      <c r="BF791" s="134"/>
      <c r="BG791" s="134"/>
      <c r="BH791" s="134"/>
      <c r="BI791" s="134"/>
      <c r="BJ791" s="134"/>
    </row>
    <row r="792" spans="1:62" s="126" customFormat="1" ht="15.75" thickBot="1" x14ac:dyDescent="0.3">
      <c r="A792" s="141" t="s">
        <v>943</v>
      </c>
      <c r="B792" s="4" t="s">
        <v>1091</v>
      </c>
      <c r="C792" s="4" t="s">
        <v>1092</v>
      </c>
      <c r="D792" s="4" t="s">
        <v>944</v>
      </c>
      <c r="E792" s="4" t="s">
        <v>945</v>
      </c>
      <c r="F792" s="4" t="s">
        <v>166</v>
      </c>
      <c r="G792" s="4" t="s">
        <v>167</v>
      </c>
      <c r="H792" s="4" t="s">
        <v>440</v>
      </c>
      <c r="I792" s="7"/>
      <c r="J792" s="7"/>
      <c r="K792" s="8">
        <v>317.85000000000002</v>
      </c>
      <c r="L792" s="7"/>
      <c r="M792" s="7"/>
      <c r="N792" s="7"/>
      <c r="O792" s="7"/>
      <c r="P792" s="7"/>
      <c r="Q792" s="7"/>
      <c r="R792" s="7"/>
      <c r="S792" s="7"/>
      <c r="T792" s="8">
        <v>119.9</v>
      </c>
      <c r="U792" s="139">
        <f t="shared" si="60"/>
        <v>437.75</v>
      </c>
      <c r="V792" s="38"/>
      <c r="W792" s="127" t="str">
        <f t="shared" si="61"/>
        <v>410501505921</v>
      </c>
      <c r="X792" s="132">
        <f>VLOOKUP(W792,Factors!$F$4:$H$6200,3,FALSE)</f>
        <v>0.10960000000000003</v>
      </c>
      <c r="Y792" s="127" t="str">
        <f>VLOOKUP(W792,Factors!$F$4:$H$6200,2,FALSE)</f>
        <v>3-factor</v>
      </c>
      <c r="Z792" s="129">
        <f t="shared" si="62"/>
        <v>47.97740000000001</v>
      </c>
      <c r="AA792" s="129">
        <f t="shared" si="63"/>
        <v>389.77260000000001</v>
      </c>
      <c r="AB792" s="129">
        <f t="shared" si="64"/>
        <v>437.75</v>
      </c>
      <c r="AC792" s="134"/>
      <c r="AD792" s="134"/>
      <c r="AE792" s="134"/>
      <c r="AF792" s="134"/>
      <c r="AG792" s="134"/>
      <c r="AH792" s="134"/>
      <c r="AI792" s="134"/>
      <c r="AJ792" s="134"/>
      <c r="AK792" s="134"/>
      <c r="AL792" s="134"/>
      <c r="AM792" s="134"/>
      <c r="AN792" s="134"/>
      <c r="AO792" s="134"/>
      <c r="AP792" s="134"/>
      <c r="AQ792" s="134"/>
      <c r="AR792" s="134"/>
      <c r="AS792" s="134"/>
      <c r="AT792" s="134"/>
      <c r="AU792" s="134"/>
      <c r="AV792" s="134"/>
      <c r="AW792" s="134"/>
      <c r="AX792" s="134"/>
      <c r="AY792" s="134"/>
      <c r="AZ792" s="134"/>
      <c r="BA792" s="134"/>
      <c r="BB792" s="134"/>
      <c r="BC792" s="134"/>
      <c r="BD792" s="134"/>
      <c r="BE792" s="134"/>
      <c r="BF792" s="134"/>
      <c r="BG792" s="134"/>
      <c r="BH792" s="134"/>
      <c r="BI792" s="134"/>
      <c r="BJ792" s="134"/>
    </row>
    <row r="793" spans="1:62" s="126" customFormat="1" ht="15.75" thickBot="1" x14ac:dyDescent="0.3">
      <c r="A793" s="141" t="s">
        <v>943</v>
      </c>
      <c r="B793" s="4" t="s">
        <v>1091</v>
      </c>
      <c r="C793" s="4" t="s">
        <v>1092</v>
      </c>
      <c r="D793" s="4" t="s">
        <v>944</v>
      </c>
      <c r="E793" s="4" t="s">
        <v>945</v>
      </c>
      <c r="F793" s="4" t="s">
        <v>168</v>
      </c>
      <c r="G793" s="4" t="s">
        <v>169</v>
      </c>
      <c r="H793" s="4" t="s">
        <v>440</v>
      </c>
      <c r="I793" s="10">
        <v>338.23</v>
      </c>
      <c r="J793" s="11"/>
      <c r="K793" s="10">
        <v>7455.34</v>
      </c>
      <c r="L793" s="11"/>
      <c r="M793" s="11"/>
      <c r="N793" s="11"/>
      <c r="O793" s="11"/>
      <c r="P793" s="11"/>
      <c r="Q793" s="11"/>
      <c r="R793" s="11"/>
      <c r="S793" s="11"/>
      <c r="T793" s="11"/>
      <c r="U793" s="139">
        <f t="shared" si="60"/>
        <v>7793.57</v>
      </c>
      <c r="V793" s="38"/>
      <c r="W793" s="127" t="str">
        <f t="shared" si="61"/>
        <v>410501505921</v>
      </c>
      <c r="X793" s="132">
        <f>VLOOKUP(W793,Factors!$F$4:$H$6200,3,FALSE)</f>
        <v>0.10960000000000003</v>
      </c>
      <c r="Y793" s="127" t="str">
        <f>VLOOKUP(W793,Factors!$F$4:$H$6200,2,FALSE)</f>
        <v>3-factor</v>
      </c>
      <c r="Z793" s="129">
        <f t="shared" si="62"/>
        <v>854.17527200000018</v>
      </c>
      <c r="AA793" s="129">
        <f t="shared" si="63"/>
        <v>6939.3947279999993</v>
      </c>
      <c r="AB793" s="129">
        <f t="shared" si="64"/>
        <v>7793.57</v>
      </c>
      <c r="AC793" s="134"/>
      <c r="AD793" s="134"/>
      <c r="AE793" s="134"/>
      <c r="AF793" s="134"/>
      <c r="AG793" s="134"/>
      <c r="AH793" s="134"/>
      <c r="AI793" s="134"/>
      <c r="AJ793" s="134"/>
      <c r="AK793" s="134"/>
      <c r="AL793" s="134"/>
      <c r="AM793" s="134"/>
      <c r="AN793" s="134"/>
      <c r="AO793" s="134"/>
      <c r="AP793" s="134"/>
      <c r="AQ793" s="134"/>
      <c r="AR793" s="134"/>
      <c r="AS793" s="134"/>
      <c r="AT793" s="134"/>
      <c r="AU793" s="134"/>
      <c r="AV793" s="134"/>
      <c r="AW793" s="134"/>
      <c r="AX793" s="134"/>
      <c r="AY793" s="134"/>
      <c r="AZ793" s="134"/>
      <c r="BA793" s="134"/>
      <c r="BB793" s="134"/>
      <c r="BC793" s="134"/>
      <c r="BD793" s="134"/>
      <c r="BE793" s="134"/>
      <c r="BF793" s="134"/>
      <c r="BG793" s="134"/>
      <c r="BH793" s="134"/>
      <c r="BI793" s="134"/>
      <c r="BJ793" s="134"/>
    </row>
    <row r="794" spans="1:62" s="126" customFormat="1" ht="15.75" thickBot="1" x14ac:dyDescent="0.3">
      <c r="A794" s="141" t="s">
        <v>943</v>
      </c>
      <c r="B794" s="4" t="s">
        <v>1091</v>
      </c>
      <c r="C794" s="4" t="s">
        <v>1092</v>
      </c>
      <c r="D794" s="4" t="s">
        <v>944</v>
      </c>
      <c r="E794" s="4" t="s">
        <v>945</v>
      </c>
      <c r="F794" s="4" t="s">
        <v>76</v>
      </c>
      <c r="G794" s="4" t="s">
        <v>77</v>
      </c>
      <c r="H794" s="4" t="s">
        <v>440</v>
      </c>
      <c r="I794" s="7"/>
      <c r="J794" s="7"/>
      <c r="K794" s="7"/>
      <c r="L794" s="7"/>
      <c r="M794" s="7"/>
      <c r="N794" s="7"/>
      <c r="O794" s="8">
        <v>105323.02</v>
      </c>
      <c r="P794" s="8">
        <v>73315.94</v>
      </c>
      <c r="Q794" s="8">
        <v>99123.48</v>
      </c>
      <c r="R794" s="8">
        <v>71919.570000000007</v>
      </c>
      <c r="S794" s="8">
        <v>58365.27</v>
      </c>
      <c r="T794" s="8">
        <v>86826.59</v>
      </c>
      <c r="U794" s="139">
        <f t="shared" si="60"/>
        <v>494873.87</v>
      </c>
      <c r="V794" s="38"/>
      <c r="W794" s="127" t="str">
        <f t="shared" si="61"/>
        <v>410501505921</v>
      </c>
      <c r="X794" s="132">
        <f>VLOOKUP(W794,Factors!$F$4:$H$6200,3,FALSE)</f>
        <v>0.10960000000000003</v>
      </c>
      <c r="Y794" s="127" t="str">
        <f>VLOOKUP(W794,Factors!$F$4:$H$6200,2,FALSE)</f>
        <v>3-factor</v>
      </c>
      <c r="Z794" s="129">
        <f t="shared" si="62"/>
        <v>54238.176152000015</v>
      </c>
      <c r="AA794" s="129">
        <f t="shared" si="63"/>
        <v>440635.69384799997</v>
      </c>
      <c r="AB794" s="129">
        <f t="shared" si="64"/>
        <v>494873.87</v>
      </c>
      <c r="AC794" s="134"/>
      <c r="AD794" s="134"/>
      <c r="AE794" s="134"/>
      <c r="AF794" s="134"/>
      <c r="AG794" s="134"/>
      <c r="AH794" s="134"/>
      <c r="AI794" s="134"/>
      <c r="AJ794" s="134"/>
      <c r="AK794" s="134"/>
      <c r="AL794" s="134"/>
      <c r="AM794" s="134"/>
      <c r="AN794" s="134"/>
      <c r="AO794" s="134"/>
      <c r="AP794" s="134"/>
      <c r="AQ794" s="134"/>
      <c r="AR794" s="134"/>
      <c r="AS794" s="134"/>
      <c r="AT794" s="134"/>
      <c r="AU794" s="134"/>
      <c r="AV794" s="134"/>
      <c r="AW794" s="134"/>
      <c r="AX794" s="134"/>
      <c r="AY794" s="134"/>
      <c r="AZ794" s="134"/>
      <c r="BA794" s="134"/>
      <c r="BB794" s="134"/>
      <c r="BC794" s="134"/>
      <c r="BD794" s="134"/>
      <c r="BE794" s="134"/>
      <c r="BF794" s="134"/>
      <c r="BG794" s="134"/>
      <c r="BH794" s="134"/>
      <c r="BI794" s="134"/>
      <c r="BJ794" s="134"/>
    </row>
    <row r="795" spans="1:62" s="126" customFormat="1" ht="15.75" thickBot="1" x14ac:dyDescent="0.3">
      <c r="A795" s="141" t="s">
        <v>943</v>
      </c>
      <c r="B795" s="4" t="s">
        <v>1091</v>
      </c>
      <c r="C795" s="4" t="s">
        <v>1092</v>
      </c>
      <c r="D795" s="4" t="s">
        <v>944</v>
      </c>
      <c r="E795" s="4" t="s">
        <v>945</v>
      </c>
      <c r="F795" s="4" t="s">
        <v>192</v>
      </c>
      <c r="G795" s="4" t="s">
        <v>193</v>
      </c>
      <c r="H795" s="4" t="s">
        <v>440</v>
      </c>
      <c r="I795" s="10">
        <v>-1525.25</v>
      </c>
      <c r="J795" s="10">
        <v>-642.29</v>
      </c>
      <c r="K795" s="11"/>
      <c r="L795" s="11"/>
      <c r="M795" s="11"/>
      <c r="N795" s="11"/>
      <c r="O795" s="10">
        <v>-102339.6</v>
      </c>
      <c r="P795" s="10">
        <v>-80242.080000000002</v>
      </c>
      <c r="Q795" s="10">
        <v>-83168.600000000006</v>
      </c>
      <c r="R795" s="10">
        <v>-65851.759999999995</v>
      </c>
      <c r="S795" s="10">
        <v>-48868.480000000003</v>
      </c>
      <c r="T795" s="10">
        <v>-85271.12</v>
      </c>
      <c r="U795" s="139">
        <f t="shared" si="60"/>
        <v>-467909.18</v>
      </c>
      <c r="V795" s="38"/>
      <c r="W795" s="127" t="str">
        <f t="shared" si="61"/>
        <v>410501505921</v>
      </c>
      <c r="X795" s="132">
        <f>VLOOKUP(W795,Factors!$F$4:$H$6200,3,FALSE)</f>
        <v>0.10960000000000003</v>
      </c>
      <c r="Y795" s="127" t="str">
        <f>VLOOKUP(W795,Factors!$F$4:$H$6200,2,FALSE)</f>
        <v>3-factor</v>
      </c>
      <c r="Z795" s="129">
        <f t="shared" si="62"/>
        <v>-51282.846128000012</v>
      </c>
      <c r="AA795" s="129">
        <f t="shared" si="63"/>
        <v>-416626.33387199999</v>
      </c>
      <c r="AB795" s="129">
        <f t="shared" si="64"/>
        <v>-467909.18</v>
      </c>
      <c r="AC795" s="134"/>
      <c r="AD795" s="134"/>
      <c r="AE795" s="134"/>
      <c r="AF795" s="134"/>
      <c r="AG795" s="134"/>
      <c r="AH795" s="134"/>
      <c r="AI795" s="134"/>
      <c r="AJ795" s="134"/>
      <c r="AK795" s="134"/>
      <c r="AL795" s="134"/>
      <c r="AM795" s="134"/>
      <c r="AN795" s="134"/>
      <c r="AO795" s="134"/>
      <c r="AP795" s="134"/>
      <c r="AQ795" s="134"/>
      <c r="AR795" s="134"/>
      <c r="AS795" s="134"/>
      <c r="AT795" s="134"/>
      <c r="AU795" s="134"/>
      <c r="AV795" s="134"/>
      <c r="AW795" s="134"/>
      <c r="AX795" s="134"/>
      <c r="AY795" s="134"/>
      <c r="AZ795" s="134"/>
      <c r="BA795" s="134"/>
      <c r="BB795" s="134"/>
      <c r="BC795" s="134"/>
      <c r="BD795" s="134"/>
      <c r="BE795" s="134"/>
      <c r="BF795" s="134"/>
      <c r="BG795" s="134"/>
      <c r="BH795" s="134"/>
      <c r="BI795" s="134"/>
      <c r="BJ795" s="134"/>
    </row>
    <row r="796" spans="1:62" s="126" customFormat="1" ht="15.75" thickBot="1" x14ac:dyDescent="0.3">
      <c r="A796" s="141" t="s">
        <v>943</v>
      </c>
      <c r="B796" s="4" t="s">
        <v>1091</v>
      </c>
      <c r="C796" s="4" t="s">
        <v>1092</v>
      </c>
      <c r="D796" s="4" t="s">
        <v>1079</v>
      </c>
      <c r="E796" s="4" t="s">
        <v>1080</v>
      </c>
      <c r="F796" s="4" t="s">
        <v>152</v>
      </c>
      <c r="G796" s="4" t="s">
        <v>153</v>
      </c>
      <c r="H796" s="4" t="s">
        <v>1081</v>
      </c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8">
        <v>45</v>
      </c>
      <c r="U796" s="139">
        <f t="shared" si="60"/>
        <v>45</v>
      </c>
      <c r="V796" s="38"/>
      <c r="W796" s="127" t="str">
        <f t="shared" si="61"/>
        <v>410501596921</v>
      </c>
      <c r="X796" s="132">
        <f>VLOOKUP(W796,Factors!$F$4:$H$6200,3,FALSE)</f>
        <v>0.10960000000000003</v>
      </c>
      <c r="Y796" s="127" t="str">
        <f>VLOOKUP(W796,Factors!$F$4:$H$6200,2,FALSE)</f>
        <v>3-factor</v>
      </c>
      <c r="Z796" s="129">
        <f t="shared" si="62"/>
        <v>4.9320000000000013</v>
      </c>
      <c r="AA796" s="129">
        <f t="shared" si="63"/>
        <v>40.067999999999998</v>
      </c>
      <c r="AB796" s="129">
        <f t="shared" si="64"/>
        <v>45</v>
      </c>
      <c r="AC796" s="134"/>
      <c r="AD796" s="134"/>
      <c r="AE796" s="134"/>
      <c r="AF796" s="134"/>
      <c r="AG796" s="134"/>
      <c r="AH796" s="134"/>
      <c r="AI796" s="134"/>
      <c r="AJ796" s="134"/>
      <c r="AK796" s="134"/>
      <c r="AL796" s="134"/>
      <c r="AM796" s="134"/>
      <c r="AN796" s="134"/>
      <c r="AO796" s="134"/>
      <c r="AP796" s="134"/>
      <c r="AQ796" s="134"/>
      <c r="AR796" s="134"/>
      <c r="AS796" s="134"/>
      <c r="AT796" s="134"/>
      <c r="AU796" s="134"/>
      <c r="AV796" s="134"/>
      <c r="AW796" s="134"/>
      <c r="AX796" s="134"/>
      <c r="AY796" s="134"/>
      <c r="AZ796" s="134"/>
      <c r="BA796" s="134"/>
      <c r="BB796" s="134"/>
      <c r="BC796" s="134"/>
      <c r="BD796" s="134"/>
      <c r="BE796" s="134"/>
      <c r="BF796" s="134"/>
      <c r="BG796" s="134"/>
      <c r="BH796" s="134"/>
      <c r="BI796" s="134"/>
      <c r="BJ796" s="134"/>
    </row>
    <row r="797" spans="1:62" s="126" customFormat="1" ht="15.75" thickBot="1" x14ac:dyDescent="0.3">
      <c r="A797" s="141" t="s">
        <v>943</v>
      </c>
      <c r="B797" s="4" t="s">
        <v>1091</v>
      </c>
      <c r="C797" s="4" t="s">
        <v>1092</v>
      </c>
      <c r="D797" s="4" t="s">
        <v>989</v>
      </c>
      <c r="E797" s="4" t="s">
        <v>990</v>
      </c>
      <c r="F797" s="4" t="s">
        <v>38</v>
      </c>
      <c r="G797" s="4" t="s">
        <v>39</v>
      </c>
      <c r="H797" s="4" t="s">
        <v>991</v>
      </c>
      <c r="I797" s="11"/>
      <c r="J797" s="11"/>
      <c r="K797" s="11"/>
      <c r="L797" s="11"/>
      <c r="M797" s="11"/>
      <c r="N797" s="10">
        <v>16030</v>
      </c>
      <c r="O797" s="10">
        <v>21938</v>
      </c>
      <c r="P797" s="10">
        <v>10335</v>
      </c>
      <c r="Q797" s="10">
        <v>7470</v>
      </c>
      <c r="R797" s="10">
        <v>18850</v>
      </c>
      <c r="S797" s="10">
        <v>11670</v>
      </c>
      <c r="T797" s="10">
        <v>14610</v>
      </c>
      <c r="U797" s="139">
        <f t="shared" si="60"/>
        <v>100903</v>
      </c>
      <c r="V797" s="38"/>
      <c r="W797" s="127" t="str">
        <f t="shared" si="61"/>
        <v>410504705921</v>
      </c>
      <c r="X797" s="132">
        <f>VLOOKUP(W797,Factors!$F$4:$H$6200,3,FALSE)</f>
        <v>0.10960000000000003</v>
      </c>
      <c r="Y797" s="127" t="str">
        <f>VLOOKUP(W797,Factors!$F$4:$H$6200,2,FALSE)</f>
        <v>3-factor</v>
      </c>
      <c r="Z797" s="129">
        <f t="shared" si="62"/>
        <v>11058.968800000002</v>
      </c>
      <c r="AA797" s="129">
        <f t="shared" si="63"/>
        <v>89844.031199999998</v>
      </c>
      <c r="AB797" s="129">
        <f t="shared" si="64"/>
        <v>100903</v>
      </c>
      <c r="AC797" s="134"/>
      <c r="AD797" s="134"/>
      <c r="AE797" s="134"/>
      <c r="AF797" s="134"/>
      <c r="AG797" s="134"/>
      <c r="AH797" s="134"/>
      <c r="AI797" s="134"/>
      <c r="AJ797" s="134"/>
      <c r="AK797" s="134"/>
      <c r="AL797" s="134"/>
      <c r="AM797" s="134"/>
      <c r="AN797" s="134"/>
      <c r="AO797" s="134"/>
      <c r="AP797" s="134"/>
      <c r="AQ797" s="134"/>
      <c r="AR797" s="134"/>
      <c r="AS797" s="134"/>
      <c r="AT797" s="134"/>
      <c r="AU797" s="134"/>
      <c r="AV797" s="134"/>
      <c r="AW797" s="134"/>
      <c r="AX797" s="134"/>
      <c r="AY797" s="134"/>
      <c r="AZ797" s="134"/>
      <c r="BA797" s="134"/>
      <c r="BB797" s="134"/>
      <c r="BC797" s="134"/>
      <c r="BD797" s="134"/>
      <c r="BE797" s="134"/>
      <c r="BF797" s="134"/>
      <c r="BG797" s="134"/>
      <c r="BH797" s="134"/>
      <c r="BI797" s="134"/>
      <c r="BJ797" s="134"/>
    </row>
    <row r="798" spans="1:62" s="126" customFormat="1" ht="15.75" thickBot="1" x14ac:dyDescent="0.3">
      <c r="A798" s="141" t="s">
        <v>943</v>
      </c>
      <c r="B798" s="4" t="s">
        <v>1091</v>
      </c>
      <c r="C798" s="4" t="s">
        <v>1092</v>
      </c>
      <c r="D798" s="4" t="s">
        <v>989</v>
      </c>
      <c r="E798" s="4" t="s">
        <v>990</v>
      </c>
      <c r="F798" s="4" t="s">
        <v>146</v>
      </c>
      <c r="G798" s="4" t="s">
        <v>147</v>
      </c>
      <c r="H798" s="4" t="s">
        <v>991</v>
      </c>
      <c r="I798" s="7"/>
      <c r="J798" s="7"/>
      <c r="K798" s="7"/>
      <c r="L798" s="7"/>
      <c r="M798" s="7"/>
      <c r="N798" s="7"/>
      <c r="O798" s="7"/>
      <c r="P798" s="7"/>
      <c r="Q798" s="7"/>
      <c r="R798" s="8">
        <v>145.53</v>
      </c>
      <c r="S798" s="7"/>
      <c r="T798" s="7"/>
      <c r="U798" s="139">
        <f t="shared" si="60"/>
        <v>145.53</v>
      </c>
      <c r="V798" s="38"/>
      <c r="W798" s="127" t="str">
        <f t="shared" si="61"/>
        <v>410504705921</v>
      </c>
      <c r="X798" s="132">
        <f>VLOOKUP(W798,Factors!$F$4:$H$6200,3,FALSE)</f>
        <v>0.10960000000000003</v>
      </c>
      <c r="Y798" s="127" t="str">
        <f>VLOOKUP(W798,Factors!$F$4:$H$6200,2,FALSE)</f>
        <v>3-factor</v>
      </c>
      <c r="Z798" s="129">
        <f t="shared" si="62"/>
        <v>15.950088000000004</v>
      </c>
      <c r="AA798" s="129">
        <f t="shared" si="63"/>
        <v>129.57991200000001</v>
      </c>
      <c r="AB798" s="129">
        <f t="shared" si="64"/>
        <v>145.53</v>
      </c>
      <c r="AC798" s="134"/>
      <c r="AD798" s="134"/>
      <c r="AE798" s="134"/>
      <c r="AF798" s="134"/>
      <c r="AG798" s="134"/>
      <c r="AH798" s="134"/>
      <c r="AI798" s="134"/>
      <c r="AJ798" s="134"/>
      <c r="AK798" s="134"/>
      <c r="AL798" s="134"/>
      <c r="AM798" s="134"/>
      <c r="AN798" s="134"/>
      <c r="AO798" s="134"/>
      <c r="AP798" s="134"/>
      <c r="AQ798" s="134"/>
      <c r="AR798" s="134"/>
      <c r="AS798" s="134"/>
      <c r="AT798" s="134"/>
      <c r="AU798" s="134"/>
      <c r="AV798" s="134"/>
      <c r="AW798" s="134"/>
      <c r="AX798" s="134"/>
      <c r="AY798" s="134"/>
      <c r="AZ798" s="134"/>
      <c r="BA798" s="134"/>
      <c r="BB798" s="134"/>
      <c r="BC798" s="134"/>
      <c r="BD798" s="134"/>
      <c r="BE798" s="134"/>
      <c r="BF798" s="134"/>
      <c r="BG798" s="134"/>
      <c r="BH798" s="134"/>
      <c r="BI798" s="134"/>
      <c r="BJ798" s="134"/>
    </row>
    <row r="799" spans="1:62" s="126" customFormat="1" ht="15.75" thickBot="1" x14ac:dyDescent="0.3">
      <c r="A799" s="141" t="s">
        <v>943</v>
      </c>
      <c r="B799" s="4" t="s">
        <v>1091</v>
      </c>
      <c r="C799" s="4" t="s">
        <v>1092</v>
      </c>
      <c r="D799" s="4" t="s">
        <v>1085</v>
      </c>
      <c r="E799" s="4" t="s">
        <v>1086</v>
      </c>
      <c r="F799" s="4" t="s">
        <v>38</v>
      </c>
      <c r="G799" s="4" t="s">
        <v>39</v>
      </c>
      <c r="H799" s="4" t="s">
        <v>1087</v>
      </c>
      <c r="I799" s="11"/>
      <c r="J799" s="11"/>
      <c r="K799" s="11"/>
      <c r="L799" s="11"/>
      <c r="M799" s="11"/>
      <c r="N799" s="11"/>
      <c r="O799" s="10">
        <v>700</v>
      </c>
      <c r="P799" s="10">
        <v>700</v>
      </c>
      <c r="Q799" s="11"/>
      <c r="R799" s="10">
        <v>2100</v>
      </c>
      <c r="S799" s="10">
        <v>500</v>
      </c>
      <c r="T799" s="11"/>
      <c r="U799" s="139">
        <f t="shared" si="60"/>
        <v>4000</v>
      </c>
      <c r="V799" s="38"/>
      <c r="W799" s="127" t="str">
        <f t="shared" si="61"/>
        <v>410504750921</v>
      </c>
      <c r="X799" s="132">
        <f>VLOOKUP(W799,Factors!$F$4:$H$6200,3,FALSE)</f>
        <v>0.10960000000000003</v>
      </c>
      <c r="Y799" s="127" t="str">
        <f>VLOOKUP(W799,Factors!$F$4:$H$6200,2,FALSE)</f>
        <v>3-factor</v>
      </c>
      <c r="Z799" s="129">
        <f t="shared" si="62"/>
        <v>438.40000000000015</v>
      </c>
      <c r="AA799" s="129">
        <f t="shared" si="63"/>
        <v>3561.6</v>
      </c>
      <c r="AB799" s="129">
        <f t="shared" si="64"/>
        <v>4000</v>
      </c>
      <c r="AC799" s="134"/>
      <c r="AD799" s="134"/>
      <c r="AE799" s="134"/>
      <c r="AF799" s="134"/>
      <c r="AG799" s="134"/>
      <c r="AH799" s="134"/>
      <c r="AI799" s="134"/>
      <c r="AJ799" s="134"/>
      <c r="AK799" s="134"/>
      <c r="AL799" s="134"/>
      <c r="AM799" s="134"/>
      <c r="AN799" s="134"/>
      <c r="AO799" s="134"/>
      <c r="AP799" s="134"/>
      <c r="AQ799" s="134"/>
      <c r="AR799" s="134"/>
      <c r="AS799" s="134"/>
      <c r="AT799" s="134"/>
      <c r="AU799" s="134"/>
      <c r="AV799" s="134"/>
      <c r="AW799" s="134"/>
      <c r="AX799" s="134"/>
      <c r="AY799" s="134"/>
      <c r="AZ799" s="134"/>
      <c r="BA799" s="134"/>
      <c r="BB799" s="134"/>
      <c r="BC799" s="134"/>
      <c r="BD799" s="134"/>
      <c r="BE799" s="134"/>
      <c r="BF799" s="134"/>
      <c r="BG799" s="134"/>
      <c r="BH799" s="134"/>
      <c r="BI799" s="134"/>
      <c r="BJ799" s="134"/>
    </row>
    <row r="800" spans="1:62" s="126" customFormat="1" ht="15.75" thickBot="1" x14ac:dyDescent="0.3">
      <c r="A800" s="141" t="s">
        <v>943</v>
      </c>
      <c r="B800" s="4" t="s">
        <v>1091</v>
      </c>
      <c r="C800" s="4" t="s">
        <v>1092</v>
      </c>
      <c r="D800" s="4" t="s">
        <v>1085</v>
      </c>
      <c r="E800" s="4" t="s">
        <v>1086</v>
      </c>
      <c r="F800" s="4" t="s">
        <v>98</v>
      </c>
      <c r="G800" s="4" t="s">
        <v>99</v>
      </c>
      <c r="H800" s="4" t="s">
        <v>1087</v>
      </c>
      <c r="I800" s="7"/>
      <c r="J800" s="7"/>
      <c r="K800" s="7"/>
      <c r="L800" s="7"/>
      <c r="M800" s="7"/>
      <c r="N800" s="7"/>
      <c r="O800" s="7"/>
      <c r="P800" s="7"/>
      <c r="Q800" s="7"/>
      <c r="R800" s="8">
        <v>500</v>
      </c>
      <c r="S800" s="8">
        <v>-500</v>
      </c>
      <c r="T800" s="7"/>
      <c r="U800" s="139">
        <f t="shared" si="60"/>
        <v>0</v>
      </c>
      <c r="V800" s="38"/>
      <c r="W800" s="127" t="str">
        <f t="shared" si="61"/>
        <v>410504750921</v>
      </c>
      <c r="X800" s="132">
        <f>VLOOKUP(W800,Factors!$F$4:$H$6200,3,FALSE)</f>
        <v>0.10960000000000003</v>
      </c>
      <c r="Y800" s="127" t="str">
        <f>VLOOKUP(W800,Factors!$F$4:$H$6200,2,FALSE)</f>
        <v>3-factor</v>
      </c>
      <c r="Z800" s="129">
        <f t="shared" si="62"/>
        <v>0</v>
      </c>
      <c r="AA800" s="129">
        <f t="shared" si="63"/>
        <v>0</v>
      </c>
      <c r="AB800" s="129">
        <f t="shared" si="64"/>
        <v>0</v>
      </c>
      <c r="AC800" s="134"/>
      <c r="AD800" s="134"/>
      <c r="AE800" s="134"/>
      <c r="AF800" s="134"/>
      <c r="AG800" s="134"/>
      <c r="AH800" s="134"/>
      <c r="AI800" s="134"/>
      <c r="AJ800" s="134"/>
      <c r="AK800" s="134"/>
      <c r="AL800" s="134"/>
      <c r="AM800" s="134"/>
      <c r="AN800" s="134"/>
      <c r="AO800" s="134"/>
      <c r="AP800" s="134"/>
      <c r="AQ800" s="134"/>
      <c r="AR800" s="134"/>
      <c r="AS800" s="134"/>
      <c r="AT800" s="134"/>
      <c r="AU800" s="134"/>
      <c r="AV800" s="134"/>
      <c r="AW800" s="134"/>
      <c r="AX800" s="134"/>
      <c r="AY800" s="134"/>
      <c r="AZ800" s="134"/>
      <c r="BA800" s="134"/>
      <c r="BB800" s="134"/>
      <c r="BC800" s="134"/>
      <c r="BD800" s="134"/>
      <c r="BE800" s="134"/>
      <c r="BF800" s="134"/>
      <c r="BG800" s="134"/>
      <c r="BH800" s="134"/>
      <c r="BI800" s="134"/>
      <c r="BJ800" s="134"/>
    </row>
    <row r="801" spans="1:62" s="126" customFormat="1" ht="15.75" thickBot="1" x14ac:dyDescent="0.3">
      <c r="A801" s="141" t="s">
        <v>943</v>
      </c>
      <c r="B801" s="4" t="s">
        <v>1091</v>
      </c>
      <c r="C801" s="4" t="s">
        <v>1092</v>
      </c>
      <c r="D801" s="4" t="s">
        <v>1074</v>
      </c>
      <c r="E801" s="4" t="s">
        <v>1075</v>
      </c>
      <c r="F801" s="4" t="s">
        <v>110</v>
      </c>
      <c r="G801" s="4" t="s">
        <v>111</v>
      </c>
      <c r="H801" s="4" t="s">
        <v>1076</v>
      </c>
      <c r="I801" s="7"/>
      <c r="J801" s="7"/>
      <c r="K801" s="7"/>
      <c r="L801" s="7"/>
      <c r="M801" s="7"/>
      <c r="N801" s="7"/>
      <c r="O801" s="7"/>
      <c r="P801" s="8">
        <v>1606.42</v>
      </c>
      <c r="Q801" s="7"/>
      <c r="R801" s="7"/>
      <c r="S801" s="7"/>
      <c r="T801" s="7"/>
      <c r="U801" s="139">
        <f t="shared" si="60"/>
        <v>1606.42</v>
      </c>
      <c r="V801" s="38"/>
      <c r="W801" s="127" t="str">
        <f t="shared" si="61"/>
        <v>410504760921</v>
      </c>
      <c r="X801" s="132">
        <f>VLOOKUP(W801,Factors!$F$4:$H$6200,3,FALSE)</f>
        <v>0.10960000000000003</v>
      </c>
      <c r="Y801" s="127" t="str">
        <f>VLOOKUP(W801,Factors!$F$4:$H$6200,2,FALSE)</f>
        <v>3-factor</v>
      </c>
      <c r="Z801" s="129">
        <f t="shared" si="62"/>
        <v>176.06363200000007</v>
      </c>
      <c r="AA801" s="129">
        <f t="shared" si="63"/>
        <v>1430.356368</v>
      </c>
      <c r="AB801" s="129">
        <f t="shared" si="64"/>
        <v>1606.42</v>
      </c>
      <c r="AC801" s="134"/>
      <c r="AD801" s="134"/>
      <c r="AE801" s="134"/>
      <c r="AF801" s="134"/>
      <c r="AG801" s="134"/>
      <c r="AH801" s="134"/>
      <c r="AI801" s="134"/>
      <c r="AJ801" s="134"/>
      <c r="AK801" s="134"/>
      <c r="AL801" s="134"/>
      <c r="AM801" s="134"/>
      <c r="AN801" s="134"/>
      <c r="AO801" s="134"/>
      <c r="AP801" s="134"/>
      <c r="AQ801" s="134"/>
      <c r="AR801" s="134"/>
      <c r="AS801" s="134"/>
      <c r="AT801" s="134"/>
      <c r="AU801" s="134"/>
      <c r="AV801" s="134"/>
      <c r="AW801" s="134"/>
      <c r="AX801" s="134"/>
      <c r="AY801" s="134"/>
      <c r="AZ801" s="134"/>
      <c r="BA801" s="134"/>
      <c r="BB801" s="134"/>
      <c r="BC801" s="134"/>
      <c r="BD801" s="134"/>
      <c r="BE801" s="134"/>
      <c r="BF801" s="134"/>
      <c r="BG801" s="134"/>
      <c r="BH801" s="134"/>
      <c r="BI801" s="134"/>
      <c r="BJ801" s="134"/>
    </row>
    <row r="802" spans="1:62" s="126" customFormat="1" ht="15.75" thickBot="1" x14ac:dyDescent="0.3">
      <c r="A802" s="141" t="s">
        <v>943</v>
      </c>
      <c r="B802" s="4" t="s">
        <v>1091</v>
      </c>
      <c r="C802" s="4" t="s">
        <v>1092</v>
      </c>
      <c r="D802" s="4" t="s">
        <v>1074</v>
      </c>
      <c r="E802" s="4" t="s">
        <v>1075</v>
      </c>
      <c r="F802" s="4" t="s">
        <v>112</v>
      </c>
      <c r="G802" s="4" t="s">
        <v>113</v>
      </c>
      <c r="H802" s="4" t="s">
        <v>1076</v>
      </c>
      <c r="I802" s="10">
        <v>1624.5</v>
      </c>
      <c r="J802" s="10">
        <v>1624.51</v>
      </c>
      <c r="K802" s="10">
        <v>1624.5</v>
      </c>
      <c r="L802" s="10">
        <v>1624.5</v>
      </c>
      <c r="M802" s="10">
        <v>1624.51</v>
      </c>
      <c r="N802" s="10">
        <v>1673.26</v>
      </c>
      <c r="O802" s="10">
        <v>1673.26</v>
      </c>
      <c r="P802" s="10">
        <v>1673.26</v>
      </c>
      <c r="Q802" s="10">
        <v>1673.27</v>
      </c>
      <c r="R802" s="10">
        <v>1673.27</v>
      </c>
      <c r="S802" s="10">
        <v>1673.26</v>
      </c>
      <c r="T802" s="10">
        <v>1673.28</v>
      </c>
      <c r="U802" s="139">
        <f t="shared" si="60"/>
        <v>19835.379999999997</v>
      </c>
      <c r="V802" s="38"/>
      <c r="W802" s="127" t="str">
        <f t="shared" si="61"/>
        <v>410504760921</v>
      </c>
      <c r="X802" s="132">
        <f>VLOOKUP(W802,Factors!$F$4:$H$6200,3,FALSE)</f>
        <v>0.10960000000000003</v>
      </c>
      <c r="Y802" s="127" t="str">
        <f>VLOOKUP(W802,Factors!$F$4:$H$6200,2,FALSE)</f>
        <v>3-factor</v>
      </c>
      <c r="Z802" s="129">
        <f t="shared" si="62"/>
        <v>2173.9576480000005</v>
      </c>
      <c r="AA802" s="129">
        <f t="shared" si="63"/>
        <v>17661.422351999998</v>
      </c>
      <c r="AB802" s="129">
        <f t="shared" si="64"/>
        <v>19835.379999999997</v>
      </c>
      <c r="AC802" s="134"/>
      <c r="AD802" s="134"/>
      <c r="AE802" s="134"/>
      <c r="AF802" s="134"/>
      <c r="AG802" s="134"/>
      <c r="AH802" s="134"/>
      <c r="AI802" s="134"/>
      <c r="AJ802" s="134"/>
      <c r="AK802" s="134"/>
      <c r="AL802" s="134"/>
      <c r="AM802" s="134"/>
      <c r="AN802" s="134"/>
      <c r="AO802" s="134"/>
      <c r="AP802" s="134"/>
      <c r="AQ802" s="134"/>
      <c r="AR802" s="134"/>
      <c r="AS802" s="134"/>
      <c r="AT802" s="134"/>
      <c r="AU802" s="134"/>
      <c r="AV802" s="134"/>
      <c r="AW802" s="134"/>
      <c r="AX802" s="134"/>
      <c r="AY802" s="134"/>
      <c r="AZ802" s="134"/>
      <c r="BA802" s="134"/>
      <c r="BB802" s="134"/>
      <c r="BC802" s="134"/>
      <c r="BD802" s="134"/>
      <c r="BE802" s="134"/>
      <c r="BF802" s="134"/>
      <c r="BG802" s="134"/>
      <c r="BH802" s="134"/>
      <c r="BI802" s="134"/>
      <c r="BJ802" s="134"/>
    </row>
    <row r="803" spans="1:62" s="126" customFormat="1" ht="15.75" thickBot="1" x14ac:dyDescent="0.3">
      <c r="A803" s="141" t="s">
        <v>943</v>
      </c>
      <c r="B803" s="4" t="s">
        <v>1091</v>
      </c>
      <c r="C803" s="4" t="s">
        <v>1092</v>
      </c>
      <c r="D803" s="4" t="s">
        <v>1074</v>
      </c>
      <c r="E803" s="4" t="s">
        <v>1075</v>
      </c>
      <c r="F803" s="4" t="s">
        <v>94</v>
      </c>
      <c r="G803" s="4" t="s">
        <v>95</v>
      </c>
      <c r="H803" s="4" t="s">
        <v>1076</v>
      </c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0">
        <v>24.94</v>
      </c>
      <c r="T803" s="11"/>
      <c r="U803" s="139">
        <f t="shared" si="60"/>
        <v>24.94</v>
      </c>
      <c r="V803" s="38"/>
      <c r="W803" s="127" t="str">
        <f t="shared" si="61"/>
        <v>410504760921</v>
      </c>
      <c r="X803" s="132">
        <f>VLOOKUP(W803,Factors!$F$4:$H$6200,3,FALSE)</f>
        <v>0.10960000000000003</v>
      </c>
      <c r="Y803" s="127" t="str">
        <f>VLOOKUP(W803,Factors!$F$4:$H$6200,2,FALSE)</f>
        <v>3-factor</v>
      </c>
      <c r="Z803" s="129">
        <f t="shared" si="62"/>
        <v>2.7334240000000007</v>
      </c>
      <c r="AA803" s="129">
        <f t="shared" si="63"/>
        <v>22.206576000000002</v>
      </c>
      <c r="AB803" s="129">
        <f t="shared" si="64"/>
        <v>24.94</v>
      </c>
      <c r="AC803" s="134"/>
      <c r="AD803" s="134"/>
      <c r="AE803" s="134"/>
      <c r="AF803" s="134"/>
      <c r="AG803" s="134"/>
      <c r="AH803" s="134"/>
      <c r="AI803" s="134"/>
      <c r="AJ803" s="134"/>
      <c r="AK803" s="134"/>
      <c r="AL803" s="134"/>
      <c r="AM803" s="134"/>
      <c r="AN803" s="134"/>
      <c r="AO803" s="134"/>
      <c r="AP803" s="134"/>
      <c r="AQ803" s="134"/>
      <c r="AR803" s="134"/>
      <c r="AS803" s="134"/>
      <c r="AT803" s="134"/>
      <c r="AU803" s="134"/>
      <c r="AV803" s="134"/>
      <c r="AW803" s="134"/>
      <c r="AX803" s="134"/>
      <c r="AY803" s="134"/>
      <c r="AZ803" s="134"/>
      <c r="BA803" s="134"/>
      <c r="BB803" s="134"/>
      <c r="BC803" s="134"/>
      <c r="BD803" s="134"/>
      <c r="BE803" s="134"/>
      <c r="BF803" s="134"/>
      <c r="BG803" s="134"/>
      <c r="BH803" s="134"/>
      <c r="BI803" s="134"/>
      <c r="BJ803" s="134"/>
    </row>
    <row r="804" spans="1:62" s="126" customFormat="1" ht="15.75" thickBot="1" x14ac:dyDescent="0.3">
      <c r="A804" s="141" t="s">
        <v>943</v>
      </c>
      <c r="B804" s="4" t="s">
        <v>1091</v>
      </c>
      <c r="C804" s="4" t="s">
        <v>1092</v>
      </c>
      <c r="D804" s="4" t="s">
        <v>1074</v>
      </c>
      <c r="E804" s="4" t="s">
        <v>1075</v>
      </c>
      <c r="F804" s="4" t="s">
        <v>38</v>
      </c>
      <c r="G804" s="4" t="s">
        <v>39</v>
      </c>
      <c r="H804" s="4" t="s">
        <v>1076</v>
      </c>
      <c r="I804" s="8">
        <v>50000</v>
      </c>
      <c r="J804" s="13">
        <v>0</v>
      </c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139">
        <f t="shared" si="60"/>
        <v>50000</v>
      </c>
      <c r="V804" s="38"/>
      <c r="W804" s="127" t="str">
        <f t="shared" si="61"/>
        <v>410504760921</v>
      </c>
      <c r="X804" s="132">
        <f>VLOOKUP(W804,Factors!$F$4:$H$6200,3,FALSE)</f>
        <v>0.10960000000000003</v>
      </c>
      <c r="Y804" s="127" t="str">
        <f>VLOOKUP(W804,Factors!$F$4:$H$6200,2,FALSE)</f>
        <v>3-factor</v>
      </c>
      <c r="Z804" s="129">
        <f t="shared" si="62"/>
        <v>5480.0000000000018</v>
      </c>
      <c r="AA804" s="129">
        <f t="shared" si="63"/>
        <v>44520</v>
      </c>
      <c r="AB804" s="129">
        <f t="shared" si="64"/>
        <v>50000</v>
      </c>
      <c r="AC804" s="134"/>
      <c r="AD804" s="134"/>
      <c r="AE804" s="134"/>
      <c r="AF804" s="134"/>
      <c r="AG804" s="134"/>
      <c r="AH804" s="134"/>
      <c r="AI804" s="134"/>
      <c r="AJ804" s="134"/>
      <c r="AK804" s="134"/>
      <c r="AL804" s="134"/>
      <c r="AM804" s="134"/>
      <c r="AN804" s="134"/>
      <c r="AO804" s="134"/>
      <c r="AP804" s="134"/>
      <c r="AQ804" s="134"/>
      <c r="AR804" s="134"/>
      <c r="AS804" s="134"/>
      <c r="AT804" s="134"/>
      <c r="AU804" s="134"/>
      <c r="AV804" s="134"/>
      <c r="AW804" s="134"/>
      <c r="AX804" s="134"/>
      <c r="AY804" s="134"/>
      <c r="AZ804" s="134"/>
      <c r="BA804" s="134"/>
      <c r="BB804" s="134"/>
      <c r="BC804" s="134"/>
      <c r="BD804" s="134"/>
      <c r="BE804" s="134"/>
      <c r="BF804" s="134"/>
      <c r="BG804" s="134"/>
      <c r="BH804" s="134"/>
      <c r="BI804" s="134"/>
      <c r="BJ804" s="134"/>
    </row>
    <row r="805" spans="1:62" s="126" customFormat="1" ht="15.75" thickBot="1" x14ac:dyDescent="0.3">
      <c r="A805" s="141" t="s">
        <v>943</v>
      </c>
      <c r="B805" s="4" t="s">
        <v>1091</v>
      </c>
      <c r="C805" s="4" t="s">
        <v>1092</v>
      </c>
      <c r="D805" s="4" t="s">
        <v>1074</v>
      </c>
      <c r="E805" s="4" t="s">
        <v>1075</v>
      </c>
      <c r="F805" s="4" t="s">
        <v>98</v>
      </c>
      <c r="G805" s="4" t="s">
        <v>99</v>
      </c>
      <c r="H805" s="4" t="s">
        <v>1076</v>
      </c>
      <c r="I805" s="11"/>
      <c r="J805" s="11"/>
      <c r="K805" s="11"/>
      <c r="L805" s="11"/>
      <c r="M805" s="11"/>
      <c r="N805" s="11"/>
      <c r="O805" s="11"/>
      <c r="P805" s="11"/>
      <c r="Q805" s="11"/>
      <c r="R805" s="10">
        <v>17.64</v>
      </c>
      <c r="S805" s="10">
        <v>-4.6500000000000004</v>
      </c>
      <c r="T805" s="14">
        <v>0</v>
      </c>
      <c r="U805" s="139">
        <f t="shared" si="60"/>
        <v>12.99</v>
      </c>
      <c r="V805" s="38"/>
      <c r="W805" s="127" t="str">
        <f t="shared" si="61"/>
        <v>410504760921</v>
      </c>
      <c r="X805" s="132">
        <f>VLOOKUP(W805,Factors!$F$4:$H$6200,3,FALSE)</f>
        <v>0.10960000000000003</v>
      </c>
      <c r="Y805" s="127" t="str">
        <f>VLOOKUP(W805,Factors!$F$4:$H$6200,2,FALSE)</f>
        <v>3-factor</v>
      </c>
      <c r="Z805" s="129">
        <f t="shared" si="62"/>
        <v>1.4237040000000005</v>
      </c>
      <c r="AA805" s="129">
        <f t="shared" si="63"/>
        <v>11.566295999999999</v>
      </c>
      <c r="AB805" s="129">
        <f t="shared" si="64"/>
        <v>12.99</v>
      </c>
      <c r="AC805" s="134"/>
      <c r="AD805" s="134"/>
      <c r="AE805" s="134"/>
      <c r="AF805" s="134"/>
      <c r="AG805" s="134"/>
      <c r="AH805" s="134"/>
      <c r="AI805" s="134"/>
      <c r="AJ805" s="134"/>
      <c r="AK805" s="134"/>
      <c r="AL805" s="134"/>
      <c r="AM805" s="134"/>
      <c r="AN805" s="134"/>
      <c r="AO805" s="134"/>
      <c r="AP805" s="134"/>
      <c r="AQ805" s="134"/>
      <c r="AR805" s="134"/>
      <c r="AS805" s="134"/>
      <c r="AT805" s="134"/>
      <c r="AU805" s="134"/>
      <c r="AV805" s="134"/>
      <c r="AW805" s="134"/>
      <c r="AX805" s="134"/>
      <c r="AY805" s="134"/>
      <c r="AZ805" s="134"/>
      <c r="BA805" s="134"/>
      <c r="BB805" s="134"/>
      <c r="BC805" s="134"/>
      <c r="BD805" s="134"/>
      <c r="BE805" s="134"/>
      <c r="BF805" s="134"/>
      <c r="BG805" s="134"/>
      <c r="BH805" s="134"/>
      <c r="BI805" s="134"/>
      <c r="BJ805" s="134"/>
    </row>
    <row r="806" spans="1:62" s="126" customFormat="1" ht="15.75" thickBot="1" x14ac:dyDescent="0.3">
      <c r="A806" s="141" t="s">
        <v>943</v>
      </c>
      <c r="B806" s="4" t="s">
        <v>1091</v>
      </c>
      <c r="C806" s="4" t="s">
        <v>1092</v>
      </c>
      <c r="D806" s="4" t="s">
        <v>1074</v>
      </c>
      <c r="E806" s="4" t="s">
        <v>1075</v>
      </c>
      <c r="F806" s="4" t="s">
        <v>152</v>
      </c>
      <c r="G806" s="4" t="s">
        <v>153</v>
      </c>
      <c r="H806" s="4" t="s">
        <v>1076</v>
      </c>
      <c r="I806" s="7"/>
      <c r="J806" s="8">
        <v>18000</v>
      </c>
      <c r="K806" s="13">
        <v>0</v>
      </c>
      <c r="L806" s="7"/>
      <c r="M806" s="7"/>
      <c r="N806" s="7"/>
      <c r="O806" s="7"/>
      <c r="P806" s="7"/>
      <c r="Q806" s="7"/>
      <c r="R806" s="7"/>
      <c r="S806" s="7"/>
      <c r="T806" s="7"/>
      <c r="U806" s="139">
        <f t="shared" si="60"/>
        <v>18000</v>
      </c>
      <c r="V806" s="38"/>
      <c r="W806" s="127" t="str">
        <f t="shared" si="61"/>
        <v>410504760921</v>
      </c>
      <c r="X806" s="132">
        <f>VLOOKUP(W806,Factors!$F$4:$H$6200,3,FALSE)</f>
        <v>0.10960000000000003</v>
      </c>
      <c r="Y806" s="127" t="str">
        <f>VLOOKUP(W806,Factors!$F$4:$H$6200,2,FALSE)</f>
        <v>3-factor</v>
      </c>
      <c r="Z806" s="129">
        <f t="shared" si="62"/>
        <v>1972.8000000000006</v>
      </c>
      <c r="AA806" s="129">
        <f t="shared" si="63"/>
        <v>16027.199999999999</v>
      </c>
      <c r="AB806" s="129">
        <f t="shared" si="64"/>
        <v>18000</v>
      </c>
      <c r="AC806" s="134"/>
      <c r="AD806" s="134"/>
      <c r="AE806" s="134"/>
      <c r="AF806" s="134"/>
      <c r="AG806" s="134"/>
      <c r="AH806" s="134"/>
      <c r="AI806" s="134"/>
      <c r="AJ806" s="134"/>
      <c r="AK806" s="134"/>
      <c r="AL806" s="134"/>
      <c r="AM806" s="134"/>
      <c r="AN806" s="134"/>
      <c r="AO806" s="134"/>
      <c r="AP806" s="134"/>
      <c r="AQ806" s="134"/>
      <c r="AR806" s="134"/>
      <c r="AS806" s="134"/>
      <c r="AT806" s="134"/>
      <c r="AU806" s="134"/>
      <c r="AV806" s="134"/>
      <c r="AW806" s="134"/>
      <c r="AX806" s="134"/>
      <c r="AY806" s="134"/>
      <c r="AZ806" s="134"/>
      <c r="BA806" s="134"/>
      <c r="BB806" s="134"/>
      <c r="BC806" s="134"/>
      <c r="BD806" s="134"/>
      <c r="BE806" s="134"/>
      <c r="BF806" s="134"/>
      <c r="BG806" s="134"/>
      <c r="BH806" s="134"/>
      <c r="BI806" s="134"/>
      <c r="BJ806" s="134"/>
    </row>
    <row r="807" spans="1:62" s="126" customFormat="1" ht="15.75" thickBot="1" x14ac:dyDescent="0.3">
      <c r="A807" s="141" t="s">
        <v>943</v>
      </c>
      <c r="B807" s="4" t="s">
        <v>1091</v>
      </c>
      <c r="C807" s="4" t="s">
        <v>1092</v>
      </c>
      <c r="D807" s="4" t="s">
        <v>1074</v>
      </c>
      <c r="E807" s="4" t="s">
        <v>1075</v>
      </c>
      <c r="F807" s="4" t="s">
        <v>312</v>
      </c>
      <c r="G807" s="4" t="s">
        <v>313</v>
      </c>
      <c r="H807" s="4" t="s">
        <v>1076</v>
      </c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0">
        <v>87.66</v>
      </c>
      <c r="T807" s="10">
        <v>99.9</v>
      </c>
      <c r="U807" s="139">
        <f t="shared" si="60"/>
        <v>187.56</v>
      </c>
      <c r="V807" s="38"/>
      <c r="W807" s="127" t="str">
        <f t="shared" si="61"/>
        <v>410504760921</v>
      </c>
      <c r="X807" s="132">
        <f>VLOOKUP(W807,Factors!$F$4:$H$6200,3,FALSE)</f>
        <v>0.10960000000000003</v>
      </c>
      <c r="Y807" s="127" t="str">
        <f>VLOOKUP(W807,Factors!$F$4:$H$6200,2,FALSE)</f>
        <v>3-factor</v>
      </c>
      <c r="Z807" s="129">
        <f t="shared" si="62"/>
        <v>20.556576000000007</v>
      </c>
      <c r="AA807" s="129">
        <f t="shared" si="63"/>
        <v>167.003424</v>
      </c>
      <c r="AB807" s="129">
        <f t="shared" si="64"/>
        <v>187.56</v>
      </c>
      <c r="AC807" s="134"/>
      <c r="AD807" s="134"/>
      <c r="AE807" s="134"/>
      <c r="AF807" s="134"/>
      <c r="AG807" s="134"/>
      <c r="AH807" s="134"/>
      <c r="AI807" s="134"/>
      <c r="AJ807" s="134"/>
      <c r="AK807" s="134"/>
      <c r="AL807" s="134"/>
      <c r="AM807" s="134"/>
      <c r="AN807" s="134"/>
      <c r="AO807" s="134"/>
      <c r="AP807" s="134"/>
      <c r="AQ807" s="134"/>
      <c r="AR807" s="134"/>
      <c r="AS807" s="134"/>
      <c r="AT807" s="134"/>
      <c r="AU807" s="134"/>
      <c r="AV807" s="134"/>
      <c r="AW807" s="134"/>
      <c r="AX807" s="134"/>
      <c r="AY807" s="134"/>
      <c r="AZ807" s="134"/>
      <c r="BA807" s="134"/>
      <c r="BB807" s="134"/>
      <c r="BC807" s="134"/>
      <c r="BD807" s="134"/>
      <c r="BE807" s="134"/>
      <c r="BF807" s="134"/>
      <c r="BG807" s="134"/>
      <c r="BH807" s="134"/>
      <c r="BI807" s="134"/>
      <c r="BJ807" s="134"/>
    </row>
    <row r="808" spans="1:62" s="126" customFormat="1" ht="15.75" thickBot="1" x14ac:dyDescent="0.3">
      <c r="A808" s="141" t="s">
        <v>943</v>
      </c>
      <c r="B808" s="4" t="s">
        <v>1091</v>
      </c>
      <c r="C808" s="4" t="s">
        <v>1092</v>
      </c>
      <c r="D808" s="4" t="s">
        <v>1074</v>
      </c>
      <c r="E808" s="4" t="s">
        <v>1075</v>
      </c>
      <c r="F808" s="4" t="s">
        <v>84</v>
      </c>
      <c r="G808" s="4" t="s">
        <v>85</v>
      </c>
      <c r="H808" s="4" t="s">
        <v>1076</v>
      </c>
      <c r="I808" s="7"/>
      <c r="J808" s="8">
        <v>78.81</v>
      </c>
      <c r="K808" s="7"/>
      <c r="L808" s="7"/>
      <c r="M808" s="7"/>
      <c r="N808" s="7"/>
      <c r="O808" s="7"/>
      <c r="P808" s="7"/>
      <c r="Q808" s="7"/>
      <c r="R808" s="7"/>
      <c r="S808" s="8">
        <v>17.64</v>
      </c>
      <c r="T808" s="7"/>
      <c r="U808" s="139">
        <f t="shared" si="60"/>
        <v>96.45</v>
      </c>
      <c r="V808" s="38"/>
      <c r="W808" s="127" t="str">
        <f t="shared" si="61"/>
        <v>410504760921</v>
      </c>
      <c r="X808" s="132">
        <f>VLOOKUP(W808,Factors!$F$4:$H$6200,3,FALSE)</f>
        <v>0.10960000000000003</v>
      </c>
      <c r="Y808" s="127" t="str">
        <f>VLOOKUP(W808,Factors!$F$4:$H$6200,2,FALSE)</f>
        <v>3-factor</v>
      </c>
      <c r="Z808" s="129">
        <f t="shared" si="62"/>
        <v>10.570920000000003</v>
      </c>
      <c r="AA808" s="129">
        <f t="shared" si="63"/>
        <v>85.879080000000002</v>
      </c>
      <c r="AB808" s="129">
        <f t="shared" si="64"/>
        <v>96.45</v>
      </c>
      <c r="AC808" s="134"/>
      <c r="AD808" s="134"/>
      <c r="AE808" s="134"/>
      <c r="AF808" s="134"/>
      <c r="AG808" s="134"/>
      <c r="AH808" s="134"/>
      <c r="AI808" s="134"/>
      <c r="AJ808" s="134"/>
      <c r="AK808" s="134"/>
      <c r="AL808" s="134"/>
      <c r="AM808" s="134"/>
      <c r="AN808" s="134"/>
      <c r="AO808" s="134"/>
      <c r="AP808" s="134"/>
      <c r="AQ808" s="134"/>
      <c r="AR808" s="134"/>
      <c r="AS808" s="134"/>
      <c r="AT808" s="134"/>
      <c r="AU808" s="134"/>
      <c r="AV808" s="134"/>
      <c r="AW808" s="134"/>
      <c r="AX808" s="134"/>
      <c r="AY808" s="134"/>
      <c r="AZ808" s="134"/>
      <c r="BA808" s="134"/>
      <c r="BB808" s="134"/>
      <c r="BC808" s="134"/>
      <c r="BD808" s="134"/>
      <c r="BE808" s="134"/>
      <c r="BF808" s="134"/>
      <c r="BG808" s="134"/>
      <c r="BH808" s="134"/>
      <c r="BI808" s="134"/>
      <c r="BJ808" s="134"/>
    </row>
    <row r="809" spans="1:62" s="126" customFormat="1" ht="15.75" thickBot="1" x14ac:dyDescent="0.3">
      <c r="A809" s="141" t="s">
        <v>943</v>
      </c>
      <c r="B809" s="4" t="s">
        <v>1091</v>
      </c>
      <c r="C809" s="4" t="s">
        <v>1092</v>
      </c>
      <c r="D809" s="4" t="s">
        <v>1074</v>
      </c>
      <c r="E809" s="4" t="s">
        <v>1075</v>
      </c>
      <c r="F809" s="4" t="s">
        <v>162</v>
      </c>
      <c r="G809" s="4" t="s">
        <v>163</v>
      </c>
      <c r="H809" s="4" t="s">
        <v>1076</v>
      </c>
      <c r="I809" s="11"/>
      <c r="J809" s="10">
        <v>850.99</v>
      </c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39">
        <f t="shared" si="60"/>
        <v>850.99</v>
      </c>
      <c r="V809" s="38"/>
      <c r="W809" s="127" t="str">
        <f t="shared" si="61"/>
        <v>410504760921</v>
      </c>
      <c r="X809" s="132">
        <f>VLOOKUP(W809,Factors!$F$4:$H$6200,3,FALSE)</f>
        <v>0.10960000000000003</v>
      </c>
      <c r="Y809" s="127" t="str">
        <f>VLOOKUP(W809,Factors!$F$4:$H$6200,2,FALSE)</f>
        <v>3-factor</v>
      </c>
      <c r="Z809" s="129">
        <f t="shared" si="62"/>
        <v>93.268504000000021</v>
      </c>
      <c r="AA809" s="129">
        <f t="shared" si="63"/>
        <v>757.721496</v>
      </c>
      <c r="AB809" s="129">
        <f t="shared" si="64"/>
        <v>850.99</v>
      </c>
      <c r="AC809" s="134"/>
      <c r="AD809" s="134"/>
      <c r="AE809" s="134"/>
      <c r="AF809" s="134"/>
      <c r="AG809" s="134"/>
      <c r="AH809" s="134"/>
      <c r="AI809" s="134"/>
      <c r="AJ809" s="134"/>
      <c r="AK809" s="134"/>
      <c r="AL809" s="134"/>
      <c r="AM809" s="134"/>
      <c r="AN809" s="134"/>
      <c r="AO809" s="134"/>
      <c r="AP809" s="134"/>
      <c r="AQ809" s="134"/>
      <c r="AR809" s="134"/>
      <c r="AS809" s="134"/>
      <c r="AT809" s="134"/>
      <c r="AU809" s="134"/>
      <c r="AV809" s="134"/>
      <c r="AW809" s="134"/>
      <c r="AX809" s="134"/>
      <c r="AY809" s="134"/>
      <c r="AZ809" s="134"/>
      <c r="BA809" s="134"/>
      <c r="BB809" s="134"/>
      <c r="BC809" s="134"/>
      <c r="BD809" s="134"/>
      <c r="BE809" s="134"/>
      <c r="BF809" s="134"/>
      <c r="BG809" s="134"/>
      <c r="BH809" s="134"/>
      <c r="BI809" s="134"/>
      <c r="BJ809" s="134"/>
    </row>
    <row r="810" spans="1:62" s="126" customFormat="1" ht="15.75" thickBot="1" x14ac:dyDescent="0.3">
      <c r="A810" s="141" t="s">
        <v>943</v>
      </c>
      <c r="B810" s="4" t="s">
        <v>1091</v>
      </c>
      <c r="C810" s="4" t="s">
        <v>1092</v>
      </c>
      <c r="D810" s="4" t="s">
        <v>1074</v>
      </c>
      <c r="E810" s="4" t="s">
        <v>1075</v>
      </c>
      <c r="F810" s="4" t="s">
        <v>164</v>
      </c>
      <c r="G810" s="4" t="s">
        <v>165</v>
      </c>
      <c r="H810" s="4" t="s">
        <v>1076</v>
      </c>
      <c r="I810" s="8">
        <v>354.48</v>
      </c>
      <c r="J810" s="7"/>
      <c r="K810" s="7"/>
      <c r="L810" s="7"/>
      <c r="M810" s="7"/>
      <c r="N810" s="8">
        <v>407.9</v>
      </c>
      <c r="O810" s="7"/>
      <c r="P810" s="7"/>
      <c r="Q810" s="7"/>
      <c r="R810" s="7"/>
      <c r="S810" s="7"/>
      <c r="T810" s="7"/>
      <c r="U810" s="139">
        <f t="shared" si="60"/>
        <v>762.38</v>
      </c>
      <c r="V810" s="38"/>
      <c r="W810" s="127" t="str">
        <f t="shared" si="61"/>
        <v>410504760921</v>
      </c>
      <c r="X810" s="132">
        <f>VLOOKUP(W810,Factors!$F$4:$H$6200,3,FALSE)</f>
        <v>0.10960000000000003</v>
      </c>
      <c r="Y810" s="127" t="str">
        <f>VLOOKUP(W810,Factors!$F$4:$H$6200,2,FALSE)</f>
        <v>3-factor</v>
      </c>
      <c r="Z810" s="129">
        <f t="shared" si="62"/>
        <v>83.556848000000016</v>
      </c>
      <c r="AA810" s="129">
        <f t="shared" si="63"/>
        <v>678.82315199999994</v>
      </c>
      <c r="AB810" s="129">
        <f t="shared" si="64"/>
        <v>762.38</v>
      </c>
      <c r="AC810" s="134"/>
      <c r="AD810" s="134"/>
      <c r="AE810" s="134"/>
      <c r="AF810" s="134"/>
      <c r="AG810" s="134"/>
      <c r="AH810" s="134"/>
      <c r="AI810" s="134"/>
      <c r="AJ810" s="134"/>
      <c r="AK810" s="134"/>
      <c r="AL810" s="134"/>
      <c r="AM810" s="134"/>
      <c r="AN810" s="134"/>
      <c r="AO810" s="134"/>
      <c r="AP810" s="134"/>
      <c r="AQ810" s="134"/>
      <c r="AR810" s="134"/>
      <c r="AS810" s="134"/>
      <c r="AT810" s="134"/>
      <c r="AU810" s="134"/>
      <c r="AV810" s="134"/>
      <c r="AW810" s="134"/>
      <c r="AX810" s="134"/>
      <c r="AY810" s="134"/>
      <c r="AZ810" s="134"/>
      <c r="BA810" s="134"/>
      <c r="BB810" s="134"/>
      <c r="BC810" s="134"/>
      <c r="BD810" s="134"/>
      <c r="BE810" s="134"/>
      <c r="BF810" s="134"/>
      <c r="BG810" s="134"/>
      <c r="BH810" s="134"/>
      <c r="BI810" s="134"/>
      <c r="BJ810" s="134"/>
    </row>
    <row r="811" spans="1:62" s="126" customFormat="1" ht="15.75" thickBot="1" x14ac:dyDescent="0.3">
      <c r="A811" s="141" t="s">
        <v>943</v>
      </c>
      <c r="B811" s="4" t="s">
        <v>1091</v>
      </c>
      <c r="C811" s="4" t="s">
        <v>1092</v>
      </c>
      <c r="D811" s="4" t="s">
        <v>1074</v>
      </c>
      <c r="E811" s="4" t="s">
        <v>1075</v>
      </c>
      <c r="F811" s="4" t="s">
        <v>86</v>
      </c>
      <c r="G811" s="4" t="s">
        <v>87</v>
      </c>
      <c r="H811" s="4" t="s">
        <v>1076</v>
      </c>
      <c r="I811" s="11"/>
      <c r="J811" s="11"/>
      <c r="K811" s="10">
        <v>307.56</v>
      </c>
      <c r="L811" s="11"/>
      <c r="M811" s="10">
        <v>493.37</v>
      </c>
      <c r="N811" s="11"/>
      <c r="O811" s="11"/>
      <c r="P811" s="11"/>
      <c r="Q811" s="11"/>
      <c r="R811" s="11"/>
      <c r="S811" s="11"/>
      <c r="T811" s="11"/>
      <c r="U811" s="139">
        <f t="shared" si="60"/>
        <v>800.93000000000006</v>
      </c>
      <c r="V811" s="38"/>
      <c r="W811" s="127" t="str">
        <f t="shared" si="61"/>
        <v>410504760921</v>
      </c>
      <c r="X811" s="132">
        <f>VLOOKUP(W811,Factors!$F$4:$H$6200,3,FALSE)</f>
        <v>0.10960000000000003</v>
      </c>
      <c r="Y811" s="127" t="str">
        <f>VLOOKUP(W811,Factors!$F$4:$H$6200,2,FALSE)</f>
        <v>3-factor</v>
      </c>
      <c r="Z811" s="129">
        <f t="shared" si="62"/>
        <v>87.781928000000036</v>
      </c>
      <c r="AA811" s="129">
        <f t="shared" si="63"/>
        <v>713.14807200000007</v>
      </c>
      <c r="AB811" s="129">
        <f t="shared" si="64"/>
        <v>800.93000000000006</v>
      </c>
      <c r="AC811" s="134"/>
      <c r="AD811" s="134"/>
      <c r="AE811" s="134"/>
      <c r="AF811" s="134"/>
      <c r="AG811" s="134"/>
      <c r="AH811" s="134"/>
      <c r="AI811" s="134"/>
      <c r="AJ811" s="134"/>
      <c r="AK811" s="134"/>
      <c r="AL811" s="134"/>
      <c r="AM811" s="134"/>
      <c r="AN811" s="134"/>
      <c r="AO811" s="134"/>
      <c r="AP811" s="134"/>
      <c r="AQ811" s="134"/>
      <c r="AR811" s="134"/>
      <c r="AS811" s="134"/>
      <c r="AT811" s="134"/>
      <c r="AU811" s="134"/>
      <c r="AV811" s="134"/>
      <c r="AW811" s="134"/>
      <c r="AX811" s="134"/>
      <c r="AY811" s="134"/>
      <c r="AZ811" s="134"/>
      <c r="BA811" s="134"/>
      <c r="BB811" s="134"/>
      <c r="BC811" s="134"/>
      <c r="BD811" s="134"/>
      <c r="BE811" s="134"/>
      <c r="BF811" s="134"/>
      <c r="BG811" s="134"/>
      <c r="BH811" s="134"/>
      <c r="BI811" s="134"/>
      <c r="BJ811" s="134"/>
    </row>
    <row r="812" spans="1:62" s="126" customFormat="1" ht="15.75" thickBot="1" x14ac:dyDescent="0.3">
      <c r="A812" s="141" t="s">
        <v>943</v>
      </c>
      <c r="B812" s="4" t="s">
        <v>1091</v>
      </c>
      <c r="C812" s="4" t="s">
        <v>1092</v>
      </c>
      <c r="D812" s="4" t="s">
        <v>1074</v>
      </c>
      <c r="E812" s="4" t="s">
        <v>1075</v>
      </c>
      <c r="F812" s="4" t="s">
        <v>192</v>
      </c>
      <c r="G812" s="4" t="s">
        <v>193</v>
      </c>
      <c r="H812" s="4" t="s">
        <v>1076</v>
      </c>
      <c r="I812" s="8">
        <v>-121.46</v>
      </c>
      <c r="J812" s="7"/>
      <c r="K812" s="7"/>
      <c r="L812" s="7"/>
      <c r="M812" s="7"/>
      <c r="N812" s="7"/>
      <c r="O812" s="8">
        <v>-21376.959999999999</v>
      </c>
      <c r="P812" s="8">
        <v>-19433.599999999999</v>
      </c>
      <c r="Q812" s="8">
        <v>-19433.599999999999</v>
      </c>
      <c r="R812" s="8">
        <v>-18461.919999999998</v>
      </c>
      <c r="S812" s="8">
        <v>-19555.060000000001</v>
      </c>
      <c r="T812" s="8">
        <v>-16518.560000000001</v>
      </c>
      <c r="U812" s="139">
        <f t="shared" si="60"/>
        <v>-114901.15999999999</v>
      </c>
      <c r="V812" s="38"/>
      <c r="W812" s="127" t="str">
        <f t="shared" si="61"/>
        <v>410504760921</v>
      </c>
      <c r="X812" s="132">
        <f>VLOOKUP(W812,Factors!$F$4:$H$6200,3,FALSE)</f>
        <v>0.10960000000000003</v>
      </c>
      <c r="Y812" s="127" t="str">
        <f>VLOOKUP(W812,Factors!$F$4:$H$6200,2,FALSE)</f>
        <v>3-factor</v>
      </c>
      <c r="Z812" s="129">
        <f t="shared" si="62"/>
        <v>-12593.167136000002</v>
      </c>
      <c r="AA812" s="129">
        <f t="shared" si="63"/>
        <v>-102307.99286399999</v>
      </c>
      <c r="AB812" s="129">
        <f t="shared" si="64"/>
        <v>-114901.15999999999</v>
      </c>
      <c r="AC812" s="134"/>
      <c r="AD812" s="134"/>
      <c r="AE812" s="134"/>
      <c r="AF812" s="134"/>
      <c r="AG812" s="134"/>
      <c r="AH812" s="134"/>
      <c r="AI812" s="134"/>
      <c r="AJ812" s="134"/>
      <c r="AK812" s="134"/>
      <c r="AL812" s="134"/>
      <c r="AM812" s="134"/>
      <c r="AN812" s="134"/>
      <c r="AO812" s="134"/>
      <c r="AP812" s="134"/>
      <c r="AQ812" s="134"/>
      <c r="AR812" s="134"/>
      <c r="AS812" s="134"/>
      <c r="AT812" s="134"/>
      <c r="AU812" s="134"/>
      <c r="AV812" s="134"/>
      <c r="AW812" s="134"/>
      <c r="AX812" s="134"/>
      <c r="AY812" s="134"/>
      <c r="AZ812" s="134"/>
      <c r="BA812" s="134"/>
      <c r="BB812" s="134"/>
      <c r="BC812" s="134"/>
      <c r="BD812" s="134"/>
      <c r="BE812" s="134"/>
      <c r="BF812" s="134"/>
      <c r="BG812" s="134"/>
      <c r="BH812" s="134"/>
      <c r="BI812" s="134"/>
      <c r="BJ812" s="134"/>
    </row>
    <row r="813" spans="1:62" s="126" customFormat="1" ht="15.75" thickBot="1" x14ac:dyDescent="0.3">
      <c r="A813" s="141" t="s">
        <v>943</v>
      </c>
      <c r="B813" s="4" t="s">
        <v>1093</v>
      </c>
      <c r="C813" s="4" t="s">
        <v>1094</v>
      </c>
      <c r="D813" s="4" t="s">
        <v>944</v>
      </c>
      <c r="E813" s="4" t="s">
        <v>945</v>
      </c>
      <c r="F813" s="4" t="s">
        <v>86</v>
      </c>
      <c r="G813" s="4" t="s">
        <v>87</v>
      </c>
      <c r="H813" s="4" t="s">
        <v>440</v>
      </c>
      <c r="I813" s="10">
        <v>357.46</v>
      </c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39">
        <f t="shared" si="60"/>
        <v>357.46</v>
      </c>
      <c r="V813" s="38"/>
      <c r="W813" s="127" t="str">
        <f t="shared" si="61"/>
        <v>410601505921</v>
      </c>
      <c r="X813" s="132">
        <f>VLOOKUP(W813,Factors!$F$4:$H$6200,3,FALSE)</f>
        <v>0.10960000000000003</v>
      </c>
      <c r="Y813" s="127" t="str">
        <f>VLOOKUP(W813,Factors!$F$4:$H$6200,2,FALSE)</f>
        <v>3-factor</v>
      </c>
      <c r="Z813" s="129">
        <f t="shared" si="62"/>
        <v>39.177616000000008</v>
      </c>
      <c r="AA813" s="129">
        <f t="shared" si="63"/>
        <v>318.28238399999998</v>
      </c>
      <c r="AB813" s="129">
        <f t="shared" si="64"/>
        <v>357.46</v>
      </c>
      <c r="AC813" s="134"/>
      <c r="AD813" s="134"/>
      <c r="AE813" s="134"/>
      <c r="AF813" s="134"/>
      <c r="AG813" s="134"/>
      <c r="AH813" s="134"/>
      <c r="AI813" s="134"/>
      <c r="AJ813" s="134"/>
      <c r="AK813" s="134"/>
      <c r="AL813" s="134"/>
      <c r="AM813" s="134"/>
      <c r="AN813" s="134"/>
      <c r="AO813" s="134"/>
      <c r="AP813" s="134"/>
      <c r="AQ813" s="134"/>
      <c r="AR813" s="134"/>
      <c r="AS813" s="134"/>
      <c r="AT813" s="134"/>
      <c r="AU813" s="134"/>
      <c r="AV813" s="134"/>
      <c r="AW813" s="134"/>
      <c r="AX813" s="134"/>
      <c r="AY813" s="134"/>
      <c r="AZ813" s="134"/>
      <c r="BA813" s="134"/>
      <c r="BB813" s="134"/>
      <c r="BC813" s="134"/>
      <c r="BD813" s="134"/>
      <c r="BE813" s="134"/>
      <c r="BF813" s="134"/>
      <c r="BG813" s="134"/>
      <c r="BH813" s="134"/>
      <c r="BI813" s="134"/>
      <c r="BJ813" s="134"/>
    </row>
    <row r="814" spans="1:62" s="126" customFormat="1" ht="15.75" thickBot="1" x14ac:dyDescent="0.3">
      <c r="A814" s="141" t="s">
        <v>943</v>
      </c>
      <c r="B814" s="4" t="s">
        <v>1095</v>
      </c>
      <c r="C814" s="4" t="s">
        <v>1096</v>
      </c>
      <c r="D814" s="4" t="s">
        <v>944</v>
      </c>
      <c r="E814" s="4" t="s">
        <v>945</v>
      </c>
      <c r="F814" s="4" t="s">
        <v>110</v>
      </c>
      <c r="G814" s="4" t="s">
        <v>111</v>
      </c>
      <c r="H814" s="4" t="s">
        <v>440</v>
      </c>
      <c r="I814" s="10">
        <v>4124.1499999999996</v>
      </c>
      <c r="J814" s="10">
        <v>4124.1499999999996</v>
      </c>
      <c r="K814" s="10">
        <v>1250</v>
      </c>
      <c r="L814" s="10">
        <v>1250</v>
      </c>
      <c r="M814" s="10">
        <v>1250</v>
      </c>
      <c r="N814" s="10">
        <v>2053.2199999999998</v>
      </c>
      <c r="O814" s="10">
        <v>1250</v>
      </c>
      <c r="P814" s="10">
        <v>1250</v>
      </c>
      <c r="Q814" s="10">
        <v>1250</v>
      </c>
      <c r="R814" s="10">
        <v>1250</v>
      </c>
      <c r="S814" s="10">
        <v>1250</v>
      </c>
      <c r="T814" s="11"/>
      <c r="U814" s="139">
        <f t="shared" si="60"/>
        <v>20301.519999999997</v>
      </c>
      <c r="V814" s="38"/>
      <c r="W814" s="127" t="str">
        <f t="shared" si="61"/>
        <v>410701505921</v>
      </c>
      <c r="X814" s="132">
        <f>VLOOKUP(W814,Factors!$F$4:$H$6200,3,FALSE)</f>
        <v>0.10960000000000003</v>
      </c>
      <c r="Y814" s="127" t="str">
        <f>VLOOKUP(W814,Factors!$F$4:$H$6200,2,FALSE)</f>
        <v>3-factor</v>
      </c>
      <c r="Z814" s="129">
        <f t="shared" si="62"/>
        <v>2225.0465920000001</v>
      </c>
      <c r="AA814" s="129">
        <f t="shared" si="63"/>
        <v>18076.473407999998</v>
      </c>
      <c r="AB814" s="129">
        <f t="shared" si="64"/>
        <v>20301.519999999997</v>
      </c>
      <c r="AC814" s="134"/>
      <c r="AD814" s="134"/>
      <c r="AE814" s="134"/>
      <c r="AF814" s="134"/>
      <c r="AG814" s="134"/>
      <c r="AH814" s="134"/>
      <c r="AI814" s="134"/>
      <c r="AJ814" s="134"/>
      <c r="AK814" s="134"/>
      <c r="AL814" s="134"/>
      <c r="AM814" s="134"/>
      <c r="AN814" s="134"/>
      <c r="AO814" s="134"/>
      <c r="AP814" s="134"/>
      <c r="AQ814" s="134"/>
      <c r="AR814" s="134"/>
      <c r="AS814" s="134"/>
      <c r="AT814" s="134"/>
      <c r="AU814" s="134"/>
      <c r="AV814" s="134"/>
      <c r="AW814" s="134"/>
      <c r="AX814" s="134"/>
      <c r="AY814" s="134"/>
      <c r="AZ814" s="134"/>
      <c r="BA814" s="134"/>
      <c r="BB814" s="134"/>
      <c r="BC814" s="134"/>
      <c r="BD814" s="134"/>
      <c r="BE814" s="134"/>
      <c r="BF814" s="134"/>
      <c r="BG814" s="134"/>
      <c r="BH814" s="134"/>
      <c r="BI814" s="134"/>
      <c r="BJ814" s="134"/>
    </row>
    <row r="815" spans="1:62" s="126" customFormat="1" ht="15.75" thickBot="1" x14ac:dyDescent="0.3">
      <c r="A815" s="141" t="s">
        <v>943</v>
      </c>
      <c r="B815" s="4" t="s">
        <v>1095</v>
      </c>
      <c r="C815" s="4" t="s">
        <v>1096</v>
      </c>
      <c r="D815" s="4" t="s">
        <v>944</v>
      </c>
      <c r="E815" s="4" t="s">
        <v>945</v>
      </c>
      <c r="F815" s="4" t="s">
        <v>112</v>
      </c>
      <c r="G815" s="4" t="s">
        <v>113</v>
      </c>
      <c r="H815" s="4" t="s">
        <v>440</v>
      </c>
      <c r="I815" s="8">
        <v>4601.18</v>
      </c>
      <c r="J815" s="8">
        <v>4601.1899999999996</v>
      </c>
      <c r="K815" s="8">
        <v>4666.1099999999997</v>
      </c>
      <c r="L815" s="8">
        <v>4731.1099999999997</v>
      </c>
      <c r="M815" s="8">
        <v>4731.1000000000004</v>
      </c>
      <c r="N815" s="8">
        <v>4908.57</v>
      </c>
      <c r="O815" s="8">
        <v>4908.58</v>
      </c>
      <c r="P815" s="8">
        <v>4908.6000000000004</v>
      </c>
      <c r="Q815" s="8">
        <v>4908.58</v>
      </c>
      <c r="R815" s="8">
        <v>4908.57</v>
      </c>
      <c r="S815" s="8">
        <v>4908.58</v>
      </c>
      <c r="T815" s="8">
        <v>4908.55</v>
      </c>
      <c r="U815" s="139">
        <f t="shared" si="60"/>
        <v>57690.720000000008</v>
      </c>
      <c r="V815" s="38"/>
      <c r="W815" s="127" t="str">
        <f t="shared" si="61"/>
        <v>410701505921</v>
      </c>
      <c r="X815" s="132">
        <f>VLOOKUP(W815,Factors!$F$4:$H$6200,3,FALSE)</f>
        <v>0.10960000000000003</v>
      </c>
      <c r="Y815" s="127" t="str">
        <f>VLOOKUP(W815,Factors!$F$4:$H$6200,2,FALSE)</f>
        <v>3-factor</v>
      </c>
      <c r="Z815" s="129">
        <f t="shared" si="62"/>
        <v>6322.9029120000023</v>
      </c>
      <c r="AA815" s="129">
        <f t="shared" si="63"/>
        <v>51367.817088000003</v>
      </c>
      <c r="AB815" s="129">
        <f t="shared" si="64"/>
        <v>57690.720000000008</v>
      </c>
      <c r="AC815" s="134"/>
      <c r="AD815" s="134"/>
      <c r="AE815" s="134"/>
      <c r="AF815" s="134"/>
      <c r="AG815" s="134"/>
      <c r="AH815" s="134"/>
      <c r="AI815" s="134"/>
      <c r="AJ815" s="134"/>
      <c r="AK815" s="134"/>
      <c r="AL815" s="134"/>
      <c r="AM815" s="134"/>
      <c r="AN815" s="134"/>
      <c r="AO815" s="134"/>
      <c r="AP815" s="134"/>
      <c r="AQ815" s="134"/>
      <c r="AR815" s="134"/>
      <c r="AS815" s="134"/>
      <c r="AT815" s="134"/>
      <c r="AU815" s="134"/>
      <c r="AV815" s="134"/>
      <c r="AW815" s="134"/>
      <c r="AX815" s="134"/>
      <c r="AY815" s="134"/>
      <c r="AZ815" s="134"/>
      <c r="BA815" s="134"/>
      <c r="BB815" s="134"/>
      <c r="BC815" s="134"/>
      <c r="BD815" s="134"/>
      <c r="BE815" s="134"/>
      <c r="BF815" s="134"/>
      <c r="BG815" s="134"/>
      <c r="BH815" s="134"/>
      <c r="BI815" s="134"/>
      <c r="BJ815" s="134"/>
    </row>
    <row r="816" spans="1:62" s="126" customFormat="1" ht="15.75" thickBot="1" x14ac:dyDescent="0.3">
      <c r="A816" s="141" t="s">
        <v>943</v>
      </c>
      <c r="B816" s="4" t="s">
        <v>1095</v>
      </c>
      <c r="C816" s="4" t="s">
        <v>1096</v>
      </c>
      <c r="D816" s="4" t="s">
        <v>944</v>
      </c>
      <c r="E816" s="4" t="s">
        <v>945</v>
      </c>
      <c r="F816" s="4" t="s">
        <v>128</v>
      </c>
      <c r="G816" s="4" t="s">
        <v>129</v>
      </c>
      <c r="H816" s="4" t="s">
        <v>440</v>
      </c>
      <c r="I816" s="7"/>
      <c r="J816" s="7"/>
      <c r="K816" s="7"/>
      <c r="L816" s="7"/>
      <c r="M816" s="8">
        <v>599</v>
      </c>
      <c r="N816" s="8">
        <v>345</v>
      </c>
      <c r="O816" s="8">
        <v>-285</v>
      </c>
      <c r="P816" s="7"/>
      <c r="Q816" s="7"/>
      <c r="R816" s="7"/>
      <c r="S816" s="7"/>
      <c r="T816" s="7"/>
      <c r="U816" s="139">
        <f t="shared" si="60"/>
        <v>659</v>
      </c>
      <c r="V816" s="38"/>
      <c r="W816" s="127" t="str">
        <f t="shared" si="61"/>
        <v>410701505921</v>
      </c>
      <c r="X816" s="132">
        <f>VLOOKUP(W816,Factors!$F$4:$H$6200,3,FALSE)</f>
        <v>0.10960000000000003</v>
      </c>
      <c r="Y816" s="127" t="str">
        <f>VLOOKUP(W816,Factors!$F$4:$H$6200,2,FALSE)</f>
        <v>3-factor</v>
      </c>
      <c r="Z816" s="129">
        <f t="shared" si="62"/>
        <v>72.226400000000027</v>
      </c>
      <c r="AA816" s="129">
        <f t="shared" si="63"/>
        <v>586.77359999999999</v>
      </c>
      <c r="AB816" s="129">
        <f t="shared" si="64"/>
        <v>659</v>
      </c>
      <c r="AC816" s="134"/>
      <c r="AD816" s="134"/>
      <c r="AE816" s="134"/>
      <c r="AF816" s="134"/>
      <c r="AG816" s="134"/>
      <c r="AH816" s="134"/>
      <c r="AI816" s="134"/>
      <c r="AJ816" s="134"/>
      <c r="AK816" s="134"/>
      <c r="AL816" s="134"/>
      <c r="AM816" s="134"/>
      <c r="AN816" s="134"/>
      <c r="AO816" s="134"/>
      <c r="AP816" s="134"/>
      <c r="AQ816" s="134"/>
      <c r="AR816" s="134"/>
      <c r="AS816" s="134"/>
      <c r="AT816" s="134"/>
      <c r="AU816" s="134"/>
      <c r="AV816" s="134"/>
      <c r="AW816" s="134"/>
      <c r="AX816" s="134"/>
      <c r="AY816" s="134"/>
      <c r="AZ816" s="134"/>
      <c r="BA816" s="134"/>
      <c r="BB816" s="134"/>
      <c r="BC816" s="134"/>
      <c r="BD816" s="134"/>
      <c r="BE816" s="134"/>
      <c r="BF816" s="134"/>
      <c r="BG816" s="134"/>
      <c r="BH816" s="134"/>
      <c r="BI816" s="134"/>
      <c r="BJ816" s="134"/>
    </row>
    <row r="817" spans="1:62" s="126" customFormat="1" ht="15.75" thickBot="1" x14ac:dyDescent="0.3">
      <c r="A817" s="141" t="s">
        <v>943</v>
      </c>
      <c r="B817" s="4" t="s">
        <v>1095</v>
      </c>
      <c r="C817" s="4" t="s">
        <v>1096</v>
      </c>
      <c r="D817" s="4" t="s">
        <v>944</v>
      </c>
      <c r="E817" s="4" t="s">
        <v>945</v>
      </c>
      <c r="F817" s="4" t="s">
        <v>134</v>
      </c>
      <c r="G817" s="4" t="s">
        <v>135</v>
      </c>
      <c r="H817" s="4" t="s">
        <v>440</v>
      </c>
      <c r="I817" s="10">
        <v>643</v>
      </c>
      <c r="J817" s="11"/>
      <c r="K817" s="11"/>
      <c r="L817" s="11"/>
      <c r="M817" s="10">
        <v>299</v>
      </c>
      <c r="N817" s="11"/>
      <c r="O817" s="11"/>
      <c r="P817" s="11"/>
      <c r="Q817" s="11"/>
      <c r="R817" s="11"/>
      <c r="S817" s="11"/>
      <c r="T817" s="11"/>
      <c r="U817" s="139">
        <f t="shared" si="60"/>
        <v>942</v>
      </c>
      <c r="V817" s="38"/>
      <c r="W817" s="127" t="str">
        <f t="shared" si="61"/>
        <v>410701505921</v>
      </c>
      <c r="X817" s="132">
        <f>VLOOKUP(W817,Factors!$F$4:$H$6200,3,FALSE)</f>
        <v>0.10960000000000003</v>
      </c>
      <c r="Y817" s="127" t="str">
        <f>VLOOKUP(W817,Factors!$F$4:$H$6200,2,FALSE)</f>
        <v>3-factor</v>
      </c>
      <c r="Z817" s="129">
        <f t="shared" si="62"/>
        <v>103.24320000000003</v>
      </c>
      <c r="AA817" s="129">
        <f t="shared" si="63"/>
        <v>838.7568</v>
      </c>
      <c r="AB817" s="129">
        <f t="shared" si="64"/>
        <v>942</v>
      </c>
      <c r="AC817" s="134"/>
      <c r="AD817" s="134"/>
      <c r="AE817" s="134"/>
      <c r="AF817" s="134"/>
      <c r="AG817" s="134"/>
      <c r="AH817" s="134"/>
      <c r="AI817" s="134"/>
      <c r="AJ817" s="134"/>
      <c r="AK817" s="134"/>
      <c r="AL817" s="134"/>
      <c r="AM817" s="134"/>
      <c r="AN817" s="134"/>
      <c r="AO817" s="134"/>
      <c r="AP817" s="134"/>
      <c r="AQ817" s="134"/>
      <c r="AR817" s="134"/>
      <c r="AS817" s="134"/>
      <c r="AT817" s="134"/>
      <c r="AU817" s="134"/>
      <c r="AV817" s="134"/>
      <c r="AW817" s="134"/>
      <c r="AX817" s="134"/>
      <c r="AY817" s="134"/>
      <c r="AZ817" s="134"/>
      <c r="BA817" s="134"/>
      <c r="BB817" s="134"/>
      <c r="BC817" s="134"/>
      <c r="BD817" s="134"/>
      <c r="BE817" s="134"/>
      <c r="BF817" s="134"/>
      <c r="BG817" s="134"/>
      <c r="BH817" s="134"/>
      <c r="BI817" s="134"/>
      <c r="BJ817" s="134"/>
    </row>
    <row r="818" spans="1:62" s="126" customFormat="1" ht="15.75" thickBot="1" x14ac:dyDescent="0.3">
      <c r="A818" s="141" t="s">
        <v>943</v>
      </c>
      <c r="B818" s="4" t="s">
        <v>1095</v>
      </c>
      <c r="C818" s="4" t="s">
        <v>1096</v>
      </c>
      <c r="D818" s="4" t="s">
        <v>944</v>
      </c>
      <c r="E818" s="4" t="s">
        <v>945</v>
      </c>
      <c r="F818" s="4" t="s">
        <v>254</v>
      </c>
      <c r="G818" s="4" t="s">
        <v>255</v>
      </c>
      <c r="H818" s="4" t="s">
        <v>440</v>
      </c>
      <c r="I818" s="7"/>
      <c r="J818" s="7"/>
      <c r="K818" s="8">
        <v>171</v>
      </c>
      <c r="L818" s="7"/>
      <c r="M818" s="7"/>
      <c r="N818" s="8">
        <v>115.01</v>
      </c>
      <c r="O818" s="7"/>
      <c r="P818" s="7"/>
      <c r="Q818" s="7"/>
      <c r="R818" s="7"/>
      <c r="S818" s="7"/>
      <c r="T818" s="7"/>
      <c r="U818" s="139">
        <f t="shared" si="60"/>
        <v>286.01</v>
      </c>
      <c r="V818" s="38"/>
      <c r="W818" s="127" t="str">
        <f t="shared" si="61"/>
        <v>410701505921</v>
      </c>
      <c r="X818" s="132">
        <f>VLOOKUP(W818,Factors!$F$4:$H$6200,3,FALSE)</f>
        <v>0.10960000000000003</v>
      </c>
      <c r="Y818" s="127" t="str">
        <f>VLOOKUP(W818,Factors!$F$4:$H$6200,2,FALSE)</f>
        <v>3-factor</v>
      </c>
      <c r="Z818" s="129">
        <f t="shared" si="62"/>
        <v>31.346696000000009</v>
      </c>
      <c r="AA818" s="129">
        <f t="shared" si="63"/>
        <v>254.66330399999998</v>
      </c>
      <c r="AB818" s="129">
        <f t="shared" si="64"/>
        <v>286.01</v>
      </c>
      <c r="AC818" s="134"/>
      <c r="AD818" s="134"/>
      <c r="AE818" s="134"/>
      <c r="AF818" s="134"/>
      <c r="AG818" s="134"/>
      <c r="AH818" s="134"/>
      <c r="AI818" s="134"/>
      <c r="AJ818" s="134"/>
      <c r="AK818" s="134"/>
      <c r="AL818" s="134"/>
      <c r="AM818" s="134"/>
      <c r="AN818" s="134"/>
      <c r="AO818" s="134"/>
      <c r="AP818" s="134"/>
      <c r="AQ818" s="134"/>
      <c r="AR818" s="134"/>
      <c r="AS818" s="134"/>
      <c r="AT818" s="134"/>
      <c r="AU818" s="134"/>
      <c r="AV818" s="134"/>
      <c r="AW818" s="134"/>
      <c r="AX818" s="134"/>
      <c r="AY818" s="134"/>
      <c r="AZ818" s="134"/>
      <c r="BA818" s="134"/>
      <c r="BB818" s="134"/>
      <c r="BC818" s="134"/>
      <c r="BD818" s="134"/>
      <c r="BE818" s="134"/>
      <c r="BF818" s="134"/>
      <c r="BG818" s="134"/>
      <c r="BH818" s="134"/>
      <c r="BI818" s="134"/>
      <c r="BJ818" s="134"/>
    </row>
    <row r="819" spans="1:62" s="126" customFormat="1" ht="15.75" thickBot="1" x14ac:dyDescent="0.3">
      <c r="A819" s="141" t="s">
        <v>943</v>
      </c>
      <c r="B819" s="4" t="s">
        <v>1095</v>
      </c>
      <c r="C819" s="4" t="s">
        <v>1096</v>
      </c>
      <c r="D819" s="4" t="s">
        <v>944</v>
      </c>
      <c r="E819" s="4" t="s">
        <v>945</v>
      </c>
      <c r="F819" s="4" t="s">
        <v>98</v>
      </c>
      <c r="G819" s="4" t="s">
        <v>99</v>
      </c>
      <c r="H819" s="4" t="s">
        <v>440</v>
      </c>
      <c r="I819" s="11"/>
      <c r="J819" s="11"/>
      <c r="K819" s="11"/>
      <c r="L819" s="10">
        <v>13.9</v>
      </c>
      <c r="M819" s="11"/>
      <c r="N819" s="10">
        <v>24</v>
      </c>
      <c r="O819" s="11"/>
      <c r="P819" s="11"/>
      <c r="Q819" s="11"/>
      <c r="R819" s="11"/>
      <c r="S819" s="11"/>
      <c r="T819" s="11"/>
      <c r="U819" s="139">
        <f t="shared" si="60"/>
        <v>37.9</v>
      </c>
      <c r="V819" s="38"/>
      <c r="W819" s="127" t="str">
        <f t="shared" si="61"/>
        <v>410701505921</v>
      </c>
      <c r="X819" s="132">
        <f>VLOOKUP(W819,Factors!$F$4:$H$6200,3,FALSE)</f>
        <v>0.10960000000000003</v>
      </c>
      <c r="Y819" s="127" t="str">
        <f>VLOOKUP(W819,Factors!$F$4:$H$6200,2,FALSE)</f>
        <v>3-factor</v>
      </c>
      <c r="Z819" s="129">
        <f t="shared" si="62"/>
        <v>4.1538400000000006</v>
      </c>
      <c r="AA819" s="129">
        <f t="shared" si="63"/>
        <v>33.746159999999996</v>
      </c>
      <c r="AB819" s="129">
        <f t="shared" si="64"/>
        <v>37.9</v>
      </c>
      <c r="AC819" s="134"/>
      <c r="AD819" s="134"/>
      <c r="AE819" s="134"/>
      <c r="AF819" s="134"/>
      <c r="AG819" s="134"/>
      <c r="AH819" s="134"/>
      <c r="AI819" s="134"/>
      <c r="AJ819" s="134"/>
      <c r="AK819" s="134"/>
      <c r="AL819" s="134"/>
      <c r="AM819" s="134"/>
      <c r="AN819" s="134"/>
      <c r="AO819" s="134"/>
      <c r="AP819" s="134"/>
      <c r="AQ819" s="134"/>
      <c r="AR819" s="134"/>
      <c r="AS819" s="134"/>
      <c r="AT819" s="134"/>
      <c r="AU819" s="134"/>
      <c r="AV819" s="134"/>
      <c r="AW819" s="134"/>
      <c r="AX819" s="134"/>
      <c r="AY819" s="134"/>
      <c r="AZ819" s="134"/>
      <c r="BA819" s="134"/>
      <c r="BB819" s="134"/>
      <c r="BC819" s="134"/>
      <c r="BD819" s="134"/>
      <c r="BE819" s="134"/>
      <c r="BF819" s="134"/>
      <c r="BG819" s="134"/>
      <c r="BH819" s="134"/>
      <c r="BI819" s="134"/>
      <c r="BJ819" s="134"/>
    </row>
    <row r="820" spans="1:62" s="126" customFormat="1" ht="15.75" thickBot="1" x14ac:dyDescent="0.3">
      <c r="A820" s="141" t="s">
        <v>943</v>
      </c>
      <c r="B820" s="4" t="s">
        <v>1095</v>
      </c>
      <c r="C820" s="4" t="s">
        <v>1096</v>
      </c>
      <c r="D820" s="4" t="s">
        <v>944</v>
      </c>
      <c r="E820" s="4" t="s">
        <v>945</v>
      </c>
      <c r="F820" s="4" t="s">
        <v>146</v>
      </c>
      <c r="G820" s="4" t="s">
        <v>147</v>
      </c>
      <c r="H820" s="4" t="s">
        <v>440</v>
      </c>
      <c r="I820" s="8">
        <v>25</v>
      </c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139">
        <f t="shared" si="60"/>
        <v>25</v>
      </c>
      <c r="V820" s="38"/>
      <c r="W820" s="127" t="str">
        <f t="shared" si="61"/>
        <v>410701505921</v>
      </c>
      <c r="X820" s="132">
        <f>VLOOKUP(W820,Factors!$F$4:$H$6200,3,FALSE)</f>
        <v>0.10960000000000003</v>
      </c>
      <c r="Y820" s="127" t="str">
        <f>VLOOKUP(W820,Factors!$F$4:$H$6200,2,FALSE)</f>
        <v>3-factor</v>
      </c>
      <c r="Z820" s="129">
        <f t="shared" si="62"/>
        <v>2.7400000000000007</v>
      </c>
      <c r="AA820" s="129">
        <f t="shared" si="63"/>
        <v>22.259999999999998</v>
      </c>
      <c r="AB820" s="129">
        <f t="shared" si="64"/>
        <v>25</v>
      </c>
      <c r="AC820" s="134"/>
      <c r="AD820" s="134"/>
      <c r="AE820" s="134"/>
      <c r="AF820" s="134"/>
      <c r="AG820" s="134"/>
      <c r="AH820" s="134"/>
      <c r="AI820" s="134"/>
      <c r="AJ820" s="134"/>
      <c r="AK820" s="134"/>
      <c r="AL820" s="134"/>
      <c r="AM820" s="134"/>
      <c r="AN820" s="134"/>
      <c r="AO820" s="134"/>
      <c r="AP820" s="134"/>
      <c r="AQ820" s="134"/>
      <c r="AR820" s="134"/>
      <c r="AS820" s="134"/>
      <c r="AT820" s="134"/>
      <c r="AU820" s="134"/>
      <c r="AV820" s="134"/>
      <c r="AW820" s="134"/>
      <c r="AX820" s="134"/>
      <c r="AY820" s="134"/>
      <c r="AZ820" s="134"/>
      <c r="BA820" s="134"/>
      <c r="BB820" s="134"/>
      <c r="BC820" s="134"/>
      <c r="BD820" s="134"/>
      <c r="BE820" s="134"/>
      <c r="BF820" s="134"/>
      <c r="BG820" s="134"/>
      <c r="BH820" s="134"/>
      <c r="BI820" s="134"/>
      <c r="BJ820" s="134"/>
    </row>
    <row r="821" spans="1:62" s="126" customFormat="1" ht="15.75" thickBot="1" x14ac:dyDescent="0.3">
      <c r="A821" s="141" t="s">
        <v>943</v>
      </c>
      <c r="B821" s="4" t="s">
        <v>1095</v>
      </c>
      <c r="C821" s="4" t="s">
        <v>1096</v>
      </c>
      <c r="D821" s="4" t="s">
        <v>944</v>
      </c>
      <c r="E821" s="4" t="s">
        <v>945</v>
      </c>
      <c r="F821" s="4" t="s">
        <v>82</v>
      </c>
      <c r="G821" s="4" t="s">
        <v>83</v>
      </c>
      <c r="H821" s="4" t="s">
        <v>440</v>
      </c>
      <c r="I821" s="10">
        <v>35.090000000000003</v>
      </c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39">
        <f t="shared" si="60"/>
        <v>35.090000000000003</v>
      </c>
      <c r="V821" s="38"/>
      <c r="W821" s="127" t="str">
        <f t="shared" si="61"/>
        <v>410701505921</v>
      </c>
      <c r="X821" s="132">
        <f>VLOOKUP(W821,Factors!$F$4:$H$6200,3,FALSE)</f>
        <v>0.10960000000000003</v>
      </c>
      <c r="Y821" s="127" t="str">
        <f>VLOOKUP(W821,Factors!$F$4:$H$6200,2,FALSE)</f>
        <v>3-factor</v>
      </c>
      <c r="Z821" s="129">
        <f t="shared" si="62"/>
        <v>3.8458640000000015</v>
      </c>
      <c r="AA821" s="129">
        <f t="shared" si="63"/>
        <v>31.244136000000001</v>
      </c>
      <c r="AB821" s="129">
        <f t="shared" si="64"/>
        <v>35.090000000000003</v>
      </c>
      <c r="AC821" s="134"/>
      <c r="AD821" s="134"/>
      <c r="AE821" s="134"/>
      <c r="AF821" s="134"/>
      <c r="AG821" s="134"/>
      <c r="AH821" s="134"/>
      <c r="AI821" s="134"/>
      <c r="AJ821" s="134"/>
      <c r="AK821" s="134"/>
      <c r="AL821" s="134"/>
      <c r="AM821" s="134"/>
      <c r="AN821" s="134"/>
      <c r="AO821" s="134"/>
      <c r="AP821" s="134"/>
      <c r="AQ821" s="134"/>
      <c r="AR821" s="134"/>
      <c r="AS821" s="134"/>
      <c r="AT821" s="134"/>
      <c r="AU821" s="134"/>
      <c r="AV821" s="134"/>
      <c r="AW821" s="134"/>
      <c r="AX821" s="134"/>
      <c r="AY821" s="134"/>
      <c r="AZ821" s="134"/>
      <c r="BA821" s="134"/>
      <c r="BB821" s="134"/>
      <c r="BC821" s="134"/>
      <c r="BD821" s="134"/>
      <c r="BE821" s="134"/>
      <c r="BF821" s="134"/>
      <c r="BG821" s="134"/>
      <c r="BH821" s="134"/>
      <c r="BI821" s="134"/>
      <c r="BJ821" s="134"/>
    </row>
    <row r="822" spans="1:62" s="126" customFormat="1" ht="15.75" thickBot="1" x14ac:dyDescent="0.3">
      <c r="A822" s="141" t="s">
        <v>943</v>
      </c>
      <c r="B822" s="4" t="s">
        <v>1095</v>
      </c>
      <c r="C822" s="4" t="s">
        <v>1096</v>
      </c>
      <c r="D822" s="4" t="s">
        <v>944</v>
      </c>
      <c r="E822" s="4" t="s">
        <v>945</v>
      </c>
      <c r="F822" s="4" t="s">
        <v>84</v>
      </c>
      <c r="G822" s="4" t="s">
        <v>85</v>
      </c>
      <c r="H822" s="4" t="s">
        <v>440</v>
      </c>
      <c r="I822" s="8">
        <v>149.47999999999999</v>
      </c>
      <c r="J822" s="8">
        <v>101.24</v>
      </c>
      <c r="K822" s="8">
        <v>156.47999999999999</v>
      </c>
      <c r="L822" s="8">
        <v>26.4</v>
      </c>
      <c r="M822" s="7"/>
      <c r="N822" s="8">
        <v>151.41999999999999</v>
      </c>
      <c r="O822" s="7"/>
      <c r="P822" s="7"/>
      <c r="Q822" s="7"/>
      <c r="R822" s="7"/>
      <c r="S822" s="7"/>
      <c r="T822" s="7"/>
      <c r="U822" s="139">
        <f t="shared" si="60"/>
        <v>585.01999999999987</v>
      </c>
      <c r="V822" s="38"/>
      <c r="W822" s="127" t="str">
        <f t="shared" si="61"/>
        <v>410701505921</v>
      </c>
      <c r="X822" s="132">
        <f>VLOOKUP(W822,Factors!$F$4:$H$6200,3,FALSE)</f>
        <v>0.10960000000000003</v>
      </c>
      <c r="Y822" s="127" t="str">
        <f>VLOOKUP(W822,Factors!$F$4:$H$6200,2,FALSE)</f>
        <v>3-factor</v>
      </c>
      <c r="Z822" s="129">
        <f t="shared" si="62"/>
        <v>64.118192000000008</v>
      </c>
      <c r="AA822" s="129">
        <f t="shared" si="63"/>
        <v>520.90180799999985</v>
      </c>
      <c r="AB822" s="129">
        <f t="shared" si="64"/>
        <v>585.01999999999987</v>
      </c>
      <c r="AC822" s="134"/>
      <c r="AD822" s="134"/>
      <c r="AE822" s="134"/>
      <c r="AF822" s="134"/>
      <c r="AG822" s="134"/>
      <c r="AH822" s="134"/>
      <c r="AI822" s="134"/>
      <c r="AJ822" s="134"/>
      <c r="AK822" s="134"/>
      <c r="AL822" s="134"/>
      <c r="AM822" s="134"/>
      <c r="AN822" s="134"/>
      <c r="AO822" s="134"/>
      <c r="AP822" s="134"/>
      <c r="AQ822" s="134"/>
      <c r="AR822" s="134"/>
      <c r="AS822" s="134"/>
      <c r="AT822" s="134"/>
      <c r="AU822" s="134"/>
      <c r="AV822" s="134"/>
      <c r="AW822" s="134"/>
      <c r="AX822" s="134"/>
      <c r="AY822" s="134"/>
      <c r="AZ822" s="134"/>
      <c r="BA822" s="134"/>
      <c r="BB822" s="134"/>
      <c r="BC822" s="134"/>
      <c r="BD822" s="134"/>
      <c r="BE822" s="134"/>
      <c r="BF822" s="134"/>
      <c r="BG822" s="134"/>
      <c r="BH822" s="134"/>
      <c r="BI822" s="134"/>
      <c r="BJ822" s="134"/>
    </row>
    <row r="823" spans="1:62" s="126" customFormat="1" ht="15.75" thickBot="1" x14ac:dyDescent="0.3">
      <c r="A823" s="141" t="s">
        <v>943</v>
      </c>
      <c r="B823" s="4" t="s">
        <v>1095</v>
      </c>
      <c r="C823" s="4" t="s">
        <v>1096</v>
      </c>
      <c r="D823" s="4" t="s">
        <v>944</v>
      </c>
      <c r="E823" s="4" t="s">
        <v>945</v>
      </c>
      <c r="F823" s="4" t="s">
        <v>162</v>
      </c>
      <c r="G823" s="4" t="s">
        <v>163</v>
      </c>
      <c r="H823" s="4" t="s">
        <v>440</v>
      </c>
      <c r="I823" s="10">
        <v>531.38</v>
      </c>
      <c r="J823" s="10">
        <v>995.4</v>
      </c>
      <c r="K823" s="10">
        <v>1014.69</v>
      </c>
      <c r="L823" s="11"/>
      <c r="M823" s="11"/>
      <c r="N823" s="11"/>
      <c r="O823" s="11"/>
      <c r="P823" s="11"/>
      <c r="Q823" s="11"/>
      <c r="R823" s="11"/>
      <c r="S823" s="11"/>
      <c r="T823" s="11"/>
      <c r="U823" s="139">
        <f t="shared" si="60"/>
        <v>2541.4700000000003</v>
      </c>
      <c r="V823" s="38"/>
      <c r="W823" s="127" t="str">
        <f t="shared" si="61"/>
        <v>410701505921</v>
      </c>
      <c r="X823" s="132">
        <f>VLOOKUP(W823,Factors!$F$4:$H$6200,3,FALSE)</f>
        <v>0.10960000000000003</v>
      </c>
      <c r="Y823" s="127" t="str">
        <f>VLOOKUP(W823,Factors!$F$4:$H$6200,2,FALSE)</f>
        <v>3-factor</v>
      </c>
      <c r="Z823" s="129">
        <f t="shared" si="62"/>
        <v>278.54511200000013</v>
      </c>
      <c r="AA823" s="129">
        <f t="shared" si="63"/>
        <v>2262.924888</v>
      </c>
      <c r="AB823" s="129">
        <f t="shared" si="64"/>
        <v>2541.4700000000003</v>
      </c>
      <c r="AC823" s="134"/>
      <c r="AD823" s="134"/>
      <c r="AE823" s="134"/>
      <c r="AF823" s="134"/>
      <c r="AG823" s="134"/>
      <c r="AH823" s="134"/>
      <c r="AI823" s="134"/>
      <c r="AJ823" s="134"/>
      <c r="AK823" s="134"/>
      <c r="AL823" s="134"/>
      <c r="AM823" s="134"/>
      <c r="AN823" s="134"/>
      <c r="AO823" s="134"/>
      <c r="AP823" s="134"/>
      <c r="AQ823" s="134"/>
      <c r="AR823" s="134"/>
      <c r="AS823" s="134"/>
      <c r="AT823" s="134"/>
      <c r="AU823" s="134"/>
      <c r="AV823" s="134"/>
      <c r="AW823" s="134"/>
      <c r="AX823" s="134"/>
      <c r="AY823" s="134"/>
      <c r="AZ823" s="134"/>
      <c r="BA823" s="134"/>
      <c r="BB823" s="134"/>
      <c r="BC823" s="134"/>
      <c r="BD823" s="134"/>
      <c r="BE823" s="134"/>
      <c r="BF823" s="134"/>
      <c r="BG823" s="134"/>
      <c r="BH823" s="134"/>
      <c r="BI823" s="134"/>
      <c r="BJ823" s="134"/>
    </row>
    <row r="824" spans="1:62" s="126" customFormat="1" ht="15.75" thickBot="1" x14ac:dyDescent="0.3">
      <c r="A824" s="141" t="s">
        <v>943</v>
      </c>
      <c r="B824" s="4" t="s">
        <v>1095</v>
      </c>
      <c r="C824" s="4" t="s">
        <v>1096</v>
      </c>
      <c r="D824" s="4" t="s">
        <v>944</v>
      </c>
      <c r="E824" s="4" t="s">
        <v>945</v>
      </c>
      <c r="F824" s="4" t="s">
        <v>164</v>
      </c>
      <c r="G824" s="4" t="s">
        <v>165</v>
      </c>
      <c r="H824" s="4" t="s">
        <v>440</v>
      </c>
      <c r="I824" s="8">
        <v>456.1</v>
      </c>
      <c r="J824" s="8">
        <v>130.08000000000001</v>
      </c>
      <c r="K824" s="7"/>
      <c r="L824" s="7"/>
      <c r="M824" s="7"/>
      <c r="N824" s="8">
        <v>1551.85</v>
      </c>
      <c r="O824" s="8">
        <v>-521.79999999999995</v>
      </c>
      <c r="P824" s="7"/>
      <c r="Q824" s="7"/>
      <c r="R824" s="7"/>
      <c r="S824" s="7"/>
      <c r="T824" s="7"/>
      <c r="U824" s="139">
        <f t="shared" si="60"/>
        <v>1616.2299999999998</v>
      </c>
      <c r="V824" s="38"/>
      <c r="W824" s="127" t="str">
        <f t="shared" si="61"/>
        <v>410701505921</v>
      </c>
      <c r="X824" s="132">
        <f>VLOOKUP(W824,Factors!$F$4:$H$6200,3,FALSE)</f>
        <v>0.10960000000000003</v>
      </c>
      <c r="Y824" s="127" t="str">
        <f>VLOOKUP(W824,Factors!$F$4:$H$6200,2,FALSE)</f>
        <v>3-factor</v>
      </c>
      <c r="Z824" s="129">
        <f t="shared" si="62"/>
        <v>177.13880800000004</v>
      </c>
      <c r="AA824" s="129">
        <f t="shared" si="63"/>
        <v>1439.0911919999999</v>
      </c>
      <c r="AB824" s="129">
        <f t="shared" si="64"/>
        <v>1616.23</v>
      </c>
      <c r="AC824" s="134"/>
      <c r="AD824" s="134"/>
      <c r="AE824" s="134"/>
      <c r="AF824" s="134"/>
      <c r="AG824" s="134"/>
      <c r="AH824" s="134"/>
      <c r="AI824" s="134"/>
      <c r="AJ824" s="134"/>
      <c r="AK824" s="134"/>
      <c r="AL824" s="134"/>
      <c r="AM824" s="134"/>
      <c r="AN824" s="134"/>
      <c r="AO824" s="134"/>
      <c r="AP824" s="134"/>
      <c r="AQ824" s="134"/>
      <c r="AR824" s="134"/>
      <c r="AS824" s="134"/>
      <c r="AT824" s="134"/>
      <c r="AU824" s="134"/>
      <c r="AV824" s="134"/>
      <c r="AW824" s="134"/>
      <c r="AX824" s="134"/>
      <c r="AY824" s="134"/>
      <c r="AZ824" s="134"/>
      <c r="BA824" s="134"/>
      <c r="BB824" s="134"/>
      <c r="BC824" s="134"/>
      <c r="BD824" s="134"/>
      <c r="BE824" s="134"/>
      <c r="BF824" s="134"/>
      <c r="BG824" s="134"/>
      <c r="BH824" s="134"/>
      <c r="BI824" s="134"/>
      <c r="BJ824" s="134"/>
    </row>
    <row r="825" spans="1:62" s="126" customFormat="1" ht="15.75" thickBot="1" x14ac:dyDescent="0.3">
      <c r="A825" s="141" t="s">
        <v>943</v>
      </c>
      <c r="B825" s="4" t="s">
        <v>1095</v>
      </c>
      <c r="C825" s="4" t="s">
        <v>1096</v>
      </c>
      <c r="D825" s="4" t="s">
        <v>944</v>
      </c>
      <c r="E825" s="4" t="s">
        <v>945</v>
      </c>
      <c r="F825" s="4" t="s">
        <v>86</v>
      </c>
      <c r="G825" s="4" t="s">
        <v>87</v>
      </c>
      <c r="H825" s="4" t="s">
        <v>440</v>
      </c>
      <c r="I825" s="11"/>
      <c r="J825" s="11"/>
      <c r="K825" s="11"/>
      <c r="L825" s="11"/>
      <c r="M825" s="10">
        <v>211.46</v>
      </c>
      <c r="N825" s="11"/>
      <c r="O825" s="11"/>
      <c r="P825" s="11"/>
      <c r="Q825" s="11"/>
      <c r="R825" s="11"/>
      <c r="S825" s="11"/>
      <c r="T825" s="11"/>
      <c r="U825" s="139">
        <f t="shared" si="60"/>
        <v>211.46</v>
      </c>
      <c r="V825" s="38"/>
      <c r="W825" s="127" t="str">
        <f t="shared" si="61"/>
        <v>410701505921</v>
      </c>
      <c r="X825" s="132">
        <f>VLOOKUP(W825,Factors!$F$4:$H$6200,3,FALSE)</f>
        <v>0.10960000000000003</v>
      </c>
      <c r="Y825" s="127" t="str">
        <f>VLOOKUP(W825,Factors!$F$4:$H$6200,2,FALSE)</f>
        <v>3-factor</v>
      </c>
      <c r="Z825" s="129">
        <f t="shared" si="62"/>
        <v>23.176016000000008</v>
      </c>
      <c r="AA825" s="129">
        <f t="shared" si="63"/>
        <v>188.283984</v>
      </c>
      <c r="AB825" s="129">
        <f t="shared" si="64"/>
        <v>211.46</v>
      </c>
      <c r="AC825" s="134"/>
      <c r="AD825" s="134"/>
      <c r="AE825" s="134"/>
      <c r="AF825" s="134"/>
      <c r="AG825" s="134"/>
      <c r="AH825" s="134"/>
      <c r="AI825" s="134"/>
      <c r="AJ825" s="134"/>
      <c r="AK825" s="134"/>
      <c r="AL825" s="134"/>
      <c r="AM825" s="134"/>
      <c r="AN825" s="134"/>
      <c r="AO825" s="134"/>
      <c r="AP825" s="134"/>
      <c r="AQ825" s="134"/>
      <c r="AR825" s="134"/>
      <c r="AS825" s="134"/>
      <c r="AT825" s="134"/>
      <c r="AU825" s="134"/>
      <c r="AV825" s="134"/>
      <c r="AW825" s="134"/>
      <c r="AX825" s="134"/>
      <c r="AY825" s="134"/>
      <c r="AZ825" s="134"/>
      <c r="BA825" s="134"/>
      <c r="BB825" s="134"/>
      <c r="BC825" s="134"/>
      <c r="BD825" s="134"/>
      <c r="BE825" s="134"/>
      <c r="BF825" s="134"/>
      <c r="BG825" s="134"/>
      <c r="BH825" s="134"/>
      <c r="BI825" s="134"/>
      <c r="BJ825" s="134"/>
    </row>
    <row r="826" spans="1:62" s="126" customFormat="1" ht="15.75" thickBot="1" x14ac:dyDescent="0.3">
      <c r="A826" s="141" t="s">
        <v>943</v>
      </c>
      <c r="B826" s="4" t="s">
        <v>1095</v>
      </c>
      <c r="C826" s="4" t="s">
        <v>1096</v>
      </c>
      <c r="D826" s="4" t="s">
        <v>944</v>
      </c>
      <c r="E826" s="4" t="s">
        <v>945</v>
      </c>
      <c r="F826" s="4" t="s">
        <v>192</v>
      </c>
      <c r="G826" s="4" t="s">
        <v>193</v>
      </c>
      <c r="H826" s="4" t="s">
        <v>440</v>
      </c>
      <c r="I826" s="8">
        <v>-7485.82</v>
      </c>
      <c r="J826" s="8">
        <v>-6672.14</v>
      </c>
      <c r="K826" s="8">
        <v>-5207.5200000000004</v>
      </c>
      <c r="L826" s="8">
        <v>-4629.63</v>
      </c>
      <c r="M826" s="8">
        <v>-2551.29</v>
      </c>
      <c r="N826" s="8">
        <v>-21680.61</v>
      </c>
      <c r="O826" s="8">
        <v>-16822.21</v>
      </c>
      <c r="P826" s="8">
        <v>-7287.6</v>
      </c>
      <c r="Q826" s="8">
        <v>-30790.11</v>
      </c>
      <c r="R826" s="8">
        <v>-17247.32</v>
      </c>
      <c r="S826" s="8">
        <v>-15789.8</v>
      </c>
      <c r="T826" s="8">
        <v>-8927.31</v>
      </c>
      <c r="U826" s="139">
        <f t="shared" si="60"/>
        <v>-145091.35999999999</v>
      </c>
      <c r="V826" s="38"/>
      <c r="W826" s="127" t="str">
        <f t="shared" si="61"/>
        <v>410701505921</v>
      </c>
      <c r="X826" s="132">
        <f>VLOOKUP(W826,Factors!$F$4:$H$6200,3,FALSE)</f>
        <v>0.10960000000000003</v>
      </c>
      <c r="Y826" s="127" t="str">
        <f>VLOOKUP(W826,Factors!$F$4:$H$6200,2,FALSE)</f>
        <v>3-factor</v>
      </c>
      <c r="Z826" s="129">
        <f t="shared" si="62"/>
        <v>-15902.013056000003</v>
      </c>
      <c r="AA826" s="129">
        <f t="shared" si="63"/>
        <v>-129189.34694399999</v>
      </c>
      <c r="AB826" s="129">
        <f t="shared" si="64"/>
        <v>-145091.35999999999</v>
      </c>
      <c r="AC826" s="134"/>
      <c r="AD826" s="134"/>
      <c r="AE826" s="134"/>
      <c r="AF826" s="134"/>
      <c r="AG826" s="134"/>
      <c r="AH826" s="134"/>
      <c r="AI826" s="134"/>
      <c r="AJ826" s="134"/>
      <c r="AK826" s="134"/>
      <c r="AL826" s="134"/>
      <c r="AM826" s="134"/>
      <c r="AN826" s="134"/>
      <c r="AO826" s="134"/>
      <c r="AP826" s="134"/>
      <c r="AQ826" s="134"/>
      <c r="AR826" s="134"/>
      <c r="AS826" s="134"/>
      <c r="AT826" s="134"/>
      <c r="AU826" s="134"/>
      <c r="AV826" s="134"/>
      <c r="AW826" s="134"/>
      <c r="AX826" s="134"/>
      <c r="AY826" s="134"/>
      <c r="AZ826" s="134"/>
      <c r="BA826" s="134"/>
      <c r="BB826" s="134"/>
      <c r="BC826" s="134"/>
      <c r="BD826" s="134"/>
      <c r="BE826" s="134"/>
      <c r="BF826" s="134"/>
      <c r="BG826" s="134"/>
      <c r="BH826" s="134"/>
      <c r="BI826" s="134"/>
      <c r="BJ826" s="134"/>
    </row>
    <row r="827" spans="1:62" s="126" customFormat="1" ht="15.75" thickBot="1" x14ac:dyDescent="0.3">
      <c r="A827" s="141" t="s">
        <v>943</v>
      </c>
      <c r="B827" s="4" t="s">
        <v>1095</v>
      </c>
      <c r="C827" s="4" t="s">
        <v>1096</v>
      </c>
      <c r="D827" s="4" t="s">
        <v>1088</v>
      </c>
      <c r="E827" s="4" t="s">
        <v>1089</v>
      </c>
      <c r="F827" s="4" t="s">
        <v>110</v>
      </c>
      <c r="G827" s="4" t="s">
        <v>111</v>
      </c>
      <c r="H827" s="4" t="s">
        <v>1090</v>
      </c>
      <c r="I827" s="7"/>
      <c r="J827" s="7"/>
      <c r="K827" s="7"/>
      <c r="L827" s="7"/>
      <c r="M827" s="7"/>
      <c r="N827" s="7"/>
      <c r="O827" s="7"/>
      <c r="P827" s="8">
        <v>803.2</v>
      </c>
      <c r="Q827" s="7"/>
      <c r="R827" s="7"/>
      <c r="S827" s="7"/>
      <c r="T827" s="7"/>
      <c r="U827" s="139">
        <f t="shared" si="60"/>
        <v>803.2</v>
      </c>
      <c r="V827" s="38"/>
      <c r="W827" s="127" t="str">
        <f t="shared" si="61"/>
        <v>410704710921</v>
      </c>
      <c r="X827" s="132">
        <f>VLOOKUP(W827,Factors!$F$4:$H$6200,3,FALSE)</f>
        <v>0.10960000000000003</v>
      </c>
      <c r="Y827" s="127" t="str">
        <f>VLOOKUP(W827,Factors!$F$4:$H$6200,2,FALSE)</f>
        <v>3-factor</v>
      </c>
      <c r="Z827" s="129">
        <f t="shared" si="62"/>
        <v>88.030720000000031</v>
      </c>
      <c r="AA827" s="129">
        <f t="shared" si="63"/>
        <v>715.16928000000007</v>
      </c>
      <c r="AB827" s="129">
        <f t="shared" si="64"/>
        <v>803.2</v>
      </c>
      <c r="AC827" s="134"/>
      <c r="AD827" s="134"/>
      <c r="AE827" s="134"/>
      <c r="AF827" s="134"/>
      <c r="AG827" s="134"/>
      <c r="AH827" s="134"/>
      <c r="AI827" s="134"/>
      <c r="AJ827" s="134"/>
      <c r="AK827" s="134"/>
      <c r="AL827" s="134"/>
      <c r="AM827" s="134"/>
      <c r="AN827" s="134"/>
      <c r="AO827" s="134"/>
      <c r="AP827" s="134"/>
      <c r="AQ827" s="134"/>
      <c r="AR827" s="134"/>
      <c r="AS827" s="134"/>
      <c r="AT827" s="134"/>
      <c r="AU827" s="134"/>
      <c r="AV827" s="134"/>
      <c r="AW827" s="134"/>
      <c r="AX827" s="134"/>
      <c r="AY827" s="134"/>
      <c r="AZ827" s="134"/>
      <c r="BA827" s="134"/>
      <c r="BB827" s="134"/>
      <c r="BC827" s="134"/>
      <c r="BD827" s="134"/>
      <c r="BE827" s="134"/>
      <c r="BF827" s="134"/>
      <c r="BG827" s="134"/>
      <c r="BH827" s="134"/>
      <c r="BI827" s="134"/>
      <c r="BJ827" s="134"/>
    </row>
    <row r="828" spans="1:62" s="126" customFormat="1" ht="15.75" thickBot="1" x14ac:dyDescent="0.3">
      <c r="A828" s="141" t="s">
        <v>943</v>
      </c>
      <c r="B828" s="4" t="s">
        <v>1095</v>
      </c>
      <c r="C828" s="4" t="s">
        <v>1096</v>
      </c>
      <c r="D828" s="4" t="s">
        <v>1088</v>
      </c>
      <c r="E828" s="4" t="s">
        <v>1089</v>
      </c>
      <c r="F828" s="4" t="s">
        <v>112</v>
      </c>
      <c r="G828" s="4" t="s">
        <v>113</v>
      </c>
      <c r="H828" s="4" t="s">
        <v>1090</v>
      </c>
      <c r="I828" s="10">
        <v>3907.25</v>
      </c>
      <c r="J828" s="10">
        <v>3907.24</v>
      </c>
      <c r="K828" s="10">
        <v>3263.84</v>
      </c>
      <c r="L828" s="10">
        <v>2620.4299999999998</v>
      </c>
      <c r="M828" s="10">
        <v>2620.42</v>
      </c>
      <c r="N828" s="10">
        <v>2692.92</v>
      </c>
      <c r="O828" s="10">
        <v>2692.92</v>
      </c>
      <c r="P828" s="10">
        <v>2692.92</v>
      </c>
      <c r="Q828" s="10">
        <v>2692.92</v>
      </c>
      <c r="R828" s="10">
        <v>2692.96</v>
      </c>
      <c r="S828" s="10">
        <v>2692.91</v>
      </c>
      <c r="T828" s="10">
        <v>2692.94</v>
      </c>
      <c r="U828" s="139">
        <f t="shared" si="60"/>
        <v>35169.669999999991</v>
      </c>
      <c r="V828" s="38"/>
      <c r="W828" s="127" t="str">
        <f t="shared" si="61"/>
        <v>410704710921</v>
      </c>
      <c r="X828" s="132">
        <f>VLOOKUP(W828,Factors!$F$4:$H$6200,3,FALSE)</f>
        <v>0.10960000000000003</v>
      </c>
      <c r="Y828" s="127" t="str">
        <f>VLOOKUP(W828,Factors!$F$4:$H$6200,2,FALSE)</f>
        <v>3-factor</v>
      </c>
      <c r="Z828" s="129">
        <f t="shared" si="62"/>
        <v>3854.595832</v>
      </c>
      <c r="AA828" s="129">
        <f t="shared" si="63"/>
        <v>31315.074167999992</v>
      </c>
      <c r="AB828" s="129">
        <f t="shared" si="64"/>
        <v>35169.669999999991</v>
      </c>
      <c r="AC828" s="134"/>
      <c r="AD828" s="134"/>
      <c r="AE828" s="134"/>
      <c r="AF828" s="134"/>
      <c r="AG828" s="134"/>
      <c r="AH828" s="134"/>
      <c r="AI828" s="134"/>
      <c r="AJ828" s="134"/>
      <c r="AK828" s="134"/>
      <c r="AL828" s="134"/>
      <c r="AM828" s="134"/>
      <c r="AN828" s="134"/>
      <c r="AO828" s="134"/>
      <c r="AP828" s="134"/>
      <c r="AQ828" s="134"/>
      <c r="AR828" s="134"/>
      <c r="AS828" s="134"/>
      <c r="AT828" s="134"/>
      <c r="AU828" s="134"/>
      <c r="AV828" s="134"/>
      <c r="AW828" s="134"/>
      <c r="AX828" s="134"/>
      <c r="AY828" s="134"/>
      <c r="AZ828" s="134"/>
      <c r="BA828" s="134"/>
      <c r="BB828" s="134"/>
      <c r="BC828" s="134"/>
      <c r="BD828" s="134"/>
      <c r="BE828" s="134"/>
      <c r="BF828" s="134"/>
      <c r="BG828" s="134"/>
      <c r="BH828" s="134"/>
      <c r="BI828" s="134"/>
      <c r="BJ828" s="134"/>
    </row>
    <row r="829" spans="1:62" s="126" customFormat="1" ht="15.75" thickBot="1" x14ac:dyDescent="0.3">
      <c r="A829" s="141" t="s">
        <v>943</v>
      </c>
      <c r="B829" s="4" t="s">
        <v>1095</v>
      </c>
      <c r="C829" s="4" t="s">
        <v>1096</v>
      </c>
      <c r="D829" s="4" t="s">
        <v>1088</v>
      </c>
      <c r="E829" s="4" t="s">
        <v>1089</v>
      </c>
      <c r="F829" s="4" t="s">
        <v>128</v>
      </c>
      <c r="G829" s="4" t="s">
        <v>129</v>
      </c>
      <c r="H829" s="4" t="s">
        <v>1090</v>
      </c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0">
        <v>50</v>
      </c>
      <c r="U829" s="139">
        <f t="shared" si="60"/>
        <v>50</v>
      </c>
      <c r="V829" s="38"/>
      <c r="W829" s="127" t="str">
        <f t="shared" si="61"/>
        <v>410704710921</v>
      </c>
      <c r="X829" s="132">
        <f>VLOOKUP(W829,Factors!$F$4:$H$6200,3,FALSE)</f>
        <v>0.10960000000000003</v>
      </c>
      <c r="Y829" s="127" t="str">
        <f>VLOOKUP(W829,Factors!$F$4:$H$6200,2,FALSE)</f>
        <v>3-factor</v>
      </c>
      <c r="Z829" s="129">
        <f t="shared" si="62"/>
        <v>5.4800000000000013</v>
      </c>
      <c r="AA829" s="129">
        <f t="shared" si="63"/>
        <v>44.519999999999996</v>
      </c>
      <c r="AB829" s="129">
        <f t="shared" si="64"/>
        <v>50</v>
      </c>
      <c r="AC829" s="134"/>
      <c r="AD829" s="134"/>
      <c r="AE829" s="134"/>
      <c r="AF829" s="134"/>
      <c r="AG829" s="134"/>
      <c r="AH829" s="134"/>
      <c r="AI829" s="134"/>
      <c r="AJ829" s="134"/>
      <c r="AK829" s="134"/>
      <c r="AL829" s="134"/>
      <c r="AM829" s="134"/>
      <c r="AN829" s="134"/>
      <c r="AO829" s="134"/>
      <c r="AP829" s="134"/>
      <c r="AQ829" s="134"/>
      <c r="AR829" s="134"/>
      <c r="AS829" s="134"/>
      <c r="AT829" s="134"/>
      <c r="AU829" s="134"/>
      <c r="AV829" s="134"/>
      <c r="AW829" s="134"/>
      <c r="AX829" s="134"/>
      <c r="AY829" s="134"/>
      <c r="AZ829" s="134"/>
      <c r="BA829" s="134"/>
      <c r="BB829" s="134"/>
      <c r="BC829" s="134"/>
      <c r="BD829" s="134"/>
      <c r="BE829" s="134"/>
      <c r="BF829" s="134"/>
      <c r="BG829" s="134"/>
      <c r="BH829" s="134"/>
      <c r="BI829" s="134"/>
      <c r="BJ829" s="134"/>
    </row>
    <row r="830" spans="1:62" s="126" customFormat="1" ht="15.75" thickBot="1" x14ac:dyDescent="0.3">
      <c r="A830" s="141" t="s">
        <v>943</v>
      </c>
      <c r="B830" s="4" t="s">
        <v>1095</v>
      </c>
      <c r="C830" s="4" t="s">
        <v>1096</v>
      </c>
      <c r="D830" s="4" t="s">
        <v>1088</v>
      </c>
      <c r="E830" s="4" t="s">
        <v>1089</v>
      </c>
      <c r="F830" s="4" t="s">
        <v>192</v>
      </c>
      <c r="G830" s="4" t="s">
        <v>193</v>
      </c>
      <c r="H830" s="4" t="s">
        <v>1090</v>
      </c>
      <c r="I830" s="8">
        <v>-2658.03</v>
      </c>
      <c r="J830" s="8">
        <v>-1301.9100000000001</v>
      </c>
      <c r="K830" s="8">
        <v>-1408.01</v>
      </c>
      <c r="L830" s="8">
        <v>-3340.98</v>
      </c>
      <c r="M830" s="8">
        <v>-4495.13</v>
      </c>
      <c r="N830" s="8">
        <v>-11356.51</v>
      </c>
      <c r="O830" s="8">
        <v>-15182.5</v>
      </c>
      <c r="P830" s="8">
        <v>-13559.9</v>
      </c>
      <c r="Q830" s="8">
        <v>-9101.98</v>
      </c>
      <c r="R830" s="8">
        <v>-9599.2900000000009</v>
      </c>
      <c r="S830" s="8">
        <v>-12421.26</v>
      </c>
      <c r="T830" s="8">
        <v>-14048.56</v>
      </c>
      <c r="U830" s="139">
        <f t="shared" si="60"/>
        <v>-98474.059999999983</v>
      </c>
      <c r="V830" s="38"/>
      <c r="W830" s="127" t="str">
        <f t="shared" si="61"/>
        <v>410704710921</v>
      </c>
      <c r="X830" s="132">
        <f>VLOOKUP(W830,Factors!$F$4:$H$6200,3,FALSE)</f>
        <v>0.10960000000000003</v>
      </c>
      <c r="Y830" s="127" t="str">
        <f>VLOOKUP(W830,Factors!$F$4:$H$6200,2,FALSE)</f>
        <v>3-factor</v>
      </c>
      <c r="Z830" s="129">
        <f t="shared" si="62"/>
        <v>-10792.756976000001</v>
      </c>
      <c r="AA830" s="129">
        <f t="shared" si="63"/>
        <v>-87681.303023999979</v>
      </c>
      <c r="AB830" s="129">
        <f t="shared" si="64"/>
        <v>-98474.059999999983</v>
      </c>
      <c r="AC830" s="134"/>
      <c r="AD830" s="134"/>
      <c r="AE830" s="134"/>
      <c r="AF830" s="134"/>
      <c r="AG830" s="134"/>
      <c r="AH830" s="134"/>
      <c r="AI830" s="134"/>
      <c r="AJ830" s="134"/>
      <c r="AK830" s="134"/>
      <c r="AL830" s="134"/>
      <c r="AM830" s="134"/>
      <c r="AN830" s="134"/>
      <c r="AO830" s="134"/>
      <c r="AP830" s="134"/>
      <c r="AQ830" s="134"/>
      <c r="AR830" s="134"/>
      <c r="AS830" s="134"/>
      <c r="AT830" s="134"/>
      <c r="AU830" s="134"/>
      <c r="AV830" s="134"/>
      <c r="AW830" s="134"/>
      <c r="AX830" s="134"/>
      <c r="AY830" s="134"/>
      <c r="AZ830" s="134"/>
      <c r="BA830" s="134"/>
      <c r="BB830" s="134"/>
      <c r="BC830" s="134"/>
      <c r="BD830" s="134"/>
      <c r="BE830" s="134"/>
      <c r="BF830" s="134"/>
      <c r="BG830" s="134"/>
      <c r="BH830" s="134"/>
      <c r="BI830" s="134"/>
      <c r="BJ830" s="134"/>
    </row>
    <row r="831" spans="1:62" s="126" customFormat="1" ht="15.75" thickBot="1" x14ac:dyDescent="0.3">
      <c r="A831" s="141" t="s">
        <v>943</v>
      </c>
      <c r="B831" s="4" t="s">
        <v>1097</v>
      </c>
      <c r="C831" s="4" t="s">
        <v>1098</v>
      </c>
      <c r="D831" s="4" t="s">
        <v>944</v>
      </c>
      <c r="E831" s="4" t="s">
        <v>945</v>
      </c>
      <c r="F831" s="4" t="s">
        <v>132</v>
      </c>
      <c r="G831" s="4" t="s">
        <v>133</v>
      </c>
      <c r="H831" s="4" t="s">
        <v>440</v>
      </c>
      <c r="I831" s="10">
        <v>70.760000000000005</v>
      </c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39">
        <f t="shared" si="60"/>
        <v>70.760000000000005</v>
      </c>
      <c r="V831" s="38"/>
      <c r="W831" s="127" t="str">
        <f t="shared" si="61"/>
        <v>410801505921</v>
      </c>
      <c r="X831" s="132">
        <f>VLOOKUP(W831,Factors!$F$4:$H$6200,3,FALSE)</f>
        <v>0.10960000000000003</v>
      </c>
      <c r="Y831" s="127" t="str">
        <f>VLOOKUP(W831,Factors!$F$4:$H$6200,2,FALSE)</f>
        <v>3-factor</v>
      </c>
      <c r="Z831" s="129">
        <f t="shared" si="62"/>
        <v>7.7552960000000031</v>
      </c>
      <c r="AA831" s="129">
        <f t="shared" si="63"/>
        <v>63.004704000000004</v>
      </c>
      <c r="AB831" s="129">
        <f t="shared" si="64"/>
        <v>70.760000000000005</v>
      </c>
      <c r="AC831" s="134"/>
      <c r="AD831" s="134"/>
      <c r="AE831" s="134"/>
      <c r="AF831" s="134"/>
      <c r="AG831" s="134"/>
      <c r="AH831" s="134"/>
      <c r="AI831" s="134"/>
      <c r="AJ831" s="134"/>
      <c r="AK831" s="134"/>
      <c r="AL831" s="134"/>
      <c r="AM831" s="134"/>
      <c r="AN831" s="134"/>
      <c r="AO831" s="134"/>
      <c r="AP831" s="134"/>
      <c r="AQ831" s="134"/>
      <c r="AR831" s="134"/>
      <c r="AS831" s="134"/>
      <c r="AT831" s="134"/>
      <c r="AU831" s="134"/>
      <c r="AV831" s="134"/>
      <c r="AW831" s="134"/>
      <c r="AX831" s="134"/>
      <c r="AY831" s="134"/>
      <c r="AZ831" s="134"/>
      <c r="BA831" s="134"/>
      <c r="BB831" s="134"/>
      <c r="BC831" s="134"/>
      <c r="BD831" s="134"/>
      <c r="BE831" s="134"/>
      <c r="BF831" s="134"/>
      <c r="BG831" s="134"/>
      <c r="BH831" s="134"/>
      <c r="BI831" s="134"/>
      <c r="BJ831" s="134"/>
    </row>
    <row r="832" spans="1:62" s="126" customFormat="1" ht="15.75" thickBot="1" x14ac:dyDescent="0.3">
      <c r="A832" s="141" t="s">
        <v>943</v>
      </c>
      <c r="B832" s="4" t="s">
        <v>1097</v>
      </c>
      <c r="C832" s="4" t="s">
        <v>1098</v>
      </c>
      <c r="D832" s="4" t="s">
        <v>944</v>
      </c>
      <c r="E832" s="4" t="s">
        <v>945</v>
      </c>
      <c r="F832" s="4" t="s">
        <v>146</v>
      </c>
      <c r="G832" s="4" t="s">
        <v>147</v>
      </c>
      <c r="H832" s="4" t="s">
        <v>440</v>
      </c>
      <c r="I832" s="7"/>
      <c r="J832" s="7"/>
      <c r="K832" s="8">
        <v>41.94</v>
      </c>
      <c r="L832" s="7"/>
      <c r="M832" s="7"/>
      <c r="N832" s="7"/>
      <c r="O832" s="7"/>
      <c r="P832" s="7"/>
      <c r="Q832" s="7"/>
      <c r="R832" s="7"/>
      <c r="S832" s="7"/>
      <c r="T832" s="7"/>
      <c r="U832" s="139">
        <f t="shared" si="60"/>
        <v>41.94</v>
      </c>
      <c r="V832" s="38"/>
      <c r="W832" s="127" t="str">
        <f t="shared" si="61"/>
        <v>410801505921</v>
      </c>
      <c r="X832" s="132">
        <f>VLOOKUP(W832,Factors!$F$4:$H$6200,3,FALSE)</f>
        <v>0.10960000000000003</v>
      </c>
      <c r="Y832" s="127" t="str">
        <f>VLOOKUP(W832,Factors!$F$4:$H$6200,2,FALSE)</f>
        <v>3-factor</v>
      </c>
      <c r="Z832" s="129">
        <f t="shared" si="62"/>
        <v>4.5966240000000012</v>
      </c>
      <c r="AA832" s="129">
        <f t="shared" si="63"/>
        <v>37.343375999999999</v>
      </c>
      <c r="AB832" s="129">
        <f t="shared" si="64"/>
        <v>41.94</v>
      </c>
      <c r="AC832" s="134"/>
      <c r="AD832" s="134"/>
      <c r="AE832" s="134"/>
      <c r="AF832" s="134"/>
      <c r="AG832" s="134"/>
      <c r="AH832" s="134"/>
      <c r="AI832" s="134"/>
      <c r="AJ832" s="134"/>
      <c r="AK832" s="134"/>
      <c r="AL832" s="134"/>
      <c r="AM832" s="134"/>
      <c r="AN832" s="134"/>
      <c r="AO832" s="134"/>
      <c r="AP832" s="134"/>
      <c r="AQ832" s="134"/>
      <c r="AR832" s="134"/>
      <c r="AS832" s="134"/>
      <c r="AT832" s="134"/>
      <c r="AU832" s="134"/>
      <c r="AV832" s="134"/>
      <c r="AW832" s="134"/>
      <c r="AX832" s="134"/>
      <c r="AY832" s="134"/>
      <c r="AZ832" s="134"/>
      <c r="BA832" s="134"/>
      <c r="BB832" s="134"/>
      <c r="BC832" s="134"/>
      <c r="BD832" s="134"/>
      <c r="BE832" s="134"/>
      <c r="BF832" s="134"/>
      <c r="BG832" s="134"/>
      <c r="BH832" s="134"/>
      <c r="BI832" s="134"/>
      <c r="BJ832" s="134"/>
    </row>
    <row r="833" spans="1:62" s="126" customFormat="1" ht="15.75" thickBot="1" x14ac:dyDescent="0.3">
      <c r="A833" s="141" t="s">
        <v>943</v>
      </c>
      <c r="B833" s="4" t="s">
        <v>1097</v>
      </c>
      <c r="C833" s="4" t="s">
        <v>1098</v>
      </c>
      <c r="D833" s="4" t="s">
        <v>944</v>
      </c>
      <c r="E833" s="4" t="s">
        <v>945</v>
      </c>
      <c r="F833" s="4" t="s">
        <v>82</v>
      </c>
      <c r="G833" s="4" t="s">
        <v>83</v>
      </c>
      <c r="H833" s="4" t="s">
        <v>440</v>
      </c>
      <c r="I833" s="10">
        <v>8</v>
      </c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39">
        <f t="shared" si="60"/>
        <v>8</v>
      </c>
      <c r="V833" s="38"/>
      <c r="W833" s="127" t="str">
        <f t="shared" si="61"/>
        <v>410801505921</v>
      </c>
      <c r="X833" s="132">
        <f>VLOOKUP(W833,Factors!$F$4:$H$6200,3,FALSE)</f>
        <v>0.10960000000000003</v>
      </c>
      <c r="Y833" s="127" t="str">
        <f>VLOOKUP(W833,Factors!$F$4:$H$6200,2,FALSE)</f>
        <v>3-factor</v>
      </c>
      <c r="Z833" s="129">
        <f t="shared" si="62"/>
        <v>0.87680000000000025</v>
      </c>
      <c r="AA833" s="129">
        <f t="shared" si="63"/>
        <v>7.1231999999999998</v>
      </c>
      <c r="AB833" s="129">
        <f t="shared" si="64"/>
        <v>8</v>
      </c>
      <c r="AC833" s="134"/>
      <c r="AD833" s="134"/>
      <c r="AE833" s="134"/>
      <c r="AF833" s="134"/>
      <c r="AG833" s="134"/>
      <c r="AH833" s="134"/>
      <c r="AI833" s="134"/>
      <c r="AJ833" s="134"/>
      <c r="AK833" s="134"/>
      <c r="AL833" s="134"/>
      <c r="AM833" s="134"/>
      <c r="AN833" s="134"/>
      <c r="AO833" s="134"/>
      <c r="AP833" s="134"/>
      <c r="AQ833" s="134"/>
      <c r="AR833" s="134"/>
      <c r="AS833" s="134"/>
      <c r="AT833" s="134"/>
      <c r="AU833" s="134"/>
      <c r="AV833" s="134"/>
      <c r="AW833" s="134"/>
      <c r="AX833" s="134"/>
      <c r="AY833" s="134"/>
      <c r="AZ833" s="134"/>
      <c r="BA833" s="134"/>
      <c r="BB833" s="134"/>
      <c r="BC833" s="134"/>
      <c r="BD833" s="134"/>
      <c r="BE833" s="134"/>
      <c r="BF833" s="134"/>
      <c r="BG833" s="134"/>
      <c r="BH833" s="134"/>
      <c r="BI833" s="134"/>
      <c r="BJ833" s="134"/>
    </row>
    <row r="834" spans="1:62" s="126" customFormat="1" ht="15.75" thickBot="1" x14ac:dyDescent="0.3">
      <c r="A834" s="141" t="s">
        <v>943</v>
      </c>
      <c r="B834" s="4" t="s">
        <v>1097</v>
      </c>
      <c r="C834" s="4" t="s">
        <v>1098</v>
      </c>
      <c r="D834" s="4" t="s">
        <v>944</v>
      </c>
      <c r="E834" s="4" t="s">
        <v>945</v>
      </c>
      <c r="F834" s="4" t="s">
        <v>84</v>
      </c>
      <c r="G834" s="4" t="s">
        <v>85</v>
      </c>
      <c r="H834" s="4" t="s">
        <v>440</v>
      </c>
      <c r="I834" s="8">
        <v>19.96</v>
      </c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139">
        <f t="shared" si="60"/>
        <v>19.96</v>
      </c>
      <c r="V834" s="38"/>
      <c r="W834" s="127" t="str">
        <f t="shared" si="61"/>
        <v>410801505921</v>
      </c>
      <c r="X834" s="132">
        <f>VLOOKUP(W834,Factors!$F$4:$H$6200,3,FALSE)</f>
        <v>0.10960000000000003</v>
      </c>
      <c r="Y834" s="127" t="str">
        <f>VLOOKUP(W834,Factors!$F$4:$H$6200,2,FALSE)</f>
        <v>3-factor</v>
      </c>
      <c r="Z834" s="129">
        <f t="shared" si="62"/>
        <v>2.1876160000000007</v>
      </c>
      <c r="AA834" s="129">
        <f t="shared" si="63"/>
        <v>17.772383999999999</v>
      </c>
      <c r="AB834" s="129">
        <f t="shared" si="64"/>
        <v>19.96</v>
      </c>
      <c r="AC834" s="134"/>
      <c r="AD834" s="134"/>
      <c r="AE834" s="134"/>
      <c r="AF834" s="134"/>
      <c r="AG834" s="134"/>
      <c r="AH834" s="134"/>
      <c r="AI834" s="134"/>
      <c r="AJ834" s="134"/>
      <c r="AK834" s="134"/>
      <c r="AL834" s="134"/>
      <c r="AM834" s="134"/>
      <c r="AN834" s="134"/>
      <c r="AO834" s="134"/>
      <c r="AP834" s="134"/>
      <c r="AQ834" s="134"/>
      <c r="AR834" s="134"/>
      <c r="AS834" s="134"/>
      <c r="AT834" s="134"/>
      <c r="AU834" s="134"/>
      <c r="AV834" s="134"/>
      <c r="AW834" s="134"/>
      <c r="AX834" s="134"/>
      <c r="AY834" s="134"/>
      <c r="AZ834" s="134"/>
      <c r="BA834" s="134"/>
      <c r="BB834" s="134"/>
      <c r="BC834" s="134"/>
      <c r="BD834" s="134"/>
      <c r="BE834" s="134"/>
      <c r="BF834" s="134"/>
      <c r="BG834" s="134"/>
      <c r="BH834" s="134"/>
      <c r="BI834" s="134"/>
      <c r="BJ834" s="134"/>
    </row>
    <row r="835" spans="1:62" s="126" customFormat="1" ht="15.75" thickBot="1" x14ac:dyDescent="0.3">
      <c r="A835" s="141" t="s">
        <v>943</v>
      </c>
      <c r="B835" s="4" t="s">
        <v>1097</v>
      </c>
      <c r="C835" s="4" t="s">
        <v>1098</v>
      </c>
      <c r="D835" s="4" t="s">
        <v>989</v>
      </c>
      <c r="E835" s="4" t="s">
        <v>990</v>
      </c>
      <c r="F835" s="4" t="s">
        <v>110</v>
      </c>
      <c r="G835" s="4" t="s">
        <v>111</v>
      </c>
      <c r="H835" s="4" t="s">
        <v>991</v>
      </c>
      <c r="I835" s="8">
        <v>316.32</v>
      </c>
      <c r="J835" s="7"/>
      <c r="K835" s="7"/>
      <c r="L835" s="7"/>
      <c r="M835" s="8">
        <v>500</v>
      </c>
      <c r="N835" s="7"/>
      <c r="O835" s="7"/>
      <c r="P835" s="7"/>
      <c r="Q835" s="8">
        <v>1606.42</v>
      </c>
      <c r="R835" s="7"/>
      <c r="S835" s="8">
        <v>211.73</v>
      </c>
      <c r="T835" s="7"/>
      <c r="U835" s="139">
        <f t="shared" si="60"/>
        <v>2634.47</v>
      </c>
      <c r="V835" s="38"/>
      <c r="W835" s="127" t="str">
        <f t="shared" si="61"/>
        <v>410804705921</v>
      </c>
      <c r="X835" s="132">
        <f>VLOOKUP(W835,Factors!$F$4:$H$6200,3,FALSE)</f>
        <v>0.10960000000000003</v>
      </c>
      <c r="Y835" s="127" t="str">
        <f>VLOOKUP(W835,Factors!$F$4:$H$6200,2,FALSE)</f>
        <v>3-factor</v>
      </c>
      <c r="Z835" s="129">
        <f t="shared" si="62"/>
        <v>288.73791200000005</v>
      </c>
      <c r="AA835" s="129">
        <f t="shared" si="63"/>
        <v>2345.7320879999997</v>
      </c>
      <c r="AB835" s="129">
        <f t="shared" si="64"/>
        <v>2634.47</v>
      </c>
      <c r="AC835" s="134"/>
      <c r="AD835" s="134"/>
      <c r="AE835" s="134"/>
      <c r="AF835" s="134"/>
      <c r="AG835" s="134"/>
      <c r="AH835" s="134"/>
      <c r="AI835" s="134"/>
      <c r="AJ835" s="134"/>
      <c r="AK835" s="134"/>
      <c r="AL835" s="134"/>
      <c r="AM835" s="134"/>
      <c r="AN835" s="134"/>
      <c r="AO835" s="134"/>
      <c r="AP835" s="134"/>
      <c r="AQ835" s="134"/>
      <c r="AR835" s="134"/>
      <c r="AS835" s="134"/>
      <c r="AT835" s="134"/>
      <c r="AU835" s="134"/>
      <c r="AV835" s="134"/>
      <c r="AW835" s="134"/>
      <c r="AX835" s="134"/>
      <c r="AY835" s="134"/>
      <c r="AZ835" s="134"/>
      <c r="BA835" s="134"/>
      <c r="BB835" s="134"/>
      <c r="BC835" s="134"/>
      <c r="BD835" s="134"/>
      <c r="BE835" s="134"/>
      <c r="BF835" s="134"/>
      <c r="BG835" s="134"/>
      <c r="BH835" s="134"/>
      <c r="BI835" s="134"/>
      <c r="BJ835" s="134"/>
    </row>
    <row r="836" spans="1:62" s="126" customFormat="1" ht="15.75" thickBot="1" x14ac:dyDescent="0.3">
      <c r="A836" s="141" t="s">
        <v>943</v>
      </c>
      <c r="B836" s="4" t="s">
        <v>1097</v>
      </c>
      <c r="C836" s="4" t="s">
        <v>1098</v>
      </c>
      <c r="D836" s="4" t="s">
        <v>989</v>
      </c>
      <c r="E836" s="4" t="s">
        <v>990</v>
      </c>
      <c r="F836" s="4" t="s">
        <v>112</v>
      </c>
      <c r="G836" s="4" t="s">
        <v>113</v>
      </c>
      <c r="H836" s="4" t="s">
        <v>991</v>
      </c>
      <c r="I836" s="10">
        <v>9237.69</v>
      </c>
      <c r="J836" s="10">
        <v>9237.7099999999991</v>
      </c>
      <c r="K836" s="10">
        <v>8794.08</v>
      </c>
      <c r="L836" s="10">
        <v>8350.42</v>
      </c>
      <c r="M836" s="10">
        <v>8350.44</v>
      </c>
      <c r="N836" s="10">
        <v>9611.91</v>
      </c>
      <c r="O836" s="10">
        <v>9097.94</v>
      </c>
      <c r="P836" s="10">
        <v>8804.24</v>
      </c>
      <c r="Q836" s="10">
        <v>8804.27</v>
      </c>
      <c r="R836" s="10">
        <v>8804.24</v>
      </c>
      <c r="S836" s="10">
        <v>8804.27</v>
      </c>
      <c r="T836" s="10">
        <v>8804.2800000000007</v>
      </c>
      <c r="U836" s="139">
        <f t="shared" si="60"/>
        <v>106701.49000000002</v>
      </c>
      <c r="V836" s="38"/>
      <c r="W836" s="127" t="str">
        <f t="shared" si="61"/>
        <v>410804705921</v>
      </c>
      <c r="X836" s="132">
        <f>VLOOKUP(W836,Factors!$F$4:$H$6200,3,FALSE)</f>
        <v>0.10960000000000003</v>
      </c>
      <c r="Y836" s="127" t="str">
        <f>VLOOKUP(W836,Factors!$F$4:$H$6200,2,FALSE)</f>
        <v>3-factor</v>
      </c>
      <c r="Z836" s="129">
        <f t="shared" si="62"/>
        <v>11694.483304000005</v>
      </c>
      <c r="AA836" s="129">
        <f t="shared" si="63"/>
        <v>95007.006696000011</v>
      </c>
      <c r="AB836" s="129">
        <f t="shared" si="64"/>
        <v>106701.49000000002</v>
      </c>
      <c r="AC836" s="134"/>
      <c r="AD836" s="134"/>
      <c r="AE836" s="134"/>
      <c r="AF836" s="134"/>
      <c r="AG836" s="134"/>
      <c r="AH836" s="134"/>
      <c r="AI836" s="134"/>
      <c r="AJ836" s="134"/>
      <c r="AK836" s="134"/>
      <c r="AL836" s="134"/>
      <c r="AM836" s="134"/>
      <c r="AN836" s="134"/>
      <c r="AO836" s="134"/>
      <c r="AP836" s="134"/>
      <c r="AQ836" s="134"/>
      <c r="AR836" s="134"/>
      <c r="AS836" s="134"/>
      <c r="AT836" s="134"/>
      <c r="AU836" s="134"/>
      <c r="AV836" s="134"/>
      <c r="AW836" s="134"/>
      <c r="AX836" s="134"/>
      <c r="AY836" s="134"/>
      <c r="AZ836" s="134"/>
      <c r="BA836" s="134"/>
      <c r="BB836" s="134"/>
      <c r="BC836" s="134"/>
      <c r="BD836" s="134"/>
      <c r="BE836" s="134"/>
      <c r="BF836" s="134"/>
      <c r="BG836" s="134"/>
      <c r="BH836" s="134"/>
      <c r="BI836" s="134"/>
      <c r="BJ836" s="134"/>
    </row>
    <row r="837" spans="1:62" s="126" customFormat="1" ht="15.75" thickBot="1" x14ac:dyDescent="0.3">
      <c r="A837" s="141" t="s">
        <v>943</v>
      </c>
      <c r="B837" s="4" t="s">
        <v>1097</v>
      </c>
      <c r="C837" s="4" t="s">
        <v>1098</v>
      </c>
      <c r="D837" s="4" t="s">
        <v>989</v>
      </c>
      <c r="E837" s="4" t="s">
        <v>990</v>
      </c>
      <c r="F837" s="4" t="s">
        <v>132</v>
      </c>
      <c r="G837" s="4" t="s">
        <v>133</v>
      </c>
      <c r="H837" s="4" t="s">
        <v>991</v>
      </c>
      <c r="I837" s="11"/>
      <c r="J837" s="11"/>
      <c r="K837" s="11"/>
      <c r="L837" s="11"/>
      <c r="M837" s="11"/>
      <c r="N837" s="10">
        <v>196.08</v>
      </c>
      <c r="O837" s="11"/>
      <c r="P837" s="11"/>
      <c r="Q837" s="11"/>
      <c r="R837" s="11"/>
      <c r="S837" s="11"/>
      <c r="T837" s="11"/>
      <c r="U837" s="139">
        <f t="shared" si="60"/>
        <v>196.08</v>
      </c>
      <c r="V837" s="38"/>
      <c r="W837" s="127" t="str">
        <f t="shared" si="61"/>
        <v>410804705921</v>
      </c>
      <c r="X837" s="132">
        <f>VLOOKUP(W837,Factors!$F$4:$H$6200,3,FALSE)</f>
        <v>0.10960000000000003</v>
      </c>
      <c r="Y837" s="127" t="str">
        <f>VLOOKUP(W837,Factors!$F$4:$H$6200,2,FALSE)</f>
        <v>3-factor</v>
      </c>
      <c r="Z837" s="129">
        <f t="shared" si="62"/>
        <v>21.490368000000007</v>
      </c>
      <c r="AA837" s="129">
        <f t="shared" si="63"/>
        <v>174.58963199999999</v>
      </c>
      <c r="AB837" s="129">
        <f t="shared" si="64"/>
        <v>196.08</v>
      </c>
      <c r="AC837" s="134"/>
      <c r="AD837" s="134"/>
      <c r="AE837" s="134"/>
      <c r="AF837" s="134"/>
      <c r="AG837" s="134"/>
      <c r="AH837" s="134"/>
      <c r="AI837" s="134"/>
      <c r="AJ837" s="134"/>
      <c r="AK837" s="134"/>
      <c r="AL837" s="134"/>
      <c r="AM837" s="134"/>
      <c r="AN837" s="134"/>
      <c r="AO837" s="134"/>
      <c r="AP837" s="134"/>
      <c r="AQ837" s="134"/>
      <c r="AR837" s="134"/>
      <c r="AS837" s="134"/>
      <c r="AT837" s="134"/>
      <c r="AU837" s="134"/>
      <c r="AV837" s="134"/>
      <c r="AW837" s="134"/>
      <c r="AX837" s="134"/>
      <c r="AY837" s="134"/>
      <c r="AZ837" s="134"/>
      <c r="BA837" s="134"/>
      <c r="BB837" s="134"/>
      <c r="BC837" s="134"/>
      <c r="BD837" s="134"/>
      <c r="BE837" s="134"/>
      <c r="BF837" s="134"/>
      <c r="BG837" s="134"/>
      <c r="BH837" s="134"/>
      <c r="BI837" s="134"/>
      <c r="BJ837" s="134"/>
    </row>
    <row r="838" spans="1:62" s="126" customFormat="1" ht="15.75" thickBot="1" x14ac:dyDescent="0.3">
      <c r="A838" s="141" t="s">
        <v>943</v>
      </c>
      <c r="B838" s="4" t="s">
        <v>1097</v>
      </c>
      <c r="C838" s="4" t="s">
        <v>1098</v>
      </c>
      <c r="D838" s="4" t="s">
        <v>989</v>
      </c>
      <c r="E838" s="4" t="s">
        <v>990</v>
      </c>
      <c r="F838" s="4" t="s">
        <v>76</v>
      </c>
      <c r="G838" s="4" t="s">
        <v>77</v>
      </c>
      <c r="H838" s="4" t="s">
        <v>991</v>
      </c>
      <c r="I838" s="7"/>
      <c r="J838" s="7"/>
      <c r="K838" s="7"/>
      <c r="L838" s="7"/>
      <c r="M838" s="7"/>
      <c r="N838" s="7"/>
      <c r="O838" s="7"/>
      <c r="P838" s="8">
        <v>293.04000000000002</v>
      </c>
      <c r="Q838" s="7"/>
      <c r="R838" s="7"/>
      <c r="S838" s="7"/>
      <c r="T838" s="7"/>
      <c r="U838" s="139">
        <f t="shared" si="60"/>
        <v>293.04000000000002</v>
      </c>
      <c r="V838" s="38"/>
      <c r="W838" s="127" t="str">
        <f t="shared" si="61"/>
        <v>410804705921</v>
      </c>
      <c r="X838" s="132">
        <f>VLOOKUP(W838,Factors!$F$4:$H$6200,3,FALSE)</f>
        <v>0.10960000000000003</v>
      </c>
      <c r="Y838" s="127" t="str">
        <f>VLOOKUP(W838,Factors!$F$4:$H$6200,2,FALSE)</f>
        <v>3-factor</v>
      </c>
      <c r="Z838" s="129">
        <f t="shared" si="62"/>
        <v>32.117184000000009</v>
      </c>
      <c r="AA838" s="129">
        <f t="shared" si="63"/>
        <v>260.92281600000001</v>
      </c>
      <c r="AB838" s="129">
        <f t="shared" si="64"/>
        <v>293.04000000000002</v>
      </c>
      <c r="AC838" s="134"/>
      <c r="AD838" s="134"/>
      <c r="AE838" s="134"/>
      <c r="AF838" s="134"/>
      <c r="AG838" s="134"/>
      <c r="AH838" s="134"/>
      <c r="AI838" s="134"/>
      <c r="AJ838" s="134"/>
      <c r="AK838" s="134"/>
      <c r="AL838" s="134"/>
      <c r="AM838" s="134"/>
      <c r="AN838" s="134"/>
      <c r="AO838" s="134"/>
      <c r="AP838" s="134"/>
      <c r="AQ838" s="134"/>
      <c r="AR838" s="134"/>
      <c r="AS838" s="134"/>
      <c r="AT838" s="134"/>
      <c r="AU838" s="134"/>
      <c r="AV838" s="134"/>
      <c r="AW838" s="134"/>
      <c r="AX838" s="134"/>
      <c r="AY838" s="134"/>
      <c r="AZ838" s="134"/>
      <c r="BA838" s="134"/>
      <c r="BB838" s="134"/>
      <c r="BC838" s="134"/>
      <c r="BD838" s="134"/>
      <c r="BE838" s="134"/>
      <c r="BF838" s="134"/>
      <c r="BG838" s="134"/>
      <c r="BH838" s="134"/>
      <c r="BI838" s="134"/>
      <c r="BJ838" s="134"/>
    </row>
    <row r="839" spans="1:62" s="126" customFormat="1" ht="15.75" thickBot="1" x14ac:dyDescent="0.3">
      <c r="A839" s="141" t="s">
        <v>943</v>
      </c>
      <c r="B839" s="4" t="s">
        <v>1097</v>
      </c>
      <c r="C839" s="4" t="s">
        <v>1098</v>
      </c>
      <c r="D839" s="4" t="s">
        <v>989</v>
      </c>
      <c r="E839" s="4" t="s">
        <v>990</v>
      </c>
      <c r="F839" s="4" t="s">
        <v>192</v>
      </c>
      <c r="G839" s="4" t="s">
        <v>193</v>
      </c>
      <c r="H839" s="4" t="s">
        <v>991</v>
      </c>
      <c r="I839" s="10">
        <v>-18493.490000000002</v>
      </c>
      <c r="J839" s="10">
        <v>-20706.599999999999</v>
      </c>
      <c r="K839" s="10">
        <v>-18875.27</v>
      </c>
      <c r="L839" s="10">
        <v>-23323.24</v>
      </c>
      <c r="M839" s="10">
        <v>-8114.52</v>
      </c>
      <c r="N839" s="10">
        <v>-17956.84</v>
      </c>
      <c r="O839" s="10">
        <v>-7541.92</v>
      </c>
      <c r="P839" s="10">
        <v>-2099.62</v>
      </c>
      <c r="Q839" s="10">
        <v>-5968.15</v>
      </c>
      <c r="R839" s="10">
        <v>-3704.84</v>
      </c>
      <c r="S839" s="10">
        <v>-15266.09</v>
      </c>
      <c r="T839" s="10">
        <v>-7090.86</v>
      </c>
      <c r="U839" s="139">
        <f t="shared" ref="U839:U902" si="65">SUM(I839:T839)</f>
        <v>-149141.43999999997</v>
      </c>
      <c r="V839" s="38"/>
      <c r="W839" s="127" t="str">
        <f t="shared" ref="W839:W902" si="66">CONCATENATE(B839,RIGHT(D839,4),A839)</f>
        <v>410804705921</v>
      </c>
      <c r="X839" s="132">
        <f>VLOOKUP(W839,Factors!$F$4:$H$6200,3,FALSE)</f>
        <v>0.10960000000000003</v>
      </c>
      <c r="Y839" s="127" t="str">
        <f>VLOOKUP(W839,Factors!$F$4:$H$6200,2,FALSE)</f>
        <v>3-factor</v>
      </c>
      <c r="Z839" s="129">
        <f t="shared" ref="Z839:Z902" si="67">U839*X839</f>
        <v>-16345.901824000002</v>
      </c>
      <c r="AA839" s="129">
        <f t="shared" ref="AA839:AA902" si="68">U839-Z839</f>
        <v>-132795.53817599997</v>
      </c>
      <c r="AB839" s="129">
        <f t="shared" ref="AB839:AB902" si="69">Z839+AA839</f>
        <v>-149141.43999999997</v>
      </c>
      <c r="AC839" s="134"/>
      <c r="AD839" s="134"/>
      <c r="AE839" s="134"/>
      <c r="AF839" s="134"/>
      <c r="AG839" s="134"/>
      <c r="AH839" s="134"/>
      <c r="AI839" s="134"/>
      <c r="AJ839" s="134"/>
      <c r="AK839" s="134"/>
      <c r="AL839" s="134"/>
      <c r="AM839" s="134"/>
      <c r="AN839" s="134"/>
      <c r="AO839" s="134"/>
      <c r="AP839" s="134"/>
      <c r="AQ839" s="134"/>
      <c r="AR839" s="134"/>
      <c r="AS839" s="134"/>
      <c r="AT839" s="134"/>
      <c r="AU839" s="134"/>
      <c r="AV839" s="134"/>
      <c r="AW839" s="134"/>
      <c r="AX839" s="134"/>
      <c r="AY839" s="134"/>
      <c r="AZ839" s="134"/>
      <c r="BA839" s="134"/>
      <c r="BB839" s="134"/>
      <c r="BC839" s="134"/>
      <c r="BD839" s="134"/>
      <c r="BE839" s="134"/>
      <c r="BF839" s="134"/>
      <c r="BG839" s="134"/>
      <c r="BH839" s="134"/>
      <c r="BI839" s="134"/>
      <c r="BJ839" s="134"/>
    </row>
    <row r="840" spans="1:62" s="126" customFormat="1" ht="15.75" thickBot="1" x14ac:dyDescent="0.3">
      <c r="A840" s="141" t="s">
        <v>943</v>
      </c>
      <c r="B840" s="4" t="s">
        <v>1097</v>
      </c>
      <c r="C840" s="4" t="s">
        <v>1098</v>
      </c>
      <c r="D840" s="4" t="s">
        <v>959</v>
      </c>
      <c r="E840" s="4" t="s">
        <v>960</v>
      </c>
      <c r="F840" s="4" t="s">
        <v>192</v>
      </c>
      <c r="G840" s="4" t="s">
        <v>193</v>
      </c>
      <c r="H840" s="4" t="s">
        <v>961</v>
      </c>
      <c r="I840" s="7"/>
      <c r="J840" s="7"/>
      <c r="K840" s="8">
        <v>-492.96</v>
      </c>
      <c r="L840" s="7"/>
      <c r="M840" s="7"/>
      <c r="N840" s="7"/>
      <c r="O840" s="7"/>
      <c r="P840" s="7"/>
      <c r="Q840" s="7"/>
      <c r="R840" s="7"/>
      <c r="S840" s="7"/>
      <c r="T840" s="7"/>
      <c r="U840" s="139">
        <f t="shared" si="65"/>
        <v>-492.96</v>
      </c>
      <c r="V840" s="38"/>
      <c r="W840" s="127" t="str">
        <f t="shared" si="66"/>
        <v>410804720921</v>
      </c>
      <c r="X840" s="132">
        <f>VLOOKUP(W840,Factors!$F$4:$H$6200,3,FALSE)</f>
        <v>0.10960000000000003</v>
      </c>
      <c r="Y840" s="127" t="str">
        <f>VLOOKUP(W840,Factors!$F$4:$H$6200,2,FALSE)</f>
        <v>3-factor</v>
      </c>
      <c r="Z840" s="129">
        <f t="shared" si="67"/>
        <v>-54.028416000000014</v>
      </c>
      <c r="AA840" s="129">
        <f t="shared" si="68"/>
        <v>-438.93158399999999</v>
      </c>
      <c r="AB840" s="129">
        <f t="shared" si="69"/>
        <v>-492.96</v>
      </c>
      <c r="AC840" s="134"/>
      <c r="AD840" s="134"/>
      <c r="AE840" s="134"/>
      <c r="AF840" s="134"/>
      <c r="AG840" s="134"/>
      <c r="AH840" s="134"/>
      <c r="AI840" s="134"/>
      <c r="AJ840" s="134"/>
      <c r="AK840" s="134"/>
      <c r="AL840" s="134"/>
      <c r="AM840" s="134"/>
      <c r="AN840" s="134"/>
      <c r="AO840" s="134"/>
      <c r="AP840" s="134"/>
      <c r="AQ840" s="134"/>
      <c r="AR840" s="134"/>
      <c r="AS840" s="134"/>
      <c r="AT840" s="134"/>
      <c r="AU840" s="134"/>
      <c r="AV840" s="134"/>
      <c r="AW840" s="134"/>
      <c r="AX840" s="134"/>
      <c r="AY840" s="134"/>
      <c r="AZ840" s="134"/>
      <c r="BA840" s="134"/>
      <c r="BB840" s="134"/>
      <c r="BC840" s="134"/>
      <c r="BD840" s="134"/>
      <c r="BE840" s="134"/>
      <c r="BF840" s="134"/>
      <c r="BG840" s="134"/>
      <c r="BH840" s="134"/>
      <c r="BI840" s="134"/>
      <c r="BJ840" s="134"/>
    </row>
    <row r="841" spans="1:62" s="126" customFormat="1" ht="15.75" thickBot="1" x14ac:dyDescent="0.3">
      <c r="A841" s="141" t="s">
        <v>943</v>
      </c>
      <c r="B841" s="4" t="s">
        <v>1099</v>
      </c>
      <c r="C841" s="4" t="s">
        <v>1100</v>
      </c>
      <c r="D841" s="4" t="s">
        <v>944</v>
      </c>
      <c r="E841" s="4" t="s">
        <v>945</v>
      </c>
      <c r="F841" s="4" t="s">
        <v>120</v>
      </c>
      <c r="G841" s="4" t="s">
        <v>121</v>
      </c>
      <c r="H841" s="4" t="s">
        <v>440</v>
      </c>
      <c r="I841" s="8">
        <v>5602.14</v>
      </c>
      <c r="J841" s="8">
        <v>4710.8900000000003</v>
      </c>
      <c r="K841" s="8">
        <v>5227.3599999999997</v>
      </c>
      <c r="L841" s="8">
        <v>6052.71</v>
      </c>
      <c r="M841" s="8">
        <v>5468.11</v>
      </c>
      <c r="N841" s="8">
        <v>6052.69</v>
      </c>
      <c r="O841" s="8">
        <v>6052.73</v>
      </c>
      <c r="P841" s="8">
        <v>5209.9799999999996</v>
      </c>
      <c r="Q841" s="8">
        <v>6172.35</v>
      </c>
      <c r="R841" s="8">
        <v>6172.35</v>
      </c>
      <c r="S841" s="8">
        <v>4559.13</v>
      </c>
      <c r="T841" s="8">
        <v>5891.78</v>
      </c>
      <c r="U841" s="139">
        <f t="shared" si="65"/>
        <v>67172.22</v>
      </c>
      <c r="V841" s="38"/>
      <c r="W841" s="127" t="str">
        <f t="shared" si="66"/>
        <v>420101505921</v>
      </c>
      <c r="X841" s="132">
        <f>VLOOKUP(W841,Factors!$F$4:$H$6200,3,FALSE)</f>
        <v>0.10960000000000003</v>
      </c>
      <c r="Y841" s="127" t="str">
        <f>VLOOKUP(W841,Factors!$F$4:$H$6200,2,FALSE)</f>
        <v>3-factor</v>
      </c>
      <c r="Z841" s="129">
        <f t="shared" si="67"/>
        <v>7362.0753120000018</v>
      </c>
      <c r="AA841" s="129">
        <f t="shared" si="68"/>
        <v>59810.144688</v>
      </c>
      <c r="AB841" s="129">
        <f t="shared" si="69"/>
        <v>67172.22</v>
      </c>
      <c r="AC841" s="134"/>
      <c r="AD841" s="134"/>
      <c r="AE841" s="134"/>
      <c r="AF841" s="134"/>
      <c r="AG841" s="134"/>
      <c r="AH841" s="134"/>
      <c r="AI841" s="134"/>
      <c r="AJ841" s="134"/>
      <c r="AK841" s="134"/>
      <c r="AL841" s="134"/>
      <c r="AM841" s="134"/>
      <c r="AN841" s="134"/>
      <c r="AO841" s="134"/>
      <c r="AP841" s="134"/>
      <c r="AQ841" s="134"/>
      <c r="AR841" s="134"/>
      <c r="AS841" s="134"/>
      <c r="AT841" s="134"/>
      <c r="AU841" s="134"/>
      <c r="AV841" s="134"/>
      <c r="AW841" s="134"/>
      <c r="AX841" s="134"/>
      <c r="AY841" s="134"/>
      <c r="AZ841" s="134"/>
      <c r="BA841" s="134"/>
      <c r="BB841" s="134"/>
      <c r="BC841" s="134"/>
      <c r="BD841" s="134"/>
      <c r="BE841" s="134"/>
      <c r="BF841" s="134"/>
      <c r="BG841" s="134"/>
      <c r="BH841" s="134"/>
      <c r="BI841" s="134"/>
      <c r="BJ841" s="134"/>
    </row>
    <row r="842" spans="1:62" s="126" customFormat="1" ht="15.75" thickBot="1" x14ac:dyDescent="0.3">
      <c r="A842" s="141" t="s">
        <v>943</v>
      </c>
      <c r="B842" s="4" t="s">
        <v>1099</v>
      </c>
      <c r="C842" s="4" t="s">
        <v>1100</v>
      </c>
      <c r="D842" s="4" t="s">
        <v>944</v>
      </c>
      <c r="E842" s="4" t="s">
        <v>945</v>
      </c>
      <c r="F842" s="4" t="s">
        <v>122</v>
      </c>
      <c r="G842" s="4" t="s">
        <v>123</v>
      </c>
      <c r="H842" s="4" t="s">
        <v>440</v>
      </c>
      <c r="I842" s="10">
        <v>310.33999999999997</v>
      </c>
      <c r="J842" s="10">
        <v>238.73</v>
      </c>
      <c r="K842" s="10">
        <v>386.9</v>
      </c>
      <c r="L842" s="10">
        <v>722.2</v>
      </c>
      <c r="M842" s="10">
        <v>412.7</v>
      </c>
      <c r="N842" s="10">
        <v>1057.52</v>
      </c>
      <c r="O842" s="10">
        <v>1083.32</v>
      </c>
      <c r="P842" s="10">
        <v>1238.08</v>
      </c>
      <c r="Q842" s="10">
        <v>894.33</v>
      </c>
      <c r="R842" s="10">
        <v>1367.76</v>
      </c>
      <c r="S842" s="10">
        <v>736.48</v>
      </c>
      <c r="T842" s="10">
        <v>315.64</v>
      </c>
      <c r="U842" s="139">
        <f t="shared" si="65"/>
        <v>8764</v>
      </c>
      <c r="V842" s="38"/>
      <c r="W842" s="127" t="str">
        <f t="shared" si="66"/>
        <v>420101505921</v>
      </c>
      <c r="X842" s="132">
        <f>VLOOKUP(W842,Factors!$F$4:$H$6200,3,FALSE)</f>
        <v>0.10960000000000003</v>
      </c>
      <c r="Y842" s="127" t="str">
        <f>VLOOKUP(W842,Factors!$F$4:$H$6200,2,FALSE)</f>
        <v>3-factor</v>
      </c>
      <c r="Z842" s="129">
        <f t="shared" si="67"/>
        <v>960.53440000000023</v>
      </c>
      <c r="AA842" s="129">
        <f t="shared" si="68"/>
        <v>7803.4655999999995</v>
      </c>
      <c r="AB842" s="129">
        <f t="shared" si="69"/>
        <v>8764</v>
      </c>
      <c r="AC842" s="134"/>
      <c r="AD842" s="134"/>
      <c r="AE842" s="134"/>
      <c r="AF842" s="134"/>
      <c r="AG842" s="134"/>
      <c r="AH842" s="134"/>
      <c r="AI842" s="134"/>
      <c r="AJ842" s="134"/>
      <c r="AK842" s="134"/>
      <c r="AL842" s="134"/>
      <c r="AM842" s="134"/>
      <c r="AN842" s="134"/>
      <c r="AO842" s="134"/>
      <c r="AP842" s="134"/>
      <c r="AQ842" s="134"/>
      <c r="AR842" s="134"/>
      <c r="AS842" s="134"/>
      <c r="AT842" s="134"/>
      <c r="AU842" s="134"/>
      <c r="AV842" s="134"/>
      <c r="AW842" s="134"/>
      <c r="AX842" s="134"/>
      <c r="AY842" s="134"/>
      <c r="AZ842" s="134"/>
      <c r="BA842" s="134"/>
      <c r="BB842" s="134"/>
      <c r="BC842" s="134"/>
      <c r="BD842" s="134"/>
      <c r="BE842" s="134"/>
      <c r="BF842" s="134"/>
      <c r="BG842" s="134"/>
      <c r="BH842" s="134"/>
      <c r="BI842" s="134"/>
      <c r="BJ842" s="134"/>
    </row>
    <row r="843" spans="1:62" s="126" customFormat="1" ht="15.75" thickBot="1" x14ac:dyDescent="0.3">
      <c r="A843" s="141" t="s">
        <v>943</v>
      </c>
      <c r="B843" s="4" t="s">
        <v>1099</v>
      </c>
      <c r="C843" s="4" t="s">
        <v>1100</v>
      </c>
      <c r="D843" s="4" t="s">
        <v>944</v>
      </c>
      <c r="E843" s="4" t="s">
        <v>945</v>
      </c>
      <c r="F843" s="4" t="s">
        <v>112</v>
      </c>
      <c r="G843" s="4" t="s">
        <v>113</v>
      </c>
      <c r="H843" s="4" t="s">
        <v>440</v>
      </c>
      <c r="I843" s="8">
        <v>5672.47</v>
      </c>
      <c r="J843" s="8">
        <v>5602.95</v>
      </c>
      <c r="K843" s="8">
        <v>5699.16</v>
      </c>
      <c r="L843" s="8">
        <v>4781.26</v>
      </c>
      <c r="M843" s="8">
        <v>4668.62</v>
      </c>
      <c r="N843" s="8">
        <v>4898.3999999999996</v>
      </c>
      <c r="O843" s="8">
        <v>4898.46</v>
      </c>
      <c r="P843" s="8">
        <v>4853.66</v>
      </c>
      <c r="Q843" s="8">
        <v>4914.84</v>
      </c>
      <c r="R843" s="8">
        <v>6244.19</v>
      </c>
      <c r="S843" s="8">
        <v>6167.61</v>
      </c>
      <c r="T843" s="8">
        <v>6205.9</v>
      </c>
      <c r="U843" s="139">
        <f t="shared" si="65"/>
        <v>64607.519999999997</v>
      </c>
      <c r="V843" s="38"/>
      <c r="W843" s="127" t="str">
        <f t="shared" si="66"/>
        <v>420101505921</v>
      </c>
      <c r="X843" s="132">
        <f>VLOOKUP(W843,Factors!$F$4:$H$6200,3,FALSE)</f>
        <v>0.10960000000000003</v>
      </c>
      <c r="Y843" s="127" t="str">
        <f>VLOOKUP(W843,Factors!$F$4:$H$6200,2,FALSE)</f>
        <v>3-factor</v>
      </c>
      <c r="Z843" s="129">
        <f t="shared" si="67"/>
        <v>7080.9841920000017</v>
      </c>
      <c r="AA843" s="129">
        <f t="shared" si="68"/>
        <v>57526.535807999993</v>
      </c>
      <c r="AB843" s="129">
        <f t="shared" si="69"/>
        <v>64607.519999999997</v>
      </c>
      <c r="AC843" s="134"/>
      <c r="AD843" s="134"/>
      <c r="AE843" s="134"/>
      <c r="AF843" s="134"/>
      <c r="AG843" s="134"/>
      <c r="AH843" s="134"/>
      <c r="AI843" s="134"/>
      <c r="AJ843" s="134"/>
      <c r="AK843" s="134"/>
      <c r="AL843" s="134"/>
      <c r="AM843" s="134"/>
      <c r="AN843" s="134"/>
      <c r="AO843" s="134"/>
      <c r="AP843" s="134"/>
      <c r="AQ843" s="134"/>
      <c r="AR843" s="134"/>
      <c r="AS843" s="134"/>
      <c r="AT843" s="134"/>
      <c r="AU843" s="134"/>
      <c r="AV843" s="134"/>
      <c r="AW843" s="134"/>
      <c r="AX843" s="134"/>
      <c r="AY843" s="134"/>
      <c r="AZ843" s="134"/>
      <c r="BA843" s="134"/>
      <c r="BB843" s="134"/>
      <c r="BC843" s="134"/>
      <c r="BD843" s="134"/>
      <c r="BE843" s="134"/>
      <c r="BF843" s="134"/>
      <c r="BG843" s="134"/>
      <c r="BH843" s="134"/>
      <c r="BI843" s="134"/>
      <c r="BJ843" s="134"/>
    </row>
    <row r="844" spans="1:62" s="126" customFormat="1" ht="15.75" thickBot="1" x14ac:dyDescent="0.3">
      <c r="A844" s="141" t="s">
        <v>943</v>
      </c>
      <c r="B844" s="4" t="s">
        <v>1099</v>
      </c>
      <c r="C844" s="4" t="s">
        <v>1100</v>
      </c>
      <c r="D844" s="4" t="s">
        <v>944</v>
      </c>
      <c r="E844" s="4" t="s">
        <v>945</v>
      </c>
      <c r="F844" s="4" t="s">
        <v>128</v>
      </c>
      <c r="G844" s="4" t="s">
        <v>129</v>
      </c>
      <c r="H844" s="4" t="s">
        <v>440</v>
      </c>
      <c r="I844" s="8">
        <v>299</v>
      </c>
      <c r="J844" s="8">
        <v>1200</v>
      </c>
      <c r="K844" s="7"/>
      <c r="L844" s="7"/>
      <c r="M844" s="7"/>
      <c r="N844" s="7"/>
      <c r="O844" s="7"/>
      <c r="P844" s="7"/>
      <c r="Q844" s="8">
        <v>298</v>
      </c>
      <c r="R844" s="8">
        <v>2513</v>
      </c>
      <c r="S844" s="8">
        <v>133.33000000000001</v>
      </c>
      <c r="T844" s="8">
        <v>400</v>
      </c>
      <c r="U844" s="139">
        <f t="shared" si="65"/>
        <v>4843.33</v>
      </c>
      <c r="V844" s="38"/>
      <c r="W844" s="127" t="str">
        <f t="shared" si="66"/>
        <v>420101505921</v>
      </c>
      <c r="X844" s="132">
        <f>VLOOKUP(W844,Factors!$F$4:$H$6200,3,FALSE)</f>
        <v>0.10960000000000003</v>
      </c>
      <c r="Y844" s="127" t="str">
        <f>VLOOKUP(W844,Factors!$F$4:$H$6200,2,FALSE)</f>
        <v>3-factor</v>
      </c>
      <c r="Z844" s="129">
        <f t="shared" si="67"/>
        <v>530.82896800000015</v>
      </c>
      <c r="AA844" s="129">
        <f t="shared" si="68"/>
        <v>4312.5010320000001</v>
      </c>
      <c r="AB844" s="129">
        <f t="shared" si="69"/>
        <v>4843.33</v>
      </c>
      <c r="AC844" s="134"/>
      <c r="AD844" s="134"/>
      <c r="AE844" s="134"/>
      <c r="AF844" s="134"/>
      <c r="AG844" s="134"/>
      <c r="AH844" s="134"/>
      <c r="AI844" s="134"/>
      <c r="AJ844" s="134"/>
      <c r="AK844" s="134"/>
      <c r="AL844" s="134"/>
      <c r="AM844" s="134"/>
      <c r="AN844" s="134"/>
      <c r="AO844" s="134"/>
      <c r="AP844" s="134"/>
      <c r="AQ844" s="134"/>
      <c r="AR844" s="134"/>
      <c r="AS844" s="134"/>
      <c r="AT844" s="134"/>
      <c r="AU844" s="134"/>
      <c r="AV844" s="134"/>
      <c r="AW844" s="134"/>
      <c r="AX844" s="134"/>
      <c r="AY844" s="134"/>
      <c r="AZ844" s="134"/>
      <c r="BA844" s="134"/>
      <c r="BB844" s="134"/>
      <c r="BC844" s="134"/>
      <c r="BD844" s="134"/>
      <c r="BE844" s="134"/>
      <c r="BF844" s="134"/>
      <c r="BG844" s="134"/>
      <c r="BH844" s="134"/>
      <c r="BI844" s="134"/>
      <c r="BJ844" s="134"/>
    </row>
    <row r="845" spans="1:62" s="126" customFormat="1" ht="15.75" thickBot="1" x14ac:dyDescent="0.3">
      <c r="A845" s="141" t="s">
        <v>943</v>
      </c>
      <c r="B845" s="4" t="s">
        <v>1099</v>
      </c>
      <c r="C845" s="4" t="s">
        <v>1100</v>
      </c>
      <c r="D845" s="4" t="s">
        <v>944</v>
      </c>
      <c r="E845" s="4" t="s">
        <v>945</v>
      </c>
      <c r="F845" s="4" t="s">
        <v>134</v>
      </c>
      <c r="G845" s="4" t="s">
        <v>135</v>
      </c>
      <c r="H845" s="4" t="s">
        <v>440</v>
      </c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0">
        <v>468.57</v>
      </c>
      <c r="T845" s="11"/>
      <c r="U845" s="139">
        <f t="shared" si="65"/>
        <v>468.57</v>
      </c>
      <c r="V845" s="38"/>
      <c r="W845" s="127" t="str">
        <f t="shared" si="66"/>
        <v>420101505921</v>
      </c>
      <c r="X845" s="132">
        <f>VLOOKUP(W845,Factors!$F$4:$H$6200,3,FALSE)</f>
        <v>0.10960000000000003</v>
      </c>
      <c r="Y845" s="127" t="str">
        <f>VLOOKUP(W845,Factors!$F$4:$H$6200,2,FALSE)</f>
        <v>3-factor</v>
      </c>
      <c r="Z845" s="129">
        <f t="shared" si="67"/>
        <v>51.355272000000014</v>
      </c>
      <c r="AA845" s="129">
        <f t="shared" si="68"/>
        <v>417.21472799999998</v>
      </c>
      <c r="AB845" s="129">
        <f t="shared" si="69"/>
        <v>468.57</v>
      </c>
      <c r="AC845" s="134"/>
      <c r="AD845" s="134"/>
      <c r="AE845" s="134"/>
      <c r="AF845" s="134"/>
      <c r="AG845" s="134"/>
      <c r="AH845" s="134"/>
      <c r="AI845" s="134"/>
      <c r="AJ845" s="134"/>
      <c r="AK845" s="134"/>
      <c r="AL845" s="134"/>
      <c r="AM845" s="134"/>
      <c r="AN845" s="134"/>
      <c r="AO845" s="134"/>
      <c r="AP845" s="134"/>
      <c r="AQ845" s="134"/>
      <c r="AR845" s="134"/>
      <c r="AS845" s="134"/>
      <c r="AT845" s="134"/>
      <c r="AU845" s="134"/>
      <c r="AV845" s="134"/>
      <c r="AW845" s="134"/>
      <c r="AX845" s="134"/>
      <c r="AY845" s="134"/>
      <c r="AZ845" s="134"/>
      <c r="BA845" s="134"/>
      <c r="BB845" s="134"/>
      <c r="BC845" s="134"/>
      <c r="BD845" s="134"/>
      <c r="BE845" s="134"/>
      <c r="BF845" s="134"/>
      <c r="BG845" s="134"/>
      <c r="BH845" s="134"/>
      <c r="BI845" s="134"/>
      <c r="BJ845" s="134"/>
    </row>
    <row r="846" spans="1:62" s="126" customFormat="1" ht="15.75" thickBot="1" x14ac:dyDescent="0.3">
      <c r="A846" s="141" t="s">
        <v>943</v>
      </c>
      <c r="B846" s="4" t="s">
        <v>1099</v>
      </c>
      <c r="C846" s="4" t="s">
        <v>1100</v>
      </c>
      <c r="D846" s="4" t="s">
        <v>944</v>
      </c>
      <c r="E846" s="4" t="s">
        <v>945</v>
      </c>
      <c r="F846" s="4" t="s">
        <v>310</v>
      </c>
      <c r="G846" s="4" t="s">
        <v>311</v>
      </c>
      <c r="H846" s="4" t="s">
        <v>440</v>
      </c>
      <c r="I846" s="8">
        <v>13121.4</v>
      </c>
      <c r="J846" s="8">
        <v>4920.3100000000004</v>
      </c>
      <c r="K846" s="8">
        <v>5678.75</v>
      </c>
      <c r="L846" s="8">
        <v>719.32</v>
      </c>
      <c r="M846" s="8">
        <v>1472.19</v>
      </c>
      <c r="N846" s="7"/>
      <c r="O846" s="7"/>
      <c r="P846" s="7"/>
      <c r="Q846" s="7"/>
      <c r="R846" s="7"/>
      <c r="S846" s="7"/>
      <c r="T846" s="7"/>
      <c r="U846" s="139">
        <f t="shared" si="65"/>
        <v>25911.969999999998</v>
      </c>
      <c r="V846" s="38"/>
      <c r="W846" s="127" t="str">
        <f t="shared" si="66"/>
        <v>420101505921</v>
      </c>
      <c r="X846" s="132">
        <f>VLOOKUP(W846,Factors!$F$4:$H$6200,3,FALSE)</f>
        <v>0.10960000000000003</v>
      </c>
      <c r="Y846" s="127" t="str">
        <f>VLOOKUP(W846,Factors!$F$4:$H$6200,2,FALSE)</f>
        <v>3-factor</v>
      </c>
      <c r="Z846" s="129">
        <f t="shared" si="67"/>
        <v>2839.9519120000004</v>
      </c>
      <c r="AA846" s="129">
        <f t="shared" si="68"/>
        <v>23072.018087999997</v>
      </c>
      <c r="AB846" s="129">
        <f t="shared" si="69"/>
        <v>25911.969999999998</v>
      </c>
      <c r="AC846" s="134"/>
      <c r="AD846" s="134"/>
      <c r="AE846" s="134"/>
      <c r="AF846" s="134"/>
      <c r="AG846" s="134"/>
      <c r="AH846" s="134"/>
      <c r="AI846" s="134"/>
      <c r="AJ846" s="134"/>
      <c r="AK846" s="134"/>
      <c r="AL846" s="134"/>
      <c r="AM846" s="134"/>
      <c r="AN846" s="134"/>
      <c r="AO846" s="134"/>
      <c r="AP846" s="134"/>
      <c r="AQ846" s="134"/>
      <c r="AR846" s="134"/>
      <c r="AS846" s="134"/>
      <c r="AT846" s="134"/>
      <c r="AU846" s="134"/>
      <c r="AV846" s="134"/>
      <c r="AW846" s="134"/>
      <c r="AX846" s="134"/>
      <c r="AY846" s="134"/>
      <c r="AZ846" s="134"/>
      <c r="BA846" s="134"/>
      <c r="BB846" s="134"/>
      <c r="BC846" s="134"/>
      <c r="BD846" s="134"/>
      <c r="BE846" s="134"/>
      <c r="BF846" s="134"/>
      <c r="BG846" s="134"/>
      <c r="BH846" s="134"/>
      <c r="BI846" s="134"/>
      <c r="BJ846" s="134"/>
    </row>
    <row r="847" spans="1:62" s="126" customFormat="1" ht="15.75" thickBot="1" x14ac:dyDescent="0.3">
      <c r="A847" s="141" t="s">
        <v>943</v>
      </c>
      <c r="B847" s="4" t="s">
        <v>1099</v>
      </c>
      <c r="C847" s="4" t="s">
        <v>1100</v>
      </c>
      <c r="D847" s="4" t="s">
        <v>944</v>
      </c>
      <c r="E847" s="4" t="s">
        <v>945</v>
      </c>
      <c r="F847" s="4" t="s">
        <v>38</v>
      </c>
      <c r="G847" s="4" t="s">
        <v>39</v>
      </c>
      <c r="H847" s="4" t="s">
        <v>440</v>
      </c>
      <c r="I847" s="10">
        <v>11252.75</v>
      </c>
      <c r="J847" s="10">
        <v>16551</v>
      </c>
      <c r="K847" s="10">
        <v>21276</v>
      </c>
      <c r="L847" s="10">
        <v>18822</v>
      </c>
      <c r="M847" s="10">
        <v>7452</v>
      </c>
      <c r="N847" s="11"/>
      <c r="O847" s="11"/>
      <c r="P847" s="11"/>
      <c r="Q847" s="11"/>
      <c r="R847" s="11"/>
      <c r="S847" s="11"/>
      <c r="T847" s="10">
        <v>15181.25</v>
      </c>
      <c r="U847" s="139">
        <f t="shared" si="65"/>
        <v>90535</v>
      </c>
      <c r="V847" s="38"/>
      <c r="W847" s="127" t="str">
        <f t="shared" si="66"/>
        <v>420101505921</v>
      </c>
      <c r="X847" s="132">
        <f>VLOOKUP(W847,Factors!$F$4:$H$6200,3,FALSE)</f>
        <v>0.10960000000000003</v>
      </c>
      <c r="Y847" s="127" t="str">
        <f>VLOOKUP(W847,Factors!$F$4:$H$6200,2,FALSE)</f>
        <v>3-factor</v>
      </c>
      <c r="Z847" s="129">
        <f t="shared" si="67"/>
        <v>9922.6360000000022</v>
      </c>
      <c r="AA847" s="129">
        <f t="shared" si="68"/>
        <v>80612.364000000001</v>
      </c>
      <c r="AB847" s="129">
        <f t="shared" si="69"/>
        <v>90535</v>
      </c>
      <c r="AC847" s="134"/>
      <c r="AD847" s="134"/>
      <c r="AE847" s="134"/>
      <c r="AF847" s="134"/>
      <c r="AG847" s="134"/>
      <c r="AH847" s="134"/>
      <c r="AI847" s="134"/>
      <c r="AJ847" s="134"/>
      <c r="AK847" s="134"/>
      <c r="AL847" s="134"/>
      <c r="AM847" s="134"/>
      <c r="AN847" s="134"/>
      <c r="AO847" s="134"/>
      <c r="AP847" s="134"/>
      <c r="AQ847" s="134"/>
      <c r="AR847" s="134"/>
      <c r="AS847" s="134"/>
      <c r="AT847" s="134"/>
      <c r="AU847" s="134"/>
      <c r="AV847" s="134"/>
      <c r="AW847" s="134"/>
      <c r="AX847" s="134"/>
      <c r="AY847" s="134"/>
      <c r="AZ847" s="134"/>
      <c r="BA847" s="134"/>
      <c r="BB847" s="134"/>
      <c r="BC847" s="134"/>
      <c r="BD847" s="134"/>
      <c r="BE847" s="134"/>
      <c r="BF847" s="134"/>
      <c r="BG847" s="134"/>
      <c r="BH847" s="134"/>
      <c r="BI847" s="134"/>
      <c r="BJ847" s="134"/>
    </row>
    <row r="848" spans="1:62" s="126" customFormat="1" ht="15.75" thickBot="1" x14ac:dyDescent="0.3">
      <c r="A848" s="141" t="s">
        <v>943</v>
      </c>
      <c r="B848" s="4" t="s">
        <v>1099</v>
      </c>
      <c r="C848" s="4" t="s">
        <v>1100</v>
      </c>
      <c r="D848" s="4" t="s">
        <v>944</v>
      </c>
      <c r="E848" s="4" t="s">
        <v>945</v>
      </c>
      <c r="F848" s="4" t="s">
        <v>254</v>
      </c>
      <c r="G848" s="4" t="s">
        <v>255</v>
      </c>
      <c r="H848" s="4" t="s">
        <v>440</v>
      </c>
      <c r="I848" s="7"/>
      <c r="J848" s="7"/>
      <c r="K848" s="8">
        <v>55.26</v>
      </c>
      <c r="L848" s="7"/>
      <c r="M848" s="7"/>
      <c r="N848" s="8">
        <v>39.99</v>
      </c>
      <c r="O848" s="7"/>
      <c r="P848" s="7"/>
      <c r="Q848" s="7"/>
      <c r="R848" s="7"/>
      <c r="S848" s="7"/>
      <c r="T848" s="7"/>
      <c r="U848" s="139">
        <f t="shared" si="65"/>
        <v>95.25</v>
      </c>
      <c r="V848" s="38"/>
      <c r="W848" s="127" t="str">
        <f t="shared" si="66"/>
        <v>420101505921</v>
      </c>
      <c r="X848" s="132">
        <f>VLOOKUP(W848,Factors!$F$4:$H$6200,3,FALSE)</f>
        <v>0.10960000000000003</v>
      </c>
      <c r="Y848" s="127" t="str">
        <f>VLOOKUP(W848,Factors!$F$4:$H$6200,2,FALSE)</f>
        <v>3-factor</v>
      </c>
      <c r="Z848" s="129">
        <f t="shared" si="67"/>
        <v>10.439400000000003</v>
      </c>
      <c r="AA848" s="129">
        <f t="shared" si="68"/>
        <v>84.810599999999994</v>
      </c>
      <c r="AB848" s="129">
        <f t="shared" si="69"/>
        <v>95.25</v>
      </c>
      <c r="AC848" s="134"/>
      <c r="AD848" s="134"/>
      <c r="AE848" s="134"/>
      <c r="AF848" s="134"/>
      <c r="AG848" s="134"/>
      <c r="AH848" s="134"/>
      <c r="AI848" s="134"/>
      <c r="AJ848" s="134"/>
      <c r="AK848" s="134"/>
      <c r="AL848" s="134"/>
      <c r="AM848" s="134"/>
      <c r="AN848" s="134"/>
      <c r="AO848" s="134"/>
      <c r="AP848" s="134"/>
      <c r="AQ848" s="134"/>
      <c r="AR848" s="134"/>
      <c r="AS848" s="134"/>
      <c r="AT848" s="134"/>
      <c r="AU848" s="134"/>
      <c r="AV848" s="134"/>
      <c r="AW848" s="134"/>
      <c r="AX848" s="134"/>
      <c r="AY848" s="134"/>
      <c r="AZ848" s="134"/>
      <c r="BA848" s="134"/>
      <c r="BB848" s="134"/>
      <c r="BC848" s="134"/>
      <c r="BD848" s="134"/>
      <c r="BE848" s="134"/>
      <c r="BF848" s="134"/>
      <c r="BG848" s="134"/>
      <c r="BH848" s="134"/>
      <c r="BI848" s="134"/>
      <c r="BJ848" s="134"/>
    </row>
    <row r="849" spans="1:62" s="126" customFormat="1" ht="15.75" thickBot="1" x14ac:dyDescent="0.3">
      <c r="A849" s="141" t="s">
        <v>943</v>
      </c>
      <c r="B849" s="4" t="s">
        <v>1099</v>
      </c>
      <c r="C849" s="4" t="s">
        <v>1100</v>
      </c>
      <c r="D849" s="4" t="s">
        <v>944</v>
      </c>
      <c r="E849" s="4" t="s">
        <v>945</v>
      </c>
      <c r="F849" s="4" t="s">
        <v>98</v>
      </c>
      <c r="G849" s="4" t="s">
        <v>99</v>
      </c>
      <c r="H849" s="4" t="s">
        <v>440</v>
      </c>
      <c r="I849" s="11"/>
      <c r="J849" s="11"/>
      <c r="K849" s="14">
        <v>0</v>
      </c>
      <c r="L849" s="11"/>
      <c r="M849" s="10">
        <v>282.44</v>
      </c>
      <c r="N849" s="11"/>
      <c r="O849" s="11"/>
      <c r="P849" s="11"/>
      <c r="Q849" s="11"/>
      <c r="R849" s="10">
        <v>593.07000000000005</v>
      </c>
      <c r="S849" s="10">
        <v>-443.07</v>
      </c>
      <c r="T849" s="10">
        <v>-150</v>
      </c>
      <c r="U849" s="139">
        <f t="shared" si="65"/>
        <v>282.44</v>
      </c>
      <c r="V849" s="38"/>
      <c r="W849" s="127" t="str">
        <f t="shared" si="66"/>
        <v>420101505921</v>
      </c>
      <c r="X849" s="132">
        <f>VLOOKUP(W849,Factors!$F$4:$H$6200,3,FALSE)</f>
        <v>0.10960000000000003</v>
      </c>
      <c r="Y849" s="127" t="str">
        <f>VLOOKUP(W849,Factors!$F$4:$H$6200,2,FALSE)</f>
        <v>3-factor</v>
      </c>
      <c r="Z849" s="129">
        <f t="shared" si="67"/>
        <v>30.955424000000008</v>
      </c>
      <c r="AA849" s="129">
        <f t="shared" si="68"/>
        <v>251.484576</v>
      </c>
      <c r="AB849" s="129">
        <f t="shared" si="69"/>
        <v>282.44</v>
      </c>
      <c r="AC849" s="134"/>
      <c r="AD849" s="134"/>
      <c r="AE849" s="134"/>
      <c r="AF849" s="134"/>
      <c r="AG849" s="134"/>
      <c r="AH849" s="134"/>
      <c r="AI849" s="134"/>
      <c r="AJ849" s="134"/>
      <c r="AK849" s="134"/>
      <c r="AL849" s="134"/>
      <c r="AM849" s="134"/>
      <c r="AN849" s="134"/>
      <c r="AO849" s="134"/>
      <c r="AP849" s="134"/>
      <c r="AQ849" s="134"/>
      <c r="AR849" s="134"/>
      <c r="AS849" s="134"/>
      <c r="AT849" s="134"/>
      <c r="AU849" s="134"/>
      <c r="AV849" s="134"/>
      <c r="AW849" s="134"/>
      <c r="AX849" s="134"/>
      <c r="AY849" s="134"/>
      <c r="AZ849" s="134"/>
      <c r="BA849" s="134"/>
      <c r="BB849" s="134"/>
      <c r="BC849" s="134"/>
      <c r="BD849" s="134"/>
      <c r="BE849" s="134"/>
      <c r="BF849" s="134"/>
      <c r="BG849" s="134"/>
      <c r="BH849" s="134"/>
      <c r="BI849" s="134"/>
      <c r="BJ849" s="134"/>
    </row>
    <row r="850" spans="1:62" s="126" customFormat="1" ht="15.75" thickBot="1" x14ac:dyDescent="0.3">
      <c r="A850" s="141" t="s">
        <v>943</v>
      </c>
      <c r="B850" s="4" t="s">
        <v>1099</v>
      </c>
      <c r="C850" s="4" t="s">
        <v>1100</v>
      </c>
      <c r="D850" s="4" t="s">
        <v>944</v>
      </c>
      <c r="E850" s="4" t="s">
        <v>945</v>
      </c>
      <c r="F850" s="4" t="s">
        <v>721</v>
      </c>
      <c r="G850" s="4" t="s">
        <v>722</v>
      </c>
      <c r="H850" s="4" t="s">
        <v>440</v>
      </c>
      <c r="I850" s="7"/>
      <c r="J850" s="7"/>
      <c r="K850" s="7"/>
      <c r="L850" s="7"/>
      <c r="M850" s="7"/>
      <c r="N850" s="8">
        <v>-29247.84</v>
      </c>
      <c r="O850" s="7"/>
      <c r="P850" s="7"/>
      <c r="Q850" s="7"/>
      <c r="R850" s="7"/>
      <c r="S850" s="7"/>
      <c r="T850" s="7"/>
      <c r="U850" s="139">
        <f t="shared" si="65"/>
        <v>-29247.84</v>
      </c>
      <c r="V850" s="38"/>
      <c r="W850" s="127" t="str">
        <f t="shared" si="66"/>
        <v>420101505921</v>
      </c>
      <c r="X850" s="132">
        <f>VLOOKUP(W850,Factors!$F$4:$H$6200,3,FALSE)</f>
        <v>0.10960000000000003</v>
      </c>
      <c r="Y850" s="127" t="str">
        <f>VLOOKUP(W850,Factors!$F$4:$H$6200,2,FALSE)</f>
        <v>3-factor</v>
      </c>
      <c r="Z850" s="129">
        <f t="shared" si="67"/>
        <v>-3205.5632640000008</v>
      </c>
      <c r="AA850" s="129">
        <f t="shared" si="68"/>
        <v>-26042.276736</v>
      </c>
      <c r="AB850" s="129">
        <f t="shared" si="69"/>
        <v>-29247.84</v>
      </c>
      <c r="AC850" s="134"/>
      <c r="AD850" s="134"/>
      <c r="AE850" s="134"/>
      <c r="AF850" s="134"/>
      <c r="AG850" s="134"/>
      <c r="AH850" s="134"/>
      <c r="AI850" s="134"/>
      <c r="AJ850" s="134"/>
      <c r="AK850" s="134"/>
      <c r="AL850" s="134"/>
      <c r="AM850" s="134"/>
      <c r="AN850" s="134"/>
      <c r="AO850" s="134"/>
      <c r="AP850" s="134"/>
      <c r="AQ850" s="134"/>
      <c r="AR850" s="134"/>
      <c r="AS850" s="134"/>
      <c r="AT850" s="134"/>
      <c r="AU850" s="134"/>
      <c r="AV850" s="134"/>
      <c r="AW850" s="134"/>
      <c r="AX850" s="134"/>
      <c r="AY850" s="134"/>
      <c r="AZ850" s="134"/>
      <c r="BA850" s="134"/>
      <c r="BB850" s="134"/>
      <c r="BC850" s="134"/>
      <c r="BD850" s="134"/>
      <c r="BE850" s="134"/>
      <c r="BF850" s="134"/>
      <c r="BG850" s="134"/>
      <c r="BH850" s="134"/>
      <c r="BI850" s="134"/>
      <c r="BJ850" s="134"/>
    </row>
    <row r="851" spans="1:62" s="126" customFormat="1" ht="15.75" thickBot="1" x14ac:dyDescent="0.3">
      <c r="A851" s="141" t="s">
        <v>943</v>
      </c>
      <c r="B851" s="4" t="s">
        <v>1099</v>
      </c>
      <c r="C851" s="4" t="s">
        <v>1100</v>
      </c>
      <c r="D851" s="4" t="s">
        <v>944</v>
      </c>
      <c r="E851" s="4" t="s">
        <v>945</v>
      </c>
      <c r="F851" s="4" t="s">
        <v>146</v>
      </c>
      <c r="G851" s="4" t="s">
        <v>147</v>
      </c>
      <c r="H851" s="4" t="s">
        <v>440</v>
      </c>
      <c r="I851" s="11"/>
      <c r="J851" s="11"/>
      <c r="K851" s="10">
        <v>24.8</v>
      </c>
      <c r="L851" s="11"/>
      <c r="M851" s="11"/>
      <c r="N851" s="11"/>
      <c r="O851" s="11"/>
      <c r="P851" s="10">
        <v>30.61</v>
      </c>
      <c r="Q851" s="11"/>
      <c r="R851" s="11"/>
      <c r="S851" s="11"/>
      <c r="T851" s="11"/>
      <c r="U851" s="139">
        <f t="shared" si="65"/>
        <v>55.41</v>
      </c>
      <c r="V851" s="38"/>
      <c r="W851" s="127" t="str">
        <f t="shared" si="66"/>
        <v>420101505921</v>
      </c>
      <c r="X851" s="132">
        <f>VLOOKUP(W851,Factors!$F$4:$H$6200,3,FALSE)</f>
        <v>0.10960000000000003</v>
      </c>
      <c r="Y851" s="127" t="str">
        <f>VLOOKUP(W851,Factors!$F$4:$H$6200,2,FALSE)</f>
        <v>3-factor</v>
      </c>
      <c r="Z851" s="129">
        <f t="shared" si="67"/>
        <v>6.0729360000000012</v>
      </c>
      <c r="AA851" s="129">
        <f t="shared" si="68"/>
        <v>49.337063999999998</v>
      </c>
      <c r="AB851" s="129">
        <f t="shared" si="69"/>
        <v>55.41</v>
      </c>
      <c r="AC851" s="134"/>
      <c r="AD851" s="134"/>
      <c r="AE851" s="134"/>
      <c r="AF851" s="134"/>
      <c r="AG851" s="134"/>
      <c r="AH851" s="134"/>
      <c r="AI851" s="134"/>
      <c r="AJ851" s="134"/>
      <c r="AK851" s="134"/>
      <c r="AL851" s="134"/>
      <c r="AM851" s="134"/>
      <c r="AN851" s="134"/>
      <c r="AO851" s="134"/>
      <c r="AP851" s="134"/>
      <c r="AQ851" s="134"/>
      <c r="AR851" s="134"/>
      <c r="AS851" s="134"/>
      <c r="AT851" s="134"/>
      <c r="AU851" s="134"/>
      <c r="AV851" s="134"/>
      <c r="AW851" s="134"/>
      <c r="AX851" s="134"/>
      <c r="AY851" s="134"/>
      <c r="AZ851" s="134"/>
      <c r="BA851" s="134"/>
      <c r="BB851" s="134"/>
      <c r="BC851" s="134"/>
      <c r="BD851" s="134"/>
      <c r="BE851" s="134"/>
      <c r="BF851" s="134"/>
      <c r="BG851" s="134"/>
      <c r="BH851" s="134"/>
      <c r="BI851" s="134"/>
      <c r="BJ851" s="134"/>
    </row>
    <row r="852" spans="1:62" s="126" customFormat="1" ht="15.75" thickBot="1" x14ac:dyDescent="0.3">
      <c r="A852" s="141" t="s">
        <v>943</v>
      </c>
      <c r="B852" s="4" t="s">
        <v>1099</v>
      </c>
      <c r="C852" s="4" t="s">
        <v>1100</v>
      </c>
      <c r="D852" s="4" t="s">
        <v>944</v>
      </c>
      <c r="E852" s="4" t="s">
        <v>945</v>
      </c>
      <c r="F852" s="4" t="s">
        <v>102</v>
      </c>
      <c r="G852" s="4" t="s">
        <v>103</v>
      </c>
      <c r="H852" s="4" t="s">
        <v>440</v>
      </c>
      <c r="I852" s="8">
        <v>403.74</v>
      </c>
      <c r="J852" s="8">
        <v>340.58</v>
      </c>
      <c r="K852" s="8">
        <v>217.72</v>
      </c>
      <c r="L852" s="8">
        <v>160.09</v>
      </c>
      <c r="M852" s="8">
        <v>513.46</v>
      </c>
      <c r="N852" s="8">
        <v>20.48</v>
      </c>
      <c r="O852" s="7"/>
      <c r="P852" s="8">
        <v>910.66</v>
      </c>
      <c r="Q852" s="8">
        <v>14.99</v>
      </c>
      <c r="R852" s="8">
        <v>122.85</v>
      </c>
      <c r="S852" s="8">
        <v>9.6</v>
      </c>
      <c r="T852" s="7"/>
      <c r="U852" s="139">
        <f t="shared" si="65"/>
        <v>2714.1699999999996</v>
      </c>
      <c r="V852" s="38"/>
      <c r="W852" s="127" t="str">
        <f t="shared" si="66"/>
        <v>420101505921</v>
      </c>
      <c r="X852" s="132">
        <f>VLOOKUP(W852,Factors!$F$4:$H$6200,3,FALSE)</f>
        <v>0.10960000000000003</v>
      </c>
      <c r="Y852" s="127" t="str">
        <f>VLOOKUP(W852,Factors!$F$4:$H$6200,2,FALSE)</f>
        <v>3-factor</v>
      </c>
      <c r="Z852" s="129">
        <f t="shared" si="67"/>
        <v>297.47303200000005</v>
      </c>
      <c r="AA852" s="129">
        <f t="shared" si="68"/>
        <v>2416.6969679999997</v>
      </c>
      <c r="AB852" s="129">
        <f t="shared" si="69"/>
        <v>2714.1699999999996</v>
      </c>
      <c r="AC852" s="134"/>
      <c r="AD852" s="134"/>
      <c r="AE852" s="134"/>
      <c r="AF852" s="134"/>
      <c r="AG852" s="134"/>
      <c r="AH852" s="134"/>
      <c r="AI852" s="134"/>
      <c r="AJ852" s="134"/>
      <c r="AK852" s="134"/>
      <c r="AL852" s="134"/>
      <c r="AM852" s="134"/>
      <c r="AN852" s="134"/>
      <c r="AO852" s="134"/>
      <c r="AP852" s="134"/>
      <c r="AQ852" s="134"/>
      <c r="AR852" s="134"/>
      <c r="AS852" s="134"/>
      <c r="AT852" s="134"/>
      <c r="AU852" s="134"/>
      <c r="AV852" s="134"/>
      <c r="AW852" s="134"/>
      <c r="AX852" s="134"/>
      <c r="AY852" s="134"/>
      <c r="AZ852" s="134"/>
      <c r="BA852" s="134"/>
      <c r="BB852" s="134"/>
      <c r="BC852" s="134"/>
      <c r="BD852" s="134"/>
      <c r="BE852" s="134"/>
      <c r="BF852" s="134"/>
      <c r="BG852" s="134"/>
      <c r="BH852" s="134"/>
      <c r="BI852" s="134"/>
      <c r="BJ852" s="134"/>
    </row>
    <row r="853" spans="1:62" s="126" customFormat="1" ht="15.75" thickBot="1" x14ac:dyDescent="0.3">
      <c r="A853" s="141" t="s">
        <v>943</v>
      </c>
      <c r="B853" s="4" t="s">
        <v>1099</v>
      </c>
      <c r="C853" s="4" t="s">
        <v>1100</v>
      </c>
      <c r="D853" s="4" t="s">
        <v>944</v>
      </c>
      <c r="E853" s="4" t="s">
        <v>945</v>
      </c>
      <c r="F853" s="4" t="s">
        <v>116</v>
      </c>
      <c r="G853" s="4" t="s">
        <v>117</v>
      </c>
      <c r="H853" s="4" t="s">
        <v>440</v>
      </c>
      <c r="I853" s="10">
        <v>23.5</v>
      </c>
      <c r="J853" s="10">
        <v>47.95</v>
      </c>
      <c r="K853" s="10">
        <v>93.4</v>
      </c>
      <c r="L853" s="10">
        <v>14.66</v>
      </c>
      <c r="M853" s="10">
        <v>93.17</v>
      </c>
      <c r="N853" s="10">
        <v>72.489999999999995</v>
      </c>
      <c r="O853" s="11"/>
      <c r="P853" s="11"/>
      <c r="Q853" s="11"/>
      <c r="R853" s="11"/>
      <c r="S853" s="11"/>
      <c r="T853" s="11"/>
      <c r="U853" s="139">
        <f t="shared" si="65"/>
        <v>345.17</v>
      </c>
      <c r="V853" s="38"/>
      <c r="W853" s="127" t="str">
        <f t="shared" si="66"/>
        <v>420101505921</v>
      </c>
      <c r="X853" s="132">
        <f>VLOOKUP(W853,Factors!$F$4:$H$6200,3,FALSE)</f>
        <v>0.10960000000000003</v>
      </c>
      <c r="Y853" s="127" t="str">
        <f>VLOOKUP(W853,Factors!$F$4:$H$6200,2,FALSE)</f>
        <v>3-factor</v>
      </c>
      <c r="Z853" s="129">
        <f t="shared" si="67"/>
        <v>37.830632000000016</v>
      </c>
      <c r="AA853" s="129">
        <f t="shared" si="68"/>
        <v>307.33936799999998</v>
      </c>
      <c r="AB853" s="129">
        <f t="shared" si="69"/>
        <v>345.17</v>
      </c>
      <c r="AC853" s="134"/>
      <c r="AD853" s="134"/>
      <c r="AE853" s="134"/>
      <c r="AF853" s="134"/>
      <c r="AG853" s="134"/>
      <c r="AH853" s="134"/>
      <c r="AI853" s="134"/>
      <c r="AJ853" s="134"/>
      <c r="AK853" s="134"/>
      <c r="AL853" s="134"/>
      <c r="AM853" s="134"/>
      <c r="AN853" s="134"/>
      <c r="AO853" s="134"/>
      <c r="AP853" s="134"/>
      <c r="AQ853" s="134"/>
      <c r="AR853" s="134"/>
      <c r="AS853" s="134"/>
      <c r="AT853" s="134"/>
      <c r="AU853" s="134"/>
      <c r="AV853" s="134"/>
      <c r="AW853" s="134"/>
      <c r="AX853" s="134"/>
      <c r="AY853" s="134"/>
      <c r="AZ853" s="134"/>
      <c r="BA853" s="134"/>
      <c r="BB853" s="134"/>
      <c r="BC853" s="134"/>
      <c r="BD853" s="134"/>
      <c r="BE853" s="134"/>
      <c r="BF853" s="134"/>
      <c r="BG853" s="134"/>
      <c r="BH853" s="134"/>
      <c r="BI853" s="134"/>
      <c r="BJ853" s="134"/>
    </row>
    <row r="854" spans="1:62" s="126" customFormat="1" ht="15.75" thickBot="1" x14ac:dyDescent="0.3">
      <c r="A854" s="141" t="s">
        <v>943</v>
      </c>
      <c r="B854" s="4" t="s">
        <v>1099</v>
      </c>
      <c r="C854" s="4" t="s">
        <v>1100</v>
      </c>
      <c r="D854" s="4" t="s">
        <v>944</v>
      </c>
      <c r="E854" s="4" t="s">
        <v>945</v>
      </c>
      <c r="F854" s="4" t="s">
        <v>82</v>
      </c>
      <c r="G854" s="4" t="s">
        <v>83</v>
      </c>
      <c r="H854" s="4" t="s">
        <v>440</v>
      </c>
      <c r="I854" s="7"/>
      <c r="J854" s="8">
        <v>4.2</v>
      </c>
      <c r="K854" s="8">
        <v>93.6</v>
      </c>
      <c r="L854" s="7"/>
      <c r="M854" s="7"/>
      <c r="N854" s="7"/>
      <c r="O854" s="7"/>
      <c r="P854" s="7"/>
      <c r="Q854" s="7"/>
      <c r="R854" s="7"/>
      <c r="S854" s="8">
        <v>124.5</v>
      </c>
      <c r="T854" s="8">
        <v>95.4</v>
      </c>
      <c r="U854" s="139">
        <f t="shared" si="65"/>
        <v>317.70000000000005</v>
      </c>
      <c r="V854" s="38"/>
      <c r="W854" s="127" t="str">
        <f t="shared" si="66"/>
        <v>420101505921</v>
      </c>
      <c r="X854" s="132">
        <f>VLOOKUP(W854,Factors!$F$4:$H$6200,3,FALSE)</f>
        <v>0.10960000000000003</v>
      </c>
      <c r="Y854" s="127" t="str">
        <f>VLOOKUP(W854,Factors!$F$4:$H$6200,2,FALSE)</f>
        <v>3-factor</v>
      </c>
      <c r="Z854" s="129">
        <f t="shared" si="67"/>
        <v>34.819920000000018</v>
      </c>
      <c r="AA854" s="129">
        <f t="shared" si="68"/>
        <v>282.88008000000002</v>
      </c>
      <c r="AB854" s="129">
        <f t="shared" si="69"/>
        <v>317.70000000000005</v>
      </c>
      <c r="AC854" s="134"/>
      <c r="AD854" s="134"/>
      <c r="AE854" s="134"/>
      <c r="AF854" s="134"/>
      <c r="AG854" s="134"/>
      <c r="AH854" s="134"/>
      <c r="AI854" s="134"/>
      <c r="AJ854" s="134"/>
      <c r="AK854" s="134"/>
      <c r="AL854" s="134"/>
      <c r="AM854" s="134"/>
      <c r="AN854" s="134"/>
      <c r="AO854" s="134"/>
      <c r="AP854" s="134"/>
      <c r="AQ854" s="134"/>
      <c r="AR854" s="134"/>
      <c r="AS854" s="134"/>
      <c r="AT854" s="134"/>
      <c r="AU854" s="134"/>
      <c r="AV854" s="134"/>
      <c r="AW854" s="134"/>
      <c r="AX854" s="134"/>
      <c r="AY854" s="134"/>
      <c r="AZ854" s="134"/>
      <c r="BA854" s="134"/>
      <c r="BB854" s="134"/>
      <c r="BC854" s="134"/>
      <c r="BD854" s="134"/>
      <c r="BE854" s="134"/>
      <c r="BF854" s="134"/>
      <c r="BG854" s="134"/>
      <c r="BH854" s="134"/>
      <c r="BI854" s="134"/>
      <c r="BJ854" s="134"/>
    </row>
    <row r="855" spans="1:62" s="126" customFormat="1" ht="15.75" thickBot="1" x14ac:dyDescent="0.3">
      <c r="A855" s="141" t="s">
        <v>943</v>
      </c>
      <c r="B855" s="4" t="s">
        <v>1099</v>
      </c>
      <c r="C855" s="4" t="s">
        <v>1100</v>
      </c>
      <c r="D855" s="4" t="s">
        <v>944</v>
      </c>
      <c r="E855" s="4" t="s">
        <v>945</v>
      </c>
      <c r="F855" s="4" t="s">
        <v>18</v>
      </c>
      <c r="G855" s="4" t="s">
        <v>19</v>
      </c>
      <c r="H855" s="4" t="s">
        <v>440</v>
      </c>
      <c r="I855" s="11"/>
      <c r="J855" s="11"/>
      <c r="K855" s="11"/>
      <c r="L855" s="11"/>
      <c r="M855" s="11"/>
      <c r="N855" s="11"/>
      <c r="O855" s="11"/>
      <c r="P855" s="11"/>
      <c r="Q855" s="11"/>
      <c r="R855" s="10">
        <v>255</v>
      </c>
      <c r="S855" s="11"/>
      <c r="T855" s="11"/>
      <c r="U855" s="139">
        <f t="shared" si="65"/>
        <v>255</v>
      </c>
      <c r="V855" s="38"/>
      <c r="W855" s="127" t="str">
        <f t="shared" si="66"/>
        <v>420101505921</v>
      </c>
      <c r="X855" s="132">
        <f>VLOOKUP(W855,Factors!$F$4:$H$6200,3,FALSE)</f>
        <v>0.10960000000000003</v>
      </c>
      <c r="Y855" s="127" t="str">
        <f>VLOOKUP(W855,Factors!$F$4:$H$6200,2,FALSE)</f>
        <v>3-factor</v>
      </c>
      <c r="Z855" s="129">
        <f t="shared" si="67"/>
        <v>27.948000000000008</v>
      </c>
      <c r="AA855" s="129">
        <f t="shared" si="68"/>
        <v>227.05199999999999</v>
      </c>
      <c r="AB855" s="129">
        <f t="shared" si="69"/>
        <v>255</v>
      </c>
      <c r="AC855" s="134"/>
      <c r="AD855" s="134"/>
      <c r="AE855" s="134"/>
      <c r="AF855" s="134"/>
      <c r="AG855" s="134"/>
      <c r="AH855" s="134"/>
      <c r="AI855" s="134"/>
      <c r="AJ855" s="134"/>
      <c r="AK855" s="134"/>
      <c r="AL855" s="134"/>
      <c r="AM855" s="134"/>
      <c r="AN855" s="134"/>
      <c r="AO855" s="134"/>
      <c r="AP855" s="134"/>
      <c r="AQ855" s="134"/>
      <c r="AR855" s="134"/>
      <c r="AS855" s="134"/>
      <c r="AT855" s="134"/>
      <c r="AU855" s="134"/>
      <c r="AV855" s="134"/>
      <c r="AW855" s="134"/>
      <c r="AX855" s="134"/>
      <c r="AY855" s="134"/>
      <c r="AZ855" s="134"/>
      <c r="BA855" s="134"/>
      <c r="BB855" s="134"/>
      <c r="BC855" s="134"/>
      <c r="BD855" s="134"/>
      <c r="BE855" s="134"/>
      <c r="BF855" s="134"/>
      <c r="BG855" s="134"/>
      <c r="BH855" s="134"/>
      <c r="BI855" s="134"/>
      <c r="BJ855" s="134"/>
    </row>
    <row r="856" spans="1:62" s="126" customFormat="1" ht="15.75" thickBot="1" x14ac:dyDescent="0.3">
      <c r="A856" s="141" t="s">
        <v>943</v>
      </c>
      <c r="B856" s="4" t="s">
        <v>1099</v>
      </c>
      <c r="C856" s="4" t="s">
        <v>1100</v>
      </c>
      <c r="D856" s="4" t="s">
        <v>944</v>
      </c>
      <c r="E856" s="4" t="s">
        <v>945</v>
      </c>
      <c r="F856" s="4" t="s">
        <v>84</v>
      </c>
      <c r="G856" s="4" t="s">
        <v>85</v>
      </c>
      <c r="H856" s="4" t="s">
        <v>440</v>
      </c>
      <c r="I856" s="7"/>
      <c r="J856" s="8">
        <v>56.92</v>
      </c>
      <c r="K856" s="8">
        <v>326.45999999999998</v>
      </c>
      <c r="L856" s="8">
        <v>46.25</v>
      </c>
      <c r="M856" s="8">
        <v>23</v>
      </c>
      <c r="N856" s="8">
        <v>525.99</v>
      </c>
      <c r="O856" s="7"/>
      <c r="P856" s="8">
        <v>78</v>
      </c>
      <c r="Q856" s="8">
        <v>46.75</v>
      </c>
      <c r="R856" s="7"/>
      <c r="S856" s="7"/>
      <c r="T856" s="7"/>
      <c r="U856" s="139">
        <f t="shared" si="65"/>
        <v>1103.3699999999999</v>
      </c>
      <c r="V856" s="38"/>
      <c r="W856" s="127" t="str">
        <f t="shared" si="66"/>
        <v>420101505921</v>
      </c>
      <c r="X856" s="132">
        <f>VLOOKUP(W856,Factors!$F$4:$H$6200,3,FALSE)</f>
        <v>0.10960000000000003</v>
      </c>
      <c r="Y856" s="127" t="str">
        <f>VLOOKUP(W856,Factors!$F$4:$H$6200,2,FALSE)</f>
        <v>3-factor</v>
      </c>
      <c r="Z856" s="129">
        <f t="shared" si="67"/>
        <v>120.92935200000002</v>
      </c>
      <c r="AA856" s="129">
        <f t="shared" si="68"/>
        <v>982.4406479999999</v>
      </c>
      <c r="AB856" s="129">
        <f t="shared" si="69"/>
        <v>1103.3699999999999</v>
      </c>
      <c r="AC856" s="134"/>
      <c r="AD856" s="134"/>
      <c r="AE856" s="134"/>
      <c r="AF856" s="134"/>
      <c r="AG856" s="134"/>
      <c r="AH856" s="134"/>
      <c r="AI856" s="134"/>
      <c r="AJ856" s="134"/>
      <c r="AK856" s="134"/>
      <c r="AL856" s="134"/>
      <c r="AM856" s="134"/>
      <c r="AN856" s="134"/>
      <c r="AO856" s="134"/>
      <c r="AP856" s="134"/>
      <c r="AQ856" s="134"/>
      <c r="AR856" s="134"/>
      <c r="AS856" s="134"/>
      <c r="AT856" s="134"/>
      <c r="AU856" s="134"/>
      <c r="AV856" s="134"/>
      <c r="AW856" s="134"/>
      <c r="AX856" s="134"/>
      <c r="AY856" s="134"/>
      <c r="AZ856" s="134"/>
      <c r="BA856" s="134"/>
      <c r="BB856" s="134"/>
      <c r="BC856" s="134"/>
      <c r="BD856" s="134"/>
      <c r="BE856" s="134"/>
      <c r="BF856" s="134"/>
      <c r="BG856" s="134"/>
      <c r="BH856" s="134"/>
      <c r="BI856" s="134"/>
      <c r="BJ856" s="134"/>
    </row>
    <row r="857" spans="1:62" s="126" customFormat="1" ht="15.75" thickBot="1" x14ac:dyDescent="0.3">
      <c r="A857" s="141" t="s">
        <v>943</v>
      </c>
      <c r="B857" s="4" t="s">
        <v>1099</v>
      </c>
      <c r="C857" s="4" t="s">
        <v>1100</v>
      </c>
      <c r="D857" s="4" t="s">
        <v>944</v>
      </c>
      <c r="E857" s="4" t="s">
        <v>945</v>
      </c>
      <c r="F857" s="4" t="s">
        <v>164</v>
      </c>
      <c r="G857" s="4" t="s">
        <v>165</v>
      </c>
      <c r="H857" s="4" t="s">
        <v>440</v>
      </c>
      <c r="I857" s="10">
        <v>367.6</v>
      </c>
      <c r="J857" s="10">
        <v>1356.13</v>
      </c>
      <c r="K857" s="10">
        <v>772.95</v>
      </c>
      <c r="L857" s="11"/>
      <c r="M857" s="11"/>
      <c r="N857" s="11"/>
      <c r="O857" s="11"/>
      <c r="P857" s="11"/>
      <c r="Q857" s="11"/>
      <c r="R857" s="11"/>
      <c r="S857" s="11"/>
      <c r="T857" s="11"/>
      <c r="U857" s="139">
        <f t="shared" si="65"/>
        <v>2496.6800000000003</v>
      </c>
      <c r="V857" s="38"/>
      <c r="W857" s="127" t="str">
        <f t="shared" si="66"/>
        <v>420101505921</v>
      </c>
      <c r="X857" s="132">
        <f>VLOOKUP(W857,Factors!$F$4:$H$6200,3,FALSE)</f>
        <v>0.10960000000000003</v>
      </c>
      <c r="Y857" s="127" t="str">
        <f>VLOOKUP(W857,Factors!$F$4:$H$6200,2,FALSE)</f>
        <v>3-factor</v>
      </c>
      <c r="Z857" s="129">
        <f t="shared" si="67"/>
        <v>273.6361280000001</v>
      </c>
      <c r="AA857" s="129">
        <f t="shared" si="68"/>
        <v>2223.0438720000002</v>
      </c>
      <c r="AB857" s="129">
        <f t="shared" si="69"/>
        <v>2496.6800000000003</v>
      </c>
      <c r="AC857" s="134"/>
      <c r="AD857" s="134"/>
      <c r="AE857" s="134"/>
      <c r="AF857" s="134"/>
      <c r="AG857" s="134"/>
      <c r="AH857" s="134"/>
      <c r="AI857" s="134"/>
      <c r="AJ857" s="134"/>
      <c r="AK857" s="134"/>
      <c r="AL857" s="134"/>
      <c r="AM857" s="134"/>
      <c r="AN857" s="134"/>
      <c r="AO857" s="134"/>
      <c r="AP857" s="134"/>
      <c r="AQ857" s="134"/>
      <c r="AR857" s="134"/>
      <c r="AS857" s="134"/>
      <c r="AT857" s="134"/>
      <c r="AU857" s="134"/>
      <c r="AV857" s="134"/>
      <c r="AW857" s="134"/>
      <c r="AX857" s="134"/>
      <c r="AY857" s="134"/>
      <c r="AZ857" s="134"/>
      <c r="BA857" s="134"/>
      <c r="BB857" s="134"/>
      <c r="BC857" s="134"/>
      <c r="BD857" s="134"/>
      <c r="BE857" s="134"/>
      <c r="BF857" s="134"/>
      <c r="BG857" s="134"/>
      <c r="BH857" s="134"/>
      <c r="BI857" s="134"/>
      <c r="BJ857" s="134"/>
    </row>
    <row r="858" spans="1:62" s="126" customFormat="1" ht="15.75" thickBot="1" x14ac:dyDescent="0.3">
      <c r="A858" s="141" t="s">
        <v>943</v>
      </c>
      <c r="B858" s="4" t="s">
        <v>1099</v>
      </c>
      <c r="C858" s="4" t="s">
        <v>1100</v>
      </c>
      <c r="D858" s="4" t="s">
        <v>944</v>
      </c>
      <c r="E858" s="4" t="s">
        <v>945</v>
      </c>
      <c r="F858" s="4" t="s">
        <v>166</v>
      </c>
      <c r="G858" s="4" t="s">
        <v>167</v>
      </c>
      <c r="H858" s="4" t="s">
        <v>440</v>
      </c>
      <c r="I858" s="7"/>
      <c r="J858" s="7"/>
      <c r="K858" s="8">
        <v>963.9</v>
      </c>
      <c r="L858" s="7"/>
      <c r="M858" s="8">
        <v>176.35</v>
      </c>
      <c r="N858" s="7"/>
      <c r="O858" s="8">
        <v>832.52</v>
      </c>
      <c r="P858" s="8">
        <v>224.77</v>
      </c>
      <c r="Q858" s="7"/>
      <c r="R858" s="8">
        <v>150</v>
      </c>
      <c r="S858" s="7"/>
      <c r="T858" s="8">
        <v>184.99</v>
      </c>
      <c r="U858" s="139">
        <f t="shared" si="65"/>
        <v>2532.5299999999997</v>
      </c>
      <c r="V858" s="38"/>
      <c r="W858" s="127" t="str">
        <f t="shared" si="66"/>
        <v>420101505921</v>
      </c>
      <c r="X858" s="132">
        <f>VLOOKUP(W858,Factors!$F$4:$H$6200,3,FALSE)</f>
        <v>0.10960000000000003</v>
      </c>
      <c r="Y858" s="127" t="str">
        <f>VLOOKUP(W858,Factors!$F$4:$H$6200,2,FALSE)</f>
        <v>3-factor</v>
      </c>
      <c r="Z858" s="129">
        <f t="shared" si="67"/>
        <v>277.56528800000007</v>
      </c>
      <c r="AA858" s="129">
        <f t="shared" si="68"/>
        <v>2254.9647119999995</v>
      </c>
      <c r="AB858" s="129">
        <f t="shared" si="69"/>
        <v>2532.5299999999997</v>
      </c>
      <c r="AC858" s="134"/>
      <c r="AD858" s="134"/>
      <c r="AE858" s="134"/>
      <c r="AF858" s="134"/>
      <c r="AG858" s="134"/>
      <c r="AH858" s="134"/>
      <c r="AI858" s="134"/>
      <c r="AJ858" s="134"/>
      <c r="AK858" s="134"/>
      <c r="AL858" s="134"/>
      <c r="AM858" s="134"/>
      <c r="AN858" s="134"/>
      <c r="AO858" s="134"/>
      <c r="AP858" s="134"/>
      <c r="AQ858" s="134"/>
      <c r="AR858" s="134"/>
      <c r="AS858" s="134"/>
      <c r="AT858" s="134"/>
      <c r="AU858" s="134"/>
      <c r="AV858" s="134"/>
      <c r="AW858" s="134"/>
      <c r="AX858" s="134"/>
      <c r="AY858" s="134"/>
      <c r="AZ858" s="134"/>
      <c r="BA858" s="134"/>
      <c r="BB858" s="134"/>
      <c r="BC858" s="134"/>
      <c r="BD858" s="134"/>
      <c r="BE858" s="134"/>
      <c r="BF858" s="134"/>
      <c r="BG858" s="134"/>
      <c r="BH858" s="134"/>
      <c r="BI858" s="134"/>
      <c r="BJ858" s="134"/>
    </row>
    <row r="859" spans="1:62" s="126" customFormat="1" ht="15.75" thickBot="1" x14ac:dyDescent="0.3">
      <c r="A859" s="141" t="s">
        <v>943</v>
      </c>
      <c r="B859" s="4" t="s">
        <v>1099</v>
      </c>
      <c r="C859" s="4" t="s">
        <v>1100</v>
      </c>
      <c r="D859" s="4" t="s">
        <v>944</v>
      </c>
      <c r="E859" s="4" t="s">
        <v>945</v>
      </c>
      <c r="F859" s="4" t="s">
        <v>168</v>
      </c>
      <c r="G859" s="4" t="s">
        <v>169</v>
      </c>
      <c r="H859" s="4" t="s">
        <v>440</v>
      </c>
      <c r="I859" s="11"/>
      <c r="J859" s="11"/>
      <c r="K859" s="10">
        <v>329.69</v>
      </c>
      <c r="L859" s="11"/>
      <c r="M859" s="11"/>
      <c r="N859" s="11"/>
      <c r="O859" s="11"/>
      <c r="P859" s="11"/>
      <c r="Q859" s="11"/>
      <c r="R859" s="11"/>
      <c r="S859" s="11"/>
      <c r="T859" s="11"/>
      <c r="U859" s="139">
        <f t="shared" si="65"/>
        <v>329.69</v>
      </c>
      <c r="V859" s="38"/>
      <c r="W859" s="127" t="str">
        <f t="shared" si="66"/>
        <v>420101505921</v>
      </c>
      <c r="X859" s="132">
        <f>VLOOKUP(W859,Factors!$F$4:$H$6200,3,FALSE)</f>
        <v>0.10960000000000003</v>
      </c>
      <c r="Y859" s="127" t="str">
        <f>VLOOKUP(W859,Factors!$F$4:$H$6200,2,FALSE)</f>
        <v>3-factor</v>
      </c>
      <c r="Z859" s="129">
        <f t="shared" si="67"/>
        <v>36.134024000000011</v>
      </c>
      <c r="AA859" s="129">
        <f t="shared" si="68"/>
        <v>293.55597599999999</v>
      </c>
      <c r="AB859" s="129">
        <f t="shared" si="69"/>
        <v>329.69</v>
      </c>
      <c r="AC859" s="134"/>
      <c r="AD859" s="134"/>
      <c r="AE859" s="134"/>
      <c r="AF859" s="134"/>
      <c r="AG859" s="134"/>
      <c r="AH859" s="134"/>
      <c r="AI859" s="134"/>
      <c r="AJ859" s="134"/>
      <c r="AK859" s="134"/>
      <c r="AL859" s="134"/>
      <c r="AM859" s="134"/>
      <c r="AN859" s="134"/>
      <c r="AO859" s="134"/>
      <c r="AP859" s="134"/>
      <c r="AQ859" s="134"/>
      <c r="AR859" s="134"/>
      <c r="AS859" s="134"/>
      <c r="AT859" s="134"/>
      <c r="AU859" s="134"/>
      <c r="AV859" s="134"/>
      <c r="AW859" s="134"/>
      <c r="AX859" s="134"/>
      <c r="AY859" s="134"/>
      <c r="AZ859" s="134"/>
      <c r="BA859" s="134"/>
      <c r="BB859" s="134"/>
      <c r="BC859" s="134"/>
      <c r="BD859" s="134"/>
      <c r="BE859" s="134"/>
      <c r="BF859" s="134"/>
      <c r="BG859" s="134"/>
      <c r="BH859" s="134"/>
      <c r="BI859" s="134"/>
      <c r="BJ859" s="134"/>
    </row>
    <row r="860" spans="1:62" s="126" customFormat="1" ht="15.75" thickBot="1" x14ac:dyDescent="0.3">
      <c r="A860" s="141" t="s">
        <v>943</v>
      </c>
      <c r="B860" s="4" t="s">
        <v>1099</v>
      </c>
      <c r="C860" s="4" t="s">
        <v>1100</v>
      </c>
      <c r="D860" s="4" t="s">
        <v>944</v>
      </c>
      <c r="E860" s="4" t="s">
        <v>945</v>
      </c>
      <c r="F860" s="4" t="s">
        <v>192</v>
      </c>
      <c r="G860" s="4" t="s">
        <v>193</v>
      </c>
      <c r="H860" s="4" t="s">
        <v>440</v>
      </c>
      <c r="I860" s="8">
        <v>-12598.08</v>
      </c>
      <c r="J860" s="8">
        <v>-11617.53</v>
      </c>
      <c r="K860" s="8">
        <v>-9710.73</v>
      </c>
      <c r="L860" s="8">
        <v>-5054.78</v>
      </c>
      <c r="M860" s="8">
        <v>-2403.81</v>
      </c>
      <c r="N860" s="8">
        <v>-3101</v>
      </c>
      <c r="O860" s="8">
        <v>4903.32</v>
      </c>
      <c r="P860" s="8">
        <v>-3055.34</v>
      </c>
      <c r="Q860" s="8">
        <v>-1594.8</v>
      </c>
      <c r="R860" s="8">
        <v>-2548.98</v>
      </c>
      <c r="S860" s="8">
        <v>-2224.96</v>
      </c>
      <c r="T860" s="8">
        <v>-8668.7199999999993</v>
      </c>
      <c r="U860" s="139">
        <f t="shared" si="65"/>
        <v>-57675.41</v>
      </c>
      <c r="V860" s="38"/>
      <c r="W860" s="127" t="str">
        <f t="shared" si="66"/>
        <v>420101505921</v>
      </c>
      <c r="X860" s="132">
        <f>VLOOKUP(W860,Factors!$F$4:$H$6200,3,FALSE)</f>
        <v>0.10960000000000003</v>
      </c>
      <c r="Y860" s="127" t="str">
        <f>VLOOKUP(W860,Factors!$F$4:$H$6200,2,FALSE)</f>
        <v>3-factor</v>
      </c>
      <c r="Z860" s="129">
        <f t="shared" si="67"/>
        <v>-6321.2249360000023</v>
      </c>
      <c r="AA860" s="129">
        <f t="shared" si="68"/>
        <v>-51354.185064000005</v>
      </c>
      <c r="AB860" s="129">
        <f t="shared" si="69"/>
        <v>-57675.41</v>
      </c>
      <c r="AC860" s="134"/>
      <c r="AD860" s="134"/>
      <c r="AE860" s="134"/>
      <c r="AF860" s="134"/>
      <c r="AG860" s="134"/>
      <c r="AH860" s="134"/>
      <c r="AI860" s="134"/>
      <c r="AJ860" s="134"/>
      <c r="AK860" s="134"/>
      <c r="AL860" s="134"/>
      <c r="AM860" s="134"/>
      <c r="AN860" s="134"/>
      <c r="AO860" s="134"/>
      <c r="AP860" s="134"/>
      <c r="AQ860" s="134"/>
      <c r="AR860" s="134"/>
      <c r="AS860" s="134"/>
      <c r="AT860" s="134"/>
      <c r="AU860" s="134"/>
      <c r="AV860" s="134"/>
      <c r="AW860" s="134"/>
      <c r="AX860" s="134"/>
      <c r="AY860" s="134"/>
      <c r="AZ860" s="134"/>
      <c r="BA860" s="134"/>
      <c r="BB860" s="134"/>
      <c r="BC860" s="134"/>
      <c r="BD860" s="134"/>
      <c r="BE860" s="134"/>
      <c r="BF860" s="134"/>
      <c r="BG860" s="134"/>
      <c r="BH860" s="134"/>
      <c r="BI860" s="134"/>
      <c r="BJ860" s="134"/>
    </row>
    <row r="861" spans="1:62" s="126" customFormat="1" ht="15.75" thickBot="1" x14ac:dyDescent="0.3">
      <c r="A861" s="141" t="s">
        <v>943</v>
      </c>
      <c r="B861" s="4" t="s">
        <v>1099</v>
      </c>
      <c r="C861" s="4" t="s">
        <v>1100</v>
      </c>
      <c r="D861" s="4" t="s">
        <v>944</v>
      </c>
      <c r="E861" s="4" t="s">
        <v>945</v>
      </c>
      <c r="F861" s="4" t="s">
        <v>176</v>
      </c>
      <c r="G861" s="4" t="s">
        <v>177</v>
      </c>
      <c r="H861" s="4" t="s">
        <v>440</v>
      </c>
      <c r="I861" s="10">
        <v>-554.94000000000005</v>
      </c>
      <c r="J861" s="10">
        <v>-416.22</v>
      </c>
      <c r="K861" s="10">
        <v>-419.69</v>
      </c>
      <c r="L861" s="10">
        <v>-1708.88</v>
      </c>
      <c r="M861" s="10">
        <v>-929.38</v>
      </c>
      <c r="N861" s="10">
        <v>-1948.7</v>
      </c>
      <c r="O861" s="10">
        <v>3207.86</v>
      </c>
      <c r="P861" s="10">
        <v>-419.72</v>
      </c>
      <c r="Q861" s="10">
        <v>-489.22</v>
      </c>
      <c r="R861" s="10">
        <v>-428.08</v>
      </c>
      <c r="S861" s="10">
        <v>-642.08000000000004</v>
      </c>
      <c r="T861" s="10">
        <v>-1008.99</v>
      </c>
      <c r="U861" s="139">
        <f t="shared" si="65"/>
        <v>-5758.04</v>
      </c>
      <c r="V861" s="38"/>
      <c r="W861" s="127" t="str">
        <f t="shared" si="66"/>
        <v>420101505921</v>
      </c>
      <c r="X861" s="132">
        <f>VLOOKUP(W861,Factors!$F$4:$H$6200,3,FALSE)</f>
        <v>0.10960000000000003</v>
      </c>
      <c r="Y861" s="127" t="str">
        <f>VLOOKUP(W861,Factors!$F$4:$H$6200,2,FALSE)</f>
        <v>3-factor</v>
      </c>
      <c r="Z861" s="129">
        <f t="shared" si="67"/>
        <v>-631.08118400000012</v>
      </c>
      <c r="AA861" s="129">
        <f t="shared" si="68"/>
        <v>-5126.9588160000003</v>
      </c>
      <c r="AB861" s="129">
        <f t="shared" si="69"/>
        <v>-5758.0400000000009</v>
      </c>
      <c r="AC861" s="134"/>
      <c r="AD861" s="134"/>
      <c r="AE861" s="134"/>
      <c r="AF861" s="134"/>
      <c r="AG861" s="134"/>
      <c r="AH861" s="134"/>
      <c r="AI861" s="134"/>
      <c r="AJ861" s="134"/>
      <c r="AK861" s="134"/>
      <c r="AL861" s="134"/>
      <c r="AM861" s="134"/>
      <c r="AN861" s="134"/>
      <c r="AO861" s="134"/>
      <c r="AP861" s="134"/>
      <c r="AQ861" s="134"/>
      <c r="AR861" s="134"/>
      <c r="AS861" s="134"/>
      <c r="AT861" s="134"/>
      <c r="AU861" s="134"/>
      <c r="AV861" s="134"/>
      <c r="AW861" s="134"/>
      <c r="AX861" s="134"/>
      <c r="AY861" s="134"/>
      <c r="AZ861" s="134"/>
      <c r="BA861" s="134"/>
      <c r="BB861" s="134"/>
      <c r="BC861" s="134"/>
      <c r="BD861" s="134"/>
      <c r="BE861" s="134"/>
      <c r="BF861" s="134"/>
      <c r="BG861" s="134"/>
      <c r="BH861" s="134"/>
      <c r="BI861" s="134"/>
      <c r="BJ861" s="134"/>
    </row>
    <row r="862" spans="1:62" s="126" customFormat="1" ht="15.75" thickBot="1" x14ac:dyDescent="0.3">
      <c r="A862" s="141" t="s">
        <v>943</v>
      </c>
      <c r="B862" s="4" t="s">
        <v>1099</v>
      </c>
      <c r="C862" s="4" t="s">
        <v>1100</v>
      </c>
      <c r="D862" s="4" t="s">
        <v>944</v>
      </c>
      <c r="E862" s="4" t="s">
        <v>945</v>
      </c>
      <c r="F862" s="4" t="s">
        <v>178</v>
      </c>
      <c r="G862" s="4" t="s">
        <v>179</v>
      </c>
      <c r="H862" s="4" t="s">
        <v>440</v>
      </c>
      <c r="I862" s="7"/>
      <c r="J862" s="7"/>
      <c r="K862" s="7"/>
      <c r="L862" s="7"/>
      <c r="M862" s="7"/>
      <c r="N862" s="7"/>
      <c r="O862" s="8">
        <v>-239.36</v>
      </c>
      <c r="P862" s="7"/>
      <c r="Q862" s="7"/>
      <c r="R862" s="7"/>
      <c r="S862" s="7"/>
      <c r="T862" s="7"/>
      <c r="U862" s="139">
        <f t="shared" si="65"/>
        <v>-239.36</v>
      </c>
      <c r="V862" s="38"/>
      <c r="W862" s="127" t="str">
        <f t="shared" si="66"/>
        <v>420101505921</v>
      </c>
      <c r="X862" s="132">
        <f>VLOOKUP(W862,Factors!$F$4:$H$6200,3,FALSE)</f>
        <v>0.10960000000000003</v>
      </c>
      <c r="Y862" s="127" t="str">
        <f>VLOOKUP(W862,Factors!$F$4:$H$6200,2,FALSE)</f>
        <v>3-factor</v>
      </c>
      <c r="Z862" s="129">
        <f t="shared" si="67"/>
        <v>-26.23385600000001</v>
      </c>
      <c r="AA862" s="129">
        <f t="shared" si="68"/>
        <v>-213.12614400000001</v>
      </c>
      <c r="AB862" s="129">
        <f t="shared" si="69"/>
        <v>-239.36</v>
      </c>
      <c r="AC862" s="134"/>
      <c r="AD862" s="134"/>
      <c r="AE862" s="134"/>
      <c r="AF862" s="134"/>
      <c r="AG862" s="134"/>
      <c r="AH862" s="134"/>
      <c r="AI862" s="134"/>
      <c r="AJ862" s="134"/>
      <c r="AK862" s="134"/>
      <c r="AL862" s="134"/>
      <c r="AM862" s="134"/>
      <c r="AN862" s="134"/>
      <c r="AO862" s="134"/>
      <c r="AP862" s="134"/>
      <c r="AQ862" s="134"/>
      <c r="AR862" s="134"/>
      <c r="AS862" s="134"/>
      <c r="AT862" s="134"/>
      <c r="AU862" s="134"/>
      <c r="AV862" s="134"/>
      <c r="AW862" s="134"/>
      <c r="AX862" s="134"/>
      <c r="AY862" s="134"/>
      <c r="AZ862" s="134"/>
      <c r="BA862" s="134"/>
      <c r="BB862" s="134"/>
      <c r="BC862" s="134"/>
      <c r="BD862" s="134"/>
      <c r="BE862" s="134"/>
      <c r="BF862" s="134"/>
      <c r="BG862" s="134"/>
      <c r="BH862" s="134"/>
      <c r="BI862" s="134"/>
      <c r="BJ862" s="134"/>
    </row>
    <row r="863" spans="1:62" s="126" customFormat="1" ht="15.75" thickBot="1" x14ac:dyDescent="0.3">
      <c r="A863" s="141" t="s">
        <v>943</v>
      </c>
      <c r="B863" s="4" t="s">
        <v>1099</v>
      </c>
      <c r="C863" s="4" t="s">
        <v>1100</v>
      </c>
      <c r="D863" s="4" t="s">
        <v>1103</v>
      </c>
      <c r="E863" s="4" t="s">
        <v>1104</v>
      </c>
      <c r="F863" s="4" t="s">
        <v>128</v>
      </c>
      <c r="G863" s="4" t="s">
        <v>129</v>
      </c>
      <c r="H863" s="4" t="s">
        <v>1102</v>
      </c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0">
        <v>133.33000000000001</v>
      </c>
      <c r="T863" s="11"/>
      <c r="U863" s="139">
        <f t="shared" si="65"/>
        <v>133.33000000000001</v>
      </c>
      <c r="V863" s="38"/>
      <c r="W863" s="127" t="str">
        <f t="shared" si="66"/>
        <v>420102553921</v>
      </c>
      <c r="X863" s="132">
        <f>VLOOKUP(W863,Factors!$F$4:$H$6200,3,FALSE)</f>
        <v>0.10960000000000003</v>
      </c>
      <c r="Y863" s="127" t="str">
        <f>VLOOKUP(W863,Factors!$F$4:$H$6200,2,FALSE)</f>
        <v>3-factor</v>
      </c>
      <c r="Z863" s="129">
        <f t="shared" si="67"/>
        <v>14.612968000000006</v>
      </c>
      <c r="AA863" s="129">
        <f t="shared" si="68"/>
        <v>118.717032</v>
      </c>
      <c r="AB863" s="129">
        <f t="shared" si="69"/>
        <v>133.33000000000001</v>
      </c>
      <c r="AC863" s="134"/>
      <c r="AD863" s="134"/>
      <c r="AE863" s="134"/>
      <c r="AF863" s="134"/>
      <c r="AG863" s="134"/>
      <c r="AH863" s="134"/>
      <c r="AI863" s="134"/>
      <c r="AJ863" s="134"/>
      <c r="AK863" s="134"/>
      <c r="AL863" s="134"/>
      <c r="AM863" s="134"/>
      <c r="AN863" s="134"/>
      <c r="AO863" s="134"/>
      <c r="AP863" s="134"/>
      <c r="AQ863" s="134"/>
      <c r="AR863" s="134"/>
      <c r="AS863" s="134"/>
      <c r="AT863" s="134"/>
      <c r="AU863" s="134"/>
      <c r="AV863" s="134"/>
      <c r="AW863" s="134"/>
      <c r="AX863" s="134"/>
      <c r="AY863" s="134"/>
      <c r="AZ863" s="134"/>
      <c r="BA863" s="134"/>
      <c r="BB863" s="134"/>
      <c r="BC863" s="134"/>
      <c r="BD863" s="134"/>
      <c r="BE863" s="134"/>
      <c r="BF863" s="134"/>
      <c r="BG863" s="134"/>
      <c r="BH863" s="134"/>
      <c r="BI863" s="134"/>
      <c r="BJ863" s="134"/>
    </row>
    <row r="864" spans="1:62" s="126" customFormat="1" ht="15.75" thickBot="1" x14ac:dyDescent="0.3">
      <c r="A864" s="141" t="s">
        <v>943</v>
      </c>
      <c r="B864" s="4" t="s">
        <v>1099</v>
      </c>
      <c r="C864" s="4" t="s">
        <v>1100</v>
      </c>
      <c r="D864" s="4" t="s">
        <v>1103</v>
      </c>
      <c r="E864" s="4" t="s">
        <v>1104</v>
      </c>
      <c r="F864" s="4" t="s">
        <v>152</v>
      </c>
      <c r="G864" s="4" t="s">
        <v>153</v>
      </c>
      <c r="H864" s="4" t="s">
        <v>1102</v>
      </c>
      <c r="I864" s="7"/>
      <c r="J864" s="7"/>
      <c r="K864" s="7"/>
      <c r="L864" s="7"/>
      <c r="M864" s="7"/>
      <c r="N864" s="7"/>
      <c r="O864" s="7"/>
      <c r="P864" s="13">
        <v>0</v>
      </c>
      <c r="Q864" s="8">
        <v>4600</v>
      </c>
      <c r="R864" s="7"/>
      <c r="S864" s="7"/>
      <c r="T864" s="8">
        <v>500</v>
      </c>
      <c r="U864" s="139">
        <f t="shared" si="65"/>
        <v>5100</v>
      </c>
      <c r="V864" s="38"/>
      <c r="W864" s="127" t="str">
        <f t="shared" si="66"/>
        <v>420102553921</v>
      </c>
      <c r="X864" s="132">
        <f>VLOOKUP(W864,Factors!$F$4:$H$6200,3,FALSE)</f>
        <v>0.10960000000000003</v>
      </c>
      <c r="Y864" s="127" t="str">
        <f>VLOOKUP(W864,Factors!$F$4:$H$6200,2,FALSE)</f>
        <v>3-factor</v>
      </c>
      <c r="Z864" s="129">
        <f t="shared" si="67"/>
        <v>558.96000000000015</v>
      </c>
      <c r="AA864" s="129">
        <f t="shared" si="68"/>
        <v>4541.04</v>
      </c>
      <c r="AB864" s="129">
        <f t="shared" si="69"/>
        <v>5100</v>
      </c>
      <c r="AC864" s="134"/>
      <c r="AD864" s="134"/>
      <c r="AE864" s="134"/>
      <c r="AF864" s="134"/>
      <c r="AG864" s="134"/>
      <c r="AH864" s="134"/>
      <c r="AI864" s="134"/>
      <c r="AJ864" s="134"/>
      <c r="AK864" s="134"/>
      <c r="AL864" s="134"/>
      <c r="AM864" s="134"/>
      <c r="AN864" s="134"/>
      <c r="AO864" s="134"/>
      <c r="AP864" s="134"/>
      <c r="AQ864" s="134"/>
      <c r="AR864" s="134"/>
      <c r="AS864" s="134"/>
      <c r="AT864" s="134"/>
      <c r="AU864" s="134"/>
      <c r="AV864" s="134"/>
      <c r="AW864" s="134"/>
      <c r="AX864" s="134"/>
      <c r="AY864" s="134"/>
      <c r="AZ864" s="134"/>
      <c r="BA864" s="134"/>
      <c r="BB864" s="134"/>
      <c r="BC864" s="134"/>
      <c r="BD864" s="134"/>
      <c r="BE864" s="134"/>
      <c r="BF864" s="134"/>
      <c r="BG864" s="134"/>
      <c r="BH864" s="134"/>
      <c r="BI864" s="134"/>
      <c r="BJ864" s="134"/>
    </row>
    <row r="865" spans="1:62" s="126" customFormat="1" ht="15.75" thickBot="1" x14ac:dyDescent="0.3">
      <c r="A865" s="141" t="s">
        <v>943</v>
      </c>
      <c r="B865" s="4" t="s">
        <v>1099</v>
      </c>
      <c r="C865" s="4" t="s">
        <v>1100</v>
      </c>
      <c r="D865" s="4" t="s">
        <v>989</v>
      </c>
      <c r="E865" s="4" t="s">
        <v>990</v>
      </c>
      <c r="F865" s="4" t="s">
        <v>146</v>
      </c>
      <c r="G865" s="4" t="s">
        <v>147</v>
      </c>
      <c r="H865" s="4" t="s">
        <v>991</v>
      </c>
      <c r="I865" s="11"/>
      <c r="J865" s="11"/>
      <c r="K865" s="11"/>
      <c r="L865" s="11"/>
      <c r="M865" s="11"/>
      <c r="N865" s="11"/>
      <c r="O865" s="11"/>
      <c r="P865" s="11"/>
      <c r="Q865" s="10">
        <v>988</v>
      </c>
      <c r="R865" s="10">
        <v>73.02</v>
      </c>
      <c r="S865" s="11"/>
      <c r="T865" s="10">
        <v>475.27</v>
      </c>
      <c r="U865" s="139">
        <f t="shared" si="65"/>
        <v>1536.29</v>
      </c>
      <c r="V865" s="38"/>
      <c r="W865" s="127" t="str">
        <f t="shared" si="66"/>
        <v>420104705921</v>
      </c>
      <c r="X865" s="132">
        <f>VLOOKUP(W865,Factors!$F$4:$H$6200,3,FALSE)</f>
        <v>0.10960000000000003</v>
      </c>
      <c r="Y865" s="127" t="str">
        <f>VLOOKUP(W865,Factors!$F$4:$H$6200,2,FALSE)</f>
        <v>3-factor</v>
      </c>
      <c r="Z865" s="129">
        <f t="shared" si="67"/>
        <v>168.37738400000003</v>
      </c>
      <c r="AA865" s="129">
        <f t="shared" si="68"/>
        <v>1367.9126159999998</v>
      </c>
      <c r="AB865" s="129">
        <f t="shared" si="69"/>
        <v>1536.29</v>
      </c>
      <c r="AC865" s="134"/>
      <c r="AD865" s="134"/>
      <c r="AE865" s="134"/>
      <c r="AF865" s="134"/>
      <c r="AG865" s="134"/>
      <c r="AH865" s="134"/>
      <c r="AI865" s="134"/>
      <c r="AJ865" s="134"/>
      <c r="AK865" s="134"/>
      <c r="AL865" s="134"/>
      <c r="AM865" s="134"/>
      <c r="AN865" s="134"/>
      <c r="AO865" s="134"/>
      <c r="AP865" s="134"/>
      <c r="AQ865" s="134"/>
      <c r="AR865" s="134"/>
      <c r="AS865" s="134"/>
      <c r="AT865" s="134"/>
      <c r="AU865" s="134"/>
      <c r="AV865" s="134"/>
      <c r="AW865" s="134"/>
      <c r="AX865" s="134"/>
      <c r="AY865" s="134"/>
      <c r="AZ865" s="134"/>
      <c r="BA865" s="134"/>
      <c r="BB865" s="134"/>
      <c r="BC865" s="134"/>
      <c r="BD865" s="134"/>
      <c r="BE865" s="134"/>
      <c r="BF865" s="134"/>
      <c r="BG865" s="134"/>
      <c r="BH865" s="134"/>
      <c r="BI865" s="134"/>
      <c r="BJ865" s="134"/>
    </row>
    <row r="866" spans="1:62" s="126" customFormat="1" ht="15.75" thickBot="1" x14ac:dyDescent="0.3">
      <c r="A866" s="141" t="s">
        <v>943</v>
      </c>
      <c r="B866" s="4" t="s">
        <v>1101</v>
      </c>
      <c r="C866" s="4" t="s">
        <v>1102</v>
      </c>
      <c r="D866" s="4" t="s">
        <v>944</v>
      </c>
      <c r="E866" s="4" t="s">
        <v>945</v>
      </c>
      <c r="F866" s="4" t="s">
        <v>38</v>
      </c>
      <c r="G866" s="4" t="s">
        <v>39</v>
      </c>
      <c r="H866" s="4" t="s">
        <v>440</v>
      </c>
      <c r="I866" s="7"/>
      <c r="J866" s="7"/>
      <c r="K866" s="7"/>
      <c r="L866" s="8">
        <v>14318.41</v>
      </c>
      <c r="M866" s="8">
        <v>14373.99</v>
      </c>
      <c r="N866" s="8">
        <v>13530.85</v>
      </c>
      <c r="O866" s="8">
        <v>18469.43</v>
      </c>
      <c r="P866" s="8">
        <v>12449.32</v>
      </c>
      <c r="Q866" s="8">
        <v>15531.98</v>
      </c>
      <c r="R866" s="8">
        <v>13574.08</v>
      </c>
      <c r="S866" s="8">
        <v>14925.93</v>
      </c>
      <c r="T866" s="8">
        <v>1947.5</v>
      </c>
      <c r="U866" s="139">
        <f t="shared" si="65"/>
        <v>119121.48999999999</v>
      </c>
      <c r="V866" s="38"/>
      <c r="W866" s="127" t="str">
        <f t="shared" si="66"/>
        <v>420121505921</v>
      </c>
      <c r="X866" s="132">
        <f>VLOOKUP(W866,Factors!$F$4:$H$6200,3,FALSE)</f>
        <v>0.10960000000000003</v>
      </c>
      <c r="Y866" s="127" t="str">
        <f>VLOOKUP(W866,Factors!$F$4:$H$6200,2,FALSE)</f>
        <v>3-factor</v>
      </c>
      <c r="Z866" s="129">
        <f t="shared" si="67"/>
        <v>13055.715304000003</v>
      </c>
      <c r="AA866" s="129">
        <f t="shared" si="68"/>
        <v>106065.77469599999</v>
      </c>
      <c r="AB866" s="129">
        <f t="shared" si="69"/>
        <v>119121.48999999999</v>
      </c>
      <c r="AC866" s="134"/>
      <c r="AD866" s="134"/>
      <c r="AE866" s="134"/>
      <c r="AF866" s="134"/>
      <c r="AG866" s="134"/>
      <c r="AH866" s="134"/>
      <c r="AI866" s="134"/>
      <c r="AJ866" s="134"/>
      <c r="AK866" s="134"/>
      <c r="AL866" s="134"/>
      <c r="AM866" s="134"/>
      <c r="AN866" s="134"/>
      <c r="AO866" s="134"/>
      <c r="AP866" s="134"/>
      <c r="AQ866" s="134"/>
      <c r="AR866" s="134"/>
      <c r="AS866" s="134"/>
      <c r="AT866" s="134"/>
      <c r="AU866" s="134"/>
      <c r="AV866" s="134"/>
      <c r="AW866" s="134"/>
      <c r="AX866" s="134"/>
      <c r="AY866" s="134"/>
      <c r="AZ866" s="134"/>
      <c r="BA866" s="134"/>
      <c r="BB866" s="134"/>
      <c r="BC866" s="134"/>
      <c r="BD866" s="134"/>
      <c r="BE866" s="134"/>
      <c r="BF866" s="134"/>
      <c r="BG866" s="134"/>
      <c r="BH866" s="134"/>
      <c r="BI866" s="134"/>
      <c r="BJ866" s="134"/>
    </row>
    <row r="867" spans="1:62" s="126" customFormat="1" ht="15.75" thickBot="1" x14ac:dyDescent="0.3">
      <c r="A867" s="141" t="s">
        <v>943</v>
      </c>
      <c r="B867" s="4" t="s">
        <v>1101</v>
      </c>
      <c r="C867" s="4" t="s">
        <v>1102</v>
      </c>
      <c r="D867" s="4" t="s">
        <v>944</v>
      </c>
      <c r="E867" s="4" t="s">
        <v>945</v>
      </c>
      <c r="F867" s="4" t="s">
        <v>312</v>
      </c>
      <c r="G867" s="4" t="s">
        <v>313</v>
      </c>
      <c r="H867" s="4" t="s">
        <v>440</v>
      </c>
      <c r="I867" s="11"/>
      <c r="J867" s="11"/>
      <c r="K867" s="11"/>
      <c r="L867" s="10">
        <v>4156</v>
      </c>
      <c r="M867" s="10">
        <v>4253.34</v>
      </c>
      <c r="N867" s="10">
        <v>4204.67</v>
      </c>
      <c r="O867" s="10">
        <v>4204.67</v>
      </c>
      <c r="P867" s="10">
        <v>4204.67</v>
      </c>
      <c r="Q867" s="10">
        <v>4204.67</v>
      </c>
      <c r="R867" s="10">
        <v>4204.67</v>
      </c>
      <c r="S867" s="10">
        <v>4204.67</v>
      </c>
      <c r="T867" s="10">
        <v>4204.67</v>
      </c>
      <c r="U867" s="139">
        <f t="shared" si="65"/>
        <v>37842.029999999992</v>
      </c>
      <c r="V867" s="38"/>
      <c r="W867" s="127" t="str">
        <f t="shared" si="66"/>
        <v>420121505921</v>
      </c>
      <c r="X867" s="132">
        <f>VLOOKUP(W867,Factors!$F$4:$H$6200,3,FALSE)</f>
        <v>0.10960000000000003</v>
      </c>
      <c r="Y867" s="127" t="str">
        <f>VLOOKUP(W867,Factors!$F$4:$H$6200,2,FALSE)</f>
        <v>3-factor</v>
      </c>
      <c r="Z867" s="129">
        <f t="shared" si="67"/>
        <v>4147.4864880000005</v>
      </c>
      <c r="AA867" s="129">
        <f t="shared" si="68"/>
        <v>33694.543511999989</v>
      </c>
      <c r="AB867" s="129">
        <f t="shared" si="69"/>
        <v>37842.029999999992</v>
      </c>
      <c r="AC867" s="134"/>
      <c r="AD867" s="134"/>
      <c r="AE867" s="134"/>
      <c r="AF867" s="134"/>
      <c r="AG867" s="134"/>
      <c r="AH867" s="134"/>
      <c r="AI867" s="134"/>
      <c r="AJ867" s="134"/>
      <c r="AK867" s="134"/>
      <c r="AL867" s="134"/>
      <c r="AM867" s="134"/>
      <c r="AN867" s="134"/>
      <c r="AO867" s="134"/>
      <c r="AP867" s="134"/>
      <c r="AQ867" s="134"/>
      <c r="AR867" s="134"/>
      <c r="AS867" s="134"/>
      <c r="AT867" s="134"/>
      <c r="AU867" s="134"/>
      <c r="AV867" s="134"/>
      <c r="AW867" s="134"/>
      <c r="AX867" s="134"/>
      <c r="AY867" s="134"/>
      <c r="AZ867" s="134"/>
      <c r="BA867" s="134"/>
      <c r="BB867" s="134"/>
      <c r="BC867" s="134"/>
      <c r="BD867" s="134"/>
      <c r="BE867" s="134"/>
      <c r="BF867" s="134"/>
      <c r="BG867" s="134"/>
      <c r="BH867" s="134"/>
      <c r="BI867" s="134"/>
      <c r="BJ867" s="134"/>
    </row>
    <row r="868" spans="1:62" s="126" customFormat="1" ht="15.75" thickBot="1" x14ac:dyDescent="0.3">
      <c r="A868" s="141" t="s">
        <v>943</v>
      </c>
      <c r="B868" s="4" t="s">
        <v>1101</v>
      </c>
      <c r="C868" s="4" t="s">
        <v>1102</v>
      </c>
      <c r="D868" s="4" t="s">
        <v>944</v>
      </c>
      <c r="E868" s="4" t="s">
        <v>945</v>
      </c>
      <c r="F868" s="4" t="s">
        <v>84</v>
      </c>
      <c r="G868" s="4" t="s">
        <v>85</v>
      </c>
      <c r="H868" s="4" t="s">
        <v>440</v>
      </c>
      <c r="I868" s="7"/>
      <c r="J868" s="7"/>
      <c r="K868" s="7"/>
      <c r="L868" s="8">
        <v>25</v>
      </c>
      <c r="M868" s="7"/>
      <c r="N868" s="7"/>
      <c r="O868" s="7"/>
      <c r="P868" s="7"/>
      <c r="Q868" s="7"/>
      <c r="R868" s="7"/>
      <c r="S868" s="7"/>
      <c r="T868" s="7"/>
      <c r="U868" s="139">
        <f t="shared" si="65"/>
        <v>25</v>
      </c>
      <c r="V868" s="38"/>
      <c r="W868" s="127" t="str">
        <f t="shared" si="66"/>
        <v>420121505921</v>
      </c>
      <c r="X868" s="132">
        <f>VLOOKUP(W868,Factors!$F$4:$H$6200,3,FALSE)</f>
        <v>0.10960000000000003</v>
      </c>
      <c r="Y868" s="127" t="str">
        <f>VLOOKUP(W868,Factors!$F$4:$H$6200,2,FALSE)</f>
        <v>3-factor</v>
      </c>
      <c r="Z868" s="129">
        <f t="shared" si="67"/>
        <v>2.7400000000000007</v>
      </c>
      <c r="AA868" s="129">
        <f t="shared" si="68"/>
        <v>22.259999999999998</v>
      </c>
      <c r="AB868" s="129">
        <f t="shared" si="69"/>
        <v>25</v>
      </c>
      <c r="AC868" s="134"/>
      <c r="AD868" s="134"/>
      <c r="AE868" s="134"/>
      <c r="AF868" s="134"/>
      <c r="AG868" s="134"/>
      <c r="AH868" s="134"/>
      <c r="AI868" s="134"/>
      <c r="AJ868" s="134"/>
      <c r="AK868" s="134"/>
      <c r="AL868" s="134"/>
      <c r="AM868" s="134"/>
      <c r="AN868" s="134"/>
      <c r="AO868" s="134"/>
      <c r="AP868" s="134"/>
      <c r="AQ868" s="134"/>
      <c r="AR868" s="134"/>
      <c r="AS868" s="134"/>
      <c r="AT868" s="134"/>
      <c r="AU868" s="134"/>
      <c r="AV868" s="134"/>
      <c r="AW868" s="134"/>
      <c r="AX868" s="134"/>
      <c r="AY868" s="134"/>
      <c r="AZ868" s="134"/>
      <c r="BA868" s="134"/>
      <c r="BB868" s="134"/>
      <c r="BC868" s="134"/>
      <c r="BD868" s="134"/>
      <c r="BE868" s="134"/>
      <c r="BF868" s="134"/>
      <c r="BG868" s="134"/>
      <c r="BH868" s="134"/>
      <c r="BI868" s="134"/>
      <c r="BJ868" s="134"/>
    </row>
    <row r="869" spans="1:62" s="126" customFormat="1" ht="15.75" thickBot="1" x14ac:dyDescent="0.3">
      <c r="A869" s="141" t="s">
        <v>943</v>
      </c>
      <c r="B869" s="4" t="s">
        <v>1101</v>
      </c>
      <c r="C869" s="4" t="s">
        <v>1102</v>
      </c>
      <c r="D869" s="4" t="s">
        <v>944</v>
      </c>
      <c r="E869" s="4" t="s">
        <v>945</v>
      </c>
      <c r="F869" s="4" t="s">
        <v>166</v>
      </c>
      <c r="G869" s="4" t="s">
        <v>167</v>
      </c>
      <c r="H869" s="4" t="s">
        <v>440</v>
      </c>
      <c r="I869" s="11"/>
      <c r="J869" s="11"/>
      <c r="K869" s="11"/>
      <c r="L869" s="11"/>
      <c r="M869" s="10">
        <v>100</v>
      </c>
      <c r="N869" s="11"/>
      <c r="O869" s="11"/>
      <c r="P869" s="11"/>
      <c r="Q869" s="11"/>
      <c r="R869" s="11"/>
      <c r="S869" s="11"/>
      <c r="T869" s="11"/>
      <c r="U869" s="139">
        <f t="shared" si="65"/>
        <v>100</v>
      </c>
      <c r="V869" s="38"/>
      <c r="W869" s="127" t="str">
        <f t="shared" si="66"/>
        <v>420121505921</v>
      </c>
      <c r="X869" s="132">
        <f>VLOOKUP(W869,Factors!$F$4:$H$6200,3,FALSE)</f>
        <v>0.10960000000000003</v>
      </c>
      <c r="Y869" s="127" t="str">
        <f>VLOOKUP(W869,Factors!$F$4:$H$6200,2,FALSE)</f>
        <v>3-factor</v>
      </c>
      <c r="Z869" s="129">
        <f t="shared" si="67"/>
        <v>10.960000000000003</v>
      </c>
      <c r="AA869" s="129">
        <f t="shared" si="68"/>
        <v>89.039999999999992</v>
      </c>
      <c r="AB869" s="129">
        <f t="shared" si="69"/>
        <v>100</v>
      </c>
      <c r="AC869" s="134"/>
      <c r="AD869" s="134"/>
      <c r="AE869" s="134"/>
      <c r="AF869" s="134"/>
      <c r="AG869" s="134"/>
      <c r="AH869" s="134"/>
      <c r="AI869" s="134"/>
      <c r="AJ869" s="134"/>
      <c r="AK869" s="134"/>
      <c r="AL869" s="134"/>
      <c r="AM869" s="134"/>
      <c r="AN869" s="134"/>
      <c r="AO869" s="134"/>
      <c r="AP869" s="134"/>
      <c r="AQ869" s="134"/>
      <c r="AR869" s="134"/>
      <c r="AS869" s="134"/>
      <c r="AT869" s="134"/>
      <c r="AU869" s="134"/>
      <c r="AV869" s="134"/>
      <c r="AW869" s="134"/>
      <c r="AX869" s="134"/>
      <c r="AY869" s="134"/>
      <c r="AZ869" s="134"/>
      <c r="BA869" s="134"/>
      <c r="BB869" s="134"/>
      <c r="BC869" s="134"/>
      <c r="BD869" s="134"/>
      <c r="BE869" s="134"/>
      <c r="BF869" s="134"/>
      <c r="BG869" s="134"/>
      <c r="BH869" s="134"/>
      <c r="BI869" s="134"/>
      <c r="BJ869" s="134"/>
    </row>
    <row r="870" spans="1:62" s="126" customFormat="1" ht="15.75" thickBot="1" x14ac:dyDescent="0.3">
      <c r="A870" s="141" t="s">
        <v>943</v>
      </c>
      <c r="B870" s="4" t="s">
        <v>1101</v>
      </c>
      <c r="C870" s="4" t="s">
        <v>1102</v>
      </c>
      <c r="D870" s="4" t="s">
        <v>1103</v>
      </c>
      <c r="E870" s="4" t="s">
        <v>1104</v>
      </c>
      <c r="F870" s="4" t="s">
        <v>112</v>
      </c>
      <c r="G870" s="4" t="s">
        <v>113</v>
      </c>
      <c r="H870" s="4" t="s">
        <v>1102</v>
      </c>
      <c r="I870" s="10">
        <v>2449.02</v>
      </c>
      <c r="J870" s="10">
        <v>2449.0500000000002</v>
      </c>
      <c r="K870" s="10">
        <v>1653.07</v>
      </c>
      <c r="L870" s="10">
        <v>1387.73</v>
      </c>
      <c r="M870" s="10">
        <v>1387.76</v>
      </c>
      <c r="N870" s="10">
        <v>1429.26</v>
      </c>
      <c r="O870" s="10">
        <v>1429.26</v>
      </c>
      <c r="P870" s="10">
        <v>1429.26</v>
      </c>
      <c r="Q870" s="10">
        <v>1429.26</v>
      </c>
      <c r="R870" s="10">
        <v>1515.17</v>
      </c>
      <c r="S870" s="10">
        <v>2629.92</v>
      </c>
      <c r="T870" s="10">
        <v>2629.92</v>
      </c>
      <c r="U870" s="139">
        <f t="shared" si="65"/>
        <v>21818.68</v>
      </c>
      <c r="V870" s="38"/>
      <c r="W870" s="127" t="str">
        <f t="shared" si="66"/>
        <v>420122553921</v>
      </c>
      <c r="X870" s="132">
        <f>VLOOKUP(W870,Factors!$F$4:$H$6200,3,FALSE)</f>
        <v>0.10960000000000003</v>
      </c>
      <c r="Y870" s="127" t="str">
        <f>VLOOKUP(W870,Factors!$F$4:$H$6200,2,FALSE)</f>
        <v>3-factor</v>
      </c>
      <c r="Z870" s="129">
        <f t="shared" si="67"/>
        <v>2391.3273280000008</v>
      </c>
      <c r="AA870" s="129">
        <f t="shared" si="68"/>
        <v>19427.352672000001</v>
      </c>
      <c r="AB870" s="129">
        <f t="shared" si="69"/>
        <v>21818.68</v>
      </c>
      <c r="AC870" s="134"/>
      <c r="AD870" s="134"/>
      <c r="AE870" s="134"/>
      <c r="AF870" s="134"/>
      <c r="AG870" s="134"/>
      <c r="AH870" s="134"/>
      <c r="AI870" s="134"/>
      <c r="AJ870" s="134"/>
      <c r="AK870" s="134"/>
      <c r="AL870" s="134"/>
      <c r="AM870" s="134"/>
      <c r="AN870" s="134"/>
      <c r="AO870" s="134"/>
      <c r="AP870" s="134"/>
      <c r="AQ870" s="134"/>
      <c r="AR870" s="134"/>
      <c r="AS870" s="134"/>
      <c r="AT870" s="134"/>
      <c r="AU870" s="134"/>
      <c r="AV870" s="134"/>
      <c r="AW870" s="134"/>
      <c r="AX870" s="134"/>
      <c r="AY870" s="134"/>
      <c r="AZ870" s="134"/>
      <c r="BA870" s="134"/>
      <c r="BB870" s="134"/>
      <c r="BC870" s="134"/>
      <c r="BD870" s="134"/>
      <c r="BE870" s="134"/>
      <c r="BF870" s="134"/>
      <c r="BG870" s="134"/>
      <c r="BH870" s="134"/>
      <c r="BI870" s="134"/>
      <c r="BJ870" s="134"/>
    </row>
    <row r="871" spans="1:62" s="126" customFormat="1" ht="15.75" thickBot="1" x14ac:dyDescent="0.3">
      <c r="A871" s="141" t="s">
        <v>943</v>
      </c>
      <c r="B871" s="4" t="s">
        <v>1101</v>
      </c>
      <c r="C871" s="4" t="s">
        <v>1102</v>
      </c>
      <c r="D871" s="4" t="s">
        <v>1103</v>
      </c>
      <c r="E871" s="4" t="s">
        <v>1104</v>
      </c>
      <c r="F871" s="4" t="s">
        <v>128</v>
      </c>
      <c r="G871" s="4" t="s">
        <v>129</v>
      </c>
      <c r="H871" s="4" t="s">
        <v>1102</v>
      </c>
      <c r="I871" s="11"/>
      <c r="J871" s="11"/>
      <c r="K871" s="11"/>
      <c r="L871" s="11"/>
      <c r="M871" s="11"/>
      <c r="N871" s="11"/>
      <c r="O871" s="11"/>
      <c r="P871" s="11"/>
      <c r="Q871" s="11"/>
      <c r="R871" s="10">
        <v>359</v>
      </c>
      <c r="S871" s="10">
        <v>732.34</v>
      </c>
      <c r="T871" s="11"/>
      <c r="U871" s="139">
        <f t="shared" si="65"/>
        <v>1091.3400000000001</v>
      </c>
      <c r="V871" s="38"/>
      <c r="W871" s="127" t="str">
        <f t="shared" si="66"/>
        <v>420122553921</v>
      </c>
      <c r="X871" s="132">
        <f>VLOOKUP(W871,Factors!$F$4:$H$6200,3,FALSE)</f>
        <v>0.10960000000000003</v>
      </c>
      <c r="Y871" s="127" t="str">
        <f>VLOOKUP(W871,Factors!$F$4:$H$6200,2,FALSE)</f>
        <v>3-factor</v>
      </c>
      <c r="Z871" s="129">
        <f t="shared" si="67"/>
        <v>119.61086400000005</v>
      </c>
      <c r="AA871" s="129">
        <f t="shared" si="68"/>
        <v>971.72913600000015</v>
      </c>
      <c r="AB871" s="129">
        <f t="shared" si="69"/>
        <v>1091.3400000000001</v>
      </c>
      <c r="AC871" s="134"/>
      <c r="AD871" s="134"/>
      <c r="AE871" s="134"/>
      <c r="AF871" s="134"/>
      <c r="AG871" s="134"/>
      <c r="AH871" s="134"/>
      <c r="AI871" s="134"/>
      <c r="AJ871" s="134"/>
      <c r="AK871" s="134"/>
      <c r="AL871" s="134"/>
      <c r="AM871" s="134"/>
      <c r="AN871" s="134"/>
      <c r="AO871" s="134"/>
      <c r="AP871" s="134"/>
      <c r="AQ871" s="134"/>
      <c r="AR871" s="134"/>
      <c r="AS871" s="134"/>
      <c r="AT871" s="134"/>
      <c r="AU871" s="134"/>
      <c r="AV871" s="134"/>
      <c r="AW871" s="134"/>
      <c r="AX871" s="134"/>
      <c r="AY871" s="134"/>
      <c r="AZ871" s="134"/>
      <c r="BA871" s="134"/>
      <c r="BB871" s="134"/>
      <c r="BC871" s="134"/>
      <c r="BD871" s="134"/>
      <c r="BE871" s="134"/>
      <c r="BF871" s="134"/>
      <c r="BG871" s="134"/>
      <c r="BH871" s="134"/>
      <c r="BI871" s="134"/>
      <c r="BJ871" s="134"/>
    </row>
    <row r="872" spans="1:62" s="126" customFormat="1" ht="15.75" thickBot="1" x14ac:dyDescent="0.3">
      <c r="A872" s="141" t="s">
        <v>943</v>
      </c>
      <c r="B872" s="4" t="s">
        <v>1101</v>
      </c>
      <c r="C872" s="4" t="s">
        <v>1102</v>
      </c>
      <c r="D872" s="4" t="s">
        <v>1103</v>
      </c>
      <c r="E872" s="4" t="s">
        <v>1104</v>
      </c>
      <c r="F872" s="4" t="s">
        <v>134</v>
      </c>
      <c r="G872" s="4" t="s">
        <v>135</v>
      </c>
      <c r="H872" s="4" t="s">
        <v>1102</v>
      </c>
      <c r="I872" s="7"/>
      <c r="J872" s="7"/>
      <c r="K872" s="7"/>
      <c r="L872" s="7"/>
      <c r="M872" s="7"/>
      <c r="N872" s="7"/>
      <c r="O872" s="7"/>
      <c r="P872" s="7"/>
      <c r="Q872" s="7"/>
      <c r="R872" s="8">
        <v>285</v>
      </c>
      <c r="S872" s="7"/>
      <c r="T872" s="7"/>
      <c r="U872" s="139">
        <f t="shared" si="65"/>
        <v>285</v>
      </c>
      <c r="V872" s="38"/>
      <c r="W872" s="127" t="str">
        <f t="shared" si="66"/>
        <v>420122553921</v>
      </c>
      <c r="X872" s="132">
        <f>VLOOKUP(W872,Factors!$F$4:$H$6200,3,FALSE)</f>
        <v>0.10960000000000003</v>
      </c>
      <c r="Y872" s="127" t="str">
        <f>VLOOKUP(W872,Factors!$F$4:$H$6200,2,FALSE)</f>
        <v>3-factor</v>
      </c>
      <c r="Z872" s="129">
        <f t="shared" si="67"/>
        <v>31.236000000000008</v>
      </c>
      <c r="AA872" s="129">
        <f t="shared" si="68"/>
        <v>253.76399999999998</v>
      </c>
      <c r="AB872" s="129">
        <f t="shared" si="69"/>
        <v>285</v>
      </c>
      <c r="AC872" s="134"/>
      <c r="AD872" s="134"/>
      <c r="AE872" s="134"/>
      <c r="AF872" s="134"/>
      <c r="AG872" s="134"/>
      <c r="AH872" s="134"/>
      <c r="AI872" s="134"/>
      <c r="AJ872" s="134"/>
      <c r="AK872" s="134"/>
      <c r="AL872" s="134"/>
      <c r="AM872" s="134"/>
      <c r="AN872" s="134"/>
      <c r="AO872" s="134"/>
      <c r="AP872" s="134"/>
      <c r="AQ872" s="134"/>
      <c r="AR872" s="134"/>
      <c r="AS872" s="134"/>
      <c r="AT872" s="134"/>
      <c r="AU872" s="134"/>
      <c r="AV872" s="134"/>
      <c r="AW872" s="134"/>
      <c r="AX872" s="134"/>
      <c r="AY872" s="134"/>
      <c r="AZ872" s="134"/>
      <c r="BA872" s="134"/>
      <c r="BB872" s="134"/>
      <c r="BC872" s="134"/>
      <c r="BD872" s="134"/>
      <c r="BE872" s="134"/>
      <c r="BF872" s="134"/>
      <c r="BG872" s="134"/>
      <c r="BH872" s="134"/>
      <c r="BI872" s="134"/>
      <c r="BJ872" s="134"/>
    </row>
    <row r="873" spans="1:62" s="126" customFormat="1" ht="15.75" thickBot="1" x14ac:dyDescent="0.3">
      <c r="A873" s="141" t="s">
        <v>943</v>
      </c>
      <c r="B873" s="4" t="s">
        <v>1101</v>
      </c>
      <c r="C873" s="4" t="s">
        <v>1102</v>
      </c>
      <c r="D873" s="4" t="s">
        <v>1103</v>
      </c>
      <c r="E873" s="4" t="s">
        <v>1104</v>
      </c>
      <c r="F873" s="4" t="s">
        <v>98</v>
      </c>
      <c r="G873" s="4" t="s">
        <v>99</v>
      </c>
      <c r="H873" s="4" t="s">
        <v>1102</v>
      </c>
      <c r="I873" s="11"/>
      <c r="J873" s="11"/>
      <c r="K873" s="11"/>
      <c r="L873" s="11"/>
      <c r="M873" s="11"/>
      <c r="N873" s="11"/>
      <c r="O873" s="11"/>
      <c r="P873" s="11"/>
      <c r="Q873" s="11"/>
      <c r="R873" s="10">
        <v>14.99</v>
      </c>
      <c r="S873" s="10">
        <v>-14.99</v>
      </c>
      <c r="T873" s="11"/>
      <c r="U873" s="139">
        <f t="shared" si="65"/>
        <v>0</v>
      </c>
      <c r="V873" s="38"/>
      <c r="W873" s="127" t="str">
        <f t="shared" si="66"/>
        <v>420122553921</v>
      </c>
      <c r="X873" s="132">
        <f>VLOOKUP(W873,Factors!$F$4:$H$6200,3,FALSE)</f>
        <v>0.10960000000000003</v>
      </c>
      <c r="Y873" s="127" t="str">
        <f>VLOOKUP(W873,Factors!$F$4:$H$6200,2,FALSE)</f>
        <v>3-factor</v>
      </c>
      <c r="Z873" s="129">
        <f t="shared" si="67"/>
        <v>0</v>
      </c>
      <c r="AA873" s="129">
        <f t="shared" si="68"/>
        <v>0</v>
      </c>
      <c r="AB873" s="129">
        <f t="shared" si="69"/>
        <v>0</v>
      </c>
      <c r="AC873" s="134"/>
      <c r="AD873" s="134"/>
      <c r="AE873" s="134"/>
      <c r="AF873" s="134"/>
      <c r="AG873" s="134"/>
      <c r="AH873" s="134"/>
      <c r="AI873" s="134"/>
      <c r="AJ873" s="134"/>
      <c r="AK873" s="134"/>
      <c r="AL873" s="134"/>
      <c r="AM873" s="134"/>
      <c r="AN873" s="134"/>
      <c r="AO873" s="134"/>
      <c r="AP873" s="134"/>
      <c r="AQ873" s="134"/>
      <c r="AR873" s="134"/>
      <c r="AS873" s="134"/>
      <c r="AT873" s="134"/>
      <c r="AU873" s="134"/>
      <c r="AV873" s="134"/>
      <c r="AW873" s="134"/>
      <c r="AX873" s="134"/>
      <c r="AY873" s="134"/>
      <c r="AZ873" s="134"/>
      <c r="BA873" s="134"/>
      <c r="BB873" s="134"/>
      <c r="BC873" s="134"/>
      <c r="BD873" s="134"/>
      <c r="BE873" s="134"/>
      <c r="BF873" s="134"/>
      <c r="BG873" s="134"/>
      <c r="BH873" s="134"/>
      <c r="BI873" s="134"/>
      <c r="BJ873" s="134"/>
    </row>
    <row r="874" spans="1:62" s="126" customFormat="1" ht="15.75" thickBot="1" x14ac:dyDescent="0.3">
      <c r="A874" s="141" t="s">
        <v>943</v>
      </c>
      <c r="B874" s="4" t="s">
        <v>1101</v>
      </c>
      <c r="C874" s="4" t="s">
        <v>1102</v>
      </c>
      <c r="D874" s="4" t="s">
        <v>1103</v>
      </c>
      <c r="E874" s="4" t="s">
        <v>1104</v>
      </c>
      <c r="F874" s="4" t="s">
        <v>102</v>
      </c>
      <c r="G874" s="4" t="s">
        <v>103</v>
      </c>
      <c r="H874" s="4" t="s">
        <v>1102</v>
      </c>
      <c r="I874" s="7"/>
      <c r="J874" s="7"/>
      <c r="K874" s="7"/>
      <c r="L874" s="7"/>
      <c r="M874" s="7"/>
      <c r="N874" s="7"/>
      <c r="O874" s="7"/>
      <c r="P874" s="7"/>
      <c r="Q874" s="7"/>
      <c r="R874" s="8">
        <v>14.99</v>
      </c>
      <c r="S874" s="8">
        <v>14.99</v>
      </c>
      <c r="T874" s="7"/>
      <c r="U874" s="139">
        <f t="shared" si="65"/>
        <v>29.98</v>
      </c>
      <c r="V874" s="38"/>
      <c r="W874" s="127" t="str">
        <f t="shared" si="66"/>
        <v>420122553921</v>
      </c>
      <c r="X874" s="132">
        <f>VLOOKUP(W874,Factors!$F$4:$H$6200,3,FALSE)</f>
        <v>0.10960000000000003</v>
      </c>
      <c r="Y874" s="127" t="str">
        <f>VLOOKUP(W874,Factors!$F$4:$H$6200,2,FALSE)</f>
        <v>3-factor</v>
      </c>
      <c r="Z874" s="129">
        <f t="shared" si="67"/>
        <v>3.2858080000000012</v>
      </c>
      <c r="AA874" s="129">
        <f t="shared" si="68"/>
        <v>26.694192000000001</v>
      </c>
      <c r="AB874" s="129">
        <f t="shared" si="69"/>
        <v>29.980000000000004</v>
      </c>
      <c r="AC874" s="134"/>
      <c r="AD874" s="134"/>
      <c r="AE874" s="134"/>
      <c r="AF874" s="134"/>
      <c r="AG874" s="134"/>
      <c r="AH874" s="134"/>
      <c r="AI874" s="134"/>
      <c r="AJ874" s="134"/>
      <c r="AK874" s="134"/>
      <c r="AL874" s="134"/>
      <c r="AM874" s="134"/>
      <c r="AN874" s="134"/>
      <c r="AO874" s="134"/>
      <c r="AP874" s="134"/>
      <c r="AQ874" s="134"/>
      <c r="AR874" s="134"/>
      <c r="AS874" s="134"/>
      <c r="AT874" s="134"/>
      <c r="AU874" s="134"/>
      <c r="AV874" s="134"/>
      <c r="AW874" s="134"/>
      <c r="AX874" s="134"/>
      <c r="AY874" s="134"/>
      <c r="AZ874" s="134"/>
      <c r="BA874" s="134"/>
      <c r="BB874" s="134"/>
      <c r="BC874" s="134"/>
      <c r="BD874" s="134"/>
      <c r="BE874" s="134"/>
      <c r="BF874" s="134"/>
      <c r="BG874" s="134"/>
      <c r="BH874" s="134"/>
      <c r="BI874" s="134"/>
      <c r="BJ874" s="134"/>
    </row>
    <row r="875" spans="1:62" s="126" customFormat="1" ht="15.75" thickBot="1" x14ac:dyDescent="0.3">
      <c r="A875" s="141" t="s">
        <v>943</v>
      </c>
      <c r="B875" s="4" t="s">
        <v>1101</v>
      </c>
      <c r="C875" s="4" t="s">
        <v>1102</v>
      </c>
      <c r="D875" s="4" t="s">
        <v>1103</v>
      </c>
      <c r="E875" s="4" t="s">
        <v>1104</v>
      </c>
      <c r="F875" s="4" t="s">
        <v>152</v>
      </c>
      <c r="G875" s="4" t="s">
        <v>153</v>
      </c>
      <c r="H875" s="4" t="s">
        <v>1102</v>
      </c>
      <c r="I875" s="10">
        <v>124838.66</v>
      </c>
      <c r="J875" s="10">
        <v>102466.66</v>
      </c>
      <c r="K875" s="10">
        <v>134766.67000000001</v>
      </c>
      <c r="L875" s="10">
        <v>102762.71</v>
      </c>
      <c r="M875" s="10">
        <v>99166.67</v>
      </c>
      <c r="N875" s="10">
        <v>191668.32</v>
      </c>
      <c r="O875" s="10">
        <v>103899.34</v>
      </c>
      <c r="P875" s="10">
        <v>96459</v>
      </c>
      <c r="Q875" s="10">
        <v>111583</v>
      </c>
      <c r="R875" s="10">
        <v>99583</v>
      </c>
      <c r="S875" s="10">
        <v>119183</v>
      </c>
      <c r="T875" s="10">
        <v>129483</v>
      </c>
      <c r="U875" s="139">
        <f t="shared" si="65"/>
        <v>1415860.0299999998</v>
      </c>
      <c r="V875" s="38"/>
      <c r="W875" s="127" t="str">
        <f t="shared" si="66"/>
        <v>420122553921</v>
      </c>
      <c r="X875" s="132">
        <f>VLOOKUP(W875,Factors!$F$4:$H$6200,3,FALSE)</f>
        <v>0.10960000000000003</v>
      </c>
      <c r="Y875" s="127" t="str">
        <f>VLOOKUP(W875,Factors!$F$4:$H$6200,2,FALSE)</f>
        <v>3-factor</v>
      </c>
      <c r="Z875" s="129">
        <f t="shared" si="67"/>
        <v>155178.25928800003</v>
      </c>
      <c r="AA875" s="129">
        <f t="shared" si="68"/>
        <v>1260681.7707119999</v>
      </c>
      <c r="AB875" s="129">
        <f t="shared" si="69"/>
        <v>1415860.0299999998</v>
      </c>
      <c r="AC875" s="134"/>
      <c r="AD875" s="134"/>
      <c r="AE875" s="134"/>
      <c r="AF875" s="134"/>
      <c r="AG875" s="134"/>
      <c r="AH875" s="134"/>
      <c r="AI875" s="134"/>
      <c r="AJ875" s="134"/>
      <c r="AK875" s="134"/>
      <c r="AL875" s="134"/>
      <c r="AM875" s="134"/>
      <c r="AN875" s="134"/>
      <c r="AO875" s="134"/>
      <c r="AP875" s="134"/>
      <c r="AQ875" s="134"/>
      <c r="AR875" s="134"/>
      <c r="AS875" s="134"/>
      <c r="AT875" s="134"/>
      <c r="AU875" s="134"/>
      <c r="AV875" s="134"/>
      <c r="AW875" s="134"/>
      <c r="AX875" s="134"/>
      <c r="AY875" s="134"/>
      <c r="AZ875" s="134"/>
      <c r="BA875" s="134"/>
      <c r="BB875" s="134"/>
      <c r="BC875" s="134"/>
      <c r="BD875" s="134"/>
      <c r="BE875" s="134"/>
      <c r="BF875" s="134"/>
      <c r="BG875" s="134"/>
      <c r="BH875" s="134"/>
      <c r="BI875" s="134"/>
      <c r="BJ875" s="134"/>
    </row>
    <row r="876" spans="1:62" s="126" customFormat="1" ht="15.75" thickBot="1" x14ac:dyDescent="0.3">
      <c r="A876" s="141" t="s">
        <v>943</v>
      </c>
      <c r="B876" s="4" t="s">
        <v>1101</v>
      </c>
      <c r="C876" s="4" t="s">
        <v>1102</v>
      </c>
      <c r="D876" s="4" t="s">
        <v>1103</v>
      </c>
      <c r="E876" s="4" t="s">
        <v>1104</v>
      </c>
      <c r="F876" s="4" t="s">
        <v>84</v>
      </c>
      <c r="G876" s="4" t="s">
        <v>85</v>
      </c>
      <c r="H876" s="4" t="s">
        <v>1102</v>
      </c>
      <c r="I876" s="8">
        <v>82.95</v>
      </c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139">
        <f t="shared" si="65"/>
        <v>82.95</v>
      </c>
      <c r="V876" s="38"/>
      <c r="W876" s="127" t="str">
        <f t="shared" si="66"/>
        <v>420122553921</v>
      </c>
      <c r="X876" s="132">
        <f>VLOOKUP(W876,Factors!$F$4:$H$6200,3,FALSE)</f>
        <v>0.10960000000000003</v>
      </c>
      <c r="Y876" s="127" t="str">
        <f>VLOOKUP(W876,Factors!$F$4:$H$6200,2,FALSE)</f>
        <v>3-factor</v>
      </c>
      <c r="Z876" s="129">
        <f t="shared" si="67"/>
        <v>9.0913200000000032</v>
      </c>
      <c r="AA876" s="129">
        <f t="shared" si="68"/>
        <v>73.858679999999993</v>
      </c>
      <c r="AB876" s="129">
        <f t="shared" si="69"/>
        <v>82.949999999999989</v>
      </c>
      <c r="AC876" s="134"/>
      <c r="AD876" s="134"/>
      <c r="AE876" s="134"/>
      <c r="AF876" s="134"/>
      <c r="AG876" s="134"/>
      <c r="AH876" s="134"/>
      <c r="AI876" s="134"/>
      <c r="AJ876" s="134"/>
      <c r="AK876" s="134"/>
      <c r="AL876" s="134"/>
      <c r="AM876" s="134"/>
      <c r="AN876" s="134"/>
      <c r="AO876" s="134"/>
      <c r="AP876" s="134"/>
      <c r="AQ876" s="134"/>
      <c r="AR876" s="134"/>
      <c r="AS876" s="134"/>
      <c r="AT876" s="134"/>
      <c r="AU876" s="134"/>
      <c r="AV876" s="134"/>
      <c r="AW876" s="134"/>
      <c r="AX876" s="134"/>
      <c r="AY876" s="134"/>
      <c r="AZ876" s="134"/>
      <c r="BA876" s="134"/>
      <c r="BB876" s="134"/>
      <c r="BC876" s="134"/>
      <c r="BD876" s="134"/>
      <c r="BE876" s="134"/>
      <c r="BF876" s="134"/>
      <c r="BG876" s="134"/>
      <c r="BH876" s="134"/>
      <c r="BI876" s="134"/>
      <c r="BJ876" s="134"/>
    </row>
    <row r="877" spans="1:62" s="126" customFormat="1" ht="15.75" thickBot="1" x14ac:dyDescent="0.3">
      <c r="A877" s="141" t="s">
        <v>943</v>
      </c>
      <c r="B877" s="4" t="s">
        <v>1101</v>
      </c>
      <c r="C877" s="4" t="s">
        <v>1102</v>
      </c>
      <c r="D877" s="4" t="s">
        <v>1103</v>
      </c>
      <c r="E877" s="4" t="s">
        <v>1104</v>
      </c>
      <c r="F877" s="4" t="s">
        <v>164</v>
      </c>
      <c r="G877" s="4" t="s">
        <v>165</v>
      </c>
      <c r="H877" s="4" t="s">
        <v>1102</v>
      </c>
      <c r="I877" s="10">
        <v>779.79</v>
      </c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39">
        <f t="shared" si="65"/>
        <v>779.79</v>
      </c>
      <c r="V877" s="38"/>
      <c r="W877" s="127" t="str">
        <f t="shared" si="66"/>
        <v>420122553921</v>
      </c>
      <c r="X877" s="132">
        <f>VLOOKUP(W877,Factors!$F$4:$H$6200,3,FALSE)</f>
        <v>0.10960000000000003</v>
      </c>
      <c r="Y877" s="127" t="str">
        <f>VLOOKUP(W877,Factors!$F$4:$H$6200,2,FALSE)</f>
        <v>3-factor</v>
      </c>
      <c r="Z877" s="129">
        <f t="shared" si="67"/>
        <v>85.464984000000015</v>
      </c>
      <c r="AA877" s="129">
        <f t="shared" si="68"/>
        <v>694.32501600000001</v>
      </c>
      <c r="AB877" s="129">
        <f t="shared" si="69"/>
        <v>779.79</v>
      </c>
      <c r="AC877" s="134"/>
      <c r="AD877" s="134"/>
      <c r="AE877" s="134"/>
      <c r="AF877" s="134"/>
      <c r="AG877" s="134"/>
      <c r="AH877" s="134"/>
      <c r="AI877" s="134"/>
      <c r="AJ877" s="134"/>
      <c r="AK877" s="134"/>
      <c r="AL877" s="134"/>
      <c r="AM877" s="134"/>
      <c r="AN877" s="134"/>
      <c r="AO877" s="134"/>
      <c r="AP877" s="134"/>
      <c r="AQ877" s="134"/>
      <c r="AR877" s="134"/>
      <c r="AS877" s="134"/>
      <c r="AT877" s="134"/>
      <c r="AU877" s="134"/>
      <c r="AV877" s="134"/>
      <c r="AW877" s="134"/>
      <c r="AX877" s="134"/>
      <c r="AY877" s="134"/>
      <c r="AZ877" s="134"/>
      <c r="BA877" s="134"/>
      <c r="BB877" s="134"/>
      <c r="BC877" s="134"/>
      <c r="BD877" s="134"/>
      <c r="BE877" s="134"/>
      <c r="BF877" s="134"/>
      <c r="BG877" s="134"/>
      <c r="BH877" s="134"/>
      <c r="BI877" s="134"/>
      <c r="BJ877" s="134"/>
    </row>
    <row r="878" spans="1:62" s="126" customFormat="1" ht="15.75" thickBot="1" x14ac:dyDescent="0.3">
      <c r="A878" s="141" t="s">
        <v>943</v>
      </c>
      <c r="B878" s="4" t="s">
        <v>1101</v>
      </c>
      <c r="C878" s="4" t="s">
        <v>1102</v>
      </c>
      <c r="D878" s="4" t="s">
        <v>1103</v>
      </c>
      <c r="E878" s="4" t="s">
        <v>1104</v>
      </c>
      <c r="F878" s="4" t="s">
        <v>192</v>
      </c>
      <c r="G878" s="4" t="s">
        <v>193</v>
      </c>
      <c r="H878" s="4" t="s">
        <v>1102</v>
      </c>
      <c r="I878" s="7"/>
      <c r="J878" s="7"/>
      <c r="K878" s="7"/>
      <c r="L878" s="7"/>
      <c r="M878" s="7"/>
      <c r="N878" s="8">
        <v>-98.98</v>
      </c>
      <c r="O878" s="8">
        <v>-544.39</v>
      </c>
      <c r="P878" s="8">
        <v>-445.38</v>
      </c>
      <c r="Q878" s="8">
        <v>-643.33000000000004</v>
      </c>
      <c r="R878" s="8">
        <v>-499.68</v>
      </c>
      <c r="S878" s="8">
        <v>-333.12</v>
      </c>
      <c r="T878" s="8">
        <v>-444.16</v>
      </c>
      <c r="U878" s="139">
        <f t="shared" si="65"/>
        <v>-3009.0399999999995</v>
      </c>
      <c r="V878" s="38"/>
      <c r="W878" s="127" t="str">
        <f t="shared" si="66"/>
        <v>420122553921</v>
      </c>
      <c r="X878" s="132">
        <f>VLOOKUP(W878,Factors!$F$4:$H$6200,3,FALSE)</f>
        <v>0.10960000000000003</v>
      </c>
      <c r="Y878" s="127" t="str">
        <f>VLOOKUP(W878,Factors!$F$4:$H$6200,2,FALSE)</f>
        <v>3-factor</v>
      </c>
      <c r="Z878" s="129">
        <f t="shared" si="67"/>
        <v>-329.79078400000003</v>
      </c>
      <c r="AA878" s="129">
        <f t="shared" si="68"/>
        <v>-2679.2492159999993</v>
      </c>
      <c r="AB878" s="129">
        <f t="shared" si="69"/>
        <v>-3009.0399999999991</v>
      </c>
      <c r="AC878" s="134"/>
      <c r="AD878" s="134"/>
      <c r="AE878" s="134"/>
      <c r="AF878" s="134"/>
      <c r="AG878" s="134"/>
      <c r="AH878" s="134"/>
      <c r="AI878" s="134"/>
      <c r="AJ878" s="134"/>
      <c r="AK878" s="134"/>
      <c r="AL878" s="134"/>
      <c r="AM878" s="134"/>
      <c r="AN878" s="134"/>
      <c r="AO878" s="134"/>
      <c r="AP878" s="134"/>
      <c r="AQ878" s="134"/>
      <c r="AR878" s="134"/>
      <c r="AS878" s="134"/>
      <c r="AT878" s="134"/>
      <c r="AU878" s="134"/>
      <c r="AV878" s="134"/>
      <c r="AW878" s="134"/>
      <c r="AX878" s="134"/>
      <c r="AY878" s="134"/>
      <c r="AZ878" s="134"/>
      <c r="BA878" s="134"/>
      <c r="BB878" s="134"/>
      <c r="BC878" s="134"/>
      <c r="BD878" s="134"/>
      <c r="BE878" s="134"/>
      <c r="BF878" s="134"/>
      <c r="BG878" s="134"/>
      <c r="BH878" s="134"/>
      <c r="BI878" s="134"/>
      <c r="BJ878" s="134"/>
    </row>
    <row r="879" spans="1:62" s="126" customFormat="1" ht="15.75" thickBot="1" x14ac:dyDescent="0.3">
      <c r="A879" s="141" t="s">
        <v>943</v>
      </c>
      <c r="B879" s="4" t="s">
        <v>1105</v>
      </c>
      <c r="C879" s="4" t="s">
        <v>1106</v>
      </c>
      <c r="D879" s="4" t="s">
        <v>944</v>
      </c>
      <c r="E879" s="4" t="s">
        <v>945</v>
      </c>
      <c r="F879" s="4" t="s">
        <v>110</v>
      </c>
      <c r="G879" s="4" t="s">
        <v>111</v>
      </c>
      <c r="H879" s="4" t="s">
        <v>440</v>
      </c>
      <c r="I879" s="7"/>
      <c r="J879" s="7"/>
      <c r="K879" s="7"/>
      <c r="L879" s="7"/>
      <c r="M879" s="7"/>
      <c r="N879" s="8">
        <v>416.67</v>
      </c>
      <c r="O879" s="8">
        <v>416.67</v>
      </c>
      <c r="P879" s="8">
        <v>416.67</v>
      </c>
      <c r="Q879" s="8">
        <v>416.67</v>
      </c>
      <c r="R879" s="8">
        <v>416.67</v>
      </c>
      <c r="S879" s="8">
        <v>5719.87</v>
      </c>
      <c r="T879" s="8">
        <v>416.67</v>
      </c>
      <c r="U879" s="139">
        <f t="shared" si="65"/>
        <v>8219.89</v>
      </c>
      <c r="V879" s="38"/>
      <c r="W879" s="127" t="str">
        <f t="shared" si="66"/>
        <v>420141505921</v>
      </c>
      <c r="X879" s="132">
        <f>VLOOKUP(W879,Factors!$F$4:$H$6200,3,FALSE)</f>
        <v>0.10960000000000003</v>
      </c>
      <c r="Y879" s="127" t="str">
        <f>VLOOKUP(W879,Factors!$F$4:$H$6200,2,FALSE)</f>
        <v>3-factor</v>
      </c>
      <c r="Z879" s="129">
        <f t="shared" si="67"/>
        <v>900.89994400000023</v>
      </c>
      <c r="AA879" s="129">
        <f t="shared" si="68"/>
        <v>7318.9900559999987</v>
      </c>
      <c r="AB879" s="129">
        <f t="shared" si="69"/>
        <v>8219.89</v>
      </c>
      <c r="AC879" s="134"/>
      <c r="AD879" s="134"/>
      <c r="AE879" s="134"/>
      <c r="AF879" s="134"/>
      <c r="AG879" s="134"/>
      <c r="AH879" s="134"/>
      <c r="AI879" s="134"/>
      <c r="AJ879" s="134"/>
      <c r="AK879" s="134"/>
      <c r="AL879" s="134"/>
      <c r="AM879" s="134"/>
      <c r="AN879" s="134"/>
      <c r="AO879" s="134"/>
      <c r="AP879" s="134"/>
      <c r="AQ879" s="134"/>
      <c r="AR879" s="134"/>
      <c r="AS879" s="134"/>
      <c r="AT879" s="134"/>
      <c r="AU879" s="134"/>
      <c r="AV879" s="134"/>
      <c r="AW879" s="134"/>
      <c r="AX879" s="134"/>
      <c r="AY879" s="134"/>
      <c r="AZ879" s="134"/>
      <c r="BA879" s="134"/>
      <c r="BB879" s="134"/>
      <c r="BC879" s="134"/>
      <c r="BD879" s="134"/>
      <c r="BE879" s="134"/>
      <c r="BF879" s="134"/>
      <c r="BG879" s="134"/>
      <c r="BH879" s="134"/>
      <c r="BI879" s="134"/>
      <c r="BJ879" s="134"/>
    </row>
    <row r="880" spans="1:62" s="126" customFormat="1" ht="15.75" thickBot="1" x14ac:dyDescent="0.3">
      <c r="A880" s="141" t="s">
        <v>943</v>
      </c>
      <c r="B880" s="4" t="s">
        <v>1105</v>
      </c>
      <c r="C880" s="4" t="s">
        <v>1106</v>
      </c>
      <c r="D880" s="4" t="s">
        <v>944</v>
      </c>
      <c r="E880" s="4" t="s">
        <v>945</v>
      </c>
      <c r="F880" s="4" t="s">
        <v>112</v>
      </c>
      <c r="G880" s="4" t="s">
        <v>113</v>
      </c>
      <c r="H880" s="4" t="s">
        <v>440</v>
      </c>
      <c r="I880" s="10">
        <v>5421.34</v>
      </c>
      <c r="J880" s="10">
        <v>5421.35</v>
      </c>
      <c r="K880" s="10">
        <v>5421.33</v>
      </c>
      <c r="L880" s="10">
        <v>5421.35</v>
      </c>
      <c r="M880" s="10">
        <v>5697.19</v>
      </c>
      <c r="N880" s="10">
        <v>6699.13</v>
      </c>
      <c r="O880" s="10">
        <v>6527.57</v>
      </c>
      <c r="P880" s="10">
        <v>5391.97</v>
      </c>
      <c r="Q880" s="10">
        <v>4545.93</v>
      </c>
      <c r="R880" s="10">
        <v>4590.96</v>
      </c>
      <c r="S880" s="10">
        <v>5676.17</v>
      </c>
      <c r="T880" s="10">
        <v>6152.75</v>
      </c>
      <c r="U880" s="139">
        <f t="shared" si="65"/>
        <v>66967.040000000008</v>
      </c>
      <c r="V880" s="38"/>
      <c r="W880" s="127" t="str">
        <f t="shared" si="66"/>
        <v>420141505921</v>
      </c>
      <c r="X880" s="132">
        <f>VLOOKUP(W880,Factors!$F$4:$H$6200,3,FALSE)</f>
        <v>0.10960000000000003</v>
      </c>
      <c r="Y880" s="127" t="str">
        <f>VLOOKUP(W880,Factors!$F$4:$H$6200,2,FALSE)</f>
        <v>3-factor</v>
      </c>
      <c r="Z880" s="129">
        <f t="shared" si="67"/>
        <v>7339.5875840000026</v>
      </c>
      <c r="AA880" s="129">
        <f t="shared" si="68"/>
        <v>59627.452416000007</v>
      </c>
      <c r="AB880" s="129">
        <f t="shared" si="69"/>
        <v>66967.040000000008</v>
      </c>
      <c r="AC880" s="134"/>
      <c r="AD880" s="134"/>
      <c r="AE880" s="134"/>
      <c r="AF880" s="134"/>
      <c r="AG880" s="134"/>
      <c r="AH880" s="134"/>
      <c r="AI880" s="134"/>
      <c r="AJ880" s="134"/>
      <c r="AK880" s="134"/>
      <c r="AL880" s="134"/>
      <c r="AM880" s="134"/>
      <c r="AN880" s="134"/>
      <c r="AO880" s="134"/>
      <c r="AP880" s="134"/>
      <c r="AQ880" s="134"/>
      <c r="AR880" s="134"/>
      <c r="AS880" s="134"/>
      <c r="AT880" s="134"/>
      <c r="AU880" s="134"/>
      <c r="AV880" s="134"/>
      <c r="AW880" s="134"/>
      <c r="AX880" s="134"/>
      <c r="AY880" s="134"/>
      <c r="AZ880" s="134"/>
      <c r="BA880" s="134"/>
      <c r="BB880" s="134"/>
      <c r="BC880" s="134"/>
      <c r="BD880" s="134"/>
      <c r="BE880" s="134"/>
      <c r="BF880" s="134"/>
      <c r="BG880" s="134"/>
      <c r="BH880" s="134"/>
      <c r="BI880" s="134"/>
      <c r="BJ880" s="134"/>
    </row>
    <row r="881" spans="1:62" s="126" customFormat="1" ht="15.75" thickBot="1" x14ac:dyDescent="0.3">
      <c r="A881" s="141" t="s">
        <v>943</v>
      </c>
      <c r="B881" s="4" t="s">
        <v>1105</v>
      </c>
      <c r="C881" s="4" t="s">
        <v>1106</v>
      </c>
      <c r="D881" s="4" t="s">
        <v>944</v>
      </c>
      <c r="E881" s="4" t="s">
        <v>945</v>
      </c>
      <c r="F881" s="4" t="s">
        <v>128</v>
      </c>
      <c r="G881" s="4" t="s">
        <v>129</v>
      </c>
      <c r="H881" s="4" t="s">
        <v>440</v>
      </c>
      <c r="I881" s="11"/>
      <c r="J881" s="11"/>
      <c r="K881" s="11"/>
      <c r="L881" s="11"/>
      <c r="M881" s="11"/>
      <c r="N881" s="11"/>
      <c r="O881" s="11"/>
      <c r="P881" s="11"/>
      <c r="Q881" s="11"/>
      <c r="R881" s="10">
        <v>1077</v>
      </c>
      <c r="S881" s="11"/>
      <c r="T881" s="10">
        <v>599</v>
      </c>
      <c r="U881" s="139">
        <f t="shared" si="65"/>
        <v>1676</v>
      </c>
      <c r="V881" s="38"/>
      <c r="W881" s="127" t="str">
        <f t="shared" si="66"/>
        <v>420141505921</v>
      </c>
      <c r="X881" s="132">
        <f>VLOOKUP(W881,Factors!$F$4:$H$6200,3,FALSE)</f>
        <v>0.10960000000000003</v>
      </c>
      <c r="Y881" s="127" t="str">
        <f>VLOOKUP(W881,Factors!$F$4:$H$6200,2,FALSE)</f>
        <v>3-factor</v>
      </c>
      <c r="Z881" s="129">
        <f t="shared" si="67"/>
        <v>183.68960000000004</v>
      </c>
      <c r="AA881" s="129">
        <f t="shared" si="68"/>
        <v>1492.3103999999998</v>
      </c>
      <c r="AB881" s="129">
        <f t="shared" si="69"/>
        <v>1676</v>
      </c>
      <c r="AC881" s="134"/>
      <c r="AD881" s="134"/>
      <c r="AE881" s="134"/>
      <c r="AF881" s="134"/>
      <c r="AG881" s="134"/>
      <c r="AH881" s="134"/>
      <c r="AI881" s="134"/>
      <c r="AJ881" s="134"/>
      <c r="AK881" s="134"/>
      <c r="AL881" s="134"/>
      <c r="AM881" s="134"/>
      <c r="AN881" s="134"/>
      <c r="AO881" s="134"/>
      <c r="AP881" s="134"/>
      <c r="AQ881" s="134"/>
      <c r="AR881" s="134"/>
      <c r="AS881" s="134"/>
      <c r="AT881" s="134"/>
      <c r="AU881" s="134"/>
      <c r="AV881" s="134"/>
      <c r="AW881" s="134"/>
      <c r="AX881" s="134"/>
      <c r="AY881" s="134"/>
      <c r="AZ881" s="134"/>
      <c r="BA881" s="134"/>
      <c r="BB881" s="134"/>
      <c r="BC881" s="134"/>
      <c r="BD881" s="134"/>
      <c r="BE881" s="134"/>
      <c r="BF881" s="134"/>
      <c r="BG881" s="134"/>
      <c r="BH881" s="134"/>
      <c r="BI881" s="134"/>
      <c r="BJ881" s="134"/>
    </row>
    <row r="882" spans="1:62" s="126" customFormat="1" ht="15.75" thickBot="1" x14ac:dyDescent="0.3">
      <c r="A882" s="141" t="s">
        <v>943</v>
      </c>
      <c r="B882" s="4" t="s">
        <v>1105</v>
      </c>
      <c r="C882" s="4" t="s">
        <v>1106</v>
      </c>
      <c r="D882" s="4" t="s">
        <v>944</v>
      </c>
      <c r="E882" s="4" t="s">
        <v>945</v>
      </c>
      <c r="F882" s="4" t="s">
        <v>80</v>
      </c>
      <c r="G882" s="4" t="s">
        <v>81</v>
      </c>
      <c r="H882" s="4" t="s">
        <v>440</v>
      </c>
      <c r="I882" s="7"/>
      <c r="J882" s="7"/>
      <c r="K882" s="7"/>
      <c r="L882" s="7"/>
      <c r="M882" s="7"/>
      <c r="N882" s="8">
        <v>103.95</v>
      </c>
      <c r="O882" s="7"/>
      <c r="P882" s="7"/>
      <c r="Q882" s="7"/>
      <c r="R882" s="7"/>
      <c r="S882" s="7"/>
      <c r="T882" s="7"/>
      <c r="U882" s="139">
        <f t="shared" si="65"/>
        <v>103.95</v>
      </c>
      <c r="V882" s="38"/>
      <c r="W882" s="127" t="str">
        <f t="shared" si="66"/>
        <v>420141505921</v>
      </c>
      <c r="X882" s="132">
        <f>VLOOKUP(W882,Factors!$F$4:$H$6200,3,FALSE)</f>
        <v>0.10960000000000003</v>
      </c>
      <c r="Y882" s="127" t="str">
        <f>VLOOKUP(W882,Factors!$F$4:$H$6200,2,FALSE)</f>
        <v>3-factor</v>
      </c>
      <c r="Z882" s="129">
        <f t="shared" si="67"/>
        <v>11.392920000000004</v>
      </c>
      <c r="AA882" s="129">
        <f t="shared" si="68"/>
        <v>92.557079999999999</v>
      </c>
      <c r="AB882" s="129">
        <f t="shared" si="69"/>
        <v>103.95</v>
      </c>
      <c r="AC882" s="134"/>
      <c r="AD882" s="134"/>
      <c r="AE882" s="134"/>
      <c r="AF882" s="134"/>
      <c r="AG882" s="134"/>
      <c r="AH882" s="134"/>
      <c r="AI882" s="134"/>
      <c r="AJ882" s="134"/>
      <c r="AK882" s="134"/>
      <c r="AL882" s="134"/>
      <c r="AM882" s="134"/>
      <c r="AN882" s="134"/>
      <c r="AO882" s="134"/>
      <c r="AP882" s="134"/>
      <c r="AQ882" s="134"/>
      <c r="AR882" s="134"/>
      <c r="AS882" s="134"/>
      <c r="AT882" s="134"/>
      <c r="AU882" s="134"/>
      <c r="AV882" s="134"/>
      <c r="AW882" s="134"/>
      <c r="AX882" s="134"/>
      <c r="AY882" s="134"/>
      <c r="AZ882" s="134"/>
      <c r="BA882" s="134"/>
      <c r="BB882" s="134"/>
      <c r="BC882" s="134"/>
      <c r="BD882" s="134"/>
      <c r="BE882" s="134"/>
      <c r="BF882" s="134"/>
      <c r="BG882" s="134"/>
      <c r="BH882" s="134"/>
      <c r="BI882" s="134"/>
      <c r="BJ882" s="134"/>
    </row>
    <row r="883" spans="1:62" s="126" customFormat="1" ht="15.75" thickBot="1" x14ac:dyDescent="0.3">
      <c r="A883" s="141" t="s">
        <v>943</v>
      </c>
      <c r="B883" s="4" t="s">
        <v>1105</v>
      </c>
      <c r="C883" s="4" t="s">
        <v>1106</v>
      </c>
      <c r="D883" s="4" t="s">
        <v>944</v>
      </c>
      <c r="E883" s="4" t="s">
        <v>945</v>
      </c>
      <c r="F883" s="4" t="s">
        <v>134</v>
      </c>
      <c r="G883" s="4" t="s">
        <v>135</v>
      </c>
      <c r="H883" s="4" t="s">
        <v>440</v>
      </c>
      <c r="I883" s="11"/>
      <c r="J883" s="11"/>
      <c r="K883" s="11"/>
      <c r="L883" s="11"/>
      <c r="M883" s="11"/>
      <c r="N883" s="11"/>
      <c r="O883" s="10">
        <v>75</v>
      </c>
      <c r="P883" s="11"/>
      <c r="Q883" s="11"/>
      <c r="R883" s="11"/>
      <c r="S883" s="11"/>
      <c r="T883" s="11"/>
      <c r="U883" s="139">
        <f t="shared" si="65"/>
        <v>75</v>
      </c>
      <c r="V883" s="38"/>
      <c r="W883" s="127" t="str">
        <f t="shared" si="66"/>
        <v>420141505921</v>
      </c>
      <c r="X883" s="132">
        <f>VLOOKUP(W883,Factors!$F$4:$H$6200,3,FALSE)</f>
        <v>0.10960000000000003</v>
      </c>
      <c r="Y883" s="127" t="str">
        <f>VLOOKUP(W883,Factors!$F$4:$H$6200,2,FALSE)</f>
        <v>3-factor</v>
      </c>
      <c r="Z883" s="129">
        <f t="shared" si="67"/>
        <v>8.2200000000000024</v>
      </c>
      <c r="AA883" s="129">
        <f t="shared" si="68"/>
        <v>66.78</v>
      </c>
      <c r="AB883" s="129">
        <f t="shared" si="69"/>
        <v>75</v>
      </c>
      <c r="AC883" s="134"/>
      <c r="AD883" s="134"/>
      <c r="AE883" s="134"/>
      <c r="AF883" s="134"/>
      <c r="AG883" s="134"/>
      <c r="AH883" s="134"/>
      <c r="AI883" s="134"/>
      <c r="AJ883" s="134"/>
      <c r="AK883" s="134"/>
      <c r="AL883" s="134"/>
      <c r="AM883" s="134"/>
      <c r="AN883" s="134"/>
      <c r="AO883" s="134"/>
      <c r="AP883" s="134"/>
      <c r="AQ883" s="134"/>
      <c r="AR883" s="134"/>
      <c r="AS883" s="134"/>
      <c r="AT883" s="134"/>
      <c r="AU883" s="134"/>
      <c r="AV883" s="134"/>
      <c r="AW883" s="134"/>
      <c r="AX883" s="134"/>
      <c r="AY883" s="134"/>
      <c r="AZ883" s="134"/>
      <c r="BA883" s="134"/>
      <c r="BB883" s="134"/>
      <c r="BC883" s="134"/>
      <c r="BD883" s="134"/>
      <c r="BE883" s="134"/>
      <c r="BF883" s="134"/>
      <c r="BG883" s="134"/>
      <c r="BH883" s="134"/>
      <c r="BI883" s="134"/>
      <c r="BJ883" s="134"/>
    </row>
    <row r="884" spans="1:62" s="126" customFormat="1" ht="15.75" thickBot="1" x14ac:dyDescent="0.3">
      <c r="A884" s="141" t="s">
        <v>943</v>
      </c>
      <c r="B884" s="4" t="s">
        <v>1105</v>
      </c>
      <c r="C884" s="4" t="s">
        <v>1106</v>
      </c>
      <c r="D884" s="4" t="s">
        <v>944</v>
      </c>
      <c r="E884" s="4" t="s">
        <v>945</v>
      </c>
      <c r="F884" s="4" t="s">
        <v>38</v>
      </c>
      <c r="G884" s="4" t="s">
        <v>39</v>
      </c>
      <c r="H884" s="4" t="s">
        <v>440</v>
      </c>
      <c r="I884" s="8">
        <v>925.51</v>
      </c>
      <c r="J884" s="7"/>
      <c r="K884" s="7"/>
      <c r="L884" s="7"/>
      <c r="M884" s="7"/>
      <c r="N884" s="7"/>
      <c r="O884" s="8">
        <v>6348</v>
      </c>
      <c r="P884" s="8">
        <v>276</v>
      </c>
      <c r="Q884" s="7"/>
      <c r="R884" s="7"/>
      <c r="S884" s="7"/>
      <c r="T884" s="7"/>
      <c r="U884" s="139">
        <f t="shared" si="65"/>
        <v>7549.51</v>
      </c>
      <c r="V884" s="38"/>
      <c r="W884" s="127" t="str">
        <f t="shared" si="66"/>
        <v>420141505921</v>
      </c>
      <c r="X884" s="132">
        <f>VLOOKUP(W884,Factors!$F$4:$H$6200,3,FALSE)</f>
        <v>0.10960000000000003</v>
      </c>
      <c r="Y884" s="127" t="str">
        <f>VLOOKUP(W884,Factors!$F$4:$H$6200,2,FALSE)</f>
        <v>3-factor</v>
      </c>
      <c r="Z884" s="129">
        <f t="shared" si="67"/>
        <v>827.42629600000021</v>
      </c>
      <c r="AA884" s="129">
        <f t="shared" si="68"/>
        <v>6722.0837039999997</v>
      </c>
      <c r="AB884" s="129">
        <f t="shared" si="69"/>
        <v>7549.51</v>
      </c>
      <c r="AC884" s="134"/>
      <c r="AD884" s="134"/>
      <c r="AE884" s="134"/>
      <c r="AF884" s="134"/>
      <c r="AG884" s="134"/>
      <c r="AH884" s="134"/>
      <c r="AI884" s="134"/>
      <c r="AJ884" s="134"/>
      <c r="AK884" s="134"/>
      <c r="AL884" s="134"/>
      <c r="AM884" s="134"/>
      <c r="AN884" s="134"/>
      <c r="AO884" s="134"/>
      <c r="AP884" s="134"/>
      <c r="AQ884" s="134"/>
      <c r="AR884" s="134"/>
      <c r="AS884" s="134"/>
      <c r="AT884" s="134"/>
      <c r="AU884" s="134"/>
      <c r="AV884" s="134"/>
      <c r="AW884" s="134"/>
      <c r="AX884" s="134"/>
      <c r="AY884" s="134"/>
      <c r="AZ884" s="134"/>
      <c r="BA884" s="134"/>
      <c r="BB884" s="134"/>
      <c r="BC884" s="134"/>
      <c r="BD884" s="134"/>
      <c r="BE884" s="134"/>
      <c r="BF884" s="134"/>
      <c r="BG884" s="134"/>
      <c r="BH884" s="134"/>
      <c r="BI884" s="134"/>
      <c r="BJ884" s="134"/>
    </row>
    <row r="885" spans="1:62" s="126" customFormat="1" ht="15.75" thickBot="1" x14ac:dyDescent="0.3">
      <c r="A885" s="141" t="s">
        <v>943</v>
      </c>
      <c r="B885" s="4" t="s">
        <v>1105</v>
      </c>
      <c r="C885" s="4" t="s">
        <v>1106</v>
      </c>
      <c r="D885" s="4" t="s">
        <v>944</v>
      </c>
      <c r="E885" s="4" t="s">
        <v>945</v>
      </c>
      <c r="F885" s="4" t="s">
        <v>98</v>
      </c>
      <c r="G885" s="4" t="s">
        <v>99</v>
      </c>
      <c r="H885" s="4" t="s">
        <v>440</v>
      </c>
      <c r="I885" s="14">
        <v>0</v>
      </c>
      <c r="J885" s="11"/>
      <c r="K885" s="11"/>
      <c r="L885" s="11"/>
      <c r="M885" s="10">
        <v>100.97</v>
      </c>
      <c r="N885" s="10">
        <v>444.95</v>
      </c>
      <c r="O885" s="10">
        <v>260.3</v>
      </c>
      <c r="P885" s="10">
        <v>24.5</v>
      </c>
      <c r="Q885" s="11"/>
      <c r="R885" s="10">
        <v>605</v>
      </c>
      <c r="S885" s="10">
        <v>593.94000000000005</v>
      </c>
      <c r="T885" s="10">
        <v>-1198.94</v>
      </c>
      <c r="U885" s="139">
        <f t="shared" si="65"/>
        <v>830.72</v>
      </c>
      <c r="V885" s="38"/>
      <c r="W885" s="127" t="str">
        <f t="shared" si="66"/>
        <v>420141505921</v>
      </c>
      <c r="X885" s="132">
        <f>VLOOKUP(W885,Factors!$F$4:$H$6200,3,FALSE)</f>
        <v>0.10960000000000003</v>
      </c>
      <c r="Y885" s="127" t="str">
        <f>VLOOKUP(W885,Factors!$F$4:$H$6200,2,FALSE)</f>
        <v>3-factor</v>
      </c>
      <c r="Z885" s="129">
        <f t="shared" si="67"/>
        <v>91.046912000000034</v>
      </c>
      <c r="AA885" s="129">
        <f t="shared" si="68"/>
        <v>739.67308800000001</v>
      </c>
      <c r="AB885" s="129">
        <f t="shared" si="69"/>
        <v>830.72</v>
      </c>
      <c r="AC885" s="134"/>
      <c r="AD885" s="134"/>
      <c r="AE885" s="134"/>
      <c r="AF885" s="134"/>
      <c r="AG885" s="134"/>
      <c r="AH885" s="134"/>
      <c r="AI885" s="134"/>
      <c r="AJ885" s="134"/>
      <c r="AK885" s="134"/>
      <c r="AL885" s="134"/>
      <c r="AM885" s="134"/>
      <c r="AN885" s="134"/>
      <c r="AO885" s="134"/>
      <c r="AP885" s="134"/>
      <c r="AQ885" s="134"/>
      <c r="AR885" s="134"/>
      <c r="AS885" s="134"/>
      <c r="AT885" s="134"/>
      <c r="AU885" s="134"/>
      <c r="AV885" s="134"/>
      <c r="AW885" s="134"/>
      <c r="AX885" s="134"/>
      <c r="AY885" s="134"/>
      <c r="AZ885" s="134"/>
      <c r="BA885" s="134"/>
      <c r="BB885" s="134"/>
      <c r="BC885" s="134"/>
      <c r="BD885" s="134"/>
      <c r="BE885" s="134"/>
      <c r="BF885" s="134"/>
      <c r="BG885" s="134"/>
      <c r="BH885" s="134"/>
      <c r="BI885" s="134"/>
      <c r="BJ885" s="134"/>
    </row>
    <row r="886" spans="1:62" s="126" customFormat="1" ht="15.75" thickBot="1" x14ac:dyDescent="0.3">
      <c r="A886" s="141" t="s">
        <v>943</v>
      </c>
      <c r="B886" s="4" t="s">
        <v>1105</v>
      </c>
      <c r="C886" s="4" t="s">
        <v>1106</v>
      </c>
      <c r="D886" s="4" t="s">
        <v>944</v>
      </c>
      <c r="E886" s="4" t="s">
        <v>945</v>
      </c>
      <c r="F886" s="4" t="s">
        <v>102</v>
      </c>
      <c r="G886" s="4" t="s">
        <v>103</v>
      </c>
      <c r="H886" s="4" t="s">
        <v>440</v>
      </c>
      <c r="I886" s="7"/>
      <c r="J886" s="7"/>
      <c r="K886" s="8">
        <v>144.97999999999999</v>
      </c>
      <c r="L886" s="7"/>
      <c r="M886" s="7"/>
      <c r="N886" s="8">
        <v>18.98</v>
      </c>
      <c r="O886" s="7"/>
      <c r="P886" s="7"/>
      <c r="Q886" s="7"/>
      <c r="R886" s="7"/>
      <c r="S886" s="7"/>
      <c r="T886" s="7"/>
      <c r="U886" s="139">
        <f t="shared" si="65"/>
        <v>163.95999999999998</v>
      </c>
      <c r="V886" s="38"/>
      <c r="W886" s="127" t="str">
        <f t="shared" si="66"/>
        <v>420141505921</v>
      </c>
      <c r="X886" s="132">
        <f>VLOOKUP(W886,Factors!$F$4:$H$6200,3,FALSE)</f>
        <v>0.10960000000000003</v>
      </c>
      <c r="Y886" s="127" t="str">
        <f>VLOOKUP(W886,Factors!$F$4:$H$6200,2,FALSE)</f>
        <v>3-factor</v>
      </c>
      <c r="Z886" s="129">
        <f t="shared" si="67"/>
        <v>17.970016000000001</v>
      </c>
      <c r="AA886" s="129">
        <f t="shared" si="68"/>
        <v>145.98998399999999</v>
      </c>
      <c r="AB886" s="129">
        <f t="shared" si="69"/>
        <v>163.95999999999998</v>
      </c>
      <c r="AC886" s="134"/>
      <c r="AD886" s="134"/>
      <c r="AE886" s="134"/>
      <c r="AF886" s="134"/>
      <c r="AG886" s="134"/>
      <c r="AH886" s="134"/>
      <c r="AI886" s="134"/>
      <c r="AJ886" s="134"/>
      <c r="AK886" s="134"/>
      <c r="AL886" s="134"/>
      <c r="AM886" s="134"/>
      <c r="AN886" s="134"/>
      <c r="AO886" s="134"/>
      <c r="AP886" s="134"/>
      <c r="AQ886" s="134"/>
      <c r="AR886" s="134"/>
      <c r="AS886" s="134"/>
      <c r="AT886" s="134"/>
      <c r="AU886" s="134"/>
      <c r="AV886" s="134"/>
      <c r="AW886" s="134"/>
      <c r="AX886" s="134"/>
      <c r="AY886" s="134"/>
      <c r="AZ886" s="134"/>
      <c r="BA886" s="134"/>
      <c r="BB886" s="134"/>
      <c r="BC886" s="134"/>
      <c r="BD886" s="134"/>
      <c r="BE886" s="134"/>
      <c r="BF886" s="134"/>
      <c r="BG886" s="134"/>
      <c r="BH886" s="134"/>
      <c r="BI886" s="134"/>
      <c r="BJ886" s="134"/>
    </row>
    <row r="887" spans="1:62" s="126" customFormat="1" ht="15.75" thickBot="1" x14ac:dyDescent="0.3">
      <c r="A887" s="141" t="s">
        <v>943</v>
      </c>
      <c r="B887" s="4" t="s">
        <v>1105</v>
      </c>
      <c r="C887" s="4" t="s">
        <v>1106</v>
      </c>
      <c r="D887" s="4" t="s">
        <v>944</v>
      </c>
      <c r="E887" s="4" t="s">
        <v>945</v>
      </c>
      <c r="F887" s="4" t="s">
        <v>116</v>
      </c>
      <c r="G887" s="4" t="s">
        <v>117</v>
      </c>
      <c r="H887" s="4" t="s">
        <v>440</v>
      </c>
      <c r="I887" s="11"/>
      <c r="J887" s="11"/>
      <c r="K887" s="11"/>
      <c r="L887" s="11"/>
      <c r="M887" s="10">
        <v>11.15</v>
      </c>
      <c r="N887" s="10">
        <v>11.95</v>
      </c>
      <c r="O887" s="11"/>
      <c r="P887" s="11"/>
      <c r="Q887" s="11"/>
      <c r="R887" s="11"/>
      <c r="S887" s="11"/>
      <c r="T887" s="11"/>
      <c r="U887" s="139">
        <f t="shared" si="65"/>
        <v>23.1</v>
      </c>
      <c r="V887" s="38"/>
      <c r="W887" s="127" t="str">
        <f t="shared" si="66"/>
        <v>420141505921</v>
      </c>
      <c r="X887" s="132">
        <f>VLOOKUP(W887,Factors!$F$4:$H$6200,3,FALSE)</f>
        <v>0.10960000000000003</v>
      </c>
      <c r="Y887" s="127" t="str">
        <f>VLOOKUP(W887,Factors!$F$4:$H$6200,2,FALSE)</f>
        <v>3-factor</v>
      </c>
      <c r="Z887" s="129">
        <f t="shared" si="67"/>
        <v>2.5317600000000007</v>
      </c>
      <c r="AA887" s="129">
        <f t="shared" si="68"/>
        <v>20.568239999999999</v>
      </c>
      <c r="AB887" s="129">
        <f t="shared" si="69"/>
        <v>23.1</v>
      </c>
      <c r="AC887" s="134"/>
      <c r="AD887" s="134"/>
      <c r="AE887" s="134"/>
      <c r="AF887" s="134"/>
      <c r="AG887" s="134"/>
      <c r="AH887" s="134"/>
      <c r="AI887" s="134"/>
      <c r="AJ887" s="134"/>
      <c r="AK887" s="134"/>
      <c r="AL887" s="134"/>
      <c r="AM887" s="134"/>
      <c r="AN887" s="134"/>
      <c r="AO887" s="134"/>
      <c r="AP887" s="134"/>
      <c r="AQ887" s="134"/>
      <c r="AR887" s="134"/>
      <c r="AS887" s="134"/>
      <c r="AT887" s="134"/>
      <c r="AU887" s="134"/>
      <c r="AV887" s="134"/>
      <c r="AW887" s="134"/>
      <c r="AX887" s="134"/>
      <c r="AY887" s="134"/>
      <c r="AZ887" s="134"/>
      <c r="BA887" s="134"/>
      <c r="BB887" s="134"/>
      <c r="BC887" s="134"/>
      <c r="BD887" s="134"/>
      <c r="BE887" s="134"/>
      <c r="BF887" s="134"/>
      <c r="BG887" s="134"/>
      <c r="BH887" s="134"/>
      <c r="BI887" s="134"/>
      <c r="BJ887" s="134"/>
    </row>
    <row r="888" spans="1:62" s="126" customFormat="1" ht="15.75" thickBot="1" x14ac:dyDescent="0.3">
      <c r="A888" s="141" t="s">
        <v>943</v>
      </c>
      <c r="B888" s="4" t="s">
        <v>1105</v>
      </c>
      <c r="C888" s="4" t="s">
        <v>1106</v>
      </c>
      <c r="D888" s="4" t="s">
        <v>944</v>
      </c>
      <c r="E888" s="4" t="s">
        <v>945</v>
      </c>
      <c r="F888" s="4" t="s">
        <v>82</v>
      </c>
      <c r="G888" s="4" t="s">
        <v>83</v>
      </c>
      <c r="H888" s="4" t="s">
        <v>440</v>
      </c>
      <c r="I888" s="8">
        <v>70</v>
      </c>
      <c r="J888" s="8">
        <v>56</v>
      </c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139">
        <f t="shared" si="65"/>
        <v>126</v>
      </c>
      <c r="V888" s="38"/>
      <c r="W888" s="127" t="str">
        <f t="shared" si="66"/>
        <v>420141505921</v>
      </c>
      <c r="X888" s="132">
        <f>VLOOKUP(W888,Factors!$F$4:$H$6200,3,FALSE)</f>
        <v>0.10960000000000003</v>
      </c>
      <c r="Y888" s="127" t="str">
        <f>VLOOKUP(W888,Factors!$F$4:$H$6200,2,FALSE)</f>
        <v>3-factor</v>
      </c>
      <c r="Z888" s="129">
        <f t="shared" si="67"/>
        <v>13.809600000000003</v>
      </c>
      <c r="AA888" s="129">
        <f t="shared" si="68"/>
        <v>112.1904</v>
      </c>
      <c r="AB888" s="129">
        <f t="shared" si="69"/>
        <v>126</v>
      </c>
      <c r="AC888" s="134"/>
      <c r="AD888" s="134"/>
      <c r="AE888" s="134"/>
      <c r="AF888" s="134"/>
      <c r="AG888" s="134"/>
      <c r="AH888" s="134"/>
      <c r="AI888" s="134"/>
      <c r="AJ888" s="134"/>
      <c r="AK888" s="134"/>
      <c r="AL888" s="134"/>
      <c r="AM888" s="134"/>
      <c r="AN888" s="134"/>
      <c r="AO888" s="134"/>
      <c r="AP888" s="134"/>
      <c r="AQ888" s="134"/>
      <c r="AR888" s="134"/>
      <c r="AS888" s="134"/>
      <c r="AT888" s="134"/>
      <c r="AU888" s="134"/>
      <c r="AV888" s="134"/>
      <c r="AW888" s="134"/>
      <c r="AX888" s="134"/>
      <c r="AY888" s="134"/>
      <c r="AZ888" s="134"/>
      <c r="BA888" s="134"/>
      <c r="BB888" s="134"/>
      <c r="BC888" s="134"/>
      <c r="BD888" s="134"/>
      <c r="BE888" s="134"/>
      <c r="BF888" s="134"/>
      <c r="BG888" s="134"/>
      <c r="BH888" s="134"/>
      <c r="BI888" s="134"/>
      <c r="BJ888" s="134"/>
    </row>
    <row r="889" spans="1:62" s="126" customFormat="1" ht="15.75" thickBot="1" x14ac:dyDescent="0.3">
      <c r="A889" s="141" t="s">
        <v>943</v>
      </c>
      <c r="B889" s="4" t="s">
        <v>1105</v>
      </c>
      <c r="C889" s="4" t="s">
        <v>1106</v>
      </c>
      <c r="D889" s="4" t="s">
        <v>944</v>
      </c>
      <c r="E889" s="4" t="s">
        <v>945</v>
      </c>
      <c r="F889" s="4" t="s">
        <v>239</v>
      </c>
      <c r="G889" s="4" t="s">
        <v>240</v>
      </c>
      <c r="H889" s="4" t="s">
        <v>440</v>
      </c>
      <c r="I889" s="10">
        <v>18</v>
      </c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39">
        <f t="shared" si="65"/>
        <v>18</v>
      </c>
      <c r="V889" s="38"/>
      <c r="W889" s="127" t="str">
        <f t="shared" si="66"/>
        <v>420141505921</v>
      </c>
      <c r="X889" s="132">
        <f>VLOOKUP(W889,Factors!$F$4:$H$6200,3,FALSE)</f>
        <v>0.10960000000000003</v>
      </c>
      <c r="Y889" s="127" t="str">
        <f>VLOOKUP(W889,Factors!$F$4:$H$6200,2,FALSE)</f>
        <v>3-factor</v>
      </c>
      <c r="Z889" s="129">
        <f t="shared" si="67"/>
        <v>1.9728000000000006</v>
      </c>
      <c r="AA889" s="129">
        <f t="shared" si="68"/>
        <v>16.027200000000001</v>
      </c>
      <c r="AB889" s="129">
        <f t="shared" si="69"/>
        <v>18</v>
      </c>
      <c r="AC889" s="134"/>
      <c r="AD889" s="134"/>
      <c r="AE889" s="134"/>
      <c r="AF889" s="134"/>
      <c r="AG889" s="134"/>
      <c r="AH889" s="134"/>
      <c r="AI889" s="134"/>
      <c r="AJ889" s="134"/>
      <c r="AK889" s="134"/>
      <c r="AL889" s="134"/>
      <c r="AM889" s="134"/>
      <c r="AN889" s="134"/>
      <c r="AO889" s="134"/>
      <c r="AP889" s="134"/>
      <c r="AQ889" s="134"/>
      <c r="AR889" s="134"/>
      <c r="AS889" s="134"/>
      <c r="AT889" s="134"/>
      <c r="AU889" s="134"/>
      <c r="AV889" s="134"/>
      <c r="AW889" s="134"/>
      <c r="AX889" s="134"/>
      <c r="AY889" s="134"/>
      <c r="AZ889" s="134"/>
      <c r="BA889" s="134"/>
      <c r="BB889" s="134"/>
      <c r="BC889" s="134"/>
      <c r="BD889" s="134"/>
      <c r="BE889" s="134"/>
      <c r="BF889" s="134"/>
      <c r="BG889" s="134"/>
      <c r="BH889" s="134"/>
      <c r="BI889" s="134"/>
      <c r="BJ889" s="134"/>
    </row>
    <row r="890" spans="1:62" s="126" customFormat="1" ht="15.75" thickBot="1" x14ac:dyDescent="0.3">
      <c r="A890" s="141" t="s">
        <v>943</v>
      </c>
      <c r="B890" s="4" t="s">
        <v>1105</v>
      </c>
      <c r="C890" s="4" t="s">
        <v>1106</v>
      </c>
      <c r="D890" s="4" t="s">
        <v>944</v>
      </c>
      <c r="E890" s="4" t="s">
        <v>945</v>
      </c>
      <c r="F890" s="4" t="s">
        <v>152</v>
      </c>
      <c r="G890" s="4" t="s">
        <v>153</v>
      </c>
      <c r="H890" s="4" t="s">
        <v>440</v>
      </c>
      <c r="I890" s="7"/>
      <c r="J890" s="8">
        <v>1600</v>
      </c>
      <c r="K890" s="7"/>
      <c r="L890" s="8">
        <v>16749</v>
      </c>
      <c r="M890" s="8">
        <v>23960</v>
      </c>
      <c r="N890" s="8">
        <v>11500</v>
      </c>
      <c r="O890" s="8">
        <v>18260</v>
      </c>
      <c r="P890" s="13">
        <v>0</v>
      </c>
      <c r="Q890" s="7"/>
      <c r="R890" s="7"/>
      <c r="S890" s="8">
        <v>23855</v>
      </c>
      <c r="T890" s="7"/>
      <c r="U890" s="139">
        <f t="shared" si="65"/>
        <v>95924</v>
      </c>
      <c r="V890" s="38"/>
      <c r="W890" s="127" t="str">
        <f t="shared" si="66"/>
        <v>420141505921</v>
      </c>
      <c r="X890" s="132">
        <f>VLOOKUP(W890,Factors!$F$4:$H$6200,3,FALSE)</f>
        <v>0.10960000000000003</v>
      </c>
      <c r="Y890" s="127" t="str">
        <f>VLOOKUP(W890,Factors!$F$4:$H$6200,2,FALSE)</f>
        <v>3-factor</v>
      </c>
      <c r="Z890" s="129">
        <f t="shared" si="67"/>
        <v>10513.270400000003</v>
      </c>
      <c r="AA890" s="129">
        <f t="shared" si="68"/>
        <v>85410.729599999991</v>
      </c>
      <c r="AB890" s="129">
        <f t="shared" si="69"/>
        <v>95924</v>
      </c>
      <c r="AC890" s="134"/>
      <c r="AD890" s="134"/>
      <c r="AE890" s="134"/>
      <c r="AF890" s="134"/>
      <c r="AG890" s="134"/>
      <c r="AH890" s="134"/>
      <c r="AI890" s="134"/>
      <c r="AJ890" s="134"/>
      <c r="AK890" s="134"/>
      <c r="AL890" s="134"/>
      <c r="AM890" s="134"/>
      <c r="AN890" s="134"/>
      <c r="AO890" s="134"/>
      <c r="AP890" s="134"/>
      <c r="AQ890" s="134"/>
      <c r="AR890" s="134"/>
      <c r="AS890" s="134"/>
      <c r="AT890" s="134"/>
      <c r="AU890" s="134"/>
      <c r="AV890" s="134"/>
      <c r="AW890" s="134"/>
      <c r="AX890" s="134"/>
      <c r="AY890" s="134"/>
      <c r="AZ890" s="134"/>
      <c r="BA890" s="134"/>
      <c r="BB890" s="134"/>
      <c r="BC890" s="134"/>
      <c r="BD890" s="134"/>
      <c r="BE890" s="134"/>
      <c r="BF890" s="134"/>
      <c r="BG890" s="134"/>
      <c r="BH890" s="134"/>
      <c r="BI890" s="134"/>
      <c r="BJ890" s="134"/>
    </row>
    <row r="891" spans="1:62" s="131" customFormat="1" ht="15.75" thickBot="1" x14ac:dyDescent="0.3">
      <c r="A891" s="141" t="s">
        <v>943</v>
      </c>
      <c r="B891" s="4" t="s">
        <v>1105</v>
      </c>
      <c r="C891" s="4" t="s">
        <v>1106</v>
      </c>
      <c r="D891" s="4" t="s">
        <v>944</v>
      </c>
      <c r="E891" s="4" t="s">
        <v>945</v>
      </c>
      <c r="F891" s="4" t="s">
        <v>312</v>
      </c>
      <c r="G891" s="4" t="s">
        <v>313</v>
      </c>
      <c r="H891" s="4" t="s">
        <v>440</v>
      </c>
      <c r="I891" s="10">
        <v>3476.1</v>
      </c>
      <c r="J891" s="10">
        <v>3476.1</v>
      </c>
      <c r="K891" s="10">
        <v>3476.1</v>
      </c>
      <c r="L891" s="10">
        <v>3476.1</v>
      </c>
      <c r="M891" s="10">
        <v>3476.1</v>
      </c>
      <c r="N891" s="10">
        <v>3476.1</v>
      </c>
      <c r="O891" s="10">
        <v>3476.1</v>
      </c>
      <c r="P891" s="10">
        <v>3476.1</v>
      </c>
      <c r="Q891" s="10">
        <v>3476.1</v>
      </c>
      <c r="R891" s="10">
        <v>3476.1</v>
      </c>
      <c r="S891" s="10">
        <v>3476.1</v>
      </c>
      <c r="T891" s="10">
        <v>3476.1</v>
      </c>
      <c r="U891" s="139">
        <f t="shared" si="65"/>
        <v>41713.19999999999</v>
      </c>
      <c r="V891" s="38"/>
      <c r="W891" s="127" t="str">
        <f t="shared" si="66"/>
        <v>420141505921</v>
      </c>
      <c r="X891" s="132">
        <f>VLOOKUP(W891,Factors!$F$4:$H$6200,3,FALSE)</f>
        <v>0.10960000000000003</v>
      </c>
      <c r="Y891" s="127" t="str">
        <f>VLOOKUP(W891,Factors!$F$4:$H$6200,2,FALSE)</f>
        <v>3-factor</v>
      </c>
      <c r="Z891" s="129">
        <f t="shared" si="67"/>
        <v>4571.7667200000005</v>
      </c>
      <c r="AA891" s="129">
        <f t="shared" si="68"/>
        <v>37141.43327999999</v>
      </c>
      <c r="AB891" s="129">
        <f t="shared" si="69"/>
        <v>41713.19999999999</v>
      </c>
      <c r="AC891" s="134"/>
      <c r="AD891" s="134"/>
      <c r="AE891" s="134"/>
      <c r="AF891" s="134"/>
      <c r="AG891" s="134"/>
      <c r="AH891" s="134"/>
      <c r="AI891" s="134"/>
      <c r="AJ891" s="134"/>
      <c r="AK891" s="134"/>
      <c r="AL891" s="134"/>
      <c r="AM891" s="134"/>
      <c r="AN891" s="134"/>
      <c r="AO891" s="134"/>
      <c r="AP891" s="134"/>
      <c r="AQ891" s="134"/>
      <c r="AR891" s="134"/>
      <c r="AS891" s="134"/>
      <c r="AT891" s="134"/>
      <c r="AU891" s="134"/>
      <c r="AV891" s="134"/>
      <c r="AW891" s="134"/>
      <c r="AX891" s="134"/>
      <c r="AY891" s="134"/>
      <c r="AZ891" s="134"/>
      <c r="BA891" s="134"/>
      <c r="BB891" s="134"/>
      <c r="BC891" s="134"/>
      <c r="BD891" s="134"/>
      <c r="BE891" s="134"/>
      <c r="BF891" s="134"/>
      <c r="BG891" s="134"/>
      <c r="BH891" s="134"/>
      <c r="BI891" s="134"/>
      <c r="BJ891" s="134"/>
    </row>
    <row r="892" spans="1:62" s="126" customFormat="1" ht="15.75" thickBot="1" x14ac:dyDescent="0.3">
      <c r="A892" s="141" t="s">
        <v>943</v>
      </c>
      <c r="B892" s="4" t="s">
        <v>1105</v>
      </c>
      <c r="C892" s="4" t="s">
        <v>1106</v>
      </c>
      <c r="D892" s="4" t="s">
        <v>944</v>
      </c>
      <c r="E892" s="4" t="s">
        <v>945</v>
      </c>
      <c r="F892" s="4" t="s">
        <v>84</v>
      </c>
      <c r="G892" s="4" t="s">
        <v>85</v>
      </c>
      <c r="H892" s="4" t="s">
        <v>440</v>
      </c>
      <c r="I892" s="8">
        <v>151.69999999999999</v>
      </c>
      <c r="J892" s="8">
        <v>495.6</v>
      </c>
      <c r="K892" s="8">
        <v>55</v>
      </c>
      <c r="L892" s="8">
        <v>261.36</v>
      </c>
      <c r="M892" s="8">
        <v>353.13</v>
      </c>
      <c r="N892" s="8">
        <v>179.05</v>
      </c>
      <c r="O892" s="7"/>
      <c r="P892" s="7"/>
      <c r="Q892" s="7"/>
      <c r="R892" s="7"/>
      <c r="S892" s="7"/>
      <c r="T892" s="7"/>
      <c r="U892" s="139">
        <f t="shared" si="65"/>
        <v>1495.84</v>
      </c>
      <c r="V892" s="38"/>
      <c r="W892" s="127" t="str">
        <f t="shared" si="66"/>
        <v>420141505921</v>
      </c>
      <c r="X892" s="132">
        <f>VLOOKUP(W892,Factors!$F$4:$H$6200,3,FALSE)</f>
        <v>0.10960000000000003</v>
      </c>
      <c r="Y892" s="127" t="str">
        <f>VLOOKUP(W892,Factors!$F$4:$H$6200,2,FALSE)</f>
        <v>3-factor</v>
      </c>
      <c r="Z892" s="129">
        <f t="shared" si="67"/>
        <v>163.94406400000003</v>
      </c>
      <c r="AA892" s="129">
        <f t="shared" si="68"/>
        <v>1331.8959359999999</v>
      </c>
      <c r="AB892" s="129">
        <f t="shared" si="69"/>
        <v>1495.84</v>
      </c>
      <c r="AC892" s="134"/>
      <c r="AD892" s="134"/>
      <c r="AE892" s="134"/>
      <c r="AF892" s="134"/>
      <c r="AG892" s="134"/>
      <c r="AH892" s="134"/>
      <c r="AI892" s="134"/>
      <c r="AJ892" s="134"/>
      <c r="AK892" s="134"/>
      <c r="AL892" s="134"/>
      <c r="AM892" s="134"/>
      <c r="AN892" s="134"/>
      <c r="AO892" s="134"/>
      <c r="AP892" s="134"/>
      <c r="AQ892" s="134"/>
      <c r="AR892" s="134"/>
      <c r="AS892" s="134"/>
      <c r="AT892" s="134"/>
      <c r="AU892" s="134"/>
      <c r="AV892" s="134"/>
      <c r="AW892" s="134"/>
      <c r="AX892" s="134"/>
      <c r="AY892" s="134"/>
      <c r="AZ892" s="134"/>
      <c r="BA892" s="134"/>
      <c r="BB892" s="134"/>
      <c r="BC892" s="134"/>
      <c r="BD892" s="134"/>
      <c r="BE892" s="134"/>
      <c r="BF892" s="134"/>
      <c r="BG892" s="134"/>
      <c r="BH892" s="134"/>
      <c r="BI892" s="134"/>
      <c r="BJ892" s="134"/>
    </row>
    <row r="893" spans="1:62" s="126" customFormat="1" ht="15.75" thickBot="1" x14ac:dyDescent="0.3">
      <c r="A893" s="141" t="s">
        <v>943</v>
      </c>
      <c r="B893" s="4" t="s">
        <v>1105</v>
      </c>
      <c r="C893" s="4" t="s">
        <v>1106</v>
      </c>
      <c r="D893" s="4" t="s">
        <v>944</v>
      </c>
      <c r="E893" s="4" t="s">
        <v>945</v>
      </c>
      <c r="F893" s="4" t="s">
        <v>164</v>
      </c>
      <c r="G893" s="4" t="s">
        <v>165</v>
      </c>
      <c r="H893" s="4" t="s">
        <v>440</v>
      </c>
      <c r="I893" s="11"/>
      <c r="J893" s="11"/>
      <c r="K893" s="11"/>
      <c r="L893" s="11"/>
      <c r="M893" s="11"/>
      <c r="N893" s="10">
        <v>222.41</v>
      </c>
      <c r="O893" s="11"/>
      <c r="P893" s="11"/>
      <c r="Q893" s="11"/>
      <c r="R893" s="11"/>
      <c r="S893" s="11"/>
      <c r="T893" s="11"/>
      <c r="U893" s="139">
        <f t="shared" si="65"/>
        <v>222.41</v>
      </c>
      <c r="V893" s="38"/>
      <c r="W893" s="127" t="str">
        <f t="shared" si="66"/>
        <v>420141505921</v>
      </c>
      <c r="X893" s="132">
        <f>VLOOKUP(W893,Factors!$F$4:$H$6200,3,FALSE)</f>
        <v>0.10960000000000003</v>
      </c>
      <c r="Y893" s="127" t="str">
        <f>VLOOKUP(W893,Factors!$F$4:$H$6200,2,FALSE)</f>
        <v>3-factor</v>
      </c>
      <c r="Z893" s="129">
        <f t="shared" si="67"/>
        <v>24.376136000000006</v>
      </c>
      <c r="AA893" s="129">
        <f t="shared" si="68"/>
        <v>198.03386399999999</v>
      </c>
      <c r="AB893" s="129">
        <f t="shared" si="69"/>
        <v>222.41</v>
      </c>
      <c r="AC893" s="134"/>
      <c r="AD893" s="134"/>
      <c r="AE893" s="134"/>
      <c r="AF893" s="134"/>
      <c r="AG893" s="134"/>
      <c r="AH893" s="134"/>
      <c r="AI893" s="134"/>
      <c r="AJ893" s="134"/>
      <c r="AK893" s="134"/>
      <c r="AL893" s="134"/>
      <c r="AM893" s="134"/>
      <c r="AN893" s="134"/>
      <c r="AO893" s="134"/>
      <c r="AP893" s="134"/>
      <c r="AQ893" s="134"/>
      <c r="AR893" s="134"/>
      <c r="AS893" s="134"/>
      <c r="AT893" s="134"/>
      <c r="AU893" s="134"/>
      <c r="AV893" s="134"/>
      <c r="AW893" s="134"/>
      <c r="AX893" s="134"/>
      <c r="AY893" s="134"/>
      <c r="AZ893" s="134"/>
      <c r="BA893" s="134"/>
      <c r="BB893" s="134"/>
      <c r="BC893" s="134"/>
      <c r="BD893" s="134"/>
      <c r="BE893" s="134"/>
      <c r="BF893" s="134"/>
      <c r="BG893" s="134"/>
      <c r="BH893" s="134"/>
      <c r="BI893" s="134"/>
      <c r="BJ893" s="134"/>
    </row>
    <row r="894" spans="1:62" s="126" customFormat="1" ht="15.75" thickBot="1" x14ac:dyDescent="0.3">
      <c r="A894" s="141" t="s">
        <v>943</v>
      </c>
      <c r="B894" s="4" t="s">
        <v>1105</v>
      </c>
      <c r="C894" s="4" t="s">
        <v>1106</v>
      </c>
      <c r="D894" s="4" t="s">
        <v>944</v>
      </c>
      <c r="E894" s="4" t="s">
        <v>945</v>
      </c>
      <c r="F894" s="4" t="s">
        <v>86</v>
      </c>
      <c r="G894" s="4" t="s">
        <v>87</v>
      </c>
      <c r="H894" s="4" t="s">
        <v>440</v>
      </c>
      <c r="I894" s="7"/>
      <c r="J894" s="7"/>
      <c r="K894" s="8">
        <v>249.36</v>
      </c>
      <c r="L894" s="8">
        <v>508.66</v>
      </c>
      <c r="M894" s="8">
        <v>568.89</v>
      </c>
      <c r="N894" s="8">
        <v>274.88</v>
      </c>
      <c r="O894" s="7"/>
      <c r="P894" s="7"/>
      <c r="Q894" s="7"/>
      <c r="R894" s="7"/>
      <c r="S894" s="7"/>
      <c r="T894" s="7"/>
      <c r="U894" s="139">
        <f t="shared" si="65"/>
        <v>1601.79</v>
      </c>
      <c r="V894" s="38"/>
      <c r="W894" s="127" t="str">
        <f t="shared" si="66"/>
        <v>420141505921</v>
      </c>
      <c r="X894" s="132">
        <f>VLOOKUP(W894,Factors!$F$4:$H$6200,3,FALSE)</f>
        <v>0.10960000000000003</v>
      </c>
      <c r="Y894" s="127" t="str">
        <f>VLOOKUP(W894,Factors!$F$4:$H$6200,2,FALSE)</f>
        <v>3-factor</v>
      </c>
      <c r="Z894" s="129">
        <f t="shared" si="67"/>
        <v>175.55618400000006</v>
      </c>
      <c r="AA894" s="129">
        <f t="shared" si="68"/>
        <v>1426.2338159999999</v>
      </c>
      <c r="AB894" s="129">
        <f t="shared" si="69"/>
        <v>1601.79</v>
      </c>
      <c r="AC894" s="134"/>
      <c r="AD894" s="134"/>
      <c r="AE894" s="134"/>
      <c r="AF894" s="134"/>
      <c r="AG894" s="134"/>
      <c r="AH894" s="134"/>
      <c r="AI894" s="134"/>
      <c r="AJ894" s="134"/>
      <c r="AK894" s="134"/>
      <c r="AL894" s="134"/>
      <c r="AM894" s="134"/>
      <c r="AN894" s="134"/>
      <c r="AO894" s="134"/>
      <c r="AP894" s="134"/>
      <c r="AQ894" s="134"/>
      <c r="AR894" s="134"/>
      <c r="AS894" s="134"/>
      <c r="AT894" s="134"/>
      <c r="AU894" s="134"/>
      <c r="AV894" s="134"/>
      <c r="AW894" s="134"/>
      <c r="AX894" s="134"/>
      <c r="AY894" s="134"/>
      <c r="AZ894" s="134"/>
      <c r="BA894" s="134"/>
      <c r="BB894" s="134"/>
      <c r="BC894" s="134"/>
      <c r="BD894" s="134"/>
      <c r="BE894" s="134"/>
      <c r="BF894" s="134"/>
      <c r="BG894" s="134"/>
      <c r="BH894" s="134"/>
      <c r="BI894" s="134"/>
      <c r="BJ894" s="134"/>
    </row>
    <row r="895" spans="1:62" s="126" customFormat="1" ht="15.75" thickBot="1" x14ac:dyDescent="0.3">
      <c r="A895" s="141" t="s">
        <v>943</v>
      </c>
      <c r="B895" s="4" t="s">
        <v>1105</v>
      </c>
      <c r="C895" s="4" t="s">
        <v>1106</v>
      </c>
      <c r="D895" s="4" t="s">
        <v>944</v>
      </c>
      <c r="E895" s="4" t="s">
        <v>945</v>
      </c>
      <c r="F895" s="4" t="s">
        <v>168</v>
      </c>
      <c r="G895" s="4" t="s">
        <v>169</v>
      </c>
      <c r="H895" s="4" t="s">
        <v>440</v>
      </c>
      <c r="I895" s="11"/>
      <c r="J895" s="11"/>
      <c r="K895" s="11"/>
      <c r="L895" s="10">
        <v>225.79</v>
      </c>
      <c r="M895" s="11"/>
      <c r="N895" s="11"/>
      <c r="O895" s="11"/>
      <c r="P895" s="11"/>
      <c r="Q895" s="11"/>
      <c r="R895" s="11"/>
      <c r="S895" s="11"/>
      <c r="T895" s="11"/>
      <c r="U895" s="139">
        <f t="shared" si="65"/>
        <v>225.79</v>
      </c>
      <c r="V895" s="38"/>
      <c r="W895" s="127" t="str">
        <f t="shared" si="66"/>
        <v>420141505921</v>
      </c>
      <c r="X895" s="132">
        <f>VLOOKUP(W895,Factors!$F$4:$H$6200,3,FALSE)</f>
        <v>0.10960000000000003</v>
      </c>
      <c r="Y895" s="127" t="str">
        <f>VLOOKUP(W895,Factors!$F$4:$H$6200,2,FALSE)</f>
        <v>3-factor</v>
      </c>
      <c r="Z895" s="129">
        <f t="shared" si="67"/>
        <v>24.746584000000006</v>
      </c>
      <c r="AA895" s="129">
        <f t="shared" si="68"/>
        <v>201.04341599999998</v>
      </c>
      <c r="AB895" s="129">
        <f t="shared" si="69"/>
        <v>225.79</v>
      </c>
      <c r="AC895" s="134"/>
      <c r="AD895" s="134"/>
      <c r="AE895" s="134"/>
      <c r="AF895" s="134"/>
      <c r="AG895" s="134"/>
      <c r="AH895" s="134"/>
      <c r="AI895" s="134"/>
      <c r="AJ895" s="134"/>
      <c r="AK895" s="134"/>
      <c r="AL895" s="134"/>
      <c r="AM895" s="134"/>
      <c r="AN895" s="134"/>
      <c r="AO895" s="134"/>
      <c r="AP895" s="134"/>
      <c r="AQ895" s="134"/>
      <c r="AR895" s="134"/>
      <c r="AS895" s="134"/>
      <c r="AT895" s="134"/>
      <c r="AU895" s="134"/>
      <c r="AV895" s="134"/>
      <c r="AW895" s="134"/>
      <c r="AX895" s="134"/>
      <c r="AY895" s="134"/>
      <c r="AZ895" s="134"/>
      <c r="BA895" s="134"/>
      <c r="BB895" s="134"/>
      <c r="BC895" s="134"/>
      <c r="BD895" s="134"/>
      <c r="BE895" s="134"/>
      <c r="BF895" s="134"/>
      <c r="BG895" s="134"/>
      <c r="BH895" s="134"/>
      <c r="BI895" s="134"/>
      <c r="BJ895" s="134"/>
    </row>
    <row r="896" spans="1:62" s="126" customFormat="1" ht="15.75" thickBot="1" x14ac:dyDescent="0.3">
      <c r="A896" s="141" t="s">
        <v>943</v>
      </c>
      <c r="B896" s="4" t="s">
        <v>1105</v>
      </c>
      <c r="C896" s="4" t="s">
        <v>1106</v>
      </c>
      <c r="D896" s="4" t="s">
        <v>944</v>
      </c>
      <c r="E896" s="4" t="s">
        <v>945</v>
      </c>
      <c r="F896" s="4" t="s">
        <v>192</v>
      </c>
      <c r="G896" s="4" t="s">
        <v>193</v>
      </c>
      <c r="H896" s="4" t="s">
        <v>440</v>
      </c>
      <c r="I896" s="7"/>
      <c r="J896" s="7"/>
      <c r="K896" s="7"/>
      <c r="L896" s="7"/>
      <c r="M896" s="7"/>
      <c r="N896" s="7"/>
      <c r="O896" s="7"/>
      <c r="P896" s="7"/>
      <c r="Q896" s="8">
        <v>-2126.4</v>
      </c>
      <c r="R896" s="13">
        <v>0</v>
      </c>
      <c r="S896" s="8">
        <v>-265.8</v>
      </c>
      <c r="T896" s="8">
        <v>-354.4</v>
      </c>
      <c r="U896" s="139">
        <f t="shared" si="65"/>
        <v>-2746.6000000000004</v>
      </c>
      <c r="V896" s="38"/>
      <c r="W896" s="127" t="str">
        <f t="shared" si="66"/>
        <v>420141505921</v>
      </c>
      <c r="X896" s="132">
        <f>VLOOKUP(W896,Factors!$F$4:$H$6200,3,FALSE)</f>
        <v>0.10960000000000003</v>
      </c>
      <c r="Y896" s="127" t="str">
        <f>VLOOKUP(W896,Factors!$F$4:$H$6200,2,FALSE)</f>
        <v>3-factor</v>
      </c>
      <c r="Z896" s="129">
        <f t="shared" si="67"/>
        <v>-301.0273600000001</v>
      </c>
      <c r="AA896" s="129">
        <f t="shared" si="68"/>
        <v>-2445.5726400000003</v>
      </c>
      <c r="AB896" s="129">
        <f t="shared" si="69"/>
        <v>-2746.6000000000004</v>
      </c>
      <c r="AC896" s="134"/>
      <c r="AD896" s="134"/>
      <c r="AE896" s="134"/>
      <c r="AF896" s="134"/>
      <c r="AG896" s="134"/>
      <c r="AH896" s="134"/>
      <c r="AI896" s="134"/>
      <c r="AJ896" s="134"/>
      <c r="AK896" s="134"/>
      <c r="AL896" s="134"/>
      <c r="AM896" s="134"/>
      <c r="AN896" s="134"/>
      <c r="AO896" s="134"/>
      <c r="AP896" s="134"/>
      <c r="AQ896" s="134"/>
      <c r="AR896" s="134"/>
      <c r="AS896" s="134"/>
      <c r="AT896" s="134"/>
      <c r="AU896" s="134"/>
      <c r="AV896" s="134"/>
      <c r="AW896" s="134"/>
      <c r="AX896" s="134"/>
      <c r="AY896" s="134"/>
      <c r="AZ896" s="134"/>
      <c r="BA896" s="134"/>
      <c r="BB896" s="134"/>
      <c r="BC896" s="134"/>
      <c r="BD896" s="134"/>
      <c r="BE896" s="134"/>
      <c r="BF896" s="134"/>
      <c r="BG896" s="134"/>
      <c r="BH896" s="134"/>
      <c r="BI896" s="134"/>
      <c r="BJ896" s="134"/>
    </row>
    <row r="897" spans="1:62" s="126" customFormat="1" ht="15.75" thickBot="1" x14ac:dyDescent="0.3">
      <c r="A897" s="141" t="s">
        <v>943</v>
      </c>
      <c r="B897" s="4" t="s">
        <v>1107</v>
      </c>
      <c r="C897" s="4" t="s">
        <v>1108</v>
      </c>
      <c r="D897" s="4" t="s">
        <v>944</v>
      </c>
      <c r="E897" s="4" t="s">
        <v>945</v>
      </c>
      <c r="F897" s="4" t="s">
        <v>110</v>
      </c>
      <c r="G897" s="4" t="s">
        <v>111</v>
      </c>
      <c r="H897" s="4" t="s">
        <v>440</v>
      </c>
      <c r="I897" s="8">
        <v>208.33</v>
      </c>
      <c r="J897" s="7"/>
      <c r="K897" s="8">
        <v>-208.33</v>
      </c>
      <c r="L897" s="7"/>
      <c r="M897" s="7"/>
      <c r="N897" s="7"/>
      <c r="O897" s="7"/>
      <c r="P897" s="7"/>
      <c r="Q897" s="7"/>
      <c r="R897" s="7"/>
      <c r="S897" s="7"/>
      <c r="T897" s="7"/>
      <c r="U897" s="139">
        <f t="shared" si="65"/>
        <v>0</v>
      </c>
      <c r="V897" s="38"/>
      <c r="W897" s="127" t="str">
        <f t="shared" si="66"/>
        <v>420161505921</v>
      </c>
      <c r="X897" s="132">
        <f>VLOOKUP(W897,Factors!$F$4:$H$6200,3,FALSE)</f>
        <v>0.10960000000000003</v>
      </c>
      <c r="Y897" s="127" t="str">
        <f>VLOOKUP(W897,Factors!$F$4:$H$6200,2,FALSE)</f>
        <v>3-factor</v>
      </c>
      <c r="Z897" s="129">
        <f t="shared" si="67"/>
        <v>0</v>
      </c>
      <c r="AA897" s="129">
        <f t="shared" si="68"/>
        <v>0</v>
      </c>
      <c r="AB897" s="129">
        <f t="shared" si="69"/>
        <v>0</v>
      </c>
      <c r="AC897" s="134"/>
      <c r="AD897" s="134"/>
      <c r="AE897" s="134"/>
      <c r="AF897" s="134"/>
      <c r="AG897" s="134"/>
      <c r="AH897" s="134"/>
      <c r="AI897" s="134"/>
      <c r="AJ897" s="134"/>
      <c r="AK897" s="134"/>
      <c r="AL897" s="134"/>
      <c r="AM897" s="134"/>
      <c r="AN897" s="134"/>
      <c r="AO897" s="134"/>
      <c r="AP897" s="134"/>
      <c r="AQ897" s="134"/>
      <c r="AR897" s="134"/>
      <c r="AS897" s="134"/>
      <c r="AT897" s="134"/>
      <c r="AU897" s="134"/>
      <c r="AV897" s="134"/>
      <c r="AW897" s="134"/>
      <c r="AX897" s="134"/>
      <c r="AY897" s="134"/>
      <c r="AZ897" s="134"/>
      <c r="BA897" s="134"/>
      <c r="BB897" s="134"/>
      <c r="BC897" s="134"/>
      <c r="BD897" s="134"/>
      <c r="BE897" s="134"/>
      <c r="BF897" s="134"/>
      <c r="BG897" s="134"/>
      <c r="BH897" s="134"/>
      <c r="BI897" s="134"/>
      <c r="BJ897" s="134"/>
    </row>
    <row r="898" spans="1:62" s="126" customFormat="1" ht="15.75" thickBot="1" x14ac:dyDescent="0.3">
      <c r="A898" s="141" t="s">
        <v>943</v>
      </c>
      <c r="B898" s="4" t="s">
        <v>1107</v>
      </c>
      <c r="C898" s="4" t="s">
        <v>1108</v>
      </c>
      <c r="D898" s="4" t="s">
        <v>944</v>
      </c>
      <c r="E898" s="4" t="s">
        <v>945</v>
      </c>
      <c r="F898" s="4" t="s">
        <v>112</v>
      </c>
      <c r="G898" s="4" t="s">
        <v>113</v>
      </c>
      <c r="H898" s="4" t="s">
        <v>440</v>
      </c>
      <c r="I898" s="10">
        <v>5099.4399999999996</v>
      </c>
      <c r="J898" s="10">
        <v>4189.43</v>
      </c>
      <c r="K898" s="10">
        <v>4189.45</v>
      </c>
      <c r="L898" s="10">
        <v>5144.9399999999996</v>
      </c>
      <c r="M898" s="10">
        <v>5144.9399999999996</v>
      </c>
      <c r="N898" s="10">
        <v>5342.82</v>
      </c>
      <c r="O898" s="10">
        <v>5342.82</v>
      </c>
      <c r="P898" s="10">
        <v>5342.84</v>
      </c>
      <c r="Q898" s="10">
        <v>5342.81</v>
      </c>
      <c r="R898" s="10">
        <v>5470.8</v>
      </c>
      <c r="S898" s="10">
        <v>5470.83</v>
      </c>
      <c r="T898" s="10">
        <v>5470.8</v>
      </c>
      <c r="U898" s="139">
        <f t="shared" si="65"/>
        <v>61551.92</v>
      </c>
      <c r="V898" s="38"/>
      <c r="W898" s="127" t="str">
        <f t="shared" si="66"/>
        <v>420161505921</v>
      </c>
      <c r="X898" s="132">
        <f>VLOOKUP(W898,Factors!$F$4:$H$6200,3,FALSE)</f>
        <v>0.10960000000000003</v>
      </c>
      <c r="Y898" s="127" t="str">
        <f>VLOOKUP(W898,Factors!$F$4:$H$6200,2,FALSE)</f>
        <v>3-factor</v>
      </c>
      <c r="Z898" s="129">
        <f t="shared" si="67"/>
        <v>6746.0904320000018</v>
      </c>
      <c r="AA898" s="129">
        <f t="shared" si="68"/>
        <v>54805.829567999994</v>
      </c>
      <c r="AB898" s="129">
        <f t="shared" si="69"/>
        <v>61551.92</v>
      </c>
      <c r="AC898" s="134"/>
      <c r="AD898" s="134"/>
      <c r="AE898" s="134"/>
      <c r="AF898" s="134"/>
      <c r="AG898" s="134"/>
      <c r="AH898" s="134"/>
      <c r="AI898" s="134"/>
      <c r="AJ898" s="134"/>
      <c r="AK898" s="134"/>
      <c r="AL898" s="134"/>
      <c r="AM898" s="134"/>
      <c r="AN898" s="134"/>
      <c r="AO898" s="134"/>
      <c r="AP898" s="134"/>
      <c r="AQ898" s="134"/>
      <c r="AR898" s="134"/>
      <c r="AS898" s="134"/>
      <c r="AT898" s="134"/>
      <c r="AU898" s="134"/>
      <c r="AV898" s="134"/>
      <c r="AW898" s="134"/>
      <c r="AX898" s="134"/>
      <c r="AY898" s="134"/>
      <c r="AZ898" s="134"/>
      <c r="BA898" s="134"/>
      <c r="BB898" s="134"/>
      <c r="BC898" s="134"/>
      <c r="BD898" s="134"/>
      <c r="BE898" s="134"/>
      <c r="BF898" s="134"/>
      <c r="BG898" s="134"/>
      <c r="BH898" s="134"/>
      <c r="BI898" s="134"/>
      <c r="BJ898" s="134"/>
    </row>
    <row r="899" spans="1:62" s="126" customFormat="1" ht="15.75" thickBot="1" x14ac:dyDescent="0.3">
      <c r="A899" s="141" t="s">
        <v>943</v>
      </c>
      <c r="B899" s="4" t="s">
        <v>1107</v>
      </c>
      <c r="C899" s="4" t="s">
        <v>1108</v>
      </c>
      <c r="D899" s="4" t="s">
        <v>944</v>
      </c>
      <c r="E899" s="4" t="s">
        <v>945</v>
      </c>
      <c r="F899" s="4" t="s">
        <v>128</v>
      </c>
      <c r="G899" s="4" t="s">
        <v>129</v>
      </c>
      <c r="H899" s="4" t="s">
        <v>440</v>
      </c>
      <c r="I899" s="10">
        <v>450</v>
      </c>
      <c r="J899" s="11"/>
      <c r="K899" s="11"/>
      <c r="L899" s="11"/>
      <c r="M899" s="11"/>
      <c r="N899" s="11"/>
      <c r="O899" s="11"/>
      <c r="P899" s="11"/>
      <c r="Q899" s="11"/>
      <c r="R899" s="10">
        <v>508</v>
      </c>
      <c r="S899" s="10">
        <v>400</v>
      </c>
      <c r="T899" s="11"/>
      <c r="U899" s="139">
        <f t="shared" si="65"/>
        <v>1358</v>
      </c>
      <c r="V899" s="38"/>
      <c r="W899" s="127" t="str">
        <f t="shared" si="66"/>
        <v>420161505921</v>
      </c>
      <c r="X899" s="132">
        <f>VLOOKUP(W899,Factors!$F$4:$H$6200,3,FALSE)</f>
        <v>0.10960000000000003</v>
      </c>
      <c r="Y899" s="127" t="str">
        <f>VLOOKUP(W899,Factors!$F$4:$H$6200,2,FALSE)</f>
        <v>3-factor</v>
      </c>
      <c r="Z899" s="129">
        <f t="shared" si="67"/>
        <v>148.83680000000004</v>
      </c>
      <c r="AA899" s="129">
        <f t="shared" si="68"/>
        <v>1209.1632</v>
      </c>
      <c r="AB899" s="129">
        <f t="shared" si="69"/>
        <v>1358</v>
      </c>
      <c r="AC899" s="134"/>
      <c r="AD899" s="134"/>
      <c r="AE899" s="134"/>
      <c r="AF899" s="134"/>
      <c r="AG899" s="134"/>
      <c r="AH899" s="134"/>
      <c r="AI899" s="134"/>
      <c r="AJ899" s="134"/>
      <c r="AK899" s="134"/>
      <c r="AL899" s="134"/>
      <c r="AM899" s="134"/>
      <c r="AN899" s="134"/>
      <c r="AO899" s="134"/>
      <c r="AP899" s="134"/>
      <c r="AQ899" s="134"/>
      <c r="AR899" s="134"/>
      <c r="AS899" s="134"/>
      <c r="AT899" s="134"/>
      <c r="AU899" s="134"/>
      <c r="AV899" s="134"/>
      <c r="AW899" s="134"/>
      <c r="AX899" s="134"/>
      <c r="AY899" s="134"/>
      <c r="AZ899" s="134"/>
      <c r="BA899" s="134"/>
      <c r="BB899" s="134"/>
      <c r="BC899" s="134"/>
      <c r="BD899" s="134"/>
      <c r="BE899" s="134"/>
      <c r="BF899" s="134"/>
      <c r="BG899" s="134"/>
      <c r="BH899" s="134"/>
      <c r="BI899" s="134"/>
      <c r="BJ899" s="134"/>
    </row>
    <row r="900" spans="1:62" s="126" customFormat="1" ht="15.75" thickBot="1" x14ac:dyDescent="0.3">
      <c r="A900" s="141" t="s">
        <v>943</v>
      </c>
      <c r="B900" s="4" t="s">
        <v>1107</v>
      </c>
      <c r="C900" s="4" t="s">
        <v>1108</v>
      </c>
      <c r="D900" s="4" t="s">
        <v>944</v>
      </c>
      <c r="E900" s="4" t="s">
        <v>945</v>
      </c>
      <c r="F900" s="4" t="s">
        <v>134</v>
      </c>
      <c r="G900" s="4" t="s">
        <v>135</v>
      </c>
      <c r="H900" s="4" t="s">
        <v>440</v>
      </c>
      <c r="I900" s="7"/>
      <c r="J900" s="7"/>
      <c r="K900" s="7"/>
      <c r="L900" s="7"/>
      <c r="M900" s="7"/>
      <c r="N900" s="7"/>
      <c r="O900" s="7"/>
      <c r="P900" s="7"/>
      <c r="Q900" s="7"/>
      <c r="R900" s="8">
        <v>510</v>
      </c>
      <c r="S900" s="7"/>
      <c r="T900" s="7"/>
      <c r="U900" s="139">
        <f t="shared" si="65"/>
        <v>510</v>
      </c>
      <c r="V900" s="38"/>
      <c r="W900" s="127" t="str">
        <f t="shared" si="66"/>
        <v>420161505921</v>
      </c>
      <c r="X900" s="132">
        <f>VLOOKUP(W900,Factors!$F$4:$H$6200,3,FALSE)</f>
        <v>0.10960000000000003</v>
      </c>
      <c r="Y900" s="127" t="str">
        <f>VLOOKUP(W900,Factors!$F$4:$H$6200,2,FALSE)</f>
        <v>3-factor</v>
      </c>
      <c r="Z900" s="129">
        <f t="shared" si="67"/>
        <v>55.896000000000015</v>
      </c>
      <c r="AA900" s="129">
        <f t="shared" si="68"/>
        <v>454.10399999999998</v>
      </c>
      <c r="AB900" s="129">
        <f t="shared" si="69"/>
        <v>510</v>
      </c>
      <c r="AC900" s="134"/>
      <c r="AD900" s="134"/>
      <c r="AE900" s="134"/>
      <c r="AF900" s="134"/>
      <c r="AG900" s="134"/>
      <c r="AH900" s="134"/>
      <c r="AI900" s="134"/>
      <c r="AJ900" s="134"/>
      <c r="AK900" s="134"/>
      <c r="AL900" s="134"/>
      <c r="AM900" s="134"/>
      <c r="AN900" s="134"/>
      <c r="AO900" s="134"/>
      <c r="AP900" s="134"/>
      <c r="AQ900" s="134"/>
      <c r="AR900" s="134"/>
      <c r="AS900" s="134"/>
      <c r="AT900" s="134"/>
      <c r="AU900" s="134"/>
      <c r="AV900" s="134"/>
      <c r="AW900" s="134"/>
      <c r="AX900" s="134"/>
      <c r="AY900" s="134"/>
      <c r="AZ900" s="134"/>
      <c r="BA900" s="134"/>
      <c r="BB900" s="134"/>
      <c r="BC900" s="134"/>
      <c r="BD900" s="134"/>
      <c r="BE900" s="134"/>
      <c r="BF900" s="134"/>
      <c r="BG900" s="134"/>
      <c r="BH900" s="134"/>
      <c r="BI900" s="134"/>
      <c r="BJ900" s="134"/>
    </row>
    <row r="901" spans="1:62" s="126" customFormat="1" ht="15.75" thickBot="1" x14ac:dyDescent="0.3">
      <c r="A901" s="141" t="s">
        <v>943</v>
      </c>
      <c r="B901" s="4" t="s">
        <v>1107</v>
      </c>
      <c r="C901" s="4" t="s">
        <v>1108</v>
      </c>
      <c r="D901" s="4" t="s">
        <v>944</v>
      </c>
      <c r="E901" s="4" t="s">
        <v>945</v>
      </c>
      <c r="F901" s="4" t="s">
        <v>98</v>
      </c>
      <c r="G901" s="4" t="s">
        <v>99</v>
      </c>
      <c r="H901" s="4" t="s">
        <v>440</v>
      </c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0">
        <v>50.55</v>
      </c>
      <c r="T901" s="10">
        <v>563.62</v>
      </c>
      <c r="U901" s="139">
        <f t="shared" si="65"/>
        <v>614.16999999999996</v>
      </c>
      <c r="V901" s="38"/>
      <c r="W901" s="127" t="str">
        <f t="shared" si="66"/>
        <v>420161505921</v>
      </c>
      <c r="X901" s="132">
        <f>VLOOKUP(W901,Factors!$F$4:$H$6200,3,FALSE)</f>
        <v>0.10960000000000003</v>
      </c>
      <c r="Y901" s="127" t="str">
        <f>VLOOKUP(W901,Factors!$F$4:$H$6200,2,FALSE)</f>
        <v>3-factor</v>
      </c>
      <c r="Z901" s="129">
        <f t="shared" si="67"/>
        <v>67.313032000000021</v>
      </c>
      <c r="AA901" s="129">
        <f t="shared" si="68"/>
        <v>546.85696799999994</v>
      </c>
      <c r="AB901" s="129">
        <f t="shared" si="69"/>
        <v>614.16999999999996</v>
      </c>
      <c r="AC901" s="134"/>
      <c r="AD901" s="134"/>
      <c r="AE901" s="134"/>
      <c r="AF901" s="134"/>
      <c r="AG901" s="134"/>
      <c r="AH901" s="134"/>
      <c r="AI901" s="134"/>
      <c r="AJ901" s="134"/>
      <c r="AK901" s="134"/>
      <c r="AL901" s="134"/>
      <c r="AM901" s="134"/>
      <c r="AN901" s="134"/>
      <c r="AO901" s="134"/>
      <c r="AP901" s="134"/>
      <c r="AQ901" s="134"/>
      <c r="AR901" s="134"/>
      <c r="AS901" s="134"/>
      <c r="AT901" s="134"/>
      <c r="AU901" s="134"/>
      <c r="AV901" s="134"/>
      <c r="AW901" s="134"/>
      <c r="AX901" s="134"/>
      <c r="AY901" s="134"/>
      <c r="AZ901" s="134"/>
      <c r="BA901" s="134"/>
      <c r="BB901" s="134"/>
      <c r="BC901" s="134"/>
      <c r="BD901" s="134"/>
      <c r="BE901" s="134"/>
      <c r="BF901" s="134"/>
      <c r="BG901" s="134"/>
      <c r="BH901" s="134"/>
      <c r="BI901" s="134"/>
      <c r="BJ901" s="134"/>
    </row>
    <row r="902" spans="1:62" s="126" customFormat="1" ht="15.75" thickBot="1" x14ac:dyDescent="0.3">
      <c r="A902" s="141" t="s">
        <v>943</v>
      </c>
      <c r="B902" s="4" t="s">
        <v>1107</v>
      </c>
      <c r="C902" s="4" t="s">
        <v>1108</v>
      </c>
      <c r="D902" s="4" t="s">
        <v>944</v>
      </c>
      <c r="E902" s="4" t="s">
        <v>945</v>
      </c>
      <c r="F902" s="4" t="s">
        <v>146</v>
      </c>
      <c r="G902" s="4" t="s">
        <v>147</v>
      </c>
      <c r="H902" s="4" t="s">
        <v>440</v>
      </c>
      <c r="I902" s="7"/>
      <c r="J902" s="7"/>
      <c r="K902" s="8">
        <v>38.770000000000003</v>
      </c>
      <c r="L902" s="7"/>
      <c r="M902" s="7"/>
      <c r="N902" s="8">
        <v>40.06</v>
      </c>
      <c r="O902" s="8">
        <v>17.329999999999998</v>
      </c>
      <c r="P902" s="8">
        <v>16.760000000000002</v>
      </c>
      <c r="Q902" s="7"/>
      <c r="R902" s="7"/>
      <c r="S902" s="8">
        <v>111.54</v>
      </c>
      <c r="T902" s="7"/>
      <c r="U902" s="139">
        <f t="shared" si="65"/>
        <v>224.46000000000004</v>
      </c>
      <c r="V902" s="38"/>
      <c r="W902" s="127" t="str">
        <f t="shared" si="66"/>
        <v>420161505921</v>
      </c>
      <c r="X902" s="132">
        <f>VLOOKUP(W902,Factors!$F$4:$H$6200,3,FALSE)</f>
        <v>0.10960000000000003</v>
      </c>
      <c r="Y902" s="127" t="str">
        <f>VLOOKUP(W902,Factors!$F$4:$H$6200,2,FALSE)</f>
        <v>3-factor</v>
      </c>
      <c r="Z902" s="129">
        <f t="shared" si="67"/>
        <v>24.600816000000012</v>
      </c>
      <c r="AA902" s="129">
        <f t="shared" si="68"/>
        <v>199.85918400000003</v>
      </c>
      <c r="AB902" s="129">
        <f t="shared" si="69"/>
        <v>224.46000000000004</v>
      </c>
      <c r="AC902" s="134"/>
      <c r="AD902" s="134"/>
      <c r="AE902" s="134"/>
      <c r="AF902" s="134"/>
      <c r="AG902" s="134"/>
      <c r="AH902" s="134"/>
      <c r="AI902" s="134"/>
      <c r="AJ902" s="134"/>
      <c r="AK902" s="134"/>
      <c r="AL902" s="134"/>
      <c r="AM902" s="134"/>
      <c r="AN902" s="134"/>
      <c r="AO902" s="134"/>
      <c r="AP902" s="134"/>
      <c r="AQ902" s="134"/>
      <c r="AR902" s="134"/>
      <c r="AS902" s="134"/>
      <c r="AT902" s="134"/>
      <c r="AU902" s="134"/>
      <c r="AV902" s="134"/>
      <c r="AW902" s="134"/>
      <c r="AX902" s="134"/>
      <c r="AY902" s="134"/>
      <c r="AZ902" s="134"/>
      <c r="BA902" s="134"/>
      <c r="BB902" s="134"/>
      <c r="BC902" s="134"/>
      <c r="BD902" s="134"/>
      <c r="BE902" s="134"/>
      <c r="BF902" s="134"/>
      <c r="BG902" s="134"/>
      <c r="BH902" s="134"/>
      <c r="BI902" s="134"/>
      <c r="BJ902" s="134"/>
    </row>
    <row r="903" spans="1:62" s="126" customFormat="1" ht="15.75" thickBot="1" x14ac:dyDescent="0.3">
      <c r="A903" s="141" t="s">
        <v>943</v>
      </c>
      <c r="B903" s="4" t="s">
        <v>1107</v>
      </c>
      <c r="C903" s="4" t="s">
        <v>1108</v>
      </c>
      <c r="D903" s="4" t="s">
        <v>944</v>
      </c>
      <c r="E903" s="4" t="s">
        <v>945</v>
      </c>
      <c r="F903" s="4" t="s">
        <v>102</v>
      </c>
      <c r="G903" s="4" t="s">
        <v>103</v>
      </c>
      <c r="H903" s="4" t="s">
        <v>440</v>
      </c>
      <c r="I903" s="11"/>
      <c r="J903" s="11"/>
      <c r="K903" s="10">
        <v>170.09</v>
      </c>
      <c r="L903" s="11"/>
      <c r="M903" s="10">
        <v>34.729999999999997</v>
      </c>
      <c r="N903" s="11"/>
      <c r="O903" s="11"/>
      <c r="P903" s="11"/>
      <c r="Q903" s="11"/>
      <c r="R903" s="11"/>
      <c r="S903" s="10">
        <v>113.89</v>
      </c>
      <c r="T903" s="11"/>
      <c r="U903" s="139">
        <f t="shared" ref="U903:U966" si="70">SUM(I903:T903)</f>
        <v>318.70999999999998</v>
      </c>
      <c r="V903" s="38"/>
      <c r="W903" s="127" t="str">
        <f t="shared" ref="W903:W966" si="71">CONCATENATE(B903,RIGHT(D903,4),A903)</f>
        <v>420161505921</v>
      </c>
      <c r="X903" s="132">
        <f>VLOOKUP(W903,Factors!$F$4:$H$6200,3,FALSE)</f>
        <v>0.10960000000000003</v>
      </c>
      <c r="Y903" s="127" t="str">
        <f>VLOOKUP(W903,Factors!$F$4:$H$6200,2,FALSE)</f>
        <v>3-factor</v>
      </c>
      <c r="Z903" s="129">
        <f t="shared" ref="Z903:Z966" si="72">U903*X903</f>
        <v>34.930616000000008</v>
      </c>
      <c r="AA903" s="129">
        <f t="shared" ref="AA903:AA966" si="73">U903-Z903</f>
        <v>283.77938399999999</v>
      </c>
      <c r="AB903" s="129">
        <f t="shared" ref="AB903:AB966" si="74">Z903+AA903</f>
        <v>318.70999999999998</v>
      </c>
      <c r="AC903" s="134"/>
      <c r="AD903" s="134"/>
      <c r="AE903" s="134"/>
      <c r="AF903" s="134"/>
      <c r="AG903" s="134"/>
      <c r="AH903" s="134"/>
      <c r="AI903" s="134"/>
      <c r="AJ903" s="134"/>
      <c r="AK903" s="134"/>
      <c r="AL903" s="134"/>
      <c r="AM903" s="134"/>
      <c r="AN903" s="134"/>
      <c r="AO903" s="134"/>
      <c r="AP903" s="134"/>
      <c r="AQ903" s="134"/>
      <c r="AR903" s="134"/>
      <c r="AS903" s="134"/>
      <c r="AT903" s="134"/>
      <c r="AU903" s="134"/>
      <c r="AV903" s="134"/>
      <c r="AW903" s="134"/>
      <c r="AX903" s="134"/>
      <c r="AY903" s="134"/>
      <c r="AZ903" s="134"/>
      <c r="BA903" s="134"/>
      <c r="BB903" s="134"/>
      <c r="BC903" s="134"/>
      <c r="BD903" s="134"/>
      <c r="BE903" s="134"/>
      <c r="BF903" s="134"/>
      <c r="BG903" s="134"/>
      <c r="BH903" s="134"/>
      <c r="BI903" s="134"/>
      <c r="BJ903" s="134"/>
    </row>
    <row r="904" spans="1:62" s="126" customFormat="1" ht="15.75" thickBot="1" x14ac:dyDescent="0.3">
      <c r="A904" s="141" t="s">
        <v>943</v>
      </c>
      <c r="B904" s="4" t="s">
        <v>1107</v>
      </c>
      <c r="C904" s="4" t="s">
        <v>1108</v>
      </c>
      <c r="D904" s="4" t="s">
        <v>944</v>
      </c>
      <c r="E904" s="4" t="s">
        <v>945</v>
      </c>
      <c r="F904" s="4" t="s">
        <v>116</v>
      </c>
      <c r="G904" s="4" t="s">
        <v>117</v>
      </c>
      <c r="H904" s="4" t="s">
        <v>440</v>
      </c>
      <c r="I904" s="8">
        <v>15.96</v>
      </c>
      <c r="J904" s="8">
        <v>55.48</v>
      </c>
      <c r="K904" s="8">
        <v>21.88</v>
      </c>
      <c r="L904" s="7"/>
      <c r="M904" s="8">
        <v>46.8</v>
      </c>
      <c r="N904" s="7"/>
      <c r="O904" s="7"/>
      <c r="P904" s="7"/>
      <c r="Q904" s="7"/>
      <c r="R904" s="7"/>
      <c r="S904" s="7"/>
      <c r="T904" s="7"/>
      <c r="U904" s="139">
        <f t="shared" si="70"/>
        <v>140.12</v>
      </c>
      <c r="V904" s="38"/>
      <c r="W904" s="127" t="str">
        <f t="shared" si="71"/>
        <v>420161505921</v>
      </c>
      <c r="X904" s="132">
        <f>VLOOKUP(W904,Factors!$F$4:$H$6200,3,FALSE)</f>
        <v>0.10960000000000003</v>
      </c>
      <c r="Y904" s="127" t="str">
        <f>VLOOKUP(W904,Factors!$F$4:$H$6200,2,FALSE)</f>
        <v>3-factor</v>
      </c>
      <c r="Z904" s="129">
        <f t="shared" si="72"/>
        <v>15.357152000000005</v>
      </c>
      <c r="AA904" s="129">
        <f t="shared" si="73"/>
        <v>124.76284800000001</v>
      </c>
      <c r="AB904" s="129">
        <f t="shared" si="74"/>
        <v>140.12</v>
      </c>
      <c r="AC904" s="134"/>
      <c r="AD904" s="134"/>
      <c r="AE904" s="134"/>
      <c r="AF904" s="134"/>
      <c r="AG904" s="134"/>
      <c r="AH904" s="134"/>
      <c r="AI904" s="134"/>
      <c r="AJ904" s="134"/>
      <c r="AK904" s="134"/>
      <c r="AL904" s="134"/>
      <c r="AM904" s="134"/>
      <c r="AN904" s="134"/>
      <c r="AO904" s="134"/>
      <c r="AP904" s="134"/>
      <c r="AQ904" s="134"/>
      <c r="AR904" s="134"/>
      <c r="AS904" s="134"/>
      <c r="AT904" s="134"/>
      <c r="AU904" s="134"/>
      <c r="AV904" s="134"/>
      <c r="AW904" s="134"/>
      <c r="AX904" s="134"/>
      <c r="AY904" s="134"/>
      <c r="AZ904" s="134"/>
      <c r="BA904" s="134"/>
      <c r="BB904" s="134"/>
      <c r="BC904" s="134"/>
      <c r="BD904" s="134"/>
      <c r="BE904" s="134"/>
      <c r="BF904" s="134"/>
      <c r="BG904" s="134"/>
      <c r="BH904" s="134"/>
      <c r="BI904" s="134"/>
      <c r="BJ904" s="134"/>
    </row>
    <row r="905" spans="1:62" s="126" customFormat="1" ht="15.75" thickBot="1" x14ac:dyDescent="0.3">
      <c r="A905" s="141" t="s">
        <v>943</v>
      </c>
      <c r="B905" s="4" t="s">
        <v>1107</v>
      </c>
      <c r="C905" s="4" t="s">
        <v>1108</v>
      </c>
      <c r="D905" s="4" t="s">
        <v>944</v>
      </c>
      <c r="E905" s="4" t="s">
        <v>945</v>
      </c>
      <c r="F905" s="4" t="s">
        <v>82</v>
      </c>
      <c r="G905" s="4" t="s">
        <v>83</v>
      </c>
      <c r="H905" s="4" t="s">
        <v>440</v>
      </c>
      <c r="I905" s="11"/>
      <c r="J905" s="11"/>
      <c r="K905" s="10">
        <v>6</v>
      </c>
      <c r="L905" s="11"/>
      <c r="M905" s="11"/>
      <c r="N905" s="11"/>
      <c r="O905" s="11"/>
      <c r="P905" s="11"/>
      <c r="Q905" s="11"/>
      <c r="R905" s="11"/>
      <c r="S905" s="11"/>
      <c r="T905" s="11"/>
      <c r="U905" s="139">
        <f t="shared" si="70"/>
        <v>6</v>
      </c>
      <c r="V905" s="38"/>
      <c r="W905" s="127" t="str">
        <f t="shared" si="71"/>
        <v>420161505921</v>
      </c>
      <c r="X905" s="132">
        <f>VLOOKUP(W905,Factors!$F$4:$H$6200,3,FALSE)</f>
        <v>0.10960000000000003</v>
      </c>
      <c r="Y905" s="127" t="str">
        <f>VLOOKUP(W905,Factors!$F$4:$H$6200,2,FALSE)</f>
        <v>3-factor</v>
      </c>
      <c r="Z905" s="129">
        <f t="shared" si="72"/>
        <v>0.65760000000000018</v>
      </c>
      <c r="AA905" s="129">
        <f t="shared" si="73"/>
        <v>5.3423999999999996</v>
      </c>
      <c r="AB905" s="129">
        <f t="shared" si="74"/>
        <v>6</v>
      </c>
      <c r="AC905" s="134"/>
      <c r="AD905" s="134"/>
      <c r="AE905" s="134"/>
      <c r="AF905" s="134"/>
      <c r="AG905" s="134"/>
      <c r="AH905" s="134"/>
      <c r="AI905" s="134"/>
      <c r="AJ905" s="134"/>
      <c r="AK905" s="134"/>
      <c r="AL905" s="134"/>
      <c r="AM905" s="134"/>
      <c r="AN905" s="134"/>
      <c r="AO905" s="134"/>
      <c r="AP905" s="134"/>
      <c r="AQ905" s="134"/>
      <c r="AR905" s="134"/>
      <c r="AS905" s="134"/>
      <c r="AT905" s="134"/>
      <c r="AU905" s="134"/>
      <c r="AV905" s="134"/>
      <c r="AW905" s="134"/>
      <c r="AX905" s="134"/>
      <c r="AY905" s="134"/>
      <c r="AZ905" s="134"/>
      <c r="BA905" s="134"/>
      <c r="BB905" s="134"/>
      <c r="BC905" s="134"/>
      <c r="BD905" s="134"/>
      <c r="BE905" s="134"/>
      <c r="BF905" s="134"/>
      <c r="BG905" s="134"/>
      <c r="BH905" s="134"/>
      <c r="BI905" s="134"/>
      <c r="BJ905" s="134"/>
    </row>
    <row r="906" spans="1:62" s="126" customFormat="1" ht="15.75" thickBot="1" x14ac:dyDescent="0.3">
      <c r="A906" s="141" t="s">
        <v>943</v>
      </c>
      <c r="B906" s="4" t="s">
        <v>1107</v>
      </c>
      <c r="C906" s="4" t="s">
        <v>1108</v>
      </c>
      <c r="D906" s="4" t="s">
        <v>944</v>
      </c>
      <c r="E906" s="4" t="s">
        <v>945</v>
      </c>
      <c r="F906" s="4" t="s">
        <v>312</v>
      </c>
      <c r="G906" s="4" t="s">
        <v>313</v>
      </c>
      <c r="H906" s="4" t="s">
        <v>440</v>
      </c>
      <c r="I906" s="7"/>
      <c r="J906" s="7"/>
      <c r="K906" s="7"/>
      <c r="L906" s="7"/>
      <c r="M906" s="8">
        <v>39642.5</v>
      </c>
      <c r="N906" s="7"/>
      <c r="O906" s="7"/>
      <c r="P906" s="7"/>
      <c r="Q906" s="7"/>
      <c r="R906" s="7"/>
      <c r="S906" s="7"/>
      <c r="T906" s="7"/>
      <c r="U906" s="139">
        <f t="shared" si="70"/>
        <v>39642.5</v>
      </c>
      <c r="V906" s="38"/>
      <c r="W906" s="127" t="str">
        <f t="shared" si="71"/>
        <v>420161505921</v>
      </c>
      <c r="X906" s="132">
        <f>VLOOKUP(W906,Factors!$F$4:$H$6200,3,FALSE)</f>
        <v>0.10960000000000003</v>
      </c>
      <c r="Y906" s="127" t="str">
        <f>VLOOKUP(W906,Factors!$F$4:$H$6200,2,FALSE)</f>
        <v>3-factor</v>
      </c>
      <c r="Z906" s="129">
        <f t="shared" si="72"/>
        <v>4344.8180000000011</v>
      </c>
      <c r="AA906" s="129">
        <f t="shared" si="73"/>
        <v>35297.682000000001</v>
      </c>
      <c r="AB906" s="129">
        <f t="shared" si="74"/>
        <v>39642.5</v>
      </c>
      <c r="AC906" s="134"/>
      <c r="AD906" s="134"/>
      <c r="AE906" s="134"/>
      <c r="AF906" s="134"/>
      <c r="AG906" s="134"/>
      <c r="AH906" s="134"/>
      <c r="AI906" s="134"/>
      <c r="AJ906" s="134"/>
      <c r="AK906" s="134"/>
      <c r="AL906" s="134"/>
      <c r="AM906" s="134"/>
      <c r="AN906" s="134"/>
      <c r="AO906" s="134"/>
      <c r="AP906" s="134"/>
      <c r="AQ906" s="134"/>
      <c r="AR906" s="134"/>
      <c r="AS906" s="134"/>
      <c r="AT906" s="134"/>
      <c r="AU906" s="134"/>
      <c r="AV906" s="134"/>
      <c r="AW906" s="134"/>
      <c r="AX906" s="134"/>
      <c r="AY906" s="134"/>
      <c r="AZ906" s="134"/>
      <c r="BA906" s="134"/>
      <c r="BB906" s="134"/>
      <c r="BC906" s="134"/>
      <c r="BD906" s="134"/>
      <c r="BE906" s="134"/>
      <c r="BF906" s="134"/>
      <c r="BG906" s="134"/>
      <c r="BH906" s="134"/>
      <c r="BI906" s="134"/>
      <c r="BJ906" s="134"/>
    </row>
    <row r="907" spans="1:62" s="126" customFormat="1" ht="15.75" thickBot="1" x14ac:dyDescent="0.3">
      <c r="A907" s="141" t="s">
        <v>943</v>
      </c>
      <c r="B907" s="4" t="s">
        <v>1107</v>
      </c>
      <c r="C907" s="4" t="s">
        <v>1108</v>
      </c>
      <c r="D907" s="4" t="s">
        <v>944</v>
      </c>
      <c r="E907" s="4" t="s">
        <v>945</v>
      </c>
      <c r="F907" s="4" t="s">
        <v>84</v>
      </c>
      <c r="G907" s="4" t="s">
        <v>85</v>
      </c>
      <c r="H907" s="4" t="s">
        <v>440</v>
      </c>
      <c r="I907" s="10">
        <v>223.7</v>
      </c>
      <c r="J907" s="10">
        <v>106</v>
      </c>
      <c r="K907" s="10">
        <v>416.83</v>
      </c>
      <c r="L907" s="14">
        <v>0</v>
      </c>
      <c r="M907" s="11"/>
      <c r="N907" s="11"/>
      <c r="O907" s="11"/>
      <c r="P907" s="11"/>
      <c r="Q907" s="11"/>
      <c r="R907" s="11"/>
      <c r="S907" s="11"/>
      <c r="T907" s="11"/>
      <c r="U907" s="139">
        <f t="shared" si="70"/>
        <v>746.53</v>
      </c>
      <c r="V907" s="38"/>
      <c r="W907" s="127" t="str">
        <f t="shared" si="71"/>
        <v>420161505921</v>
      </c>
      <c r="X907" s="132">
        <f>VLOOKUP(W907,Factors!$F$4:$H$6200,3,FALSE)</f>
        <v>0.10960000000000003</v>
      </c>
      <c r="Y907" s="127" t="str">
        <f>VLOOKUP(W907,Factors!$F$4:$H$6200,2,FALSE)</f>
        <v>3-factor</v>
      </c>
      <c r="Z907" s="129">
        <f t="shared" si="72"/>
        <v>81.819688000000014</v>
      </c>
      <c r="AA907" s="129">
        <f t="shared" si="73"/>
        <v>664.71031199999993</v>
      </c>
      <c r="AB907" s="129">
        <f t="shared" si="74"/>
        <v>746.53</v>
      </c>
      <c r="AC907" s="134"/>
      <c r="AD907" s="134"/>
      <c r="AE907" s="134"/>
      <c r="AF907" s="134"/>
      <c r="AG907" s="134"/>
      <c r="AH907" s="134"/>
      <c r="AI907" s="134"/>
      <c r="AJ907" s="134"/>
      <c r="AK907" s="134"/>
      <c r="AL907" s="134"/>
      <c r="AM907" s="134"/>
      <c r="AN907" s="134"/>
      <c r="AO907" s="134"/>
      <c r="AP907" s="134"/>
      <c r="AQ907" s="134"/>
      <c r="AR907" s="134"/>
      <c r="AS907" s="134"/>
      <c r="AT907" s="134"/>
      <c r="AU907" s="134"/>
      <c r="AV907" s="134"/>
      <c r="AW907" s="134"/>
      <c r="AX907" s="134"/>
      <c r="AY907" s="134"/>
      <c r="AZ907" s="134"/>
      <c r="BA907" s="134"/>
      <c r="BB907" s="134"/>
      <c r="BC907" s="134"/>
      <c r="BD907" s="134"/>
      <c r="BE907" s="134"/>
      <c r="BF907" s="134"/>
      <c r="BG907" s="134"/>
      <c r="BH907" s="134"/>
      <c r="BI907" s="134"/>
      <c r="BJ907" s="134"/>
    </row>
    <row r="908" spans="1:62" s="126" customFormat="1" ht="15.75" thickBot="1" x14ac:dyDescent="0.3">
      <c r="A908" s="141" t="s">
        <v>943</v>
      </c>
      <c r="B908" s="4" t="s">
        <v>1107</v>
      </c>
      <c r="C908" s="4" t="s">
        <v>1108</v>
      </c>
      <c r="D908" s="4" t="s">
        <v>944</v>
      </c>
      <c r="E908" s="4" t="s">
        <v>945</v>
      </c>
      <c r="F908" s="4" t="s">
        <v>162</v>
      </c>
      <c r="G908" s="4" t="s">
        <v>163</v>
      </c>
      <c r="H908" s="4" t="s">
        <v>440</v>
      </c>
      <c r="I908" s="8">
        <v>478.68</v>
      </c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139">
        <f t="shared" si="70"/>
        <v>478.68</v>
      </c>
      <c r="V908" s="38"/>
      <c r="W908" s="127" t="str">
        <f t="shared" si="71"/>
        <v>420161505921</v>
      </c>
      <c r="X908" s="132">
        <f>VLOOKUP(W908,Factors!$F$4:$H$6200,3,FALSE)</f>
        <v>0.10960000000000003</v>
      </c>
      <c r="Y908" s="127" t="str">
        <f>VLOOKUP(W908,Factors!$F$4:$H$6200,2,FALSE)</f>
        <v>3-factor</v>
      </c>
      <c r="Z908" s="129">
        <f t="shared" si="72"/>
        <v>52.463328000000018</v>
      </c>
      <c r="AA908" s="129">
        <f t="shared" si="73"/>
        <v>426.21667200000002</v>
      </c>
      <c r="AB908" s="129">
        <f t="shared" si="74"/>
        <v>478.68000000000006</v>
      </c>
      <c r="AC908" s="134"/>
      <c r="AD908" s="134"/>
      <c r="AE908" s="134"/>
      <c r="AF908" s="134"/>
      <c r="AG908" s="134"/>
      <c r="AH908" s="134"/>
      <c r="AI908" s="134"/>
      <c r="AJ908" s="134"/>
      <c r="AK908" s="134"/>
      <c r="AL908" s="134"/>
      <c r="AM908" s="134"/>
      <c r="AN908" s="134"/>
      <c r="AO908" s="134"/>
      <c r="AP908" s="134"/>
      <c r="AQ908" s="134"/>
      <c r="AR908" s="134"/>
      <c r="AS908" s="134"/>
      <c r="AT908" s="134"/>
      <c r="AU908" s="134"/>
      <c r="AV908" s="134"/>
      <c r="AW908" s="134"/>
      <c r="AX908" s="134"/>
      <c r="AY908" s="134"/>
      <c r="AZ908" s="134"/>
      <c r="BA908" s="134"/>
      <c r="BB908" s="134"/>
      <c r="BC908" s="134"/>
      <c r="BD908" s="134"/>
      <c r="BE908" s="134"/>
      <c r="BF908" s="134"/>
      <c r="BG908" s="134"/>
      <c r="BH908" s="134"/>
      <c r="BI908" s="134"/>
      <c r="BJ908" s="134"/>
    </row>
    <row r="909" spans="1:62" s="126" customFormat="1" ht="15.75" thickBot="1" x14ac:dyDescent="0.3">
      <c r="A909" s="141" t="s">
        <v>943</v>
      </c>
      <c r="B909" s="4" t="s">
        <v>1107</v>
      </c>
      <c r="C909" s="4" t="s">
        <v>1108</v>
      </c>
      <c r="D909" s="4" t="s">
        <v>944</v>
      </c>
      <c r="E909" s="4" t="s">
        <v>945</v>
      </c>
      <c r="F909" s="4" t="s">
        <v>164</v>
      </c>
      <c r="G909" s="4" t="s">
        <v>165</v>
      </c>
      <c r="H909" s="4" t="s">
        <v>440</v>
      </c>
      <c r="I909" s="11"/>
      <c r="J909" s="10">
        <v>196.2</v>
      </c>
      <c r="K909" s="10">
        <v>1643.62</v>
      </c>
      <c r="L909" s="11"/>
      <c r="M909" s="11"/>
      <c r="N909" s="11"/>
      <c r="O909" s="11"/>
      <c r="P909" s="11"/>
      <c r="Q909" s="11"/>
      <c r="R909" s="11"/>
      <c r="S909" s="11"/>
      <c r="T909" s="11"/>
      <c r="U909" s="139">
        <f t="shared" si="70"/>
        <v>1839.82</v>
      </c>
      <c r="V909" s="38"/>
      <c r="W909" s="127" t="str">
        <f t="shared" si="71"/>
        <v>420161505921</v>
      </c>
      <c r="X909" s="132">
        <f>VLOOKUP(W909,Factors!$F$4:$H$6200,3,FALSE)</f>
        <v>0.10960000000000003</v>
      </c>
      <c r="Y909" s="127" t="str">
        <f>VLOOKUP(W909,Factors!$F$4:$H$6200,2,FALSE)</f>
        <v>3-factor</v>
      </c>
      <c r="Z909" s="129">
        <f t="shared" si="72"/>
        <v>201.64427200000006</v>
      </c>
      <c r="AA909" s="129">
        <f t="shared" si="73"/>
        <v>1638.1757279999999</v>
      </c>
      <c r="AB909" s="129">
        <f t="shared" si="74"/>
        <v>1839.82</v>
      </c>
      <c r="AC909" s="134"/>
      <c r="AD909" s="134"/>
      <c r="AE909" s="134"/>
      <c r="AF909" s="134"/>
      <c r="AG909" s="134"/>
      <c r="AH909" s="134"/>
      <c r="AI909" s="134"/>
      <c r="AJ909" s="134"/>
      <c r="AK909" s="134"/>
      <c r="AL909" s="134"/>
      <c r="AM909" s="134"/>
      <c r="AN909" s="134"/>
      <c r="AO909" s="134"/>
      <c r="AP909" s="134"/>
      <c r="AQ909" s="134"/>
      <c r="AR909" s="134"/>
      <c r="AS909" s="134"/>
      <c r="AT909" s="134"/>
      <c r="AU909" s="134"/>
      <c r="AV909" s="134"/>
      <c r="AW909" s="134"/>
      <c r="AX909" s="134"/>
      <c r="AY909" s="134"/>
      <c r="AZ909" s="134"/>
      <c r="BA909" s="134"/>
      <c r="BB909" s="134"/>
      <c r="BC909" s="134"/>
      <c r="BD909" s="134"/>
      <c r="BE909" s="134"/>
      <c r="BF909" s="134"/>
      <c r="BG909" s="134"/>
      <c r="BH909" s="134"/>
      <c r="BI909" s="134"/>
      <c r="BJ909" s="134"/>
    </row>
    <row r="910" spans="1:62" s="126" customFormat="1" ht="15.75" thickBot="1" x14ac:dyDescent="0.3">
      <c r="A910" s="141" t="s">
        <v>943</v>
      </c>
      <c r="B910" s="4" t="s">
        <v>1107</v>
      </c>
      <c r="C910" s="4" t="s">
        <v>1108</v>
      </c>
      <c r="D910" s="4" t="s">
        <v>944</v>
      </c>
      <c r="E910" s="4" t="s">
        <v>945</v>
      </c>
      <c r="F910" s="4" t="s">
        <v>166</v>
      </c>
      <c r="G910" s="4" t="s">
        <v>167</v>
      </c>
      <c r="H910" s="4" t="s">
        <v>440</v>
      </c>
      <c r="I910" s="7"/>
      <c r="J910" s="7"/>
      <c r="K910" s="8">
        <v>200</v>
      </c>
      <c r="L910" s="7"/>
      <c r="M910" s="7"/>
      <c r="N910" s="7"/>
      <c r="O910" s="7"/>
      <c r="P910" s="7"/>
      <c r="Q910" s="7"/>
      <c r="R910" s="7"/>
      <c r="S910" s="7"/>
      <c r="T910" s="7"/>
      <c r="U910" s="139">
        <f t="shared" si="70"/>
        <v>200</v>
      </c>
      <c r="V910" s="38"/>
      <c r="W910" s="127" t="str">
        <f t="shared" si="71"/>
        <v>420161505921</v>
      </c>
      <c r="X910" s="132">
        <f>VLOOKUP(W910,Factors!$F$4:$H$6200,3,FALSE)</f>
        <v>0.10960000000000003</v>
      </c>
      <c r="Y910" s="127" t="str">
        <f>VLOOKUP(W910,Factors!$F$4:$H$6200,2,FALSE)</f>
        <v>3-factor</v>
      </c>
      <c r="Z910" s="129">
        <f t="shared" si="72"/>
        <v>21.920000000000005</v>
      </c>
      <c r="AA910" s="129">
        <f t="shared" si="73"/>
        <v>178.07999999999998</v>
      </c>
      <c r="AB910" s="129">
        <f t="shared" si="74"/>
        <v>200</v>
      </c>
      <c r="AC910" s="134"/>
      <c r="AD910" s="134"/>
      <c r="AE910" s="134"/>
      <c r="AF910" s="134"/>
      <c r="AG910" s="134"/>
      <c r="AH910" s="134"/>
      <c r="AI910" s="134"/>
      <c r="AJ910" s="134"/>
      <c r="AK910" s="134"/>
      <c r="AL910" s="134"/>
      <c r="AM910" s="134"/>
      <c r="AN910" s="134"/>
      <c r="AO910" s="134"/>
      <c r="AP910" s="134"/>
      <c r="AQ910" s="134"/>
      <c r="AR910" s="134"/>
      <c r="AS910" s="134"/>
      <c r="AT910" s="134"/>
      <c r="AU910" s="134"/>
      <c r="AV910" s="134"/>
      <c r="AW910" s="134"/>
      <c r="AX910" s="134"/>
      <c r="AY910" s="134"/>
      <c r="AZ910" s="134"/>
      <c r="BA910" s="134"/>
      <c r="BB910" s="134"/>
      <c r="BC910" s="134"/>
      <c r="BD910" s="134"/>
      <c r="BE910" s="134"/>
      <c r="BF910" s="134"/>
      <c r="BG910" s="134"/>
      <c r="BH910" s="134"/>
      <c r="BI910" s="134"/>
      <c r="BJ910" s="134"/>
    </row>
    <row r="911" spans="1:62" s="126" customFormat="1" ht="15.75" thickBot="1" x14ac:dyDescent="0.3">
      <c r="A911" s="141" t="s">
        <v>943</v>
      </c>
      <c r="B911" s="4" t="s">
        <v>1107</v>
      </c>
      <c r="C911" s="4" t="s">
        <v>1108</v>
      </c>
      <c r="D911" s="4" t="s">
        <v>944</v>
      </c>
      <c r="E911" s="4" t="s">
        <v>945</v>
      </c>
      <c r="F911" s="4" t="s">
        <v>192</v>
      </c>
      <c r="G911" s="4" t="s">
        <v>193</v>
      </c>
      <c r="H911" s="4" t="s">
        <v>440</v>
      </c>
      <c r="I911" s="11"/>
      <c r="J911" s="11"/>
      <c r="K911" s="11"/>
      <c r="L911" s="10">
        <v>-5993.6</v>
      </c>
      <c r="M911" s="10">
        <v>-2219.33</v>
      </c>
      <c r="N911" s="10">
        <v>-1475.81</v>
      </c>
      <c r="O911" s="10">
        <v>-949.17</v>
      </c>
      <c r="P911" s="10">
        <v>-865.51</v>
      </c>
      <c r="Q911" s="10">
        <v>-2147.7399999999998</v>
      </c>
      <c r="R911" s="10">
        <v>-182.53</v>
      </c>
      <c r="S911" s="10">
        <v>-365.08</v>
      </c>
      <c r="T911" s="10">
        <v>-109.52</v>
      </c>
      <c r="U911" s="139">
        <f t="shared" si="70"/>
        <v>-14308.29</v>
      </c>
      <c r="V911" s="38"/>
      <c r="W911" s="127" t="str">
        <f t="shared" si="71"/>
        <v>420161505921</v>
      </c>
      <c r="X911" s="132">
        <f>VLOOKUP(W911,Factors!$F$4:$H$6200,3,FALSE)</f>
        <v>0.10960000000000003</v>
      </c>
      <c r="Y911" s="127" t="str">
        <f>VLOOKUP(W911,Factors!$F$4:$H$6200,2,FALSE)</f>
        <v>3-factor</v>
      </c>
      <c r="Z911" s="129">
        <f t="shared" si="72"/>
        <v>-1568.1885840000004</v>
      </c>
      <c r="AA911" s="129">
        <f t="shared" si="73"/>
        <v>-12740.101416000001</v>
      </c>
      <c r="AB911" s="129">
        <f t="shared" si="74"/>
        <v>-14308.29</v>
      </c>
      <c r="AC911" s="134"/>
      <c r="AD911" s="134"/>
      <c r="AE911" s="134"/>
      <c r="AF911" s="134"/>
      <c r="AG911" s="134"/>
      <c r="AH911" s="134"/>
      <c r="AI911" s="134"/>
      <c r="AJ911" s="134"/>
      <c r="AK911" s="134"/>
      <c r="AL911" s="134"/>
      <c r="AM911" s="134"/>
      <c r="AN911" s="134"/>
      <c r="AO911" s="134"/>
      <c r="AP911" s="134"/>
      <c r="AQ911" s="134"/>
      <c r="AR911" s="134"/>
      <c r="AS911" s="134"/>
      <c r="AT911" s="134"/>
      <c r="AU911" s="134"/>
      <c r="AV911" s="134"/>
      <c r="AW911" s="134"/>
      <c r="AX911" s="134"/>
      <c r="AY911" s="134"/>
      <c r="AZ911" s="134"/>
      <c r="BA911" s="134"/>
      <c r="BB911" s="134"/>
      <c r="BC911" s="134"/>
      <c r="BD911" s="134"/>
      <c r="BE911" s="134"/>
      <c r="BF911" s="134"/>
      <c r="BG911" s="134"/>
      <c r="BH911" s="134"/>
      <c r="BI911" s="134"/>
      <c r="BJ911" s="134"/>
    </row>
    <row r="912" spans="1:62" s="126" customFormat="1" ht="15.75" thickBot="1" x14ac:dyDescent="0.3">
      <c r="A912" s="141" t="s">
        <v>943</v>
      </c>
      <c r="B912" s="4" t="s">
        <v>729</v>
      </c>
      <c r="C912" s="4" t="s">
        <v>730</v>
      </c>
      <c r="D912" s="4" t="s">
        <v>944</v>
      </c>
      <c r="E912" s="4" t="s">
        <v>945</v>
      </c>
      <c r="F912" s="4" t="s">
        <v>118</v>
      </c>
      <c r="G912" s="4" t="s">
        <v>119</v>
      </c>
      <c r="H912" s="4" t="s">
        <v>440</v>
      </c>
      <c r="I912" s="11"/>
      <c r="J912" s="11"/>
      <c r="K912" s="11"/>
      <c r="L912" s="10">
        <v>101.7</v>
      </c>
      <c r="M912" s="11"/>
      <c r="N912" s="11"/>
      <c r="O912" s="11"/>
      <c r="P912" s="11"/>
      <c r="Q912" s="11"/>
      <c r="R912" s="11"/>
      <c r="S912" s="11"/>
      <c r="T912" s="11"/>
      <c r="U912" s="139">
        <f t="shared" si="70"/>
        <v>101.7</v>
      </c>
      <c r="V912" s="38"/>
      <c r="W912" s="127" t="str">
        <f t="shared" si="71"/>
        <v>420181505921</v>
      </c>
      <c r="X912" s="132">
        <f>VLOOKUP(W912,Factors!$F$4:$H$6200,3,FALSE)</f>
        <v>0.10960000000000003</v>
      </c>
      <c r="Y912" s="127" t="str">
        <f>VLOOKUP(W912,Factors!$F$4:$H$6200,2,FALSE)</f>
        <v>3-factor</v>
      </c>
      <c r="Z912" s="129">
        <f t="shared" si="72"/>
        <v>11.146320000000003</v>
      </c>
      <c r="AA912" s="129">
        <f t="shared" si="73"/>
        <v>90.55368</v>
      </c>
      <c r="AB912" s="129">
        <f t="shared" si="74"/>
        <v>101.7</v>
      </c>
      <c r="AC912" s="134"/>
      <c r="AD912" s="134"/>
      <c r="AE912" s="134"/>
      <c r="AF912" s="134"/>
      <c r="AG912" s="134"/>
      <c r="AH912" s="134"/>
      <c r="AI912" s="134"/>
      <c r="AJ912" s="134"/>
      <c r="AK912" s="134"/>
      <c r="AL912" s="134"/>
      <c r="AM912" s="134"/>
      <c r="AN912" s="134"/>
      <c r="AO912" s="134"/>
      <c r="AP912" s="134"/>
      <c r="AQ912" s="134"/>
      <c r="AR912" s="134"/>
      <c r="AS912" s="134"/>
      <c r="AT912" s="134"/>
      <c r="AU912" s="134"/>
      <c r="AV912" s="134"/>
      <c r="AW912" s="134"/>
      <c r="AX912" s="134"/>
      <c r="AY912" s="134"/>
      <c r="AZ912" s="134"/>
      <c r="BA912" s="134"/>
      <c r="BB912" s="134"/>
      <c r="BC912" s="134"/>
      <c r="BD912" s="134"/>
      <c r="BE912" s="134"/>
      <c r="BF912" s="134"/>
      <c r="BG912" s="134"/>
      <c r="BH912" s="134"/>
      <c r="BI912" s="134"/>
      <c r="BJ912" s="134"/>
    </row>
    <row r="913" spans="1:62" s="126" customFormat="1" ht="15.75" thickBot="1" x14ac:dyDescent="0.3">
      <c r="A913" s="141" t="s">
        <v>943</v>
      </c>
      <c r="B913" s="4" t="s">
        <v>729</v>
      </c>
      <c r="C913" s="4" t="s">
        <v>730</v>
      </c>
      <c r="D913" s="4" t="s">
        <v>944</v>
      </c>
      <c r="E913" s="4" t="s">
        <v>945</v>
      </c>
      <c r="F913" s="4" t="s">
        <v>120</v>
      </c>
      <c r="G913" s="4" t="s">
        <v>121</v>
      </c>
      <c r="H913" s="4" t="s">
        <v>440</v>
      </c>
      <c r="I913" s="8">
        <v>16487.759999999998</v>
      </c>
      <c r="J913" s="8">
        <v>12794.64</v>
      </c>
      <c r="K913" s="8">
        <v>18375.72</v>
      </c>
      <c r="L913" s="8">
        <v>22130</v>
      </c>
      <c r="M913" s="8">
        <v>19402.63</v>
      </c>
      <c r="N913" s="8">
        <v>21294.34</v>
      </c>
      <c r="O913" s="8">
        <v>21006.799999999999</v>
      </c>
      <c r="P913" s="8">
        <v>20390.8</v>
      </c>
      <c r="Q913" s="8">
        <v>19999.43</v>
      </c>
      <c r="R913" s="8">
        <v>23918.240000000002</v>
      </c>
      <c r="S913" s="8">
        <v>19645.84</v>
      </c>
      <c r="T913" s="8">
        <v>20813.12</v>
      </c>
      <c r="U913" s="139">
        <f t="shared" si="70"/>
        <v>236259.31999999995</v>
      </c>
      <c r="V913" s="38"/>
      <c r="W913" s="127" t="str">
        <f t="shared" si="71"/>
        <v>420181505921</v>
      </c>
      <c r="X913" s="132">
        <f>VLOOKUP(W913,Factors!$F$4:$H$6200,3,FALSE)</f>
        <v>0.10960000000000003</v>
      </c>
      <c r="Y913" s="127" t="str">
        <f>VLOOKUP(W913,Factors!$F$4:$H$6200,2,FALSE)</f>
        <v>3-factor</v>
      </c>
      <c r="Z913" s="129">
        <f t="shared" si="72"/>
        <v>25894.021472</v>
      </c>
      <c r="AA913" s="129">
        <f t="shared" si="73"/>
        <v>210365.29852799996</v>
      </c>
      <c r="AB913" s="129">
        <f t="shared" si="74"/>
        <v>236259.31999999995</v>
      </c>
      <c r="AC913" s="134"/>
      <c r="AD913" s="134"/>
      <c r="AE913" s="134"/>
      <c r="AF913" s="134"/>
      <c r="AG913" s="134"/>
      <c r="AH913" s="134"/>
      <c r="AI913" s="134"/>
      <c r="AJ913" s="134"/>
      <c r="AK913" s="134"/>
      <c r="AL913" s="134"/>
      <c r="AM913" s="134"/>
      <c r="AN913" s="134"/>
      <c r="AO913" s="134"/>
      <c r="AP913" s="134"/>
      <c r="AQ913" s="134"/>
      <c r="AR913" s="134"/>
      <c r="AS913" s="134"/>
      <c r="AT913" s="134"/>
      <c r="AU913" s="134"/>
      <c r="AV913" s="134"/>
      <c r="AW913" s="134"/>
      <c r="AX913" s="134"/>
      <c r="AY913" s="134"/>
      <c r="AZ913" s="134"/>
      <c r="BA913" s="134"/>
      <c r="BB913" s="134"/>
      <c r="BC913" s="134"/>
      <c r="BD913" s="134"/>
      <c r="BE913" s="134"/>
      <c r="BF913" s="134"/>
      <c r="BG913" s="134"/>
      <c r="BH913" s="134"/>
      <c r="BI913" s="134"/>
      <c r="BJ913" s="134"/>
    </row>
    <row r="914" spans="1:62" s="126" customFormat="1" ht="15.75" thickBot="1" x14ac:dyDescent="0.3">
      <c r="A914" s="141" t="s">
        <v>943</v>
      </c>
      <c r="B914" s="4" t="s">
        <v>729</v>
      </c>
      <c r="C914" s="4" t="s">
        <v>730</v>
      </c>
      <c r="D914" s="4" t="s">
        <v>944</v>
      </c>
      <c r="E914" s="4" t="s">
        <v>945</v>
      </c>
      <c r="F914" s="4" t="s">
        <v>122</v>
      </c>
      <c r="G914" s="4" t="s">
        <v>123</v>
      </c>
      <c r="H914" s="4" t="s">
        <v>440</v>
      </c>
      <c r="I914" s="10">
        <v>212.82</v>
      </c>
      <c r="J914" s="10">
        <v>342.89</v>
      </c>
      <c r="K914" s="10">
        <v>1334.29</v>
      </c>
      <c r="L914" s="10">
        <v>1147.18</v>
      </c>
      <c r="M914" s="10">
        <v>768.78</v>
      </c>
      <c r="N914" s="10">
        <v>2984.39</v>
      </c>
      <c r="O914" s="10">
        <v>4081.75</v>
      </c>
      <c r="P914" s="10">
        <v>3661.21</v>
      </c>
      <c r="Q914" s="10">
        <v>2323</v>
      </c>
      <c r="R914" s="10">
        <v>1636.21</v>
      </c>
      <c r="S914" s="10">
        <v>686.4</v>
      </c>
      <c r="T914" s="10">
        <v>812.54</v>
      </c>
      <c r="U914" s="139">
        <f t="shared" si="70"/>
        <v>19991.460000000003</v>
      </c>
      <c r="V914" s="38"/>
      <c r="W914" s="127" t="str">
        <f t="shared" si="71"/>
        <v>420181505921</v>
      </c>
      <c r="X914" s="132">
        <f>VLOOKUP(W914,Factors!$F$4:$H$6200,3,FALSE)</f>
        <v>0.10960000000000003</v>
      </c>
      <c r="Y914" s="127" t="str">
        <f>VLOOKUP(W914,Factors!$F$4:$H$6200,2,FALSE)</f>
        <v>3-factor</v>
      </c>
      <c r="Z914" s="129">
        <f t="shared" si="72"/>
        <v>2191.0640160000007</v>
      </c>
      <c r="AA914" s="129">
        <f t="shared" si="73"/>
        <v>17800.395984000002</v>
      </c>
      <c r="AB914" s="129">
        <f t="shared" si="74"/>
        <v>19991.460000000003</v>
      </c>
      <c r="AC914" s="134"/>
      <c r="AD914" s="134"/>
      <c r="AE914" s="134"/>
      <c r="AF914" s="134"/>
      <c r="AG914" s="134"/>
      <c r="AH914" s="134"/>
      <c r="AI914" s="134"/>
      <c r="AJ914" s="134"/>
      <c r="AK914" s="134"/>
      <c r="AL914" s="134"/>
      <c r="AM914" s="134"/>
      <c r="AN914" s="134"/>
      <c r="AO914" s="134"/>
      <c r="AP914" s="134"/>
      <c r="AQ914" s="134"/>
      <c r="AR914" s="134"/>
      <c r="AS914" s="134"/>
      <c r="AT914" s="134"/>
      <c r="AU914" s="134"/>
      <c r="AV914" s="134"/>
      <c r="AW914" s="134"/>
      <c r="AX914" s="134"/>
      <c r="AY914" s="134"/>
      <c r="AZ914" s="134"/>
      <c r="BA914" s="134"/>
      <c r="BB914" s="134"/>
      <c r="BC914" s="134"/>
      <c r="BD914" s="134"/>
      <c r="BE914" s="134"/>
      <c r="BF914" s="134"/>
      <c r="BG914" s="134"/>
      <c r="BH914" s="134"/>
      <c r="BI914" s="134"/>
      <c r="BJ914" s="134"/>
    </row>
    <row r="915" spans="1:62" s="126" customFormat="1" ht="15.75" thickBot="1" x14ac:dyDescent="0.3">
      <c r="A915" s="141" t="s">
        <v>943</v>
      </c>
      <c r="B915" s="4" t="s">
        <v>729</v>
      </c>
      <c r="C915" s="4" t="s">
        <v>730</v>
      </c>
      <c r="D915" s="4" t="s">
        <v>944</v>
      </c>
      <c r="E915" s="4" t="s">
        <v>945</v>
      </c>
      <c r="F915" s="4" t="s">
        <v>126</v>
      </c>
      <c r="G915" s="4" t="s">
        <v>127</v>
      </c>
      <c r="H915" s="4" t="s">
        <v>440</v>
      </c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8">
        <v>303.2</v>
      </c>
      <c r="T915" s="7"/>
      <c r="U915" s="139">
        <f t="shared" si="70"/>
        <v>303.2</v>
      </c>
      <c r="V915" s="38"/>
      <c r="W915" s="127" t="str">
        <f t="shared" si="71"/>
        <v>420181505921</v>
      </c>
      <c r="X915" s="132">
        <f>VLOOKUP(W915,Factors!$F$4:$H$6200,3,FALSE)</f>
        <v>0.10960000000000003</v>
      </c>
      <c r="Y915" s="127" t="str">
        <f>VLOOKUP(W915,Factors!$F$4:$H$6200,2,FALSE)</f>
        <v>3-factor</v>
      </c>
      <c r="Z915" s="129">
        <f t="shared" si="72"/>
        <v>33.230720000000005</v>
      </c>
      <c r="AA915" s="129">
        <f t="shared" si="73"/>
        <v>269.96927999999997</v>
      </c>
      <c r="AB915" s="129">
        <f t="shared" si="74"/>
        <v>303.2</v>
      </c>
      <c r="AC915" s="134"/>
      <c r="AD915" s="134"/>
      <c r="AE915" s="134"/>
      <c r="AF915" s="134"/>
      <c r="AG915" s="134"/>
      <c r="AH915" s="134"/>
      <c r="AI915" s="134"/>
      <c r="AJ915" s="134"/>
      <c r="AK915" s="134"/>
      <c r="AL915" s="134"/>
      <c r="AM915" s="134"/>
      <c r="AN915" s="134"/>
      <c r="AO915" s="134"/>
      <c r="AP915" s="134"/>
      <c r="AQ915" s="134"/>
      <c r="AR915" s="134"/>
      <c r="AS915" s="134"/>
      <c r="AT915" s="134"/>
      <c r="AU915" s="134"/>
      <c r="AV915" s="134"/>
      <c r="AW915" s="134"/>
      <c r="AX915" s="134"/>
      <c r="AY915" s="134"/>
      <c r="AZ915" s="134"/>
      <c r="BA915" s="134"/>
      <c r="BB915" s="134"/>
      <c r="BC915" s="134"/>
      <c r="BD915" s="134"/>
      <c r="BE915" s="134"/>
      <c r="BF915" s="134"/>
      <c r="BG915" s="134"/>
      <c r="BH915" s="134"/>
      <c r="BI915" s="134"/>
      <c r="BJ915" s="134"/>
    </row>
    <row r="916" spans="1:62" s="126" customFormat="1" ht="15.75" thickBot="1" x14ac:dyDescent="0.3">
      <c r="A916" s="141" t="s">
        <v>943</v>
      </c>
      <c r="B916" s="4" t="s">
        <v>729</v>
      </c>
      <c r="C916" s="4" t="s">
        <v>730</v>
      </c>
      <c r="D916" s="4" t="s">
        <v>944</v>
      </c>
      <c r="E916" s="4" t="s">
        <v>945</v>
      </c>
      <c r="F916" s="4" t="s">
        <v>112</v>
      </c>
      <c r="G916" s="4" t="s">
        <v>113</v>
      </c>
      <c r="H916" s="4" t="s">
        <v>440</v>
      </c>
      <c r="I916" s="10">
        <v>3359.44</v>
      </c>
      <c r="J916" s="10">
        <v>3182.35</v>
      </c>
      <c r="K916" s="10">
        <v>4043.88</v>
      </c>
      <c r="L916" s="10">
        <v>4277.79</v>
      </c>
      <c r="M916" s="10">
        <v>3850.26</v>
      </c>
      <c r="N916" s="10">
        <v>4027.06</v>
      </c>
      <c r="O916" s="10">
        <v>4191.9399999999996</v>
      </c>
      <c r="P916" s="10">
        <v>4002.2</v>
      </c>
      <c r="Q916" s="10">
        <v>3998.46</v>
      </c>
      <c r="R916" s="10">
        <v>5944</v>
      </c>
      <c r="S916" s="10">
        <v>5443.79</v>
      </c>
      <c r="T916" s="10">
        <v>5644.81</v>
      </c>
      <c r="U916" s="139">
        <f t="shared" si="70"/>
        <v>51965.98</v>
      </c>
      <c r="V916" s="38"/>
      <c r="W916" s="127" t="str">
        <f t="shared" si="71"/>
        <v>420181505921</v>
      </c>
      <c r="X916" s="132">
        <f>VLOOKUP(W916,Factors!$F$4:$H$6200,3,FALSE)</f>
        <v>0.10960000000000003</v>
      </c>
      <c r="Y916" s="127" t="str">
        <f>VLOOKUP(W916,Factors!$F$4:$H$6200,2,FALSE)</f>
        <v>3-factor</v>
      </c>
      <c r="Z916" s="129">
        <f t="shared" si="72"/>
        <v>5695.4714080000022</v>
      </c>
      <c r="AA916" s="129">
        <f t="shared" si="73"/>
        <v>46270.508591999998</v>
      </c>
      <c r="AB916" s="129">
        <f t="shared" si="74"/>
        <v>51965.98</v>
      </c>
      <c r="AC916" s="134"/>
      <c r="AD916" s="134"/>
      <c r="AE916" s="134"/>
      <c r="AF916" s="134"/>
      <c r="AG916" s="134"/>
      <c r="AH916" s="134"/>
      <c r="AI916" s="134"/>
      <c r="AJ916" s="134"/>
      <c r="AK916" s="134"/>
      <c r="AL916" s="134"/>
      <c r="AM916" s="134"/>
      <c r="AN916" s="134"/>
      <c r="AO916" s="134"/>
      <c r="AP916" s="134"/>
      <c r="AQ916" s="134"/>
      <c r="AR916" s="134"/>
      <c r="AS916" s="134"/>
      <c r="AT916" s="134"/>
      <c r="AU916" s="134"/>
      <c r="AV916" s="134"/>
      <c r="AW916" s="134"/>
      <c r="AX916" s="134"/>
      <c r="AY916" s="134"/>
      <c r="AZ916" s="134"/>
      <c r="BA916" s="134"/>
      <c r="BB916" s="134"/>
      <c r="BC916" s="134"/>
      <c r="BD916" s="134"/>
      <c r="BE916" s="134"/>
      <c r="BF916" s="134"/>
      <c r="BG916" s="134"/>
      <c r="BH916" s="134"/>
      <c r="BI916" s="134"/>
      <c r="BJ916" s="134"/>
    </row>
    <row r="917" spans="1:62" s="126" customFormat="1" ht="15.75" thickBot="1" x14ac:dyDescent="0.3">
      <c r="A917" s="141" t="s">
        <v>943</v>
      </c>
      <c r="B917" s="4" t="s">
        <v>729</v>
      </c>
      <c r="C917" s="4" t="s">
        <v>730</v>
      </c>
      <c r="D917" s="4" t="s">
        <v>944</v>
      </c>
      <c r="E917" s="4" t="s">
        <v>945</v>
      </c>
      <c r="F917" s="4" t="s">
        <v>128</v>
      </c>
      <c r="G917" s="4" t="s">
        <v>129</v>
      </c>
      <c r="H917" s="4" t="s">
        <v>440</v>
      </c>
      <c r="I917" s="11"/>
      <c r="J917" s="11"/>
      <c r="K917" s="11"/>
      <c r="L917" s="11"/>
      <c r="M917" s="11"/>
      <c r="N917" s="11"/>
      <c r="O917" s="10">
        <v>-1485</v>
      </c>
      <c r="P917" s="11"/>
      <c r="Q917" s="11"/>
      <c r="R917" s="11"/>
      <c r="S917" s="11"/>
      <c r="T917" s="11"/>
      <c r="U917" s="139">
        <f t="shared" si="70"/>
        <v>-1485</v>
      </c>
      <c r="V917" s="38"/>
      <c r="W917" s="127" t="str">
        <f t="shared" si="71"/>
        <v>420181505921</v>
      </c>
      <c r="X917" s="132">
        <f>VLOOKUP(W917,Factors!$F$4:$H$6200,3,FALSE)</f>
        <v>0.10960000000000003</v>
      </c>
      <c r="Y917" s="127" t="str">
        <f>VLOOKUP(W917,Factors!$F$4:$H$6200,2,FALSE)</f>
        <v>3-factor</v>
      </c>
      <c r="Z917" s="129">
        <f t="shared" si="72"/>
        <v>-162.75600000000006</v>
      </c>
      <c r="AA917" s="129">
        <f t="shared" si="73"/>
        <v>-1322.2439999999999</v>
      </c>
      <c r="AB917" s="129">
        <f t="shared" si="74"/>
        <v>-1485</v>
      </c>
      <c r="AC917" s="134"/>
      <c r="AD917" s="134"/>
      <c r="AE917" s="134"/>
      <c r="AF917" s="134"/>
      <c r="AG917" s="134"/>
      <c r="AH917" s="134"/>
      <c r="AI917" s="134"/>
      <c r="AJ917" s="134"/>
      <c r="AK917" s="134"/>
      <c r="AL917" s="134"/>
      <c r="AM917" s="134"/>
      <c r="AN917" s="134"/>
      <c r="AO917" s="134"/>
      <c r="AP917" s="134"/>
      <c r="AQ917" s="134"/>
      <c r="AR917" s="134"/>
      <c r="AS917" s="134"/>
      <c r="AT917" s="134"/>
      <c r="AU917" s="134"/>
      <c r="AV917" s="134"/>
      <c r="AW917" s="134"/>
      <c r="AX917" s="134"/>
      <c r="AY917" s="134"/>
      <c r="AZ917" s="134"/>
      <c r="BA917" s="134"/>
      <c r="BB917" s="134"/>
      <c r="BC917" s="134"/>
      <c r="BD917" s="134"/>
      <c r="BE917" s="134"/>
      <c r="BF917" s="134"/>
      <c r="BG917" s="134"/>
      <c r="BH917" s="134"/>
      <c r="BI917" s="134"/>
      <c r="BJ917" s="134"/>
    </row>
    <row r="918" spans="1:62" s="126" customFormat="1" ht="15.75" thickBot="1" x14ac:dyDescent="0.3">
      <c r="A918" s="141" t="s">
        <v>943</v>
      </c>
      <c r="B918" s="4" t="s">
        <v>729</v>
      </c>
      <c r="C918" s="4" t="s">
        <v>730</v>
      </c>
      <c r="D918" s="4" t="s">
        <v>944</v>
      </c>
      <c r="E918" s="4" t="s">
        <v>945</v>
      </c>
      <c r="F918" s="4" t="s">
        <v>310</v>
      </c>
      <c r="G918" s="4" t="s">
        <v>311</v>
      </c>
      <c r="H918" s="4" t="s">
        <v>440</v>
      </c>
      <c r="I918" s="8">
        <v>7780.08</v>
      </c>
      <c r="J918" s="8">
        <v>3387.09</v>
      </c>
      <c r="K918" s="8">
        <v>6177.57</v>
      </c>
      <c r="L918" s="8">
        <v>2629.2</v>
      </c>
      <c r="M918" s="7"/>
      <c r="N918" s="7"/>
      <c r="O918" s="7"/>
      <c r="P918" s="8">
        <v>8280</v>
      </c>
      <c r="Q918" s="8">
        <v>10756.8</v>
      </c>
      <c r="R918" s="8">
        <v>3980.7</v>
      </c>
      <c r="S918" s="8">
        <v>7057.8</v>
      </c>
      <c r="T918" s="8">
        <v>4680</v>
      </c>
      <c r="U918" s="139">
        <f t="shared" si="70"/>
        <v>54729.24</v>
      </c>
      <c r="V918" s="38"/>
      <c r="W918" s="127" t="str">
        <f t="shared" si="71"/>
        <v>420181505921</v>
      </c>
      <c r="X918" s="132">
        <f>VLOOKUP(W918,Factors!$F$4:$H$6200,3,FALSE)</f>
        <v>0.10960000000000003</v>
      </c>
      <c r="Y918" s="127" t="str">
        <f>VLOOKUP(W918,Factors!$F$4:$H$6200,2,FALSE)</f>
        <v>3-factor</v>
      </c>
      <c r="Z918" s="129">
        <f t="shared" si="72"/>
        <v>5998.3247040000015</v>
      </c>
      <c r="AA918" s="129">
        <f t="shared" si="73"/>
        <v>48730.915295999999</v>
      </c>
      <c r="AB918" s="129">
        <f t="shared" si="74"/>
        <v>54729.24</v>
      </c>
      <c r="AC918" s="134"/>
      <c r="AD918" s="134"/>
      <c r="AE918" s="134"/>
      <c r="AF918" s="134"/>
      <c r="AG918" s="134"/>
      <c r="AH918" s="134"/>
      <c r="AI918" s="134"/>
      <c r="AJ918" s="134"/>
      <c r="AK918" s="134"/>
      <c r="AL918" s="134"/>
      <c r="AM918" s="134"/>
      <c r="AN918" s="134"/>
      <c r="AO918" s="134"/>
      <c r="AP918" s="134"/>
      <c r="AQ918" s="134"/>
      <c r="AR918" s="134"/>
      <c r="AS918" s="134"/>
      <c r="AT918" s="134"/>
      <c r="AU918" s="134"/>
      <c r="AV918" s="134"/>
      <c r="AW918" s="134"/>
      <c r="AX918" s="134"/>
      <c r="AY918" s="134"/>
      <c r="AZ918" s="134"/>
      <c r="BA918" s="134"/>
      <c r="BB918" s="134"/>
      <c r="BC918" s="134"/>
      <c r="BD918" s="134"/>
      <c r="BE918" s="134"/>
      <c r="BF918" s="134"/>
      <c r="BG918" s="134"/>
      <c r="BH918" s="134"/>
      <c r="BI918" s="134"/>
      <c r="BJ918" s="134"/>
    </row>
    <row r="919" spans="1:62" s="126" customFormat="1" ht="15.75" thickBot="1" x14ac:dyDescent="0.3">
      <c r="A919" s="141" t="s">
        <v>943</v>
      </c>
      <c r="B919" s="4" t="s">
        <v>729</v>
      </c>
      <c r="C919" s="4" t="s">
        <v>730</v>
      </c>
      <c r="D919" s="4" t="s">
        <v>944</v>
      </c>
      <c r="E919" s="4" t="s">
        <v>945</v>
      </c>
      <c r="F919" s="4" t="s">
        <v>38</v>
      </c>
      <c r="G919" s="4" t="s">
        <v>39</v>
      </c>
      <c r="H919" s="4" t="s">
        <v>440</v>
      </c>
      <c r="I919" s="10">
        <v>364.24</v>
      </c>
      <c r="J919" s="10">
        <v>178.55</v>
      </c>
      <c r="K919" s="10">
        <v>745.7</v>
      </c>
      <c r="L919" s="11"/>
      <c r="M919" s="10">
        <v>102.35</v>
      </c>
      <c r="N919" s="11"/>
      <c r="O919" s="11"/>
      <c r="P919" s="10">
        <v>482.57</v>
      </c>
      <c r="Q919" s="11"/>
      <c r="R919" s="11"/>
      <c r="S919" s="11"/>
      <c r="T919" s="10">
        <v>672.72</v>
      </c>
      <c r="U919" s="139">
        <f t="shared" si="70"/>
        <v>2546.13</v>
      </c>
      <c r="V919" s="38"/>
      <c r="W919" s="127" t="str">
        <f t="shared" si="71"/>
        <v>420181505921</v>
      </c>
      <c r="X919" s="132">
        <f>VLOOKUP(W919,Factors!$F$4:$H$6200,3,FALSE)</f>
        <v>0.10960000000000003</v>
      </c>
      <c r="Y919" s="127" t="str">
        <f>VLOOKUP(W919,Factors!$F$4:$H$6200,2,FALSE)</f>
        <v>3-factor</v>
      </c>
      <c r="Z919" s="129">
        <f t="shared" si="72"/>
        <v>279.05584800000008</v>
      </c>
      <c r="AA919" s="129">
        <f t="shared" si="73"/>
        <v>2267.0741520000001</v>
      </c>
      <c r="AB919" s="129">
        <f t="shared" si="74"/>
        <v>2546.13</v>
      </c>
      <c r="AC919" s="134"/>
      <c r="AD919" s="134"/>
      <c r="AE919" s="134"/>
      <c r="AF919" s="134"/>
      <c r="AG919" s="134"/>
      <c r="AH919" s="134"/>
      <c r="AI919" s="134"/>
      <c r="AJ919" s="134"/>
      <c r="AK919" s="134"/>
      <c r="AL919" s="134"/>
      <c r="AM919" s="134"/>
      <c r="AN919" s="134"/>
      <c r="AO919" s="134"/>
      <c r="AP919" s="134"/>
      <c r="AQ919" s="134"/>
      <c r="AR919" s="134"/>
      <c r="AS919" s="134"/>
      <c r="AT919" s="134"/>
      <c r="AU919" s="134"/>
      <c r="AV919" s="134"/>
      <c r="AW919" s="134"/>
      <c r="AX919" s="134"/>
      <c r="AY919" s="134"/>
      <c r="AZ919" s="134"/>
      <c r="BA919" s="134"/>
      <c r="BB919" s="134"/>
      <c r="BC919" s="134"/>
      <c r="BD919" s="134"/>
      <c r="BE919" s="134"/>
      <c r="BF919" s="134"/>
      <c r="BG919" s="134"/>
      <c r="BH919" s="134"/>
      <c r="BI919" s="134"/>
      <c r="BJ919" s="134"/>
    </row>
    <row r="920" spans="1:62" s="126" customFormat="1" ht="15.75" thickBot="1" x14ac:dyDescent="0.3">
      <c r="A920" s="141" t="s">
        <v>943</v>
      </c>
      <c r="B920" s="4" t="s">
        <v>729</v>
      </c>
      <c r="C920" s="4" t="s">
        <v>730</v>
      </c>
      <c r="D920" s="4" t="s">
        <v>944</v>
      </c>
      <c r="E920" s="4" t="s">
        <v>945</v>
      </c>
      <c r="F920" s="4" t="s">
        <v>98</v>
      </c>
      <c r="G920" s="4" t="s">
        <v>99</v>
      </c>
      <c r="H920" s="4" t="s">
        <v>440</v>
      </c>
      <c r="I920" s="7"/>
      <c r="J920" s="7"/>
      <c r="K920" s="7"/>
      <c r="L920" s="7"/>
      <c r="M920" s="7"/>
      <c r="N920" s="8">
        <v>37.5</v>
      </c>
      <c r="O920" s="7"/>
      <c r="P920" s="7"/>
      <c r="Q920" s="7"/>
      <c r="R920" s="7"/>
      <c r="S920" s="8">
        <v>64</v>
      </c>
      <c r="T920" s="13">
        <v>0</v>
      </c>
      <c r="U920" s="139">
        <f t="shared" si="70"/>
        <v>101.5</v>
      </c>
      <c r="V920" s="38"/>
      <c r="W920" s="127" t="str">
        <f t="shared" si="71"/>
        <v>420181505921</v>
      </c>
      <c r="X920" s="132">
        <f>VLOOKUP(W920,Factors!$F$4:$H$6200,3,FALSE)</f>
        <v>0.10960000000000003</v>
      </c>
      <c r="Y920" s="127" t="str">
        <f>VLOOKUP(W920,Factors!$F$4:$H$6200,2,FALSE)</f>
        <v>3-factor</v>
      </c>
      <c r="Z920" s="129">
        <f t="shared" si="72"/>
        <v>11.124400000000003</v>
      </c>
      <c r="AA920" s="129">
        <f t="shared" si="73"/>
        <v>90.375599999999991</v>
      </c>
      <c r="AB920" s="129">
        <f t="shared" si="74"/>
        <v>101.5</v>
      </c>
      <c r="AC920" s="134"/>
      <c r="AD920" s="134"/>
      <c r="AE920" s="134"/>
      <c r="AF920" s="134"/>
      <c r="AG920" s="134"/>
      <c r="AH920" s="134"/>
      <c r="AI920" s="134"/>
      <c r="AJ920" s="134"/>
      <c r="AK920" s="134"/>
      <c r="AL920" s="134"/>
      <c r="AM920" s="134"/>
      <c r="AN920" s="134"/>
      <c r="AO920" s="134"/>
      <c r="AP920" s="134"/>
      <c r="AQ920" s="134"/>
      <c r="AR920" s="134"/>
      <c r="AS920" s="134"/>
      <c r="AT920" s="134"/>
      <c r="AU920" s="134"/>
      <c r="AV920" s="134"/>
      <c r="AW920" s="134"/>
      <c r="AX920" s="134"/>
      <c r="AY920" s="134"/>
      <c r="AZ920" s="134"/>
      <c r="BA920" s="134"/>
      <c r="BB920" s="134"/>
      <c r="BC920" s="134"/>
      <c r="BD920" s="134"/>
      <c r="BE920" s="134"/>
      <c r="BF920" s="134"/>
      <c r="BG920" s="134"/>
      <c r="BH920" s="134"/>
      <c r="BI920" s="134"/>
      <c r="BJ920" s="134"/>
    </row>
    <row r="921" spans="1:62" s="126" customFormat="1" ht="15.75" thickBot="1" x14ac:dyDescent="0.3">
      <c r="A921" s="141" t="s">
        <v>943</v>
      </c>
      <c r="B921" s="4" t="s">
        <v>729</v>
      </c>
      <c r="C921" s="4" t="s">
        <v>730</v>
      </c>
      <c r="D921" s="4" t="s">
        <v>944</v>
      </c>
      <c r="E921" s="4" t="s">
        <v>945</v>
      </c>
      <c r="F921" s="4" t="s">
        <v>102</v>
      </c>
      <c r="G921" s="4" t="s">
        <v>103</v>
      </c>
      <c r="H921" s="4" t="s">
        <v>440</v>
      </c>
      <c r="I921" s="10">
        <v>25.55</v>
      </c>
      <c r="J921" s="10">
        <v>313.14999999999998</v>
      </c>
      <c r="K921" s="10">
        <v>39.799999999999997</v>
      </c>
      <c r="L921" s="10">
        <v>150.21</v>
      </c>
      <c r="M921" s="10">
        <v>2077</v>
      </c>
      <c r="N921" s="10">
        <v>208.46</v>
      </c>
      <c r="O921" s="11"/>
      <c r="P921" s="11"/>
      <c r="Q921" s="10">
        <v>60.23</v>
      </c>
      <c r="R921" s="11"/>
      <c r="S921" s="10">
        <v>513.16999999999996</v>
      </c>
      <c r="T921" s="11"/>
      <c r="U921" s="139">
        <f t="shared" si="70"/>
        <v>3387.57</v>
      </c>
      <c r="V921" s="38"/>
      <c r="W921" s="127" t="str">
        <f t="shared" si="71"/>
        <v>420181505921</v>
      </c>
      <c r="X921" s="132">
        <f>VLOOKUP(W921,Factors!$F$4:$H$6200,3,FALSE)</f>
        <v>0.10960000000000003</v>
      </c>
      <c r="Y921" s="127" t="str">
        <f>VLOOKUP(W921,Factors!$F$4:$H$6200,2,FALSE)</f>
        <v>3-factor</v>
      </c>
      <c r="Z921" s="129">
        <f t="shared" si="72"/>
        <v>371.27767200000011</v>
      </c>
      <c r="AA921" s="129">
        <f t="shared" si="73"/>
        <v>3016.292328</v>
      </c>
      <c r="AB921" s="129">
        <f t="shared" si="74"/>
        <v>3387.57</v>
      </c>
      <c r="AC921" s="134"/>
      <c r="AD921" s="134"/>
      <c r="AE921" s="134"/>
      <c r="AF921" s="134"/>
      <c r="AG921" s="134"/>
      <c r="AH921" s="134"/>
      <c r="AI921" s="134"/>
      <c r="AJ921" s="134"/>
      <c r="AK921" s="134"/>
      <c r="AL921" s="134"/>
      <c r="AM921" s="134"/>
      <c r="AN921" s="134"/>
      <c r="AO921" s="134"/>
      <c r="AP921" s="134"/>
      <c r="AQ921" s="134"/>
      <c r="AR921" s="134"/>
      <c r="AS921" s="134"/>
      <c r="AT921" s="134"/>
      <c r="AU921" s="134"/>
      <c r="AV921" s="134"/>
      <c r="AW921" s="134"/>
      <c r="AX921" s="134"/>
      <c r="AY921" s="134"/>
      <c r="AZ921" s="134"/>
      <c r="BA921" s="134"/>
      <c r="BB921" s="134"/>
      <c r="BC921" s="134"/>
      <c r="BD921" s="134"/>
      <c r="BE921" s="134"/>
      <c r="BF921" s="134"/>
      <c r="BG921" s="134"/>
      <c r="BH921" s="134"/>
      <c r="BI921" s="134"/>
      <c r="BJ921" s="134"/>
    </row>
    <row r="922" spans="1:62" s="126" customFormat="1" ht="15.75" thickBot="1" x14ac:dyDescent="0.3">
      <c r="A922" s="141" t="s">
        <v>943</v>
      </c>
      <c r="B922" s="4" t="s">
        <v>729</v>
      </c>
      <c r="C922" s="4" t="s">
        <v>730</v>
      </c>
      <c r="D922" s="4" t="s">
        <v>944</v>
      </c>
      <c r="E922" s="4" t="s">
        <v>945</v>
      </c>
      <c r="F922" s="4" t="s">
        <v>156</v>
      </c>
      <c r="G922" s="4" t="s">
        <v>157</v>
      </c>
      <c r="H922" s="4" t="s">
        <v>440</v>
      </c>
      <c r="I922" s="7"/>
      <c r="J922" s="7"/>
      <c r="K922" s="7"/>
      <c r="L922" s="8">
        <v>68.7</v>
      </c>
      <c r="M922" s="7"/>
      <c r="N922" s="7"/>
      <c r="O922" s="7"/>
      <c r="P922" s="7"/>
      <c r="Q922" s="7"/>
      <c r="R922" s="7"/>
      <c r="S922" s="7"/>
      <c r="T922" s="7"/>
      <c r="U922" s="139">
        <f t="shared" si="70"/>
        <v>68.7</v>
      </c>
      <c r="V922" s="38"/>
      <c r="W922" s="127" t="str">
        <f t="shared" si="71"/>
        <v>420181505921</v>
      </c>
      <c r="X922" s="132">
        <f>VLOOKUP(W922,Factors!$F$4:$H$6200,3,FALSE)</f>
        <v>0.10960000000000003</v>
      </c>
      <c r="Y922" s="127" t="str">
        <f>VLOOKUP(W922,Factors!$F$4:$H$6200,2,FALSE)</f>
        <v>3-factor</v>
      </c>
      <c r="Z922" s="129">
        <f t="shared" si="72"/>
        <v>7.5295200000000024</v>
      </c>
      <c r="AA922" s="129">
        <f t="shared" si="73"/>
        <v>61.170479999999998</v>
      </c>
      <c r="AB922" s="129">
        <f t="shared" si="74"/>
        <v>68.7</v>
      </c>
      <c r="AC922" s="134"/>
      <c r="AD922" s="134"/>
      <c r="AE922" s="134"/>
      <c r="AF922" s="134"/>
      <c r="AG922" s="134"/>
      <c r="AH922" s="134"/>
      <c r="AI922" s="134"/>
      <c r="AJ922" s="134"/>
      <c r="AK922" s="134"/>
      <c r="AL922" s="134"/>
      <c r="AM922" s="134"/>
      <c r="AN922" s="134"/>
      <c r="AO922" s="134"/>
      <c r="AP922" s="134"/>
      <c r="AQ922" s="134"/>
      <c r="AR922" s="134"/>
      <c r="AS922" s="134"/>
      <c r="AT922" s="134"/>
      <c r="AU922" s="134"/>
      <c r="AV922" s="134"/>
      <c r="AW922" s="134"/>
      <c r="AX922" s="134"/>
      <c r="AY922" s="134"/>
      <c r="AZ922" s="134"/>
      <c r="BA922" s="134"/>
      <c r="BB922" s="134"/>
      <c r="BC922" s="134"/>
      <c r="BD922" s="134"/>
      <c r="BE922" s="134"/>
      <c r="BF922" s="134"/>
      <c r="BG922" s="134"/>
      <c r="BH922" s="134"/>
      <c r="BI922" s="134"/>
      <c r="BJ922" s="134"/>
    </row>
    <row r="923" spans="1:62" s="131" customFormat="1" ht="15.75" thickBot="1" x14ac:dyDescent="0.3">
      <c r="A923" s="141" t="s">
        <v>943</v>
      </c>
      <c r="B923" s="4" t="s">
        <v>729</v>
      </c>
      <c r="C923" s="4" t="s">
        <v>730</v>
      </c>
      <c r="D923" s="4" t="s">
        <v>944</v>
      </c>
      <c r="E923" s="4" t="s">
        <v>945</v>
      </c>
      <c r="F923" s="4" t="s">
        <v>84</v>
      </c>
      <c r="G923" s="4" t="s">
        <v>85</v>
      </c>
      <c r="H923" s="4" t="s">
        <v>440</v>
      </c>
      <c r="I923" s="10">
        <v>17.899999999999999</v>
      </c>
      <c r="J923" s="11"/>
      <c r="K923" s="10">
        <v>153.4</v>
      </c>
      <c r="L923" s="11"/>
      <c r="M923" s="11"/>
      <c r="N923" s="11"/>
      <c r="O923" s="10">
        <v>48.06</v>
      </c>
      <c r="P923" s="10">
        <v>83.95</v>
      </c>
      <c r="Q923" s="11"/>
      <c r="R923" s="11"/>
      <c r="S923" s="11"/>
      <c r="T923" s="11"/>
      <c r="U923" s="139">
        <f t="shared" si="70"/>
        <v>303.31</v>
      </c>
      <c r="V923" s="38"/>
      <c r="W923" s="127" t="str">
        <f t="shared" si="71"/>
        <v>420181505921</v>
      </c>
      <c r="X923" s="132">
        <f>VLOOKUP(W923,Factors!$F$4:$H$6200,3,FALSE)</f>
        <v>0.10960000000000003</v>
      </c>
      <c r="Y923" s="127" t="str">
        <f>VLOOKUP(W923,Factors!$F$4:$H$6200,2,FALSE)</f>
        <v>3-factor</v>
      </c>
      <c r="Z923" s="129">
        <f t="shared" si="72"/>
        <v>33.242776000000006</v>
      </c>
      <c r="AA923" s="129">
        <f t="shared" si="73"/>
        <v>270.06722400000001</v>
      </c>
      <c r="AB923" s="129">
        <f t="shared" si="74"/>
        <v>303.31</v>
      </c>
      <c r="AC923" s="134"/>
      <c r="AD923" s="134"/>
      <c r="AE923" s="134"/>
      <c r="AF923" s="134"/>
      <c r="AG923" s="134"/>
      <c r="AH923" s="134"/>
      <c r="AI923" s="134"/>
      <c r="AJ923" s="134"/>
      <c r="AK923" s="134"/>
      <c r="AL923" s="134"/>
      <c r="AM923" s="134"/>
      <c r="AN923" s="134"/>
      <c r="AO923" s="134"/>
      <c r="AP923" s="134"/>
      <c r="AQ923" s="134"/>
      <c r="AR923" s="134"/>
      <c r="AS923" s="134"/>
      <c r="AT923" s="134"/>
      <c r="AU923" s="134"/>
      <c r="AV923" s="134"/>
      <c r="AW923" s="134"/>
      <c r="AX923" s="134"/>
      <c r="AY923" s="134"/>
      <c r="AZ923" s="134"/>
      <c r="BA923" s="134"/>
      <c r="BB923" s="134"/>
      <c r="BC923" s="134"/>
      <c r="BD923" s="134"/>
      <c r="BE923" s="134"/>
      <c r="BF923" s="134"/>
      <c r="BG923" s="134"/>
      <c r="BH923" s="134"/>
      <c r="BI923" s="134"/>
      <c r="BJ923" s="134"/>
    </row>
    <row r="924" spans="1:62" s="126" customFormat="1" ht="15.75" thickBot="1" x14ac:dyDescent="0.3">
      <c r="A924" s="141" t="s">
        <v>943</v>
      </c>
      <c r="B924" s="4" t="s">
        <v>729</v>
      </c>
      <c r="C924" s="4" t="s">
        <v>730</v>
      </c>
      <c r="D924" s="4" t="s">
        <v>944</v>
      </c>
      <c r="E924" s="4" t="s">
        <v>945</v>
      </c>
      <c r="F924" s="4" t="s">
        <v>166</v>
      </c>
      <c r="G924" s="4" t="s">
        <v>167</v>
      </c>
      <c r="H924" s="4" t="s">
        <v>440</v>
      </c>
      <c r="I924" s="7"/>
      <c r="J924" s="7"/>
      <c r="K924" s="8">
        <v>274.75</v>
      </c>
      <c r="L924" s="7"/>
      <c r="M924" s="7"/>
      <c r="N924" s="7"/>
      <c r="O924" s="7"/>
      <c r="P924" s="7"/>
      <c r="Q924" s="7"/>
      <c r="R924" s="7"/>
      <c r="S924" s="7"/>
      <c r="T924" s="7"/>
      <c r="U924" s="139">
        <f t="shared" si="70"/>
        <v>274.75</v>
      </c>
      <c r="V924" s="38"/>
      <c r="W924" s="127" t="str">
        <f t="shared" si="71"/>
        <v>420181505921</v>
      </c>
      <c r="X924" s="132">
        <f>VLOOKUP(W924,Factors!$F$4:$H$6200,3,FALSE)</f>
        <v>0.10960000000000003</v>
      </c>
      <c r="Y924" s="127" t="str">
        <f>VLOOKUP(W924,Factors!$F$4:$H$6200,2,FALSE)</f>
        <v>3-factor</v>
      </c>
      <c r="Z924" s="129">
        <f t="shared" si="72"/>
        <v>30.112600000000008</v>
      </c>
      <c r="AA924" s="129">
        <f t="shared" si="73"/>
        <v>244.63739999999999</v>
      </c>
      <c r="AB924" s="129">
        <f t="shared" si="74"/>
        <v>274.75</v>
      </c>
      <c r="AC924" s="134"/>
      <c r="AD924" s="134"/>
      <c r="AE924" s="134"/>
      <c r="AF924" s="134"/>
      <c r="AG924" s="134"/>
      <c r="AH924" s="134"/>
      <c r="AI924" s="134"/>
      <c r="AJ924" s="134"/>
      <c r="AK924" s="134"/>
      <c r="AL924" s="134"/>
      <c r="AM924" s="134"/>
      <c r="AN924" s="134"/>
      <c r="AO924" s="134"/>
      <c r="AP924" s="134"/>
      <c r="AQ924" s="134"/>
      <c r="AR924" s="134"/>
      <c r="AS924" s="134"/>
      <c r="AT924" s="134"/>
      <c r="AU924" s="134"/>
      <c r="AV924" s="134"/>
      <c r="AW924" s="134"/>
      <c r="AX924" s="134"/>
      <c r="AY924" s="134"/>
      <c r="AZ924" s="134"/>
      <c r="BA924" s="134"/>
      <c r="BB924" s="134"/>
      <c r="BC924" s="134"/>
      <c r="BD924" s="134"/>
      <c r="BE924" s="134"/>
      <c r="BF924" s="134"/>
      <c r="BG924" s="134"/>
      <c r="BH924" s="134"/>
      <c r="BI924" s="134"/>
      <c r="BJ924" s="134"/>
    </row>
    <row r="925" spans="1:62" s="126" customFormat="1" ht="15.75" thickBot="1" x14ac:dyDescent="0.3">
      <c r="A925" s="141" t="s">
        <v>943</v>
      </c>
      <c r="B925" s="4" t="s">
        <v>729</v>
      </c>
      <c r="C925" s="4" t="s">
        <v>730</v>
      </c>
      <c r="D925" s="4" t="s">
        <v>944</v>
      </c>
      <c r="E925" s="4" t="s">
        <v>945</v>
      </c>
      <c r="F925" s="4" t="s">
        <v>192</v>
      </c>
      <c r="G925" s="4" t="s">
        <v>193</v>
      </c>
      <c r="H925" s="4" t="s">
        <v>440</v>
      </c>
      <c r="I925" s="11"/>
      <c r="J925" s="10">
        <v>-572.64</v>
      </c>
      <c r="K925" s="10">
        <v>-572.64</v>
      </c>
      <c r="L925" s="11"/>
      <c r="M925" s="11"/>
      <c r="N925" s="10">
        <v>-511.14</v>
      </c>
      <c r="O925" s="10">
        <v>-766.7</v>
      </c>
      <c r="P925" s="10">
        <v>-1095.29</v>
      </c>
      <c r="Q925" s="10">
        <v>-474.63</v>
      </c>
      <c r="R925" s="10">
        <v>-657.14</v>
      </c>
      <c r="S925" s="10">
        <v>-511.12</v>
      </c>
      <c r="T925" s="10">
        <v>-511.13</v>
      </c>
      <c r="U925" s="139">
        <f t="shared" si="70"/>
        <v>-5672.43</v>
      </c>
      <c r="V925" s="38"/>
      <c r="W925" s="127" t="str">
        <f t="shared" si="71"/>
        <v>420181505921</v>
      </c>
      <c r="X925" s="132">
        <f>VLOOKUP(W925,Factors!$F$4:$H$6200,3,FALSE)</f>
        <v>0.10960000000000003</v>
      </c>
      <c r="Y925" s="127" t="str">
        <f>VLOOKUP(W925,Factors!$F$4:$H$6200,2,FALSE)</f>
        <v>3-factor</v>
      </c>
      <c r="Z925" s="129">
        <f t="shared" si="72"/>
        <v>-621.69832800000017</v>
      </c>
      <c r="AA925" s="129">
        <f t="shared" si="73"/>
        <v>-5050.7316719999999</v>
      </c>
      <c r="AB925" s="129">
        <f t="shared" si="74"/>
        <v>-5672.43</v>
      </c>
      <c r="AC925" s="134"/>
      <c r="AD925" s="134"/>
      <c r="AE925" s="134"/>
      <c r="AF925" s="134"/>
      <c r="AG925" s="134"/>
      <c r="AH925" s="134"/>
      <c r="AI925" s="134"/>
      <c r="AJ925" s="134"/>
      <c r="AK925" s="134"/>
      <c r="AL925" s="134"/>
      <c r="AM925" s="134"/>
      <c r="AN925" s="134"/>
      <c r="AO925" s="134"/>
      <c r="AP925" s="134"/>
      <c r="AQ925" s="134"/>
      <c r="AR925" s="134"/>
      <c r="AS925" s="134"/>
      <c r="AT925" s="134"/>
      <c r="AU925" s="134"/>
      <c r="AV925" s="134"/>
      <c r="AW925" s="134"/>
      <c r="AX925" s="134"/>
      <c r="AY925" s="134"/>
      <c r="AZ925" s="134"/>
      <c r="BA925" s="134"/>
      <c r="BB925" s="134"/>
      <c r="BC925" s="134"/>
      <c r="BD925" s="134"/>
      <c r="BE925" s="134"/>
      <c r="BF925" s="134"/>
      <c r="BG925" s="134"/>
      <c r="BH925" s="134"/>
      <c r="BI925" s="134"/>
      <c r="BJ925" s="134"/>
    </row>
    <row r="926" spans="1:62" s="126" customFormat="1" ht="15.75" thickBot="1" x14ac:dyDescent="0.3">
      <c r="A926" s="141" t="s">
        <v>943</v>
      </c>
      <c r="B926" s="4" t="s">
        <v>729</v>
      </c>
      <c r="C926" s="4" t="s">
        <v>730</v>
      </c>
      <c r="D926" s="4" t="s">
        <v>944</v>
      </c>
      <c r="E926" s="4" t="s">
        <v>945</v>
      </c>
      <c r="F926" s="4" t="s">
        <v>176</v>
      </c>
      <c r="G926" s="4" t="s">
        <v>177</v>
      </c>
      <c r="H926" s="4" t="s">
        <v>440</v>
      </c>
      <c r="I926" s="8">
        <v>-242.3</v>
      </c>
      <c r="J926" s="8">
        <v>-373.54</v>
      </c>
      <c r="K926" s="8">
        <v>-533.83000000000004</v>
      </c>
      <c r="L926" s="8">
        <v>-263.2</v>
      </c>
      <c r="M926" s="8">
        <v>-407.56</v>
      </c>
      <c r="N926" s="8">
        <v>-210.56</v>
      </c>
      <c r="O926" s="8">
        <v>-368.48</v>
      </c>
      <c r="P926" s="8">
        <v>-263.2</v>
      </c>
      <c r="Q926" s="8">
        <v>-402.18</v>
      </c>
      <c r="R926" s="8">
        <v>-616.9</v>
      </c>
      <c r="S926" s="8">
        <v>-268.39999999999998</v>
      </c>
      <c r="T926" s="8">
        <v>-613.35</v>
      </c>
      <c r="U926" s="139">
        <f t="shared" si="70"/>
        <v>-4563.5</v>
      </c>
      <c r="V926" s="38"/>
      <c r="W926" s="127" t="str">
        <f t="shared" si="71"/>
        <v>420181505921</v>
      </c>
      <c r="X926" s="132">
        <f>VLOOKUP(W926,Factors!$F$4:$H$6200,3,FALSE)</f>
        <v>0.10960000000000003</v>
      </c>
      <c r="Y926" s="127" t="str">
        <f>VLOOKUP(W926,Factors!$F$4:$H$6200,2,FALSE)</f>
        <v>3-factor</v>
      </c>
      <c r="Z926" s="129">
        <f t="shared" si="72"/>
        <v>-500.15960000000013</v>
      </c>
      <c r="AA926" s="129">
        <f t="shared" si="73"/>
        <v>-4063.3404</v>
      </c>
      <c r="AB926" s="129">
        <f t="shared" si="74"/>
        <v>-4563.5</v>
      </c>
      <c r="AC926" s="134"/>
      <c r="AD926" s="134"/>
      <c r="AE926" s="134"/>
      <c r="AF926" s="134"/>
      <c r="AG926" s="134"/>
      <c r="AH926" s="134"/>
      <c r="AI926" s="134"/>
      <c r="AJ926" s="134"/>
      <c r="AK926" s="134"/>
      <c r="AL926" s="134"/>
      <c r="AM926" s="134"/>
      <c r="AN926" s="134"/>
      <c r="AO926" s="134"/>
      <c r="AP926" s="134"/>
      <c r="AQ926" s="134"/>
      <c r="AR926" s="134"/>
      <c r="AS926" s="134"/>
      <c r="AT926" s="134"/>
      <c r="AU926" s="134"/>
      <c r="AV926" s="134"/>
      <c r="AW926" s="134"/>
      <c r="AX926" s="134"/>
      <c r="AY926" s="134"/>
      <c r="AZ926" s="134"/>
      <c r="BA926" s="134"/>
      <c r="BB926" s="134"/>
      <c r="BC926" s="134"/>
      <c r="BD926" s="134"/>
      <c r="BE926" s="134"/>
      <c r="BF926" s="134"/>
      <c r="BG926" s="134"/>
      <c r="BH926" s="134"/>
      <c r="BI926" s="134"/>
      <c r="BJ926" s="134"/>
    </row>
    <row r="927" spans="1:62" s="126" customFormat="1" ht="15.75" thickBot="1" x14ac:dyDescent="0.3">
      <c r="A927" s="141" t="s">
        <v>943</v>
      </c>
      <c r="B927" s="4" t="s">
        <v>729</v>
      </c>
      <c r="C927" s="4" t="s">
        <v>730</v>
      </c>
      <c r="D927" s="4" t="s">
        <v>944</v>
      </c>
      <c r="E927" s="4" t="s">
        <v>945</v>
      </c>
      <c r="F927" s="4" t="s">
        <v>178</v>
      </c>
      <c r="G927" s="4" t="s">
        <v>179</v>
      </c>
      <c r="H927" s="4" t="s">
        <v>440</v>
      </c>
      <c r="I927" s="11"/>
      <c r="J927" s="11"/>
      <c r="K927" s="11"/>
      <c r="L927" s="11"/>
      <c r="M927" s="11"/>
      <c r="N927" s="11"/>
      <c r="O927" s="11"/>
      <c r="P927" s="10">
        <v>-2180.64</v>
      </c>
      <c r="Q927" s="10">
        <v>-1216.04</v>
      </c>
      <c r="R927" s="10">
        <v>-93.5</v>
      </c>
      <c r="S927" s="10">
        <v>-233.75</v>
      </c>
      <c r="T927" s="10">
        <v>-327.26</v>
      </c>
      <c r="U927" s="139">
        <f t="shared" si="70"/>
        <v>-4051.1899999999996</v>
      </c>
      <c r="V927" s="38"/>
      <c r="W927" s="127" t="str">
        <f t="shared" si="71"/>
        <v>420181505921</v>
      </c>
      <c r="X927" s="132">
        <f>VLOOKUP(W927,Factors!$F$4:$H$6200,3,FALSE)</f>
        <v>0.10960000000000003</v>
      </c>
      <c r="Y927" s="127" t="str">
        <f>VLOOKUP(W927,Factors!$F$4:$H$6200,2,FALSE)</f>
        <v>3-factor</v>
      </c>
      <c r="Z927" s="129">
        <f t="shared" si="72"/>
        <v>-444.01042400000006</v>
      </c>
      <c r="AA927" s="129">
        <f t="shared" si="73"/>
        <v>-3607.1795759999995</v>
      </c>
      <c r="AB927" s="129">
        <f t="shared" si="74"/>
        <v>-4051.1899999999996</v>
      </c>
      <c r="AC927" s="134"/>
      <c r="AD927" s="134"/>
      <c r="AE927" s="134"/>
      <c r="AF927" s="134"/>
      <c r="AG927" s="134"/>
      <c r="AH927" s="134"/>
      <c r="AI927" s="134"/>
      <c r="AJ927" s="134"/>
      <c r="AK927" s="134"/>
      <c r="AL927" s="134"/>
      <c r="AM927" s="134"/>
      <c r="AN927" s="134"/>
      <c r="AO927" s="134"/>
      <c r="AP927" s="134"/>
      <c r="AQ927" s="134"/>
      <c r="AR927" s="134"/>
      <c r="AS927" s="134"/>
      <c r="AT927" s="134"/>
      <c r="AU927" s="134"/>
      <c r="AV927" s="134"/>
      <c r="AW927" s="134"/>
      <c r="AX927" s="134"/>
      <c r="AY927" s="134"/>
      <c r="AZ927" s="134"/>
      <c r="BA927" s="134"/>
      <c r="BB927" s="134"/>
      <c r="BC927" s="134"/>
      <c r="BD927" s="134"/>
      <c r="BE927" s="134"/>
      <c r="BF927" s="134"/>
      <c r="BG927" s="134"/>
      <c r="BH927" s="134"/>
      <c r="BI927" s="134"/>
      <c r="BJ927" s="134"/>
    </row>
    <row r="928" spans="1:62" s="126" customFormat="1" ht="15.75" thickBot="1" x14ac:dyDescent="0.3">
      <c r="A928" s="141" t="s">
        <v>943</v>
      </c>
      <c r="B928" s="4" t="s">
        <v>1109</v>
      </c>
      <c r="C928" s="4" t="s">
        <v>1110</v>
      </c>
      <c r="D928" s="4" t="s">
        <v>944</v>
      </c>
      <c r="E928" s="4" t="s">
        <v>945</v>
      </c>
      <c r="F928" s="4" t="s">
        <v>110</v>
      </c>
      <c r="G928" s="4" t="s">
        <v>111</v>
      </c>
      <c r="H928" s="4" t="s">
        <v>440</v>
      </c>
      <c r="I928" s="11"/>
      <c r="J928" s="11"/>
      <c r="K928" s="11"/>
      <c r="L928" s="11"/>
      <c r="M928" s="10">
        <v>416.67</v>
      </c>
      <c r="N928" s="10">
        <v>416.67</v>
      </c>
      <c r="O928" s="10">
        <v>416.67</v>
      </c>
      <c r="P928" s="10">
        <v>416.67</v>
      </c>
      <c r="Q928" s="10">
        <v>416.67</v>
      </c>
      <c r="R928" s="10">
        <v>416.67</v>
      </c>
      <c r="S928" s="10">
        <v>416.67</v>
      </c>
      <c r="T928" s="10">
        <v>416.67</v>
      </c>
      <c r="U928" s="139">
        <f t="shared" si="70"/>
        <v>3333.36</v>
      </c>
      <c r="V928" s="38"/>
      <c r="W928" s="127" t="str">
        <f t="shared" si="71"/>
        <v>420201505921</v>
      </c>
      <c r="X928" s="132">
        <f>VLOOKUP(W928,Factors!$F$4:$H$6200,3,FALSE)</f>
        <v>0.10960000000000003</v>
      </c>
      <c r="Y928" s="127" t="str">
        <f>VLOOKUP(W928,Factors!$F$4:$H$6200,2,FALSE)</f>
        <v>3-factor</v>
      </c>
      <c r="Z928" s="129">
        <f t="shared" si="72"/>
        <v>365.33625600000011</v>
      </c>
      <c r="AA928" s="129">
        <f t="shared" si="73"/>
        <v>2968.0237440000001</v>
      </c>
      <c r="AB928" s="129">
        <f t="shared" si="74"/>
        <v>3333.36</v>
      </c>
      <c r="AC928" s="134"/>
      <c r="AD928" s="134"/>
      <c r="AE928" s="134"/>
      <c r="AF928" s="134"/>
      <c r="AG928" s="134"/>
      <c r="AH928" s="134"/>
      <c r="AI928" s="134"/>
      <c r="AJ928" s="134"/>
      <c r="AK928" s="134"/>
      <c r="AL928" s="134"/>
      <c r="AM928" s="134"/>
      <c r="AN928" s="134"/>
      <c r="AO928" s="134"/>
      <c r="AP928" s="134"/>
      <c r="AQ928" s="134"/>
      <c r="AR928" s="134"/>
      <c r="AS928" s="134"/>
      <c r="AT928" s="134"/>
      <c r="AU928" s="134"/>
      <c r="AV928" s="134"/>
      <c r="AW928" s="134"/>
      <c r="AX928" s="134"/>
      <c r="AY928" s="134"/>
      <c r="AZ928" s="134"/>
      <c r="BA928" s="134"/>
      <c r="BB928" s="134"/>
      <c r="BC928" s="134"/>
      <c r="BD928" s="134"/>
      <c r="BE928" s="134"/>
      <c r="BF928" s="134"/>
      <c r="BG928" s="134"/>
      <c r="BH928" s="134"/>
      <c r="BI928" s="134"/>
      <c r="BJ928" s="134"/>
    </row>
    <row r="929" spans="1:62" s="126" customFormat="1" ht="15.75" thickBot="1" x14ac:dyDescent="0.3">
      <c r="A929" s="141" t="s">
        <v>943</v>
      </c>
      <c r="B929" s="4" t="s">
        <v>1109</v>
      </c>
      <c r="C929" s="4" t="s">
        <v>1110</v>
      </c>
      <c r="D929" s="4" t="s">
        <v>944</v>
      </c>
      <c r="E929" s="4" t="s">
        <v>945</v>
      </c>
      <c r="F929" s="4" t="s">
        <v>112</v>
      </c>
      <c r="G929" s="4" t="s">
        <v>113</v>
      </c>
      <c r="H929" s="4" t="s">
        <v>440</v>
      </c>
      <c r="I929" s="8">
        <v>3028.6</v>
      </c>
      <c r="J929" s="8">
        <v>3028.6</v>
      </c>
      <c r="K929" s="8">
        <v>3028.6</v>
      </c>
      <c r="L929" s="8">
        <v>3028.61</v>
      </c>
      <c r="M929" s="8">
        <v>4200.22</v>
      </c>
      <c r="N929" s="8">
        <v>4304.8599999999997</v>
      </c>
      <c r="O929" s="8">
        <v>4304.8599999999997</v>
      </c>
      <c r="P929" s="8">
        <v>4304.8599999999997</v>
      </c>
      <c r="Q929" s="8">
        <v>4304.8500000000004</v>
      </c>
      <c r="R929" s="8">
        <v>4304.87</v>
      </c>
      <c r="S929" s="8">
        <v>4304.8599999999997</v>
      </c>
      <c r="T929" s="8">
        <v>4304.8599999999997</v>
      </c>
      <c r="U929" s="139">
        <f t="shared" si="70"/>
        <v>46448.650000000009</v>
      </c>
      <c r="V929" s="38"/>
      <c r="W929" s="127" t="str">
        <f t="shared" si="71"/>
        <v>420201505921</v>
      </c>
      <c r="X929" s="132">
        <f>VLOOKUP(W929,Factors!$F$4:$H$6200,3,FALSE)</f>
        <v>0.10960000000000003</v>
      </c>
      <c r="Y929" s="127" t="str">
        <f>VLOOKUP(W929,Factors!$F$4:$H$6200,2,FALSE)</f>
        <v>3-factor</v>
      </c>
      <c r="Z929" s="129">
        <f t="shared" si="72"/>
        <v>5090.7720400000026</v>
      </c>
      <c r="AA929" s="129">
        <f t="shared" si="73"/>
        <v>41357.877960000005</v>
      </c>
      <c r="AB929" s="129">
        <f t="shared" si="74"/>
        <v>46448.650000000009</v>
      </c>
      <c r="AC929" s="134"/>
      <c r="AD929" s="134"/>
      <c r="AE929" s="134"/>
      <c r="AF929" s="134"/>
      <c r="AG929" s="134"/>
      <c r="AH929" s="134"/>
      <c r="AI929" s="134"/>
      <c r="AJ929" s="134"/>
      <c r="AK929" s="134"/>
      <c r="AL929" s="134"/>
      <c r="AM929" s="134"/>
      <c r="AN929" s="134"/>
      <c r="AO929" s="134"/>
      <c r="AP929" s="134"/>
      <c r="AQ929" s="134"/>
      <c r="AR929" s="134"/>
      <c r="AS929" s="134"/>
      <c r="AT929" s="134"/>
      <c r="AU929" s="134"/>
      <c r="AV929" s="134"/>
      <c r="AW929" s="134"/>
      <c r="AX929" s="134"/>
      <c r="AY929" s="134"/>
      <c r="AZ929" s="134"/>
      <c r="BA929" s="134"/>
      <c r="BB929" s="134"/>
      <c r="BC929" s="134"/>
      <c r="BD929" s="134"/>
      <c r="BE929" s="134"/>
      <c r="BF929" s="134"/>
      <c r="BG929" s="134"/>
      <c r="BH929" s="134"/>
      <c r="BI929" s="134"/>
      <c r="BJ929" s="134"/>
    </row>
    <row r="930" spans="1:62" s="126" customFormat="1" ht="15.75" thickBot="1" x14ac:dyDescent="0.3">
      <c r="A930" s="141" t="s">
        <v>943</v>
      </c>
      <c r="B930" s="4" t="s">
        <v>1109</v>
      </c>
      <c r="C930" s="4" t="s">
        <v>1110</v>
      </c>
      <c r="D930" s="4" t="s">
        <v>944</v>
      </c>
      <c r="E930" s="4" t="s">
        <v>945</v>
      </c>
      <c r="F930" s="4" t="s">
        <v>128</v>
      </c>
      <c r="G930" s="4" t="s">
        <v>129</v>
      </c>
      <c r="H930" s="4" t="s">
        <v>440</v>
      </c>
      <c r="I930" s="7"/>
      <c r="J930" s="7"/>
      <c r="K930" s="8">
        <v>2069.6</v>
      </c>
      <c r="L930" s="7"/>
      <c r="M930" s="8">
        <v>430.4</v>
      </c>
      <c r="N930" s="7"/>
      <c r="O930" s="7"/>
      <c r="P930" s="7"/>
      <c r="Q930" s="7"/>
      <c r="R930" s="7"/>
      <c r="S930" s="7"/>
      <c r="T930" s="7"/>
      <c r="U930" s="139">
        <f t="shared" si="70"/>
        <v>2500</v>
      </c>
      <c r="V930" s="38"/>
      <c r="W930" s="127" t="str">
        <f t="shared" si="71"/>
        <v>420201505921</v>
      </c>
      <c r="X930" s="132">
        <f>VLOOKUP(W930,Factors!$F$4:$H$6200,3,FALSE)</f>
        <v>0.10960000000000003</v>
      </c>
      <c r="Y930" s="127" t="str">
        <f>VLOOKUP(W930,Factors!$F$4:$H$6200,2,FALSE)</f>
        <v>3-factor</v>
      </c>
      <c r="Z930" s="129">
        <f t="shared" si="72"/>
        <v>274.00000000000006</v>
      </c>
      <c r="AA930" s="129">
        <f t="shared" si="73"/>
        <v>2226</v>
      </c>
      <c r="AB930" s="129">
        <f t="shared" si="74"/>
        <v>2500</v>
      </c>
      <c r="AC930" s="134"/>
      <c r="AD930" s="134"/>
      <c r="AE930" s="134"/>
      <c r="AF930" s="134"/>
      <c r="AG930" s="134"/>
      <c r="AH930" s="134"/>
      <c r="AI930" s="134"/>
      <c r="AJ930" s="134"/>
      <c r="AK930" s="134"/>
      <c r="AL930" s="134"/>
      <c r="AM930" s="134"/>
      <c r="AN930" s="134"/>
      <c r="AO930" s="134"/>
      <c r="AP930" s="134"/>
      <c r="AQ930" s="134"/>
      <c r="AR930" s="134"/>
      <c r="AS930" s="134"/>
      <c r="AT930" s="134"/>
      <c r="AU930" s="134"/>
      <c r="AV930" s="134"/>
      <c r="AW930" s="134"/>
      <c r="AX930" s="134"/>
      <c r="AY930" s="134"/>
      <c r="AZ930" s="134"/>
      <c r="BA930" s="134"/>
      <c r="BB930" s="134"/>
      <c r="BC930" s="134"/>
      <c r="BD930" s="134"/>
      <c r="BE930" s="134"/>
      <c r="BF930" s="134"/>
      <c r="BG930" s="134"/>
      <c r="BH930" s="134"/>
      <c r="BI930" s="134"/>
      <c r="BJ930" s="134"/>
    </row>
    <row r="931" spans="1:62" s="126" customFormat="1" ht="15.75" thickBot="1" x14ac:dyDescent="0.3">
      <c r="A931" s="141" t="s">
        <v>943</v>
      </c>
      <c r="B931" s="4" t="s">
        <v>1109</v>
      </c>
      <c r="C931" s="4" t="s">
        <v>1110</v>
      </c>
      <c r="D931" s="4" t="s">
        <v>944</v>
      </c>
      <c r="E931" s="4" t="s">
        <v>945</v>
      </c>
      <c r="F931" s="4" t="s">
        <v>132</v>
      </c>
      <c r="G931" s="4" t="s">
        <v>133</v>
      </c>
      <c r="H931" s="4" t="s">
        <v>440</v>
      </c>
      <c r="I931" s="11"/>
      <c r="J931" s="10">
        <v>18.91</v>
      </c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39">
        <f t="shared" si="70"/>
        <v>18.91</v>
      </c>
      <c r="V931" s="38"/>
      <c r="W931" s="127" t="str">
        <f t="shared" si="71"/>
        <v>420201505921</v>
      </c>
      <c r="X931" s="132">
        <f>VLOOKUP(W931,Factors!$F$4:$H$6200,3,FALSE)</f>
        <v>0.10960000000000003</v>
      </c>
      <c r="Y931" s="127" t="str">
        <f>VLOOKUP(W931,Factors!$F$4:$H$6200,2,FALSE)</f>
        <v>3-factor</v>
      </c>
      <c r="Z931" s="129">
        <f t="shared" si="72"/>
        <v>2.0725360000000004</v>
      </c>
      <c r="AA931" s="129">
        <f t="shared" si="73"/>
        <v>16.837464000000001</v>
      </c>
      <c r="AB931" s="129">
        <f t="shared" si="74"/>
        <v>18.91</v>
      </c>
      <c r="AC931" s="134"/>
      <c r="AD931" s="134"/>
      <c r="AE931" s="134"/>
      <c r="AF931" s="134"/>
      <c r="AG931" s="134"/>
      <c r="AH931" s="134"/>
      <c r="AI931" s="134"/>
      <c r="AJ931" s="134"/>
      <c r="AK931" s="134"/>
      <c r="AL931" s="134"/>
      <c r="AM931" s="134"/>
      <c r="AN931" s="134"/>
      <c r="AO931" s="134"/>
      <c r="AP931" s="134"/>
      <c r="AQ931" s="134"/>
      <c r="AR931" s="134"/>
      <c r="AS931" s="134"/>
      <c r="AT931" s="134"/>
      <c r="AU931" s="134"/>
      <c r="AV931" s="134"/>
      <c r="AW931" s="134"/>
      <c r="AX931" s="134"/>
      <c r="AY931" s="134"/>
      <c r="AZ931" s="134"/>
      <c r="BA931" s="134"/>
      <c r="BB931" s="134"/>
      <c r="BC931" s="134"/>
      <c r="BD931" s="134"/>
      <c r="BE931" s="134"/>
      <c r="BF931" s="134"/>
      <c r="BG931" s="134"/>
      <c r="BH931" s="134"/>
      <c r="BI931" s="134"/>
      <c r="BJ931" s="134"/>
    </row>
    <row r="932" spans="1:62" s="126" customFormat="1" ht="15.75" thickBot="1" x14ac:dyDescent="0.3">
      <c r="A932" s="141" t="s">
        <v>943</v>
      </c>
      <c r="B932" s="4" t="s">
        <v>1109</v>
      </c>
      <c r="C932" s="4" t="s">
        <v>1110</v>
      </c>
      <c r="D932" s="4" t="s">
        <v>944</v>
      </c>
      <c r="E932" s="4" t="s">
        <v>945</v>
      </c>
      <c r="F932" s="4" t="s">
        <v>134</v>
      </c>
      <c r="G932" s="4" t="s">
        <v>135</v>
      </c>
      <c r="H932" s="4" t="s">
        <v>440</v>
      </c>
      <c r="I932" s="7"/>
      <c r="J932" s="7"/>
      <c r="K932" s="8">
        <v>475</v>
      </c>
      <c r="L932" s="7"/>
      <c r="M932" s="7"/>
      <c r="N932" s="7"/>
      <c r="O932" s="7"/>
      <c r="P932" s="7"/>
      <c r="Q932" s="7"/>
      <c r="R932" s="7"/>
      <c r="S932" s="7"/>
      <c r="T932" s="7"/>
      <c r="U932" s="139">
        <f t="shared" si="70"/>
        <v>475</v>
      </c>
      <c r="V932" s="38"/>
      <c r="W932" s="127" t="str">
        <f t="shared" si="71"/>
        <v>420201505921</v>
      </c>
      <c r="X932" s="132">
        <f>VLOOKUP(W932,Factors!$F$4:$H$6200,3,FALSE)</f>
        <v>0.10960000000000003</v>
      </c>
      <c r="Y932" s="127" t="str">
        <f>VLOOKUP(W932,Factors!$F$4:$H$6200,2,FALSE)</f>
        <v>3-factor</v>
      </c>
      <c r="Z932" s="129">
        <f t="shared" si="72"/>
        <v>52.060000000000016</v>
      </c>
      <c r="AA932" s="129">
        <f t="shared" si="73"/>
        <v>422.94</v>
      </c>
      <c r="AB932" s="129">
        <f t="shared" si="74"/>
        <v>475</v>
      </c>
      <c r="AC932" s="134"/>
      <c r="AD932" s="134"/>
      <c r="AE932" s="134"/>
      <c r="AF932" s="134"/>
      <c r="AG932" s="134"/>
      <c r="AH932" s="134"/>
      <c r="AI932" s="134"/>
      <c r="AJ932" s="134"/>
      <c r="AK932" s="134"/>
      <c r="AL932" s="134"/>
      <c r="AM932" s="134"/>
      <c r="AN932" s="134"/>
      <c r="AO932" s="134"/>
      <c r="AP932" s="134"/>
      <c r="AQ932" s="134"/>
      <c r="AR932" s="134"/>
      <c r="AS932" s="134"/>
      <c r="AT932" s="134"/>
      <c r="AU932" s="134"/>
      <c r="AV932" s="134"/>
      <c r="AW932" s="134"/>
      <c r="AX932" s="134"/>
      <c r="AY932" s="134"/>
      <c r="AZ932" s="134"/>
      <c r="BA932" s="134"/>
      <c r="BB932" s="134"/>
      <c r="BC932" s="134"/>
      <c r="BD932" s="134"/>
      <c r="BE932" s="134"/>
      <c r="BF932" s="134"/>
      <c r="BG932" s="134"/>
      <c r="BH932" s="134"/>
      <c r="BI932" s="134"/>
      <c r="BJ932" s="134"/>
    </row>
    <row r="933" spans="1:62" s="126" customFormat="1" ht="15.75" thickBot="1" x14ac:dyDescent="0.3">
      <c r="A933" s="141" t="s">
        <v>943</v>
      </c>
      <c r="B933" s="4" t="s">
        <v>1109</v>
      </c>
      <c r="C933" s="4" t="s">
        <v>1110</v>
      </c>
      <c r="D933" s="4" t="s">
        <v>944</v>
      </c>
      <c r="E933" s="4" t="s">
        <v>945</v>
      </c>
      <c r="F933" s="4" t="s">
        <v>38</v>
      </c>
      <c r="G933" s="4" t="s">
        <v>39</v>
      </c>
      <c r="H933" s="4" t="s">
        <v>440</v>
      </c>
      <c r="I933" s="10">
        <v>26.49</v>
      </c>
      <c r="J933" s="11"/>
      <c r="K933" s="10">
        <v>28.87</v>
      </c>
      <c r="L933" s="11"/>
      <c r="M933" s="10">
        <v>15.11</v>
      </c>
      <c r="N933" s="11"/>
      <c r="O933" s="11"/>
      <c r="P933" s="10">
        <v>45.33</v>
      </c>
      <c r="Q933" s="10">
        <v>94.35</v>
      </c>
      <c r="R933" s="11"/>
      <c r="S933" s="11"/>
      <c r="T933" s="10">
        <v>566.69000000000005</v>
      </c>
      <c r="U933" s="139">
        <f t="shared" si="70"/>
        <v>776.84</v>
      </c>
      <c r="V933" s="38"/>
      <c r="W933" s="127" t="str">
        <f t="shared" si="71"/>
        <v>420201505921</v>
      </c>
      <c r="X933" s="132">
        <f>VLOOKUP(W933,Factors!$F$4:$H$6200,3,FALSE)</f>
        <v>0.10960000000000003</v>
      </c>
      <c r="Y933" s="127" t="str">
        <f>VLOOKUP(W933,Factors!$F$4:$H$6200,2,FALSE)</f>
        <v>3-factor</v>
      </c>
      <c r="Z933" s="129">
        <f t="shared" si="72"/>
        <v>85.141664000000034</v>
      </c>
      <c r="AA933" s="129">
        <f t="shared" si="73"/>
        <v>691.69833600000004</v>
      </c>
      <c r="AB933" s="129">
        <f t="shared" si="74"/>
        <v>776.84</v>
      </c>
      <c r="AC933" s="134"/>
      <c r="AD933" s="134"/>
      <c r="AE933" s="134"/>
      <c r="AF933" s="134"/>
      <c r="AG933" s="134"/>
      <c r="AH933" s="134"/>
      <c r="AI933" s="134"/>
      <c r="AJ933" s="134"/>
      <c r="AK933" s="134"/>
      <c r="AL933" s="134"/>
      <c r="AM933" s="134"/>
      <c r="AN933" s="134"/>
      <c r="AO933" s="134"/>
      <c r="AP933" s="134"/>
      <c r="AQ933" s="134"/>
      <c r="AR933" s="134"/>
      <c r="AS933" s="134"/>
      <c r="AT933" s="134"/>
      <c r="AU933" s="134"/>
      <c r="AV933" s="134"/>
      <c r="AW933" s="134"/>
      <c r="AX933" s="134"/>
      <c r="AY933" s="134"/>
      <c r="AZ933" s="134"/>
      <c r="BA933" s="134"/>
      <c r="BB933" s="134"/>
      <c r="BC933" s="134"/>
      <c r="BD933" s="134"/>
      <c r="BE933" s="134"/>
      <c r="BF933" s="134"/>
      <c r="BG933" s="134"/>
      <c r="BH933" s="134"/>
      <c r="BI933" s="134"/>
      <c r="BJ933" s="134"/>
    </row>
    <row r="934" spans="1:62" s="126" customFormat="1" ht="15.75" thickBot="1" x14ac:dyDescent="0.3">
      <c r="A934" s="141" t="s">
        <v>943</v>
      </c>
      <c r="B934" s="4" t="s">
        <v>1109</v>
      </c>
      <c r="C934" s="4" t="s">
        <v>1110</v>
      </c>
      <c r="D934" s="4" t="s">
        <v>944</v>
      </c>
      <c r="E934" s="4" t="s">
        <v>945</v>
      </c>
      <c r="F934" s="4" t="s">
        <v>98</v>
      </c>
      <c r="G934" s="4" t="s">
        <v>99</v>
      </c>
      <c r="H934" s="4" t="s">
        <v>440</v>
      </c>
      <c r="I934" s="7"/>
      <c r="J934" s="8">
        <v>6.85</v>
      </c>
      <c r="K934" s="13">
        <v>0</v>
      </c>
      <c r="L934" s="7"/>
      <c r="M934" s="8">
        <v>294.98</v>
      </c>
      <c r="N934" s="8">
        <v>3750</v>
      </c>
      <c r="O934" s="7"/>
      <c r="P934" s="8">
        <v>65</v>
      </c>
      <c r="Q934" s="8">
        <v>-246.81</v>
      </c>
      <c r="R934" s="8">
        <v>1090</v>
      </c>
      <c r="S934" s="13">
        <v>0</v>
      </c>
      <c r="T934" s="8">
        <v>-2950</v>
      </c>
      <c r="U934" s="139">
        <f t="shared" si="70"/>
        <v>2010.0200000000004</v>
      </c>
      <c r="V934" s="38"/>
      <c r="W934" s="127" t="str">
        <f t="shared" si="71"/>
        <v>420201505921</v>
      </c>
      <c r="X934" s="132">
        <f>VLOOKUP(W934,Factors!$F$4:$H$6200,3,FALSE)</f>
        <v>0.10960000000000003</v>
      </c>
      <c r="Y934" s="127" t="str">
        <f>VLOOKUP(W934,Factors!$F$4:$H$6200,2,FALSE)</f>
        <v>3-factor</v>
      </c>
      <c r="Z934" s="129">
        <f t="shared" si="72"/>
        <v>220.29819200000011</v>
      </c>
      <c r="AA934" s="129">
        <f t="shared" si="73"/>
        <v>1789.7218080000002</v>
      </c>
      <c r="AB934" s="129">
        <f t="shared" si="74"/>
        <v>2010.0200000000004</v>
      </c>
      <c r="AC934" s="134"/>
      <c r="AD934" s="134"/>
      <c r="AE934" s="134"/>
      <c r="AF934" s="134"/>
      <c r="AG934" s="134"/>
      <c r="AH934" s="134"/>
      <c r="AI934" s="134"/>
      <c r="AJ934" s="134"/>
      <c r="AK934" s="134"/>
      <c r="AL934" s="134"/>
      <c r="AM934" s="134"/>
      <c r="AN934" s="134"/>
      <c r="AO934" s="134"/>
      <c r="AP934" s="134"/>
      <c r="AQ934" s="134"/>
      <c r="AR934" s="134"/>
      <c r="AS934" s="134"/>
      <c r="AT934" s="134"/>
      <c r="AU934" s="134"/>
      <c r="AV934" s="134"/>
      <c r="AW934" s="134"/>
      <c r="AX934" s="134"/>
      <c r="AY934" s="134"/>
      <c r="AZ934" s="134"/>
      <c r="BA934" s="134"/>
      <c r="BB934" s="134"/>
      <c r="BC934" s="134"/>
      <c r="BD934" s="134"/>
      <c r="BE934" s="134"/>
      <c r="BF934" s="134"/>
      <c r="BG934" s="134"/>
      <c r="BH934" s="134"/>
      <c r="BI934" s="134"/>
      <c r="BJ934" s="134"/>
    </row>
    <row r="935" spans="1:62" ht="15.75" thickBot="1" x14ac:dyDescent="0.3">
      <c r="A935" s="141" t="s">
        <v>943</v>
      </c>
      <c r="B935" s="4" t="s">
        <v>1109</v>
      </c>
      <c r="C935" s="4" t="s">
        <v>1110</v>
      </c>
      <c r="D935" s="4" t="s">
        <v>944</v>
      </c>
      <c r="E935" s="4" t="s">
        <v>945</v>
      </c>
      <c r="F935" s="4" t="s">
        <v>146</v>
      </c>
      <c r="G935" s="4" t="s">
        <v>147</v>
      </c>
      <c r="H935" s="4" t="s">
        <v>440</v>
      </c>
      <c r="I935" s="10">
        <v>32.53</v>
      </c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39">
        <f t="shared" si="70"/>
        <v>32.53</v>
      </c>
      <c r="W935" s="127" t="str">
        <f t="shared" si="71"/>
        <v>420201505921</v>
      </c>
      <c r="X935" s="132">
        <f>VLOOKUP(W935,Factors!$F$4:$H$6200,3,FALSE)</f>
        <v>0.10960000000000003</v>
      </c>
      <c r="Y935" s="127" t="str">
        <f>VLOOKUP(W935,Factors!$F$4:$H$6200,2,FALSE)</f>
        <v>3-factor</v>
      </c>
      <c r="Z935" s="129">
        <f t="shared" si="72"/>
        <v>3.5652880000000011</v>
      </c>
      <c r="AA935" s="129">
        <f t="shared" si="73"/>
        <v>28.964711999999999</v>
      </c>
      <c r="AB935" s="129">
        <f t="shared" si="74"/>
        <v>32.53</v>
      </c>
    </row>
    <row r="936" spans="1:62" ht="15.75" thickBot="1" x14ac:dyDescent="0.3">
      <c r="A936" s="141" t="s">
        <v>943</v>
      </c>
      <c r="B936" s="4" t="s">
        <v>1109</v>
      </c>
      <c r="C936" s="4" t="s">
        <v>1110</v>
      </c>
      <c r="D936" s="4" t="s">
        <v>944</v>
      </c>
      <c r="E936" s="4" t="s">
        <v>945</v>
      </c>
      <c r="F936" s="4" t="s">
        <v>82</v>
      </c>
      <c r="G936" s="4" t="s">
        <v>83</v>
      </c>
      <c r="H936" s="4" t="s">
        <v>440</v>
      </c>
      <c r="I936" s="7"/>
      <c r="J936" s="8">
        <v>108</v>
      </c>
      <c r="K936" s="8">
        <v>16</v>
      </c>
      <c r="L936" s="8">
        <v>18</v>
      </c>
      <c r="M936" s="7"/>
      <c r="N936" s="7"/>
      <c r="O936" s="7"/>
      <c r="P936" s="7"/>
      <c r="Q936" s="7"/>
      <c r="R936" s="7"/>
      <c r="S936" s="7"/>
      <c r="T936" s="7"/>
      <c r="U936" s="139">
        <f t="shared" si="70"/>
        <v>142</v>
      </c>
      <c r="W936" s="127" t="str">
        <f t="shared" si="71"/>
        <v>420201505921</v>
      </c>
      <c r="X936" s="132">
        <f>VLOOKUP(W936,Factors!$F$4:$H$6200,3,FALSE)</f>
        <v>0.10960000000000003</v>
      </c>
      <c r="Y936" s="127" t="str">
        <f>VLOOKUP(W936,Factors!$F$4:$H$6200,2,FALSE)</f>
        <v>3-factor</v>
      </c>
      <c r="Z936" s="129">
        <f t="shared" si="72"/>
        <v>15.563200000000004</v>
      </c>
      <c r="AA936" s="129">
        <f t="shared" si="73"/>
        <v>126.43679999999999</v>
      </c>
      <c r="AB936" s="129">
        <f t="shared" si="74"/>
        <v>142</v>
      </c>
    </row>
    <row r="937" spans="1:62" ht="15.75" thickBot="1" x14ac:dyDescent="0.3">
      <c r="A937" s="141" t="s">
        <v>943</v>
      </c>
      <c r="B937" s="4" t="s">
        <v>1109</v>
      </c>
      <c r="C937" s="4" t="s">
        <v>1110</v>
      </c>
      <c r="D937" s="4" t="s">
        <v>944</v>
      </c>
      <c r="E937" s="4" t="s">
        <v>945</v>
      </c>
      <c r="F937" s="4" t="s">
        <v>152</v>
      </c>
      <c r="G937" s="4" t="s">
        <v>153</v>
      </c>
      <c r="H937" s="4" t="s">
        <v>440</v>
      </c>
      <c r="I937" s="10">
        <v>9000</v>
      </c>
      <c r="J937" s="10">
        <v>-30</v>
      </c>
      <c r="K937" s="11"/>
      <c r="L937" s="11"/>
      <c r="M937" s="11"/>
      <c r="N937" s="10">
        <v>5000</v>
      </c>
      <c r="O937" s="10">
        <v>-5000</v>
      </c>
      <c r="P937" s="11"/>
      <c r="Q937" s="11"/>
      <c r="R937" s="11"/>
      <c r="S937" s="11"/>
      <c r="T937" s="10">
        <v>25000</v>
      </c>
      <c r="U937" s="139">
        <f t="shared" si="70"/>
        <v>33970</v>
      </c>
      <c r="W937" s="127" t="str">
        <f t="shared" si="71"/>
        <v>420201505921</v>
      </c>
      <c r="X937" s="132">
        <f>VLOOKUP(W937,Factors!$F$4:$H$6200,3,FALSE)</f>
        <v>0.10960000000000003</v>
      </c>
      <c r="Y937" s="127" t="str">
        <f>VLOOKUP(W937,Factors!$F$4:$H$6200,2,FALSE)</f>
        <v>3-factor</v>
      </c>
      <c r="Z937" s="129">
        <f t="shared" si="72"/>
        <v>3723.112000000001</v>
      </c>
      <c r="AA937" s="129">
        <f t="shared" si="73"/>
        <v>30246.887999999999</v>
      </c>
      <c r="AB937" s="129">
        <f t="shared" si="74"/>
        <v>33970</v>
      </c>
    </row>
    <row r="938" spans="1:62" ht="15.75" thickBot="1" x14ac:dyDescent="0.3">
      <c r="A938" s="141" t="s">
        <v>943</v>
      </c>
      <c r="B938" s="4" t="s">
        <v>1109</v>
      </c>
      <c r="C938" s="4" t="s">
        <v>1110</v>
      </c>
      <c r="D938" s="4" t="s">
        <v>944</v>
      </c>
      <c r="E938" s="4" t="s">
        <v>945</v>
      </c>
      <c r="F938" s="4" t="s">
        <v>312</v>
      </c>
      <c r="G938" s="4" t="s">
        <v>313</v>
      </c>
      <c r="H938" s="4" t="s">
        <v>440</v>
      </c>
      <c r="I938" s="8">
        <v>2980.27</v>
      </c>
      <c r="J938" s="8">
        <v>2980.27</v>
      </c>
      <c r="K938" s="8">
        <v>2980.31</v>
      </c>
      <c r="L938" s="8">
        <v>3432.4</v>
      </c>
      <c r="M938" s="8">
        <v>3432.4</v>
      </c>
      <c r="N938" s="8">
        <v>26569.27</v>
      </c>
      <c r="O938" s="8">
        <v>3432.4</v>
      </c>
      <c r="P938" s="8">
        <v>3432.4</v>
      </c>
      <c r="Q938" s="8">
        <v>3432.4</v>
      </c>
      <c r="R938" s="8">
        <v>3432.4</v>
      </c>
      <c r="S938" s="8">
        <v>3432.4</v>
      </c>
      <c r="T938" s="8">
        <v>3432.4</v>
      </c>
      <c r="U938" s="139">
        <f t="shared" si="70"/>
        <v>62969.320000000007</v>
      </c>
      <c r="W938" s="127" t="str">
        <f t="shared" si="71"/>
        <v>420201505921</v>
      </c>
      <c r="X938" s="132">
        <f>VLOOKUP(W938,Factors!$F$4:$H$6200,3,FALSE)</f>
        <v>0.10960000000000003</v>
      </c>
      <c r="Y938" s="127" t="str">
        <f>VLOOKUP(W938,Factors!$F$4:$H$6200,2,FALSE)</f>
        <v>3-factor</v>
      </c>
      <c r="Z938" s="129">
        <f t="shared" si="72"/>
        <v>6901.4374720000023</v>
      </c>
      <c r="AA938" s="129">
        <f t="shared" si="73"/>
        <v>56067.882528000002</v>
      </c>
      <c r="AB938" s="129">
        <f t="shared" si="74"/>
        <v>62969.320000000007</v>
      </c>
    </row>
    <row r="939" spans="1:62" ht="15.75" thickBot="1" x14ac:dyDescent="0.3">
      <c r="A939" s="141" t="s">
        <v>943</v>
      </c>
      <c r="B939" s="4" t="s">
        <v>1109</v>
      </c>
      <c r="C939" s="4" t="s">
        <v>1110</v>
      </c>
      <c r="D939" s="4" t="s">
        <v>944</v>
      </c>
      <c r="E939" s="4" t="s">
        <v>945</v>
      </c>
      <c r="F939" s="4" t="s">
        <v>84</v>
      </c>
      <c r="G939" s="4" t="s">
        <v>85</v>
      </c>
      <c r="H939" s="4" t="s">
        <v>440</v>
      </c>
      <c r="I939" s="11"/>
      <c r="J939" s="10">
        <v>170.8</v>
      </c>
      <c r="K939" s="11"/>
      <c r="L939" s="10">
        <v>80.819999999999993</v>
      </c>
      <c r="M939" s="11"/>
      <c r="N939" s="11"/>
      <c r="O939" s="11"/>
      <c r="P939" s="11"/>
      <c r="Q939" s="11"/>
      <c r="R939" s="11"/>
      <c r="S939" s="11"/>
      <c r="T939" s="11"/>
      <c r="U939" s="139">
        <f t="shared" si="70"/>
        <v>251.62</v>
      </c>
      <c r="W939" s="127" t="str">
        <f t="shared" si="71"/>
        <v>420201505921</v>
      </c>
      <c r="X939" s="132">
        <f>VLOOKUP(W939,Factors!$F$4:$H$6200,3,FALSE)</f>
        <v>0.10960000000000003</v>
      </c>
      <c r="Y939" s="127" t="str">
        <f>VLOOKUP(W939,Factors!$F$4:$H$6200,2,FALSE)</f>
        <v>3-factor</v>
      </c>
      <c r="Z939" s="129">
        <f t="shared" si="72"/>
        <v>27.577552000000008</v>
      </c>
      <c r="AA939" s="129">
        <f t="shared" si="73"/>
        <v>224.04244800000001</v>
      </c>
      <c r="AB939" s="129">
        <f t="shared" si="74"/>
        <v>251.62</v>
      </c>
    </row>
    <row r="940" spans="1:62" ht="15.75" thickBot="1" x14ac:dyDescent="0.3">
      <c r="A940" s="141" t="s">
        <v>943</v>
      </c>
      <c r="B940" s="4" t="s">
        <v>1109</v>
      </c>
      <c r="C940" s="4" t="s">
        <v>1110</v>
      </c>
      <c r="D940" s="4" t="s">
        <v>944</v>
      </c>
      <c r="E940" s="4" t="s">
        <v>945</v>
      </c>
      <c r="F940" s="4" t="s">
        <v>164</v>
      </c>
      <c r="G940" s="4" t="s">
        <v>165</v>
      </c>
      <c r="H940" s="4" t="s">
        <v>440</v>
      </c>
      <c r="I940" s="7"/>
      <c r="J940" s="8">
        <v>1323.46</v>
      </c>
      <c r="K940" s="7"/>
      <c r="L940" s="7"/>
      <c r="M940" s="8">
        <v>610.41999999999996</v>
      </c>
      <c r="N940" s="7"/>
      <c r="O940" s="7"/>
      <c r="P940" s="7"/>
      <c r="Q940" s="7"/>
      <c r="R940" s="7"/>
      <c r="S940" s="7"/>
      <c r="T940" s="7"/>
      <c r="U940" s="139">
        <f t="shared" si="70"/>
        <v>1933.88</v>
      </c>
      <c r="W940" s="127" t="str">
        <f t="shared" si="71"/>
        <v>420201505921</v>
      </c>
      <c r="X940" s="132">
        <f>VLOOKUP(W940,Factors!$F$4:$H$6200,3,FALSE)</f>
        <v>0.10960000000000003</v>
      </c>
      <c r="Y940" s="127" t="str">
        <f>VLOOKUP(W940,Factors!$F$4:$H$6200,2,FALSE)</f>
        <v>3-factor</v>
      </c>
      <c r="Z940" s="129">
        <f t="shared" si="72"/>
        <v>211.95324800000006</v>
      </c>
      <c r="AA940" s="129">
        <f t="shared" si="73"/>
        <v>1721.9267520000001</v>
      </c>
      <c r="AB940" s="129">
        <f t="shared" si="74"/>
        <v>1933.88</v>
      </c>
    </row>
    <row r="941" spans="1:62" ht="15.75" thickBot="1" x14ac:dyDescent="0.3">
      <c r="A941" s="141" t="s">
        <v>943</v>
      </c>
      <c r="B941" s="4" t="s">
        <v>1109</v>
      </c>
      <c r="C941" s="4" t="s">
        <v>1110</v>
      </c>
      <c r="D941" s="4" t="s">
        <v>944</v>
      </c>
      <c r="E941" s="4" t="s">
        <v>945</v>
      </c>
      <c r="F941" s="4" t="s">
        <v>166</v>
      </c>
      <c r="G941" s="4" t="s">
        <v>167</v>
      </c>
      <c r="H941" s="4" t="s">
        <v>440</v>
      </c>
      <c r="I941" s="11"/>
      <c r="J941" s="11"/>
      <c r="K941" s="11"/>
      <c r="L941" s="10">
        <v>134.9</v>
      </c>
      <c r="M941" s="11"/>
      <c r="N941" s="11"/>
      <c r="O941" s="11"/>
      <c r="P941" s="11"/>
      <c r="Q941" s="11"/>
      <c r="R941" s="11"/>
      <c r="S941" s="11"/>
      <c r="T941" s="11"/>
      <c r="U941" s="139">
        <f t="shared" si="70"/>
        <v>134.9</v>
      </c>
      <c r="W941" s="127" t="str">
        <f t="shared" si="71"/>
        <v>420201505921</v>
      </c>
      <c r="X941" s="132">
        <f>VLOOKUP(W941,Factors!$F$4:$H$6200,3,FALSE)</f>
        <v>0.10960000000000003</v>
      </c>
      <c r="Y941" s="127" t="str">
        <f>VLOOKUP(W941,Factors!$F$4:$H$6200,2,FALSE)</f>
        <v>3-factor</v>
      </c>
      <c r="Z941" s="129">
        <f t="shared" si="72"/>
        <v>14.785040000000004</v>
      </c>
      <c r="AA941" s="129">
        <f t="shared" si="73"/>
        <v>120.11496</v>
      </c>
      <c r="AB941" s="129">
        <f t="shared" si="74"/>
        <v>134.9</v>
      </c>
    </row>
    <row r="942" spans="1:62" ht="15.75" thickBot="1" x14ac:dyDescent="0.3">
      <c r="A942" s="141" t="s">
        <v>943</v>
      </c>
      <c r="B942" s="4" t="s">
        <v>1109</v>
      </c>
      <c r="C942" s="4" t="s">
        <v>1110</v>
      </c>
      <c r="D942" s="4" t="s">
        <v>944</v>
      </c>
      <c r="E942" s="4" t="s">
        <v>945</v>
      </c>
      <c r="F942" s="4" t="s">
        <v>192</v>
      </c>
      <c r="G942" s="4" t="s">
        <v>193</v>
      </c>
      <c r="H942" s="4" t="s">
        <v>440</v>
      </c>
      <c r="I942" s="8">
        <v>-1590.4</v>
      </c>
      <c r="J942" s="8">
        <v>-3215.8</v>
      </c>
      <c r="K942" s="8">
        <v>-2674</v>
      </c>
      <c r="L942" s="8">
        <v>-1590.96</v>
      </c>
      <c r="M942" s="8">
        <v>-3893.88</v>
      </c>
      <c r="N942" s="8">
        <v>-4806.04</v>
      </c>
      <c r="O942" s="8">
        <v>-6194.44</v>
      </c>
      <c r="P942" s="8">
        <v>-7305.16</v>
      </c>
      <c r="Q942" s="8">
        <v>-6155.98</v>
      </c>
      <c r="R942" s="8">
        <v>-989.7</v>
      </c>
      <c r="S942" s="8">
        <v>-14234.78</v>
      </c>
      <c r="T942" s="8">
        <v>-5553.6</v>
      </c>
      <c r="U942" s="139">
        <f t="shared" si="70"/>
        <v>-58204.74</v>
      </c>
      <c r="W942" s="127" t="str">
        <f t="shared" si="71"/>
        <v>420201505921</v>
      </c>
      <c r="X942" s="132">
        <f>VLOOKUP(W942,Factors!$F$4:$H$6200,3,FALSE)</f>
        <v>0.10960000000000003</v>
      </c>
      <c r="Y942" s="127" t="str">
        <f>VLOOKUP(W942,Factors!$F$4:$H$6200,2,FALSE)</f>
        <v>3-factor</v>
      </c>
      <c r="Z942" s="129">
        <f t="shared" si="72"/>
        <v>-6379.2395040000019</v>
      </c>
      <c r="AA942" s="129">
        <f t="shared" si="73"/>
        <v>-51825.500495999993</v>
      </c>
      <c r="AB942" s="129">
        <f t="shared" si="74"/>
        <v>-58204.74</v>
      </c>
    </row>
    <row r="943" spans="1:62" ht="15.75" thickBot="1" x14ac:dyDescent="0.3">
      <c r="A943" s="141" t="s">
        <v>943</v>
      </c>
      <c r="B943" s="4" t="s">
        <v>1109</v>
      </c>
      <c r="C943" s="4" t="s">
        <v>1110</v>
      </c>
      <c r="D943" s="4" t="s">
        <v>1103</v>
      </c>
      <c r="E943" s="4" t="s">
        <v>1104</v>
      </c>
      <c r="F943" s="4" t="s">
        <v>152</v>
      </c>
      <c r="G943" s="4" t="s">
        <v>153</v>
      </c>
      <c r="H943" s="4" t="s">
        <v>1102</v>
      </c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0">
        <v>900</v>
      </c>
      <c r="U943" s="139">
        <f t="shared" si="70"/>
        <v>900</v>
      </c>
      <c r="W943" s="127" t="str">
        <f t="shared" si="71"/>
        <v>420202553921</v>
      </c>
      <c r="X943" s="132">
        <f>VLOOKUP(W943,Factors!$F$4:$H$6200,3,FALSE)</f>
        <v>0.10960000000000003</v>
      </c>
      <c r="Y943" s="127" t="str">
        <f>VLOOKUP(W943,Factors!$F$4:$H$6200,2,FALSE)</f>
        <v>3-Factor</v>
      </c>
      <c r="Z943" s="129">
        <f t="shared" si="72"/>
        <v>98.640000000000029</v>
      </c>
      <c r="AA943" s="129">
        <f t="shared" si="73"/>
        <v>801.36</v>
      </c>
      <c r="AB943" s="129">
        <f t="shared" si="74"/>
        <v>900</v>
      </c>
    </row>
    <row r="944" spans="1:62" ht="15.75" thickBot="1" x14ac:dyDescent="0.3">
      <c r="A944" s="141" t="s">
        <v>943</v>
      </c>
      <c r="B944" s="4" t="s">
        <v>731</v>
      </c>
      <c r="C944" s="4" t="s">
        <v>732</v>
      </c>
      <c r="D944" s="4" t="s">
        <v>944</v>
      </c>
      <c r="E944" s="4" t="s">
        <v>945</v>
      </c>
      <c r="F944" s="4" t="s">
        <v>112</v>
      </c>
      <c r="G944" s="4" t="s">
        <v>113</v>
      </c>
      <c r="H944" s="4" t="s">
        <v>440</v>
      </c>
      <c r="I944" s="10">
        <v>2854.64</v>
      </c>
      <c r="J944" s="10">
        <v>2854.64</v>
      </c>
      <c r="K944" s="10">
        <v>2854.64</v>
      </c>
      <c r="L944" s="10">
        <v>2854.64</v>
      </c>
      <c r="M944" s="10">
        <v>2854.65</v>
      </c>
      <c r="N944" s="10">
        <v>2957</v>
      </c>
      <c r="O944" s="10">
        <v>2957</v>
      </c>
      <c r="P944" s="10">
        <v>2957</v>
      </c>
      <c r="Q944" s="10">
        <v>2957</v>
      </c>
      <c r="R944" s="10">
        <v>2957.02</v>
      </c>
      <c r="S944" s="10">
        <v>2957.01</v>
      </c>
      <c r="T944" s="10">
        <v>2956.99</v>
      </c>
      <c r="U944" s="139">
        <f t="shared" si="70"/>
        <v>34972.229999999996</v>
      </c>
      <c r="W944" s="127" t="str">
        <f t="shared" si="71"/>
        <v>420301505921</v>
      </c>
      <c r="X944" s="132">
        <f>VLOOKUP(W944,Factors!$F$4:$H$6200,3,FALSE)</f>
        <v>0.10960000000000003</v>
      </c>
      <c r="Y944" s="127" t="str">
        <f>VLOOKUP(W944,Factors!$F$4:$H$6200,2,FALSE)</f>
        <v>3-factor</v>
      </c>
      <c r="Z944" s="129">
        <f t="shared" si="72"/>
        <v>3832.9564080000005</v>
      </c>
      <c r="AA944" s="129">
        <f t="shared" si="73"/>
        <v>31139.273591999994</v>
      </c>
      <c r="AB944" s="129">
        <f t="shared" si="74"/>
        <v>34972.229999999996</v>
      </c>
    </row>
    <row r="945" spans="1:28" ht="15.75" thickBot="1" x14ac:dyDescent="0.3">
      <c r="A945" s="141" t="s">
        <v>943</v>
      </c>
      <c r="B945" s="4" t="s">
        <v>731</v>
      </c>
      <c r="C945" s="4" t="s">
        <v>732</v>
      </c>
      <c r="D945" s="4" t="s">
        <v>944</v>
      </c>
      <c r="E945" s="4" t="s">
        <v>945</v>
      </c>
      <c r="F945" s="4" t="s">
        <v>128</v>
      </c>
      <c r="G945" s="4" t="s">
        <v>129</v>
      </c>
      <c r="H945" s="4" t="s">
        <v>440</v>
      </c>
      <c r="I945" s="10">
        <v>40</v>
      </c>
      <c r="J945" s="10">
        <v>1145</v>
      </c>
      <c r="K945" s="11"/>
      <c r="L945" s="10">
        <v>375</v>
      </c>
      <c r="M945" s="11"/>
      <c r="N945" s="10">
        <v>1725</v>
      </c>
      <c r="O945" s="11"/>
      <c r="P945" s="11"/>
      <c r="Q945" s="10">
        <v>49</v>
      </c>
      <c r="R945" s="11"/>
      <c r="S945" s="10">
        <v>225</v>
      </c>
      <c r="T945" s="11"/>
      <c r="U945" s="139">
        <f t="shared" si="70"/>
        <v>3559</v>
      </c>
      <c r="W945" s="127" t="str">
        <f t="shared" si="71"/>
        <v>420301505921</v>
      </c>
      <c r="X945" s="132">
        <f>VLOOKUP(W945,Factors!$F$4:$H$6200,3,FALSE)</f>
        <v>0.10960000000000003</v>
      </c>
      <c r="Y945" s="127" t="str">
        <f>VLOOKUP(W945,Factors!$F$4:$H$6200,2,FALSE)</f>
        <v>3-factor</v>
      </c>
      <c r="Z945" s="129">
        <f t="shared" si="72"/>
        <v>390.0664000000001</v>
      </c>
      <c r="AA945" s="129">
        <f t="shared" si="73"/>
        <v>3168.9335999999998</v>
      </c>
      <c r="AB945" s="129">
        <f t="shared" si="74"/>
        <v>3559</v>
      </c>
    </row>
    <row r="946" spans="1:28" ht="15.75" thickBot="1" x14ac:dyDescent="0.3">
      <c r="A946" s="141" t="s">
        <v>943</v>
      </c>
      <c r="B946" s="4" t="s">
        <v>731</v>
      </c>
      <c r="C946" s="4" t="s">
        <v>732</v>
      </c>
      <c r="D946" s="4" t="s">
        <v>944</v>
      </c>
      <c r="E946" s="4" t="s">
        <v>945</v>
      </c>
      <c r="F946" s="4" t="s">
        <v>134</v>
      </c>
      <c r="G946" s="4" t="s">
        <v>135</v>
      </c>
      <c r="H946" s="4" t="s">
        <v>440</v>
      </c>
      <c r="I946" s="7"/>
      <c r="J946" s="8">
        <v>495</v>
      </c>
      <c r="K946" s="7"/>
      <c r="L946" s="8">
        <v>750</v>
      </c>
      <c r="M946" s="7"/>
      <c r="N946" s="7"/>
      <c r="O946" s="7"/>
      <c r="P946" s="7"/>
      <c r="Q946" s="7"/>
      <c r="R946" s="7"/>
      <c r="S946" s="7"/>
      <c r="T946" s="7"/>
      <c r="U946" s="139">
        <f t="shared" si="70"/>
        <v>1245</v>
      </c>
      <c r="W946" s="127" t="str">
        <f t="shared" si="71"/>
        <v>420301505921</v>
      </c>
      <c r="X946" s="132">
        <f>VLOOKUP(W946,Factors!$F$4:$H$6200,3,FALSE)</f>
        <v>0.10960000000000003</v>
      </c>
      <c r="Y946" s="127" t="str">
        <f>VLOOKUP(W946,Factors!$F$4:$H$6200,2,FALSE)</f>
        <v>3-factor</v>
      </c>
      <c r="Z946" s="129">
        <f t="shared" si="72"/>
        <v>136.45200000000003</v>
      </c>
      <c r="AA946" s="129">
        <f t="shared" si="73"/>
        <v>1108.548</v>
      </c>
      <c r="AB946" s="129">
        <f t="shared" si="74"/>
        <v>1245</v>
      </c>
    </row>
    <row r="947" spans="1:28" ht="15.75" thickBot="1" x14ac:dyDescent="0.3">
      <c r="A947" s="141" t="s">
        <v>943</v>
      </c>
      <c r="B947" s="4" t="s">
        <v>731</v>
      </c>
      <c r="C947" s="4" t="s">
        <v>732</v>
      </c>
      <c r="D947" s="4" t="s">
        <v>944</v>
      </c>
      <c r="E947" s="4" t="s">
        <v>945</v>
      </c>
      <c r="F947" s="4" t="s">
        <v>254</v>
      </c>
      <c r="G947" s="4" t="s">
        <v>255</v>
      </c>
      <c r="H947" s="4" t="s">
        <v>440</v>
      </c>
      <c r="I947" s="10">
        <v>28.98</v>
      </c>
      <c r="J947" s="10">
        <v>22</v>
      </c>
      <c r="K947" s="11"/>
      <c r="L947" s="10">
        <v>16.45</v>
      </c>
      <c r="M947" s="10">
        <v>13.98</v>
      </c>
      <c r="N947" s="10">
        <v>23.98</v>
      </c>
      <c r="O947" s="11"/>
      <c r="P947" s="11"/>
      <c r="Q947" s="11"/>
      <c r="R947" s="11"/>
      <c r="S947" s="11"/>
      <c r="T947" s="11"/>
      <c r="U947" s="139">
        <f t="shared" si="70"/>
        <v>105.39000000000001</v>
      </c>
      <c r="W947" s="127" t="str">
        <f t="shared" si="71"/>
        <v>420301505921</v>
      </c>
      <c r="X947" s="132">
        <f>VLOOKUP(W947,Factors!$F$4:$H$6200,3,FALSE)</f>
        <v>0.10960000000000003</v>
      </c>
      <c r="Y947" s="127" t="str">
        <f>VLOOKUP(W947,Factors!$F$4:$H$6200,2,FALSE)</f>
        <v>3-factor</v>
      </c>
      <c r="Z947" s="129">
        <f t="shared" si="72"/>
        <v>11.550744000000005</v>
      </c>
      <c r="AA947" s="129">
        <f t="shared" si="73"/>
        <v>93.839256000000006</v>
      </c>
      <c r="AB947" s="129">
        <f t="shared" si="74"/>
        <v>105.39000000000001</v>
      </c>
    </row>
    <row r="948" spans="1:28" ht="15.75" thickBot="1" x14ac:dyDescent="0.3">
      <c r="A948" s="141" t="s">
        <v>943</v>
      </c>
      <c r="B948" s="4" t="s">
        <v>731</v>
      </c>
      <c r="C948" s="4" t="s">
        <v>732</v>
      </c>
      <c r="D948" s="4" t="s">
        <v>944</v>
      </c>
      <c r="E948" s="4" t="s">
        <v>945</v>
      </c>
      <c r="F948" s="4" t="s">
        <v>98</v>
      </c>
      <c r="G948" s="4" t="s">
        <v>99</v>
      </c>
      <c r="H948" s="4" t="s">
        <v>440</v>
      </c>
      <c r="I948" s="7"/>
      <c r="J948" s="7"/>
      <c r="K948" s="7"/>
      <c r="L948" s="7"/>
      <c r="M948" s="8">
        <v>76.650000000000006</v>
      </c>
      <c r="N948" s="7"/>
      <c r="O948" s="7"/>
      <c r="P948" s="8">
        <v>-770</v>
      </c>
      <c r="Q948" s="7"/>
      <c r="R948" s="7"/>
      <c r="S948" s="7"/>
      <c r="T948" s="7"/>
      <c r="U948" s="139">
        <f t="shared" si="70"/>
        <v>-693.35</v>
      </c>
      <c r="W948" s="127" t="str">
        <f t="shared" si="71"/>
        <v>420301505921</v>
      </c>
      <c r="X948" s="132">
        <f>VLOOKUP(W948,Factors!$F$4:$H$6200,3,FALSE)</f>
        <v>0.10960000000000003</v>
      </c>
      <c r="Y948" s="127" t="str">
        <f>VLOOKUP(W948,Factors!$F$4:$H$6200,2,FALSE)</f>
        <v>3-factor</v>
      </c>
      <c r="Z948" s="129">
        <f t="shared" si="72"/>
        <v>-75.991160000000022</v>
      </c>
      <c r="AA948" s="129">
        <f t="shared" si="73"/>
        <v>-617.35883999999999</v>
      </c>
      <c r="AB948" s="129">
        <f t="shared" si="74"/>
        <v>-693.35</v>
      </c>
    </row>
    <row r="949" spans="1:28" ht="15.75" thickBot="1" x14ac:dyDescent="0.3">
      <c r="A949" s="141" t="s">
        <v>943</v>
      </c>
      <c r="B949" s="4" t="s">
        <v>731</v>
      </c>
      <c r="C949" s="4" t="s">
        <v>732</v>
      </c>
      <c r="D949" s="4" t="s">
        <v>944</v>
      </c>
      <c r="E949" s="4" t="s">
        <v>945</v>
      </c>
      <c r="F949" s="4" t="s">
        <v>721</v>
      </c>
      <c r="G949" s="4" t="s">
        <v>722</v>
      </c>
      <c r="H949" s="4" t="s">
        <v>440</v>
      </c>
      <c r="I949" s="10">
        <v>92102</v>
      </c>
      <c r="J949" s="10">
        <v>-68062.080000000002</v>
      </c>
      <c r="K949" s="10">
        <v>51442.86</v>
      </c>
      <c r="L949" s="10">
        <v>310156.58</v>
      </c>
      <c r="M949" s="10">
        <v>328189.37</v>
      </c>
      <c r="N949" s="10">
        <v>329899.24</v>
      </c>
      <c r="O949" s="10">
        <v>297885.58</v>
      </c>
      <c r="P949" s="10">
        <v>258831.41</v>
      </c>
      <c r="Q949" s="10">
        <v>247211.19</v>
      </c>
      <c r="R949" s="10">
        <v>64565.56</v>
      </c>
      <c r="S949" s="10">
        <v>62370.29</v>
      </c>
      <c r="T949" s="10">
        <v>61572.24</v>
      </c>
      <c r="U949" s="139">
        <f t="shared" si="70"/>
        <v>2036164.24</v>
      </c>
      <c r="W949" s="127" t="str">
        <f t="shared" si="71"/>
        <v>420301505921</v>
      </c>
      <c r="X949" s="132">
        <f>VLOOKUP(W949,Factors!$F$4:$H$6200,3,FALSE)</f>
        <v>0.10960000000000003</v>
      </c>
      <c r="Y949" s="127" t="str">
        <f>VLOOKUP(W949,Factors!$F$4:$H$6200,2,FALSE)</f>
        <v>3-factor</v>
      </c>
      <c r="Z949" s="129">
        <f t="shared" si="72"/>
        <v>223163.60070400007</v>
      </c>
      <c r="AA949" s="129">
        <f t="shared" si="73"/>
        <v>1813000.6392959999</v>
      </c>
      <c r="AB949" s="129">
        <f t="shared" si="74"/>
        <v>2036164.24</v>
      </c>
    </row>
    <row r="950" spans="1:28" ht="15.75" thickBot="1" x14ac:dyDescent="0.3">
      <c r="A950" s="141" t="s">
        <v>943</v>
      </c>
      <c r="B950" s="4" t="s">
        <v>731</v>
      </c>
      <c r="C950" s="4" t="s">
        <v>732</v>
      </c>
      <c r="D950" s="4" t="s">
        <v>944</v>
      </c>
      <c r="E950" s="4" t="s">
        <v>945</v>
      </c>
      <c r="F950" s="4" t="s">
        <v>146</v>
      </c>
      <c r="G950" s="4" t="s">
        <v>147</v>
      </c>
      <c r="H950" s="4" t="s">
        <v>440</v>
      </c>
      <c r="I950" s="7"/>
      <c r="J950" s="7"/>
      <c r="K950" s="7"/>
      <c r="L950" s="7"/>
      <c r="M950" s="7"/>
      <c r="N950" s="8">
        <v>39.24</v>
      </c>
      <c r="O950" s="8">
        <v>20.260000000000002</v>
      </c>
      <c r="P950" s="7"/>
      <c r="Q950" s="7"/>
      <c r="R950" s="7"/>
      <c r="S950" s="7"/>
      <c r="T950" s="7"/>
      <c r="U950" s="139">
        <f t="shared" si="70"/>
        <v>59.5</v>
      </c>
      <c r="W950" s="127" t="str">
        <f t="shared" si="71"/>
        <v>420301505921</v>
      </c>
      <c r="X950" s="132">
        <f>VLOOKUP(W950,Factors!$F$4:$H$6200,3,FALSE)</f>
        <v>0.10960000000000003</v>
      </c>
      <c r="Y950" s="127" t="str">
        <f>VLOOKUP(W950,Factors!$F$4:$H$6200,2,FALSE)</f>
        <v>3-factor</v>
      </c>
      <c r="Z950" s="129">
        <f t="shared" si="72"/>
        <v>6.5212000000000021</v>
      </c>
      <c r="AA950" s="129">
        <f t="shared" si="73"/>
        <v>52.9788</v>
      </c>
      <c r="AB950" s="129">
        <f t="shared" si="74"/>
        <v>59.5</v>
      </c>
    </row>
    <row r="951" spans="1:28" ht="15.75" thickBot="1" x14ac:dyDescent="0.3">
      <c r="A951" s="141" t="s">
        <v>943</v>
      </c>
      <c r="B951" s="4" t="s">
        <v>731</v>
      </c>
      <c r="C951" s="4" t="s">
        <v>732</v>
      </c>
      <c r="D951" s="4" t="s">
        <v>944</v>
      </c>
      <c r="E951" s="4" t="s">
        <v>945</v>
      </c>
      <c r="F951" s="4" t="s">
        <v>102</v>
      </c>
      <c r="G951" s="4" t="s">
        <v>103</v>
      </c>
      <c r="H951" s="4" t="s">
        <v>440</v>
      </c>
      <c r="I951" s="10">
        <v>126.42</v>
      </c>
      <c r="J951" s="10">
        <v>39.299999999999997</v>
      </c>
      <c r="K951" s="10">
        <v>64</v>
      </c>
      <c r="L951" s="10">
        <v>11.09</v>
      </c>
      <c r="M951" s="10">
        <v>29.96</v>
      </c>
      <c r="N951" s="11"/>
      <c r="O951" s="11"/>
      <c r="P951" s="10">
        <v>29.2</v>
      </c>
      <c r="Q951" s="11"/>
      <c r="R951" s="11"/>
      <c r="S951" s="11"/>
      <c r="T951" s="11"/>
      <c r="U951" s="139">
        <f t="shared" si="70"/>
        <v>299.96999999999997</v>
      </c>
      <c r="W951" s="127" t="str">
        <f t="shared" si="71"/>
        <v>420301505921</v>
      </c>
      <c r="X951" s="132">
        <f>VLOOKUP(W951,Factors!$F$4:$H$6200,3,FALSE)</f>
        <v>0.10960000000000003</v>
      </c>
      <c r="Y951" s="127" t="str">
        <f>VLOOKUP(W951,Factors!$F$4:$H$6200,2,FALSE)</f>
        <v>3-factor</v>
      </c>
      <c r="Z951" s="129">
        <f t="shared" si="72"/>
        <v>32.876712000000005</v>
      </c>
      <c r="AA951" s="129">
        <f t="shared" si="73"/>
        <v>267.09328799999997</v>
      </c>
      <c r="AB951" s="129">
        <f t="shared" si="74"/>
        <v>299.96999999999997</v>
      </c>
    </row>
    <row r="952" spans="1:28" ht="15.75" thickBot="1" x14ac:dyDescent="0.3">
      <c r="A952" s="141" t="s">
        <v>943</v>
      </c>
      <c r="B952" s="4" t="s">
        <v>731</v>
      </c>
      <c r="C952" s="4" t="s">
        <v>732</v>
      </c>
      <c r="D952" s="4" t="s">
        <v>944</v>
      </c>
      <c r="E952" s="4" t="s">
        <v>945</v>
      </c>
      <c r="F952" s="4" t="s">
        <v>116</v>
      </c>
      <c r="G952" s="4" t="s">
        <v>117</v>
      </c>
      <c r="H952" s="4" t="s">
        <v>440</v>
      </c>
      <c r="I952" s="7"/>
      <c r="J952" s="7"/>
      <c r="K952" s="7"/>
      <c r="L952" s="7"/>
      <c r="M952" s="8">
        <v>9.66</v>
      </c>
      <c r="N952" s="8">
        <v>10.5</v>
      </c>
      <c r="O952" s="7"/>
      <c r="P952" s="7"/>
      <c r="Q952" s="7"/>
      <c r="R952" s="7"/>
      <c r="S952" s="7"/>
      <c r="T952" s="7"/>
      <c r="U952" s="139">
        <f t="shared" si="70"/>
        <v>20.16</v>
      </c>
      <c r="W952" s="127" t="str">
        <f t="shared" si="71"/>
        <v>420301505921</v>
      </c>
      <c r="X952" s="132">
        <f>VLOOKUP(W952,Factors!$F$4:$H$6200,3,FALSE)</f>
        <v>0.10960000000000003</v>
      </c>
      <c r="Y952" s="127" t="str">
        <f>VLOOKUP(W952,Factors!$F$4:$H$6200,2,FALSE)</f>
        <v>3-factor</v>
      </c>
      <c r="Z952" s="129">
        <f t="shared" si="72"/>
        <v>2.2095360000000008</v>
      </c>
      <c r="AA952" s="129">
        <f t="shared" si="73"/>
        <v>17.950464</v>
      </c>
      <c r="AB952" s="129">
        <f t="shared" si="74"/>
        <v>20.16</v>
      </c>
    </row>
    <row r="953" spans="1:28" ht="15.75" thickBot="1" x14ac:dyDescent="0.3">
      <c r="A953" s="141" t="s">
        <v>943</v>
      </c>
      <c r="B953" s="4" t="s">
        <v>731</v>
      </c>
      <c r="C953" s="4" t="s">
        <v>732</v>
      </c>
      <c r="D953" s="4" t="s">
        <v>944</v>
      </c>
      <c r="E953" s="4" t="s">
        <v>945</v>
      </c>
      <c r="F953" s="4" t="s">
        <v>152</v>
      </c>
      <c r="G953" s="4" t="s">
        <v>153</v>
      </c>
      <c r="H953" s="4" t="s">
        <v>440</v>
      </c>
      <c r="I953" s="10">
        <v>2188.75</v>
      </c>
      <c r="J953" s="10">
        <v>123500</v>
      </c>
      <c r="K953" s="10">
        <v>30988.75</v>
      </c>
      <c r="L953" s="10">
        <v>46500</v>
      </c>
      <c r="M953" s="10">
        <v>86700</v>
      </c>
      <c r="N953" s="10">
        <v>25800</v>
      </c>
      <c r="O953" s="10">
        <v>-75500</v>
      </c>
      <c r="P953" s="10">
        <v>124688.75</v>
      </c>
      <c r="Q953" s="10">
        <v>13700</v>
      </c>
      <c r="R953" s="10">
        <v>350</v>
      </c>
      <c r="S953" s="10">
        <v>14188.75</v>
      </c>
      <c r="T953" s="10">
        <v>110440</v>
      </c>
      <c r="U953" s="139">
        <f t="shared" si="70"/>
        <v>503545</v>
      </c>
      <c r="W953" s="127" t="str">
        <f t="shared" si="71"/>
        <v>420301505921</v>
      </c>
      <c r="X953" s="132">
        <f>VLOOKUP(W953,Factors!$F$4:$H$6200,3,FALSE)</f>
        <v>0.10960000000000003</v>
      </c>
      <c r="Y953" s="127" t="str">
        <f>VLOOKUP(W953,Factors!$F$4:$H$6200,2,FALSE)</f>
        <v>3-factor</v>
      </c>
      <c r="Z953" s="129">
        <f t="shared" si="72"/>
        <v>55188.532000000014</v>
      </c>
      <c r="AA953" s="129">
        <f t="shared" si="73"/>
        <v>448356.46799999999</v>
      </c>
      <c r="AB953" s="129">
        <f t="shared" si="74"/>
        <v>503545</v>
      </c>
    </row>
    <row r="954" spans="1:28" ht="15.75" thickBot="1" x14ac:dyDescent="0.3">
      <c r="A954" s="141" t="s">
        <v>943</v>
      </c>
      <c r="B954" s="4" t="s">
        <v>731</v>
      </c>
      <c r="C954" s="4" t="s">
        <v>732</v>
      </c>
      <c r="D954" s="4" t="s">
        <v>944</v>
      </c>
      <c r="E954" s="4" t="s">
        <v>945</v>
      </c>
      <c r="F954" s="4" t="s">
        <v>84</v>
      </c>
      <c r="G954" s="4" t="s">
        <v>85</v>
      </c>
      <c r="H954" s="4" t="s">
        <v>440</v>
      </c>
      <c r="I954" s="8">
        <v>87.05</v>
      </c>
      <c r="J954" s="8">
        <v>289.23</v>
      </c>
      <c r="K954" s="8">
        <v>384.08</v>
      </c>
      <c r="L954" s="8">
        <v>495.02</v>
      </c>
      <c r="M954" s="8">
        <v>201.78</v>
      </c>
      <c r="N954" s="8">
        <v>169.22</v>
      </c>
      <c r="O954" s="7"/>
      <c r="P954" s="7"/>
      <c r="Q954" s="7"/>
      <c r="R954" s="7"/>
      <c r="S954" s="7"/>
      <c r="T954" s="7"/>
      <c r="U954" s="139">
        <f t="shared" si="70"/>
        <v>1626.38</v>
      </c>
      <c r="W954" s="127" t="str">
        <f t="shared" si="71"/>
        <v>420301505921</v>
      </c>
      <c r="X954" s="132">
        <f>VLOOKUP(W954,Factors!$F$4:$H$6200,3,FALSE)</f>
        <v>0.10960000000000003</v>
      </c>
      <c r="Y954" s="127" t="str">
        <f>VLOOKUP(W954,Factors!$F$4:$H$6200,2,FALSE)</f>
        <v>3-factor</v>
      </c>
      <c r="Z954" s="129">
        <f t="shared" si="72"/>
        <v>178.25124800000006</v>
      </c>
      <c r="AA954" s="129">
        <f t="shared" si="73"/>
        <v>1448.1287520000001</v>
      </c>
      <c r="AB954" s="129">
        <f t="shared" si="74"/>
        <v>1626.38</v>
      </c>
    </row>
    <row r="955" spans="1:28" ht="15.75" thickBot="1" x14ac:dyDescent="0.3">
      <c r="A955" s="141" t="s">
        <v>943</v>
      </c>
      <c r="B955" s="4" t="s">
        <v>731</v>
      </c>
      <c r="C955" s="4" t="s">
        <v>732</v>
      </c>
      <c r="D955" s="4" t="s">
        <v>944</v>
      </c>
      <c r="E955" s="4" t="s">
        <v>945</v>
      </c>
      <c r="F955" s="4" t="s">
        <v>164</v>
      </c>
      <c r="G955" s="4" t="s">
        <v>165</v>
      </c>
      <c r="H955" s="4" t="s">
        <v>440</v>
      </c>
      <c r="I955" s="10">
        <v>956.65</v>
      </c>
      <c r="J955" s="10">
        <v>670.8</v>
      </c>
      <c r="K955" s="10">
        <v>911.2</v>
      </c>
      <c r="L955" s="10">
        <v>249.77</v>
      </c>
      <c r="M955" s="10">
        <v>980.52</v>
      </c>
      <c r="N955" s="11"/>
      <c r="O955" s="11"/>
      <c r="P955" s="11"/>
      <c r="Q955" s="11"/>
      <c r="R955" s="11"/>
      <c r="S955" s="11"/>
      <c r="T955" s="11"/>
      <c r="U955" s="139">
        <f t="shared" si="70"/>
        <v>3768.9399999999996</v>
      </c>
      <c r="W955" s="127" t="str">
        <f t="shared" si="71"/>
        <v>420301505921</v>
      </c>
      <c r="X955" s="132">
        <f>VLOOKUP(W955,Factors!$F$4:$H$6200,3,FALSE)</f>
        <v>0.10960000000000003</v>
      </c>
      <c r="Y955" s="127" t="str">
        <f>VLOOKUP(W955,Factors!$F$4:$H$6200,2,FALSE)</f>
        <v>3-factor</v>
      </c>
      <c r="Z955" s="129">
        <f t="shared" si="72"/>
        <v>413.07582400000007</v>
      </c>
      <c r="AA955" s="129">
        <f t="shared" si="73"/>
        <v>3355.8641759999996</v>
      </c>
      <c r="AB955" s="129">
        <f t="shared" si="74"/>
        <v>3768.9399999999996</v>
      </c>
    </row>
    <row r="956" spans="1:28" ht="15.75" thickBot="1" x14ac:dyDescent="0.3">
      <c r="A956" s="141" t="s">
        <v>943</v>
      </c>
      <c r="B956" s="4" t="s">
        <v>731</v>
      </c>
      <c r="C956" s="4" t="s">
        <v>732</v>
      </c>
      <c r="D956" s="4" t="s">
        <v>944</v>
      </c>
      <c r="E956" s="4" t="s">
        <v>945</v>
      </c>
      <c r="F956" s="4" t="s">
        <v>86</v>
      </c>
      <c r="G956" s="4" t="s">
        <v>87</v>
      </c>
      <c r="H956" s="4" t="s">
        <v>440</v>
      </c>
      <c r="I956" s="7"/>
      <c r="J956" s="8">
        <v>1061.28</v>
      </c>
      <c r="K956" s="8">
        <v>146.99</v>
      </c>
      <c r="L956" s="7"/>
      <c r="M956" s="7"/>
      <c r="N956" s="7"/>
      <c r="O956" s="7"/>
      <c r="P956" s="7"/>
      <c r="Q956" s="7"/>
      <c r="R956" s="7"/>
      <c r="S956" s="7"/>
      <c r="T956" s="7"/>
      <c r="U956" s="139">
        <f t="shared" si="70"/>
        <v>1208.27</v>
      </c>
      <c r="W956" s="127" t="str">
        <f t="shared" si="71"/>
        <v>420301505921</v>
      </c>
      <c r="X956" s="132">
        <f>VLOOKUP(W956,Factors!$F$4:$H$6200,3,FALSE)</f>
        <v>0.10960000000000003</v>
      </c>
      <c r="Y956" s="127" t="str">
        <f>VLOOKUP(W956,Factors!$F$4:$H$6200,2,FALSE)</f>
        <v>3-factor</v>
      </c>
      <c r="Z956" s="129">
        <f t="shared" si="72"/>
        <v>132.42639200000002</v>
      </c>
      <c r="AA956" s="129">
        <f t="shared" si="73"/>
        <v>1075.8436079999999</v>
      </c>
      <c r="AB956" s="129">
        <f t="shared" si="74"/>
        <v>1208.27</v>
      </c>
    </row>
    <row r="957" spans="1:28" ht="15.75" thickBot="1" x14ac:dyDescent="0.3">
      <c r="A957" s="141" t="s">
        <v>943</v>
      </c>
      <c r="B957" s="4" t="s">
        <v>731</v>
      </c>
      <c r="C957" s="4" t="s">
        <v>732</v>
      </c>
      <c r="D957" s="4" t="s">
        <v>944</v>
      </c>
      <c r="E957" s="4" t="s">
        <v>945</v>
      </c>
      <c r="F957" s="4" t="s">
        <v>192</v>
      </c>
      <c r="G957" s="4" t="s">
        <v>193</v>
      </c>
      <c r="H957" s="4" t="s">
        <v>440</v>
      </c>
      <c r="I957" s="10">
        <v>-4876.92</v>
      </c>
      <c r="J957" s="10">
        <v>-3303.72</v>
      </c>
      <c r="K957" s="10">
        <v>-2202.48</v>
      </c>
      <c r="L957" s="10">
        <v>-7159.88</v>
      </c>
      <c r="M957" s="14">
        <v>0</v>
      </c>
      <c r="N957" s="11"/>
      <c r="O957" s="10">
        <v>-15688.37</v>
      </c>
      <c r="P957" s="10">
        <v>-6936.76</v>
      </c>
      <c r="Q957" s="10">
        <v>-3791.02</v>
      </c>
      <c r="R957" s="10">
        <v>-6412.47</v>
      </c>
      <c r="S957" s="10">
        <v>-4234.6499999999996</v>
      </c>
      <c r="T957" s="11"/>
      <c r="U957" s="139">
        <f t="shared" si="70"/>
        <v>-54606.270000000004</v>
      </c>
      <c r="W957" s="127" t="str">
        <f t="shared" si="71"/>
        <v>420301505921</v>
      </c>
      <c r="X957" s="132">
        <f>VLOOKUP(W957,Factors!$F$4:$H$6200,3,FALSE)</f>
        <v>0.10960000000000003</v>
      </c>
      <c r="Y957" s="127" t="str">
        <f>VLOOKUP(W957,Factors!$F$4:$H$6200,2,FALSE)</f>
        <v>3-factor</v>
      </c>
      <c r="Z957" s="129">
        <f t="shared" si="72"/>
        <v>-5984.847192000002</v>
      </c>
      <c r="AA957" s="129">
        <f t="shared" si="73"/>
        <v>-48621.422808000003</v>
      </c>
      <c r="AB957" s="129">
        <f t="shared" si="74"/>
        <v>-54606.270000000004</v>
      </c>
    </row>
    <row r="958" spans="1:28" ht="15.75" thickBot="1" x14ac:dyDescent="0.3">
      <c r="A958" s="141" t="s">
        <v>943</v>
      </c>
      <c r="B958" s="4" t="s">
        <v>1111</v>
      </c>
      <c r="C958" s="4" t="s">
        <v>1112</v>
      </c>
      <c r="D958" s="4" t="s">
        <v>944</v>
      </c>
      <c r="E958" s="4" t="s">
        <v>945</v>
      </c>
      <c r="F958" s="4" t="s">
        <v>112</v>
      </c>
      <c r="G958" s="4" t="s">
        <v>113</v>
      </c>
      <c r="H958" s="4" t="s">
        <v>440</v>
      </c>
      <c r="I958" s="10">
        <v>3037.99</v>
      </c>
      <c r="J958" s="10">
        <v>3037.98</v>
      </c>
      <c r="K958" s="10">
        <v>3037.98</v>
      </c>
      <c r="L958" s="10">
        <v>3037.97</v>
      </c>
      <c r="M958" s="10">
        <v>3037.98</v>
      </c>
      <c r="N958" s="10">
        <v>3130.3</v>
      </c>
      <c r="O958" s="10">
        <v>3130.3</v>
      </c>
      <c r="P958" s="10">
        <v>3130.31</v>
      </c>
      <c r="Q958" s="10">
        <v>3130.3</v>
      </c>
      <c r="R958" s="10">
        <v>3130.29</v>
      </c>
      <c r="S958" s="10">
        <v>3130.31</v>
      </c>
      <c r="T958" s="10">
        <v>3130.3</v>
      </c>
      <c r="U958" s="139">
        <f t="shared" si="70"/>
        <v>37102.01</v>
      </c>
      <c r="W958" s="127" t="str">
        <f t="shared" si="71"/>
        <v>420401505921</v>
      </c>
      <c r="X958" s="132">
        <f>VLOOKUP(W958,Factors!$F$4:$H$6200,3,FALSE)</f>
        <v>0.10960000000000003</v>
      </c>
      <c r="Y958" s="127" t="str">
        <f>VLOOKUP(W958,Factors!$F$4:$H$6200,2,FALSE)</f>
        <v>3-factor</v>
      </c>
      <c r="Z958" s="129">
        <f t="shared" si="72"/>
        <v>4066.3802960000012</v>
      </c>
      <c r="AA958" s="129">
        <f t="shared" si="73"/>
        <v>33035.629703999999</v>
      </c>
      <c r="AB958" s="129">
        <f t="shared" si="74"/>
        <v>37102.01</v>
      </c>
    </row>
    <row r="959" spans="1:28" ht="15.75" thickBot="1" x14ac:dyDescent="0.3">
      <c r="A959" s="141" t="s">
        <v>943</v>
      </c>
      <c r="B959" s="4" t="s">
        <v>1111</v>
      </c>
      <c r="C959" s="4" t="s">
        <v>1112</v>
      </c>
      <c r="D959" s="4" t="s">
        <v>944</v>
      </c>
      <c r="E959" s="4" t="s">
        <v>945</v>
      </c>
      <c r="F959" s="4" t="s">
        <v>128</v>
      </c>
      <c r="G959" s="4" t="s">
        <v>129</v>
      </c>
      <c r="H959" s="4" t="s">
        <v>440</v>
      </c>
      <c r="I959" s="11"/>
      <c r="J959" s="10">
        <v>20</v>
      </c>
      <c r="K959" s="11"/>
      <c r="L959" s="11"/>
      <c r="M959" s="10">
        <v>536</v>
      </c>
      <c r="N959" s="10">
        <v>35</v>
      </c>
      <c r="O959" s="11"/>
      <c r="P959" s="11"/>
      <c r="Q959" s="11"/>
      <c r="R959" s="10">
        <v>99</v>
      </c>
      <c r="S959" s="10">
        <v>695</v>
      </c>
      <c r="T959" s="10">
        <v>169</v>
      </c>
      <c r="U959" s="139">
        <f t="shared" si="70"/>
        <v>1554</v>
      </c>
      <c r="W959" s="127" t="str">
        <f t="shared" si="71"/>
        <v>420401505921</v>
      </c>
      <c r="X959" s="132">
        <f>VLOOKUP(W959,Factors!$F$4:$H$6200,3,FALSE)</f>
        <v>0.10960000000000003</v>
      </c>
      <c r="Y959" s="127" t="str">
        <f>VLOOKUP(W959,Factors!$F$4:$H$6200,2,FALSE)</f>
        <v>3-factor</v>
      </c>
      <c r="Z959" s="129">
        <f t="shared" si="72"/>
        <v>170.31840000000005</v>
      </c>
      <c r="AA959" s="129">
        <f t="shared" si="73"/>
        <v>1383.6815999999999</v>
      </c>
      <c r="AB959" s="129">
        <f t="shared" si="74"/>
        <v>1554</v>
      </c>
    </row>
    <row r="960" spans="1:28" ht="15.75" thickBot="1" x14ac:dyDescent="0.3">
      <c r="A960" s="141" t="s">
        <v>943</v>
      </c>
      <c r="B960" s="4" t="s">
        <v>1111</v>
      </c>
      <c r="C960" s="4" t="s">
        <v>1112</v>
      </c>
      <c r="D960" s="4" t="s">
        <v>944</v>
      </c>
      <c r="E960" s="4" t="s">
        <v>945</v>
      </c>
      <c r="F960" s="4" t="s">
        <v>132</v>
      </c>
      <c r="G960" s="4" t="s">
        <v>133</v>
      </c>
      <c r="H960" s="4" t="s">
        <v>440</v>
      </c>
      <c r="I960" s="7"/>
      <c r="J960" s="8">
        <v>39.67</v>
      </c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139">
        <f t="shared" si="70"/>
        <v>39.67</v>
      </c>
      <c r="W960" s="127" t="str">
        <f t="shared" si="71"/>
        <v>420401505921</v>
      </c>
      <c r="X960" s="132">
        <f>VLOOKUP(W960,Factors!$F$4:$H$6200,3,FALSE)</f>
        <v>0.10960000000000003</v>
      </c>
      <c r="Y960" s="127" t="str">
        <f>VLOOKUP(W960,Factors!$F$4:$H$6200,2,FALSE)</f>
        <v>3-factor</v>
      </c>
      <c r="Z960" s="129">
        <f t="shared" si="72"/>
        <v>4.3478320000000013</v>
      </c>
      <c r="AA960" s="129">
        <f t="shared" si="73"/>
        <v>35.322167999999998</v>
      </c>
      <c r="AB960" s="129">
        <f t="shared" si="74"/>
        <v>39.67</v>
      </c>
    </row>
    <row r="961" spans="1:28" ht="15.75" thickBot="1" x14ac:dyDescent="0.3">
      <c r="A961" s="141" t="s">
        <v>943</v>
      </c>
      <c r="B961" s="4" t="s">
        <v>1111</v>
      </c>
      <c r="C961" s="4" t="s">
        <v>1112</v>
      </c>
      <c r="D961" s="4" t="s">
        <v>944</v>
      </c>
      <c r="E961" s="4" t="s">
        <v>945</v>
      </c>
      <c r="F961" s="4" t="s">
        <v>134</v>
      </c>
      <c r="G961" s="4" t="s">
        <v>135</v>
      </c>
      <c r="H961" s="4" t="s">
        <v>440</v>
      </c>
      <c r="I961" s="11"/>
      <c r="J961" s="10">
        <v>370</v>
      </c>
      <c r="K961" s="11"/>
      <c r="L961" s="11"/>
      <c r="M961" s="11"/>
      <c r="N961" s="11"/>
      <c r="O961" s="11"/>
      <c r="P961" s="10">
        <v>255</v>
      </c>
      <c r="Q961" s="11"/>
      <c r="R961" s="10">
        <v>91</v>
      </c>
      <c r="S961" s="11"/>
      <c r="T961" s="10">
        <v>1277</v>
      </c>
      <c r="U961" s="139">
        <f t="shared" si="70"/>
        <v>1993</v>
      </c>
      <c r="W961" s="127" t="str">
        <f t="shared" si="71"/>
        <v>420401505921</v>
      </c>
      <c r="X961" s="132">
        <f>VLOOKUP(W961,Factors!$F$4:$H$6200,3,FALSE)</f>
        <v>0.10960000000000003</v>
      </c>
      <c r="Y961" s="127" t="str">
        <f>VLOOKUP(W961,Factors!$F$4:$H$6200,2,FALSE)</f>
        <v>3-factor</v>
      </c>
      <c r="Z961" s="129">
        <f t="shared" si="72"/>
        <v>218.43280000000007</v>
      </c>
      <c r="AA961" s="129">
        <f t="shared" si="73"/>
        <v>1774.5672</v>
      </c>
      <c r="AB961" s="129">
        <f t="shared" si="74"/>
        <v>1993</v>
      </c>
    </row>
    <row r="962" spans="1:28" ht="15.75" thickBot="1" x14ac:dyDescent="0.3">
      <c r="A962" s="141" t="s">
        <v>943</v>
      </c>
      <c r="B962" s="4" t="s">
        <v>1111</v>
      </c>
      <c r="C962" s="4" t="s">
        <v>1112</v>
      </c>
      <c r="D962" s="4" t="s">
        <v>944</v>
      </c>
      <c r="E962" s="4" t="s">
        <v>945</v>
      </c>
      <c r="F962" s="4" t="s">
        <v>38</v>
      </c>
      <c r="G962" s="4" t="s">
        <v>39</v>
      </c>
      <c r="H962" s="4" t="s">
        <v>440</v>
      </c>
      <c r="I962" s="8">
        <v>13.76</v>
      </c>
      <c r="J962" s="7"/>
      <c r="K962" s="8">
        <v>28.87</v>
      </c>
      <c r="L962" s="7"/>
      <c r="M962" s="8">
        <v>15.11</v>
      </c>
      <c r="N962" s="7"/>
      <c r="O962" s="7"/>
      <c r="P962" s="8">
        <v>59.31</v>
      </c>
      <c r="Q962" s="7"/>
      <c r="R962" s="7"/>
      <c r="S962" s="7"/>
      <c r="T962" s="8">
        <v>15.06</v>
      </c>
      <c r="U962" s="139">
        <f t="shared" si="70"/>
        <v>132.11000000000001</v>
      </c>
      <c r="W962" s="127" t="str">
        <f t="shared" si="71"/>
        <v>420401505921</v>
      </c>
      <c r="X962" s="132">
        <f>VLOOKUP(W962,Factors!$F$4:$H$6200,3,FALSE)</f>
        <v>0.10960000000000003</v>
      </c>
      <c r="Y962" s="127" t="str">
        <f>VLOOKUP(W962,Factors!$F$4:$H$6200,2,FALSE)</f>
        <v>3-factor</v>
      </c>
      <c r="Z962" s="129">
        <f t="shared" si="72"/>
        <v>14.479256000000005</v>
      </c>
      <c r="AA962" s="129">
        <f t="shared" si="73"/>
        <v>117.63074400000001</v>
      </c>
      <c r="AB962" s="129">
        <f t="shared" si="74"/>
        <v>132.11000000000001</v>
      </c>
    </row>
    <row r="963" spans="1:28" ht="15.75" thickBot="1" x14ac:dyDescent="0.3">
      <c r="A963" s="141" t="s">
        <v>943</v>
      </c>
      <c r="B963" s="4" t="s">
        <v>1111</v>
      </c>
      <c r="C963" s="4" t="s">
        <v>1112</v>
      </c>
      <c r="D963" s="4" t="s">
        <v>944</v>
      </c>
      <c r="E963" s="4" t="s">
        <v>945</v>
      </c>
      <c r="F963" s="4" t="s">
        <v>98</v>
      </c>
      <c r="G963" s="4" t="s">
        <v>99</v>
      </c>
      <c r="H963" s="4" t="s">
        <v>440</v>
      </c>
      <c r="I963" s="11"/>
      <c r="J963" s="11"/>
      <c r="K963" s="10">
        <v>21</v>
      </c>
      <c r="L963" s="10">
        <v>134.75</v>
      </c>
      <c r="M963" s="11"/>
      <c r="N963" s="10">
        <v>3032.35</v>
      </c>
      <c r="O963" s="10">
        <v>-895</v>
      </c>
      <c r="P963" s="10">
        <v>10.98</v>
      </c>
      <c r="Q963" s="11"/>
      <c r="R963" s="10">
        <v>874</v>
      </c>
      <c r="S963" s="10">
        <v>1346.99</v>
      </c>
      <c r="T963" s="10">
        <v>-2177.9299999999998</v>
      </c>
      <c r="U963" s="139">
        <f t="shared" si="70"/>
        <v>2347.14</v>
      </c>
      <c r="W963" s="127" t="str">
        <f t="shared" si="71"/>
        <v>420401505921</v>
      </c>
      <c r="X963" s="132">
        <f>VLOOKUP(W963,Factors!$F$4:$H$6200,3,FALSE)</f>
        <v>0.10960000000000003</v>
      </c>
      <c r="Y963" s="127" t="str">
        <f>VLOOKUP(W963,Factors!$F$4:$H$6200,2,FALSE)</f>
        <v>3-factor</v>
      </c>
      <c r="Z963" s="129">
        <f t="shared" si="72"/>
        <v>257.24654400000009</v>
      </c>
      <c r="AA963" s="129">
        <f t="shared" si="73"/>
        <v>2089.8934559999998</v>
      </c>
      <c r="AB963" s="129">
        <f t="shared" si="74"/>
        <v>2347.14</v>
      </c>
    </row>
    <row r="964" spans="1:28" ht="15.75" thickBot="1" x14ac:dyDescent="0.3">
      <c r="A964" s="141" t="s">
        <v>943</v>
      </c>
      <c r="B964" s="4" t="s">
        <v>1111</v>
      </c>
      <c r="C964" s="4" t="s">
        <v>1112</v>
      </c>
      <c r="D964" s="4" t="s">
        <v>944</v>
      </c>
      <c r="E964" s="4" t="s">
        <v>945</v>
      </c>
      <c r="F964" s="4" t="s">
        <v>102</v>
      </c>
      <c r="G964" s="4" t="s">
        <v>103</v>
      </c>
      <c r="H964" s="4" t="s">
        <v>440</v>
      </c>
      <c r="I964" s="8">
        <v>21.68</v>
      </c>
      <c r="J964" s="7"/>
      <c r="K964" s="8">
        <v>31.92</v>
      </c>
      <c r="L964" s="8">
        <v>5.37</v>
      </c>
      <c r="M964" s="8">
        <v>129.49</v>
      </c>
      <c r="N964" s="8">
        <v>43.84</v>
      </c>
      <c r="O964" s="7"/>
      <c r="P964" s="8">
        <v>29.2</v>
      </c>
      <c r="Q964" s="7"/>
      <c r="R964" s="7"/>
      <c r="S964" s="7"/>
      <c r="T964" s="7"/>
      <c r="U964" s="139">
        <f t="shared" si="70"/>
        <v>261.5</v>
      </c>
      <c r="W964" s="127" t="str">
        <f t="shared" si="71"/>
        <v>420401505921</v>
      </c>
      <c r="X964" s="132">
        <f>VLOOKUP(W964,Factors!$F$4:$H$6200,3,FALSE)</f>
        <v>0.10960000000000003</v>
      </c>
      <c r="Y964" s="127" t="str">
        <f>VLOOKUP(W964,Factors!$F$4:$H$6200,2,FALSE)</f>
        <v>3-factor</v>
      </c>
      <c r="Z964" s="129">
        <f t="shared" si="72"/>
        <v>28.660400000000006</v>
      </c>
      <c r="AA964" s="129">
        <f t="shared" si="73"/>
        <v>232.83959999999999</v>
      </c>
      <c r="AB964" s="129">
        <f t="shared" si="74"/>
        <v>261.5</v>
      </c>
    </row>
    <row r="965" spans="1:28" ht="15.75" thickBot="1" x14ac:dyDescent="0.3">
      <c r="A965" s="141" t="s">
        <v>943</v>
      </c>
      <c r="B965" s="4" t="s">
        <v>1111</v>
      </c>
      <c r="C965" s="4" t="s">
        <v>1112</v>
      </c>
      <c r="D965" s="4" t="s">
        <v>944</v>
      </c>
      <c r="E965" s="4" t="s">
        <v>945</v>
      </c>
      <c r="F965" s="4" t="s">
        <v>235</v>
      </c>
      <c r="G965" s="4" t="s">
        <v>236</v>
      </c>
      <c r="H965" s="4" t="s">
        <v>440</v>
      </c>
      <c r="I965" s="11"/>
      <c r="J965" s="11"/>
      <c r="K965" s="11"/>
      <c r="L965" s="11"/>
      <c r="M965" s="11"/>
      <c r="N965" s="10">
        <v>467.88</v>
      </c>
      <c r="O965" s="11"/>
      <c r="P965" s="11"/>
      <c r="Q965" s="11"/>
      <c r="R965" s="11"/>
      <c r="S965" s="11"/>
      <c r="T965" s="11"/>
      <c r="U965" s="139">
        <f t="shared" si="70"/>
        <v>467.88</v>
      </c>
      <c r="W965" s="127" t="str">
        <f t="shared" si="71"/>
        <v>420401505921</v>
      </c>
      <c r="X965" s="132">
        <f>VLOOKUP(W965,Factors!$F$4:$H$6200,3,FALSE)</f>
        <v>0.10960000000000003</v>
      </c>
      <c r="Y965" s="127" t="str">
        <f>VLOOKUP(W965,Factors!$F$4:$H$6200,2,FALSE)</f>
        <v>3-factor</v>
      </c>
      <c r="Z965" s="129">
        <f t="shared" si="72"/>
        <v>51.279648000000016</v>
      </c>
      <c r="AA965" s="129">
        <f t="shared" si="73"/>
        <v>416.60035199999999</v>
      </c>
      <c r="AB965" s="129">
        <f t="shared" si="74"/>
        <v>467.88</v>
      </c>
    </row>
    <row r="966" spans="1:28" ht="15.75" thickBot="1" x14ac:dyDescent="0.3">
      <c r="A966" s="141" t="s">
        <v>943</v>
      </c>
      <c r="B966" s="4" t="s">
        <v>1111</v>
      </c>
      <c r="C966" s="4" t="s">
        <v>1112</v>
      </c>
      <c r="D966" s="4" t="s">
        <v>944</v>
      </c>
      <c r="E966" s="4" t="s">
        <v>945</v>
      </c>
      <c r="F966" s="4" t="s">
        <v>116</v>
      </c>
      <c r="G966" s="4" t="s">
        <v>117</v>
      </c>
      <c r="H966" s="4" t="s">
        <v>440</v>
      </c>
      <c r="I966" s="7"/>
      <c r="J966" s="8">
        <v>26.2</v>
      </c>
      <c r="K966" s="8">
        <v>10.73</v>
      </c>
      <c r="L966" s="8">
        <v>2.02</v>
      </c>
      <c r="M966" s="8">
        <v>9.91</v>
      </c>
      <c r="N966" s="7"/>
      <c r="O966" s="7"/>
      <c r="P966" s="7"/>
      <c r="Q966" s="7"/>
      <c r="R966" s="7"/>
      <c r="S966" s="7"/>
      <c r="T966" s="7"/>
      <c r="U966" s="139">
        <f t="shared" si="70"/>
        <v>48.86</v>
      </c>
      <c r="W966" s="127" t="str">
        <f t="shared" si="71"/>
        <v>420401505921</v>
      </c>
      <c r="X966" s="132">
        <f>VLOOKUP(W966,Factors!$F$4:$H$6200,3,FALSE)</f>
        <v>0.10960000000000003</v>
      </c>
      <c r="Y966" s="127" t="str">
        <f>VLOOKUP(W966,Factors!$F$4:$H$6200,2,FALSE)</f>
        <v>3-factor</v>
      </c>
      <c r="Z966" s="129">
        <f t="shared" si="72"/>
        <v>5.3550560000000011</v>
      </c>
      <c r="AA966" s="129">
        <f t="shared" si="73"/>
        <v>43.504943999999995</v>
      </c>
      <c r="AB966" s="129">
        <f t="shared" si="74"/>
        <v>48.86</v>
      </c>
    </row>
    <row r="967" spans="1:28" ht="15.75" thickBot="1" x14ac:dyDescent="0.3">
      <c r="A967" s="141" t="s">
        <v>943</v>
      </c>
      <c r="B967" s="4" t="s">
        <v>1111</v>
      </c>
      <c r="C967" s="4" t="s">
        <v>1112</v>
      </c>
      <c r="D967" s="4" t="s">
        <v>944</v>
      </c>
      <c r="E967" s="4" t="s">
        <v>945</v>
      </c>
      <c r="F967" s="4" t="s">
        <v>82</v>
      </c>
      <c r="G967" s="4" t="s">
        <v>83</v>
      </c>
      <c r="H967" s="4" t="s">
        <v>440</v>
      </c>
      <c r="I967" s="10">
        <v>3</v>
      </c>
      <c r="J967" s="10">
        <v>72</v>
      </c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39">
        <f t="shared" ref="U967:U1030" si="75">SUM(I967:T967)</f>
        <v>75</v>
      </c>
      <c r="W967" s="127" t="str">
        <f t="shared" ref="W967:W1030" si="76">CONCATENATE(B967,RIGHT(D967,4),A967)</f>
        <v>420401505921</v>
      </c>
      <c r="X967" s="132">
        <f>VLOOKUP(W967,Factors!$F$4:$H$6200,3,FALSE)</f>
        <v>0.10960000000000003</v>
      </c>
      <c r="Y967" s="127" t="str">
        <f>VLOOKUP(W967,Factors!$F$4:$H$6200,2,FALSE)</f>
        <v>3-factor</v>
      </c>
      <c r="Z967" s="129">
        <f t="shared" ref="Z967:Z1030" si="77">U967*X967</f>
        <v>8.2200000000000024</v>
      </c>
      <c r="AA967" s="129">
        <f t="shared" ref="AA967:AA1030" si="78">U967-Z967</f>
        <v>66.78</v>
      </c>
      <c r="AB967" s="129">
        <f t="shared" ref="AB967:AB1030" si="79">Z967+AA967</f>
        <v>75</v>
      </c>
    </row>
    <row r="968" spans="1:28" ht="15.75" thickBot="1" x14ac:dyDescent="0.3">
      <c r="A968" s="141" t="s">
        <v>943</v>
      </c>
      <c r="B968" s="4" t="s">
        <v>1111</v>
      </c>
      <c r="C968" s="4" t="s">
        <v>1112</v>
      </c>
      <c r="D968" s="4" t="s">
        <v>944</v>
      </c>
      <c r="E968" s="4" t="s">
        <v>945</v>
      </c>
      <c r="F968" s="4" t="s">
        <v>152</v>
      </c>
      <c r="G968" s="4" t="s">
        <v>153</v>
      </c>
      <c r="H968" s="4" t="s">
        <v>440</v>
      </c>
      <c r="I968" s="7"/>
      <c r="J968" s="7"/>
      <c r="K968" s="7"/>
      <c r="L968" s="8">
        <v>6750</v>
      </c>
      <c r="M968" s="8">
        <v>30396.25</v>
      </c>
      <c r="N968" s="7"/>
      <c r="O968" s="8">
        <v>6750</v>
      </c>
      <c r="P968" s="7"/>
      <c r="Q968" s="7"/>
      <c r="R968" s="8">
        <v>6750</v>
      </c>
      <c r="S968" s="8">
        <v>2019.21</v>
      </c>
      <c r="T968" s="8">
        <v>8017.5</v>
      </c>
      <c r="U968" s="139">
        <f t="shared" si="75"/>
        <v>60682.96</v>
      </c>
      <c r="W968" s="127" t="str">
        <f t="shared" si="76"/>
        <v>420401505921</v>
      </c>
      <c r="X968" s="132">
        <f>VLOOKUP(W968,Factors!$F$4:$H$6200,3,FALSE)</f>
        <v>0.10960000000000003</v>
      </c>
      <c r="Y968" s="127" t="str">
        <f>VLOOKUP(W968,Factors!$F$4:$H$6200,2,FALSE)</f>
        <v>3-factor</v>
      </c>
      <c r="Z968" s="129">
        <f t="shared" si="77"/>
        <v>6650.8524160000015</v>
      </c>
      <c r="AA968" s="129">
        <f t="shared" si="78"/>
        <v>54032.107583999998</v>
      </c>
      <c r="AB968" s="129">
        <f t="shared" si="79"/>
        <v>60682.96</v>
      </c>
    </row>
    <row r="969" spans="1:28" ht="15.75" thickBot="1" x14ac:dyDescent="0.3">
      <c r="A969" s="141" t="s">
        <v>943</v>
      </c>
      <c r="B969" s="4" t="s">
        <v>1111</v>
      </c>
      <c r="C969" s="4" t="s">
        <v>1112</v>
      </c>
      <c r="D969" s="4" t="s">
        <v>944</v>
      </c>
      <c r="E969" s="4" t="s">
        <v>945</v>
      </c>
      <c r="F969" s="4" t="s">
        <v>312</v>
      </c>
      <c r="G969" s="4" t="s">
        <v>313</v>
      </c>
      <c r="H969" s="4" t="s">
        <v>440</v>
      </c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0">
        <v>919</v>
      </c>
      <c r="U969" s="139">
        <f t="shared" si="75"/>
        <v>919</v>
      </c>
      <c r="W969" s="127" t="str">
        <f t="shared" si="76"/>
        <v>420401505921</v>
      </c>
      <c r="X969" s="132">
        <f>VLOOKUP(W969,Factors!$F$4:$H$6200,3,FALSE)</f>
        <v>0.10960000000000003</v>
      </c>
      <c r="Y969" s="127" t="str">
        <f>VLOOKUP(W969,Factors!$F$4:$H$6200,2,FALSE)</f>
        <v>3-factor</v>
      </c>
      <c r="Z969" s="129">
        <f t="shared" si="77"/>
        <v>100.72240000000002</v>
      </c>
      <c r="AA969" s="129">
        <f t="shared" si="78"/>
        <v>818.27760000000001</v>
      </c>
      <c r="AB969" s="129">
        <f t="shared" si="79"/>
        <v>919</v>
      </c>
    </row>
    <row r="970" spans="1:28" ht="15.75" thickBot="1" x14ac:dyDescent="0.3">
      <c r="A970" s="141" t="s">
        <v>943</v>
      </c>
      <c r="B970" s="4" t="s">
        <v>1111</v>
      </c>
      <c r="C970" s="4" t="s">
        <v>1112</v>
      </c>
      <c r="D970" s="4" t="s">
        <v>944</v>
      </c>
      <c r="E970" s="4" t="s">
        <v>945</v>
      </c>
      <c r="F970" s="4" t="s">
        <v>84</v>
      </c>
      <c r="G970" s="4" t="s">
        <v>85</v>
      </c>
      <c r="H970" s="4" t="s">
        <v>440</v>
      </c>
      <c r="I970" s="8">
        <v>230.91</v>
      </c>
      <c r="J970" s="8">
        <v>153.97999999999999</v>
      </c>
      <c r="K970" s="8">
        <v>64.22</v>
      </c>
      <c r="L970" s="7"/>
      <c r="M970" s="8">
        <v>34.75</v>
      </c>
      <c r="N970" s="7"/>
      <c r="O970" s="7"/>
      <c r="P970" s="7"/>
      <c r="Q970" s="7"/>
      <c r="R970" s="7"/>
      <c r="S970" s="7"/>
      <c r="T970" s="7"/>
      <c r="U970" s="139">
        <f t="shared" si="75"/>
        <v>483.86</v>
      </c>
      <c r="W970" s="127" t="str">
        <f t="shared" si="76"/>
        <v>420401505921</v>
      </c>
      <c r="X970" s="132">
        <f>VLOOKUP(W970,Factors!$F$4:$H$6200,3,FALSE)</f>
        <v>0.10960000000000003</v>
      </c>
      <c r="Y970" s="127" t="str">
        <f>VLOOKUP(W970,Factors!$F$4:$H$6200,2,FALSE)</f>
        <v>3-factor</v>
      </c>
      <c r="Z970" s="129">
        <f t="shared" si="77"/>
        <v>53.031056000000014</v>
      </c>
      <c r="AA970" s="129">
        <f t="shared" si="78"/>
        <v>430.82894399999998</v>
      </c>
      <c r="AB970" s="129">
        <f t="shared" si="79"/>
        <v>483.86</v>
      </c>
    </row>
    <row r="971" spans="1:28" ht="15.75" thickBot="1" x14ac:dyDescent="0.3">
      <c r="A971" s="141" t="s">
        <v>943</v>
      </c>
      <c r="B971" s="4" t="s">
        <v>1111</v>
      </c>
      <c r="C971" s="4" t="s">
        <v>1112</v>
      </c>
      <c r="D971" s="4" t="s">
        <v>944</v>
      </c>
      <c r="E971" s="4" t="s">
        <v>945</v>
      </c>
      <c r="F971" s="4" t="s">
        <v>164</v>
      </c>
      <c r="G971" s="4" t="s">
        <v>165</v>
      </c>
      <c r="H971" s="4" t="s">
        <v>440</v>
      </c>
      <c r="I971" s="11"/>
      <c r="J971" s="10">
        <v>436.27</v>
      </c>
      <c r="K971" s="11"/>
      <c r="L971" s="11"/>
      <c r="M971" s="11"/>
      <c r="N971" s="10">
        <v>526.79999999999995</v>
      </c>
      <c r="O971" s="11"/>
      <c r="P971" s="11"/>
      <c r="Q971" s="11"/>
      <c r="R971" s="11"/>
      <c r="S971" s="11"/>
      <c r="T971" s="11"/>
      <c r="U971" s="139">
        <f t="shared" si="75"/>
        <v>963.06999999999994</v>
      </c>
      <c r="W971" s="127" t="str">
        <f t="shared" si="76"/>
        <v>420401505921</v>
      </c>
      <c r="X971" s="132">
        <f>VLOOKUP(W971,Factors!$F$4:$H$6200,3,FALSE)</f>
        <v>0.10960000000000003</v>
      </c>
      <c r="Y971" s="127" t="str">
        <f>VLOOKUP(W971,Factors!$F$4:$H$6200,2,FALSE)</f>
        <v>3-factor</v>
      </c>
      <c r="Z971" s="129">
        <f t="shared" si="77"/>
        <v>105.55247200000002</v>
      </c>
      <c r="AA971" s="129">
        <f t="shared" si="78"/>
        <v>857.51752799999986</v>
      </c>
      <c r="AB971" s="129">
        <f t="shared" si="79"/>
        <v>963.06999999999994</v>
      </c>
    </row>
    <row r="972" spans="1:28" ht="15.75" thickBot="1" x14ac:dyDescent="0.3">
      <c r="A972" s="141" t="s">
        <v>943</v>
      </c>
      <c r="B972" s="4" t="s">
        <v>1111</v>
      </c>
      <c r="C972" s="4" t="s">
        <v>1112</v>
      </c>
      <c r="D972" s="4" t="s">
        <v>944</v>
      </c>
      <c r="E972" s="4" t="s">
        <v>945</v>
      </c>
      <c r="F972" s="4" t="s">
        <v>86</v>
      </c>
      <c r="G972" s="4" t="s">
        <v>87</v>
      </c>
      <c r="H972" s="4" t="s">
        <v>440</v>
      </c>
      <c r="I972" s="8">
        <v>748.42</v>
      </c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139">
        <f t="shared" si="75"/>
        <v>748.42</v>
      </c>
      <c r="W972" s="127" t="str">
        <f t="shared" si="76"/>
        <v>420401505921</v>
      </c>
      <c r="X972" s="132">
        <f>VLOOKUP(W972,Factors!$F$4:$H$6200,3,FALSE)</f>
        <v>0.10960000000000003</v>
      </c>
      <c r="Y972" s="127" t="str">
        <f>VLOOKUP(W972,Factors!$F$4:$H$6200,2,FALSE)</f>
        <v>3-factor</v>
      </c>
      <c r="Z972" s="129">
        <f t="shared" si="77"/>
        <v>82.026832000000013</v>
      </c>
      <c r="AA972" s="129">
        <f t="shared" si="78"/>
        <v>666.39316799999995</v>
      </c>
      <c r="AB972" s="129">
        <f t="shared" si="79"/>
        <v>748.42</v>
      </c>
    </row>
    <row r="973" spans="1:28" ht="15.75" thickBot="1" x14ac:dyDescent="0.3">
      <c r="A973" s="141" t="s">
        <v>943</v>
      </c>
      <c r="B973" s="4" t="s">
        <v>1113</v>
      </c>
      <c r="C973" s="4" t="s">
        <v>1114</v>
      </c>
      <c r="D973" s="4" t="s">
        <v>944</v>
      </c>
      <c r="E973" s="4" t="s">
        <v>945</v>
      </c>
      <c r="F973" s="4" t="s">
        <v>112</v>
      </c>
      <c r="G973" s="4" t="s">
        <v>113</v>
      </c>
      <c r="H973" s="4" t="s">
        <v>440</v>
      </c>
      <c r="I973" s="8">
        <v>3517.17</v>
      </c>
      <c r="J973" s="8">
        <v>3517.16</v>
      </c>
      <c r="K973" s="8">
        <v>3517.18</v>
      </c>
      <c r="L973" s="8">
        <v>3517.16</v>
      </c>
      <c r="M973" s="8">
        <v>3517.15</v>
      </c>
      <c r="N973" s="8">
        <v>3685.52</v>
      </c>
      <c r="O973" s="8">
        <v>3685.52</v>
      </c>
      <c r="P973" s="8">
        <v>3685.53</v>
      </c>
      <c r="Q973" s="8">
        <v>3685.52</v>
      </c>
      <c r="R973" s="8">
        <v>3685.53</v>
      </c>
      <c r="S973" s="8">
        <v>3685.49</v>
      </c>
      <c r="T973" s="8">
        <v>3685.52</v>
      </c>
      <c r="U973" s="139">
        <f t="shared" si="75"/>
        <v>43384.45</v>
      </c>
      <c r="W973" s="127" t="str">
        <f t="shared" si="76"/>
        <v>420501505921</v>
      </c>
      <c r="X973" s="132">
        <f>VLOOKUP(W973,Factors!$F$4:$H$6200,3,FALSE)</f>
        <v>0.109888</v>
      </c>
      <c r="Y973" s="127" t="str">
        <f>VLOOKUP(W973,Factors!$F$4:$H$6200,2,FALSE)</f>
        <v>Employee Cost</v>
      </c>
      <c r="Z973" s="129">
        <f t="shared" si="77"/>
        <v>4767.4304415999995</v>
      </c>
      <c r="AA973" s="129">
        <f t="shared" si="78"/>
        <v>38617.019558399996</v>
      </c>
      <c r="AB973" s="129">
        <f t="shared" si="79"/>
        <v>43384.45</v>
      </c>
    </row>
    <row r="974" spans="1:28" ht="15.75" thickBot="1" x14ac:dyDescent="0.3">
      <c r="A974" s="141" t="s">
        <v>943</v>
      </c>
      <c r="B974" s="4" t="s">
        <v>1113</v>
      </c>
      <c r="C974" s="4" t="s">
        <v>1114</v>
      </c>
      <c r="D974" s="4" t="s">
        <v>944</v>
      </c>
      <c r="E974" s="4" t="s">
        <v>945</v>
      </c>
      <c r="F974" s="4" t="s">
        <v>128</v>
      </c>
      <c r="G974" s="4" t="s">
        <v>129</v>
      </c>
      <c r="H974" s="4" t="s">
        <v>440</v>
      </c>
      <c r="I974" s="7"/>
      <c r="J974" s="7"/>
      <c r="K974" s="7"/>
      <c r="L974" s="7"/>
      <c r="M974" s="8">
        <v>1485</v>
      </c>
      <c r="N974" s="8">
        <v>1385</v>
      </c>
      <c r="O974" s="8">
        <v>-1385</v>
      </c>
      <c r="P974" s="7"/>
      <c r="Q974" s="7"/>
      <c r="R974" s="7"/>
      <c r="S974" s="7"/>
      <c r="T974" s="7"/>
      <c r="U974" s="139">
        <f t="shared" si="75"/>
        <v>1485</v>
      </c>
      <c r="W974" s="127" t="str">
        <f t="shared" si="76"/>
        <v>420501505921</v>
      </c>
      <c r="X974" s="132">
        <f>VLOOKUP(W974,Factors!$F$4:$H$6200,3,FALSE)</f>
        <v>0.109888</v>
      </c>
      <c r="Y974" s="127" t="str">
        <f>VLOOKUP(W974,Factors!$F$4:$H$6200,2,FALSE)</f>
        <v>Employee Cost</v>
      </c>
      <c r="Z974" s="129">
        <f t="shared" si="77"/>
        <v>163.18368000000001</v>
      </c>
      <c r="AA974" s="129">
        <f t="shared" si="78"/>
        <v>1321.8163199999999</v>
      </c>
      <c r="AB974" s="129">
        <f t="shared" si="79"/>
        <v>1485</v>
      </c>
    </row>
    <row r="975" spans="1:28" ht="15.75" thickBot="1" x14ac:dyDescent="0.3">
      <c r="A975" s="141" t="s">
        <v>943</v>
      </c>
      <c r="B975" s="4" t="s">
        <v>1113</v>
      </c>
      <c r="C975" s="4" t="s">
        <v>1114</v>
      </c>
      <c r="D975" s="4" t="s">
        <v>944</v>
      </c>
      <c r="E975" s="4" t="s">
        <v>945</v>
      </c>
      <c r="F975" s="4" t="s">
        <v>134</v>
      </c>
      <c r="G975" s="4" t="s">
        <v>135</v>
      </c>
      <c r="H975" s="4" t="s">
        <v>440</v>
      </c>
      <c r="I975" s="11"/>
      <c r="J975" s="11"/>
      <c r="K975" s="10">
        <v>215</v>
      </c>
      <c r="L975" s="10">
        <v>210</v>
      </c>
      <c r="M975" s="11"/>
      <c r="N975" s="11"/>
      <c r="O975" s="11"/>
      <c r="P975" s="11"/>
      <c r="Q975" s="11"/>
      <c r="R975" s="11"/>
      <c r="S975" s="11"/>
      <c r="T975" s="11"/>
      <c r="U975" s="139">
        <f t="shared" si="75"/>
        <v>425</v>
      </c>
      <c r="W975" s="127" t="str">
        <f t="shared" si="76"/>
        <v>420501505921</v>
      </c>
      <c r="X975" s="132">
        <f>VLOOKUP(W975,Factors!$F$4:$H$6200,3,FALSE)</f>
        <v>0.109888</v>
      </c>
      <c r="Y975" s="127" t="str">
        <f>VLOOKUP(W975,Factors!$F$4:$H$6200,2,FALSE)</f>
        <v>Employee Cost</v>
      </c>
      <c r="Z975" s="129">
        <f t="shared" si="77"/>
        <v>46.702399999999997</v>
      </c>
      <c r="AA975" s="129">
        <f t="shared" si="78"/>
        <v>378.29759999999999</v>
      </c>
      <c r="AB975" s="129">
        <f t="shared" si="79"/>
        <v>425</v>
      </c>
    </row>
    <row r="976" spans="1:28" ht="15.75" thickBot="1" x14ac:dyDescent="0.3">
      <c r="A976" s="141" t="s">
        <v>943</v>
      </c>
      <c r="B976" s="4" t="s">
        <v>1113</v>
      </c>
      <c r="C976" s="4" t="s">
        <v>1114</v>
      </c>
      <c r="D976" s="4" t="s">
        <v>944</v>
      </c>
      <c r="E976" s="4" t="s">
        <v>945</v>
      </c>
      <c r="F976" s="4" t="s">
        <v>84</v>
      </c>
      <c r="G976" s="4" t="s">
        <v>85</v>
      </c>
      <c r="H976" s="4" t="s">
        <v>440</v>
      </c>
      <c r="I976" s="8">
        <v>84.74</v>
      </c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139">
        <f t="shared" si="75"/>
        <v>84.74</v>
      </c>
      <c r="W976" s="127" t="str">
        <f t="shared" si="76"/>
        <v>420501505921</v>
      </c>
      <c r="X976" s="132">
        <f>VLOOKUP(W976,Factors!$F$4:$H$6200,3,FALSE)</f>
        <v>0.109888</v>
      </c>
      <c r="Y976" s="127" t="str">
        <f>VLOOKUP(W976,Factors!$F$4:$H$6200,2,FALSE)</f>
        <v>Employee Cost</v>
      </c>
      <c r="Z976" s="129">
        <f t="shared" si="77"/>
        <v>9.3119091199999993</v>
      </c>
      <c r="AA976" s="129">
        <f t="shared" si="78"/>
        <v>75.428090879999999</v>
      </c>
      <c r="AB976" s="129">
        <f t="shared" si="79"/>
        <v>84.74</v>
      </c>
    </row>
    <row r="977" spans="1:62" ht="15.75" thickBot="1" x14ac:dyDescent="0.3">
      <c r="A977" s="141" t="s">
        <v>943</v>
      </c>
      <c r="B977" s="4" t="s">
        <v>1113</v>
      </c>
      <c r="C977" s="4" t="s">
        <v>1114</v>
      </c>
      <c r="D977" s="4" t="s">
        <v>1103</v>
      </c>
      <c r="E977" s="4" t="s">
        <v>1104</v>
      </c>
      <c r="F977" s="4" t="s">
        <v>112</v>
      </c>
      <c r="G977" s="4" t="s">
        <v>113</v>
      </c>
      <c r="H977" s="4" t="s">
        <v>1102</v>
      </c>
      <c r="I977" s="8">
        <v>1308.1300000000001</v>
      </c>
      <c r="J977" s="8">
        <v>1308.1199999999999</v>
      </c>
      <c r="K977" s="8">
        <v>1308.1600000000001</v>
      </c>
      <c r="L977" s="8">
        <v>1308.1300000000001</v>
      </c>
      <c r="M977" s="8">
        <v>1308.1199999999999</v>
      </c>
      <c r="N977" s="8">
        <v>1353.62</v>
      </c>
      <c r="O977" s="8">
        <v>1353.62</v>
      </c>
      <c r="P977" s="8">
        <v>1353.62</v>
      </c>
      <c r="Q977" s="8">
        <v>1353.63</v>
      </c>
      <c r="R977" s="7"/>
      <c r="S977" s="7"/>
      <c r="T977" s="7"/>
      <c r="U977" s="139">
        <f t="shared" si="75"/>
        <v>11955.150000000001</v>
      </c>
      <c r="W977" s="127" t="str">
        <f t="shared" si="76"/>
        <v>420502553921</v>
      </c>
      <c r="X977" s="132">
        <f>VLOOKUP(W977,Factors!$F$4:$H$6200,3,FALSE)</f>
        <v>0.109888</v>
      </c>
      <c r="Y977" s="127" t="str">
        <f>VLOOKUP(W977,Factors!$F$4:$H$6200,2,FALSE)</f>
        <v>Employee Cost</v>
      </c>
      <c r="Z977" s="129">
        <f t="shared" si="77"/>
        <v>1313.7275232000002</v>
      </c>
      <c r="AA977" s="129">
        <f t="shared" si="78"/>
        <v>10641.422476800002</v>
      </c>
      <c r="AB977" s="129">
        <f t="shared" si="79"/>
        <v>11955.150000000001</v>
      </c>
    </row>
    <row r="978" spans="1:62" ht="15.75" thickBot="1" x14ac:dyDescent="0.3">
      <c r="A978" s="141" t="s">
        <v>943</v>
      </c>
      <c r="B978" s="4" t="s">
        <v>1113</v>
      </c>
      <c r="C978" s="4" t="s">
        <v>1114</v>
      </c>
      <c r="D978" s="4" t="s">
        <v>1103</v>
      </c>
      <c r="E978" s="4" t="s">
        <v>1104</v>
      </c>
      <c r="F978" s="4" t="s">
        <v>192</v>
      </c>
      <c r="G978" s="4" t="s">
        <v>193</v>
      </c>
      <c r="H978" s="4" t="s">
        <v>1102</v>
      </c>
      <c r="I978" s="8">
        <v>-3233.44</v>
      </c>
      <c r="J978" s="8">
        <v>-3146.04</v>
      </c>
      <c r="K978" s="8">
        <v>-1922.58</v>
      </c>
      <c r="L978" s="7"/>
      <c r="M978" s="7"/>
      <c r="N978" s="7"/>
      <c r="O978" s="7"/>
      <c r="P978" s="7"/>
      <c r="Q978" s="7"/>
      <c r="R978" s="7"/>
      <c r="S978" s="7"/>
      <c r="T978" s="7"/>
      <c r="U978" s="139">
        <f t="shared" si="75"/>
        <v>-8302.06</v>
      </c>
      <c r="W978" s="127" t="str">
        <f t="shared" si="76"/>
        <v>420502553921</v>
      </c>
      <c r="X978" s="132">
        <f>VLOOKUP(W978,Factors!$F$4:$H$6200,3,FALSE)</f>
        <v>0.109888</v>
      </c>
      <c r="Y978" s="127" t="str">
        <f>VLOOKUP(W978,Factors!$F$4:$H$6200,2,FALSE)</f>
        <v>Employee Cost</v>
      </c>
      <c r="Z978" s="129">
        <f t="shared" si="77"/>
        <v>-912.29676927999992</v>
      </c>
      <c r="AA978" s="129">
        <f t="shared" si="78"/>
        <v>-7389.7632307199992</v>
      </c>
      <c r="AB978" s="129">
        <f t="shared" si="79"/>
        <v>-8302.06</v>
      </c>
    </row>
    <row r="979" spans="1:62" ht="15.75" thickBot="1" x14ac:dyDescent="0.3">
      <c r="A979" s="141" t="s">
        <v>943</v>
      </c>
      <c r="B979" s="4" t="s">
        <v>1115</v>
      </c>
      <c r="C979" s="4" t="s">
        <v>1116</v>
      </c>
      <c r="D979" s="4" t="s">
        <v>944</v>
      </c>
      <c r="E979" s="4" t="s">
        <v>945</v>
      </c>
      <c r="F979" s="4" t="s">
        <v>110</v>
      </c>
      <c r="G979" s="4" t="s">
        <v>111</v>
      </c>
      <c r="H979" s="4" t="s">
        <v>440</v>
      </c>
      <c r="I979" s="8">
        <v>3702.85</v>
      </c>
      <c r="J979" s="8">
        <v>3513.07</v>
      </c>
      <c r="K979" s="8">
        <v>3513.07</v>
      </c>
      <c r="L979" s="8">
        <v>4916.67</v>
      </c>
      <c r="M979" s="8">
        <v>5144.6899999999996</v>
      </c>
      <c r="N979" s="8">
        <v>9155.57</v>
      </c>
      <c r="O979" s="8">
        <v>13347.57</v>
      </c>
      <c r="P979" s="8">
        <v>11251.57</v>
      </c>
      <c r="Q979" s="8">
        <v>11251.57</v>
      </c>
      <c r="R979" s="8">
        <v>-8498.43</v>
      </c>
      <c r="S979" s="8">
        <v>279.07</v>
      </c>
      <c r="T979" s="8">
        <v>13797.82</v>
      </c>
      <c r="U979" s="139">
        <f t="shared" si="75"/>
        <v>71375.09</v>
      </c>
      <c r="W979" s="127" t="str">
        <f t="shared" si="76"/>
        <v>430101505921</v>
      </c>
      <c r="X979" s="132">
        <f>VLOOKUP(W979,Factors!$F$4:$H$6200,3,FALSE)</f>
        <v>0.10960000000000003</v>
      </c>
      <c r="Y979" s="127" t="str">
        <f>VLOOKUP(W979,Factors!$F$4:$H$6200,2,FALSE)</f>
        <v>3-factor</v>
      </c>
      <c r="Z979" s="129">
        <f t="shared" si="77"/>
        <v>7822.7098640000022</v>
      </c>
      <c r="AA979" s="129">
        <f t="shared" si="78"/>
        <v>63552.380135999992</v>
      </c>
      <c r="AB979" s="129">
        <f t="shared" si="79"/>
        <v>71375.09</v>
      </c>
    </row>
    <row r="980" spans="1:62" s="131" customFormat="1" ht="15.75" thickBot="1" x14ac:dyDescent="0.3">
      <c r="A980" s="141" t="s">
        <v>943</v>
      </c>
      <c r="B980" s="4" t="s">
        <v>1115</v>
      </c>
      <c r="C980" s="4" t="s">
        <v>1116</v>
      </c>
      <c r="D980" s="4" t="s">
        <v>944</v>
      </c>
      <c r="E980" s="4" t="s">
        <v>945</v>
      </c>
      <c r="F980" s="4" t="s">
        <v>112</v>
      </c>
      <c r="G980" s="4" t="s">
        <v>113</v>
      </c>
      <c r="H980" s="4" t="s">
        <v>440</v>
      </c>
      <c r="I980" s="10">
        <v>9004.91</v>
      </c>
      <c r="J980" s="10">
        <v>9004.9</v>
      </c>
      <c r="K980" s="10">
        <v>9663.6200000000008</v>
      </c>
      <c r="L980" s="10">
        <v>14448.36</v>
      </c>
      <c r="M980" s="10">
        <v>13058.02</v>
      </c>
      <c r="N980" s="10">
        <v>14670.44</v>
      </c>
      <c r="O980" s="10">
        <v>14670.44</v>
      </c>
      <c r="P980" s="10">
        <v>14670.45</v>
      </c>
      <c r="Q980" s="10">
        <v>14856.58</v>
      </c>
      <c r="R980" s="10">
        <v>16717.97</v>
      </c>
      <c r="S980" s="10">
        <v>15692.77</v>
      </c>
      <c r="T980" s="10">
        <v>15879.17</v>
      </c>
      <c r="U980" s="139">
        <f t="shared" si="75"/>
        <v>162337.63</v>
      </c>
      <c r="V980" s="38"/>
      <c r="W980" s="127" t="str">
        <f t="shared" si="76"/>
        <v>430101505921</v>
      </c>
      <c r="X980" s="132">
        <f>VLOOKUP(W980,Factors!$F$4:$H$6200,3,FALSE)</f>
        <v>0.10960000000000003</v>
      </c>
      <c r="Y980" s="127" t="str">
        <f>VLOOKUP(W980,Factors!$F$4:$H$6200,2,FALSE)</f>
        <v>3-factor</v>
      </c>
      <c r="Z980" s="129">
        <f t="shared" si="77"/>
        <v>17792.204248000005</v>
      </c>
      <c r="AA980" s="129">
        <f t="shared" si="78"/>
        <v>144545.42575200001</v>
      </c>
      <c r="AB980" s="129">
        <f t="shared" si="79"/>
        <v>162337.63</v>
      </c>
      <c r="AC980" s="134"/>
      <c r="AD980" s="134"/>
      <c r="AE980" s="134"/>
      <c r="AF980" s="134"/>
      <c r="AG980" s="134"/>
      <c r="AH980" s="134"/>
      <c r="AI980" s="134"/>
      <c r="AJ980" s="134"/>
      <c r="AK980" s="134"/>
      <c r="AL980" s="134"/>
      <c r="AM980" s="134"/>
      <c r="AN980" s="134"/>
      <c r="AO980" s="134"/>
      <c r="AP980" s="134"/>
      <c r="AQ980" s="134"/>
      <c r="AR980" s="134"/>
      <c r="AS980" s="134"/>
      <c r="AT980" s="134"/>
      <c r="AU980" s="134"/>
      <c r="AV980" s="134"/>
      <c r="AW980" s="134"/>
      <c r="AX980" s="134"/>
      <c r="AY980" s="134"/>
      <c r="AZ980" s="134"/>
      <c r="BA980" s="134"/>
      <c r="BB980" s="134"/>
      <c r="BC980" s="134"/>
      <c r="BD980" s="134"/>
      <c r="BE980" s="134"/>
      <c r="BF980" s="134"/>
      <c r="BG980" s="134"/>
      <c r="BH980" s="134"/>
      <c r="BI980" s="134"/>
      <c r="BJ980" s="134"/>
    </row>
    <row r="981" spans="1:62" ht="15.75" thickBot="1" x14ac:dyDescent="0.3">
      <c r="A981" s="141" t="s">
        <v>943</v>
      </c>
      <c r="B981" s="4" t="s">
        <v>1115</v>
      </c>
      <c r="C981" s="4" t="s">
        <v>1116</v>
      </c>
      <c r="D981" s="4" t="s">
        <v>944</v>
      </c>
      <c r="E981" s="4" t="s">
        <v>945</v>
      </c>
      <c r="F981" s="4" t="s">
        <v>128</v>
      </c>
      <c r="G981" s="4" t="s">
        <v>129</v>
      </c>
      <c r="H981" s="4" t="s">
        <v>440</v>
      </c>
      <c r="I981" s="11"/>
      <c r="J981" s="10">
        <v>1545</v>
      </c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39">
        <f t="shared" si="75"/>
        <v>1545</v>
      </c>
      <c r="W981" s="127" t="str">
        <f t="shared" si="76"/>
        <v>430101505921</v>
      </c>
      <c r="X981" s="132">
        <f>VLOOKUP(W981,Factors!$F$4:$H$6200,3,FALSE)</f>
        <v>0.10960000000000003</v>
      </c>
      <c r="Y981" s="127" t="str">
        <f>VLOOKUP(W981,Factors!$F$4:$H$6200,2,FALSE)</f>
        <v>3-factor</v>
      </c>
      <c r="Z981" s="129">
        <f t="shared" si="77"/>
        <v>169.33200000000005</v>
      </c>
      <c r="AA981" s="129">
        <f t="shared" si="78"/>
        <v>1375.6679999999999</v>
      </c>
      <c r="AB981" s="129">
        <f t="shared" si="79"/>
        <v>1545</v>
      </c>
    </row>
    <row r="982" spans="1:62" ht="15.75" thickBot="1" x14ac:dyDescent="0.3">
      <c r="A982" s="141" t="s">
        <v>943</v>
      </c>
      <c r="B982" s="4" t="s">
        <v>1115</v>
      </c>
      <c r="C982" s="4" t="s">
        <v>1116</v>
      </c>
      <c r="D982" s="4" t="s">
        <v>944</v>
      </c>
      <c r="E982" s="4" t="s">
        <v>945</v>
      </c>
      <c r="F982" s="4" t="s">
        <v>306</v>
      </c>
      <c r="G982" s="4" t="s">
        <v>307</v>
      </c>
      <c r="H982" s="4" t="s">
        <v>440</v>
      </c>
      <c r="I982" s="8">
        <v>157.5</v>
      </c>
      <c r="J982" s="8">
        <v>525</v>
      </c>
      <c r="K982" s="8">
        <v>525</v>
      </c>
      <c r="L982" s="8">
        <v>525</v>
      </c>
      <c r="M982" s="8">
        <v>525</v>
      </c>
      <c r="N982" s="8">
        <v>525</v>
      </c>
      <c r="O982" s="8">
        <v>525</v>
      </c>
      <c r="P982" s="8">
        <v>525</v>
      </c>
      <c r="Q982" s="8">
        <v>525</v>
      </c>
      <c r="R982" s="8">
        <v>1025</v>
      </c>
      <c r="S982" s="8">
        <v>1025</v>
      </c>
      <c r="T982" s="8">
        <v>1025</v>
      </c>
      <c r="U982" s="139">
        <f t="shared" si="75"/>
        <v>7432.5</v>
      </c>
      <c r="W982" s="127" t="str">
        <f t="shared" si="76"/>
        <v>430101505921</v>
      </c>
      <c r="X982" s="132">
        <f>VLOOKUP(W982,Factors!$F$4:$H$6200,3,FALSE)</f>
        <v>0.10960000000000003</v>
      </c>
      <c r="Y982" s="127" t="str">
        <f>VLOOKUP(W982,Factors!$F$4:$H$6200,2,FALSE)</f>
        <v>3-factor</v>
      </c>
      <c r="Z982" s="129">
        <f t="shared" si="77"/>
        <v>814.6020000000002</v>
      </c>
      <c r="AA982" s="129">
        <f t="shared" si="78"/>
        <v>6617.8980000000001</v>
      </c>
      <c r="AB982" s="129">
        <f t="shared" si="79"/>
        <v>7432.5</v>
      </c>
    </row>
    <row r="983" spans="1:62" ht="15.75" thickBot="1" x14ac:dyDescent="0.3">
      <c r="A983" s="141" t="s">
        <v>943</v>
      </c>
      <c r="B983" s="4" t="s">
        <v>1115</v>
      </c>
      <c r="C983" s="4" t="s">
        <v>1116</v>
      </c>
      <c r="D983" s="4" t="s">
        <v>944</v>
      </c>
      <c r="E983" s="4" t="s">
        <v>945</v>
      </c>
      <c r="F983" s="4" t="s">
        <v>132</v>
      </c>
      <c r="G983" s="4" t="s">
        <v>133</v>
      </c>
      <c r="H983" s="4" t="s">
        <v>440</v>
      </c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0">
        <v>343.85</v>
      </c>
      <c r="U983" s="139">
        <f t="shared" si="75"/>
        <v>343.85</v>
      </c>
      <c r="W983" s="127" t="str">
        <f t="shared" si="76"/>
        <v>430101505921</v>
      </c>
      <c r="X983" s="132">
        <f>VLOOKUP(W983,Factors!$F$4:$H$6200,3,FALSE)</f>
        <v>0.10960000000000003</v>
      </c>
      <c r="Y983" s="127" t="str">
        <f>VLOOKUP(W983,Factors!$F$4:$H$6200,2,FALSE)</f>
        <v>3-factor</v>
      </c>
      <c r="Z983" s="129">
        <f t="shared" si="77"/>
        <v>37.685960000000016</v>
      </c>
      <c r="AA983" s="129">
        <f t="shared" si="78"/>
        <v>306.16404</v>
      </c>
      <c r="AB983" s="129">
        <f t="shared" si="79"/>
        <v>343.85</v>
      </c>
    </row>
    <row r="984" spans="1:62" ht="15.75" thickBot="1" x14ac:dyDescent="0.3">
      <c r="A984" s="141" t="s">
        <v>943</v>
      </c>
      <c r="B984" s="4" t="s">
        <v>1115</v>
      </c>
      <c r="C984" s="4" t="s">
        <v>1116</v>
      </c>
      <c r="D984" s="4" t="s">
        <v>944</v>
      </c>
      <c r="E984" s="4" t="s">
        <v>945</v>
      </c>
      <c r="F984" s="4" t="s">
        <v>80</v>
      </c>
      <c r="G984" s="4" t="s">
        <v>81</v>
      </c>
      <c r="H984" s="4" t="s">
        <v>440</v>
      </c>
      <c r="I984" s="8">
        <v>91.09</v>
      </c>
      <c r="J984" s="8">
        <v>63.66</v>
      </c>
      <c r="K984" s="8">
        <v>181.8</v>
      </c>
      <c r="L984" s="8">
        <v>80.94</v>
      </c>
      <c r="M984" s="7"/>
      <c r="N984" s="8">
        <v>13.37</v>
      </c>
      <c r="O984" s="7"/>
      <c r="P984" s="7"/>
      <c r="Q984" s="7"/>
      <c r="R984" s="7"/>
      <c r="S984" s="7"/>
      <c r="T984" s="7"/>
      <c r="U984" s="139">
        <f t="shared" si="75"/>
        <v>430.86</v>
      </c>
      <c r="W984" s="127" t="str">
        <f t="shared" si="76"/>
        <v>430101505921</v>
      </c>
      <c r="X984" s="132">
        <f>VLOOKUP(W984,Factors!$F$4:$H$6200,3,FALSE)</f>
        <v>0.10960000000000003</v>
      </c>
      <c r="Y984" s="127" t="str">
        <f>VLOOKUP(W984,Factors!$F$4:$H$6200,2,FALSE)</f>
        <v>3-factor</v>
      </c>
      <c r="Z984" s="129">
        <f t="shared" si="77"/>
        <v>47.222256000000016</v>
      </c>
      <c r="AA984" s="129">
        <f t="shared" si="78"/>
        <v>383.637744</v>
      </c>
      <c r="AB984" s="129">
        <f t="shared" si="79"/>
        <v>430.86</v>
      </c>
    </row>
    <row r="985" spans="1:62" s="131" customFormat="1" ht="15.75" thickBot="1" x14ac:dyDescent="0.3">
      <c r="A985" s="141" t="s">
        <v>943</v>
      </c>
      <c r="B985" s="4" t="s">
        <v>1115</v>
      </c>
      <c r="C985" s="4" t="s">
        <v>1116</v>
      </c>
      <c r="D985" s="4" t="s">
        <v>944</v>
      </c>
      <c r="E985" s="4" t="s">
        <v>945</v>
      </c>
      <c r="F985" s="4" t="s">
        <v>94</v>
      </c>
      <c r="G985" s="4" t="s">
        <v>95</v>
      </c>
      <c r="H985" s="4" t="s">
        <v>440</v>
      </c>
      <c r="I985" s="11"/>
      <c r="J985" s="10">
        <v>409.98</v>
      </c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39">
        <f t="shared" si="75"/>
        <v>409.98</v>
      </c>
      <c r="V985" s="38"/>
      <c r="W985" s="127" t="str">
        <f t="shared" si="76"/>
        <v>430101505921</v>
      </c>
      <c r="X985" s="132">
        <f>VLOOKUP(W985,Factors!$F$4:$H$6200,3,FALSE)</f>
        <v>0.10960000000000003</v>
      </c>
      <c r="Y985" s="127" t="str">
        <f>VLOOKUP(W985,Factors!$F$4:$H$6200,2,FALSE)</f>
        <v>3-factor</v>
      </c>
      <c r="Z985" s="129">
        <f t="shared" si="77"/>
        <v>44.933808000000013</v>
      </c>
      <c r="AA985" s="129">
        <f t="shared" si="78"/>
        <v>365.04619200000002</v>
      </c>
      <c r="AB985" s="129">
        <f t="shared" si="79"/>
        <v>409.98</v>
      </c>
      <c r="AC985" s="134"/>
      <c r="AD985" s="134"/>
      <c r="AE985" s="134"/>
      <c r="AF985" s="134"/>
      <c r="AG985" s="134"/>
      <c r="AH985" s="134"/>
      <c r="AI985" s="134"/>
      <c r="AJ985" s="134"/>
      <c r="AK985" s="134"/>
      <c r="AL985" s="134"/>
      <c r="AM985" s="134"/>
      <c r="AN985" s="134"/>
      <c r="AO985" s="134"/>
      <c r="AP985" s="134"/>
      <c r="AQ985" s="134"/>
      <c r="AR985" s="134"/>
      <c r="AS985" s="134"/>
      <c r="AT985" s="134"/>
      <c r="AU985" s="134"/>
      <c r="AV985" s="134"/>
      <c r="AW985" s="134"/>
      <c r="AX985" s="134"/>
      <c r="AY985" s="134"/>
      <c r="AZ985" s="134"/>
      <c r="BA985" s="134"/>
      <c r="BB985" s="134"/>
      <c r="BC985" s="134"/>
      <c r="BD985" s="134"/>
      <c r="BE985" s="134"/>
      <c r="BF985" s="134"/>
      <c r="BG985" s="134"/>
      <c r="BH985" s="134"/>
      <c r="BI985" s="134"/>
      <c r="BJ985" s="134"/>
    </row>
    <row r="986" spans="1:62" ht="15.75" thickBot="1" x14ac:dyDescent="0.3">
      <c r="A986" s="141" t="s">
        <v>943</v>
      </c>
      <c r="B986" s="4" t="s">
        <v>1115</v>
      </c>
      <c r="C986" s="4" t="s">
        <v>1116</v>
      </c>
      <c r="D986" s="4" t="s">
        <v>944</v>
      </c>
      <c r="E986" s="4" t="s">
        <v>945</v>
      </c>
      <c r="F986" s="4" t="s">
        <v>134</v>
      </c>
      <c r="G986" s="4" t="s">
        <v>135</v>
      </c>
      <c r="H986" s="4" t="s">
        <v>440</v>
      </c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8">
        <v>1440</v>
      </c>
      <c r="U986" s="139">
        <f t="shared" si="75"/>
        <v>1440</v>
      </c>
      <c r="W986" s="127" t="str">
        <f t="shared" si="76"/>
        <v>430101505921</v>
      </c>
      <c r="X986" s="132">
        <f>VLOOKUP(W986,Factors!$F$4:$H$6200,3,FALSE)</f>
        <v>0.10960000000000003</v>
      </c>
      <c r="Y986" s="127" t="str">
        <f>VLOOKUP(W986,Factors!$F$4:$H$6200,2,FALSE)</f>
        <v>3-factor</v>
      </c>
      <c r="Z986" s="129">
        <f t="shared" si="77"/>
        <v>157.82400000000004</v>
      </c>
      <c r="AA986" s="129">
        <f t="shared" si="78"/>
        <v>1282.1759999999999</v>
      </c>
      <c r="AB986" s="129">
        <f t="shared" si="79"/>
        <v>1440</v>
      </c>
    </row>
    <row r="987" spans="1:62" ht="15.75" thickBot="1" x14ac:dyDescent="0.3">
      <c r="A987" s="141" t="s">
        <v>943</v>
      </c>
      <c r="B987" s="4" t="s">
        <v>1115</v>
      </c>
      <c r="C987" s="4" t="s">
        <v>1116</v>
      </c>
      <c r="D987" s="4" t="s">
        <v>944</v>
      </c>
      <c r="E987" s="4" t="s">
        <v>945</v>
      </c>
      <c r="F987" s="4" t="s">
        <v>7703</v>
      </c>
      <c r="G987" s="4" t="s">
        <v>7704</v>
      </c>
      <c r="H987" s="4" t="s">
        <v>440</v>
      </c>
      <c r="I987" s="11"/>
      <c r="J987" s="11"/>
      <c r="K987" s="11"/>
      <c r="L987" s="11"/>
      <c r="M987" s="11"/>
      <c r="N987" s="11"/>
      <c r="O987" s="11"/>
      <c r="P987" s="11"/>
      <c r="Q987" s="10">
        <v>4345</v>
      </c>
      <c r="R987" s="11"/>
      <c r="S987" s="11"/>
      <c r="T987" s="11"/>
      <c r="U987" s="139">
        <f t="shared" si="75"/>
        <v>4345</v>
      </c>
      <c r="W987" s="127" t="str">
        <f t="shared" si="76"/>
        <v>430101505921</v>
      </c>
      <c r="X987" s="132">
        <f>VLOOKUP(W987,Factors!$F$4:$H$6200,3,FALSE)</f>
        <v>0.10960000000000003</v>
      </c>
      <c r="Y987" s="127" t="str">
        <f>VLOOKUP(W987,Factors!$F$4:$H$6200,2,FALSE)</f>
        <v>3-factor</v>
      </c>
      <c r="Z987" s="129">
        <f t="shared" si="77"/>
        <v>476.21200000000016</v>
      </c>
      <c r="AA987" s="129">
        <f t="shared" si="78"/>
        <v>3868.788</v>
      </c>
      <c r="AB987" s="129">
        <f t="shared" si="79"/>
        <v>4345</v>
      </c>
    </row>
    <row r="988" spans="1:62" ht="15.75" thickBot="1" x14ac:dyDescent="0.3">
      <c r="A988" s="141" t="s">
        <v>943</v>
      </c>
      <c r="B988" s="4" t="s">
        <v>1115</v>
      </c>
      <c r="C988" s="4" t="s">
        <v>1116</v>
      </c>
      <c r="D988" s="4" t="s">
        <v>944</v>
      </c>
      <c r="E988" s="4" t="s">
        <v>945</v>
      </c>
      <c r="F988" s="4" t="s">
        <v>254</v>
      </c>
      <c r="G988" s="4" t="s">
        <v>255</v>
      </c>
      <c r="H988" s="4" t="s">
        <v>440</v>
      </c>
      <c r="I988" s="8">
        <v>45.72</v>
      </c>
      <c r="J988" s="7"/>
      <c r="K988" s="8">
        <v>-45.72</v>
      </c>
      <c r="L988" s="7"/>
      <c r="M988" s="7"/>
      <c r="N988" s="8">
        <v>94.34</v>
      </c>
      <c r="O988" s="7"/>
      <c r="P988" s="7"/>
      <c r="Q988" s="7"/>
      <c r="R988" s="7"/>
      <c r="S988" s="7"/>
      <c r="T988" s="7"/>
      <c r="U988" s="139">
        <f t="shared" si="75"/>
        <v>94.34</v>
      </c>
      <c r="W988" s="127" t="str">
        <f t="shared" si="76"/>
        <v>430101505921</v>
      </c>
      <c r="X988" s="132">
        <f>VLOOKUP(W988,Factors!$F$4:$H$6200,3,FALSE)</f>
        <v>0.10960000000000003</v>
      </c>
      <c r="Y988" s="127" t="str">
        <f>VLOOKUP(W988,Factors!$F$4:$H$6200,2,FALSE)</f>
        <v>3-factor</v>
      </c>
      <c r="Z988" s="129">
        <f t="shared" si="77"/>
        <v>10.339664000000003</v>
      </c>
      <c r="AA988" s="129">
        <f t="shared" si="78"/>
        <v>84.000336000000004</v>
      </c>
      <c r="AB988" s="129">
        <f t="shared" si="79"/>
        <v>94.34</v>
      </c>
    </row>
    <row r="989" spans="1:62" ht="15.75" thickBot="1" x14ac:dyDescent="0.3">
      <c r="A989" s="141" t="s">
        <v>943</v>
      </c>
      <c r="B989" s="4" t="s">
        <v>1115</v>
      </c>
      <c r="C989" s="4" t="s">
        <v>1116</v>
      </c>
      <c r="D989" s="4" t="s">
        <v>944</v>
      </c>
      <c r="E989" s="4" t="s">
        <v>945</v>
      </c>
      <c r="F989" s="4" t="s">
        <v>98</v>
      </c>
      <c r="G989" s="4" t="s">
        <v>99</v>
      </c>
      <c r="H989" s="4" t="s">
        <v>440</v>
      </c>
      <c r="I989" s="11"/>
      <c r="J989" s="11"/>
      <c r="K989" s="11"/>
      <c r="L989" s="11"/>
      <c r="M989" s="10">
        <v>483.47</v>
      </c>
      <c r="N989" s="11"/>
      <c r="O989" s="10">
        <v>-25.02</v>
      </c>
      <c r="P989" s="11"/>
      <c r="Q989" s="11"/>
      <c r="R989" s="10">
        <v>1.9</v>
      </c>
      <c r="S989" s="10">
        <v>2051.5500000000002</v>
      </c>
      <c r="T989" s="10">
        <v>-2053.4499999999998</v>
      </c>
      <c r="U989" s="139">
        <f t="shared" si="75"/>
        <v>458.45000000000027</v>
      </c>
      <c r="W989" s="127" t="str">
        <f t="shared" si="76"/>
        <v>430101505921</v>
      </c>
      <c r="X989" s="132">
        <f>VLOOKUP(W989,Factors!$F$4:$H$6200,3,FALSE)</f>
        <v>0.10960000000000003</v>
      </c>
      <c r="Y989" s="127" t="str">
        <f>VLOOKUP(W989,Factors!$F$4:$H$6200,2,FALSE)</f>
        <v>3-factor</v>
      </c>
      <c r="Z989" s="129">
        <f t="shared" si="77"/>
        <v>50.246120000000047</v>
      </c>
      <c r="AA989" s="129">
        <f t="shared" si="78"/>
        <v>408.20388000000025</v>
      </c>
      <c r="AB989" s="129">
        <f t="shared" si="79"/>
        <v>458.45000000000027</v>
      </c>
    </row>
    <row r="990" spans="1:62" ht="15.75" thickBot="1" x14ac:dyDescent="0.3">
      <c r="A990" s="141" t="s">
        <v>943</v>
      </c>
      <c r="B990" s="4" t="s">
        <v>1115</v>
      </c>
      <c r="C990" s="4" t="s">
        <v>1116</v>
      </c>
      <c r="D990" s="4" t="s">
        <v>944</v>
      </c>
      <c r="E990" s="4" t="s">
        <v>945</v>
      </c>
      <c r="F990" s="4" t="s">
        <v>144</v>
      </c>
      <c r="G990" s="4" t="s">
        <v>145</v>
      </c>
      <c r="H990" s="4" t="s">
        <v>440</v>
      </c>
      <c r="I990" s="8">
        <v>38.020000000000003</v>
      </c>
      <c r="J990" s="7"/>
      <c r="K990" s="8">
        <v>-38.020000000000003</v>
      </c>
      <c r="L990" s="7"/>
      <c r="M990" s="7"/>
      <c r="N990" s="7"/>
      <c r="O990" s="7"/>
      <c r="P990" s="7"/>
      <c r="Q990" s="7"/>
      <c r="R990" s="7"/>
      <c r="S990" s="7"/>
      <c r="T990" s="7"/>
      <c r="U990" s="139">
        <f t="shared" si="75"/>
        <v>0</v>
      </c>
      <c r="W990" s="127" t="str">
        <f t="shared" si="76"/>
        <v>430101505921</v>
      </c>
      <c r="X990" s="132">
        <f>VLOOKUP(W990,Factors!$F$4:$H$6200,3,FALSE)</f>
        <v>0.10960000000000003</v>
      </c>
      <c r="Y990" s="127" t="str">
        <f>VLOOKUP(W990,Factors!$F$4:$H$6200,2,FALSE)</f>
        <v>3-factor</v>
      </c>
      <c r="Z990" s="129">
        <f t="shared" si="77"/>
        <v>0</v>
      </c>
      <c r="AA990" s="129">
        <f t="shared" si="78"/>
        <v>0</v>
      </c>
      <c r="AB990" s="129">
        <f t="shared" si="79"/>
        <v>0</v>
      </c>
    </row>
    <row r="991" spans="1:62" s="131" customFormat="1" ht="15.75" thickBot="1" x14ac:dyDescent="0.3">
      <c r="A991" s="141" t="s">
        <v>943</v>
      </c>
      <c r="B991" s="4" t="s">
        <v>1115</v>
      </c>
      <c r="C991" s="4" t="s">
        <v>1116</v>
      </c>
      <c r="D991" s="4" t="s">
        <v>944</v>
      </c>
      <c r="E991" s="4" t="s">
        <v>945</v>
      </c>
      <c r="F991" s="4" t="s">
        <v>102</v>
      </c>
      <c r="G991" s="4" t="s">
        <v>103</v>
      </c>
      <c r="H991" s="4" t="s">
        <v>440</v>
      </c>
      <c r="I991" s="11"/>
      <c r="J991" s="10">
        <v>605.62</v>
      </c>
      <c r="K991" s="11"/>
      <c r="L991" s="11"/>
      <c r="M991" s="11"/>
      <c r="N991" s="10">
        <v>39.36</v>
      </c>
      <c r="O991" s="11"/>
      <c r="P991" s="10">
        <v>484.97</v>
      </c>
      <c r="Q991" s="11"/>
      <c r="R991" s="11"/>
      <c r="S991" s="11"/>
      <c r="T991" s="11"/>
      <c r="U991" s="139">
        <f t="shared" si="75"/>
        <v>1129.95</v>
      </c>
      <c r="V991" s="38"/>
      <c r="W991" s="127" t="str">
        <f t="shared" si="76"/>
        <v>430101505921</v>
      </c>
      <c r="X991" s="132">
        <f>VLOOKUP(W991,Factors!$F$4:$H$6200,3,FALSE)</f>
        <v>0.10960000000000003</v>
      </c>
      <c r="Y991" s="127" t="str">
        <f>VLOOKUP(W991,Factors!$F$4:$H$6200,2,FALSE)</f>
        <v>3-factor</v>
      </c>
      <c r="Z991" s="129">
        <f t="shared" si="77"/>
        <v>123.84252000000004</v>
      </c>
      <c r="AA991" s="129">
        <f t="shared" si="78"/>
        <v>1006.10748</v>
      </c>
      <c r="AB991" s="129">
        <f t="shared" si="79"/>
        <v>1129.95</v>
      </c>
      <c r="AC991" s="134"/>
      <c r="AD991" s="134"/>
      <c r="AE991" s="134"/>
      <c r="AF991" s="134"/>
      <c r="AG991" s="134"/>
      <c r="AH991" s="134"/>
      <c r="AI991" s="134"/>
      <c r="AJ991" s="134"/>
      <c r="AK991" s="134"/>
      <c r="AL991" s="134"/>
      <c r="AM991" s="134"/>
      <c r="AN991" s="134"/>
      <c r="AO991" s="134"/>
      <c r="AP991" s="134"/>
      <c r="AQ991" s="134"/>
      <c r="AR991" s="134"/>
      <c r="AS991" s="134"/>
      <c r="AT991" s="134"/>
      <c r="AU991" s="134"/>
      <c r="AV991" s="134"/>
      <c r="AW991" s="134"/>
      <c r="AX991" s="134"/>
      <c r="AY991" s="134"/>
      <c r="AZ991" s="134"/>
      <c r="BA991" s="134"/>
      <c r="BB991" s="134"/>
      <c r="BC991" s="134"/>
      <c r="BD991" s="134"/>
      <c r="BE991" s="134"/>
      <c r="BF991" s="134"/>
      <c r="BG991" s="134"/>
      <c r="BH991" s="134"/>
      <c r="BI991" s="134"/>
      <c r="BJ991" s="134"/>
    </row>
    <row r="992" spans="1:62" s="131" customFormat="1" ht="15.75" thickBot="1" x14ac:dyDescent="0.3">
      <c r="A992" s="141" t="s">
        <v>943</v>
      </c>
      <c r="B992" s="4" t="s">
        <v>1115</v>
      </c>
      <c r="C992" s="4" t="s">
        <v>1116</v>
      </c>
      <c r="D992" s="4" t="s">
        <v>944</v>
      </c>
      <c r="E992" s="4" t="s">
        <v>945</v>
      </c>
      <c r="F992" s="4" t="s">
        <v>445</v>
      </c>
      <c r="G992" s="4" t="s">
        <v>446</v>
      </c>
      <c r="H992" s="4" t="s">
        <v>440</v>
      </c>
      <c r="I992" s="8">
        <v>13.65</v>
      </c>
      <c r="J992" s="7"/>
      <c r="K992" s="7"/>
      <c r="L992" s="7"/>
      <c r="M992" s="7"/>
      <c r="N992" s="8">
        <v>3.68</v>
      </c>
      <c r="O992" s="7"/>
      <c r="P992" s="7"/>
      <c r="Q992" s="7"/>
      <c r="R992" s="7"/>
      <c r="S992" s="7"/>
      <c r="T992" s="7"/>
      <c r="U992" s="139">
        <f t="shared" si="75"/>
        <v>17.330000000000002</v>
      </c>
      <c r="V992" s="38"/>
      <c r="W992" s="127" t="str">
        <f t="shared" si="76"/>
        <v>430101505921</v>
      </c>
      <c r="X992" s="132">
        <f>VLOOKUP(W992,Factors!$F$4:$H$6200,3,FALSE)</f>
        <v>0.10960000000000003</v>
      </c>
      <c r="Y992" s="127" t="str">
        <f>VLOOKUP(W992,Factors!$F$4:$H$6200,2,FALSE)</f>
        <v>3-factor</v>
      </c>
      <c r="Z992" s="129">
        <f t="shared" si="77"/>
        <v>1.8993680000000008</v>
      </c>
      <c r="AA992" s="129">
        <f t="shared" si="78"/>
        <v>15.430632000000001</v>
      </c>
      <c r="AB992" s="129">
        <f t="shared" si="79"/>
        <v>17.330000000000002</v>
      </c>
      <c r="AC992" s="134"/>
      <c r="AD992" s="134"/>
      <c r="AE992" s="134"/>
      <c r="AF992" s="134"/>
      <c r="AG992" s="134"/>
      <c r="AH992" s="134"/>
      <c r="AI992" s="134"/>
      <c r="AJ992" s="134"/>
      <c r="AK992" s="134"/>
      <c r="AL992" s="134"/>
      <c r="AM992" s="134"/>
      <c r="AN992" s="134"/>
      <c r="AO992" s="134"/>
      <c r="AP992" s="134"/>
      <c r="AQ992" s="134"/>
      <c r="AR992" s="134"/>
      <c r="AS992" s="134"/>
      <c r="AT992" s="134"/>
      <c r="AU992" s="134"/>
      <c r="AV992" s="134"/>
      <c r="AW992" s="134"/>
      <c r="AX992" s="134"/>
      <c r="AY992" s="134"/>
      <c r="AZ992" s="134"/>
      <c r="BA992" s="134"/>
      <c r="BB992" s="134"/>
      <c r="BC992" s="134"/>
      <c r="BD992" s="134"/>
      <c r="BE992" s="134"/>
      <c r="BF992" s="134"/>
      <c r="BG992" s="134"/>
      <c r="BH992" s="134"/>
      <c r="BI992" s="134"/>
      <c r="BJ992" s="134"/>
    </row>
    <row r="993" spans="1:28" ht="15.75" thickBot="1" x14ac:dyDescent="0.3">
      <c r="A993" s="141" t="s">
        <v>943</v>
      </c>
      <c r="B993" s="4" t="s">
        <v>1115</v>
      </c>
      <c r="C993" s="4" t="s">
        <v>1116</v>
      </c>
      <c r="D993" s="4" t="s">
        <v>944</v>
      </c>
      <c r="E993" s="4" t="s">
        <v>945</v>
      </c>
      <c r="F993" s="4" t="s">
        <v>116</v>
      </c>
      <c r="G993" s="4" t="s">
        <v>117</v>
      </c>
      <c r="H993" s="4" t="s">
        <v>440</v>
      </c>
      <c r="I993" s="10">
        <v>104.39</v>
      </c>
      <c r="J993" s="10">
        <v>137.41</v>
      </c>
      <c r="K993" s="10">
        <v>27.93</v>
      </c>
      <c r="L993" s="10">
        <v>40.799999999999997</v>
      </c>
      <c r="M993" s="10">
        <v>109.28</v>
      </c>
      <c r="N993" s="10">
        <v>11</v>
      </c>
      <c r="O993" s="11"/>
      <c r="P993" s="11"/>
      <c r="Q993" s="11"/>
      <c r="R993" s="11"/>
      <c r="S993" s="11"/>
      <c r="T993" s="11"/>
      <c r="U993" s="139">
        <f t="shared" si="75"/>
        <v>430.81000000000006</v>
      </c>
      <c r="W993" s="127" t="str">
        <f t="shared" si="76"/>
        <v>430101505921</v>
      </c>
      <c r="X993" s="132">
        <f>VLOOKUP(W993,Factors!$F$4:$H$6200,3,FALSE)</f>
        <v>0.10960000000000003</v>
      </c>
      <c r="Y993" s="127" t="str">
        <f>VLOOKUP(W993,Factors!$F$4:$H$6200,2,FALSE)</f>
        <v>3-factor</v>
      </c>
      <c r="Z993" s="129">
        <f t="shared" si="77"/>
        <v>47.216776000000017</v>
      </c>
      <c r="AA993" s="129">
        <f t="shared" si="78"/>
        <v>383.59322400000002</v>
      </c>
      <c r="AB993" s="129">
        <f t="shared" si="79"/>
        <v>430.81000000000006</v>
      </c>
    </row>
    <row r="994" spans="1:28" ht="15.75" thickBot="1" x14ac:dyDescent="0.3">
      <c r="A994" s="141" t="s">
        <v>943</v>
      </c>
      <c r="B994" s="4" t="s">
        <v>1115</v>
      </c>
      <c r="C994" s="4" t="s">
        <v>1116</v>
      </c>
      <c r="D994" s="4" t="s">
        <v>944</v>
      </c>
      <c r="E994" s="4" t="s">
        <v>945</v>
      </c>
      <c r="F994" s="4" t="s">
        <v>82</v>
      </c>
      <c r="G994" s="4" t="s">
        <v>83</v>
      </c>
      <c r="H994" s="4" t="s">
        <v>440</v>
      </c>
      <c r="I994" s="8">
        <v>7.4</v>
      </c>
      <c r="J994" s="7"/>
      <c r="K994" s="8">
        <v>4.2</v>
      </c>
      <c r="L994" s="7"/>
      <c r="M994" s="8">
        <v>24</v>
      </c>
      <c r="N994" s="8">
        <v>2.6</v>
      </c>
      <c r="O994" s="7"/>
      <c r="P994" s="7"/>
      <c r="Q994" s="7"/>
      <c r="R994" s="7"/>
      <c r="S994" s="7"/>
      <c r="T994" s="7"/>
      <c r="U994" s="139">
        <f t="shared" si="75"/>
        <v>38.200000000000003</v>
      </c>
      <c r="W994" s="127" t="str">
        <f t="shared" si="76"/>
        <v>430101505921</v>
      </c>
      <c r="X994" s="132">
        <f>VLOOKUP(W994,Factors!$F$4:$H$6200,3,FALSE)</f>
        <v>0.10960000000000003</v>
      </c>
      <c r="Y994" s="127" t="str">
        <f>VLOOKUP(W994,Factors!$F$4:$H$6200,2,FALSE)</f>
        <v>3-factor</v>
      </c>
      <c r="Z994" s="129">
        <f t="shared" si="77"/>
        <v>4.1867200000000011</v>
      </c>
      <c r="AA994" s="129">
        <f t="shared" si="78"/>
        <v>34.013280000000002</v>
      </c>
      <c r="AB994" s="129">
        <f t="shared" si="79"/>
        <v>38.200000000000003</v>
      </c>
    </row>
    <row r="995" spans="1:28" ht="15.75" thickBot="1" x14ac:dyDescent="0.3">
      <c r="A995" s="141" t="s">
        <v>943</v>
      </c>
      <c r="B995" s="4" t="s">
        <v>1115</v>
      </c>
      <c r="C995" s="4" t="s">
        <v>1116</v>
      </c>
      <c r="D995" s="4" t="s">
        <v>944</v>
      </c>
      <c r="E995" s="4" t="s">
        <v>945</v>
      </c>
      <c r="F995" s="4" t="s">
        <v>336</v>
      </c>
      <c r="G995" s="4" t="s">
        <v>337</v>
      </c>
      <c r="H995" s="4" t="s">
        <v>440</v>
      </c>
      <c r="I995" s="11"/>
      <c r="J995" s="11"/>
      <c r="K995" s="11"/>
      <c r="L995" s="11"/>
      <c r="M995" s="11"/>
      <c r="N995" s="11"/>
      <c r="O995" s="10">
        <v>376.48</v>
      </c>
      <c r="P995" s="11"/>
      <c r="Q995" s="11"/>
      <c r="R995" s="11"/>
      <c r="S995" s="11"/>
      <c r="T995" s="11"/>
      <c r="U995" s="139">
        <f t="shared" si="75"/>
        <v>376.48</v>
      </c>
      <c r="W995" s="127" t="str">
        <f t="shared" si="76"/>
        <v>430101505921</v>
      </c>
      <c r="X995" s="132">
        <f>VLOOKUP(W995,Factors!$F$4:$H$6200,3,FALSE)</f>
        <v>0.10960000000000003</v>
      </c>
      <c r="Y995" s="127" t="str">
        <f>VLOOKUP(W995,Factors!$F$4:$H$6200,2,FALSE)</f>
        <v>3-factor</v>
      </c>
      <c r="Z995" s="129">
        <f t="shared" si="77"/>
        <v>41.262208000000015</v>
      </c>
      <c r="AA995" s="129">
        <f t="shared" si="78"/>
        <v>335.21779200000003</v>
      </c>
      <c r="AB995" s="129">
        <f t="shared" si="79"/>
        <v>376.48</v>
      </c>
    </row>
    <row r="996" spans="1:28" ht="15.75" thickBot="1" x14ac:dyDescent="0.3">
      <c r="A996" s="141" t="s">
        <v>943</v>
      </c>
      <c r="B996" s="4" t="s">
        <v>1115</v>
      </c>
      <c r="C996" s="4" t="s">
        <v>1116</v>
      </c>
      <c r="D996" s="4" t="s">
        <v>944</v>
      </c>
      <c r="E996" s="4" t="s">
        <v>945</v>
      </c>
      <c r="F996" s="4" t="s">
        <v>152</v>
      </c>
      <c r="G996" s="4" t="s">
        <v>153</v>
      </c>
      <c r="H996" s="4" t="s">
        <v>440</v>
      </c>
      <c r="I996" s="7"/>
      <c r="J996" s="7"/>
      <c r="K996" s="8">
        <v>65320</v>
      </c>
      <c r="L996" s="13">
        <v>0</v>
      </c>
      <c r="M996" s="7"/>
      <c r="N996" s="8">
        <v>5500</v>
      </c>
      <c r="O996" s="7"/>
      <c r="P996" s="8">
        <v>2780</v>
      </c>
      <c r="Q996" s="8">
        <v>2850</v>
      </c>
      <c r="R996" s="8">
        <v>2057</v>
      </c>
      <c r="S996" s="8">
        <v>2470</v>
      </c>
      <c r="T996" s="8">
        <v>10290</v>
      </c>
      <c r="U996" s="139">
        <f t="shared" si="75"/>
        <v>91267</v>
      </c>
      <c r="W996" s="127" t="str">
        <f t="shared" si="76"/>
        <v>430101505921</v>
      </c>
      <c r="X996" s="132">
        <f>VLOOKUP(W996,Factors!$F$4:$H$6200,3,FALSE)</f>
        <v>0.10960000000000003</v>
      </c>
      <c r="Y996" s="127" t="str">
        <f>VLOOKUP(W996,Factors!$F$4:$H$6200,2,FALSE)</f>
        <v>3-factor</v>
      </c>
      <c r="Z996" s="129">
        <f t="shared" si="77"/>
        <v>10002.863200000003</v>
      </c>
      <c r="AA996" s="129">
        <f t="shared" si="78"/>
        <v>81264.136799999993</v>
      </c>
      <c r="AB996" s="129">
        <f t="shared" si="79"/>
        <v>91267</v>
      </c>
    </row>
    <row r="997" spans="1:28" ht="15.75" thickBot="1" x14ac:dyDescent="0.3">
      <c r="A997" s="141" t="s">
        <v>943</v>
      </c>
      <c r="B997" s="4" t="s">
        <v>1115</v>
      </c>
      <c r="C997" s="4" t="s">
        <v>1116</v>
      </c>
      <c r="D997" s="4" t="s">
        <v>944</v>
      </c>
      <c r="E997" s="4" t="s">
        <v>945</v>
      </c>
      <c r="F997" s="4" t="s">
        <v>84</v>
      </c>
      <c r="G997" s="4" t="s">
        <v>85</v>
      </c>
      <c r="H997" s="4" t="s">
        <v>440</v>
      </c>
      <c r="I997" s="10">
        <v>394.24</v>
      </c>
      <c r="J997" s="10">
        <v>275.08999999999997</v>
      </c>
      <c r="K997" s="10">
        <v>443.87</v>
      </c>
      <c r="L997" s="10">
        <v>209.99</v>
      </c>
      <c r="M997" s="10">
        <v>558.94000000000005</v>
      </c>
      <c r="N997" s="10">
        <v>321.43</v>
      </c>
      <c r="O997" s="11"/>
      <c r="P997" s="11"/>
      <c r="Q997" s="11"/>
      <c r="R997" s="11"/>
      <c r="S997" s="11"/>
      <c r="T997" s="11"/>
      <c r="U997" s="139">
        <f t="shared" si="75"/>
        <v>2203.56</v>
      </c>
      <c r="W997" s="127" t="str">
        <f t="shared" si="76"/>
        <v>430101505921</v>
      </c>
      <c r="X997" s="132">
        <f>VLOOKUP(W997,Factors!$F$4:$H$6200,3,FALSE)</f>
        <v>0.10960000000000003</v>
      </c>
      <c r="Y997" s="127" t="str">
        <f>VLOOKUP(W997,Factors!$F$4:$H$6200,2,FALSE)</f>
        <v>3-factor</v>
      </c>
      <c r="Z997" s="129">
        <f t="shared" si="77"/>
        <v>241.51017600000006</v>
      </c>
      <c r="AA997" s="129">
        <f t="shared" si="78"/>
        <v>1962.0498239999999</v>
      </c>
      <c r="AB997" s="129">
        <f t="shared" si="79"/>
        <v>2203.56</v>
      </c>
    </row>
    <row r="998" spans="1:28" ht="15.75" thickBot="1" x14ac:dyDescent="0.3">
      <c r="A998" s="141" t="s">
        <v>943</v>
      </c>
      <c r="B998" s="4" t="s">
        <v>1115</v>
      </c>
      <c r="C998" s="4" t="s">
        <v>1116</v>
      </c>
      <c r="D998" s="4" t="s">
        <v>944</v>
      </c>
      <c r="E998" s="4" t="s">
        <v>945</v>
      </c>
      <c r="F998" s="4" t="s">
        <v>162</v>
      </c>
      <c r="G998" s="4" t="s">
        <v>163</v>
      </c>
      <c r="H998" s="4" t="s">
        <v>440</v>
      </c>
      <c r="I998" s="8">
        <v>59.1</v>
      </c>
      <c r="J998" s="7"/>
      <c r="K998" s="8">
        <v>84.56</v>
      </c>
      <c r="L998" s="7"/>
      <c r="M998" s="7"/>
      <c r="N998" s="7"/>
      <c r="O998" s="7"/>
      <c r="P998" s="7"/>
      <c r="Q998" s="7"/>
      <c r="R998" s="7"/>
      <c r="S998" s="7"/>
      <c r="T998" s="7"/>
      <c r="U998" s="139">
        <f t="shared" si="75"/>
        <v>143.66</v>
      </c>
      <c r="W998" s="127" t="str">
        <f t="shared" si="76"/>
        <v>430101505921</v>
      </c>
      <c r="X998" s="132">
        <f>VLOOKUP(W998,Factors!$F$4:$H$6200,3,FALSE)</f>
        <v>0.10960000000000003</v>
      </c>
      <c r="Y998" s="127" t="str">
        <f>VLOOKUP(W998,Factors!$F$4:$H$6200,2,FALSE)</f>
        <v>3-factor</v>
      </c>
      <c r="Z998" s="129">
        <f t="shared" si="77"/>
        <v>15.745136000000004</v>
      </c>
      <c r="AA998" s="129">
        <f t="shared" si="78"/>
        <v>127.91486399999999</v>
      </c>
      <c r="AB998" s="129">
        <f t="shared" si="79"/>
        <v>143.66</v>
      </c>
    </row>
    <row r="999" spans="1:28" ht="15.75" thickBot="1" x14ac:dyDescent="0.3">
      <c r="A999" s="141" t="s">
        <v>943</v>
      </c>
      <c r="B999" s="4" t="s">
        <v>1115</v>
      </c>
      <c r="C999" s="4" t="s">
        <v>1116</v>
      </c>
      <c r="D999" s="4" t="s">
        <v>944</v>
      </c>
      <c r="E999" s="4" t="s">
        <v>945</v>
      </c>
      <c r="F999" s="4" t="s">
        <v>164</v>
      </c>
      <c r="G999" s="4" t="s">
        <v>165</v>
      </c>
      <c r="H999" s="4" t="s">
        <v>440</v>
      </c>
      <c r="I999" s="10">
        <v>90.5</v>
      </c>
      <c r="J999" s="10">
        <v>4024.46</v>
      </c>
      <c r="K999" s="10">
        <v>1740.75</v>
      </c>
      <c r="L999" s="10">
        <v>1074.98</v>
      </c>
      <c r="M999" s="10">
        <v>2767.97</v>
      </c>
      <c r="N999" s="10">
        <v>942.39</v>
      </c>
      <c r="O999" s="11"/>
      <c r="P999" s="10">
        <v>-200</v>
      </c>
      <c r="Q999" s="10">
        <v>213.8</v>
      </c>
      <c r="R999" s="11"/>
      <c r="S999" s="11"/>
      <c r="T999" s="11"/>
      <c r="U999" s="139">
        <f t="shared" si="75"/>
        <v>10654.849999999999</v>
      </c>
      <c r="W999" s="127" t="str">
        <f t="shared" si="76"/>
        <v>430101505921</v>
      </c>
      <c r="X999" s="132">
        <f>VLOOKUP(W999,Factors!$F$4:$H$6200,3,FALSE)</f>
        <v>0.10960000000000003</v>
      </c>
      <c r="Y999" s="127" t="str">
        <f>VLOOKUP(W999,Factors!$F$4:$H$6200,2,FALSE)</f>
        <v>3-factor</v>
      </c>
      <c r="Z999" s="129">
        <f t="shared" si="77"/>
        <v>1167.7715600000001</v>
      </c>
      <c r="AA999" s="129">
        <f t="shared" si="78"/>
        <v>9487.0784399999975</v>
      </c>
      <c r="AB999" s="129">
        <f t="shared" si="79"/>
        <v>10654.849999999999</v>
      </c>
    </row>
    <row r="1000" spans="1:28" ht="15.75" thickBot="1" x14ac:dyDescent="0.3">
      <c r="A1000" s="141" t="s">
        <v>943</v>
      </c>
      <c r="B1000" s="4" t="s">
        <v>1115</v>
      </c>
      <c r="C1000" s="4" t="s">
        <v>1116</v>
      </c>
      <c r="D1000" s="4" t="s">
        <v>944</v>
      </c>
      <c r="E1000" s="4" t="s">
        <v>945</v>
      </c>
      <c r="F1000" s="4" t="s">
        <v>86</v>
      </c>
      <c r="G1000" s="4" t="s">
        <v>87</v>
      </c>
      <c r="H1000" s="4" t="s">
        <v>440</v>
      </c>
      <c r="I1000" s="8">
        <v>4932.95</v>
      </c>
      <c r="J1000" s="7"/>
      <c r="K1000" s="8">
        <v>-4583.25</v>
      </c>
      <c r="L1000" s="8">
        <v>1639.38</v>
      </c>
      <c r="M1000" s="8">
        <v>2290.75</v>
      </c>
      <c r="N1000" s="8">
        <v>15.99</v>
      </c>
      <c r="O1000" s="7"/>
      <c r="P1000" s="7"/>
      <c r="Q1000" s="7"/>
      <c r="R1000" s="7"/>
      <c r="S1000" s="7"/>
      <c r="T1000" s="7"/>
      <c r="U1000" s="139">
        <f t="shared" si="75"/>
        <v>4295.82</v>
      </c>
      <c r="W1000" s="127" t="str">
        <f t="shared" si="76"/>
        <v>430101505921</v>
      </c>
      <c r="X1000" s="132">
        <f>VLOOKUP(W1000,Factors!$F$4:$H$6200,3,FALSE)</f>
        <v>0.10960000000000003</v>
      </c>
      <c r="Y1000" s="127" t="str">
        <f>VLOOKUP(W1000,Factors!$F$4:$H$6200,2,FALSE)</f>
        <v>3-factor</v>
      </c>
      <c r="Z1000" s="129">
        <f t="shared" si="77"/>
        <v>470.8218720000001</v>
      </c>
      <c r="AA1000" s="129">
        <f t="shared" si="78"/>
        <v>3824.9981279999997</v>
      </c>
      <c r="AB1000" s="129">
        <f t="shared" si="79"/>
        <v>4295.82</v>
      </c>
    </row>
    <row r="1001" spans="1:28" ht="15.75" thickBot="1" x14ac:dyDescent="0.3">
      <c r="A1001" s="141" t="s">
        <v>943</v>
      </c>
      <c r="B1001" s="4" t="s">
        <v>1115</v>
      </c>
      <c r="C1001" s="4" t="s">
        <v>1116</v>
      </c>
      <c r="D1001" s="4" t="s">
        <v>944</v>
      </c>
      <c r="E1001" s="4" t="s">
        <v>945</v>
      </c>
      <c r="F1001" s="4" t="s">
        <v>166</v>
      </c>
      <c r="G1001" s="4" t="s">
        <v>167</v>
      </c>
      <c r="H1001" s="4" t="s">
        <v>440</v>
      </c>
      <c r="I1001" s="11"/>
      <c r="J1001" s="11"/>
      <c r="K1001" s="10">
        <v>90</v>
      </c>
      <c r="L1001" s="11"/>
      <c r="M1001" s="11"/>
      <c r="N1001" s="11"/>
      <c r="O1001" s="11"/>
      <c r="P1001" s="11"/>
      <c r="Q1001" s="11"/>
      <c r="R1001" s="11"/>
      <c r="S1001" s="11"/>
      <c r="T1001" s="11"/>
      <c r="U1001" s="139">
        <f t="shared" si="75"/>
        <v>90</v>
      </c>
      <c r="W1001" s="127" t="str">
        <f t="shared" si="76"/>
        <v>430101505921</v>
      </c>
      <c r="X1001" s="132">
        <f>VLOOKUP(W1001,Factors!$F$4:$H$6200,3,FALSE)</f>
        <v>0.10960000000000003</v>
      </c>
      <c r="Y1001" s="127" t="str">
        <f>VLOOKUP(W1001,Factors!$F$4:$H$6200,2,FALSE)</f>
        <v>3-factor</v>
      </c>
      <c r="Z1001" s="129">
        <f t="shared" si="77"/>
        <v>9.8640000000000025</v>
      </c>
      <c r="AA1001" s="129">
        <f t="shared" si="78"/>
        <v>80.135999999999996</v>
      </c>
      <c r="AB1001" s="129">
        <f t="shared" si="79"/>
        <v>90</v>
      </c>
    </row>
    <row r="1002" spans="1:28" ht="15.75" thickBot="1" x14ac:dyDescent="0.3">
      <c r="A1002" s="141" t="s">
        <v>943</v>
      </c>
      <c r="B1002" s="4" t="s">
        <v>1115</v>
      </c>
      <c r="C1002" s="4" t="s">
        <v>1116</v>
      </c>
      <c r="D1002" s="4" t="s">
        <v>944</v>
      </c>
      <c r="E1002" s="4" t="s">
        <v>945</v>
      </c>
      <c r="F1002" s="4" t="s">
        <v>76</v>
      </c>
      <c r="G1002" s="4" t="s">
        <v>77</v>
      </c>
      <c r="H1002" s="4" t="s">
        <v>440</v>
      </c>
      <c r="I1002" s="8">
        <v>4675.37</v>
      </c>
      <c r="J1002" s="8">
        <v>2490.62</v>
      </c>
      <c r="K1002" s="8">
        <v>3408.21</v>
      </c>
      <c r="L1002" s="8">
        <v>6949.2</v>
      </c>
      <c r="M1002" s="8">
        <v>4326.8</v>
      </c>
      <c r="N1002" s="8">
        <v>6822.2</v>
      </c>
      <c r="O1002" s="8">
        <v>1284.7</v>
      </c>
      <c r="P1002" s="8">
        <v>1506.2</v>
      </c>
      <c r="Q1002" s="8">
        <v>177.2</v>
      </c>
      <c r="R1002" s="7"/>
      <c r="S1002" s="8">
        <v>692.79</v>
      </c>
      <c r="T1002" s="8">
        <v>593.83000000000004</v>
      </c>
      <c r="U1002" s="139">
        <f t="shared" si="75"/>
        <v>32927.120000000003</v>
      </c>
      <c r="W1002" s="127" t="str">
        <f t="shared" si="76"/>
        <v>430101505921</v>
      </c>
      <c r="X1002" s="132">
        <f>VLOOKUP(W1002,Factors!$F$4:$H$6200,3,FALSE)</f>
        <v>0.10960000000000003</v>
      </c>
      <c r="Y1002" s="127" t="str">
        <f>VLOOKUP(W1002,Factors!$F$4:$H$6200,2,FALSE)</f>
        <v>3-factor</v>
      </c>
      <c r="Z1002" s="129">
        <f t="shared" si="77"/>
        <v>3608.8123520000013</v>
      </c>
      <c r="AA1002" s="129">
        <f t="shared" si="78"/>
        <v>29318.307648000002</v>
      </c>
      <c r="AB1002" s="129">
        <f t="shared" si="79"/>
        <v>32927.120000000003</v>
      </c>
    </row>
    <row r="1003" spans="1:28" ht="15.75" thickBot="1" x14ac:dyDescent="0.3">
      <c r="A1003" s="141" t="s">
        <v>943</v>
      </c>
      <c r="B1003" s="4" t="s">
        <v>1115</v>
      </c>
      <c r="C1003" s="4" t="s">
        <v>1116</v>
      </c>
      <c r="D1003" s="4" t="s">
        <v>944</v>
      </c>
      <c r="E1003" s="4" t="s">
        <v>945</v>
      </c>
      <c r="F1003" s="4" t="s">
        <v>42</v>
      </c>
      <c r="G1003" s="4" t="s">
        <v>43</v>
      </c>
      <c r="H1003" s="4" t="s">
        <v>440</v>
      </c>
      <c r="I1003" s="11"/>
      <c r="J1003" s="11"/>
      <c r="K1003" s="11"/>
      <c r="L1003" s="10">
        <v>127.74</v>
      </c>
      <c r="M1003" s="10">
        <v>798.38</v>
      </c>
      <c r="N1003" s="10">
        <v>63.87</v>
      </c>
      <c r="O1003" s="11"/>
      <c r="P1003" s="11"/>
      <c r="Q1003" s="11"/>
      <c r="R1003" s="11"/>
      <c r="S1003" s="11"/>
      <c r="T1003" s="11"/>
      <c r="U1003" s="139">
        <f t="shared" si="75"/>
        <v>989.99</v>
      </c>
      <c r="W1003" s="127" t="str">
        <f t="shared" si="76"/>
        <v>430101505921</v>
      </c>
      <c r="X1003" s="132">
        <f>VLOOKUP(W1003,Factors!$F$4:$H$6200,3,FALSE)</f>
        <v>0.10960000000000003</v>
      </c>
      <c r="Y1003" s="127" t="str">
        <f>VLOOKUP(W1003,Factors!$F$4:$H$6200,2,FALSE)</f>
        <v>3-factor</v>
      </c>
      <c r="Z1003" s="129">
        <f t="shared" si="77"/>
        <v>108.50290400000003</v>
      </c>
      <c r="AA1003" s="129">
        <f t="shared" si="78"/>
        <v>881.48709599999995</v>
      </c>
      <c r="AB1003" s="129">
        <f t="shared" si="79"/>
        <v>989.99</v>
      </c>
    </row>
    <row r="1004" spans="1:28" ht="15.75" thickBot="1" x14ac:dyDescent="0.3">
      <c r="A1004" s="141" t="s">
        <v>943</v>
      </c>
      <c r="B1004" s="4" t="s">
        <v>1115</v>
      </c>
      <c r="C1004" s="4" t="s">
        <v>1116</v>
      </c>
      <c r="D1004" s="4" t="s">
        <v>944</v>
      </c>
      <c r="E1004" s="4" t="s">
        <v>945</v>
      </c>
      <c r="F1004" s="4" t="s">
        <v>192</v>
      </c>
      <c r="G1004" s="4" t="s">
        <v>193</v>
      </c>
      <c r="H1004" s="4" t="s">
        <v>440</v>
      </c>
      <c r="I1004" s="7"/>
      <c r="J1004" s="7"/>
      <c r="K1004" s="8">
        <v>-119307.4</v>
      </c>
      <c r="L1004" s="8">
        <v>-3109.86</v>
      </c>
      <c r="M1004" s="8">
        <v>-45521.279999999999</v>
      </c>
      <c r="N1004" s="8">
        <v>-93381.119999999995</v>
      </c>
      <c r="O1004" s="8">
        <v>-122057.65</v>
      </c>
      <c r="P1004" s="8">
        <v>-55313.69</v>
      </c>
      <c r="Q1004" s="8">
        <v>-58307.73</v>
      </c>
      <c r="R1004" s="8">
        <v>-32500.76</v>
      </c>
      <c r="S1004" s="8">
        <v>-63779.34</v>
      </c>
      <c r="T1004" s="8">
        <v>-50510.47</v>
      </c>
      <c r="U1004" s="139">
        <f t="shared" si="75"/>
        <v>-643789.29999999981</v>
      </c>
      <c r="W1004" s="127" t="str">
        <f t="shared" si="76"/>
        <v>430101505921</v>
      </c>
      <c r="X1004" s="132">
        <f>VLOOKUP(W1004,Factors!$F$4:$H$6200,3,FALSE)</f>
        <v>0.10960000000000003</v>
      </c>
      <c r="Y1004" s="127" t="str">
        <f>VLOOKUP(W1004,Factors!$F$4:$H$6200,2,FALSE)</f>
        <v>3-factor</v>
      </c>
      <c r="Z1004" s="129">
        <f t="shared" si="77"/>
        <v>-70559.307279999994</v>
      </c>
      <c r="AA1004" s="129">
        <f t="shared" si="78"/>
        <v>-573229.99271999986</v>
      </c>
      <c r="AB1004" s="129">
        <f t="shared" si="79"/>
        <v>-643789.29999999981</v>
      </c>
    </row>
    <row r="1005" spans="1:28" ht="15.75" thickBot="1" x14ac:dyDescent="0.3">
      <c r="A1005" s="141" t="s">
        <v>943</v>
      </c>
      <c r="B1005" s="4" t="s">
        <v>1115</v>
      </c>
      <c r="C1005" s="4" t="s">
        <v>1116</v>
      </c>
      <c r="D1005" s="4" t="s">
        <v>972</v>
      </c>
      <c r="E1005" s="4" t="s">
        <v>973</v>
      </c>
      <c r="F1005" s="4" t="s">
        <v>47</v>
      </c>
      <c r="G1005" s="4" t="s">
        <v>48</v>
      </c>
      <c r="H1005" s="4" t="s">
        <v>974</v>
      </c>
      <c r="I1005" s="10">
        <v>109.44</v>
      </c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39">
        <f t="shared" si="75"/>
        <v>109.44</v>
      </c>
      <c r="W1005" s="127" t="str">
        <f t="shared" si="76"/>
        <v>430101590921</v>
      </c>
      <c r="X1005" s="132">
        <f>VLOOKUP(W1005,Factors!$F$4:$H$6200,3,FALSE)</f>
        <v>0.11529999999999996</v>
      </c>
      <c r="Y1005" s="127" t="str">
        <f>VLOOKUP(W1005,Factors!$F$4:$H$6200,2,FALSE)</f>
        <v>Customers-All</v>
      </c>
      <c r="Z1005" s="129">
        <f t="shared" si="77"/>
        <v>12.618431999999995</v>
      </c>
      <c r="AA1005" s="129">
        <f t="shared" si="78"/>
        <v>96.821567999999999</v>
      </c>
      <c r="AB1005" s="129">
        <f t="shared" si="79"/>
        <v>109.44</v>
      </c>
    </row>
    <row r="1006" spans="1:28" ht="15.75" thickBot="1" x14ac:dyDescent="0.3">
      <c r="A1006" s="141" t="s">
        <v>943</v>
      </c>
      <c r="B1006" s="4" t="s">
        <v>7705</v>
      </c>
      <c r="C1006" s="4" t="s">
        <v>7706</v>
      </c>
      <c r="D1006" s="4" t="s">
        <v>944</v>
      </c>
      <c r="E1006" s="4" t="s">
        <v>945</v>
      </c>
      <c r="F1006" s="4" t="s">
        <v>152</v>
      </c>
      <c r="G1006" s="4" t="s">
        <v>153</v>
      </c>
      <c r="H1006" s="4" t="s">
        <v>440</v>
      </c>
      <c r="I1006" s="11"/>
      <c r="J1006" s="11"/>
      <c r="K1006" s="11"/>
      <c r="L1006" s="11"/>
      <c r="M1006" s="11"/>
      <c r="N1006" s="11"/>
      <c r="O1006" s="11"/>
      <c r="P1006" s="11"/>
      <c r="Q1006" s="11"/>
      <c r="R1006" s="10">
        <v>13115</v>
      </c>
      <c r="S1006" s="10">
        <v>760</v>
      </c>
      <c r="T1006" s="10">
        <v>48850</v>
      </c>
      <c r="U1006" s="139">
        <f t="shared" si="75"/>
        <v>62725</v>
      </c>
      <c r="W1006" s="127" t="str">
        <f t="shared" si="76"/>
        <v>430121505921</v>
      </c>
      <c r="X1006" s="132">
        <f>VLOOKUP(W1006,Factors!$F$4:$H$6200,3,FALSE)</f>
        <v>0.10960000000000003</v>
      </c>
      <c r="Y1006" s="127" t="str">
        <f>VLOOKUP(W1006,Factors!$F$4:$H$6200,2,FALSE)</f>
        <v>3-factor</v>
      </c>
      <c r="Z1006" s="129">
        <f t="shared" si="77"/>
        <v>6874.6600000000017</v>
      </c>
      <c r="AA1006" s="129">
        <f t="shared" si="78"/>
        <v>55850.34</v>
      </c>
      <c r="AB1006" s="129">
        <f t="shared" si="79"/>
        <v>62725</v>
      </c>
    </row>
    <row r="1007" spans="1:28" ht="15.75" thickBot="1" x14ac:dyDescent="0.3">
      <c r="A1007" s="141" t="s">
        <v>943</v>
      </c>
      <c r="B1007" s="4" t="s">
        <v>1117</v>
      </c>
      <c r="C1007" s="4" t="s">
        <v>1118</v>
      </c>
      <c r="D1007" s="4" t="s">
        <v>944</v>
      </c>
      <c r="E1007" s="4" t="s">
        <v>945</v>
      </c>
      <c r="F1007" s="4" t="s">
        <v>110</v>
      </c>
      <c r="G1007" s="4" t="s">
        <v>111</v>
      </c>
      <c r="H1007" s="4" t="s">
        <v>440</v>
      </c>
      <c r="I1007" s="11"/>
      <c r="J1007" s="11"/>
      <c r="K1007" s="11"/>
      <c r="L1007" s="10">
        <v>63.26</v>
      </c>
      <c r="M1007" s="11"/>
      <c r="N1007" s="11"/>
      <c r="O1007" s="11"/>
      <c r="P1007" s="11"/>
      <c r="Q1007" s="11"/>
      <c r="R1007" s="11"/>
      <c r="S1007" s="11"/>
      <c r="T1007" s="11"/>
      <c r="U1007" s="139">
        <f t="shared" si="75"/>
        <v>63.26</v>
      </c>
      <c r="W1007" s="127" t="str">
        <f t="shared" si="76"/>
        <v>440101505921</v>
      </c>
      <c r="X1007" s="132">
        <f>VLOOKUP(W1007,Factors!$F$4:$H$6200,3,FALSE)</f>
        <v>0.10960000000000003</v>
      </c>
      <c r="Y1007" s="127" t="str">
        <f>VLOOKUP(W1007,Factors!$F$4:$H$6200,2,FALSE)</f>
        <v>3-factor</v>
      </c>
      <c r="Z1007" s="129">
        <f t="shared" si="77"/>
        <v>6.9332960000000021</v>
      </c>
      <c r="AA1007" s="129">
        <f t="shared" si="78"/>
        <v>56.326703999999992</v>
      </c>
      <c r="AB1007" s="129">
        <f t="shared" si="79"/>
        <v>63.259999999999991</v>
      </c>
    </row>
    <row r="1008" spans="1:28" ht="15.75" thickBot="1" x14ac:dyDescent="0.3">
      <c r="A1008" s="141" t="s">
        <v>943</v>
      </c>
      <c r="B1008" s="4" t="s">
        <v>1117</v>
      </c>
      <c r="C1008" s="4" t="s">
        <v>1118</v>
      </c>
      <c r="D1008" s="4" t="s">
        <v>944</v>
      </c>
      <c r="E1008" s="4" t="s">
        <v>945</v>
      </c>
      <c r="F1008" s="4" t="s">
        <v>112</v>
      </c>
      <c r="G1008" s="4" t="s">
        <v>113</v>
      </c>
      <c r="H1008" s="4" t="s">
        <v>440</v>
      </c>
      <c r="I1008" s="8">
        <v>7804.07</v>
      </c>
      <c r="J1008" s="8">
        <v>7804.07</v>
      </c>
      <c r="K1008" s="8">
        <v>7804.11</v>
      </c>
      <c r="L1008" s="8">
        <v>7804.11</v>
      </c>
      <c r="M1008" s="8">
        <v>7804.1</v>
      </c>
      <c r="N1008" s="8">
        <v>8071.71</v>
      </c>
      <c r="O1008" s="8">
        <v>7648.65</v>
      </c>
      <c r="P1008" s="8">
        <v>7037.58</v>
      </c>
      <c r="Q1008" s="8">
        <v>7037.56</v>
      </c>
      <c r="R1008" s="8">
        <v>7037.59</v>
      </c>
      <c r="S1008" s="8">
        <v>7037.57</v>
      </c>
      <c r="T1008" s="8">
        <v>8141.13</v>
      </c>
      <c r="U1008" s="139">
        <f t="shared" si="75"/>
        <v>91032.25</v>
      </c>
      <c r="W1008" s="127" t="str">
        <f t="shared" si="76"/>
        <v>440101505921</v>
      </c>
      <c r="X1008" s="132">
        <f>VLOOKUP(W1008,Factors!$F$4:$H$6200,3,FALSE)</f>
        <v>0.10960000000000003</v>
      </c>
      <c r="Y1008" s="127" t="str">
        <f>VLOOKUP(W1008,Factors!$F$4:$H$6200,2,FALSE)</f>
        <v>3-factor</v>
      </c>
      <c r="Z1008" s="129">
        <f t="shared" si="77"/>
        <v>9977.134600000003</v>
      </c>
      <c r="AA1008" s="129">
        <f t="shared" si="78"/>
        <v>81055.115399999995</v>
      </c>
      <c r="AB1008" s="129">
        <f t="shared" si="79"/>
        <v>91032.25</v>
      </c>
    </row>
    <row r="1009" spans="1:62" ht="15.75" thickBot="1" x14ac:dyDescent="0.3">
      <c r="A1009" s="141" t="s">
        <v>943</v>
      </c>
      <c r="B1009" s="4" t="s">
        <v>1117</v>
      </c>
      <c r="C1009" s="4" t="s">
        <v>1118</v>
      </c>
      <c r="D1009" s="4" t="s">
        <v>944</v>
      </c>
      <c r="E1009" s="4" t="s">
        <v>945</v>
      </c>
      <c r="F1009" s="4" t="s">
        <v>128</v>
      </c>
      <c r="G1009" s="4" t="s">
        <v>129</v>
      </c>
      <c r="H1009" s="4" t="s">
        <v>440</v>
      </c>
      <c r="I1009" s="7"/>
      <c r="J1009" s="8">
        <v>19.95</v>
      </c>
      <c r="K1009" s="8">
        <v>2494.5</v>
      </c>
      <c r="L1009" s="8">
        <v>1095</v>
      </c>
      <c r="M1009" s="7"/>
      <c r="N1009" s="7"/>
      <c r="O1009" s="7"/>
      <c r="P1009" s="7"/>
      <c r="Q1009" s="8">
        <v>-1095</v>
      </c>
      <c r="R1009" s="7"/>
      <c r="S1009" s="8">
        <v>1232.54</v>
      </c>
      <c r="T1009" s="7"/>
      <c r="U1009" s="139">
        <f t="shared" si="75"/>
        <v>3746.99</v>
      </c>
      <c r="W1009" s="127" t="str">
        <f t="shared" si="76"/>
        <v>440101505921</v>
      </c>
      <c r="X1009" s="132">
        <f>VLOOKUP(W1009,Factors!$F$4:$H$6200,3,FALSE)</f>
        <v>0.10960000000000003</v>
      </c>
      <c r="Y1009" s="127" t="str">
        <f>VLOOKUP(W1009,Factors!$F$4:$H$6200,2,FALSE)</f>
        <v>3-factor</v>
      </c>
      <c r="Z1009" s="129">
        <f t="shared" si="77"/>
        <v>410.67010400000009</v>
      </c>
      <c r="AA1009" s="129">
        <f t="shared" si="78"/>
        <v>3336.3198959999995</v>
      </c>
      <c r="AB1009" s="129">
        <f t="shared" si="79"/>
        <v>3746.99</v>
      </c>
    </row>
    <row r="1010" spans="1:62" ht="15.75" thickBot="1" x14ac:dyDescent="0.3">
      <c r="A1010" s="141" t="s">
        <v>943</v>
      </c>
      <c r="B1010" s="4" t="s">
        <v>1117</v>
      </c>
      <c r="C1010" s="4" t="s">
        <v>1118</v>
      </c>
      <c r="D1010" s="4" t="s">
        <v>944</v>
      </c>
      <c r="E1010" s="4" t="s">
        <v>945</v>
      </c>
      <c r="F1010" s="4" t="s">
        <v>94</v>
      </c>
      <c r="G1010" s="4" t="s">
        <v>95</v>
      </c>
      <c r="H1010" s="4" t="s">
        <v>440</v>
      </c>
      <c r="I1010" s="11"/>
      <c r="J1010" s="11"/>
      <c r="K1010" s="11"/>
      <c r="L1010" s="11"/>
      <c r="M1010" s="11"/>
      <c r="N1010" s="11"/>
      <c r="O1010" s="10">
        <v>119.99</v>
      </c>
      <c r="P1010" s="11"/>
      <c r="Q1010" s="11"/>
      <c r="R1010" s="11"/>
      <c r="S1010" s="11"/>
      <c r="T1010" s="11"/>
      <c r="U1010" s="139">
        <f t="shared" si="75"/>
        <v>119.99</v>
      </c>
      <c r="W1010" s="127" t="str">
        <f t="shared" si="76"/>
        <v>440101505921</v>
      </c>
      <c r="X1010" s="132">
        <f>VLOOKUP(W1010,Factors!$F$4:$H$6200,3,FALSE)</f>
        <v>0.10960000000000003</v>
      </c>
      <c r="Y1010" s="127" t="str">
        <f>VLOOKUP(W1010,Factors!$F$4:$H$6200,2,FALSE)</f>
        <v>3-factor</v>
      </c>
      <c r="Z1010" s="129">
        <f t="shared" si="77"/>
        <v>13.150904000000002</v>
      </c>
      <c r="AA1010" s="129">
        <f t="shared" si="78"/>
        <v>106.839096</v>
      </c>
      <c r="AB1010" s="129">
        <f t="shared" si="79"/>
        <v>119.99</v>
      </c>
    </row>
    <row r="1011" spans="1:62" ht="15.75" thickBot="1" x14ac:dyDescent="0.3">
      <c r="A1011" s="141" t="s">
        <v>943</v>
      </c>
      <c r="B1011" s="4" t="s">
        <v>1117</v>
      </c>
      <c r="C1011" s="4" t="s">
        <v>1118</v>
      </c>
      <c r="D1011" s="4" t="s">
        <v>944</v>
      </c>
      <c r="E1011" s="4" t="s">
        <v>945</v>
      </c>
      <c r="F1011" s="4" t="s">
        <v>134</v>
      </c>
      <c r="G1011" s="4" t="s">
        <v>135</v>
      </c>
      <c r="H1011" s="4" t="s">
        <v>440</v>
      </c>
      <c r="I1011" s="7"/>
      <c r="J1011" s="7"/>
      <c r="K1011" s="8">
        <v>350</v>
      </c>
      <c r="L1011" s="8">
        <v>245</v>
      </c>
      <c r="M1011" s="7"/>
      <c r="N1011" s="7"/>
      <c r="O1011" s="7"/>
      <c r="P1011" s="7"/>
      <c r="Q1011" s="7"/>
      <c r="R1011" s="7"/>
      <c r="S1011" s="8">
        <v>1240</v>
      </c>
      <c r="T1011" s="7"/>
      <c r="U1011" s="139">
        <f t="shared" si="75"/>
        <v>1835</v>
      </c>
      <c r="W1011" s="127" t="str">
        <f t="shared" si="76"/>
        <v>440101505921</v>
      </c>
      <c r="X1011" s="132">
        <f>VLOOKUP(W1011,Factors!$F$4:$H$6200,3,FALSE)</f>
        <v>0.10960000000000003</v>
      </c>
      <c r="Y1011" s="127" t="str">
        <f>VLOOKUP(W1011,Factors!$F$4:$H$6200,2,FALSE)</f>
        <v>3-factor</v>
      </c>
      <c r="Z1011" s="129">
        <f t="shared" si="77"/>
        <v>201.11600000000004</v>
      </c>
      <c r="AA1011" s="129">
        <f t="shared" si="78"/>
        <v>1633.884</v>
      </c>
      <c r="AB1011" s="129">
        <f t="shared" si="79"/>
        <v>1835</v>
      </c>
    </row>
    <row r="1012" spans="1:62" s="131" customFormat="1" ht="15.75" thickBot="1" x14ac:dyDescent="0.3">
      <c r="A1012" s="141" t="s">
        <v>943</v>
      </c>
      <c r="B1012" s="4" t="s">
        <v>1117</v>
      </c>
      <c r="C1012" s="4" t="s">
        <v>1118</v>
      </c>
      <c r="D1012" s="4" t="s">
        <v>944</v>
      </c>
      <c r="E1012" s="4" t="s">
        <v>945</v>
      </c>
      <c r="F1012" s="4" t="s">
        <v>98</v>
      </c>
      <c r="G1012" s="4" t="s">
        <v>99</v>
      </c>
      <c r="H1012" s="4" t="s">
        <v>440</v>
      </c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0">
        <v>159.94999999999999</v>
      </c>
      <c r="T1012" s="10">
        <v>-159.94999999999999</v>
      </c>
      <c r="U1012" s="139">
        <f t="shared" si="75"/>
        <v>0</v>
      </c>
      <c r="V1012" s="38"/>
      <c r="W1012" s="127" t="str">
        <f t="shared" si="76"/>
        <v>440101505921</v>
      </c>
      <c r="X1012" s="132">
        <f>VLOOKUP(W1012,Factors!$F$4:$H$6200,3,FALSE)</f>
        <v>0.10960000000000003</v>
      </c>
      <c r="Y1012" s="127" t="str">
        <f>VLOOKUP(W1012,Factors!$F$4:$H$6200,2,FALSE)</f>
        <v>3-factor</v>
      </c>
      <c r="Z1012" s="129">
        <f t="shared" si="77"/>
        <v>0</v>
      </c>
      <c r="AA1012" s="129">
        <f t="shared" si="78"/>
        <v>0</v>
      </c>
      <c r="AB1012" s="129">
        <f t="shared" si="79"/>
        <v>0</v>
      </c>
      <c r="AC1012" s="134"/>
      <c r="AD1012" s="134"/>
      <c r="AE1012" s="134"/>
      <c r="AF1012" s="134"/>
      <c r="AG1012" s="134"/>
      <c r="AH1012" s="134"/>
      <c r="AI1012" s="134"/>
      <c r="AJ1012" s="134"/>
      <c r="AK1012" s="134"/>
      <c r="AL1012" s="134"/>
      <c r="AM1012" s="134"/>
      <c r="AN1012" s="134"/>
      <c r="AO1012" s="134"/>
      <c r="AP1012" s="134"/>
      <c r="AQ1012" s="134"/>
      <c r="AR1012" s="134"/>
      <c r="AS1012" s="134"/>
      <c r="AT1012" s="134"/>
      <c r="AU1012" s="134"/>
      <c r="AV1012" s="134"/>
      <c r="AW1012" s="134"/>
      <c r="AX1012" s="134"/>
      <c r="AY1012" s="134"/>
      <c r="AZ1012" s="134"/>
      <c r="BA1012" s="134"/>
      <c r="BB1012" s="134"/>
      <c r="BC1012" s="134"/>
      <c r="BD1012" s="134"/>
      <c r="BE1012" s="134"/>
      <c r="BF1012" s="134"/>
      <c r="BG1012" s="134"/>
      <c r="BH1012" s="134"/>
      <c r="BI1012" s="134"/>
      <c r="BJ1012" s="134"/>
    </row>
    <row r="1013" spans="1:62" ht="15.75" thickBot="1" x14ac:dyDescent="0.3">
      <c r="A1013" s="141" t="s">
        <v>943</v>
      </c>
      <c r="B1013" s="4" t="s">
        <v>1117</v>
      </c>
      <c r="C1013" s="4" t="s">
        <v>1118</v>
      </c>
      <c r="D1013" s="4" t="s">
        <v>944</v>
      </c>
      <c r="E1013" s="4" t="s">
        <v>945</v>
      </c>
      <c r="F1013" s="4" t="s">
        <v>102</v>
      </c>
      <c r="G1013" s="4" t="s">
        <v>103</v>
      </c>
      <c r="H1013" s="4" t="s">
        <v>440</v>
      </c>
      <c r="I1013" s="8">
        <v>199.09</v>
      </c>
      <c r="J1013" s="8">
        <v>78.59</v>
      </c>
      <c r="K1013" s="8">
        <v>295.58999999999997</v>
      </c>
      <c r="L1013" s="8">
        <v>22.19</v>
      </c>
      <c r="M1013" s="8">
        <v>59.92</v>
      </c>
      <c r="N1013" s="7"/>
      <c r="O1013" s="8">
        <v>148.97</v>
      </c>
      <c r="P1013" s="8">
        <v>199.09</v>
      </c>
      <c r="Q1013" s="7"/>
      <c r="R1013" s="7"/>
      <c r="S1013" s="8">
        <v>213.47</v>
      </c>
      <c r="T1013" s="8">
        <v>9</v>
      </c>
      <c r="U1013" s="139">
        <f t="shared" si="75"/>
        <v>1225.9100000000001</v>
      </c>
      <c r="W1013" s="127" t="str">
        <f t="shared" si="76"/>
        <v>440101505921</v>
      </c>
      <c r="X1013" s="132">
        <f>VLOOKUP(W1013,Factors!$F$4:$H$6200,3,FALSE)</f>
        <v>0.10960000000000003</v>
      </c>
      <c r="Y1013" s="127" t="str">
        <f>VLOOKUP(W1013,Factors!$F$4:$H$6200,2,FALSE)</f>
        <v>3-factor</v>
      </c>
      <c r="Z1013" s="129">
        <f t="shared" si="77"/>
        <v>134.35973600000005</v>
      </c>
      <c r="AA1013" s="129">
        <f t="shared" si="78"/>
        <v>1091.550264</v>
      </c>
      <c r="AB1013" s="129">
        <f t="shared" si="79"/>
        <v>1225.9100000000001</v>
      </c>
    </row>
    <row r="1014" spans="1:62" ht="15.75" thickBot="1" x14ac:dyDescent="0.3">
      <c r="A1014" s="141" t="s">
        <v>943</v>
      </c>
      <c r="B1014" s="4" t="s">
        <v>1117</v>
      </c>
      <c r="C1014" s="4" t="s">
        <v>1118</v>
      </c>
      <c r="D1014" s="4" t="s">
        <v>944</v>
      </c>
      <c r="E1014" s="4" t="s">
        <v>945</v>
      </c>
      <c r="F1014" s="4" t="s">
        <v>235</v>
      </c>
      <c r="G1014" s="4" t="s">
        <v>236</v>
      </c>
      <c r="H1014" s="4" t="s">
        <v>440</v>
      </c>
      <c r="I1014" s="11"/>
      <c r="J1014" s="11"/>
      <c r="K1014" s="11"/>
      <c r="L1014" s="11"/>
      <c r="M1014" s="11"/>
      <c r="N1014" s="11"/>
      <c r="O1014" s="10">
        <v>115</v>
      </c>
      <c r="P1014" s="11"/>
      <c r="Q1014" s="11"/>
      <c r="R1014" s="11"/>
      <c r="S1014" s="10">
        <v>91.42</v>
      </c>
      <c r="T1014" s="10">
        <v>159.94999999999999</v>
      </c>
      <c r="U1014" s="139">
        <f t="shared" si="75"/>
        <v>366.37</v>
      </c>
      <c r="W1014" s="127" t="str">
        <f t="shared" si="76"/>
        <v>440101505921</v>
      </c>
      <c r="X1014" s="132">
        <f>VLOOKUP(W1014,Factors!$F$4:$H$6200,3,FALSE)</f>
        <v>0.10960000000000003</v>
      </c>
      <c r="Y1014" s="127" t="str">
        <f>VLOOKUP(W1014,Factors!$F$4:$H$6200,2,FALSE)</f>
        <v>3-factor</v>
      </c>
      <c r="Z1014" s="129">
        <f t="shared" si="77"/>
        <v>40.154152000000011</v>
      </c>
      <c r="AA1014" s="129">
        <f t="shared" si="78"/>
        <v>326.21584799999999</v>
      </c>
      <c r="AB1014" s="129">
        <f t="shared" si="79"/>
        <v>366.37</v>
      </c>
    </row>
    <row r="1015" spans="1:62" ht="15.75" thickBot="1" x14ac:dyDescent="0.3">
      <c r="A1015" s="141" t="s">
        <v>943</v>
      </c>
      <c r="B1015" s="4" t="s">
        <v>1117</v>
      </c>
      <c r="C1015" s="4" t="s">
        <v>1118</v>
      </c>
      <c r="D1015" s="4" t="s">
        <v>944</v>
      </c>
      <c r="E1015" s="4" t="s">
        <v>945</v>
      </c>
      <c r="F1015" s="4" t="s">
        <v>116</v>
      </c>
      <c r="G1015" s="4" t="s">
        <v>117</v>
      </c>
      <c r="H1015" s="4" t="s">
        <v>440</v>
      </c>
      <c r="I1015" s="8">
        <v>21.78</v>
      </c>
      <c r="J1015" s="8">
        <v>83.3</v>
      </c>
      <c r="K1015" s="8">
        <v>49.55</v>
      </c>
      <c r="L1015" s="8">
        <v>17.2</v>
      </c>
      <c r="M1015" s="8">
        <v>8.4</v>
      </c>
      <c r="N1015" s="8">
        <v>9.8000000000000007</v>
      </c>
      <c r="O1015" s="7"/>
      <c r="P1015" s="7"/>
      <c r="Q1015" s="7"/>
      <c r="R1015" s="7"/>
      <c r="S1015" s="7"/>
      <c r="T1015" s="7"/>
      <c r="U1015" s="139">
        <f t="shared" si="75"/>
        <v>190.03</v>
      </c>
      <c r="W1015" s="127" t="str">
        <f t="shared" si="76"/>
        <v>440101505921</v>
      </c>
      <c r="X1015" s="132">
        <f>VLOOKUP(W1015,Factors!$F$4:$H$6200,3,FALSE)</f>
        <v>0.10960000000000003</v>
      </c>
      <c r="Y1015" s="127" t="str">
        <f>VLOOKUP(W1015,Factors!$F$4:$H$6200,2,FALSE)</f>
        <v>3-factor</v>
      </c>
      <c r="Z1015" s="129">
        <f t="shared" si="77"/>
        <v>20.827288000000006</v>
      </c>
      <c r="AA1015" s="129">
        <f t="shared" si="78"/>
        <v>169.20271199999999</v>
      </c>
      <c r="AB1015" s="129">
        <f t="shared" si="79"/>
        <v>190.03</v>
      </c>
    </row>
    <row r="1016" spans="1:62" ht="15.75" thickBot="1" x14ac:dyDescent="0.3">
      <c r="A1016" s="141" t="s">
        <v>943</v>
      </c>
      <c r="B1016" s="4" t="s">
        <v>1117</v>
      </c>
      <c r="C1016" s="4" t="s">
        <v>1118</v>
      </c>
      <c r="D1016" s="4" t="s">
        <v>944</v>
      </c>
      <c r="E1016" s="4" t="s">
        <v>945</v>
      </c>
      <c r="F1016" s="4" t="s">
        <v>82</v>
      </c>
      <c r="G1016" s="4" t="s">
        <v>83</v>
      </c>
      <c r="H1016" s="4" t="s">
        <v>440</v>
      </c>
      <c r="I1016" s="11"/>
      <c r="J1016" s="10">
        <v>69</v>
      </c>
      <c r="K1016" s="11"/>
      <c r="L1016" s="10">
        <v>15</v>
      </c>
      <c r="M1016" s="11"/>
      <c r="N1016" s="11"/>
      <c r="O1016" s="11"/>
      <c r="P1016" s="11"/>
      <c r="Q1016" s="11"/>
      <c r="R1016" s="11"/>
      <c r="S1016" s="11"/>
      <c r="T1016" s="11"/>
      <c r="U1016" s="139">
        <f t="shared" si="75"/>
        <v>84</v>
      </c>
      <c r="W1016" s="127" t="str">
        <f t="shared" si="76"/>
        <v>440101505921</v>
      </c>
      <c r="X1016" s="132">
        <f>VLOOKUP(W1016,Factors!$F$4:$H$6200,3,FALSE)</f>
        <v>0.10960000000000003</v>
      </c>
      <c r="Y1016" s="127" t="str">
        <f>VLOOKUP(W1016,Factors!$F$4:$H$6200,2,FALSE)</f>
        <v>3-factor</v>
      </c>
      <c r="Z1016" s="129">
        <f t="shared" si="77"/>
        <v>9.2064000000000021</v>
      </c>
      <c r="AA1016" s="129">
        <f t="shared" si="78"/>
        <v>74.793599999999998</v>
      </c>
      <c r="AB1016" s="129">
        <f t="shared" si="79"/>
        <v>84</v>
      </c>
    </row>
    <row r="1017" spans="1:62" ht="15.75" thickBot="1" x14ac:dyDescent="0.3">
      <c r="A1017" s="141" t="s">
        <v>943</v>
      </c>
      <c r="B1017" s="4" t="s">
        <v>1117</v>
      </c>
      <c r="C1017" s="4" t="s">
        <v>1118</v>
      </c>
      <c r="D1017" s="4" t="s">
        <v>944</v>
      </c>
      <c r="E1017" s="4" t="s">
        <v>945</v>
      </c>
      <c r="F1017" s="4" t="s">
        <v>152</v>
      </c>
      <c r="G1017" s="4" t="s">
        <v>153</v>
      </c>
      <c r="H1017" s="4" t="s">
        <v>440</v>
      </c>
      <c r="I1017" s="7"/>
      <c r="J1017" s="7"/>
      <c r="K1017" s="7"/>
      <c r="L1017" s="7"/>
      <c r="M1017" s="7"/>
      <c r="N1017" s="7"/>
      <c r="O1017" s="7"/>
      <c r="P1017" s="8">
        <v>8913.7099999999991</v>
      </c>
      <c r="Q1017" s="7"/>
      <c r="R1017" s="7"/>
      <c r="S1017" s="7"/>
      <c r="T1017" s="7"/>
      <c r="U1017" s="139">
        <f t="shared" si="75"/>
        <v>8913.7099999999991</v>
      </c>
      <c r="W1017" s="127" t="str">
        <f t="shared" si="76"/>
        <v>440101505921</v>
      </c>
      <c r="X1017" s="132">
        <f>VLOOKUP(W1017,Factors!$F$4:$H$6200,3,FALSE)</f>
        <v>0.10960000000000003</v>
      </c>
      <c r="Y1017" s="127" t="str">
        <f>VLOOKUP(W1017,Factors!$F$4:$H$6200,2,FALSE)</f>
        <v>3-factor</v>
      </c>
      <c r="Z1017" s="129">
        <f t="shared" si="77"/>
        <v>976.94261600000016</v>
      </c>
      <c r="AA1017" s="129">
        <f t="shared" si="78"/>
        <v>7936.7673839999989</v>
      </c>
      <c r="AB1017" s="129">
        <f t="shared" si="79"/>
        <v>8913.7099999999991</v>
      </c>
    </row>
    <row r="1018" spans="1:62" ht="15.75" thickBot="1" x14ac:dyDescent="0.3">
      <c r="A1018" s="141" t="s">
        <v>943</v>
      </c>
      <c r="B1018" s="4" t="s">
        <v>1117</v>
      </c>
      <c r="C1018" s="4" t="s">
        <v>1118</v>
      </c>
      <c r="D1018" s="4" t="s">
        <v>944</v>
      </c>
      <c r="E1018" s="4" t="s">
        <v>945</v>
      </c>
      <c r="F1018" s="4" t="s">
        <v>84</v>
      </c>
      <c r="G1018" s="4" t="s">
        <v>85</v>
      </c>
      <c r="H1018" s="4" t="s">
        <v>440</v>
      </c>
      <c r="I1018" s="10">
        <v>67.88</v>
      </c>
      <c r="J1018" s="10">
        <v>433.37</v>
      </c>
      <c r="K1018" s="10">
        <v>350.12</v>
      </c>
      <c r="L1018" s="10">
        <v>131.72</v>
      </c>
      <c r="M1018" s="10">
        <v>89.58</v>
      </c>
      <c r="N1018" s="10">
        <v>159.97</v>
      </c>
      <c r="O1018" s="11"/>
      <c r="P1018" s="11"/>
      <c r="Q1018" s="11"/>
      <c r="R1018" s="11"/>
      <c r="S1018" s="11"/>
      <c r="T1018" s="11"/>
      <c r="U1018" s="139">
        <f t="shared" si="75"/>
        <v>1232.6400000000001</v>
      </c>
      <c r="W1018" s="127" t="str">
        <f t="shared" si="76"/>
        <v>440101505921</v>
      </c>
      <c r="X1018" s="132">
        <f>VLOOKUP(W1018,Factors!$F$4:$H$6200,3,FALSE)</f>
        <v>0.10960000000000003</v>
      </c>
      <c r="Y1018" s="127" t="str">
        <f>VLOOKUP(W1018,Factors!$F$4:$H$6200,2,FALSE)</f>
        <v>3-factor</v>
      </c>
      <c r="Z1018" s="129">
        <f t="shared" si="77"/>
        <v>135.09734400000005</v>
      </c>
      <c r="AA1018" s="129">
        <f t="shared" si="78"/>
        <v>1097.5426560000001</v>
      </c>
      <c r="AB1018" s="129">
        <f t="shared" si="79"/>
        <v>1232.6400000000001</v>
      </c>
    </row>
    <row r="1019" spans="1:62" ht="15.75" thickBot="1" x14ac:dyDescent="0.3">
      <c r="A1019" s="141" t="s">
        <v>943</v>
      </c>
      <c r="B1019" s="4" t="s">
        <v>1117</v>
      </c>
      <c r="C1019" s="4" t="s">
        <v>1118</v>
      </c>
      <c r="D1019" s="4" t="s">
        <v>944</v>
      </c>
      <c r="E1019" s="4" t="s">
        <v>945</v>
      </c>
      <c r="F1019" s="4" t="s">
        <v>162</v>
      </c>
      <c r="G1019" s="4" t="s">
        <v>163</v>
      </c>
      <c r="H1019" s="4" t="s">
        <v>440</v>
      </c>
      <c r="I1019" s="7"/>
      <c r="J1019" s="8">
        <v>1346.14</v>
      </c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139">
        <f t="shared" si="75"/>
        <v>1346.14</v>
      </c>
      <c r="W1019" s="127" t="str">
        <f t="shared" si="76"/>
        <v>440101505921</v>
      </c>
      <c r="X1019" s="132">
        <f>VLOOKUP(W1019,Factors!$F$4:$H$6200,3,FALSE)</f>
        <v>0.10960000000000003</v>
      </c>
      <c r="Y1019" s="127" t="str">
        <f>VLOOKUP(W1019,Factors!$F$4:$H$6200,2,FALSE)</f>
        <v>3-factor</v>
      </c>
      <c r="Z1019" s="129">
        <f t="shared" si="77"/>
        <v>147.53694400000006</v>
      </c>
      <c r="AA1019" s="129">
        <f t="shared" si="78"/>
        <v>1198.6030559999999</v>
      </c>
      <c r="AB1019" s="129">
        <f t="shared" si="79"/>
        <v>1346.1399999999999</v>
      </c>
    </row>
    <row r="1020" spans="1:62" ht="15.75" thickBot="1" x14ac:dyDescent="0.3">
      <c r="A1020" s="141" t="s">
        <v>943</v>
      </c>
      <c r="B1020" s="4" t="s">
        <v>1117</v>
      </c>
      <c r="C1020" s="4" t="s">
        <v>1118</v>
      </c>
      <c r="D1020" s="4" t="s">
        <v>944</v>
      </c>
      <c r="E1020" s="4" t="s">
        <v>945</v>
      </c>
      <c r="F1020" s="4" t="s">
        <v>164</v>
      </c>
      <c r="G1020" s="4" t="s">
        <v>165</v>
      </c>
      <c r="H1020" s="4" t="s">
        <v>440</v>
      </c>
      <c r="I1020" s="11"/>
      <c r="J1020" s="10">
        <v>1061.3399999999999</v>
      </c>
      <c r="K1020" s="11"/>
      <c r="L1020" s="11"/>
      <c r="M1020" s="10">
        <v>272.33</v>
      </c>
      <c r="N1020" s="10">
        <v>342.45</v>
      </c>
      <c r="O1020" s="11"/>
      <c r="P1020" s="11"/>
      <c r="Q1020" s="11"/>
      <c r="R1020" s="11"/>
      <c r="S1020" s="11"/>
      <c r="T1020" s="11"/>
      <c r="U1020" s="139">
        <f t="shared" si="75"/>
        <v>1676.12</v>
      </c>
      <c r="W1020" s="127" t="str">
        <f t="shared" si="76"/>
        <v>440101505921</v>
      </c>
      <c r="X1020" s="132">
        <f>VLOOKUP(W1020,Factors!$F$4:$H$6200,3,FALSE)</f>
        <v>0.10960000000000003</v>
      </c>
      <c r="Y1020" s="127" t="str">
        <f>VLOOKUP(W1020,Factors!$F$4:$H$6200,2,FALSE)</f>
        <v>3-factor</v>
      </c>
      <c r="Z1020" s="129">
        <f t="shared" si="77"/>
        <v>183.70275200000003</v>
      </c>
      <c r="AA1020" s="129">
        <f t="shared" si="78"/>
        <v>1492.4172479999997</v>
      </c>
      <c r="AB1020" s="129">
        <f t="shared" si="79"/>
        <v>1676.12</v>
      </c>
    </row>
    <row r="1021" spans="1:62" ht="15.75" thickBot="1" x14ac:dyDescent="0.3">
      <c r="A1021" s="141" t="s">
        <v>943</v>
      </c>
      <c r="B1021" s="4" t="s">
        <v>1117</v>
      </c>
      <c r="C1021" s="4" t="s">
        <v>1118</v>
      </c>
      <c r="D1021" s="4" t="s">
        <v>944</v>
      </c>
      <c r="E1021" s="4" t="s">
        <v>945</v>
      </c>
      <c r="F1021" s="4" t="s">
        <v>166</v>
      </c>
      <c r="G1021" s="4" t="s">
        <v>167</v>
      </c>
      <c r="H1021" s="4" t="s">
        <v>440</v>
      </c>
      <c r="I1021" s="7"/>
      <c r="J1021" s="7"/>
      <c r="K1021" s="8">
        <v>323.99</v>
      </c>
      <c r="L1021" s="7"/>
      <c r="M1021" s="8">
        <v>40</v>
      </c>
      <c r="N1021" s="7"/>
      <c r="O1021" s="7"/>
      <c r="P1021" s="7"/>
      <c r="Q1021" s="7"/>
      <c r="R1021" s="7"/>
      <c r="S1021" s="7"/>
      <c r="T1021" s="7"/>
      <c r="U1021" s="139">
        <f t="shared" si="75"/>
        <v>363.99</v>
      </c>
      <c r="W1021" s="127" t="str">
        <f t="shared" si="76"/>
        <v>440101505921</v>
      </c>
      <c r="X1021" s="132">
        <f>VLOOKUP(W1021,Factors!$F$4:$H$6200,3,FALSE)</f>
        <v>0.10960000000000003</v>
      </c>
      <c r="Y1021" s="127" t="str">
        <f>VLOOKUP(W1021,Factors!$F$4:$H$6200,2,FALSE)</f>
        <v>3-factor</v>
      </c>
      <c r="Z1021" s="129">
        <f t="shared" si="77"/>
        <v>39.893304000000015</v>
      </c>
      <c r="AA1021" s="129">
        <f t="shared" si="78"/>
        <v>324.09669600000001</v>
      </c>
      <c r="AB1021" s="129">
        <f t="shared" si="79"/>
        <v>363.99</v>
      </c>
    </row>
    <row r="1022" spans="1:62" ht="15.75" thickBot="1" x14ac:dyDescent="0.3">
      <c r="A1022" s="141" t="s">
        <v>943</v>
      </c>
      <c r="B1022" s="4" t="s">
        <v>1117</v>
      </c>
      <c r="C1022" s="4" t="s">
        <v>1118</v>
      </c>
      <c r="D1022" s="4" t="s">
        <v>944</v>
      </c>
      <c r="E1022" s="4" t="s">
        <v>945</v>
      </c>
      <c r="F1022" s="4" t="s">
        <v>76</v>
      </c>
      <c r="G1022" s="4" t="s">
        <v>77</v>
      </c>
      <c r="H1022" s="4" t="s">
        <v>440</v>
      </c>
      <c r="I1022" s="11"/>
      <c r="J1022" s="11"/>
      <c r="K1022" s="11"/>
      <c r="L1022" s="11"/>
      <c r="M1022" s="11"/>
      <c r="N1022" s="11"/>
      <c r="O1022" s="11"/>
      <c r="P1022" s="10">
        <v>2303.6</v>
      </c>
      <c r="Q1022" s="10">
        <v>1151.8</v>
      </c>
      <c r="R1022" s="11"/>
      <c r="S1022" s="11"/>
      <c r="T1022" s="11"/>
      <c r="U1022" s="139">
        <f t="shared" si="75"/>
        <v>3455.3999999999996</v>
      </c>
      <c r="W1022" s="127" t="str">
        <f t="shared" si="76"/>
        <v>440101505921</v>
      </c>
      <c r="X1022" s="132">
        <f>VLOOKUP(W1022,Factors!$F$4:$H$6200,3,FALSE)</f>
        <v>0.10960000000000003</v>
      </c>
      <c r="Y1022" s="127" t="str">
        <f>VLOOKUP(W1022,Factors!$F$4:$H$6200,2,FALSE)</f>
        <v>3-factor</v>
      </c>
      <c r="Z1022" s="129">
        <f t="shared" si="77"/>
        <v>378.71184000000005</v>
      </c>
      <c r="AA1022" s="129">
        <f t="shared" si="78"/>
        <v>3076.6881599999997</v>
      </c>
      <c r="AB1022" s="129">
        <f t="shared" si="79"/>
        <v>3455.3999999999996</v>
      </c>
    </row>
    <row r="1023" spans="1:62" ht="15.75" thickBot="1" x14ac:dyDescent="0.3">
      <c r="A1023" s="141" t="s">
        <v>943</v>
      </c>
      <c r="B1023" s="4" t="s">
        <v>851</v>
      </c>
      <c r="C1023" s="4" t="s">
        <v>852</v>
      </c>
      <c r="D1023" s="4" t="s">
        <v>944</v>
      </c>
      <c r="E1023" s="4" t="s">
        <v>945</v>
      </c>
      <c r="F1023" s="4" t="s">
        <v>110</v>
      </c>
      <c r="G1023" s="4" t="s">
        <v>111</v>
      </c>
      <c r="H1023" s="4" t="s">
        <v>440</v>
      </c>
      <c r="I1023" s="11"/>
      <c r="J1023" s="10">
        <v>2253.92</v>
      </c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39">
        <f t="shared" si="75"/>
        <v>2253.92</v>
      </c>
      <c r="W1023" s="127" t="str">
        <f t="shared" si="76"/>
        <v>450101505921</v>
      </c>
      <c r="X1023" s="132">
        <f>VLOOKUP(W1023,Factors!$F$4:$H$6200,3,FALSE)</f>
        <v>0.10960000000000003</v>
      </c>
      <c r="Y1023" s="127" t="str">
        <f>VLOOKUP(W1023,Factors!$F$4:$H$6200,2,FALSE)</f>
        <v>3-factor</v>
      </c>
      <c r="Z1023" s="129">
        <f t="shared" si="77"/>
        <v>247.02963200000008</v>
      </c>
      <c r="AA1023" s="129">
        <f t="shared" si="78"/>
        <v>2006.8903680000001</v>
      </c>
      <c r="AB1023" s="129">
        <f t="shared" si="79"/>
        <v>2253.92</v>
      </c>
    </row>
    <row r="1024" spans="1:62" ht="15.75" thickBot="1" x14ac:dyDescent="0.3">
      <c r="A1024" s="141" t="s">
        <v>943</v>
      </c>
      <c r="B1024" s="4" t="s">
        <v>851</v>
      </c>
      <c r="C1024" s="4" t="s">
        <v>852</v>
      </c>
      <c r="D1024" s="4" t="s">
        <v>944</v>
      </c>
      <c r="E1024" s="4" t="s">
        <v>945</v>
      </c>
      <c r="F1024" s="4" t="s">
        <v>112</v>
      </c>
      <c r="G1024" s="4" t="s">
        <v>113</v>
      </c>
      <c r="H1024" s="4" t="s">
        <v>440</v>
      </c>
      <c r="I1024" s="8">
        <v>4545.54</v>
      </c>
      <c r="J1024" s="8">
        <v>4545.55</v>
      </c>
      <c r="K1024" s="8">
        <v>4545.54</v>
      </c>
      <c r="L1024" s="8">
        <v>4545.5200000000004</v>
      </c>
      <c r="M1024" s="8">
        <v>4545.54</v>
      </c>
      <c r="N1024" s="8">
        <v>4694.87</v>
      </c>
      <c r="O1024" s="8">
        <v>4694.8599999999997</v>
      </c>
      <c r="P1024" s="8">
        <v>4694.8599999999997</v>
      </c>
      <c r="Q1024" s="8">
        <v>4694.8599999999997</v>
      </c>
      <c r="R1024" s="8">
        <v>4694.8599999999997</v>
      </c>
      <c r="S1024" s="8">
        <v>4694.8599999999997</v>
      </c>
      <c r="T1024" s="8">
        <v>4694.8599999999997</v>
      </c>
      <c r="U1024" s="139">
        <f t="shared" si="75"/>
        <v>55591.72</v>
      </c>
      <c r="W1024" s="127" t="str">
        <f t="shared" si="76"/>
        <v>450101505921</v>
      </c>
      <c r="X1024" s="132">
        <f>VLOOKUP(W1024,Factors!$F$4:$H$6200,3,FALSE)</f>
        <v>0.10960000000000003</v>
      </c>
      <c r="Y1024" s="127" t="str">
        <f>VLOOKUP(W1024,Factors!$F$4:$H$6200,2,FALSE)</f>
        <v>3-factor</v>
      </c>
      <c r="Z1024" s="129">
        <f t="shared" si="77"/>
        <v>6092.8525120000022</v>
      </c>
      <c r="AA1024" s="129">
        <f t="shared" si="78"/>
        <v>49498.867487999996</v>
      </c>
      <c r="AB1024" s="129">
        <f t="shared" si="79"/>
        <v>55591.72</v>
      </c>
    </row>
    <row r="1025" spans="1:62" ht="15.75" thickBot="1" x14ac:dyDescent="0.3">
      <c r="A1025" s="141" t="s">
        <v>943</v>
      </c>
      <c r="B1025" s="4" t="s">
        <v>851</v>
      </c>
      <c r="C1025" s="4" t="s">
        <v>852</v>
      </c>
      <c r="D1025" s="4" t="s">
        <v>944</v>
      </c>
      <c r="E1025" s="4" t="s">
        <v>945</v>
      </c>
      <c r="F1025" s="4" t="s">
        <v>306</v>
      </c>
      <c r="G1025" s="4" t="s">
        <v>307</v>
      </c>
      <c r="H1025" s="4" t="s">
        <v>440</v>
      </c>
      <c r="I1025" s="8">
        <v>525</v>
      </c>
      <c r="J1025" s="8">
        <v>525</v>
      </c>
      <c r="K1025" s="8">
        <v>525</v>
      </c>
      <c r="L1025" s="8">
        <v>525</v>
      </c>
      <c r="M1025" s="8">
        <v>525</v>
      </c>
      <c r="N1025" s="8">
        <v>525</v>
      </c>
      <c r="O1025" s="8">
        <v>525</v>
      </c>
      <c r="P1025" s="8">
        <v>525</v>
      </c>
      <c r="Q1025" s="8">
        <v>525</v>
      </c>
      <c r="R1025" s="8">
        <v>525</v>
      </c>
      <c r="S1025" s="8">
        <v>525</v>
      </c>
      <c r="T1025" s="8">
        <v>525</v>
      </c>
      <c r="U1025" s="139">
        <f t="shared" si="75"/>
        <v>6300</v>
      </c>
      <c r="W1025" s="127" t="str">
        <f t="shared" si="76"/>
        <v>450101505921</v>
      </c>
      <c r="X1025" s="132">
        <f>VLOOKUP(W1025,Factors!$F$4:$H$6200,3,FALSE)</f>
        <v>0.10960000000000003</v>
      </c>
      <c r="Y1025" s="127" t="str">
        <f>VLOOKUP(W1025,Factors!$F$4:$H$6200,2,FALSE)</f>
        <v>3-factor</v>
      </c>
      <c r="Z1025" s="129">
        <f t="shared" si="77"/>
        <v>690.48000000000025</v>
      </c>
      <c r="AA1025" s="129">
        <f t="shared" si="78"/>
        <v>5609.5199999999995</v>
      </c>
      <c r="AB1025" s="129">
        <f t="shared" si="79"/>
        <v>6300</v>
      </c>
    </row>
    <row r="1026" spans="1:62" ht="15.75" thickBot="1" x14ac:dyDescent="0.3">
      <c r="A1026" s="141" t="s">
        <v>943</v>
      </c>
      <c r="B1026" s="4" t="s">
        <v>851</v>
      </c>
      <c r="C1026" s="4" t="s">
        <v>852</v>
      </c>
      <c r="D1026" s="4" t="s">
        <v>944</v>
      </c>
      <c r="E1026" s="4" t="s">
        <v>945</v>
      </c>
      <c r="F1026" s="4" t="s">
        <v>70</v>
      </c>
      <c r="G1026" s="4" t="s">
        <v>71</v>
      </c>
      <c r="H1026" s="4" t="s">
        <v>440</v>
      </c>
      <c r="I1026" s="10">
        <v>140</v>
      </c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39">
        <f t="shared" si="75"/>
        <v>140</v>
      </c>
      <c r="W1026" s="127" t="str">
        <f t="shared" si="76"/>
        <v>450101505921</v>
      </c>
      <c r="X1026" s="132">
        <f>VLOOKUP(W1026,Factors!$F$4:$H$6200,3,FALSE)</f>
        <v>0.10960000000000003</v>
      </c>
      <c r="Y1026" s="127" t="str">
        <f>VLOOKUP(W1026,Factors!$F$4:$H$6200,2,FALSE)</f>
        <v>3-factor</v>
      </c>
      <c r="Z1026" s="129">
        <f t="shared" si="77"/>
        <v>15.344000000000005</v>
      </c>
      <c r="AA1026" s="129">
        <f t="shared" si="78"/>
        <v>124.65599999999999</v>
      </c>
      <c r="AB1026" s="129">
        <f t="shared" si="79"/>
        <v>140</v>
      </c>
    </row>
    <row r="1027" spans="1:62" ht="15.75" thickBot="1" x14ac:dyDescent="0.3">
      <c r="A1027" s="141" t="s">
        <v>943</v>
      </c>
      <c r="B1027" s="4" t="s">
        <v>851</v>
      </c>
      <c r="C1027" s="4" t="s">
        <v>852</v>
      </c>
      <c r="D1027" s="4" t="s">
        <v>944</v>
      </c>
      <c r="E1027" s="4" t="s">
        <v>945</v>
      </c>
      <c r="F1027" s="4" t="s">
        <v>80</v>
      </c>
      <c r="G1027" s="4" t="s">
        <v>81</v>
      </c>
      <c r="H1027" s="4" t="s">
        <v>440</v>
      </c>
      <c r="I1027" s="7"/>
      <c r="J1027" s="8">
        <v>13.05</v>
      </c>
      <c r="K1027" s="8">
        <v>252</v>
      </c>
      <c r="L1027" s="7"/>
      <c r="M1027" s="7"/>
      <c r="N1027" s="7"/>
      <c r="O1027" s="7"/>
      <c r="P1027" s="7"/>
      <c r="Q1027" s="7"/>
      <c r="R1027" s="7"/>
      <c r="S1027" s="7"/>
      <c r="T1027" s="7"/>
      <c r="U1027" s="139">
        <f t="shared" si="75"/>
        <v>265.05</v>
      </c>
      <c r="W1027" s="127" t="str">
        <f t="shared" si="76"/>
        <v>450101505921</v>
      </c>
      <c r="X1027" s="132">
        <f>VLOOKUP(W1027,Factors!$F$4:$H$6200,3,FALSE)</f>
        <v>0.10960000000000003</v>
      </c>
      <c r="Y1027" s="127" t="str">
        <f>VLOOKUP(W1027,Factors!$F$4:$H$6200,2,FALSE)</f>
        <v>3-factor</v>
      </c>
      <c r="Z1027" s="129">
        <f t="shared" si="77"/>
        <v>29.04948000000001</v>
      </c>
      <c r="AA1027" s="129">
        <f t="shared" si="78"/>
        <v>236.00051999999999</v>
      </c>
      <c r="AB1027" s="129">
        <f t="shared" si="79"/>
        <v>265.05</v>
      </c>
    </row>
    <row r="1028" spans="1:62" ht="15.75" thickBot="1" x14ac:dyDescent="0.3">
      <c r="A1028" s="141" t="s">
        <v>943</v>
      </c>
      <c r="B1028" s="4" t="s">
        <v>851</v>
      </c>
      <c r="C1028" s="4" t="s">
        <v>852</v>
      </c>
      <c r="D1028" s="4" t="s">
        <v>944</v>
      </c>
      <c r="E1028" s="4" t="s">
        <v>945</v>
      </c>
      <c r="F1028" s="4" t="s">
        <v>134</v>
      </c>
      <c r="G1028" s="4" t="s">
        <v>135</v>
      </c>
      <c r="H1028" s="4" t="s">
        <v>440</v>
      </c>
      <c r="I1028" s="10">
        <v>350</v>
      </c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39">
        <f t="shared" si="75"/>
        <v>350</v>
      </c>
      <c r="W1028" s="127" t="str">
        <f t="shared" si="76"/>
        <v>450101505921</v>
      </c>
      <c r="X1028" s="132">
        <f>VLOOKUP(W1028,Factors!$F$4:$H$6200,3,FALSE)</f>
        <v>0.10960000000000003</v>
      </c>
      <c r="Y1028" s="127" t="str">
        <f>VLOOKUP(W1028,Factors!$F$4:$H$6200,2,FALSE)</f>
        <v>3-factor</v>
      </c>
      <c r="Z1028" s="129">
        <f t="shared" si="77"/>
        <v>38.360000000000014</v>
      </c>
      <c r="AA1028" s="129">
        <f t="shared" si="78"/>
        <v>311.64</v>
      </c>
      <c r="AB1028" s="129">
        <f t="shared" si="79"/>
        <v>350</v>
      </c>
    </row>
    <row r="1029" spans="1:62" ht="15.75" thickBot="1" x14ac:dyDescent="0.3">
      <c r="A1029" s="141" t="s">
        <v>943</v>
      </c>
      <c r="B1029" s="4" t="s">
        <v>851</v>
      </c>
      <c r="C1029" s="4" t="s">
        <v>852</v>
      </c>
      <c r="D1029" s="4" t="s">
        <v>944</v>
      </c>
      <c r="E1029" s="4" t="s">
        <v>945</v>
      </c>
      <c r="F1029" s="4" t="s">
        <v>98</v>
      </c>
      <c r="G1029" s="4" t="s">
        <v>99</v>
      </c>
      <c r="H1029" s="4" t="s">
        <v>440</v>
      </c>
      <c r="I1029" s="8">
        <v>4225.8999999999996</v>
      </c>
      <c r="J1029" s="7"/>
      <c r="K1029" s="8">
        <v>-3025.09</v>
      </c>
      <c r="L1029" s="7"/>
      <c r="M1029" s="8">
        <v>28.75</v>
      </c>
      <c r="N1029" s="7"/>
      <c r="O1029" s="7"/>
      <c r="P1029" s="8">
        <v>105.4</v>
      </c>
      <c r="Q1029" s="7"/>
      <c r="R1029" s="7"/>
      <c r="S1029" s="8">
        <v>38.99</v>
      </c>
      <c r="T1029" s="8">
        <v>1518.99</v>
      </c>
      <c r="U1029" s="139">
        <f t="shared" si="75"/>
        <v>2892.9399999999996</v>
      </c>
      <c r="W1029" s="127" t="str">
        <f t="shared" si="76"/>
        <v>450101505921</v>
      </c>
      <c r="X1029" s="132">
        <f>VLOOKUP(W1029,Factors!$F$4:$H$6200,3,FALSE)</f>
        <v>0.10960000000000003</v>
      </c>
      <c r="Y1029" s="127" t="str">
        <f>VLOOKUP(W1029,Factors!$F$4:$H$6200,2,FALSE)</f>
        <v>3-factor</v>
      </c>
      <c r="Z1029" s="129">
        <f t="shared" si="77"/>
        <v>317.06622400000003</v>
      </c>
      <c r="AA1029" s="129">
        <f t="shared" si="78"/>
        <v>2575.8737759999995</v>
      </c>
      <c r="AB1029" s="129">
        <f t="shared" si="79"/>
        <v>2892.9399999999996</v>
      </c>
    </row>
    <row r="1030" spans="1:62" ht="15.75" thickBot="1" x14ac:dyDescent="0.3">
      <c r="A1030" s="141" t="s">
        <v>943</v>
      </c>
      <c r="B1030" s="4" t="s">
        <v>851</v>
      </c>
      <c r="C1030" s="4" t="s">
        <v>852</v>
      </c>
      <c r="D1030" s="4" t="s">
        <v>944</v>
      </c>
      <c r="E1030" s="4" t="s">
        <v>945</v>
      </c>
      <c r="F1030" s="4" t="s">
        <v>102</v>
      </c>
      <c r="G1030" s="4" t="s">
        <v>103</v>
      </c>
      <c r="H1030" s="4" t="s">
        <v>440</v>
      </c>
      <c r="I1030" s="11"/>
      <c r="J1030" s="11"/>
      <c r="K1030" s="10">
        <v>4.99</v>
      </c>
      <c r="L1030" s="11"/>
      <c r="M1030" s="10">
        <v>17.77</v>
      </c>
      <c r="N1030" s="11"/>
      <c r="O1030" s="11"/>
      <c r="P1030" s="10">
        <v>87.58</v>
      </c>
      <c r="Q1030" s="10">
        <v>99</v>
      </c>
      <c r="R1030" s="11"/>
      <c r="S1030" s="11"/>
      <c r="T1030" s="11"/>
      <c r="U1030" s="139">
        <f t="shared" si="75"/>
        <v>209.34</v>
      </c>
      <c r="W1030" s="127" t="str">
        <f t="shared" si="76"/>
        <v>450101505921</v>
      </c>
      <c r="X1030" s="132">
        <f>VLOOKUP(W1030,Factors!$F$4:$H$6200,3,FALSE)</f>
        <v>0.10960000000000003</v>
      </c>
      <c r="Y1030" s="127" t="str">
        <f>VLOOKUP(W1030,Factors!$F$4:$H$6200,2,FALSE)</f>
        <v>3-factor</v>
      </c>
      <c r="Z1030" s="129">
        <f t="shared" si="77"/>
        <v>22.943664000000005</v>
      </c>
      <c r="AA1030" s="129">
        <f t="shared" si="78"/>
        <v>186.39633599999999</v>
      </c>
      <c r="AB1030" s="129">
        <f t="shared" si="79"/>
        <v>209.34</v>
      </c>
    </row>
    <row r="1031" spans="1:62" ht="15.75" thickBot="1" x14ac:dyDescent="0.3">
      <c r="A1031" s="141" t="s">
        <v>943</v>
      </c>
      <c r="B1031" s="4" t="s">
        <v>851</v>
      </c>
      <c r="C1031" s="4" t="s">
        <v>852</v>
      </c>
      <c r="D1031" s="4" t="s">
        <v>944</v>
      </c>
      <c r="E1031" s="4" t="s">
        <v>945</v>
      </c>
      <c r="F1031" s="4" t="s">
        <v>235</v>
      </c>
      <c r="G1031" s="4" t="s">
        <v>236</v>
      </c>
      <c r="H1031" s="4" t="s">
        <v>440</v>
      </c>
      <c r="I1031" s="8">
        <v>18.989999999999998</v>
      </c>
      <c r="J1031" s="7"/>
      <c r="K1031" s="7"/>
      <c r="L1031" s="7"/>
      <c r="M1031" s="7"/>
      <c r="N1031" s="7"/>
      <c r="O1031" s="7"/>
      <c r="P1031" s="7"/>
      <c r="Q1031" s="7"/>
      <c r="R1031" s="8">
        <v>38.99</v>
      </c>
      <c r="S1031" s="7"/>
      <c r="T1031" s="7"/>
      <c r="U1031" s="139">
        <f t="shared" ref="U1031:U1094" si="80">SUM(I1031:T1031)</f>
        <v>57.980000000000004</v>
      </c>
      <c r="W1031" s="127" t="str">
        <f t="shared" ref="W1031:W1094" si="81">CONCATENATE(B1031,RIGHT(D1031,4),A1031)</f>
        <v>450101505921</v>
      </c>
      <c r="X1031" s="132">
        <f>VLOOKUP(W1031,Factors!$F$4:$H$6200,3,FALSE)</f>
        <v>0.10960000000000003</v>
      </c>
      <c r="Y1031" s="127" t="str">
        <f>VLOOKUP(W1031,Factors!$F$4:$H$6200,2,FALSE)</f>
        <v>3-factor</v>
      </c>
      <c r="Z1031" s="129">
        <f t="shared" ref="Z1031:Z1094" si="82">U1031*X1031</f>
        <v>6.3546080000000025</v>
      </c>
      <c r="AA1031" s="129">
        <f t="shared" ref="AA1031:AA1094" si="83">U1031-Z1031</f>
        <v>51.625392000000005</v>
      </c>
      <c r="AB1031" s="129">
        <f t="shared" ref="AB1031:AB1094" si="84">Z1031+AA1031</f>
        <v>57.980000000000004</v>
      </c>
    </row>
    <row r="1032" spans="1:62" ht="15.75" thickBot="1" x14ac:dyDescent="0.3">
      <c r="A1032" s="141" t="s">
        <v>943</v>
      </c>
      <c r="B1032" s="4" t="s">
        <v>851</v>
      </c>
      <c r="C1032" s="4" t="s">
        <v>852</v>
      </c>
      <c r="D1032" s="4" t="s">
        <v>944</v>
      </c>
      <c r="E1032" s="4" t="s">
        <v>945</v>
      </c>
      <c r="F1032" s="4" t="s">
        <v>116</v>
      </c>
      <c r="G1032" s="4" t="s">
        <v>117</v>
      </c>
      <c r="H1032" s="4" t="s">
        <v>440</v>
      </c>
      <c r="I1032" s="10">
        <v>28.31</v>
      </c>
      <c r="J1032" s="10">
        <v>44.73</v>
      </c>
      <c r="K1032" s="10">
        <v>40.840000000000003</v>
      </c>
      <c r="L1032" s="10">
        <v>41.37</v>
      </c>
      <c r="M1032" s="10">
        <v>24.54</v>
      </c>
      <c r="N1032" s="10">
        <v>162.75</v>
      </c>
      <c r="O1032" s="11"/>
      <c r="P1032" s="11"/>
      <c r="Q1032" s="11"/>
      <c r="R1032" s="11"/>
      <c r="S1032" s="11"/>
      <c r="T1032" s="11"/>
      <c r="U1032" s="139">
        <f t="shared" si="80"/>
        <v>342.53999999999996</v>
      </c>
      <c r="W1032" s="127" t="str">
        <f t="shared" si="81"/>
        <v>450101505921</v>
      </c>
      <c r="X1032" s="132">
        <f>VLOOKUP(W1032,Factors!$F$4:$H$6200,3,FALSE)</f>
        <v>0.10960000000000003</v>
      </c>
      <c r="Y1032" s="127" t="str">
        <f>VLOOKUP(W1032,Factors!$F$4:$H$6200,2,FALSE)</f>
        <v>3-factor</v>
      </c>
      <c r="Z1032" s="129">
        <f t="shared" si="82"/>
        <v>37.542384000000006</v>
      </c>
      <c r="AA1032" s="129">
        <f t="shared" si="83"/>
        <v>304.99761599999994</v>
      </c>
      <c r="AB1032" s="129">
        <f t="shared" si="84"/>
        <v>342.53999999999996</v>
      </c>
    </row>
    <row r="1033" spans="1:62" ht="15.75" thickBot="1" x14ac:dyDescent="0.3">
      <c r="A1033" s="141" t="s">
        <v>943</v>
      </c>
      <c r="B1033" s="4" t="s">
        <v>851</v>
      </c>
      <c r="C1033" s="4" t="s">
        <v>852</v>
      </c>
      <c r="D1033" s="4" t="s">
        <v>944</v>
      </c>
      <c r="E1033" s="4" t="s">
        <v>945</v>
      </c>
      <c r="F1033" s="4" t="s">
        <v>82</v>
      </c>
      <c r="G1033" s="4" t="s">
        <v>83</v>
      </c>
      <c r="H1033" s="4" t="s">
        <v>440</v>
      </c>
      <c r="I1033" s="8">
        <v>2.4</v>
      </c>
      <c r="J1033" s="8">
        <v>53.68</v>
      </c>
      <c r="K1033" s="8">
        <v>3</v>
      </c>
      <c r="L1033" s="7"/>
      <c r="M1033" s="8">
        <v>1.9</v>
      </c>
      <c r="N1033" s="8">
        <v>15</v>
      </c>
      <c r="O1033" s="7"/>
      <c r="P1033" s="7"/>
      <c r="Q1033" s="7"/>
      <c r="R1033" s="7"/>
      <c r="S1033" s="7"/>
      <c r="T1033" s="7"/>
      <c r="U1033" s="139">
        <f t="shared" si="80"/>
        <v>75.97999999999999</v>
      </c>
      <c r="W1033" s="127" t="str">
        <f t="shared" si="81"/>
        <v>450101505921</v>
      </c>
      <c r="X1033" s="132">
        <f>VLOOKUP(W1033,Factors!$F$4:$H$6200,3,FALSE)</f>
        <v>0.10960000000000003</v>
      </c>
      <c r="Y1033" s="127" t="str">
        <f>VLOOKUP(W1033,Factors!$F$4:$H$6200,2,FALSE)</f>
        <v>3-factor</v>
      </c>
      <c r="Z1033" s="129">
        <f t="shared" si="82"/>
        <v>8.3274080000000019</v>
      </c>
      <c r="AA1033" s="129">
        <f t="shared" si="83"/>
        <v>67.652591999999984</v>
      </c>
      <c r="AB1033" s="129">
        <f t="shared" si="84"/>
        <v>75.97999999999999</v>
      </c>
    </row>
    <row r="1034" spans="1:62" ht="15.75" thickBot="1" x14ac:dyDescent="0.3">
      <c r="A1034" s="141" t="s">
        <v>943</v>
      </c>
      <c r="B1034" s="4" t="s">
        <v>851</v>
      </c>
      <c r="C1034" s="4" t="s">
        <v>852</v>
      </c>
      <c r="D1034" s="4" t="s">
        <v>944</v>
      </c>
      <c r="E1034" s="4" t="s">
        <v>945</v>
      </c>
      <c r="F1034" s="4" t="s">
        <v>152</v>
      </c>
      <c r="G1034" s="4" t="s">
        <v>153</v>
      </c>
      <c r="H1034" s="4" t="s">
        <v>440</v>
      </c>
      <c r="I1034" s="11"/>
      <c r="J1034" s="10">
        <v>44630</v>
      </c>
      <c r="K1034" s="10">
        <v>156867.5</v>
      </c>
      <c r="L1034" s="14">
        <v>0</v>
      </c>
      <c r="M1034" s="14">
        <v>0</v>
      </c>
      <c r="N1034" s="11"/>
      <c r="O1034" s="10">
        <v>10762</v>
      </c>
      <c r="P1034" s="10">
        <v>7200</v>
      </c>
      <c r="Q1034" s="10">
        <v>99</v>
      </c>
      <c r="R1034" s="10">
        <v>5245</v>
      </c>
      <c r="S1034" s="11"/>
      <c r="T1034" s="10">
        <v>7200</v>
      </c>
      <c r="U1034" s="139">
        <f t="shared" si="80"/>
        <v>232003.5</v>
      </c>
      <c r="W1034" s="127" t="str">
        <f t="shared" si="81"/>
        <v>450101505921</v>
      </c>
      <c r="X1034" s="132">
        <f>VLOOKUP(W1034,Factors!$F$4:$H$6200,3,FALSE)</f>
        <v>0.10960000000000003</v>
      </c>
      <c r="Y1034" s="127" t="str">
        <f>VLOOKUP(W1034,Factors!$F$4:$H$6200,2,FALSE)</f>
        <v>3-factor</v>
      </c>
      <c r="Z1034" s="129">
        <f t="shared" si="82"/>
        <v>25427.583600000005</v>
      </c>
      <c r="AA1034" s="129">
        <f t="shared" si="83"/>
        <v>206575.91639999999</v>
      </c>
      <c r="AB1034" s="129">
        <f t="shared" si="84"/>
        <v>232003.5</v>
      </c>
    </row>
    <row r="1035" spans="1:62" ht="15.75" thickBot="1" x14ac:dyDescent="0.3">
      <c r="A1035" s="141" t="s">
        <v>943</v>
      </c>
      <c r="B1035" s="4" t="s">
        <v>851</v>
      </c>
      <c r="C1035" s="4" t="s">
        <v>852</v>
      </c>
      <c r="D1035" s="4" t="s">
        <v>944</v>
      </c>
      <c r="E1035" s="4" t="s">
        <v>945</v>
      </c>
      <c r="F1035" s="4" t="s">
        <v>84</v>
      </c>
      <c r="G1035" s="4" t="s">
        <v>85</v>
      </c>
      <c r="H1035" s="4" t="s">
        <v>440</v>
      </c>
      <c r="I1035" s="8">
        <v>269.36</v>
      </c>
      <c r="J1035" s="8">
        <v>167.95</v>
      </c>
      <c r="K1035" s="8">
        <v>277.52999999999997</v>
      </c>
      <c r="L1035" s="8">
        <v>723.25</v>
      </c>
      <c r="M1035" s="8">
        <v>205.9</v>
      </c>
      <c r="N1035" s="8">
        <v>37.5</v>
      </c>
      <c r="O1035" s="7"/>
      <c r="P1035" s="7"/>
      <c r="Q1035" s="7"/>
      <c r="R1035" s="7"/>
      <c r="S1035" s="7"/>
      <c r="T1035" s="7"/>
      <c r="U1035" s="139">
        <f t="shared" si="80"/>
        <v>1681.49</v>
      </c>
      <c r="W1035" s="127" t="str">
        <f t="shared" si="81"/>
        <v>450101505921</v>
      </c>
      <c r="X1035" s="132">
        <f>VLOOKUP(W1035,Factors!$F$4:$H$6200,3,FALSE)</f>
        <v>0.10960000000000003</v>
      </c>
      <c r="Y1035" s="127" t="str">
        <f>VLOOKUP(W1035,Factors!$F$4:$H$6200,2,FALSE)</f>
        <v>3-factor</v>
      </c>
      <c r="Z1035" s="129">
        <f t="shared" si="82"/>
        <v>184.29130400000005</v>
      </c>
      <c r="AA1035" s="129">
        <f t="shared" si="83"/>
        <v>1497.1986959999999</v>
      </c>
      <c r="AB1035" s="129">
        <f t="shared" si="84"/>
        <v>1681.49</v>
      </c>
    </row>
    <row r="1036" spans="1:62" s="126" customFormat="1" ht="15.75" thickBot="1" x14ac:dyDescent="0.3">
      <c r="A1036" s="141" t="s">
        <v>943</v>
      </c>
      <c r="B1036" s="4" t="s">
        <v>851</v>
      </c>
      <c r="C1036" s="4" t="s">
        <v>852</v>
      </c>
      <c r="D1036" s="4" t="s">
        <v>944</v>
      </c>
      <c r="E1036" s="4" t="s">
        <v>945</v>
      </c>
      <c r="F1036" s="4" t="s">
        <v>162</v>
      </c>
      <c r="G1036" s="4" t="s">
        <v>163</v>
      </c>
      <c r="H1036" s="4" t="s">
        <v>440</v>
      </c>
      <c r="I1036" s="11"/>
      <c r="J1036" s="11"/>
      <c r="K1036" s="10">
        <v>84.35</v>
      </c>
      <c r="L1036" s="10">
        <v>216.96</v>
      </c>
      <c r="M1036" s="11"/>
      <c r="N1036" s="11"/>
      <c r="O1036" s="11"/>
      <c r="P1036" s="11"/>
      <c r="Q1036" s="11"/>
      <c r="R1036" s="11"/>
      <c r="S1036" s="11"/>
      <c r="T1036" s="11"/>
      <c r="U1036" s="139">
        <f t="shared" si="80"/>
        <v>301.31</v>
      </c>
      <c r="V1036" s="38"/>
      <c r="W1036" s="127" t="str">
        <f t="shared" si="81"/>
        <v>450101505921</v>
      </c>
      <c r="X1036" s="132">
        <f>VLOOKUP(W1036,Factors!$F$4:$H$6200,3,FALSE)</f>
        <v>0.10960000000000003</v>
      </c>
      <c r="Y1036" s="127" t="str">
        <f>VLOOKUP(W1036,Factors!$F$4:$H$6200,2,FALSE)</f>
        <v>3-factor</v>
      </c>
      <c r="Z1036" s="129">
        <f t="shared" si="82"/>
        <v>33.023576000000013</v>
      </c>
      <c r="AA1036" s="129">
        <f t="shared" si="83"/>
        <v>268.28642400000001</v>
      </c>
      <c r="AB1036" s="129">
        <f t="shared" si="84"/>
        <v>301.31</v>
      </c>
      <c r="AC1036" s="134"/>
      <c r="AD1036" s="134"/>
      <c r="AE1036" s="134"/>
      <c r="AF1036" s="134"/>
      <c r="AG1036" s="134"/>
      <c r="AH1036" s="134"/>
      <c r="AI1036" s="134"/>
      <c r="AJ1036" s="134"/>
      <c r="AK1036" s="134"/>
      <c r="AL1036" s="134"/>
      <c r="AM1036" s="134"/>
      <c r="AN1036" s="134"/>
      <c r="AO1036" s="134"/>
      <c r="AP1036" s="134"/>
      <c r="AQ1036" s="134"/>
      <c r="AR1036" s="134"/>
      <c r="AS1036" s="134"/>
      <c r="AT1036" s="134"/>
      <c r="AU1036" s="134"/>
      <c r="AV1036" s="134"/>
      <c r="AW1036" s="134"/>
      <c r="AX1036" s="134"/>
      <c r="AY1036" s="134"/>
      <c r="AZ1036" s="134"/>
      <c r="BA1036" s="134"/>
      <c r="BB1036" s="134"/>
      <c r="BC1036" s="134"/>
      <c r="BD1036" s="134"/>
      <c r="BE1036" s="134"/>
      <c r="BF1036" s="134"/>
      <c r="BG1036" s="134"/>
      <c r="BH1036" s="134"/>
      <c r="BI1036" s="134"/>
      <c r="BJ1036" s="134"/>
    </row>
    <row r="1037" spans="1:62" ht="15.75" thickBot="1" x14ac:dyDescent="0.3">
      <c r="A1037" s="141" t="s">
        <v>943</v>
      </c>
      <c r="B1037" s="4" t="s">
        <v>851</v>
      </c>
      <c r="C1037" s="4" t="s">
        <v>852</v>
      </c>
      <c r="D1037" s="4" t="s">
        <v>944</v>
      </c>
      <c r="E1037" s="4" t="s">
        <v>945</v>
      </c>
      <c r="F1037" s="4" t="s">
        <v>164</v>
      </c>
      <c r="G1037" s="4" t="s">
        <v>165</v>
      </c>
      <c r="H1037" s="4" t="s">
        <v>440</v>
      </c>
      <c r="I1037" s="8">
        <v>2346.29</v>
      </c>
      <c r="J1037" s="8">
        <v>247.21</v>
      </c>
      <c r="K1037" s="8">
        <v>229.25</v>
      </c>
      <c r="L1037" s="7"/>
      <c r="M1037" s="8">
        <v>143.05000000000001</v>
      </c>
      <c r="N1037" s="7"/>
      <c r="O1037" s="7"/>
      <c r="P1037" s="7"/>
      <c r="Q1037" s="7"/>
      <c r="R1037" s="7"/>
      <c r="S1037" s="7"/>
      <c r="T1037" s="7"/>
      <c r="U1037" s="139">
        <f t="shared" si="80"/>
        <v>2965.8</v>
      </c>
      <c r="W1037" s="127" t="str">
        <f t="shared" si="81"/>
        <v>450101505921</v>
      </c>
      <c r="X1037" s="132">
        <f>VLOOKUP(W1037,Factors!$F$4:$H$6200,3,FALSE)</f>
        <v>0.10960000000000003</v>
      </c>
      <c r="Y1037" s="127" t="str">
        <f>VLOOKUP(W1037,Factors!$F$4:$H$6200,2,FALSE)</f>
        <v>3-factor</v>
      </c>
      <c r="Z1037" s="129">
        <f t="shared" si="82"/>
        <v>325.05168000000009</v>
      </c>
      <c r="AA1037" s="129">
        <f t="shared" si="83"/>
        <v>2640.7483200000001</v>
      </c>
      <c r="AB1037" s="129">
        <f t="shared" si="84"/>
        <v>2965.8</v>
      </c>
    </row>
    <row r="1038" spans="1:62" ht="15.75" thickBot="1" x14ac:dyDescent="0.3">
      <c r="A1038" s="141" t="s">
        <v>943</v>
      </c>
      <c r="B1038" s="4" t="s">
        <v>851</v>
      </c>
      <c r="C1038" s="4" t="s">
        <v>852</v>
      </c>
      <c r="D1038" s="4" t="s">
        <v>944</v>
      </c>
      <c r="E1038" s="4" t="s">
        <v>945</v>
      </c>
      <c r="F1038" s="4" t="s">
        <v>86</v>
      </c>
      <c r="G1038" s="4" t="s">
        <v>87</v>
      </c>
      <c r="H1038" s="4" t="s">
        <v>440</v>
      </c>
      <c r="I1038" s="10">
        <v>1325.13</v>
      </c>
      <c r="J1038" s="10">
        <v>545.32000000000005</v>
      </c>
      <c r="K1038" s="10">
        <v>-1135.8599999999999</v>
      </c>
      <c r="L1038" s="11"/>
      <c r="M1038" s="11"/>
      <c r="N1038" s="11"/>
      <c r="O1038" s="11"/>
      <c r="P1038" s="11"/>
      <c r="Q1038" s="11"/>
      <c r="R1038" s="11"/>
      <c r="S1038" s="11"/>
      <c r="T1038" s="11"/>
      <c r="U1038" s="139">
        <f t="shared" si="80"/>
        <v>734.59000000000037</v>
      </c>
      <c r="W1038" s="127" t="str">
        <f t="shared" si="81"/>
        <v>450101505921</v>
      </c>
      <c r="X1038" s="132">
        <f>VLOOKUP(W1038,Factors!$F$4:$H$6200,3,FALSE)</f>
        <v>0.10960000000000003</v>
      </c>
      <c r="Y1038" s="127" t="str">
        <f>VLOOKUP(W1038,Factors!$F$4:$H$6200,2,FALSE)</f>
        <v>3-factor</v>
      </c>
      <c r="Z1038" s="129">
        <f t="shared" si="82"/>
        <v>80.511064000000061</v>
      </c>
      <c r="AA1038" s="129">
        <f t="shared" si="83"/>
        <v>654.07893600000034</v>
      </c>
      <c r="AB1038" s="129">
        <f t="shared" si="84"/>
        <v>734.59000000000037</v>
      </c>
    </row>
    <row r="1039" spans="1:62" ht="15.75" thickBot="1" x14ac:dyDescent="0.3">
      <c r="A1039" s="141" t="s">
        <v>943</v>
      </c>
      <c r="B1039" s="4" t="s">
        <v>851</v>
      </c>
      <c r="C1039" s="4" t="s">
        <v>852</v>
      </c>
      <c r="D1039" s="4" t="s">
        <v>944</v>
      </c>
      <c r="E1039" s="4" t="s">
        <v>945</v>
      </c>
      <c r="F1039" s="4" t="s">
        <v>166</v>
      </c>
      <c r="G1039" s="4" t="s">
        <v>167</v>
      </c>
      <c r="H1039" s="4" t="s">
        <v>440</v>
      </c>
      <c r="I1039" s="7"/>
      <c r="J1039" s="7"/>
      <c r="K1039" s="8">
        <v>14.93</v>
      </c>
      <c r="L1039" s="7"/>
      <c r="M1039" s="7"/>
      <c r="N1039" s="7"/>
      <c r="O1039" s="7"/>
      <c r="P1039" s="7"/>
      <c r="Q1039" s="7"/>
      <c r="R1039" s="7"/>
      <c r="S1039" s="7"/>
      <c r="T1039" s="7"/>
      <c r="U1039" s="139">
        <f t="shared" si="80"/>
        <v>14.93</v>
      </c>
      <c r="W1039" s="127" t="str">
        <f t="shared" si="81"/>
        <v>450101505921</v>
      </c>
      <c r="X1039" s="132">
        <f>VLOOKUP(W1039,Factors!$F$4:$H$6200,3,FALSE)</f>
        <v>0.10960000000000003</v>
      </c>
      <c r="Y1039" s="127" t="str">
        <f>VLOOKUP(W1039,Factors!$F$4:$H$6200,2,FALSE)</f>
        <v>3-factor</v>
      </c>
      <c r="Z1039" s="129">
        <f t="shared" si="82"/>
        <v>1.6363280000000004</v>
      </c>
      <c r="AA1039" s="129">
        <f t="shared" si="83"/>
        <v>13.293671999999999</v>
      </c>
      <c r="AB1039" s="129">
        <f t="shared" si="84"/>
        <v>14.93</v>
      </c>
    </row>
    <row r="1040" spans="1:62" ht="15.75" thickBot="1" x14ac:dyDescent="0.3">
      <c r="A1040" s="141" t="s">
        <v>943</v>
      </c>
      <c r="B1040" s="4" t="s">
        <v>851</v>
      </c>
      <c r="C1040" s="4" t="s">
        <v>852</v>
      </c>
      <c r="D1040" s="4" t="s">
        <v>944</v>
      </c>
      <c r="E1040" s="4" t="s">
        <v>945</v>
      </c>
      <c r="F1040" s="4" t="s">
        <v>168</v>
      </c>
      <c r="G1040" s="4" t="s">
        <v>169</v>
      </c>
      <c r="H1040" s="4" t="s">
        <v>440</v>
      </c>
      <c r="I1040" s="10">
        <v>24</v>
      </c>
      <c r="J1040" s="10">
        <v>31.76</v>
      </c>
      <c r="K1040" s="10">
        <v>1074.3900000000001</v>
      </c>
      <c r="L1040" s="11"/>
      <c r="M1040" s="11"/>
      <c r="N1040" s="10">
        <v>28.99</v>
      </c>
      <c r="O1040" s="11"/>
      <c r="P1040" s="11"/>
      <c r="Q1040" s="11"/>
      <c r="R1040" s="11"/>
      <c r="S1040" s="11"/>
      <c r="T1040" s="11"/>
      <c r="U1040" s="139">
        <f t="shared" si="80"/>
        <v>1159.1400000000001</v>
      </c>
      <c r="W1040" s="127" t="str">
        <f t="shared" si="81"/>
        <v>450101505921</v>
      </c>
      <c r="X1040" s="132">
        <f>VLOOKUP(W1040,Factors!$F$4:$H$6200,3,FALSE)</f>
        <v>0.10960000000000003</v>
      </c>
      <c r="Y1040" s="127" t="str">
        <f>VLOOKUP(W1040,Factors!$F$4:$H$6200,2,FALSE)</f>
        <v>3-factor</v>
      </c>
      <c r="Z1040" s="129">
        <f t="shared" si="82"/>
        <v>127.04174400000005</v>
      </c>
      <c r="AA1040" s="129">
        <f t="shared" si="83"/>
        <v>1032.098256</v>
      </c>
      <c r="AB1040" s="129">
        <f t="shared" si="84"/>
        <v>1159.1400000000001</v>
      </c>
    </row>
    <row r="1041" spans="1:28" ht="15.75" thickBot="1" x14ac:dyDescent="0.3">
      <c r="A1041" s="141" t="s">
        <v>943</v>
      </c>
      <c r="B1041" s="4" t="s">
        <v>1119</v>
      </c>
      <c r="C1041" s="4" t="s">
        <v>1120</v>
      </c>
      <c r="D1041" s="4" t="s">
        <v>944</v>
      </c>
      <c r="E1041" s="4" t="s">
        <v>945</v>
      </c>
      <c r="F1041" s="4" t="s">
        <v>112</v>
      </c>
      <c r="G1041" s="4" t="s">
        <v>113</v>
      </c>
      <c r="H1041" s="4" t="s">
        <v>440</v>
      </c>
      <c r="I1041" s="10">
        <v>2871.1</v>
      </c>
      <c r="J1041" s="10">
        <v>2118.12</v>
      </c>
      <c r="K1041" s="10">
        <v>2118.13</v>
      </c>
      <c r="L1041" s="10">
        <v>2118.12</v>
      </c>
      <c r="M1041" s="10">
        <v>3028.12</v>
      </c>
      <c r="N1041" s="10">
        <v>4018.42</v>
      </c>
      <c r="O1041" s="10">
        <v>5104.21</v>
      </c>
      <c r="P1041" s="10">
        <v>5724.68</v>
      </c>
      <c r="Q1041" s="10">
        <v>5724.68</v>
      </c>
      <c r="R1041" s="10">
        <v>5724.66</v>
      </c>
      <c r="S1041" s="10">
        <v>5724.67</v>
      </c>
      <c r="T1041" s="10">
        <v>5724.67</v>
      </c>
      <c r="U1041" s="139">
        <f t="shared" si="80"/>
        <v>49999.58</v>
      </c>
      <c r="W1041" s="127" t="str">
        <f t="shared" si="81"/>
        <v>460101505921</v>
      </c>
      <c r="X1041" s="132">
        <f>VLOOKUP(W1041,Factors!$F$4:$H$6200,3,FALSE)</f>
        <v>0.10960000000000003</v>
      </c>
      <c r="Y1041" s="127" t="str">
        <f>VLOOKUP(W1041,Factors!$F$4:$H$6200,2,FALSE)</f>
        <v>3-factor</v>
      </c>
      <c r="Z1041" s="129">
        <f t="shared" si="82"/>
        <v>5479.9539680000016</v>
      </c>
      <c r="AA1041" s="129">
        <f t="shared" si="83"/>
        <v>44519.626032</v>
      </c>
      <c r="AB1041" s="129">
        <f t="shared" si="84"/>
        <v>49999.58</v>
      </c>
    </row>
    <row r="1042" spans="1:28" ht="15.75" thickBot="1" x14ac:dyDescent="0.3">
      <c r="A1042" s="141" t="s">
        <v>943</v>
      </c>
      <c r="B1042" s="4" t="s">
        <v>1119</v>
      </c>
      <c r="C1042" s="4" t="s">
        <v>1120</v>
      </c>
      <c r="D1042" s="4" t="s">
        <v>944</v>
      </c>
      <c r="E1042" s="4" t="s">
        <v>945</v>
      </c>
      <c r="F1042" s="4" t="s">
        <v>128</v>
      </c>
      <c r="G1042" s="4" t="s">
        <v>129</v>
      </c>
      <c r="H1042" s="4" t="s">
        <v>440</v>
      </c>
      <c r="I1042" s="11"/>
      <c r="J1042" s="11"/>
      <c r="K1042" s="11"/>
      <c r="L1042" s="11"/>
      <c r="M1042" s="11"/>
      <c r="N1042" s="11"/>
      <c r="O1042" s="11"/>
      <c r="P1042" s="11"/>
      <c r="Q1042" s="11"/>
      <c r="R1042" s="10">
        <v>1115</v>
      </c>
      <c r="S1042" s="11"/>
      <c r="T1042" s="11"/>
      <c r="U1042" s="139">
        <f t="shared" si="80"/>
        <v>1115</v>
      </c>
      <c r="W1042" s="127" t="str">
        <f t="shared" si="81"/>
        <v>460101505921</v>
      </c>
      <c r="X1042" s="132">
        <f>VLOOKUP(W1042,Factors!$F$4:$H$6200,3,FALSE)</f>
        <v>0.10960000000000003</v>
      </c>
      <c r="Y1042" s="127" t="str">
        <f>VLOOKUP(W1042,Factors!$F$4:$H$6200,2,FALSE)</f>
        <v>3-factor</v>
      </c>
      <c r="Z1042" s="129">
        <f t="shared" si="82"/>
        <v>122.20400000000004</v>
      </c>
      <c r="AA1042" s="129">
        <f t="shared" si="83"/>
        <v>992.79599999999994</v>
      </c>
      <c r="AB1042" s="129">
        <f t="shared" si="84"/>
        <v>1115</v>
      </c>
    </row>
    <row r="1043" spans="1:28" ht="15.75" thickBot="1" x14ac:dyDescent="0.3">
      <c r="A1043" s="141" t="s">
        <v>943</v>
      </c>
      <c r="B1043" s="4" t="s">
        <v>1119</v>
      </c>
      <c r="C1043" s="4" t="s">
        <v>1120</v>
      </c>
      <c r="D1043" s="4" t="s">
        <v>944</v>
      </c>
      <c r="E1043" s="4" t="s">
        <v>945</v>
      </c>
      <c r="F1043" s="4" t="s">
        <v>134</v>
      </c>
      <c r="G1043" s="4" t="s">
        <v>135</v>
      </c>
      <c r="H1043" s="4" t="s">
        <v>440</v>
      </c>
      <c r="I1043" s="7"/>
      <c r="J1043" s="8">
        <v>13550.49</v>
      </c>
      <c r="K1043" s="8">
        <v>12.99</v>
      </c>
      <c r="L1043" s="8">
        <v>12.99</v>
      </c>
      <c r="M1043" s="8">
        <v>12.99</v>
      </c>
      <c r="N1043" s="8">
        <v>12.99</v>
      </c>
      <c r="O1043" s="8">
        <v>12.99</v>
      </c>
      <c r="P1043" s="8">
        <v>12.99</v>
      </c>
      <c r="Q1043" s="8">
        <v>12.99</v>
      </c>
      <c r="R1043" s="8">
        <v>513.99</v>
      </c>
      <c r="S1043" s="8">
        <v>12.99</v>
      </c>
      <c r="T1043" s="8">
        <v>149.9</v>
      </c>
      <c r="U1043" s="139">
        <f t="shared" si="80"/>
        <v>14318.299999999997</v>
      </c>
      <c r="W1043" s="127" t="str">
        <f t="shared" si="81"/>
        <v>460101505921</v>
      </c>
      <c r="X1043" s="132">
        <f>VLOOKUP(W1043,Factors!$F$4:$H$6200,3,FALSE)</f>
        <v>0.10960000000000003</v>
      </c>
      <c r="Y1043" s="127" t="str">
        <f>VLOOKUP(W1043,Factors!$F$4:$H$6200,2,FALSE)</f>
        <v>3-factor</v>
      </c>
      <c r="Z1043" s="129">
        <f t="shared" si="82"/>
        <v>1569.2856800000002</v>
      </c>
      <c r="AA1043" s="129">
        <f t="shared" si="83"/>
        <v>12749.014319999997</v>
      </c>
      <c r="AB1043" s="129">
        <f t="shared" si="84"/>
        <v>14318.299999999997</v>
      </c>
    </row>
    <row r="1044" spans="1:28" ht="15.75" thickBot="1" x14ac:dyDescent="0.3">
      <c r="A1044" s="141" t="s">
        <v>943</v>
      </c>
      <c r="B1044" s="4" t="s">
        <v>1119</v>
      </c>
      <c r="C1044" s="4" t="s">
        <v>1120</v>
      </c>
      <c r="D1044" s="4" t="s">
        <v>944</v>
      </c>
      <c r="E1044" s="4" t="s">
        <v>945</v>
      </c>
      <c r="F1044" s="4" t="s">
        <v>310</v>
      </c>
      <c r="G1044" s="4" t="s">
        <v>311</v>
      </c>
      <c r="H1044" s="4" t="s">
        <v>440</v>
      </c>
      <c r="I1044" s="10">
        <v>4977.2</v>
      </c>
      <c r="J1044" s="10">
        <v>-333.6</v>
      </c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39">
        <f t="shared" si="80"/>
        <v>4643.5999999999995</v>
      </c>
      <c r="W1044" s="127" t="str">
        <f t="shared" si="81"/>
        <v>460101505921</v>
      </c>
      <c r="X1044" s="132">
        <f>VLOOKUP(W1044,Factors!$F$4:$H$6200,3,FALSE)</f>
        <v>0.10960000000000003</v>
      </c>
      <c r="Y1044" s="127" t="str">
        <f>VLOOKUP(W1044,Factors!$F$4:$H$6200,2,FALSE)</f>
        <v>3-factor</v>
      </c>
      <c r="Z1044" s="129">
        <f t="shared" si="82"/>
        <v>508.93856000000011</v>
      </c>
      <c r="AA1044" s="129">
        <f t="shared" si="83"/>
        <v>4134.6614399999989</v>
      </c>
      <c r="AB1044" s="129">
        <f t="shared" si="84"/>
        <v>4643.5999999999995</v>
      </c>
    </row>
    <row r="1045" spans="1:28" ht="15.75" thickBot="1" x14ac:dyDescent="0.3">
      <c r="A1045" s="141" t="s">
        <v>943</v>
      </c>
      <c r="B1045" s="4" t="s">
        <v>1119</v>
      </c>
      <c r="C1045" s="4" t="s">
        <v>1120</v>
      </c>
      <c r="D1045" s="4" t="s">
        <v>944</v>
      </c>
      <c r="E1045" s="4" t="s">
        <v>945</v>
      </c>
      <c r="F1045" s="4" t="s">
        <v>38</v>
      </c>
      <c r="G1045" s="4" t="s">
        <v>39</v>
      </c>
      <c r="H1045" s="4" t="s">
        <v>440</v>
      </c>
      <c r="I1045" s="7"/>
      <c r="J1045" s="7"/>
      <c r="K1045" s="7"/>
      <c r="L1045" s="7"/>
      <c r="M1045" s="8">
        <v>236.25</v>
      </c>
      <c r="N1045" s="7"/>
      <c r="O1045" s="7"/>
      <c r="P1045" s="7"/>
      <c r="Q1045" s="7"/>
      <c r="R1045" s="7"/>
      <c r="S1045" s="7"/>
      <c r="T1045" s="7"/>
      <c r="U1045" s="139">
        <f t="shared" si="80"/>
        <v>236.25</v>
      </c>
      <c r="W1045" s="127" t="str">
        <f t="shared" si="81"/>
        <v>460101505921</v>
      </c>
      <c r="X1045" s="132">
        <f>VLOOKUP(W1045,Factors!$F$4:$H$6200,3,FALSE)</f>
        <v>0.10960000000000003</v>
      </c>
      <c r="Y1045" s="127" t="str">
        <f>VLOOKUP(W1045,Factors!$F$4:$H$6200,2,FALSE)</f>
        <v>3-factor</v>
      </c>
      <c r="Z1045" s="129">
        <f t="shared" si="82"/>
        <v>25.893000000000008</v>
      </c>
      <c r="AA1045" s="129">
        <f t="shared" si="83"/>
        <v>210.357</v>
      </c>
      <c r="AB1045" s="129">
        <f t="shared" si="84"/>
        <v>236.25</v>
      </c>
    </row>
    <row r="1046" spans="1:28" ht="15.75" thickBot="1" x14ac:dyDescent="0.3">
      <c r="A1046" s="141" t="s">
        <v>943</v>
      </c>
      <c r="B1046" s="4" t="s">
        <v>1119</v>
      </c>
      <c r="C1046" s="4" t="s">
        <v>1120</v>
      </c>
      <c r="D1046" s="4" t="s">
        <v>944</v>
      </c>
      <c r="E1046" s="4" t="s">
        <v>945</v>
      </c>
      <c r="F1046" s="4" t="s">
        <v>98</v>
      </c>
      <c r="G1046" s="4" t="s">
        <v>99</v>
      </c>
      <c r="H1046" s="4" t="s">
        <v>440</v>
      </c>
      <c r="I1046" s="11"/>
      <c r="J1046" s="11"/>
      <c r="K1046" s="11"/>
      <c r="L1046" s="11"/>
      <c r="M1046" s="11"/>
      <c r="N1046" s="11"/>
      <c r="O1046" s="11"/>
      <c r="P1046" s="11"/>
      <c r="Q1046" s="11"/>
      <c r="R1046" s="10">
        <v>59.73</v>
      </c>
      <c r="S1046" s="10">
        <v>-20.74</v>
      </c>
      <c r="T1046" s="14">
        <v>0</v>
      </c>
      <c r="U1046" s="139">
        <f t="shared" si="80"/>
        <v>38.989999999999995</v>
      </c>
      <c r="W1046" s="127" t="str">
        <f t="shared" si="81"/>
        <v>460101505921</v>
      </c>
      <c r="X1046" s="132">
        <f>VLOOKUP(W1046,Factors!$F$4:$H$6200,3,FALSE)</f>
        <v>0.10960000000000003</v>
      </c>
      <c r="Y1046" s="127" t="str">
        <f>VLOOKUP(W1046,Factors!$F$4:$H$6200,2,FALSE)</f>
        <v>3-factor</v>
      </c>
      <c r="Z1046" s="129">
        <f t="shared" si="82"/>
        <v>4.2733040000000004</v>
      </c>
      <c r="AA1046" s="129">
        <f t="shared" si="83"/>
        <v>34.716695999999992</v>
      </c>
      <c r="AB1046" s="129">
        <f t="shared" si="84"/>
        <v>38.989999999999995</v>
      </c>
    </row>
    <row r="1047" spans="1:28" ht="15.75" thickBot="1" x14ac:dyDescent="0.3">
      <c r="A1047" s="141" t="s">
        <v>943</v>
      </c>
      <c r="B1047" s="4" t="s">
        <v>1119</v>
      </c>
      <c r="C1047" s="4" t="s">
        <v>1120</v>
      </c>
      <c r="D1047" s="4" t="s">
        <v>944</v>
      </c>
      <c r="E1047" s="4" t="s">
        <v>945</v>
      </c>
      <c r="F1047" s="4" t="s">
        <v>146</v>
      </c>
      <c r="G1047" s="4" t="s">
        <v>147</v>
      </c>
      <c r="H1047" s="4" t="s">
        <v>440</v>
      </c>
      <c r="I1047" s="8">
        <v>95.33</v>
      </c>
      <c r="J1047" s="7"/>
      <c r="K1047" s="8">
        <v>252.4</v>
      </c>
      <c r="L1047" s="7"/>
      <c r="M1047" s="7"/>
      <c r="N1047" s="8">
        <v>269.83999999999997</v>
      </c>
      <c r="O1047" s="7"/>
      <c r="P1047" s="7"/>
      <c r="Q1047" s="7"/>
      <c r="R1047" s="8">
        <v>244.15</v>
      </c>
      <c r="S1047" s="8">
        <v>7.75</v>
      </c>
      <c r="T1047" s="8">
        <v>263.52</v>
      </c>
      <c r="U1047" s="139">
        <f t="shared" si="80"/>
        <v>1132.9899999999998</v>
      </c>
      <c r="W1047" s="127" t="str">
        <f t="shared" si="81"/>
        <v>460101505921</v>
      </c>
      <c r="X1047" s="132">
        <f>VLOOKUP(W1047,Factors!$F$4:$H$6200,3,FALSE)</f>
        <v>0.10960000000000003</v>
      </c>
      <c r="Y1047" s="127" t="str">
        <f>VLOOKUP(W1047,Factors!$F$4:$H$6200,2,FALSE)</f>
        <v>3-factor</v>
      </c>
      <c r="Z1047" s="129">
        <f t="shared" si="82"/>
        <v>124.17570400000001</v>
      </c>
      <c r="AA1047" s="129">
        <f t="shared" si="83"/>
        <v>1008.8142959999998</v>
      </c>
      <c r="AB1047" s="129">
        <f t="shared" si="84"/>
        <v>1132.9899999999998</v>
      </c>
    </row>
    <row r="1048" spans="1:28" ht="15.75" thickBot="1" x14ac:dyDescent="0.3">
      <c r="A1048" s="141" t="s">
        <v>943</v>
      </c>
      <c r="B1048" s="4" t="s">
        <v>1119</v>
      </c>
      <c r="C1048" s="4" t="s">
        <v>1120</v>
      </c>
      <c r="D1048" s="4" t="s">
        <v>944</v>
      </c>
      <c r="E1048" s="4" t="s">
        <v>945</v>
      </c>
      <c r="F1048" s="4" t="s">
        <v>445</v>
      </c>
      <c r="G1048" s="4" t="s">
        <v>446</v>
      </c>
      <c r="H1048" s="4" t="s">
        <v>440</v>
      </c>
      <c r="I1048" s="11"/>
      <c r="J1048" s="11"/>
      <c r="K1048" s="11"/>
      <c r="L1048" s="11"/>
      <c r="M1048" s="11"/>
      <c r="N1048" s="11"/>
      <c r="O1048" s="11"/>
      <c r="P1048" s="10">
        <v>29.99</v>
      </c>
      <c r="Q1048" s="11"/>
      <c r="R1048" s="11"/>
      <c r="S1048" s="11"/>
      <c r="T1048" s="11"/>
      <c r="U1048" s="139">
        <f t="shared" si="80"/>
        <v>29.99</v>
      </c>
      <c r="W1048" s="127" t="str">
        <f t="shared" si="81"/>
        <v>460101505921</v>
      </c>
      <c r="X1048" s="132">
        <f>VLOOKUP(W1048,Factors!$F$4:$H$6200,3,FALSE)</f>
        <v>0.10960000000000003</v>
      </c>
      <c r="Y1048" s="127" t="str">
        <f>VLOOKUP(W1048,Factors!$F$4:$H$6200,2,FALSE)</f>
        <v>3-factor</v>
      </c>
      <c r="Z1048" s="129">
        <f t="shared" si="82"/>
        <v>3.2869040000000007</v>
      </c>
      <c r="AA1048" s="129">
        <f t="shared" si="83"/>
        <v>26.703095999999999</v>
      </c>
      <c r="AB1048" s="129">
        <f t="shared" si="84"/>
        <v>29.99</v>
      </c>
    </row>
    <row r="1049" spans="1:28" ht="15.75" thickBot="1" x14ac:dyDescent="0.3">
      <c r="A1049" s="141" t="s">
        <v>943</v>
      </c>
      <c r="B1049" s="4" t="s">
        <v>1119</v>
      </c>
      <c r="C1049" s="4" t="s">
        <v>1120</v>
      </c>
      <c r="D1049" s="4" t="s">
        <v>944</v>
      </c>
      <c r="E1049" s="4" t="s">
        <v>945</v>
      </c>
      <c r="F1049" s="4" t="s">
        <v>235</v>
      </c>
      <c r="G1049" s="4" t="s">
        <v>236</v>
      </c>
      <c r="H1049" s="4" t="s">
        <v>440</v>
      </c>
      <c r="I1049" s="7"/>
      <c r="J1049" s="7"/>
      <c r="K1049" s="7"/>
      <c r="L1049" s="7"/>
      <c r="M1049" s="7"/>
      <c r="N1049" s="7"/>
      <c r="O1049" s="7"/>
      <c r="P1049" s="7"/>
      <c r="Q1049" s="7"/>
      <c r="R1049" s="8">
        <v>134.97</v>
      </c>
      <c r="S1049" s="7"/>
      <c r="T1049" s="7"/>
      <c r="U1049" s="139">
        <f t="shared" si="80"/>
        <v>134.97</v>
      </c>
      <c r="W1049" s="127" t="str">
        <f t="shared" si="81"/>
        <v>460101505921</v>
      </c>
      <c r="X1049" s="132">
        <f>VLOOKUP(W1049,Factors!$F$4:$H$6200,3,FALSE)</f>
        <v>0.10960000000000003</v>
      </c>
      <c r="Y1049" s="127" t="str">
        <f>VLOOKUP(W1049,Factors!$F$4:$H$6200,2,FALSE)</f>
        <v>3-factor</v>
      </c>
      <c r="Z1049" s="129">
        <f t="shared" si="82"/>
        <v>14.792712000000003</v>
      </c>
      <c r="AA1049" s="129">
        <f t="shared" si="83"/>
        <v>120.17728799999999</v>
      </c>
      <c r="AB1049" s="129">
        <f t="shared" si="84"/>
        <v>134.97</v>
      </c>
    </row>
    <row r="1050" spans="1:28" ht="15.75" thickBot="1" x14ac:dyDescent="0.3">
      <c r="A1050" s="141" t="s">
        <v>943</v>
      </c>
      <c r="B1050" s="4" t="s">
        <v>1119</v>
      </c>
      <c r="C1050" s="4" t="s">
        <v>1120</v>
      </c>
      <c r="D1050" s="4" t="s">
        <v>944</v>
      </c>
      <c r="E1050" s="4" t="s">
        <v>945</v>
      </c>
      <c r="F1050" s="4" t="s">
        <v>239</v>
      </c>
      <c r="G1050" s="4" t="s">
        <v>240</v>
      </c>
      <c r="H1050" s="4" t="s">
        <v>440</v>
      </c>
      <c r="I1050" s="11"/>
      <c r="J1050" s="11"/>
      <c r="K1050" s="11"/>
      <c r="L1050" s="11"/>
      <c r="M1050" s="10">
        <v>9</v>
      </c>
      <c r="N1050" s="11"/>
      <c r="O1050" s="11"/>
      <c r="P1050" s="11"/>
      <c r="Q1050" s="11"/>
      <c r="R1050" s="11"/>
      <c r="S1050" s="11"/>
      <c r="T1050" s="11"/>
      <c r="U1050" s="139">
        <f t="shared" si="80"/>
        <v>9</v>
      </c>
      <c r="W1050" s="127" t="str">
        <f t="shared" si="81"/>
        <v>460101505921</v>
      </c>
      <c r="X1050" s="132">
        <f>VLOOKUP(W1050,Factors!$F$4:$H$6200,3,FALSE)</f>
        <v>0.10960000000000003</v>
      </c>
      <c r="Y1050" s="127" t="str">
        <f>VLOOKUP(W1050,Factors!$F$4:$H$6200,2,FALSE)</f>
        <v>3-factor</v>
      </c>
      <c r="Z1050" s="129">
        <f t="shared" si="82"/>
        <v>0.98640000000000028</v>
      </c>
      <c r="AA1050" s="129">
        <f t="shared" si="83"/>
        <v>8.0136000000000003</v>
      </c>
      <c r="AB1050" s="129">
        <f t="shared" si="84"/>
        <v>9</v>
      </c>
    </row>
    <row r="1051" spans="1:28" ht="15.75" thickBot="1" x14ac:dyDescent="0.3">
      <c r="A1051" s="141" t="s">
        <v>943</v>
      </c>
      <c r="B1051" s="4" t="s">
        <v>1119</v>
      </c>
      <c r="C1051" s="4" t="s">
        <v>1120</v>
      </c>
      <c r="D1051" s="4" t="s">
        <v>944</v>
      </c>
      <c r="E1051" s="4" t="s">
        <v>945</v>
      </c>
      <c r="F1051" s="4" t="s">
        <v>152</v>
      </c>
      <c r="G1051" s="4" t="s">
        <v>153</v>
      </c>
      <c r="H1051" s="4" t="s">
        <v>440</v>
      </c>
      <c r="I1051" s="7"/>
      <c r="J1051" s="8">
        <v>28620</v>
      </c>
      <c r="K1051" s="8">
        <v>17449.400000000001</v>
      </c>
      <c r="L1051" s="8">
        <v>23695</v>
      </c>
      <c r="M1051" s="8">
        <v>26652.5</v>
      </c>
      <c r="N1051" s="8">
        <v>65107.5</v>
      </c>
      <c r="O1051" s="8">
        <v>18275</v>
      </c>
      <c r="P1051" s="7"/>
      <c r="Q1051" s="8">
        <v>22257.5</v>
      </c>
      <c r="R1051" s="8">
        <v>1147.5</v>
      </c>
      <c r="S1051" s="7"/>
      <c r="T1051" s="7"/>
      <c r="U1051" s="139">
        <f t="shared" si="80"/>
        <v>203204.4</v>
      </c>
      <c r="W1051" s="127" t="str">
        <f t="shared" si="81"/>
        <v>460101505921</v>
      </c>
      <c r="X1051" s="132">
        <f>VLOOKUP(W1051,Factors!$F$4:$H$6200,3,FALSE)</f>
        <v>0.10960000000000003</v>
      </c>
      <c r="Y1051" s="127" t="str">
        <f>VLOOKUP(W1051,Factors!$F$4:$H$6200,2,FALSE)</f>
        <v>3-factor</v>
      </c>
      <c r="Z1051" s="129">
        <f t="shared" si="82"/>
        <v>22271.202240000006</v>
      </c>
      <c r="AA1051" s="129">
        <f t="shared" si="83"/>
        <v>180933.19775999998</v>
      </c>
      <c r="AB1051" s="129">
        <f t="shared" si="84"/>
        <v>203204.4</v>
      </c>
    </row>
    <row r="1052" spans="1:28" ht="15.75" thickBot="1" x14ac:dyDescent="0.3">
      <c r="A1052" s="141" t="s">
        <v>943</v>
      </c>
      <c r="B1052" s="4" t="s">
        <v>1119</v>
      </c>
      <c r="C1052" s="4" t="s">
        <v>1120</v>
      </c>
      <c r="D1052" s="4" t="s">
        <v>944</v>
      </c>
      <c r="E1052" s="4" t="s">
        <v>945</v>
      </c>
      <c r="F1052" s="4" t="s">
        <v>84</v>
      </c>
      <c r="G1052" s="4" t="s">
        <v>85</v>
      </c>
      <c r="H1052" s="4" t="s">
        <v>440</v>
      </c>
      <c r="I1052" s="10">
        <v>81.900000000000006</v>
      </c>
      <c r="J1052" s="11"/>
      <c r="K1052" s="10">
        <v>14808.4</v>
      </c>
      <c r="L1052" s="10">
        <v>-7404.2</v>
      </c>
      <c r="M1052" s="10">
        <v>54.89</v>
      </c>
      <c r="N1052" s="11"/>
      <c r="O1052" s="11"/>
      <c r="P1052" s="11"/>
      <c r="Q1052" s="11"/>
      <c r="R1052" s="11"/>
      <c r="S1052" s="11"/>
      <c r="T1052" s="11"/>
      <c r="U1052" s="139">
        <f t="shared" si="80"/>
        <v>7540.99</v>
      </c>
      <c r="W1052" s="127" t="str">
        <f t="shared" si="81"/>
        <v>460101505921</v>
      </c>
      <c r="X1052" s="132">
        <f>VLOOKUP(W1052,Factors!$F$4:$H$6200,3,FALSE)</f>
        <v>0.10960000000000003</v>
      </c>
      <c r="Y1052" s="127" t="str">
        <f>VLOOKUP(W1052,Factors!$F$4:$H$6200,2,FALSE)</f>
        <v>3-factor</v>
      </c>
      <c r="Z1052" s="129">
        <f t="shared" si="82"/>
        <v>826.49250400000017</v>
      </c>
      <c r="AA1052" s="129">
        <f t="shared" si="83"/>
        <v>6714.497496</v>
      </c>
      <c r="AB1052" s="129">
        <f t="shared" si="84"/>
        <v>7540.99</v>
      </c>
    </row>
    <row r="1053" spans="1:28" ht="15.75" thickBot="1" x14ac:dyDescent="0.3">
      <c r="A1053" s="141" t="s">
        <v>943</v>
      </c>
      <c r="B1053" s="4" t="s">
        <v>1119</v>
      </c>
      <c r="C1053" s="4" t="s">
        <v>1120</v>
      </c>
      <c r="D1053" s="4" t="s">
        <v>944</v>
      </c>
      <c r="E1053" s="4" t="s">
        <v>945</v>
      </c>
      <c r="F1053" s="4" t="s">
        <v>162</v>
      </c>
      <c r="G1053" s="4" t="s">
        <v>163</v>
      </c>
      <c r="H1053" s="4" t="s">
        <v>440</v>
      </c>
      <c r="I1053" s="8">
        <v>922</v>
      </c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139">
        <f t="shared" si="80"/>
        <v>922</v>
      </c>
      <c r="W1053" s="127" t="str">
        <f t="shared" si="81"/>
        <v>460101505921</v>
      </c>
      <c r="X1053" s="132">
        <f>VLOOKUP(W1053,Factors!$F$4:$H$6200,3,FALSE)</f>
        <v>0.10960000000000003</v>
      </c>
      <c r="Y1053" s="127" t="str">
        <f>VLOOKUP(W1053,Factors!$F$4:$H$6200,2,FALSE)</f>
        <v>3-factor</v>
      </c>
      <c r="Z1053" s="129">
        <f t="shared" si="82"/>
        <v>101.05120000000002</v>
      </c>
      <c r="AA1053" s="129">
        <f t="shared" si="83"/>
        <v>820.94880000000001</v>
      </c>
      <c r="AB1053" s="129">
        <f t="shared" si="84"/>
        <v>922</v>
      </c>
    </row>
    <row r="1054" spans="1:28" ht="15.75" thickBot="1" x14ac:dyDescent="0.3">
      <c r="A1054" s="141" t="s">
        <v>943</v>
      </c>
      <c r="B1054" s="4" t="s">
        <v>1119</v>
      </c>
      <c r="C1054" s="4" t="s">
        <v>1120</v>
      </c>
      <c r="D1054" s="4" t="s">
        <v>944</v>
      </c>
      <c r="E1054" s="4" t="s">
        <v>945</v>
      </c>
      <c r="F1054" s="4" t="s">
        <v>86</v>
      </c>
      <c r="G1054" s="4" t="s">
        <v>87</v>
      </c>
      <c r="H1054" s="4" t="s">
        <v>440</v>
      </c>
      <c r="I1054" s="10">
        <v>8706.56</v>
      </c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39">
        <f t="shared" si="80"/>
        <v>8706.56</v>
      </c>
      <c r="W1054" s="127" t="str">
        <f t="shared" si="81"/>
        <v>460101505921</v>
      </c>
      <c r="X1054" s="132">
        <f>VLOOKUP(W1054,Factors!$F$4:$H$6200,3,FALSE)</f>
        <v>0.10960000000000003</v>
      </c>
      <c r="Y1054" s="127" t="str">
        <f>VLOOKUP(W1054,Factors!$F$4:$H$6200,2,FALSE)</f>
        <v>3-factor</v>
      </c>
      <c r="Z1054" s="129">
        <f t="shared" si="82"/>
        <v>954.23897600000021</v>
      </c>
      <c r="AA1054" s="129">
        <f t="shared" si="83"/>
        <v>7752.3210239999989</v>
      </c>
      <c r="AB1054" s="129">
        <f t="shared" si="84"/>
        <v>8706.56</v>
      </c>
    </row>
    <row r="1055" spans="1:28" ht="15.75" thickBot="1" x14ac:dyDescent="0.3">
      <c r="A1055" s="141" t="s">
        <v>943</v>
      </c>
      <c r="B1055" s="4" t="s">
        <v>1119</v>
      </c>
      <c r="C1055" s="4" t="s">
        <v>1120</v>
      </c>
      <c r="D1055" s="4" t="s">
        <v>944</v>
      </c>
      <c r="E1055" s="4" t="s">
        <v>945</v>
      </c>
      <c r="F1055" s="4" t="s">
        <v>166</v>
      </c>
      <c r="G1055" s="4" t="s">
        <v>167</v>
      </c>
      <c r="H1055" s="4" t="s">
        <v>440</v>
      </c>
      <c r="I1055" s="7"/>
      <c r="J1055" s="7"/>
      <c r="K1055" s="7"/>
      <c r="L1055" s="7"/>
      <c r="M1055" s="7"/>
      <c r="N1055" s="7"/>
      <c r="O1055" s="7"/>
      <c r="P1055" s="7"/>
      <c r="Q1055" s="7"/>
      <c r="R1055" s="8">
        <v>79.180000000000007</v>
      </c>
      <c r="S1055" s="7"/>
      <c r="T1055" s="7"/>
      <c r="U1055" s="139">
        <f t="shared" si="80"/>
        <v>79.180000000000007</v>
      </c>
      <c r="W1055" s="127" t="str">
        <f t="shared" si="81"/>
        <v>460101505921</v>
      </c>
      <c r="X1055" s="132">
        <f>VLOOKUP(W1055,Factors!$F$4:$H$6200,3,FALSE)</f>
        <v>0.10960000000000003</v>
      </c>
      <c r="Y1055" s="127" t="str">
        <f>VLOOKUP(W1055,Factors!$F$4:$H$6200,2,FALSE)</f>
        <v>3-factor</v>
      </c>
      <c r="Z1055" s="129">
        <f t="shared" si="82"/>
        <v>8.6781280000000027</v>
      </c>
      <c r="AA1055" s="129">
        <f t="shared" si="83"/>
        <v>70.501872000000006</v>
      </c>
      <c r="AB1055" s="129">
        <f t="shared" si="84"/>
        <v>79.180000000000007</v>
      </c>
    </row>
    <row r="1056" spans="1:28" ht="15.75" thickBot="1" x14ac:dyDescent="0.3">
      <c r="A1056" s="141" t="s">
        <v>943</v>
      </c>
      <c r="B1056" s="4" t="s">
        <v>1119</v>
      </c>
      <c r="C1056" s="4" t="s">
        <v>1120</v>
      </c>
      <c r="D1056" s="4" t="s">
        <v>944</v>
      </c>
      <c r="E1056" s="4" t="s">
        <v>945</v>
      </c>
      <c r="F1056" s="4" t="s">
        <v>308</v>
      </c>
      <c r="G1056" s="4" t="s">
        <v>309</v>
      </c>
      <c r="H1056" s="4" t="s">
        <v>440</v>
      </c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0">
        <v>116.2</v>
      </c>
      <c r="U1056" s="139">
        <f t="shared" si="80"/>
        <v>116.2</v>
      </c>
      <c r="W1056" s="127" t="str">
        <f t="shared" si="81"/>
        <v>460101505921</v>
      </c>
      <c r="X1056" s="132">
        <f>VLOOKUP(W1056,Factors!$F$4:$H$6200,3,FALSE)</f>
        <v>0.10960000000000003</v>
      </c>
      <c r="Y1056" s="127" t="str">
        <f>VLOOKUP(W1056,Factors!$F$4:$H$6200,2,FALSE)</f>
        <v>3-factor</v>
      </c>
      <c r="Z1056" s="129">
        <f t="shared" si="82"/>
        <v>12.735520000000005</v>
      </c>
      <c r="AA1056" s="129">
        <f t="shared" si="83"/>
        <v>103.46447999999999</v>
      </c>
      <c r="AB1056" s="129">
        <f t="shared" si="84"/>
        <v>116.2</v>
      </c>
    </row>
    <row r="1057" spans="1:28" ht="15.75" thickBot="1" x14ac:dyDescent="0.3">
      <c r="A1057" s="141" t="s">
        <v>943</v>
      </c>
      <c r="B1057" s="4" t="s">
        <v>1119</v>
      </c>
      <c r="C1057" s="4" t="s">
        <v>1120</v>
      </c>
      <c r="D1057" s="4" t="s">
        <v>989</v>
      </c>
      <c r="E1057" s="4" t="s">
        <v>990</v>
      </c>
      <c r="F1057" s="4" t="s">
        <v>146</v>
      </c>
      <c r="G1057" s="4" t="s">
        <v>147</v>
      </c>
      <c r="H1057" s="4" t="s">
        <v>991</v>
      </c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8">
        <v>117.34</v>
      </c>
      <c r="U1057" s="139">
        <f t="shared" si="80"/>
        <v>117.34</v>
      </c>
      <c r="W1057" s="127" t="str">
        <f t="shared" si="81"/>
        <v>460104705921</v>
      </c>
      <c r="X1057" s="132">
        <f>VLOOKUP(W1057,Factors!$F$4:$H$6200,3,FALSE)</f>
        <v>0.10960000000000003</v>
      </c>
      <c r="Y1057" s="127" t="str">
        <f>VLOOKUP(W1057,Factors!$F$4:$H$6200,2,FALSE)</f>
        <v>3-factor</v>
      </c>
      <c r="Z1057" s="129">
        <f t="shared" si="82"/>
        <v>12.860464000000004</v>
      </c>
      <c r="AA1057" s="129">
        <f t="shared" si="83"/>
        <v>104.479536</v>
      </c>
      <c r="AB1057" s="129">
        <f t="shared" si="84"/>
        <v>117.34</v>
      </c>
    </row>
    <row r="1058" spans="1:28" ht="15.75" thickBot="1" x14ac:dyDescent="0.3">
      <c r="A1058" s="141" t="s">
        <v>943</v>
      </c>
      <c r="B1058" s="4" t="s">
        <v>1127</v>
      </c>
      <c r="C1058" s="4" t="s">
        <v>1128</v>
      </c>
      <c r="D1058" s="4" t="s">
        <v>944</v>
      </c>
      <c r="E1058" s="4" t="s">
        <v>945</v>
      </c>
      <c r="F1058" s="4" t="s">
        <v>1121</v>
      </c>
      <c r="G1058" s="4" t="s">
        <v>1122</v>
      </c>
      <c r="H1058" s="4" t="s">
        <v>440</v>
      </c>
      <c r="I1058" s="11"/>
      <c r="J1058" s="11"/>
      <c r="K1058" s="11"/>
      <c r="L1058" s="11"/>
      <c r="M1058" s="11"/>
      <c r="N1058" s="11"/>
      <c r="O1058" s="10">
        <v>360</v>
      </c>
      <c r="P1058" s="11"/>
      <c r="Q1058" s="10">
        <v>78</v>
      </c>
      <c r="R1058" s="11"/>
      <c r="S1058" s="11"/>
      <c r="T1058" s="11"/>
      <c r="U1058" s="139">
        <f t="shared" si="80"/>
        <v>438</v>
      </c>
      <c r="W1058" s="127" t="str">
        <f t="shared" si="81"/>
        <v>460201505921</v>
      </c>
      <c r="X1058" s="132">
        <f>VLOOKUP(W1058,Factors!$F$4:$H$6200,3,FALSE)</f>
        <v>0.10960000000000003</v>
      </c>
      <c r="Y1058" s="127" t="str">
        <f>VLOOKUP(W1058,Factors!$F$4:$H$6200,2,FALSE)</f>
        <v>3-factor</v>
      </c>
      <c r="Z1058" s="129">
        <f t="shared" si="82"/>
        <v>48.00480000000001</v>
      </c>
      <c r="AA1058" s="129">
        <f t="shared" si="83"/>
        <v>389.99520000000001</v>
      </c>
      <c r="AB1058" s="129">
        <f t="shared" si="84"/>
        <v>438</v>
      </c>
    </row>
    <row r="1059" spans="1:28" ht="15.75" thickBot="1" x14ac:dyDescent="0.3">
      <c r="A1059" s="141" t="s">
        <v>943</v>
      </c>
      <c r="B1059" s="4" t="s">
        <v>1129</v>
      </c>
      <c r="C1059" s="4" t="s">
        <v>1130</v>
      </c>
      <c r="D1059" s="4" t="s">
        <v>944</v>
      </c>
      <c r="E1059" s="4" t="s">
        <v>945</v>
      </c>
      <c r="F1059" s="4" t="s">
        <v>134</v>
      </c>
      <c r="G1059" s="4" t="s">
        <v>135</v>
      </c>
      <c r="H1059" s="4" t="s">
        <v>440</v>
      </c>
      <c r="I1059" s="7"/>
      <c r="J1059" s="7"/>
      <c r="K1059" s="7"/>
      <c r="L1059" s="8">
        <v>5000</v>
      </c>
      <c r="M1059" s="7"/>
      <c r="N1059" s="7"/>
      <c r="O1059" s="7"/>
      <c r="P1059" s="7"/>
      <c r="Q1059" s="7"/>
      <c r="R1059" s="7"/>
      <c r="S1059" s="7"/>
      <c r="T1059" s="8">
        <v>750</v>
      </c>
      <c r="U1059" s="139">
        <f t="shared" si="80"/>
        <v>5750</v>
      </c>
      <c r="W1059" s="127" t="str">
        <f t="shared" si="81"/>
        <v>460301505921</v>
      </c>
      <c r="X1059" s="132">
        <f>VLOOKUP(W1059,Factors!$F$4:$H$6200,3,FALSE)</f>
        <v>0.10960000000000003</v>
      </c>
      <c r="Y1059" s="127" t="str">
        <f>VLOOKUP(W1059,Factors!$F$4:$H$6200,2,FALSE)</f>
        <v>3-factor</v>
      </c>
      <c r="Z1059" s="129">
        <f t="shared" si="82"/>
        <v>630.20000000000016</v>
      </c>
      <c r="AA1059" s="129">
        <f t="shared" si="83"/>
        <v>5119.8</v>
      </c>
      <c r="AB1059" s="129">
        <f t="shared" si="84"/>
        <v>5750</v>
      </c>
    </row>
    <row r="1060" spans="1:28" ht="15.75" thickBot="1" x14ac:dyDescent="0.3">
      <c r="A1060" s="141" t="s">
        <v>943</v>
      </c>
      <c r="B1060" s="4" t="s">
        <v>1129</v>
      </c>
      <c r="C1060" s="4" t="s">
        <v>1130</v>
      </c>
      <c r="D1060" s="4" t="s">
        <v>944</v>
      </c>
      <c r="E1060" s="4" t="s">
        <v>945</v>
      </c>
      <c r="F1060" s="4" t="s">
        <v>38</v>
      </c>
      <c r="G1060" s="4" t="s">
        <v>39</v>
      </c>
      <c r="H1060" s="4" t="s">
        <v>440</v>
      </c>
      <c r="I1060" s="11"/>
      <c r="J1060" s="11"/>
      <c r="K1060" s="11"/>
      <c r="L1060" s="11"/>
      <c r="M1060" s="11"/>
      <c r="N1060" s="10">
        <v>477.9</v>
      </c>
      <c r="O1060" s="11"/>
      <c r="P1060" s="11"/>
      <c r="Q1060" s="11"/>
      <c r="R1060" s="11"/>
      <c r="S1060" s="11"/>
      <c r="T1060" s="11"/>
      <c r="U1060" s="139">
        <f t="shared" si="80"/>
        <v>477.9</v>
      </c>
      <c r="W1060" s="127" t="str">
        <f t="shared" si="81"/>
        <v>460301505921</v>
      </c>
      <c r="X1060" s="132">
        <f>VLOOKUP(W1060,Factors!$F$4:$H$6200,3,FALSE)</f>
        <v>0.10960000000000003</v>
      </c>
      <c r="Y1060" s="127" t="str">
        <f>VLOOKUP(W1060,Factors!$F$4:$H$6200,2,FALSE)</f>
        <v>3-factor</v>
      </c>
      <c r="Z1060" s="129">
        <f t="shared" si="82"/>
        <v>52.377840000000013</v>
      </c>
      <c r="AA1060" s="129">
        <f t="shared" si="83"/>
        <v>425.52215999999999</v>
      </c>
      <c r="AB1060" s="129">
        <f t="shared" si="84"/>
        <v>477.9</v>
      </c>
    </row>
    <row r="1061" spans="1:28" ht="15.75" thickBot="1" x14ac:dyDescent="0.3">
      <c r="A1061" s="141" t="s">
        <v>943</v>
      </c>
      <c r="B1061" s="4" t="s">
        <v>1129</v>
      </c>
      <c r="C1061" s="4" t="s">
        <v>1130</v>
      </c>
      <c r="D1061" s="4" t="s">
        <v>944</v>
      </c>
      <c r="E1061" s="4" t="s">
        <v>945</v>
      </c>
      <c r="F1061" s="4" t="s">
        <v>239</v>
      </c>
      <c r="G1061" s="4" t="s">
        <v>240</v>
      </c>
      <c r="H1061" s="4" t="s">
        <v>440</v>
      </c>
      <c r="I1061" s="7"/>
      <c r="J1061" s="7"/>
      <c r="K1061" s="7"/>
      <c r="L1061" s="7"/>
      <c r="M1061" s="7"/>
      <c r="N1061" s="8">
        <v>40</v>
      </c>
      <c r="O1061" s="7"/>
      <c r="P1061" s="7"/>
      <c r="Q1061" s="7"/>
      <c r="R1061" s="7"/>
      <c r="S1061" s="7"/>
      <c r="T1061" s="7"/>
      <c r="U1061" s="139">
        <f t="shared" si="80"/>
        <v>40</v>
      </c>
      <c r="W1061" s="127" t="str">
        <f t="shared" si="81"/>
        <v>460301505921</v>
      </c>
      <c r="X1061" s="132">
        <f>VLOOKUP(W1061,Factors!$F$4:$H$6200,3,FALSE)</f>
        <v>0.10960000000000003</v>
      </c>
      <c r="Y1061" s="127" t="str">
        <f>VLOOKUP(W1061,Factors!$F$4:$H$6200,2,FALSE)</f>
        <v>3-factor</v>
      </c>
      <c r="Z1061" s="129">
        <f t="shared" si="82"/>
        <v>4.3840000000000012</v>
      </c>
      <c r="AA1061" s="129">
        <f t="shared" si="83"/>
        <v>35.616</v>
      </c>
      <c r="AB1061" s="129">
        <f t="shared" si="84"/>
        <v>40</v>
      </c>
    </row>
    <row r="1062" spans="1:28" ht="15.75" thickBot="1" x14ac:dyDescent="0.3">
      <c r="A1062" s="141" t="s">
        <v>943</v>
      </c>
      <c r="B1062" s="4" t="s">
        <v>1129</v>
      </c>
      <c r="C1062" s="4" t="s">
        <v>1130</v>
      </c>
      <c r="D1062" s="4" t="s">
        <v>944</v>
      </c>
      <c r="E1062" s="4" t="s">
        <v>945</v>
      </c>
      <c r="F1062" s="4" t="s">
        <v>1121</v>
      </c>
      <c r="G1062" s="4" t="s">
        <v>1122</v>
      </c>
      <c r="H1062" s="4" t="s">
        <v>440</v>
      </c>
      <c r="I1062" s="10">
        <v>-11203.96</v>
      </c>
      <c r="J1062" s="10">
        <v>12354</v>
      </c>
      <c r="K1062" s="10">
        <v>-354</v>
      </c>
      <c r="L1062" s="10">
        <v>32000</v>
      </c>
      <c r="M1062" s="11"/>
      <c r="N1062" s="10">
        <v>-32000</v>
      </c>
      <c r="O1062" s="11"/>
      <c r="P1062" s="11"/>
      <c r="Q1062" s="11"/>
      <c r="R1062" s="11"/>
      <c r="S1062" s="11"/>
      <c r="T1062" s="10">
        <v>11026.96</v>
      </c>
      <c r="U1062" s="139">
        <f t="shared" si="80"/>
        <v>11823</v>
      </c>
      <c r="W1062" s="127" t="str">
        <f t="shared" si="81"/>
        <v>460301505921</v>
      </c>
      <c r="X1062" s="132">
        <f>VLOOKUP(W1062,Factors!$F$4:$H$6200,3,FALSE)</f>
        <v>0.10960000000000003</v>
      </c>
      <c r="Y1062" s="127" t="str">
        <f>VLOOKUP(W1062,Factors!$F$4:$H$6200,2,FALSE)</f>
        <v>3-factor</v>
      </c>
      <c r="Z1062" s="129">
        <f t="shared" si="82"/>
        <v>1295.8008000000004</v>
      </c>
      <c r="AA1062" s="129">
        <f t="shared" si="83"/>
        <v>10527.199199999999</v>
      </c>
      <c r="AB1062" s="129">
        <f t="shared" si="84"/>
        <v>11823</v>
      </c>
    </row>
    <row r="1063" spans="1:28" ht="15.75" thickBot="1" x14ac:dyDescent="0.3">
      <c r="A1063" s="141" t="s">
        <v>943</v>
      </c>
      <c r="B1063" s="4" t="s">
        <v>1129</v>
      </c>
      <c r="C1063" s="4" t="s">
        <v>1130</v>
      </c>
      <c r="D1063" s="4" t="s">
        <v>944</v>
      </c>
      <c r="E1063" s="4" t="s">
        <v>945</v>
      </c>
      <c r="F1063" s="4" t="s">
        <v>152</v>
      </c>
      <c r="G1063" s="4" t="s">
        <v>153</v>
      </c>
      <c r="H1063" s="4" t="s">
        <v>440</v>
      </c>
      <c r="I1063" s="7"/>
      <c r="J1063" s="7"/>
      <c r="K1063" s="7"/>
      <c r="L1063" s="7"/>
      <c r="M1063" s="7"/>
      <c r="N1063" s="7"/>
      <c r="O1063" s="8">
        <v>37703</v>
      </c>
      <c r="P1063" s="7"/>
      <c r="Q1063" s="7"/>
      <c r="R1063" s="8">
        <v>10095.9</v>
      </c>
      <c r="S1063" s="7"/>
      <c r="T1063" s="7"/>
      <c r="U1063" s="139">
        <f t="shared" si="80"/>
        <v>47798.9</v>
      </c>
      <c r="W1063" s="127" t="str">
        <f t="shared" si="81"/>
        <v>460301505921</v>
      </c>
      <c r="X1063" s="132">
        <f>VLOOKUP(W1063,Factors!$F$4:$H$6200,3,FALSE)</f>
        <v>0.10960000000000003</v>
      </c>
      <c r="Y1063" s="127" t="str">
        <f>VLOOKUP(W1063,Factors!$F$4:$H$6200,2,FALSE)</f>
        <v>3-factor</v>
      </c>
      <c r="Z1063" s="129">
        <f t="shared" si="82"/>
        <v>5238.7594400000016</v>
      </c>
      <c r="AA1063" s="129">
        <f t="shared" si="83"/>
        <v>42560.14056</v>
      </c>
      <c r="AB1063" s="129">
        <f t="shared" si="84"/>
        <v>47798.9</v>
      </c>
    </row>
    <row r="1064" spans="1:28" ht="15.75" thickBot="1" x14ac:dyDescent="0.3">
      <c r="A1064" s="141" t="s">
        <v>943</v>
      </c>
      <c r="B1064" s="4" t="s">
        <v>1129</v>
      </c>
      <c r="C1064" s="4" t="s">
        <v>1130</v>
      </c>
      <c r="D1064" s="4" t="s">
        <v>944</v>
      </c>
      <c r="E1064" s="4" t="s">
        <v>945</v>
      </c>
      <c r="F1064" s="4" t="s">
        <v>84</v>
      </c>
      <c r="G1064" s="4" t="s">
        <v>85</v>
      </c>
      <c r="H1064" s="4" t="s">
        <v>440</v>
      </c>
      <c r="I1064" s="10">
        <v>151.11000000000001</v>
      </c>
      <c r="J1064" s="11"/>
      <c r="K1064" s="10">
        <v>439.5</v>
      </c>
      <c r="L1064" s="11"/>
      <c r="M1064" s="11"/>
      <c r="N1064" s="10">
        <v>2823.53</v>
      </c>
      <c r="O1064" s="11"/>
      <c r="P1064" s="11"/>
      <c r="Q1064" s="11"/>
      <c r="R1064" s="11"/>
      <c r="S1064" s="11"/>
      <c r="T1064" s="11"/>
      <c r="U1064" s="139">
        <f t="shared" si="80"/>
        <v>3414.1400000000003</v>
      </c>
      <c r="W1064" s="127" t="str">
        <f t="shared" si="81"/>
        <v>460301505921</v>
      </c>
      <c r="X1064" s="132">
        <f>VLOOKUP(W1064,Factors!$F$4:$H$6200,3,FALSE)</f>
        <v>0.10960000000000003</v>
      </c>
      <c r="Y1064" s="127" t="str">
        <f>VLOOKUP(W1064,Factors!$F$4:$H$6200,2,FALSE)</f>
        <v>3-factor</v>
      </c>
      <c r="Z1064" s="129">
        <f t="shared" si="82"/>
        <v>374.18974400000013</v>
      </c>
      <c r="AA1064" s="129">
        <f t="shared" si="83"/>
        <v>3039.9502560000001</v>
      </c>
      <c r="AB1064" s="129">
        <f t="shared" si="84"/>
        <v>3414.1400000000003</v>
      </c>
    </row>
    <row r="1065" spans="1:28" ht="15.75" thickBot="1" x14ac:dyDescent="0.3">
      <c r="A1065" s="141" t="s">
        <v>943</v>
      </c>
      <c r="B1065" s="4" t="s">
        <v>1129</v>
      </c>
      <c r="C1065" s="4" t="s">
        <v>1130</v>
      </c>
      <c r="D1065" s="4" t="s">
        <v>944</v>
      </c>
      <c r="E1065" s="4" t="s">
        <v>945</v>
      </c>
      <c r="F1065" s="4" t="s">
        <v>76</v>
      </c>
      <c r="G1065" s="4" t="s">
        <v>77</v>
      </c>
      <c r="H1065" s="4" t="s">
        <v>440</v>
      </c>
      <c r="I1065" s="8">
        <v>4585.68</v>
      </c>
      <c r="J1065" s="8">
        <v>4840.4399999999996</v>
      </c>
      <c r="K1065" s="8">
        <v>4585.68</v>
      </c>
      <c r="L1065" s="8">
        <v>5350.8</v>
      </c>
      <c r="M1065" s="8">
        <v>5096</v>
      </c>
      <c r="N1065" s="8">
        <v>4888.32</v>
      </c>
      <c r="O1065" s="8">
        <v>5660.16</v>
      </c>
      <c r="P1065" s="8">
        <v>4116.4799999999996</v>
      </c>
      <c r="Q1065" s="8">
        <v>5145.6000000000004</v>
      </c>
      <c r="R1065" s="8">
        <v>5917.44</v>
      </c>
      <c r="S1065" s="8">
        <v>3601.92</v>
      </c>
      <c r="T1065" s="8">
        <v>4888.32</v>
      </c>
      <c r="U1065" s="139">
        <f t="shared" si="80"/>
        <v>58676.84</v>
      </c>
      <c r="W1065" s="127" t="str">
        <f t="shared" si="81"/>
        <v>460301505921</v>
      </c>
      <c r="X1065" s="132">
        <f>VLOOKUP(W1065,Factors!$F$4:$H$6200,3,FALSE)</f>
        <v>0.10960000000000003</v>
      </c>
      <c r="Y1065" s="127" t="str">
        <f>VLOOKUP(W1065,Factors!$F$4:$H$6200,2,FALSE)</f>
        <v>3-factor</v>
      </c>
      <c r="Z1065" s="129">
        <f t="shared" si="82"/>
        <v>6430.9816640000017</v>
      </c>
      <c r="AA1065" s="129">
        <f t="shared" si="83"/>
        <v>52245.858335999998</v>
      </c>
      <c r="AB1065" s="129">
        <f t="shared" si="84"/>
        <v>58676.84</v>
      </c>
    </row>
    <row r="1066" spans="1:28" ht="15.75" thickBot="1" x14ac:dyDescent="0.3">
      <c r="A1066" s="141" t="s">
        <v>943</v>
      </c>
      <c r="B1066" s="4" t="s">
        <v>1131</v>
      </c>
      <c r="C1066" s="4" t="s">
        <v>1132</v>
      </c>
      <c r="D1066" s="4" t="s">
        <v>944</v>
      </c>
      <c r="E1066" s="4" t="s">
        <v>945</v>
      </c>
      <c r="F1066" s="4" t="s">
        <v>110</v>
      </c>
      <c r="G1066" s="4" t="s">
        <v>111</v>
      </c>
      <c r="H1066" s="4" t="s">
        <v>440</v>
      </c>
      <c r="I1066" s="7"/>
      <c r="J1066" s="7"/>
      <c r="K1066" s="7"/>
      <c r="L1066" s="8">
        <v>63.26</v>
      </c>
      <c r="M1066" s="7"/>
      <c r="N1066" s="7"/>
      <c r="O1066" s="7"/>
      <c r="P1066" s="7"/>
      <c r="Q1066" s="7"/>
      <c r="R1066" s="7"/>
      <c r="S1066" s="7"/>
      <c r="T1066" s="7"/>
      <c r="U1066" s="139">
        <f t="shared" si="80"/>
        <v>63.26</v>
      </c>
      <c r="W1066" s="127" t="str">
        <f t="shared" si="81"/>
        <v>480101505921</v>
      </c>
      <c r="X1066" s="132">
        <f>VLOOKUP(W1066,Factors!$F$4:$H$6200,3,FALSE)</f>
        <v>0.10960000000000003</v>
      </c>
      <c r="Y1066" s="127" t="str">
        <f>VLOOKUP(W1066,Factors!$F$4:$H$6200,2,FALSE)</f>
        <v>3-factor</v>
      </c>
      <c r="Z1066" s="129">
        <f t="shared" si="82"/>
        <v>6.9332960000000021</v>
      </c>
      <c r="AA1066" s="129">
        <f t="shared" si="83"/>
        <v>56.326703999999992</v>
      </c>
      <c r="AB1066" s="129">
        <f t="shared" si="84"/>
        <v>63.259999999999991</v>
      </c>
    </row>
    <row r="1067" spans="1:28" ht="15.75" thickBot="1" x14ac:dyDescent="0.3">
      <c r="A1067" s="141" t="s">
        <v>943</v>
      </c>
      <c r="B1067" s="4" t="s">
        <v>1131</v>
      </c>
      <c r="C1067" s="4" t="s">
        <v>1132</v>
      </c>
      <c r="D1067" s="4" t="s">
        <v>944</v>
      </c>
      <c r="E1067" s="4" t="s">
        <v>945</v>
      </c>
      <c r="F1067" s="4" t="s">
        <v>112</v>
      </c>
      <c r="G1067" s="4" t="s">
        <v>113</v>
      </c>
      <c r="H1067" s="4" t="s">
        <v>440</v>
      </c>
      <c r="I1067" s="10">
        <v>1677.82</v>
      </c>
      <c r="J1067" s="10">
        <v>1677.82</v>
      </c>
      <c r="K1067" s="10">
        <v>1677.82</v>
      </c>
      <c r="L1067" s="10">
        <v>1677.82</v>
      </c>
      <c r="M1067" s="10">
        <v>1677.82</v>
      </c>
      <c r="N1067" s="10">
        <v>1732.34</v>
      </c>
      <c r="O1067" s="10">
        <v>1732.34</v>
      </c>
      <c r="P1067" s="10">
        <v>1732.35</v>
      </c>
      <c r="Q1067" s="10">
        <v>1732.34</v>
      </c>
      <c r="R1067" s="10">
        <v>1732.34</v>
      </c>
      <c r="S1067" s="10">
        <v>1732.34</v>
      </c>
      <c r="T1067" s="10">
        <v>1732.34</v>
      </c>
      <c r="U1067" s="139">
        <f t="shared" si="80"/>
        <v>20515.490000000002</v>
      </c>
      <c r="W1067" s="127" t="str">
        <f t="shared" si="81"/>
        <v>480101505921</v>
      </c>
      <c r="X1067" s="132">
        <f>VLOOKUP(W1067,Factors!$F$4:$H$6200,3,FALSE)</f>
        <v>0.10960000000000003</v>
      </c>
      <c r="Y1067" s="127" t="str">
        <f>VLOOKUP(W1067,Factors!$F$4:$H$6200,2,FALSE)</f>
        <v>3-factor</v>
      </c>
      <c r="Z1067" s="129">
        <f t="shared" si="82"/>
        <v>2248.4977040000008</v>
      </c>
      <c r="AA1067" s="129">
        <f t="shared" si="83"/>
        <v>18266.992296</v>
      </c>
      <c r="AB1067" s="129">
        <f t="shared" si="84"/>
        <v>20515.490000000002</v>
      </c>
    </row>
    <row r="1068" spans="1:28" ht="15.75" thickBot="1" x14ac:dyDescent="0.3">
      <c r="A1068" s="141" t="s">
        <v>943</v>
      </c>
      <c r="B1068" s="4" t="s">
        <v>1131</v>
      </c>
      <c r="C1068" s="4" t="s">
        <v>1132</v>
      </c>
      <c r="D1068" s="4" t="s">
        <v>944</v>
      </c>
      <c r="E1068" s="4" t="s">
        <v>945</v>
      </c>
      <c r="F1068" s="4" t="s">
        <v>128</v>
      </c>
      <c r="G1068" s="4" t="s">
        <v>129</v>
      </c>
      <c r="H1068" s="4" t="s">
        <v>440</v>
      </c>
      <c r="I1068" s="11"/>
      <c r="J1068" s="11"/>
      <c r="K1068" s="11"/>
      <c r="L1068" s="11"/>
      <c r="M1068" s="11"/>
      <c r="N1068" s="11"/>
      <c r="O1068" s="11"/>
      <c r="P1068" s="11"/>
      <c r="Q1068" s="10">
        <v>45</v>
      </c>
      <c r="R1068" s="11"/>
      <c r="S1068" s="11"/>
      <c r="T1068" s="11"/>
      <c r="U1068" s="139">
        <f t="shared" si="80"/>
        <v>45</v>
      </c>
      <c r="W1068" s="127" t="str">
        <f t="shared" si="81"/>
        <v>480101505921</v>
      </c>
      <c r="X1068" s="132">
        <f>VLOOKUP(W1068,Factors!$F$4:$H$6200,3,FALSE)</f>
        <v>0.10960000000000003</v>
      </c>
      <c r="Y1068" s="127" t="str">
        <f>VLOOKUP(W1068,Factors!$F$4:$H$6200,2,FALSE)</f>
        <v>3-factor</v>
      </c>
      <c r="Z1068" s="129">
        <f t="shared" si="82"/>
        <v>4.9320000000000013</v>
      </c>
      <c r="AA1068" s="129">
        <f t="shared" si="83"/>
        <v>40.067999999999998</v>
      </c>
      <c r="AB1068" s="129">
        <f t="shared" si="84"/>
        <v>45</v>
      </c>
    </row>
    <row r="1069" spans="1:28" ht="15.75" thickBot="1" x14ac:dyDescent="0.3">
      <c r="A1069" s="141" t="s">
        <v>943</v>
      </c>
      <c r="B1069" s="4" t="s">
        <v>1131</v>
      </c>
      <c r="C1069" s="4" t="s">
        <v>1132</v>
      </c>
      <c r="D1069" s="4" t="s">
        <v>944</v>
      </c>
      <c r="E1069" s="4" t="s">
        <v>945</v>
      </c>
      <c r="F1069" s="4" t="s">
        <v>134</v>
      </c>
      <c r="G1069" s="4" t="s">
        <v>135</v>
      </c>
      <c r="H1069" s="4" t="s">
        <v>440</v>
      </c>
      <c r="I1069" s="7"/>
      <c r="J1069" s="7"/>
      <c r="K1069" s="7"/>
      <c r="L1069" s="8">
        <v>750</v>
      </c>
      <c r="M1069" s="8">
        <v>999</v>
      </c>
      <c r="N1069" s="7"/>
      <c r="O1069" s="7"/>
      <c r="P1069" s="7"/>
      <c r="Q1069" s="7"/>
      <c r="R1069" s="8">
        <v>64.98</v>
      </c>
      <c r="S1069" s="7"/>
      <c r="T1069" s="7"/>
      <c r="U1069" s="139">
        <f t="shared" si="80"/>
        <v>1813.98</v>
      </c>
      <c r="W1069" s="127" t="str">
        <f t="shared" si="81"/>
        <v>480101505921</v>
      </c>
      <c r="X1069" s="132">
        <f>VLOOKUP(W1069,Factors!$F$4:$H$6200,3,FALSE)</f>
        <v>0.10960000000000003</v>
      </c>
      <c r="Y1069" s="127" t="str">
        <f>VLOOKUP(W1069,Factors!$F$4:$H$6200,2,FALSE)</f>
        <v>3-factor</v>
      </c>
      <c r="Z1069" s="129">
        <f t="shared" si="82"/>
        <v>198.81220800000006</v>
      </c>
      <c r="AA1069" s="129">
        <f t="shared" si="83"/>
        <v>1615.167792</v>
      </c>
      <c r="AB1069" s="129">
        <f t="shared" si="84"/>
        <v>1813.98</v>
      </c>
    </row>
    <row r="1070" spans="1:28" ht="15.75" thickBot="1" x14ac:dyDescent="0.3">
      <c r="A1070" s="141" t="s">
        <v>943</v>
      </c>
      <c r="B1070" s="4" t="s">
        <v>1131</v>
      </c>
      <c r="C1070" s="4" t="s">
        <v>1132</v>
      </c>
      <c r="D1070" s="4" t="s">
        <v>944</v>
      </c>
      <c r="E1070" s="4" t="s">
        <v>945</v>
      </c>
      <c r="F1070" s="4" t="s">
        <v>38</v>
      </c>
      <c r="G1070" s="4" t="s">
        <v>39</v>
      </c>
      <c r="H1070" s="4" t="s">
        <v>440</v>
      </c>
      <c r="I1070" s="11"/>
      <c r="J1070" s="11"/>
      <c r="K1070" s="11"/>
      <c r="L1070" s="11"/>
      <c r="M1070" s="11"/>
      <c r="N1070" s="10">
        <v>6230</v>
      </c>
      <c r="O1070" s="11"/>
      <c r="P1070" s="11"/>
      <c r="Q1070" s="11"/>
      <c r="R1070" s="11"/>
      <c r="S1070" s="11"/>
      <c r="T1070" s="11"/>
      <c r="U1070" s="139">
        <f t="shared" si="80"/>
        <v>6230</v>
      </c>
      <c r="W1070" s="127" t="str">
        <f t="shared" si="81"/>
        <v>480101505921</v>
      </c>
      <c r="X1070" s="132">
        <f>VLOOKUP(W1070,Factors!$F$4:$H$6200,3,FALSE)</f>
        <v>0.10960000000000003</v>
      </c>
      <c r="Y1070" s="127" t="str">
        <f>VLOOKUP(W1070,Factors!$F$4:$H$6200,2,FALSE)</f>
        <v>3-factor</v>
      </c>
      <c r="Z1070" s="129">
        <f t="shared" si="82"/>
        <v>682.80800000000022</v>
      </c>
      <c r="AA1070" s="129">
        <f t="shared" si="83"/>
        <v>5547.192</v>
      </c>
      <c r="AB1070" s="129">
        <f t="shared" si="84"/>
        <v>6230</v>
      </c>
    </row>
    <row r="1071" spans="1:28" ht="15.75" thickBot="1" x14ac:dyDescent="0.3">
      <c r="A1071" s="141" t="s">
        <v>943</v>
      </c>
      <c r="B1071" s="4" t="s">
        <v>1131</v>
      </c>
      <c r="C1071" s="4" t="s">
        <v>1132</v>
      </c>
      <c r="D1071" s="4" t="s">
        <v>944</v>
      </c>
      <c r="E1071" s="4" t="s">
        <v>945</v>
      </c>
      <c r="F1071" s="4" t="s">
        <v>98</v>
      </c>
      <c r="G1071" s="4" t="s">
        <v>99</v>
      </c>
      <c r="H1071" s="4" t="s">
        <v>440</v>
      </c>
      <c r="I1071" s="7"/>
      <c r="J1071" s="7"/>
      <c r="K1071" s="7"/>
      <c r="L1071" s="7"/>
      <c r="M1071" s="7"/>
      <c r="N1071" s="8">
        <v>269</v>
      </c>
      <c r="O1071" s="7"/>
      <c r="P1071" s="7"/>
      <c r="Q1071" s="7"/>
      <c r="R1071" s="7"/>
      <c r="S1071" s="8">
        <v>64.98</v>
      </c>
      <c r="T1071" s="8">
        <v>64.98</v>
      </c>
      <c r="U1071" s="139">
        <f t="shared" si="80"/>
        <v>398.96000000000004</v>
      </c>
      <c r="W1071" s="127" t="str">
        <f t="shared" si="81"/>
        <v>480101505921</v>
      </c>
      <c r="X1071" s="132">
        <f>VLOOKUP(W1071,Factors!$F$4:$H$6200,3,FALSE)</f>
        <v>0.10960000000000003</v>
      </c>
      <c r="Y1071" s="127" t="str">
        <f>VLOOKUP(W1071,Factors!$F$4:$H$6200,2,FALSE)</f>
        <v>3-factor</v>
      </c>
      <c r="Z1071" s="129">
        <f t="shared" si="82"/>
        <v>43.726016000000016</v>
      </c>
      <c r="AA1071" s="129">
        <f t="shared" si="83"/>
        <v>355.23398400000002</v>
      </c>
      <c r="AB1071" s="129">
        <f t="shared" si="84"/>
        <v>398.96000000000004</v>
      </c>
    </row>
    <row r="1072" spans="1:28" ht="15.75" thickBot="1" x14ac:dyDescent="0.3">
      <c r="A1072" s="141" t="s">
        <v>943</v>
      </c>
      <c r="B1072" s="4" t="s">
        <v>1131</v>
      </c>
      <c r="C1072" s="4" t="s">
        <v>1132</v>
      </c>
      <c r="D1072" s="4" t="s">
        <v>944</v>
      </c>
      <c r="E1072" s="4" t="s">
        <v>945</v>
      </c>
      <c r="F1072" s="4" t="s">
        <v>146</v>
      </c>
      <c r="G1072" s="4" t="s">
        <v>147</v>
      </c>
      <c r="H1072" s="4" t="s">
        <v>440</v>
      </c>
      <c r="I1072" s="11"/>
      <c r="J1072" s="11"/>
      <c r="K1072" s="10">
        <v>146.72</v>
      </c>
      <c r="L1072" s="11"/>
      <c r="M1072" s="11"/>
      <c r="N1072" s="11"/>
      <c r="O1072" s="11"/>
      <c r="P1072" s="10">
        <v>2881.91</v>
      </c>
      <c r="Q1072" s="14">
        <v>0</v>
      </c>
      <c r="R1072" s="11"/>
      <c r="S1072" s="11"/>
      <c r="T1072" s="11"/>
      <c r="U1072" s="139">
        <f t="shared" si="80"/>
        <v>3028.6299999999997</v>
      </c>
      <c r="W1072" s="127" t="str">
        <f t="shared" si="81"/>
        <v>480101505921</v>
      </c>
      <c r="X1072" s="132">
        <f>VLOOKUP(W1072,Factors!$F$4:$H$6200,3,FALSE)</f>
        <v>0.10960000000000003</v>
      </c>
      <c r="Y1072" s="127" t="str">
        <f>VLOOKUP(W1072,Factors!$F$4:$H$6200,2,FALSE)</f>
        <v>3-factor</v>
      </c>
      <c r="Z1072" s="129">
        <f t="shared" si="82"/>
        <v>331.93784800000003</v>
      </c>
      <c r="AA1072" s="129">
        <f t="shared" si="83"/>
        <v>2696.6921519999996</v>
      </c>
      <c r="AB1072" s="129">
        <f t="shared" si="84"/>
        <v>3028.6299999999997</v>
      </c>
    </row>
    <row r="1073" spans="1:62" ht="15.75" thickBot="1" x14ac:dyDescent="0.3">
      <c r="A1073" s="141" t="s">
        <v>943</v>
      </c>
      <c r="B1073" s="4" t="s">
        <v>1131</v>
      </c>
      <c r="C1073" s="4" t="s">
        <v>1132</v>
      </c>
      <c r="D1073" s="4" t="s">
        <v>944</v>
      </c>
      <c r="E1073" s="4" t="s">
        <v>945</v>
      </c>
      <c r="F1073" s="4" t="s">
        <v>102</v>
      </c>
      <c r="G1073" s="4" t="s">
        <v>103</v>
      </c>
      <c r="H1073" s="4" t="s">
        <v>440</v>
      </c>
      <c r="I1073" s="8">
        <v>6.15</v>
      </c>
      <c r="J1073" s="8">
        <v>13.1</v>
      </c>
      <c r="K1073" s="8">
        <v>5.37</v>
      </c>
      <c r="L1073" s="8">
        <v>3.7</v>
      </c>
      <c r="M1073" s="8">
        <v>9.99</v>
      </c>
      <c r="N1073" s="7"/>
      <c r="O1073" s="7"/>
      <c r="P1073" s="8">
        <v>33.19</v>
      </c>
      <c r="Q1073" s="7"/>
      <c r="R1073" s="7"/>
      <c r="S1073" s="7"/>
      <c r="T1073" s="7"/>
      <c r="U1073" s="139">
        <f t="shared" si="80"/>
        <v>71.5</v>
      </c>
      <c r="W1073" s="127" t="str">
        <f t="shared" si="81"/>
        <v>480101505921</v>
      </c>
      <c r="X1073" s="132">
        <f>VLOOKUP(W1073,Factors!$F$4:$H$6200,3,FALSE)</f>
        <v>0.10960000000000003</v>
      </c>
      <c r="Y1073" s="127" t="str">
        <f>VLOOKUP(W1073,Factors!$F$4:$H$6200,2,FALSE)</f>
        <v>3-factor</v>
      </c>
      <c r="Z1073" s="129">
        <f t="shared" si="82"/>
        <v>7.836400000000002</v>
      </c>
      <c r="AA1073" s="129">
        <f t="shared" si="83"/>
        <v>63.663599999999995</v>
      </c>
      <c r="AB1073" s="129">
        <f t="shared" si="84"/>
        <v>71.5</v>
      </c>
    </row>
    <row r="1074" spans="1:62" ht="15.75" thickBot="1" x14ac:dyDescent="0.3">
      <c r="A1074" s="141" t="s">
        <v>943</v>
      </c>
      <c r="B1074" s="4" t="s">
        <v>1131</v>
      </c>
      <c r="C1074" s="4" t="s">
        <v>1132</v>
      </c>
      <c r="D1074" s="4" t="s">
        <v>944</v>
      </c>
      <c r="E1074" s="4" t="s">
        <v>945</v>
      </c>
      <c r="F1074" s="4" t="s">
        <v>445</v>
      </c>
      <c r="G1074" s="4" t="s">
        <v>446</v>
      </c>
      <c r="H1074" s="4" t="s">
        <v>440</v>
      </c>
      <c r="I1074" s="11"/>
      <c r="J1074" s="11"/>
      <c r="K1074" s="11"/>
      <c r="L1074" s="11"/>
      <c r="M1074" s="11"/>
      <c r="N1074" s="11"/>
      <c r="O1074" s="11"/>
      <c r="P1074" s="10">
        <v>51935</v>
      </c>
      <c r="Q1074" s="14">
        <v>0</v>
      </c>
      <c r="R1074" s="11"/>
      <c r="S1074" s="11"/>
      <c r="T1074" s="11"/>
      <c r="U1074" s="139">
        <f t="shared" si="80"/>
        <v>51935</v>
      </c>
      <c r="W1074" s="127" t="str">
        <f t="shared" si="81"/>
        <v>480101505921</v>
      </c>
      <c r="X1074" s="132">
        <f>VLOOKUP(W1074,Factors!$F$4:$H$6200,3,FALSE)</f>
        <v>0.10960000000000003</v>
      </c>
      <c r="Y1074" s="127" t="str">
        <f>VLOOKUP(W1074,Factors!$F$4:$H$6200,2,FALSE)</f>
        <v>3-factor</v>
      </c>
      <c r="Z1074" s="129">
        <f t="shared" si="82"/>
        <v>5692.0760000000018</v>
      </c>
      <c r="AA1074" s="129">
        <f t="shared" si="83"/>
        <v>46242.923999999999</v>
      </c>
      <c r="AB1074" s="129">
        <f t="shared" si="84"/>
        <v>51935</v>
      </c>
    </row>
    <row r="1075" spans="1:62" ht="15.75" thickBot="1" x14ac:dyDescent="0.3">
      <c r="A1075" s="141" t="s">
        <v>943</v>
      </c>
      <c r="B1075" s="4" t="s">
        <v>1131</v>
      </c>
      <c r="C1075" s="4" t="s">
        <v>1132</v>
      </c>
      <c r="D1075" s="4" t="s">
        <v>944</v>
      </c>
      <c r="E1075" s="4" t="s">
        <v>945</v>
      </c>
      <c r="F1075" s="4" t="s">
        <v>235</v>
      </c>
      <c r="G1075" s="4" t="s">
        <v>236</v>
      </c>
      <c r="H1075" s="4" t="s">
        <v>440</v>
      </c>
      <c r="I1075" s="8">
        <v>64.98</v>
      </c>
      <c r="J1075" s="8">
        <v>64.98</v>
      </c>
      <c r="K1075" s="8">
        <v>64.98</v>
      </c>
      <c r="L1075" s="8">
        <v>64.98</v>
      </c>
      <c r="M1075" s="8">
        <v>64.98</v>
      </c>
      <c r="N1075" s="8">
        <v>64.98</v>
      </c>
      <c r="O1075" s="8">
        <v>64.98</v>
      </c>
      <c r="P1075" s="8">
        <v>64.98</v>
      </c>
      <c r="Q1075" s="8">
        <v>194.98</v>
      </c>
      <c r="R1075" s="7"/>
      <c r="S1075" s="7"/>
      <c r="T1075" s="7"/>
      <c r="U1075" s="139">
        <f t="shared" si="80"/>
        <v>714.82</v>
      </c>
      <c r="W1075" s="127" t="str">
        <f t="shared" si="81"/>
        <v>480101505921</v>
      </c>
      <c r="X1075" s="132">
        <f>VLOOKUP(W1075,Factors!$F$4:$H$6200,3,FALSE)</f>
        <v>0.10960000000000003</v>
      </c>
      <c r="Y1075" s="127" t="str">
        <f>VLOOKUP(W1075,Factors!$F$4:$H$6200,2,FALSE)</f>
        <v>3-factor</v>
      </c>
      <c r="Z1075" s="129">
        <f t="shared" si="82"/>
        <v>78.344272000000032</v>
      </c>
      <c r="AA1075" s="129">
        <f t="shared" si="83"/>
        <v>636.475728</v>
      </c>
      <c r="AB1075" s="129">
        <f t="shared" si="84"/>
        <v>714.82</v>
      </c>
    </row>
    <row r="1076" spans="1:62" ht="15.75" thickBot="1" x14ac:dyDescent="0.3">
      <c r="A1076" s="141" t="s">
        <v>943</v>
      </c>
      <c r="B1076" s="4" t="s">
        <v>1131</v>
      </c>
      <c r="C1076" s="4" t="s">
        <v>1132</v>
      </c>
      <c r="D1076" s="4" t="s">
        <v>944</v>
      </c>
      <c r="E1076" s="4" t="s">
        <v>945</v>
      </c>
      <c r="F1076" s="4" t="s">
        <v>82</v>
      </c>
      <c r="G1076" s="4" t="s">
        <v>83</v>
      </c>
      <c r="H1076" s="4" t="s">
        <v>440</v>
      </c>
      <c r="I1076" s="10">
        <v>120</v>
      </c>
      <c r="J1076" s="10">
        <v>54</v>
      </c>
      <c r="K1076" s="10">
        <v>81</v>
      </c>
      <c r="L1076" s="11"/>
      <c r="M1076" s="11"/>
      <c r="N1076" s="10">
        <v>74</v>
      </c>
      <c r="O1076" s="11"/>
      <c r="P1076" s="11"/>
      <c r="Q1076" s="11"/>
      <c r="R1076" s="11"/>
      <c r="S1076" s="11"/>
      <c r="T1076" s="11"/>
      <c r="U1076" s="139">
        <f t="shared" si="80"/>
        <v>329</v>
      </c>
      <c r="W1076" s="127" t="str">
        <f t="shared" si="81"/>
        <v>480101505921</v>
      </c>
      <c r="X1076" s="132">
        <f>VLOOKUP(W1076,Factors!$F$4:$H$6200,3,FALSE)</f>
        <v>0.10960000000000003</v>
      </c>
      <c r="Y1076" s="127" t="str">
        <f>VLOOKUP(W1076,Factors!$F$4:$H$6200,2,FALSE)</f>
        <v>3-factor</v>
      </c>
      <c r="Z1076" s="129">
        <f t="shared" si="82"/>
        <v>36.058400000000013</v>
      </c>
      <c r="AA1076" s="129">
        <f t="shared" si="83"/>
        <v>292.94159999999999</v>
      </c>
      <c r="AB1076" s="129">
        <f t="shared" si="84"/>
        <v>329</v>
      </c>
    </row>
    <row r="1077" spans="1:62" ht="15.75" thickBot="1" x14ac:dyDescent="0.3">
      <c r="A1077" s="141" t="s">
        <v>943</v>
      </c>
      <c r="B1077" s="4" t="s">
        <v>1131</v>
      </c>
      <c r="C1077" s="4" t="s">
        <v>1132</v>
      </c>
      <c r="D1077" s="4" t="s">
        <v>944</v>
      </c>
      <c r="E1077" s="4" t="s">
        <v>945</v>
      </c>
      <c r="F1077" s="4" t="s">
        <v>152</v>
      </c>
      <c r="G1077" s="4" t="s">
        <v>153</v>
      </c>
      <c r="H1077" s="4" t="s">
        <v>440</v>
      </c>
      <c r="I1077" s="8">
        <v>7069.5</v>
      </c>
      <c r="J1077" s="8">
        <v>8656.5</v>
      </c>
      <c r="K1077" s="8">
        <v>42522.9</v>
      </c>
      <c r="L1077" s="8">
        <v>3233.9</v>
      </c>
      <c r="M1077" s="8">
        <v>3206.1</v>
      </c>
      <c r="N1077" s="8">
        <v>3220</v>
      </c>
      <c r="O1077" s="8">
        <v>9844.75</v>
      </c>
      <c r="P1077" s="8">
        <v>14944.35</v>
      </c>
      <c r="Q1077" s="8">
        <v>22470</v>
      </c>
      <c r="R1077" s="8">
        <v>3970</v>
      </c>
      <c r="S1077" s="8">
        <v>3220</v>
      </c>
      <c r="T1077" s="8">
        <v>29196.02</v>
      </c>
      <c r="U1077" s="139">
        <f t="shared" si="80"/>
        <v>151554.01999999999</v>
      </c>
      <c r="W1077" s="127" t="str">
        <f t="shared" si="81"/>
        <v>480101505921</v>
      </c>
      <c r="X1077" s="132">
        <f>VLOOKUP(W1077,Factors!$F$4:$H$6200,3,FALSE)</f>
        <v>0.10960000000000003</v>
      </c>
      <c r="Y1077" s="127" t="str">
        <f>VLOOKUP(W1077,Factors!$F$4:$H$6200,2,FALSE)</f>
        <v>3-factor</v>
      </c>
      <c r="Z1077" s="129">
        <f t="shared" si="82"/>
        <v>16610.320592000004</v>
      </c>
      <c r="AA1077" s="129">
        <f t="shared" si="83"/>
        <v>134943.69940799999</v>
      </c>
      <c r="AB1077" s="129">
        <f t="shared" si="84"/>
        <v>151554.01999999999</v>
      </c>
    </row>
    <row r="1078" spans="1:62" s="126" customFormat="1" ht="15.75" thickBot="1" x14ac:dyDescent="0.3">
      <c r="A1078" s="141" t="s">
        <v>943</v>
      </c>
      <c r="B1078" s="4" t="s">
        <v>1131</v>
      </c>
      <c r="C1078" s="4" t="s">
        <v>1132</v>
      </c>
      <c r="D1078" s="4" t="s">
        <v>944</v>
      </c>
      <c r="E1078" s="4" t="s">
        <v>945</v>
      </c>
      <c r="F1078" s="4" t="s">
        <v>312</v>
      </c>
      <c r="G1078" s="4" t="s">
        <v>313</v>
      </c>
      <c r="H1078" s="4" t="s">
        <v>440</v>
      </c>
      <c r="I1078" s="10">
        <v>556.63</v>
      </c>
      <c r="J1078" s="10">
        <v>556.63</v>
      </c>
      <c r="K1078" s="10">
        <v>556.63</v>
      </c>
      <c r="L1078" s="10">
        <v>556.63</v>
      </c>
      <c r="M1078" s="10">
        <v>556.63</v>
      </c>
      <c r="N1078" s="10">
        <v>556.63</v>
      </c>
      <c r="O1078" s="10">
        <v>556.63</v>
      </c>
      <c r="P1078" s="10">
        <v>556.63</v>
      </c>
      <c r="Q1078" s="10">
        <v>556.63</v>
      </c>
      <c r="R1078" s="10">
        <v>556.63</v>
      </c>
      <c r="S1078" s="10">
        <v>556.63</v>
      </c>
      <c r="T1078" s="10">
        <v>556.63</v>
      </c>
      <c r="U1078" s="139">
        <f t="shared" si="80"/>
        <v>6679.56</v>
      </c>
      <c r="V1078" s="38"/>
      <c r="W1078" s="127" t="str">
        <f t="shared" si="81"/>
        <v>480101505921</v>
      </c>
      <c r="X1078" s="132">
        <f>VLOOKUP(W1078,Factors!$F$4:$H$6200,3,FALSE)</f>
        <v>0.10960000000000003</v>
      </c>
      <c r="Y1078" s="127" t="str">
        <f>VLOOKUP(W1078,Factors!$F$4:$H$6200,2,FALSE)</f>
        <v>3-factor</v>
      </c>
      <c r="Z1078" s="129">
        <f t="shared" si="82"/>
        <v>732.07977600000027</v>
      </c>
      <c r="AA1078" s="129">
        <f t="shared" si="83"/>
        <v>5947.4802239999999</v>
      </c>
      <c r="AB1078" s="129">
        <f t="shared" si="84"/>
        <v>6679.56</v>
      </c>
      <c r="AC1078" s="134"/>
      <c r="AD1078" s="134"/>
      <c r="AE1078" s="134"/>
      <c r="AF1078" s="134"/>
      <c r="AG1078" s="134"/>
      <c r="AH1078" s="134"/>
      <c r="AI1078" s="134"/>
      <c r="AJ1078" s="134"/>
      <c r="AK1078" s="134"/>
      <c r="AL1078" s="134"/>
      <c r="AM1078" s="134"/>
      <c r="AN1078" s="134"/>
      <c r="AO1078" s="134"/>
      <c r="AP1078" s="134"/>
      <c r="AQ1078" s="134"/>
      <c r="AR1078" s="134"/>
      <c r="AS1078" s="134"/>
      <c r="AT1078" s="134"/>
      <c r="AU1078" s="134"/>
      <c r="AV1078" s="134"/>
      <c r="AW1078" s="134"/>
      <c r="AX1078" s="134"/>
      <c r="AY1078" s="134"/>
      <c r="AZ1078" s="134"/>
      <c r="BA1078" s="134"/>
      <c r="BB1078" s="134"/>
      <c r="BC1078" s="134"/>
      <c r="BD1078" s="134"/>
      <c r="BE1078" s="134"/>
      <c r="BF1078" s="134"/>
      <c r="BG1078" s="134"/>
      <c r="BH1078" s="134"/>
      <c r="BI1078" s="134"/>
      <c r="BJ1078" s="134"/>
    </row>
    <row r="1079" spans="1:62" ht="15.75" thickBot="1" x14ac:dyDescent="0.3">
      <c r="A1079" s="141" t="s">
        <v>943</v>
      </c>
      <c r="B1079" s="4" t="s">
        <v>1131</v>
      </c>
      <c r="C1079" s="4" t="s">
        <v>1132</v>
      </c>
      <c r="D1079" s="4" t="s">
        <v>944</v>
      </c>
      <c r="E1079" s="4" t="s">
        <v>945</v>
      </c>
      <c r="F1079" s="4" t="s">
        <v>366</v>
      </c>
      <c r="G1079" s="4" t="s">
        <v>367</v>
      </c>
      <c r="H1079" s="4" t="s">
        <v>440</v>
      </c>
      <c r="I1079" s="7"/>
      <c r="J1079" s="8">
        <v>48.94</v>
      </c>
      <c r="K1079" s="8">
        <v>39.950000000000003</v>
      </c>
      <c r="L1079" s="7"/>
      <c r="M1079" s="7"/>
      <c r="N1079" s="7"/>
      <c r="O1079" s="7"/>
      <c r="P1079" s="7"/>
      <c r="Q1079" s="7"/>
      <c r="R1079" s="7"/>
      <c r="S1079" s="7"/>
      <c r="T1079" s="7"/>
      <c r="U1079" s="139">
        <f t="shared" si="80"/>
        <v>88.89</v>
      </c>
      <c r="W1079" s="127" t="str">
        <f t="shared" si="81"/>
        <v>480101505921</v>
      </c>
      <c r="X1079" s="132">
        <f>VLOOKUP(W1079,Factors!$F$4:$H$6200,3,FALSE)</f>
        <v>0.10960000000000003</v>
      </c>
      <c r="Y1079" s="127" t="str">
        <f>VLOOKUP(W1079,Factors!$F$4:$H$6200,2,FALSE)</f>
        <v>3-factor</v>
      </c>
      <c r="Z1079" s="129">
        <f t="shared" si="82"/>
        <v>9.7423440000000028</v>
      </c>
      <c r="AA1079" s="129">
        <f t="shared" si="83"/>
        <v>79.147655999999998</v>
      </c>
      <c r="AB1079" s="129">
        <f t="shared" si="84"/>
        <v>88.89</v>
      </c>
    </row>
    <row r="1080" spans="1:62" ht="15.75" thickBot="1" x14ac:dyDescent="0.3">
      <c r="A1080" s="141" t="s">
        <v>943</v>
      </c>
      <c r="B1080" s="4" t="s">
        <v>1131</v>
      </c>
      <c r="C1080" s="4" t="s">
        <v>1132</v>
      </c>
      <c r="D1080" s="4" t="s">
        <v>944</v>
      </c>
      <c r="E1080" s="4" t="s">
        <v>945</v>
      </c>
      <c r="F1080" s="4" t="s">
        <v>84</v>
      </c>
      <c r="G1080" s="4" t="s">
        <v>85</v>
      </c>
      <c r="H1080" s="4" t="s">
        <v>440</v>
      </c>
      <c r="I1080" s="10">
        <v>80.569999999999993</v>
      </c>
      <c r="J1080" s="10">
        <v>180.5</v>
      </c>
      <c r="K1080" s="10">
        <v>28.95</v>
      </c>
      <c r="L1080" s="11"/>
      <c r="M1080" s="10">
        <v>129.05000000000001</v>
      </c>
      <c r="N1080" s="10">
        <v>252.68</v>
      </c>
      <c r="O1080" s="11"/>
      <c r="P1080" s="11"/>
      <c r="Q1080" s="11"/>
      <c r="R1080" s="11"/>
      <c r="S1080" s="11"/>
      <c r="T1080" s="11"/>
      <c r="U1080" s="139">
        <f t="shared" si="80"/>
        <v>671.75</v>
      </c>
      <c r="W1080" s="127" t="str">
        <f t="shared" si="81"/>
        <v>480101505921</v>
      </c>
      <c r="X1080" s="132">
        <f>VLOOKUP(W1080,Factors!$F$4:$H$6200,3,FALSE)</f>
        <v>0.10960000000000003</v>
      </c>
      <c r="Y1080" s="127" t="str">
        <f>VLOOKUP(W1080,Factors!$F$4:$H$6200,2,FALSE)</f>
        <v>3-factor</v>
      </c>
      <c r="Z1080" s="129">
        <f t="shared" si="82"/>
        <v>73.623800000000017</v>
      </c>
      <c r="AA1080" s="129">
        <f t="shared" si="83"/>
        <v>598.12619999999993</v>
      </c>
      <c r="AB1080" s="129">
        <f t="shared" si="84"/>
        <v>671.75</v>
      </c>
    </row>
    <row r="1081" spans="1:62" ht="15.75" thickBot="1" x14ac:dyDescent="0.3">
      <c r="A1081" s="141" t="s">
        <v>943</v>
      </c>
      <c r="B1081" s="4" t="s">
        <v>1131</v>
      </c>
      <c r="C1081" s="4" t="s">
        <v>1132</v>
      </c>
      <c r="D1081" s="4" t="s">
        <v>944</v>
      </c>
      <c r="E1081" s="4" t="s">
        <v>945</v>
      </c>
      <c r="F1081" s="4" t="s">
        <v>164</v>
      </c>
      <c r="G1081" s="4" t="s">
        <v>165</v>
      </c>
      <c r="H1081" s="4" t="s">
        <v>440</v>
      </c>
      <c r="I1081" s="7"/>
      <c r="J1081" s="7"/>
      <c r="K1081" s="7"/>
      <c r="L1081" s="8">
        <v>905.74</v>
      </c>
      <c r="M1081" s="8">
        <v>754.9</v>
      </c>
      <c r="N1081" s="8">
        <v>607.36</v>
      </c>
      <c r="O1081" s="8">
        <v>-985</v>
      </c>
      <c r="P1081" s="7"/>
      <c r="Q1081" s="7"/>
      <c r="R1081" s="7"/>
      <c r="S1081" s="7"/>
      <c r="T1081" s="7"/>
      <c r="U1081" s="139">
        <f t="shared" si="80"/>
        <v>1283</v>
      </c>
      <c r="W1081" s="127" t="str">
        <f t="shared" si="81"/>
        <v>480101505921</v>
      </c>
      <c r="X1081" s="132">
        <f>VLOOKUP(W1081,Factors!$F$4:$H$6200,3,FALSE)</f>
        <v>0.10960000000000003</v>
      </c>
      <c r="Y1081" s="127" t="str">
        <f>VLOOKUP(W1081,Factors!$F$4:$H$6200,2,FALSE)</f>
        <v>3-factor</v>
      </c>
      <c r="Z1081" s="129">
        <f t="shared" si="82"/>
        <v>140.61680000000004</v>
      </c>
      <c r="AA1081" s="129">
        <f t="shared" si="83"/>
        <v>1142.3832</v>
      </c>
      <c r="AB1081" s="129">
        <f t="shared" si="84"/>
        <v>1283</v>
      </c>
    </row>
    <row r="1082" spans="1:62" ht="15.75" thickBot="1" x14ac:dyDescent="0.3">
      <c r="A1082" s="141" t="s">
        <v>943</v>
      </c>
      <c r="B1082" s="4" t="s">
        <v>1131</v>
      </c>
      <c r="C1082" s="4" t="s">
        <v>1132</v>
      </c>
      <c r="D1082" s="4" t="s">
        <v>944</v>
      </c>
      <c r="E1082" s="4" t="s">
        <v>945</v>
      </c>
      <c r="F1082" s="4" t="s">
        <v>86</v>
      </c>
      <c r="G1082" s="4" t="s">
        <v>87</v>
      </c>
      <c r="H1082" s="4" t="s">
        <v>440</v>
      </c>
      <c r="I1082" s="10">
        <v>1392.01</v>
      </c>
      <c r="J1082" s="10">
        <v>1553.79</v>
      </c>
      <c r="K1082" s="10">
        <v>1187.52</v>
      </c>
      <c r="L1082" s="10">
        <v>251.86</v>
      </c>
      <c r="M1082" s="10">
        <v>331.8</v>
      </c>
      <c r="N1082" s="10">
        <v>1464.03</v>
      </c>
      <c r="O1082" s="11"/>
      <c r="P1082" s="11"/>
      <c r="Q1082" s="11"/>
      <c r="R1082" s="11"/>
      <c r="S1082" s="11"/>
      <c r="T1082" s="11"/>
      <c r="U1082" s="139">
        <f t="shared" si="80"/>
        <v>6181.0099999999993</v>
      </c>
      <c r="W1082" s="127" t="str">
        <f t="shared" si="81"/>
        <v>480101505921</v>
      </c>
      <c r="X1082" s="132">
        <f>VLOOKUP(W1082,Factors!$F$4:$H$6200,3,FALSE)</f>
        <v>0.10960000000000003</v>
      </c>
      <c r="Y1082" s="127" t="str">
        <f>VLOOKUP(W1082,Factors!$F$4:$H$6200,2,FALSE)</f>
        <v>3-factor</v>
      </c>
      <c r="Z1082" s="129">
        <f t="shared" si="82"/>
        <v>677.43869600000016</v>
      </c>
      <c r="AA1082" s="129">
        <f t="shared" si="83"/>
        <v>5503.5713039999991</v>
      </c>
      <c r="AB1082" s="129">
        <f t="shared" si="84"/>
        <v>6181.0099999999993</v>
      </c>
    </row>
    <row r="1083" spans="1:62" ht="15.75" thickBot="1" x14ac:dyDescent="0.3">
      <c r="A1083" s="141" t="s">
        <v>943</v>
      </c>
      <c r="B1083" s="4" t="s">
        <v>1131</v>
      </c>
      <c r="C1083" s="4" t="s">
        <v>1132</v>
      </c>
      <c r="D1083" s="4" t="s">
        <v>944</v>
      </c>
      <c r="E1083" s="4" t="s">
        <v>945</v>
      </c>
      <c r="F1083" s="4" t="s">
        <v>166</v>
      </c>
      <c r="G1083" s="4" t="s">
        <v>167</v>
      </c>
      <c r="H1083" s="4" t="s">
        <v>440</v>
      </c>
      <c r="I1083" s="7"/>
      <c r="J1083" s="7"/>
      <c r="K1083" s="7"/>
      <c r="L1083" s="7"/>
      <c r="M1083" s="7"/>
      <c r="N1083" s="7"/>
      <c r="O1083" s="7"/>
      <c r="P1083" s="8">
        <v>105.94</v>
      </c>
      <c r="Q1083" s="8">
        <v>87.95</v>
      </c>
      <c r="R1083" s="7"/>
      <c r="S1083" s="7"/>
      <c r="T1083" s="7"/>
      <c r="U1083" s="139">
        <f t="shared" si="80"/>
        <v>193.89</v>
      </c>
      <c r="W1083" s="127" t="str">
        <f t="shared" si="81"/>
        <v>480101505921</v>
      </c>
      <c r="X1083" s="132">
        <f>VLOOKUP(W1083,Factors!$F$4:$H$6200,3,FALSE)</f>
        <v>0.10960000000000003</v>
      </c>
      <c r="Y1083" s="127" t="str">
        <f>VLOOKUP(W1083,Factors!$F$4:$H$6200,2,FALSE)</f>
        <v>3-factor</v>
      </c>
      <c r="Z1083" s="129">
        <f t="shared" si="82"/>
        <v>21.250344000000005</v>
      </c>
      <c r="AA1083" s="129">
        <f t="shared" si="83"/>
        <v>172.63965599999997</v>
      </c>
      <c r="AB1083" s="129">
        <f t="shared" si="84"/>
        <v>193.89</v>
      </c>
    </row>
    <row r="1084" spans="1:62" ht="15.75" thickBot="1" x14ac:dyDescent="0.3">
      <c r="A1084" s="141" t="s">
        <v>943</v>
      </c>
      <c r="B1084" s="4" t="s">
        <v>1131</v>
      </c>
      <c r="C1084" s="4" t="s">
        <v>1132</v>
      </c>
      <c r="D1084" s="4" t="s">
        <v>944</v>
      </c>
      <c r="E1084" s="4" t="s">
        <v>945</v>
      </c>
      <c r="F1084" s="4" t="s">
        <v>308</v>
      </c>
      <c r="G1084" s="4" t="s">
        <v>309</v>
      </c>
      <c r="H1084" s="4" t="s">
        <v>440</v>
      </c>
      <c r="I1084" s="11"/>
      <c r="J1084" s="10">
        <v>314.33999999999997</v>
      </c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39">
        <f t="shared" si="80"/>
        <v>314.33999999999997</v>
      </c>
      <c r="W1084" s="127" t="str">
        <f t="shared" si="81"/>
        <v>480101505921</v>
      </c>
      <c r="X1084" s="132">
        <f>VLOOKUP(W1084,Factors!$F$4:$H$6200,3,FALSE)</f>
        <v>0.10960000000000003</v>
      </c>
      <c r="Y1084" s="127" t="str">
        <f>VLOOKUP(W1084,Factors!$F$4:$H$6200,2,FALSE)</f>
        <v>3-factor</v>
      </c>
      <c r="Z1084" s="129">
        <f t="shared" si="82"/>
        <v>34.451664000000008</v>
      </c>
      <c r="AA1084" s="129">
        <f t="shared" si="83"/>
        <v>279.88833599999998</v>
      </c>
      <c r="AB1084" s="129">
        <f t="shared" si="84"/>
        <v>314.33999999999997</v>
      </c>
    </row>
    <row r="1085" spans="1:62" ht="15.75" thickBot="1" x14ac:dyDescent="0.3">
      <c r="A1085" s="141" t="s">
        <v>943</v>
      </c>
      <c r="B1085" s="4" t="s">
        <v>502</v>
      </c>
      <c r="C1085" s="4" t="s">
        <v>503</v>
      </c>
      <c r="D1085" s="4" t="s">
        <v>1133</v>
      </c>
      <c r="E1085" s="4" t="s">
        <v>1134</v>
      </c>
      <c r="F1085" s="4" t="s">
        <v>47</v>
      </c>
      <c r="G1085" s="4" t="s">
        <v>48</v>
      </c>
      <c r="H1085" s="4" t="s">
        <v>1135</v>
      </c>
      <c r="I1085" s="8">
        <v>551.73</v>
      </c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139">
        <f t="shared" si="80"/>
        <v>551.73</v>
      </c>
      <c r="W1085" s="127" t="str">
        <f t="shared" si="81"/>
        <v>510101560921</v>
      </c>
      <c r="X1085" s="132">
        <f>VLOOKUP(W1085,Factors!$F$4:$H$6200,3,FALSE)</f>
        <v>0.109888</v>
      </c>
      <c r="Y1085" s="127" t="str">
        <f>VLOOKUP(W1085,Factors!$F$4:$H$6200,2,FALSE)</f>
        <v>Employee Cost</v>
      </c>
      <c r="Z1085" s="129">
        <f t="shared" si="82"/>
        <v>60.62850624</v>
      </c>
      <c r="AA1085" s="129">
        <f t="shared" si="83"/>
        <v>491.10149376000004</v>
      </c>
      <c r="AB1085" s="129">
        <f t="shared" si="84"/>
        <v>551.73</v>
      </c>
    </row>
    <row r="1086" spans="1:62" ht="15.75" thickBot="1" x14ac:dyDescent="0.3">
      <c r="A1086" s="141" t="s">
        <v>943</v>
      </c>
      <c r="B1086" s="4" t="s">
        <v>502</v>
      </c>
      <c r="C1086" s="4" t="s">
        <v>503</v>
      </c>
      <c r="D1086" s="4" t="s">
        <v>1133</v>
      </c>
      <c r="E1086" s="4" t="s">
        <v>1134</v>
      </c>
      <c r="F1086" s="4" t="s">
        <v>98</v>
      </c>
      <c r="G1086" s="4" t="s">
        <v>99</v>
      </c>
      <c r="H1086" s="4" t="s">
        <v>1135</v>
      </c>
      <c r="I1086" s="11"/>
      <c r="J1086" s="11"/>
      <c r="K1086" s="11"/>
      <c r="L1086" s="11"/>
      <c r="M1086" s="11"/>
      <c r="N1086" s="11"/>
      <c r="O1086" s="11"/>
      <c r="P1086" s="11"/>
      <c r="Q1086" s="11"/>
      <c r="R1086" s="10">
        <v>250</v>
      </c>
      <c r="S1086" s="10">
        <v>-250</v>
      </c>
      <c r="T1086" s="11"/>
      <c r="U1086" s="139">
        <f t="shared" si="80"/>
        <v>0</v>
      </c>
      <c r="W1086" s="127" t="str">
        <f t="shared" si="81"/>
        <v>510101560921</v>
      </c>
      <c r="X1086" s="132">
        <f>VLOOKUP(W1086,Factors!$F$4:$H$6200,3,FALSE)</f>
        <v>0.109888</v>
      </c>
      <c r="Y1086" s="127" t="str">
        <f>VLOOKUP(W1086,Factors!$F$4:$H$6200,2,FALSE)</f>
        <v>Employee Cost</v>
      </c>
      <c r="Z1086" s="129">
        <f t="shared" si="82"/>
        <v>0</v>
      </c>
      <c r="AA1086" s="129">
        <f t="shared" si="83"/>
        <v>0</v>
      </c>
      <c r="AB1086" s="129">
        <f t="shared" si="84"/>
        <v>0</v>
      </c>
    </row>
    <row r="1087" spans="1:62" ht="15.75" thickBot="1" x14ac:dyDescent="0.3">
      <c r="A1087" s="141" t="s">
        <v>943</v>
      </c>
      <c r="B1087" s="4" t="s">
        <v>502</v>
      </c>
      <c r="C1087" s="4" t="s">
        <v>503</v>
      </c>
      <c r="D1087" s="4" t="s">
        <v>1133</v>
      </c>
      <c r="E1087" s="4" t="s">
        <v>1134</v>
      </c>
      <c r="F1087" s="4" t="s">
        <v>116</v>
      </c>
      <c r="G1087" s="4" t="s">
        <v>117</v>
      </c>
      <c r="H1087" s="4" t="s">
        <v>1135</v>
      </c>
      <c r="I1087" s="7"/>
      <c r="J1087" s="7"/>
      <c r="K1087" s="7"/>
      <c r="L1087" s="7"/>
      <c r="M1087" s="7"/>
      <c r="N1087" s="7"/>
      <c r="O1087" s="7"/>
      <c r="P1087" s="7"/>
      <c r="Q1087" s="7"/>
      <c r="R1087" s="8">
        <v>77.12</v>
      </c>
      <c r="S1087" s="7"/>
      <c r="T1087" s="7"/>
      <c r="U1087" s="139">
        <f t="shared" si="80"/>
        <v>77.12</v>
      </c>
      <c r="W1087" s="127" t="str">
        <f t="shared" si="81"/>
        <v>510101560921</v>
      </c>
      <c r="X1087" s="132">
        <f>VLOOKUP(W1087,Factors!$F$4:$H$6200,3,FALSE)</f>
        <v>0.109888</v>
      </c>
      <c r="Y1087" s="127" t="str">
        <f>VLOOKUP(W1087,Factors!$F$4:$H$6200,2,FALSE)</f>
        <v>Employee Cost</v>
      </c>
      <c r="Z1087" s="129">
        <f t="shared" si="82"/>
        <v>8.4745625600000007</v>
      </c>
      <c r="AA1087" s="129">
        <f t="shared" si="83"/>
        <v>68.645437440000009</v>
      </c>
      <c r="AB1087" s="129">
        <f t="shared" si="84"/>
        <v>77.12</v>
      </c>
    </row>
    <row r="1088" spans="1:62" ht="15.75" thickBot="1" x14ac:dyDescent="0.3">
      <c r="A1088" s="141" t="s">
        <v>943</v>
      </c>
      <c r="B1088" s="4" t="s">
        <v>502</v>
      </c>
      <c r="C1088" s="4" t="s">
        <v>503</v>
      </c>
      <c r="D1088" s="4" t="s">
        <v>1133</v>
      </c>
      <c r="E1088" s="4" t="s">
        <v>1134</v>
      </c>
      <c r="F1088" s="4" t="s">
        <v>84</v>
      </c>
      <c r="G1088" s="4" t="s">
        <v>85</v>
      </c>
      <c r="H1088" s="4" t="s">
        <v>1135</v>
      </c>
      <c r="I1088" s="11"/>
      <c r="J1088" s="10">
        <v>210</v>
      </c>
      <c r="K1088" s="10">
        <v>270</v>
      </c>
      <c r="L1088" s="11"/>
      <c r="M1088" s="11"/>
      <c r="N1088" s="11"/>
      <c r="O1088" s="11"/>
      <c r="P1088" s="11"/>
      <c r="Q1088" s="10">
        <v>102</v>
      </c>
      <c r="R1088" s="11"/>
      <c r="S1088" s="10">
        <v>250</v>
      </c>
      <c r="T1088" s="11"/>
      <c r="U1088" s="139">
        <f t="shared" si="80"/>
        <v>832</v>
      </c>
      <c r="W1088" s="127" t="str">
        <f t="shared" si="81"/>
        <v>510101560921</v>
      </c>
      <c r="X1088" s="132">
        <f>VLOOKUP(W1088,Factors!$F$4:$H$6200,3,FALSE)</f>
        <v>0.109888</v>
      </c>
      <c r="Y1088" s="127" t="str">
        <f>VLOOKUP(W1088,Factors!$F$4:$H$6200,2,FALSE)</f>
        <v>Employee Cost</v>
      </c>
      <c r="Z1088" s="129">
        <f t="shared" si="82"/>
        <v>91.426816000000002</v>
      </c>
      <c r="AA1088" s="129">
        <f t="shared" si="83"/>
        <v>740.57318399999997</v>
      </c>
      <c r="AB1088" s="129">
        <f t="shared" si="84"/>
        <v>832</v>
      </c>
    </row>
    <row r="1089" spans="1:28" ht="15.75" thickBot="1" x14ac:dyDescent="0.3">
      <c r="A1089" s="141" t="s">
        <v>943</v>
      </c>
      <c r="B1089" s="4" t="s">
        <v>502</v>
      </c>
      <c r="C1089" s="4" t="s">
        <v>503</v>
      </c>
      <c r="D1089" s="4" t="s">
        <v>1133</v>
      </c>
      <c r="E1089" s="4" t="s">
        <v>1134</v>
      </c>
      <c r="F1089" s="4" t="s">
        <v>166</v>
      </c>
      <c r="G1089" s="4" t="s">
        <v>167</v>
      </c>
      <c r="H1089" s="4" t="s">
        <v>1135</v>
      </c>
      <c r="I1089" s="8">
        <v>230</v>
      </c>
      <c r="J1089" s="8">
        <v>1036.95</v>
      </c>
      <c r="K1089" s="7"/>
      <c r="L1089" s="7"/>
      <c r="M1089" s="7"/>
      <c r="N1089" s="7"/>
      <c r="O1089" s="7"/>
      <c r="P1089" s="7"/>
      <c r="Q1089" s="7"/>
      <c r="R1089" s="8">
        <v>130</v>
      </c>
      <c r="S1089" s="7"/>
      <c r="T1089" s="7"/>
      <c r="U1089" s="139">
        <f t="shared" si="80"/>
        <v>1396.95</v>
      </c>
      <c r="W1089" s="127" t="str">
        <f t="shared" si="81"/>
        <v>510101560921</v>
      </c>
      <c r="X1089" s="132">
        <f>VLOOKUP(W1089,Factors!$F$4:$H$6200,3,FALSE)</f>
        <v>0.109888</v>
      </c>
      <c r="Y1089" s="127" t="str">
        <f>VLOOKUP(W1089,Factors!$F$4:$H$6200,2,FALSE)</f>
        <v>Employee Cost</v>
      </c>
      <c r="Z1089" s="129">
        <f t="shared" si="82"/>
        <v>153.50804160000001</v>
      </c>
      <c r="AA1089" s="129">
        <f t="shared" si="83"/>
        <v>1243.4419584</v>
      </c>
      <c r="AB1089" s="129">
        <f t="shared" si="84"/>
        <v>1396.95</v>
      </c>
    </row>
    <row r="1090" spans="1:28" ht="15.75" thickBot="1" x14ac:dyDescent="0.3">
      <c r="A1090" s="141" t="s">
        <v>943</v>
      </c>
      <c r="B1090" s="4" t="s">
        <v>502</v>
      </c>
      <c r="C1090" s="4" t="s">
        <v>503</v>
      </c>
      <c r="D1090" s="4" t="s">
        <v>1133</v>
      </c>
      <c r="E1090" s="4" t="s">
        <v>1134</v>
      </c>
      <c r="F1090" s="4" t="s">
        <v>168</v>
      </c>
      <c r="G1090" s="4" t="s">
        <v>169</v>
      </c>
      <c r="H1090" s="4" t="s">
        <v>1135</v>
      </c>
      <c r="I1090" s="10">
        <v>1397.14</v>
      </c>
      <c r="J1090" s="10">
        <v>1289.6400000000001</v>
      </c>
      <c r="K1090" s="11"/>
      <c r="L1090" s="11"/>
      <c r="M1090" s="11"/>
      <c r="N1090" s="11"/>
      <c r="O1090" s="11"/>
      <c r="P1090" s="11"/>
      <c r="Q1090" s="10">
        <v>1133.7</v>
      </c>
      <c r="R1090" s="11"/>
      <c r="S1090" s="11"/>
      <c r="T1090" s="11"/>
      <c r="U1090" s="139">
        <f t="shared" si="80"/>
        <v>3820.4800000000005</v>
      </c>
      <c r="W1090" s="127" t="str">
        <f t="shared" si="81"/>
        <v>510101560921</v>
      </c>
      <c r="X1090" s="132">
        <f>VLOOKUP(W1090,Factors!$F$4:$H$6200,3,FALSE)</f>
        <v>0.109888</v>
      </c>
      <c r="Y1090" s="127" t="str">
        <f>VLOOKUP(W1090,Factors!$F$4:$H$6200,2,FALSE)</f>
        <v>Employee Cost</v>
      </c>
      <c r="Z1090" s="129">
        <f t="shared" si="82"/>
        <v>419.82490624000008</v>
      </c>
      <c r="AA1090" s="129">
        <f t="shared" si="83"/>
        <v>3400.6550937600005</v>
      </c>
      <c r="AB1090" s="129">
        <f t="shared" si="84"/>
        <v>3820.4800000000005</v>
      </c>
    </row>
    <row r="1091" spans="1:28" ht="15.75" thickBot="1" x14ac:dyDescent="0.3">
      <c r="A1091" s="141" t="s">
        <v>943</v>
      </c>
      <c r="B1091" s="4" t="s">
        <v>502</v>
      </c>
      <c r="C1091" s="4" t="s">
        <v>503</v>
      </c>
      <c r="D1091" s="4" t="s">
        <v>972</v>
      </c>
      <c r="E1091" s="4" t="s">
        <v>973</v>
      </c>
      <c r="F1091" s="4" t="s">
        <v>110</v>
      </c>
      <c r="G1091" s="4" t="s">
        <v>111</v>
      </c>
      <c r="H1091" s="4" t="s">
        <v>974</v>
      </c>
      <c r="I1091" s="11"/>
      <c r="J1091" s="10">
        <v>500</v>
      </c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39">
        <f t="shared" si="80"/>
        <v>500</v>
      </c>
      <c r="W1091" s="127" t="str">
        <f t="shared" si="81"/>
        <v>510101590921</v>
      </c>
      <c r="X1091" s="132">
        <f>VLOOKUP(W1091,Factors!$F$4:$H$6200,3,FALSE)</f>
        <v>0.109888</v>
      </c>
      <c r="Y1091" s="127" t="str">
        <f>VLOOKUP(W1091,Factors!$F$4:$H$6200,2,FALSE)</f>
        <v>Employee Cost</v>
      </c>
      <c r="Z1091" s="129">
        <f t="shared" si="82"/>
        <v>54.944000000000003</v>
      </c>
      <c r="AA1091" s="129">
        <f t="shared" si="83"/>
        <v>445.05599999999998</v>
      </c>
      <c r="AB1091" s="129">
        <f t="shared" si="84"/>
        <v>500</v>
      </c>
    </row>
    <row r="1092" spans="1:28" ht="15.75" thickBot="1" x14ac:dyDescent="0.3">
      <c r="A1092" s="141" t="s">
        <v>943</v>
      </c>
      <c r="B1092" s="4" t="s">
        <v>502</v>
      </c>
      <c r="C1092" s="4" t="s">
        <v>503</v>
      </c>
      <c r="D1092" s="4" t="s">
        <v>972</v>
      </c>
      <c r="E1092" s="4" t="s">
        <v>973</v>
      </c>
      <c r="F1092" s="4" t="s">
        <v>112</v>
      </c>
      <c r="G1092" s="4" t="s">
        <v>113</v>
      </c>
      <c r="H1092" s="4" t="s">
        <v>974</v>
      </c>
      <c r="I1092" s="8">
        <v>6394.01</v>
      </c>
      <c r="J1092" s="8">
        <v>6860.37</v>
      </c>
      <c r="K1092" s="8">
        <v>7388.67</v>
      </c>
      <c r="L1092" s="8">
        <v>7388.81</v>
      </c>
      <c r="M1092" s="8">
        <v>7388.61</v>
      </c>
      <c r="N1092" s="8">
        <v>7607.61</v>
      </c>
      <c r="O1092" s="8">
        <v>7607.65</v>
      </c>
      <c r="P1092" s="8">
        <v>7607.64</v>
      </c>
      <c r="Q1092" s="8">
        <v>7607.64</v>
      </c>
      <c r="R1092" s="8">
        <v>7607.65</v>
      </c>
      <c r="S1092" s="8">
        <v>7607.7</v>
      </c>
      <c r="T1092" s="8">
        <v>7607.68</v>
      </c>
      <c r="U1092" s="139">
        <f t="shared" si="80"/>
        <v>88674.040000000008</v>
      </c>
      <c r="W1092" s="127" t="str">
        <f t="shared" si="81"/>
        <v>510101590921</v>
      </c>
      <c r="X1092" s="132">
        <f>VLOOKUP(W1092,Factors!$F$4:$H$6200,3,FALSE)</f>
        <v>0.109888</v>
      </c>
      <c r="Y1092" s="127" t="str">
        <f>VLOOKUP(W1092,Factors!$F$4:$H$6200,2,FALSE)</f>
        <v>Employee Cost</v>
      </c>
      <c r="Z1092" s="129">
        <f t="shared" si="82"/>
        <v>9744.212907520001</v>
      </c>
      <c r="AA1092" s="129">
        <f t="shared" si="83"/>
        <v>78929.827092480002</v>
      </c>
      <c r="AB1092" s="129">
        <f t="shared" si="84"/>
        <v>88674.040000000008</v>
      </c>
    </row>
    <row r="1093" spans="1:28" ht="15.75" thickBot="1" x14ac:dyDescent="0.3">
      <c r="A1093" s="141" t="s">
        <v>943</v>
      </c>
      <c r="B1093" s="4" t="s">
        <v>502</v>
      </c>
      <c r="C1093" s="4" t="s">
        <v>503</v>
      </c>
      <c r="D1093" s="4" t="s">
        <v>972</v>
      </c>
      <c r="E1093" s="4" t="s">
        <v>973</v>
      </c>
      <c r="F1093" s="4" t="s">
        <v>128</v>
      </c>
      <c r="G1093" s="4" t="s">
        <v>129</v>
      </c>
      <c r="H1093" s="4" t="s">
        <v>974</v>
      </c>
      <c r="I1093" s="8">
        <v>2745.5</v>
      </c>
      <c r="J1093" s="8">
        <v>2055</v>
      </c>
      <c r="K1093" s="8">
        <v>9034</v>
      </c>
      <c r="L1093" s="8">
        <v>20</v>
      </c>
      <c r="M1093" s="8">
        <v>-5000</v>
      </c>
      <c r="N1093" s="7"/>
      <c r="O1093" s="7"/>
      <c r="P1093" s="8">
        <v>2435</v>
      </c>
      <c r="Q1093" s="8">
        <v>-115.05</v>
      </c>
      <c r="R1093" s="8">
        <v>349</v>
      </c>
      <c r="S1093" s="7"/>
      <c r="T1093" s="8">
        <v>-1906</v>
      </c>
      <c r="U1093" s="139">
        <f t="shared" si="80"/>
        <v>9617.4500000000007</v>
      </c>
      <c r="W1093" s="127" t="str">
        <f t="shared" si="81"/>
        <v>510101590921</v>
      </c>
      <c r="X1093" s="132">
        <f>VLOOKUP(W1093,Factors!$F$4:$H$6200,3,FALSE)</f>
        <v>0.109888</v>
      </c>
      <c r="Y1093" s="127" t="str">
        <f>VLOOKUP(W1093,Factors!$F$4:$H$6200,2,FALSE)</f>
        <v>Employee Cost</v>
      </c>
      <c r="Z1093" s="129">
        <f t="shared" si="82"/>
        <v>1056.8423456</v>
      </c>
      <c r="AA1093" s="129">
        <f t="shared" si="83"/>
        <v>8560.6076544000007</v>
      </c>
      <c r="AB1093" s="129">
        <f t="shared" si="84"/>
        <v>9617.4500000000007</v>
      </c>
    </row>
    <row r="1094" spans="1:28" ht="15.75" thickBot="1" x14ac:dyDescent="0.3">
      <c r="A1094" s="141" t="s">
        <v>943</v>
      </c>
      <c r="B1094" s="4" t="s">
        <v>502</v>
      </c>
      <c r="C1094" s="4" t="s">
        <v>503</v>
      </c>
      <c r="D1094" s="4" t="s">
        <v>972</v>
      </c>
      <c r="E1094" s="4" t="s">
        <v>973</v>
      </c>
      <c r="F1094" s="4" t="s">
        <v>70</v>
      </c>
      <c r="G1094" s="4" t="s">
        <v>71</v>
      </c>
      <c r="H1094" s="4" t="s">
        <v>974</v>
      </c>
      <c r="I1094" s="10">
        <v>4569.83</v>
      </c>
      <c r="J1094" s="10">
        <v>25345.06</v>
      </c>
      <c r="K1094" s="10">
        <v>8761.5300000000007</v>
      </c>
      <c r="L1094" s="10">
        <v>-5777.84</v>
      </c>
      <c r="M1094" s="10">
        <v>6989.12</v>
      </c>
      <c r="N1094" s="10">
        <v>349.74</v>
      </c>
      <c r="O1094" s="10">
        <v>573.20000000000005</v>
      </c>
      <c r="P1094" s="10">
        <v>54</v>
      </c>
      <c r="Q1094" s="10">
        <v>869.4</v>
      </c>
      <c r="R1094" s="10">
        <v>18.989999999999998</v>
      </c>
      <c r="S1094" s="10">
        <v>93.55</v>
      </c>
      <c r="T1094" s="11"/>
      <c r="U1094" s="139">
        <f t="shared" si="80"/>
        <v>41846.58</v>
      </c>
      <c r="W1094" s="127" t="str">
        <f t="shared" si="81"/>
        <v>510101590921</v>
      </c>
      <c r="X1094" s="132">
        <f>VLOOKUP(W1094,Factors!$F$4:$H$6200,3,FALSE)</f>
        <v>0.109888</v>
      </c>
      <c r="Y1094" s="127" t="str">
        <f>VLOOKUP(W1094,Factors!$F$4:$H$6200,2,FALSE)</f>
        <v>Employee Cost</v>
      </c>
      <c r="Z1094" s="129">
        <f t="shared" si="82"/>
        <v>4598.4369830400001</v>
      </c>
      <c r="AA1094" s="129">
        <f t="shared" si="83"/>
        <v>37248.143016959999</v>
      </c>
      <c r="AB1094" s="129">
        <f t="shared" si="84"/>
        <v>41846.58</v>
      </c>
    </row>
    <row r="1095" spans="1:28" ht="15.75" thickBot="1" x14ac:dyDescent="0.3">
      <c r="A1095" s="141" t="s">
        <v>943</v>
      </c>
      <c r="B1095" s="4" t="s">
        <v>502</v>
      </c>
      <c r="C1095" s="4" t="s">
        <v>503</v>
      </c>
      <c r="D1095" s="4" t="s">
        <v>972</v>
      </c>
      <c r="E1095" s="4" t="s">
        <v>973</v>
      </c>
      <c r="F1095" s="4" t="s">
        <v>47</v>
      </c>
      <c r="G1095" s="4" t="s">
        <v>48</v>
      </c>
      <c r="H1095" s="4" t="s">
        <v>974</v>
      </c>
      <c r="I1095" s="8">
        <v>5.5</v>
      </c>
      <c r="J1095" s="8">
        <v>127.48</v>
      </c>
      <c r="K1095" s="8">
        <v>142.76</v>
      </c>
      <c r="L1095" s="8">
        <v>1342.87</v>
      </c>
      <c r="M1095" s="8">
        <v>11.59</v>
      </c>
      <c r="N1095" s="8">
        <v>221.01</v>
      </c>
      <c r="O1095" s="7"/>
      <c r="P1095" s="7"/>
      <c r="Q1095" s="8">
        <v>144.11000000000001</v>
      </c>
      <c r="R1095" s="8">
        <v>315.63</v>
      </c>
      <c r="S1095" s="7"/>
      <c r="T1095" s="8">
        <v>641.28</v>
      </c>
      <c r="U1095" s="139">
        <f t="shared" ref="U1095:U1158" si="85">SUM(I1095:T1095)</f>
        <v>2952.2299999999996</v>
      </c>
      <c r="W1095" s="127" t="str">
        <f t="shared" ref="W1095:W1158" si="86">CONCATENATE(B1095,RIGHT(D1095,4),A1095)</f>
        <v>510101590921</v>
      </c>
      <c r="X1095" s="132">
        <f>VLOOKUP(W1095,Factors!$F$4:$H$6200,3,FALSE)</f>
        <v>0.109888</v>
      </c>
      <c r="Y1095" s="127" t="str">
        <f>VLOOKUP(W1095,Factors!$F$4:$H$6200,2,FALSE)</f>
        <v>Employee Cost</v>
      </c>
      <c r="Z1095" s="129">
        <f t="shared" ref="Z1095:Z1158" si="87">U1095*X1095</f>
        <v>324.41465023999996</v>
      </c>
      <c r="AA1095" s="129">
        <f t="shared" ref="AA1095:AA1158" si="88">U1095-Z1095</f>
        <v>2627.8153497599997</v>
      </c>
      <c r="AB1095" s="129">
        <f t="shared" ref="AB1095:AB1158" si="89">Z1095+AA1095</f>
        <v>2952.2299999999996</v>
      </c>
    </row>
    <row r="1096" spans="1:28" ht="15.75" thickBot="1" x14ac:dyDescent="0.3">
      <c r="A1096" s="141" t="s">
        <v>943</v>
      </c>
      <c r="B1096" s="4" t="s">
        <v>502</v>
      </c>
      <c r="C1096" s="4" t="s">
        <v>503</v>
      </c>
      <c r="D1096" s="4" t="s">
        <v>972</v>
      </c>
      <c r="E1096" s="4" t="s">
        <v>973</v>
      </c>
      <c r="F1096" s="4" t="s">
        <v>130</v>
      </c>
      <c r="G1096" s="4" t="s">
        <v>131</v>
      </c>
      <c r="H1096" s="4" t="s">
        <v>974</v>
      </c>
      <c r="I1096" s="11"/>
      <c r="J1096" s="11"/>
      <c r="K1096" s="11"/>
      <c r="L1096" s="10">
        <v>2.71</v>
      </c>
      <c r="M1096" s="11"/>
      <c r="N1096" s="11"/>
      <c r="O1096" s="11"/>
      <c r="P1096" s="11"/>
      <c r="Q1096" s="11"/>
      <c r="R1096" s="11"/>
      <c r="S1096" s="11"/>
      <c r="T1096" s="11"/>
      <c r="U1096" s="139">
        <f t="shared" si="85"/>
        <v>2.71</v>
      </c>
      <c r="W1096" s="127" t="str">
        <f t="shared" si="86"/>
        <v>510101590921</v>
      </c>
      <c r="X1096" s="132">
        <f>VLOOKUP(W1096,Factors!$F$4:$H$6200,3,FALSE)</f>
        <v>0.109888</v>
      </c>
      <c r="Y1096" s="127" t="str">
        <f>VLOOKUP(W1096,Factors!$F$4:$H$6200,2,FALSE)</f>
        <v>Employee Cost</v>
      </c>
      <c r="Z1096" s="129">
        <f t="shared" si="87"/>
        <v>0.29779647999999997</v>
      </c>
      <c r="AA1096" s="129">
        <f t="shared" si="88"/>
        <v>2.4122035199999998</v>
      </c>
      <c r="AB1096" s="129">
        <f t="shared" si="89"/>
        <v>2.71</v>
      </c>
    </row>
    <row r="1097" spans="1:28" ht="15.75" thickBot="1" x14ac:dyDescent="0.3">
      <c r="A1097" s="141" t="s">
        <v>943</v>
      </c>
      <c r="B1097" s="4" t="s">
        <v>502</v>
      </c>
      <c r="C1097" s="4" t="s">
        <v>503</v>
      </c>
      <c r="D1097" s="4" t="s">
        <v>972</v>
      </c>
      <c r="E1097" s="4" t="s">
        <v>973</v>
      </c>
      <c r="F1097" s="4" t="s">
        <v>132</v>
      </c>
      <c r="G1097" s="4" t="s">
        <v>133</v>
      </c>
      <c r="H1097" s="4" t="s">
        <v>974</v>
      </c>
      <c r="I1097" s="7"/>
      <c r="J1097" s="8">
        <v>98.3</v>
      </c>
      <c r="K1097" s="8">
        <v>29.81</v>
      </c>
      <c r="L1097" s="8">
        <v>444.93</v>
      </c>
      <c r="M1097" s="8">
        <v>27.03</v>
      </c>
      <c r="N1097" s="7"/>
      <c r="O1097" s="7"/>
      <c r="P1097" s="7"/>
      <c r="Q1097" s="7"/>
      <c r="R1097" s="7"/>
      <c r="S1097" s="7"/>
      <c r="T1097" s="7"/>
      <c r="U1097" s="139">
        <f t="shared" si="85"/>
        <v>600.06999999999994</v>
      </c>
      <c r="W1097" s="127" t="str">
        <f t="shared" si="86"/>
        <v>510101590921</v>
      </c>
      <c r="X1097" s="132">
        <f>VLOOKUP(W1097,Factors!$F$4:$H$6200,3,FALSE)</f>
        <v>0.109888</v>
      </c>
      <c r="Y1097" s="127" t="str">
        <f>VLOOKUP(W1097,Factors!$F$4:$H$6200,2,FALSE)</f>
        <v>Employee Cost</v>
      </c>
      <c r="Z1097" s="129">
        <f t="shared" si="87"/>
        <v>65.940492159999991</v>
      </c>
      <c r="AA1097" s="129">
        <f t="shared" si="88"/>
        <v>534.12950783999997</v>
      </c>
      <c r="AB1097" s="129">
        <f t="shared" si="89"/>
        <v>600.06999999999994</v>
      </c>
    </row>
    <row r="1098" spans="1:28" ht="15.75" thickBot="1" x14ac:dyDescent="0.3">
      <c r="A1098" s="141" t="s">
        <v>943</v>
      </c>
      <c r="B1098" s="4" t="s">
        <v>502</v>
      </c>
      <c r="C1098" s="4" t="s">
        <v>503</v>
      </c>
      <c r="D1098" s="4" t="s">
        <v>972</v>
      </c>
      <c r="E1098" s="4" t="s">
        <v>973</v>
      </c>
      <c r="F1098" s="4" t="s">
        <v>80</v>
      </c>
      <c r="G1098" s="4" t="s">
        <v>81</v>
      </c>
      <c r="H1098" s="4" t="s">
        <v>974</v>
      </c>
      <c r="I1098" s="11"/>
      <c r="J1098" s="11"/>
      <c r="K1098" s="10">
        <v>12</v>
      </c>
      <c r="L1098" s="11"/>
      <c r="M1098" s="11"/>
      <c r="N1098" s="10">
        <v>101.21</v>
      </c>
      <c r="O1098" s="11"/>
      <c r="P1098" s="11"/>
      <c r="Q1098" s="11"/>
      <c r="R1098" s="11"/>
      <c r="S1098" s="11"/>
      <c r="T1098" s="11"/>
      <c r="U1098" s="139">
        <f t="shared" si="85"/>
        <v>113.21</v>
      </c>
      <c r="W1098" s="127" t="str">
        <f t="shared" si="86"/>
        <v>510101590921</v>
      </c>
      <c r="X1098" s="132">
        <f>VLOOKUP(W1098,Factors!$F$4:$H$6200,3,FALSE)</f>
        <v>0.109888</v>
      </c>
      <c r="Y1098" s="127" t="str">
        <f>VLOOKUP(W1098,Factors!$F$4:$H$6200,2,FALSE)</f>
        <v>Employee Cost</v>
      </c>
      <c r="Z1098" s="129">
        <f t="shared" si="87"/>
        <v>12.440420479999998</v>
      </c>
      <c r="AA1098" s="129">
        <f t="shared" si="88"/>
        <v>100.76957951999999</v>
      </c>
      <c r="AB1098" s="129">
        <f t="shared" si="89"/>
        <v>113.21</v>
      </c>
    </row>
    <row r="1099" spans="1:28" ht="15.75" thickBot="1" x14ac:dyDescent="0.3">
      <c r="A1099" s="141" t="s">
        <v>943</v>
      </c>
      <c r="B1099" s="4" t="s">
        <v>502</v>
      </c>
      <c r="C1099" s="4" t="s">
        <v>503</v>
      </c>
      <c r="D1099" s="4" t="s">
        <v>972</v>
      </c>
      <c r="E1099" s="4" t="s">
        <v>973</v>
      </c>
      <c r="F1099" s="4" t="s">
        <v>94</v>
      </c>
      <c r="G1099" s="4" t="s">
        <v>95</v>
      </c>
      <c r="H1099" s="4" t="s">
        <v>974</v>
      </c>
      <c r="I1099" s="7"/>
      <c r="J1099" s="7"/>
      <c r="K1099" s="7"/>
      <c r="L1099" s="7"/>
      <c r="M1099" s="7"/>
      <c r="N1099" s="7"/>
      <c r="O1099" s="8">
        <v>907.94</v>
      </c>
      <c r="P1099" s="7"/>
      <c r="Q1099" s="7"/>
      <c r="R1099" s="7"/>
      <c r="S1099" s="7"/>
      <c r="T1099" s="7"/>
      <c r="U1099" s="139">
        <f t="shared" si="85"/>
        <v>907.94</v>
      </c>
      <c r="W1099" s="127" t="str">
        <f t="shared" si="86"/>
        <v>510101590921</v>
      </c>
      <c r="X1099" s="132">
        <f>VLOOKUP(W1099,Factors!$F$4:$H$6200,3,FALSE)</f>
        <v>0.109888</v>
      </c>
      <c r="Y1099" s="127" t="str">
        <f>VLOOKUP(W1099,Factors!$F$4:$H$6200,2,FALSE)</f>
        <v>Employee Cost</v>
      </c>
      <c r="Z1099" s="129">
        <f t="shared" si="87"/>
        <v>99.771710720000002</v>
      </c>
      <c r="AA1099" s="129">
        <f t="shared" si="88"/>
        <v>808.16828928000007</v>
      </c>
      <c r="AB1099" s="129">
        <f t="shared" si="89"/>
        <v>907.94</v>
      </c>
    </row>
    <row r="1100" spans="1:28" ht="15.75" thickBot="1" x14ac:dyDescent="0.3">
      <c r="A1100" s="141" t="s">
        <v>943</v>
      </c>
      <c r="B1100" s="4" t="s">
        <v>502</v>
      </c>
      <c r="C1100" s="4" t="s">
        <v>503</v>
      </c>
      <c r="D1100" s="4" t="s">
        <v>972</v>
      </c>
      <c r="E1100" s="4" t="s">
        <v>973</v>
      </c>
      <c r="F1100" s="4" t="s">
        <v>134</v>
      </c>
      <c r="G1100" s="4" t="s">
        <v>135</v>
      </c>
      <c r="H1100" s="4" t="s">
        <v>974</v>
      </c>
      <c r="I1100" s="10">
        <v>260</v>
      </c>
      <c r="J1100" s="10">
        <v>678</v>
      </c>
      <c r="K1100" s="10">
        <v>1514</v>
      </c>
      <c r="L1100" s="10">
        <v>1110</v>
      </c>
      <c r="M1100" s="10">
        <v>2824</v>
      </c>
      <c r="N1100" s="10">
        <v>265</v>
      </c>
      <c r="O1100" s="11"/>
      <c r="P1100" s="11"/>
      <c r="Q1100" s="10">
        <v>220</v>
      </c>
      <c r="R1100" s="10">
        <v>265</v>
      </c>
      <c r="S1100" s="11"/>
      <c r="T1100" s="11"/>
      <c r="U1100" s="139">
        <f t="shared" si="85"/>
        <v>7136</v>
      </c>
      <c r="W1100" s="127" t="str">
        <f t="shared" si="86"/>
        <v>510101590921</v>
      </c>
      <c r="X1100" s="132">
        <f>VLOOKUP(W1100,Factors!$F$4:$H$6200,3,FALSE)</f>
        <v>0.109888</v>
      </c>
      <c r="Y1100" s="127" t="str">
        <f>VLOOKUP(W1100,Factors!$F$4:$H$6200,2,FALSE)</f>
        <v>Employee Cost</v>
      </c>
      <c r="Z1100" s="129">
        <f t="shared" si="87"/>
        <v>784.16076799999996</v>
      </c>
      <c r="AA1100" s="129">
        <f t="shared" si="88"/>
        <v>6351.8392320000003</v>
      </c>
      <c r="AB1100" s="129">
        <f t="shared" si="89"/>
        <v>7136</v>
      </c>
    </row>
    <row r="1101" spans="1:28" ht="15.75" thickBot="1" x14ac:dyDescent="0.3">
      <c r="A1101" s="141" t="s">
        <v>943</v>
      </c>
      <c r="B1101" s="4" t="s">
        <v>502</v>
      </c>
      <c r="C1101" s="4" t="s">
        <v>503</v>
      </c>
      <c r="D1101" s="4" t="s">
        <v>972</v>
      </c>
      <c r="E1101" s="4" t="s">
        <v>973</v>
      </c>
      <c r="F1101" s="4" t="s">
        <v>310</v>
      </c>
      <c r="G1101" s="4" t="s">
        <v>311</v>
      </c>
      <c r="H1101" s="4" t="s">
        <v>974</v>
      </c>
      <c r="I1101" s="8">
        <v>3791.52</v>
      </c>
      <c r="J1101" s="8">
        <v>-1987.2</v>
      </c>
      <c r="K1101" s="8">
        <v>2405.7600000000002</v>
      </c>
      <c r="L1101" s="7"/>
      <c r="M1101" s="7"/>
      <c r="N1101" s="7"/>
      <c r="O1101" s="7"/>
      <c r="P1101" s="7"/>
      <c r="Q1101" s="7"/>
      <c r="R1101" s="7"/>
      <c r="S1101" s="7"/>
      <c r="T1101" s="7"/>
      <c r="U1101" s="139">
        <f t="shared" si="85"/>
        <v>4210.08</v>
      </c>
      <c r="W1101" s="127" t="str">
        <f t="shared" si="86"/>
        <v>510101590921</v>
      </c>
      <c r="X1101" s="132">
        <f>VLOOKUP(W1101,Factors!$F$4:$H$6200,3,FALSE)</f>
        <v>0.109888</v>
      </c>
      <c r="Y1101" s="127" t="str">
        <f>VLOOKUP(W1101,Factors!$F$4:$H$6200,2,FALSE)</f>
        <v>Employee Cost</v>
      </c>
      <c r="Z1101" s="129">
        <f t="shared" si="87"/>
        <v>462.63727103999997</v>
      </c>
      <c r="AA1101" s="129">
        <f t="shared" si="88"/>
        <v>3747.4427289599998</v>
      </c>
      <c r="AB1101" s="129">
        <f t="shared" si="89"/>
        <v>4210.08</v>
      </c>
    </row>
    <row r="1102" spans="1:28" ht="15.75" thickBot="1" x14ac:dyDescent="0.3">
      <c r="A1102" s="141" t="s">
        <v>943</v>
      </c>
      <c r="B1102" s="4" t="s">
        <v>502</v>
      </c>
      <c r="C1102" s="4" t="s">
        <v>503</v>
      </c>
      <c r="D1102" s="4" t="s">
        <v>972</v>
      </c>
      <c r="E1102" s="4" t="s">
        <v>973</v>
      </c>
      <c r="F1102" s="4" t="s">
        <v>38</v>
      </c>
      <c r="G1102" s="4" t="s">
        <v>39</v>
      </c>
      <c r="H1102" s="4" t="s">
        <v>974</v>
      </c>
      <c r="I1102" s="10">
        <v>2880</v>
      </c>
      <c r="J1102" s="10">
        <v>7855</v>
      </c>
      <c r="K1102" s="10">
        <v>11827.05</v>
      </c>
      <c r="L1102" s="11"/>
      <c r="M1102" s="10">
        <v>24987.919999999998</v>
      </c>
      <c r="N1102" s="10">
        <v>30</v>
      </c>
      <c r="O1102" s="10">
        <v>16600</v>
      </c>
      <c r="P1102" s="10">
        <v>33751.46</v>
      </c>
      <c r="Q1102" s="11"/>
      <c r="R1102" s="10">
        <v>1235</v>
      </c>
      <c r="S1102" s="10">
        <v>20675</v>
      </c>
      <c r="T1102" s="10">
        <v>-768.42</v>
      </c>
      <c r="U1102" s="139">
        <f t="shared" si="85"/>
        <v>119073.01</v>
      </c>
      <c r="W1102" s="127" t="str">
        <f t="shared" si="86"/>
        <v>510101590921</v>
      </c>
      <c r="X1102" s="132">
        <f>VLOOKUP(W1102,Factors!$F$4:$H$6200,3,FALSE)</f>
        <v>0.109888</v>
      </c>
      <c r="Y1102" s="127" t="str">
        <f>VLOOKUP(W1102,Factors!$F$4:$H$6200,2,FALSE)</f>
        <v>Employee Cost</v>
      </c>
      <c r="Z1102" s="129">
        <f t="shared" si="87"/>
        <v>13084.694922879999</v>
      </c>
      <c r="AA1102" s="129">
        <f t="shared" si="88"/>
        <v>105988.31507712</v>
      </c>
      <c r="AB1102" s="129">
        <f t="shared" si="89"/>
        <v>119073.01</v>
      </c>
    </row>
    <row r="1103" spans="1:28" ht="15.75" thickBot="1" x14ac:dyDescent="0.3">
      <c r="A1103" s="141" t="s">
        <v>943</v>
      </c>
      <c r="B1103" s="4" t="s">
        <v>502</v>
      </c>
      <c r="C1103" s="4" t="s">
        <v>503</v>
      </c>
      <c r="D1103" s="4" t="s">
        <v>972</v>
      </c>
      <c r="E1103" s="4" t="s">
        <v>973</v>
      </c>
      <c r="F1103" s="4" t="s">
        <v>98</v>
      </c>
      <c r="G1103" s="4" t="s">
        <v>99</v>
      </c>
      <c r="H1103" s="4" t="s">
        <v>974</v>
      </c>
      <c r="I1103" s="7"/>
      <c r="J1103" s="7"/>
      <c r="K1103" s="7"/>
      <c r="L1103" s="7"/>
      <c r="M1103" s="8">
        <v>143.58000000000001</v>
      </c>
      <c r="N1103" s="7"/>
      <c r="O1103" s="7"/>
      <c r="P1103" s="7"/>
      <c r="Q1103" s="7"/>
      <c r="R1103" s="8">
        <v>5071.91</v>
      </c>
      <c r="S1103" s="8">
        <v>735.53</v>
      </c>
      <c r="T1103" s="8">
        <v>-2992.01</v>
      </c>
      <c r="U1103" s="139">
        <f t="shared" si="85"/>
        <v>2959.0099999999993</v>
      </c>
      <c r="W1103" s="127" t="str">
        <f t="shared" si="86"/>
        <v>510101590921</v>
      </c>
      <c r="X1103" s="132">
        <f>VLOOKUP(W1103,Factors!$F$4:$H$6200,3,FALSE)</f>
        <v>0.109888</v>
      </c>
      <c r="Y1103" s="127" t="str">
        <f>VLOOKUP(W1103,Factors!$F$4:$H$6200,2,FALSE)</f>
        <v>Employee Cost</v>
      </c>
      <c r="Z1103" s="129">
        <f t="shared" si="87"/>
        <v>325.15969087999991</v>
      </c>
      <c r="AA1103" s="129">
        <f t="shared" si="88"/>
        <v>2633.8503091199996</v>
      </c>
      <c r="AB1103" s="129">
        <f t="shared" si="89"/>
        <v>2959.0099999999993</v>
      </c>
    </row>
    <row r="1104" spans="1:28" ht="15.75" thickBot="1" x14ac:dyDescent="0.3">
      <c r="A1104" s="141" t="s">
        <v>943</v>
      </c>
      <c r="B1104" s="4" t="s">
        <v>502</v>
      </c>
      <c r="C1104" s="4" t="s">
        <v>503</v>
      </c>
      <c r="D1104" s="4" t="s">
        <v>972</v>
      </c>
      <c r="E1104" s="4" t="s">
        <v>973</v>
      </c>
      <c r="F1104" s="4" t="s">
        <v>146</v>
      </c>
      <c r="G1104" s="4" t="s">
        <v>147</v>
      </c>
      <c r="H1104" s="4" t="s">
        <v>974</v>
      </c>
      <c r="I1104" s="11"/>
      <c r="J1104" s="11"/>
      <c r="K1104" s="11"/>
      <c r="L1104" s="10">
        <v>84.21</v>
      </c>
      <c r="M1104" s="11"/>
      <c r="N1104" s="11"/>
      <c r="O1104" s="11"/>
      <c r="P1104" s="11"/>
      <c r="Q1104" s="11"/>
      <c r="R1104" s="10">
        <v>37.630000000000003</v>
      </c>
      <c r="S1104" s="11"/>
      <c r="T1104" s="10">
        <v>23.28</v>
      </c>
      <c r="U1104" s="139">
        <f t="shared" si="85"/>
        <v>145.12</v>
      </c>
      <c r="W1104" s="127" t="str">
        <f t="shared" si="86"/>
        <v>510101590921</v>
      </c>
      <c r="X1104" s="132">
        <f>VLOOKUP(W1104,Factors!$F$4:$H$6200,3,FALSE)</f>
        <v>0.109888</v>
      </c>
      <c r="Y1104" s="127" t="str">
        <f>VLOOKUP(W1104,Factors!$F$4:$H$6200,2,FALSE)</f>
        <v>Employee Cost</v>
      </c>
      <c r="Z1104" s="129">
        <f t="shared" si="87"/>
        <v>15.946946560000001</v>
      </c>
      <c r="AA1104" s="129">
        <f t="shared" si="88"/>
        <v>129.17305343999999</v>
      </c>
      <c r="AB1104" s="129">
        <f t="shared" si="89"/>
        <v>145.12</v>
      </c>
    </row>
    <row r="1105" spans="1:28" ht="15.75" thickBot="1" x14ac:dyDescent="0.3">
      <c r="A1105" s="141" t="s">
        <v>943</v>
      </c>
      <c r="B1105" s="4" t="s">
        <v>502</v>
      </c>
      <c r="C1105" s="4" t="s">
        <v>503</v>
      </c>
      <c r="D1105" s="4" t="s">
        <v>972</v>
      </c>
      <c r="E1105" s="4" t="s">
        <v>973</v>
      </c>
      <c r="F1105" s="4" t="s">
        <v>102</v>
      </c>
      <c r="G1105" s="4" t="s">
        <v>103</v>
      </c>
      <c r="H1105" s="4" t="s">
        <v>974</v>
      </c>
      <c r="I1105" s="7"/>
      <c r="J1105" s="7"/>
      <c r="K1105" s="8">
        <v>219.96</v>
      </c>
      <c r="L1105" s="7"/>
      <c r="M1105" s="7"/>
      <c r="N1105" s="8">
        <v>11.99</v>
      </c>
      <c r="O1105" s="8">
        <v>22.02</v>
      </c>
      <c r="P1105" s="8">
        <v>10.78</v>
      </c>
      <c r="Q1105" s="7"/>
      <c r="R1105" s="8">
        <v>455.63</v>
      </c>
      <c r="S1105" s="7"/>
      <c r="T1105" s="7"/>
      <c r="U1105" s="139">
        <f t="shared" si="85"/>
        <v>720.38</v>
      </c>
      <c r="W1105" s="127" t="str">
        <f t="shared" si="86"/>
        <v>510101590921</v>
      </c>
      <c r="X1105" s="132">
        <f>VLOOKUP(W1105,Factors!$F$4:$H$6200,3,FALSE)</f>
        <v>0.109888</v>
      </c>
      <c r="Y1105" s="127" t="str">
        <f>VLOOKUP(W1105,Factors!$F$4:$H$6200,2,FALSE)</f>
        <v>Employee Cost</v>
      </c>
      <c r="Z1105" s="129">
        <f t="shared" si="87"/>
        <v>79.161117439999998</v>
      </c>
      <c r="AA1105" s="129">
        <f t="shared" si="88"/>
        <v>641.21888256</v>
      </c>
      <c r="AB1105" s="129">
        <f t="shared" si="89"/>
        <v>720.38</v>
      </c>
    </row>
    <row r="1106" spans="1:28" ht="15.75" thickBot="1" x14ac:dyDescent="0.3">
      <c r="A1106" s="141" t="s">
        <v>943</v>
      </c>
      <c r="B1106" s="4" t="s">
        <v>502</v>
      </c>
      <c r="C1106" s="4" t="s">
        <v>503</v>
      </c>
      <c r="D1106" s="4" t="s">
        <v>972</v>
      </c>
      <c r="E1106" s="4" t="s">
        <v>973</v>
      </c>
      <c r="F1106" s="4" t="s">
        <v>235</v>
      </c>
      <c r="G1106" s="4" t="s">
        <v>236</v>
      </c>
      <c r="H1106" s="4" t="s">
        <v>974</v>
      </c>
      <c r="I1106" s="11"/>
      <c r="J1106" s="10">
        <v>91.39</v>
      </c>
      <c r="K1106" s="10">
        <v>43.13</v>
      </c>
      <c r="L1106" s="11"/>
      <c r="M1106" s="11"/>
      <c r="N1106" s="10">
        <v>42</v>
      </c>
      <c r="O1106" s="10">
        <v>55.99</v>
      </c>
      <c r="P1106" s="11"/>
      <c r="Q1106" s="11"/>
      <c r="R1106" s="11"/>
      <c r="S1106" s="11"/>
      <c r="T1106" s="11"/>
      <c r="U1106" s="139">
        <f t="shared" si="85"/>
        <v>232.51000000000002</v>
      </c>
      <c r="W1106" s="127" t="str">
        <f t="shared" si="86"/>
        <v>510101590921</v>
      </c>
      <c r="X1106" s="132">
        <f>VLOOKUP(W1106,Factors!$F$4:$H$6200,3,FALSE)</f>
        <v>0.109888</v>
      </c>
      <c r="Y1106" s="127" t="str">
        <f>VLOOKUP(W1106,Factors!$F$4:$H$6200,2,FALSE)</f>
        <v>Employee Cost</v>
      </c>
      <c r="Z1106" s="129">
        <f t="shared" si="87"/>
        <v>25.550058880000002</v>
      </c>
      <c r="AA1106" s="129">
        <f t="shared" si="88"/>
        <v>206.95994112000002</v>
      </c>
      <c r="AB1106" s="129">
        <f t="shared" si="89"/>
        <v>232.51000000000002</v>
      </c>
    </row>
    <row r="1107" spans="1:28" ht="15.75" thickBot="1" x14ac:dyDescent="0.3">
      <c r="A1107" s="141" t="s">
        <v>943</v>
      </c>
      <c r="B1107" s="4" t="s">
        <v>502</v>
      </c>
      <c r="C1107" s="4" t="s">
        <v>503</v>
      </c>
      <c r="D1107" s="4" t="s">
        <v>972</v>
      </c>
      <c r="E1107" s="4" t="s">
        <v>973</v>
      </c>
      <c r="F1107" s="4" t="s">
        <v>116</v>
      </c>
      <c r="G1107" s="4" t="s">
        <v>117</v>
      </c>
      <c r="H1107" s="4" t="s">
        <v>974</v>
      </c>
      <c r="I1107" s="8">
        <v>46.49</v>
      </c>
      <c r="J1107" s="8">
        <v>57.23</v>
      </c>
      <c r="K1107" s="8">
        <v>89.64</v>
      </c>
      <c r="L1107" s="7"/>
      <c r="M1107" s="8">
        <v>97.29</v>
      </c>
      <c r="N1107" s="8">
        <v>19.5</v>
      </c>
      <c r="O1107" s="7"/>
      <c r="P1107" s="7"/>
      <c r="Q1107" s="7"/>
      <c r="R1107" s="7"/>
      <c r="S1107" s="7"/>
      <c r="T1107" s="7"/>
      <c r="U1107" s="139">
        <f t="shared" si="85"/>
        <v>310.15000000000003</v>
      </c>
      <c r="W1107" s="127" t="str">
        <f t="shared" si="86"/>
        <v>510101590921</v>
      </c>
      <c r="X1107" s="132">
        <f>VLOOKUP(W1107,Factors!$F$4:$H$6200,3,FALSE)</f>
        <v>0.109888</v>
      </c>
      <c r="Y1107" s="127" t="str">
        <f>VLOOKUP(W1107,Factors!$F$4:$H$6200,2,FALSE)</f>
        <v>Employee Cost</v>
      </c>
      <c r="Z1107" s="129">
        <f t="shared" si="87"/>
        <v>34.081763200000005</v>
      </c>
      <c r="AA1107" s="129">
        <f t="shared" si="88"/>
        <v>276.06823680000002</v>
      </c>
      <c r="AB1107" s="129">
        <f t="shared" si="89"/>
        <v>310.15000000000003</v>
      </c>
    </row>
    <row r="1108" spans="1:28" ht="15.75" thickBot="1" x14ac:dyDescent="0.3">
      <c r="A1108" s="141" t="s">
        <v>943</v>
      </c>
      <c r="B1108" s="4" t="s">
        <v>502</v>
      </c>
      <c r="C1108" s="4" t="s">
        <v>503</v>
      </c>
      <c r="D1108" s="4" t="s">
        <v>972</v>
      </c>
      <c r="E1108" s="4" t="s">
        <v>973</v>
      </c>
      <c r="F1108" s="4" t="s">
        <v>148</v>
      </c>
      <c r="G1108" s="4" t="s">
        <v>149</v>
      </c>
      <c r="H1108" s="4" t="s">
        <v>974</v>
      </c>
      <c r="I1108" s="11"/>
      <c r="J1108" s="11"/>
      <c r="K1108" s="11"/>
      <c r="L1108" s="11"/>
      <c r="M1108" s="11"/>
      <c r="N1108" s="11"/>
      <c r="O1108" s="10">
        <v>47.31</v>
      </c>
      <c r="P1108" s="11"/>
      <c r="Q1108" s="11"/>
      <c r="R1108" s="11"/>
      <c r="S1108" s="11"/>
      <c r="T1108" s="11"/>
      <c r="U1108" s="139">
        <f t="shared" si="85"/>
        <v>47.31</v>
      </c>
      <c r="W1108" s="127" t="str">
        <f t="shared" si="86"/>
        <v>510101590921</v>
      </c>
      <c r="X1108" s="132">
        <f>VLOOKUP(W1108,Factors!$F$4:$H$6200,3,FALSE)</f>
        <v>0.109888</v>
      </c>
      <c r="Y1108" s="127" t="str">
        <f>VLOOKUP(W1108,Factors!$F$4:$H$6200,2,FALSE)</f>
        <v>Employee Cost</v>
      </c>
      <c r="Z1108" s="129">
        <f t="shared" si="87"/>
        <v>5.1988012800000005</v>
      </c>
      <c r="AA1108" s="129">
        <f t="shared" si="88"/>
        <v>42.111198720000004</v>
      </c>
      <c r="AB1108" s="129">
        <f t="shared" si="89"/>
        <v>47.31</v>
      </c>
    </row>
    <row r="1109" spans="1:28" ht="15.75" thickBot="1" x14ac:dyDescent="0.3">
      <c r="A1109" s="141" t="s">
        <v>943</v>
      </c>
      <c r="B1109" s="4" t="s">
        <v>502</v>
      </c>
      <c r="C1109" s="4" t="s">
        <v>503</v>
      </c>
      <c r="D1109" s="4" t="s">
        <v>972</v>
      </c>
      <c r="E1109" s="4" t="s">
        <v>973</v>
      </c>
      <c r="F1109" s="4" t="s">
        <v>82</v>
      </c>
      <c r="G1109" s="4" t="s">
        <v>83</v>
      </c>
      <c r="H1109" s="4" t="s">
        <v>974</v>
      </c>
      <c r="I1109" s="7"/>
      <c r="J1109" s="7"/>
      <c r="K1109" s="8">
        <v>4</v>
      </c>
      <c r="L1109" s="8">
        <v>8</v>
      </c>
      <c r="M1109" s="7"/>
      <c r="N1109" s="8">
        <v>4</v>
      </c>
      <c r="O1109" s="7"/>
      <c r="P1109" s="8">
        <v>11.5</v>
      </c>
      <c r="Q1109" s="7"/>
      <c r="R1109" s="8">
        <v>5</v>
      </c>
      <c r="S1109" s="8">
        <v>8</v>
      </c>
      <c r="T1109" s="8">
        <v>4</v>
      </c>
      <c r="U1109" s="139">
        <f t="shared" si="85"/>
        <v>44.5</v>
      </c>
      <c r="W1109" s="127" t="str">
        <f t="shared" si="86"/>
        <v>510101590921</v>
      </c>
      <c r="X1109" s="132">
        <f>VLOOKUP(W1109,Factors!$F$4:$H$6200,3,FALSE)</f>
        <v>0.109888</v>
      </c>
      <c r="Y1109" s="127" t="str">
        <f>VLOOKUP(W1109,Factors!$F$4:$H$6200,2,FALSE)</f>
        <v>Employee Cost</v>
      </c>
      <c r="Z1109" s="129">
        <f t="shared" si="87"/>
        <v>4.8900160000000001</v>
      </c>
      <c r="AA1109" s="129">
        <f t="shared" si="88"/>
        <v>39.609983999999997</v>
      </c>
      <c r="AB1109" s="129">
        <f t="shared" si="89"/>
        <v>44.5</v>
      </c>
    </row>
    <row r="1110" spans="1:28" ht="15.75" thickBot="1" x14ac:dyDescent="0.3">
      <c r="A1110" s="141" t="s">
        <v>943</v>
      </c>
      <c r="B1110" s="4" t="s">
        <v>502</v>
      </c>
      <c r="C1110" s="4" t="s">
        <v>503</v>
      </c>
      <c r="D1110" s="4" t="s">
        <v>972</v>
      </c>
      <c r="E1110" s="4" t="s">
        <v>973</v>
      </c>
      <c r="F1110" s="4" t="s">
        <v>150</v>
      </c>
      <c r="G1110" s="4" t="s">
        <v>151</v>
      </c>
      <c r="H1110" s="4" t="s">
        <v>974</v>
      </c>
      <c r="I1110" s="10">
        <v>8333.33</v>
      </c>
      <c r="J1110" s="10">
        <v>8333.33</v>
      </c>
      <c r="K1110" s="10">
        <v>8333.9500000000007</v>
      </c>
      <c r="L1110" s="10">
        <v>8333.33</v>
      </c>
      <c r="M1110" s="10">
        <v>8333.33</v>
      </c>
      <c r="N1110" s="10">
        <v>8333.33</v>
      </c>
      <c r="O1110" s="10">
        <v>8333.33</v>
      </c>
      <c r="P1110" s="10">
        <v>8333.33</v>
      </c>
      <c r="Q1110" s="10">
        <v>8333.33</v>
      </c>
      <c r="R1110" s="10">
        <v>8333.33</v>
      </c>
      <c r="S1110" s="10">
        <v>8333.33</v>
      </c>
      <c r="T1110" s="10">
        <v>8333.33</v>
      </c>
      <c r="U1110" s="139">
        <f t="shared" si="85"/>
        <v>100000.58000000002</v>
      </c>
      <c r="W1110" s="127" t="str">
        <f t="shared" si="86"/>
        <v>510101590921</v>
      </c>
      <c r="X1110" s="132">
        <f>VLOOKUP(W1110,Factors!$F$4:$H$6200,3,FALSE)</f>
        <v>0.109888</v>
      </c>
      <c r="Y1110" s="127" t="str">
        <f>VLOOKUP(W1110,Factors!$F$4:$H$6200,2,FALSE)</f>
        <v>Employee Cost</v>
      </c>
      <c r="Z1110" s="129">
        <f t="shared" si="87"/>
        <v>10988.863735040002</v>
      </c>
      <c r="AA1110" s="129">
        <f t="shared" si="88"/>
        <v>89011.716264960007</v>
      </c>
      <c r="AB1110" s="129">
        <f t="shared" si="89"/>
        <v>100000.58000000002</v>
      </c>
    </row>
    <row r="1111" spans="1:28" ht="15.75" thickBot="1" x14ac:dyDescent="0.3">
      <c r="A1111" s="141" t="s">
        <v>943</v>
      </c>
      <c r="B1111" s="4" t="s">
        <v>502</v>
      </c>
      <c r="C1111" s="4" t="s">
        <v>503</v>
      </c>
      <c r="D1111" s="4" t="s">
        <v>972</v>
      </c>
      <c r="E1111" s="4" t="s">
        <v>973</v>
      </c>
      <c r="F1111" s="4" t="s">
        <v>152</v>
      </c>
      <c r="G1111" s="4" t="s">
        <v>153</v>
      </c>
      <c r="H1111" s="4" t="s">
        <v>974</v>
      </c>
      <c r="I1111" s="8">
        <v>15526.05</v>
      </c>
      <c r="J1111" s="8">
        <v>3105</v>
      </c>
      <c r="K1111" s="8">
        <v>457</v>
      </c>
      <c r="L1111" s="8">
        <v>721</v>
      </c>
      <c r="M1111" s="8">
        <v>3264</v>
      </c>
      <c r="N1111" s="8">
        <v>462</v>
      </c>
      <c r="O1111" s="7"/>
      <c r="P1111" s="8">
        <v>2173</v>
      </c>
      <c r="Q1111" s="8">
        <v>3866</v>
      </c>
      <c r="R1111" s="8">
        <v>8079</v>
      </c>
      <c r="S1111" s="7"/>
      <c r="T1111" s="8">
        <v>7436.42</v>
      </c>
      <c r="U1111" s="139">
        <f t="shared" si="85"/>
        <v>45089.47</v>
      </c>
      <c r="W1111" s="127" t="str">
        <f t="shared" si="86"/>
        <v>510101590921</v>
      </c>
      <c r="X1111" s="132">
        <f>VLOOKUP(W1111,Factors!$F$4:$H$6200,3,FALSE)</f>
        <v>0.109888</v>
      </c>
      <c r="Y1111" s="127" t="str">
        <f>VLOOKUP(W1111,Factors!$F$4:$H$6200,2,FALSE)</f>
        <v>Employee Cost</v>
      </c>
      <c r="Z1111" s="129">
        <f t="shared" si="87"/>
        <v>4954.7916793599998</v>
      </c>
      <c r="AA1111" s="129">
        <f t="shared" si="88"/>
        <v>40134.67832064</v>
      </c>
      <c r="AB1111" s="129">
        <f t="shared" si="89"/>
        <v>45089.47</v>
      </c>
    </row>
    <row r="1112" spans="1:28" ht="15.75" thickBot="1" x14ac:dyDescent="0.3">
      <c r="A1112" s="141" t="s">
        <v>943</v>
      </c>
      <c r="B1112" s="4" t="s">
        <v>502</v>
      </c>
      <c r="C1112" s="4" t="s">
        <v>503</v>
      </c>
      <c r="D1112" s="4" t="s">
        <v>972</v>
      </c>
      <c r="E1112" s="4" t="s">
        <v>973</v>
      </c>
      <c r="F1112" s="4" t="s">
        <v>84</v>
      </c>
      <c r="G1112" s="4" t="s">
        <v>85</v>
      </c>
      <c r="H1112" s="4" t="s">
        <v>974</v>
      </c>
      <c r="I1112" s="10">
        <v>1145.08</v>
      </c>
      <c r="J1112" s="10">
        <v>272.61</v>
      </c>
      <c r="K1112" s="10">
        <v>606.19000000000005</v>
      </c>
      <c r="L1112" s="10">
        <v>253.22</v>
      </c>
      <c r="M1112" s="10">
        <v>832.02</v>
      </c>
      <c r="N1112" s="10">
        <v>259.3</v>
      </c>
      <c r="O1112" s="11"/>
      <c r="P1112" s="10">
        <v>210.45</v>
      </c>
      <c r="Q1112" s="11"/>
      <c r="R1112" s="10">
        <v>11.28</v>
      </c>
      <c r="S1112" s="11"/>
      <c r="T1112" s="10">
        <v>50.77</v>
      </c>
      <c r="U1112" s="139">
        <f t="shared" si="85"/>
        <v>3640.92</v>
      </c>
      <c r="W1112" s="127" t="str">
        <f t="shared" si="86"/>
        <v>510101590921</v>
      </c>
      <c r="X1112" s="132">
        <f>VLOOKUP(W1112,Factors!$F$4:$H$6200,3,FALSE)</f>
        <v>0.109888</v>
      </c>
      <c r="Y1112" s="127" t="str">
        <f>VLOOKUP(W1112,Factors!$F$4:$H$6200,2,FALSE)</f>
        <v>Employee Cost</v>
      </c>
      <c r="Z1112" s="129">
        <f t="shared" si="87"/>
        <v>400.09341696000001</v>
      </c>
      <c r="AA1112" s="129">
        <f t="shared" si="88"/>
        <v>3240.8265830400001</v>
      </c>
      <c r="AB1112" s="129">
        <f t="shared" si="89"/>
        <v>3640.92</v>
      </c>
    </row>
    <row r="1113" spans="1:28" ht="15.75" thickBot="1" x14ac:dyDescent="0.3">
      <c r="A1113" s="141" t="s">
        <v>943</v>
      </c>
      <c r="B1113" s="4" t="s">
        <v>502</v>
      </c>
      <c r="C1113" s="4" t="s">
        <v>503</v>
      </c>
      <c r="D1113" s="4" t="s">
        <v>972</v>
      </c>
      <c r="E1113" s="4" t="s">
        <v>973</v>
      </c>
      <c r="F1113" s="4" t="s">
        <v>162</v>
      </c>
      <c r="G1113" s="4" t="s">
        <v>163</v>
      </c>
      <c r="H1113" s="4" t="s">
        <v>974</v>
      </c>
      <c r="I1113" s="8">
        <v>601.20000000000005</v>
      </c>
      <c r="J1113" s="7"/>
      <c r="K1113" s="8">
        <v>110.19</v>
      </c>
      <c r="L1113" s="8">
        <v>8</v>
      </c>
      <c r="M1113" s="8">
        <v>213.48</v>
      </c>
      <c r="N1113" s="7"/>
      <c r="O1113" s="7"/>
      <c r="P1113" s="7"/>
      <c r="Q1113" s="7"/>
      <c r="R1113" s="8">
        <v>145</v>
      </c>
      <c r="S1113" s="7"/>
      <c r="T1113" s="7"/>
      <c r="U1113" s="139">
        <f t="shared" si="85"/>
        <v>1077.8700000000001</v>
      </c>
      <c r="W1113" s="127" t="str">
        <f t="shared" si="86"/>
        <v>510101590921</v>
      </c>
      <c r="X1113" s="132">
        <f>VLOOKUP(W1113,Factors!$F$4:$H$6200,3,FALSE)</f>
        <v>0.109888</v>
      </c>
      <c r="Y1113" s="127" t="str">
        <f>VLOOKUP(W1113,Factors!$F$4:$H$6200,2,FALSE)</f>
        <v>Employee Cost</v>
      </c>
      <c r="Z1113" s="129">
        <f t="shared" si="87"/>
        <v>118.44497856000001</v>
      </c>
      <c r="AA1113" s="129">
        <f t="shared" si="88"/>
        <v>959.42502144000014</v>
      </c>
      <c r="AB1113" s="129">
        <f t="shared" si="89"/>
        <v>1077.8700000000001</v>
      </c>
    </row>
    <row r="1114" spans="1:28" ht="15.75" thickBot="1" x14ac:dyDescent="0.3">
      <c r="A1114" s="141" t="s">
        <v>943</v>
      </c>
      <c r="B1114" s="4" t="s">
        <v>502</v>
      </c>
      <c r="C1114" s="4" t="s">
        <v>503</v>
      </c>
      <c r="D1114" s="4" t="s">
        <v>972</v>
      </c>
      <c r="E1114" s="4" t="s">
        <v>973</v>
      </c>
      <c r="F1114" s="4" t="s">
        <v>164</v>
      </c>
      <c r="G1114" s="4" t="s">
        <v>165</v>
      </c>
      <c r="H1114" s="4" t="s">
        <v>974</v>
      </c>
      <c r="I1114" s="10">
        <v>511.11</v>
      </c>
      <c r="J1114" s="10">
        <v>2125.64</v>
      </c>
      <c r="K1114" s="10">
        <v>4898.66</v>
      </c>
      <c r="L1114" s="10">
        <v>1143.18</v>
      </c>
      <c r="M1114" s="10">
        <v>1011.87</v>
      </c>
      <c r="N1114" s="10">
        <v>593.55999999999995</v>
      </c>
      <c r="O1114" s="11"/>
      <c r="P1114" s="10">
        <v>-842.82</v>
      </c>
      <c r="Q1114" s="10">
        <v>-275.89999999999998</v>
      </c>
      <c r="R1114" s="11"/>
      <c r="S1114" s="11"/>
      <c r="T1114" s="11"/>
      <c r="U1114" s="139">
        <f t="shared" si="85"/>
        <v>9165.3000000000011</v>
      </c>
      <c r="W1114" s="127" t="str">
        <f t="shared" si="86"/>
        <v>510101590921</v>
      </c>
      <c r="X1114" s="132">
        <f>VLOOKUP(W1114,Factors!$F$4:$H$6200,3,FALSE)</f>
        <v>0.109888</v>
      </c>
      <c r="Y1114" s="127" t="str">
        <f>VLOOKUP(W1114,Factors!$F$4:$H$6200,2,FALSE)</f>
        <v>Employee Cost</v>
      </c>
      <c r="Z1114" s="129">
        <f t="shared" si="87"/>
        <v>1007.1564864000001</v>
      </c>
      <c r="AA1114" s="129">
        <f t="shared" si="88"/>
        <v>8158.1435136000009</v>
      </c>
      <c r="AB1114" s="129">
        <f t="shared" si="89"/>
        <v>9165.3000000000011</v>
      </c>
    </row>
    <row r="1115" spans="1:28" ht="15.75" thickBot="1" x14ac:dyDescent="0.3">
      <c r="A1115" s="141" t="s">
        <v>943</v>
      </c>
      <c r="B1115" s="4" t="s">
        <v>502</v>
      </c>
      <c r="C1115" s="4" t="s">
        <v>503</v>
      </c>
      <c r="D1115" s="4" t="s">
        <v>972</v>
      </c>
      <c r="E1115" s="4" t="s">
        <v>973</v>
      </c>
      <c r="F1115" s="4" t="s">
        <v>86</v>
      </c>
      <c r="G1115" s="4" t="s">
        <v>87</v>
      </c>
      <c r="H1115" s="4" t="s">
        <v>974</v>
      </c>
      <c r="I1115" s="7"/>
      <c r="J1115" s="8">
        <v>729.8</v>
      </c>
      <c r="K1115" s="8">
        <v>433.24</v>
      </c>
      <c r="L1115" s="7"/>
      <c r="M1115" s="7"/>
      <c r="N1115" s="7"/>
      <c r="O1115" s="7"/>
      <c r="P1115" s="7"/>
      <c r="Q1115" s="7"/>
      <c r="R1115" s="8">
        <v>15.95</v>
      </c>
      <c r="S1115" s="7"/>
      <c r="T1115" s="7"/>
      <c r="U1115" s="139">
        <f t="shared" si="85"/>
        <v>1178.99</v>
      </c>
      <c r="W1115" s="127" t="str">
        <f t="shared" si="86"/>
        <v>510101590921</v>
      </c>
      <c r="X1115" s="132">
        <f>VLOOKUP(W1115,Factors!$F$4:$H$6200,3,FALSE)</f>
        <v>0.109888</v>
      </c>
      <c r="Y1115" s="127" t="str">
        <f>VLOOKUP(W1115,Factors!$F$4:$H$6200,2,FALSE)</f>
        <v>Employee Cost</v>
      </c>
      <c r="Z1115" s="129">
        <f t="shared" si="87"/>
        <v>129.55685312</v>
      </c>
      <c r="AA1115" s="129">
        <f t="shared" si="88"/>
        <v>1049.4331468800001</v>
      </c>
      <c r="AB1115" s="129">
        <f t="shared" si="89"/>
        <v>1178.99</v>
      </c>
    </row>
    <row r="1116" spans="1:28" ht="15.75" thickBot="1" x14ac:dyDescent="0.3">
      <c r="A1116" s="141" t="s">
        <v>943</v>
      </c>
      <c r="B1116" s="4" t="s">
        <v>502</v>
      </c>
      <c r="C1116" s="4" t="s">
        <v>503</v>
      </c>
      <c r="D1116" s="4" t="s">
        <v>972</v>
      </c>
      <c r="E1116" s="4" t="s">
        <v>973</v>
      </c>
      <c r="F1116" s="4" t="s">
        <v>166</v>
      </c>
      <c r="G1116" s="4" t="s">
        <v>167</v>
      </c>
      <c r="H1116" s="4" t="s">
        <v>974</v>
      </c>
      <c r="I1116" s="10">
        <v>-817.35</v>
      </c>
      <c r="J1116" s="10">
        <v>4133.3500000000004</v>
      </c>
      <c r="K1116" s="10">
        <v>4228.8999999999996</v>
      </c>
      <c r="L1116" s="11"/>
      <c r="M1116" s="11"/>
      <c r="N1116" s="11"/>
      <c r="O1116" s="10">
        <v>48.95</v>
      </c>
      <c r="P1116" s="10">
        <v>10</v>
      </c>
      <c r="Q1116" s="11"/>
      <c r="R1116" s="11"/>
      <c r="S1116" s="11"/>
      <c r="T1116" s="10">
        <v>108</v>
      </c>
      <c r="U1116" s="139">
        <f t="shared" si="85"/>
        <v>7711.8499999999995</v>
      </c>
      <c r="W1116" s="127" t="str">
        <f t="shared" si="86"/>
        <v>510101590921</v>
      </c>
      <c r="X1116" s="132">
        <f>VLOOKUP(W1116,Factors!$F$4:$H$6200,3,FALSE)</f>
        <v>0.109888</v>
      </c>
      <c r="Y1116" s="127" t="str">
        <f>VLOOKUP(W1116,Factors!$F$4:$H$6200,2,FALSE)</f>
        <v>Employee Cost</v>
      </c>
      <c r="Z1116" s="129">
        <f t="shared" si="87"/>
        <v>847.4397727999999</v>
      </c>
      <c r="AA1116" s="129">
        <f t="shared" si="88"/>
        <v>6864.4102272</v>
      </c>
      <c r="AB1116" s="129">
        <f t="shared" si="89"/>
        <v>7711.85</v>
      </c>
    </row>
    <row r="1117" spans="1:28" ht="15.75" thickBot="1" x14ac:dyDescent="0.3">
      <c r="A1117" s="141" t="s">
        <v>943</v>
      </c>
      <c r="B1117" s="4" t="s">
        <v>502</v>
      </c>
      <c r="C1117" s="4" t="s">
        <v>503</v>
      </c>
      <c r="D1117" s="4" t="s">
        <v>972</v>
      </c>
      <c r="E1117" s="4" t="s">
        <v>973</v>
      </c>
      <c r="F1117" s="4" t="s">
        <v>308</v>
      </c>
      <c r="G1117" s="4" t="s">
        <v>309</v>
      </c>
      <c r="H1117" s="4" t="s">
        <v>974</v>
      </c>
      <c r="I1117" s="7"/>
      <c r="J1117" s="8">
        <v>3097.64</v>
      </c>
      <c r="K1117" s="7"/>
      <c r="L1117" s="7"/>
      <c r="M1117" s="7"/>
      <c r="N1117" s="7"/>
      <c r="O1117" s="7"/>
      <c r="P1117" s="7"/>
      <c r="Q1117" s="7"/>
      <c r="R1117" s="7"/>
      <c r="S1117" s="7"/>
      <c r="T1117" s="7"/>
      <c r="U1117" s="139">
        <f t="shared" si="85"/>
        <v>3097.64</v>
      </c>
      <c r="W1117" s="127" t="str">
        <f t="shared" si="86"/>
        <v>510101590921</v>
      </c>
      <c r="X1117" s="132">
        <f>VLOOKUP(W1117,Factors!$F$4:$H$6200,3,FALSE)</f>
        <v>0.109888</v>
      </c>
      <c r="Y1117" s="127" t="str">
        <f>VLOOKUP(W1117,Factors!$F$4:$H$6200,2,FALSE)</f>
        <v>Employee Cost</v>
      </c>
      <c r="Z1117" s="129">
        <f t="shared" si="87"/>
        <v>340.39346431999996</v>
      </c>
      <c r="AA1117" s="129">
        <f t="shared" si="88"/>
        <v>2757.2465356799999</v>
      </c>
      <c r="AB1117" s="129">
        <f t="shared" si="89"/>
        <v>3097.64</v>
      </c>
    </row>
    <row r="1118" spans="1:28" ht="15.75" thickBot="1" x14ac:dyDescent="0.3">
      <c r="A1118" s="141" t="s">
        <v>943</v>
      </c>
      <c r="B1118" s="4" t="s">
        <v>502</v>
      </c>
      <c r="C1118" s="4" t="s">
        <v>503</v>
      </c>
      <c r="D1118" s="4" t="s">
        <v>978</v>
      </c>
      <c r="E1118" s="4" t="s">
        <v>979</v>
      </c>
      <c r="F1118" s="4" t="s">
        <v>336</v>
      </c>
      <c r="G1118" s="4" t="s">
        <v>337</v>
      </c>
      <c r="H1118" s="4" t="s">
        <v>980</v>
      </c>
      <c r="I1118" s="11"/>
      <c r="J1118" s="11"/>
      <c r="K1118" s="11"/>
      <c r="L1118" s="11"/>
      <c r="M1118" s="11"/>
      <c r="N1118" s="11"/>
      <c r="O1118" s="11"/>
      <c r="P1118" s="11"/>
      <c r="Q1118" s="11"/>
      <c r="R1118" s="10">
        <v>49.95</v>
      </c>
      <c r="S1118" s="10">
        <v>-49.95</v>
      </c>
      <c r="T1118" s="11"/>
      <c r="U1118" s="139">
        <f t="shared" si="85"/>
        <v>0</v>
      </c>
      <c r="W1118" s="127" t="str">
        <f t="shared" si="86"/>
        <v>510101592921</v>
      </c>
      <c r="X1118" s="132">
        <f>VLOOKUP(W1118,Factors!$F$4:$H$6200,3,FALSE)</f>
        <v>0.109888</v>
      </c>
      <c r="Y1118" s="127" t="str">
        <f>VLOOKUP(W1118,Factors!$F$4:$H$6200,2,FALSE)</f>
        <v>Employee Cost</v>
      </c>
      <c r="Z1118" s="129">
        <f t="shared" si="87"/>
        <v>0</v>
      </c>
      <c r="AA1118" s="129">
        <f t="shared" si="88"/>
        <v>0</v>
      </c>
      <c r="AB1118" s="129">
        <f t="shared" si="89"/>
        <v>0</v>
      </c>
    </row>
    <row r="1119" spans="1:28" ht="15.75" thickBot="1" x14ac:dyDescent="0.3">
      <c r="A1119" s="141" t="s">
        <v>943</v>
      </c>
      <c r="B1119" s="4" t="s">
        <v>502</v>
      </c>
      <c r="C1119" s="4" t="s">
        <v>503</v>
      </c>
      <c r="D1119" s="4" t="s">
        <v>1137</v>
      </c>
      <c r="E1119" s="4" t="s">
        <v>1138</v>
      </c>
      <c r="F1119" s="4" t="s">
        <v>128</v>
      </c>
      <c r="G1119" s="4" t="s">
        <v>129</v>
      </c>
      <c r="H1119" s="4" t="s">
        <v>1139</v>
      </c>
      <c r="I1119" s="7"/>
      <c r="J1119" s="8">
        <v>59</v>
      </c>
      <c r="K1119" s="8">
        <v>2203.9499999999998</v>
      </c>
      <c r="L1119" s="7"/>
      <c r="M1119" s="7"/>
      <c r="N1119" s="7"/>
      <c r="O1119" s="7"/>
      <c r="P1119" s="7"/>
      <c r="Q1119" s="7"/>
      <c r="R1119" s="7"/>
      <c r="S1119" s="7"/>
      <c r="T1119" s="7"/>
      <c r="U1119" s="139">
        <f t="shared" si="85"/>
        <v>2262.9499999999998</v>
      </c>
      <c r="W1119" s="127" t="str">
        <f t="shared" si="86"/>
        <v>510101700921</v>
      </c>
      <c r="X1119" s="132">
        <f>VLOOKUP(W1119,Factors!$F$4:$H$6200,3,FALSE)</f>
        <v>0.109888</v>
      </c>
      <c r="Y1119" s="127" t="str">
        <f>VLOOKUP(W1119,Factors!$F$4:$H$6200,2,FALSE)</f>
        <v>Employee Cost</v>
      </c>
      <c r="Z1119" s="129">
        <f t="shared" si="87"/>
        <v>248.67104959999998</v>
      </c>
      <c r="AA1119" s="129">
        <f t="shared" si="88"/>
        <v>2014.2789503999998</v>
      </c>
      <c r="AB1119" s="129">
        <f t="shared" si="89"/>
        <v>2262.9499999999998</v>
      </c>
    </row>
    <row r="1120" spans="1:28" ht="15.75" thickBot="1" x14ac:dyDescent="0.3">
      <c r="A1120" s="141" t="s">
        <v>943</v>
      </c>
      <c r="B1120" s="4" t="s">
        <v>502</v>
      </c>
      <c r="C1120" s="4" t="s">
        <v>503</v>
      </c>
      <c r="D1120" s="4" t="s">
        <v>1137</v>
      </c>
      <c r="E1120" s="4" t="s">
        <v>1138</v>
      </c>
      <c r="F1120" s="4" t="s">
        <v>70</v>
      </c>
      <c r="G1120" s="4" t="s">
        <v>71</v>
      </c>
      <c r="H1120" s="4" t="s">
        <v>1139</v>
      </c>
      <c r="I1120" s="11"/>
      <c r="J1120" s="10">
        <v>159.19999999999999</v>
      </c>
      <c r="K1120" s="11"/>
      <c r="L1120" s="11"/>
      <c r="M1120" s="11"/>
      <c r="N1120" s="10">
        <v>469.04</v>
      </c>
      <c r="O1120" s="11"/>
      <c r="P1120" s="11"/>
      <c r="Q1120" s="11"/>
      <c r="R1120" s="10">
        <v>255</v>
      </c>
      <c r="S1120" s="11"/>
      <c r="T1120" s="11"/>
      <c r="U1120" s="139">
        <f t="shared" si="85"/>
        <v>883.24</v>
      </c>
      <c r="W1120" s="127" t="str">
        <f t="shared" si="86"/>
        <v>510101700921</v>
      </c>
      <c r="X1120" s="132">
        <f>VLOOKUP(W1120,Factors!$F$4:$H$6200,3,FALSE)</f>
        <v>0.109888</v>
      </c>
      <c r="Y1120" s="127" t="str">
        <f>VLOOKUP(W1120,Factors!$F$4:$H$6200,2,FALSE)</f>
        <v>Employee Cost</v>
      </c>
      <c r="Z1120" s="129">
        <f t="shared" si="87"/>
        <v>97.057477120000001</v>
      </c>
      <c r="AA1120" s="129">
        <f t="shared" si="88"/>
        <v>786.18252287999996</v>
      </c>
      <c r="AB1120" s="129">
        <f t="shared" si="89"/>
        <v>883.24</v>
      </c>
    </row>
    <row r="1121" spans="1:62" ht="15.75" thickBot="1" x14ac:dyDescent="0.3">
      <c r="A1121" s="141" t="s">
        <v>943</v>
      </c>
      <c r="B1121" s="4" t="s">
        <v>502</v>
      </c>
      <c r="C1121" s="4" t="s">
        <v>503</v>
      </c>
      <c r="D1121" s="4" t="s">
        <v>1137</v>
      </c>
      <c r="E1121" s="4" t="s">
        <v>1138</v>
      </c>
      <c r="F1121" s="4" t="s">
        <v>38</v>
      </c>
      <c r="G1121" s="4" t="s">
        <v>39</v>
      </c>
      <c r="H1121" s="4" t="s">
        <v>1139</v>
      </c>
      <c r="I1121" s="8">
        <v>100.5</v>
      </c>
      <c r="J1121" s="8">
        <v>114.5</v>
      </c>
      <c r="K1121" s="8">
        <v>114.5</v>
      </c>
      <c r="L1121" s="8">
        <v>100.5</v>
      </c>
      <c r="M1121" s="8">
        <v>439.5</v>
      </c>
      <c r="N1121" s="7"/>
      <c r="O1121" s="8">
        <v>344.5</v>
      </c>
      <c r="P1121" s="7"/>
      <c r="Q1121" s="7"/>
      <c r="R1121" s="7"/>
      <c r="S1121" s="7"/>
      <c r="T1121" s="7"/>
      <c r="U1121" s="139">
        <f t="shared" si="85"/>
        <v>1214</v>
      </c>
      <c r="W1121" s="127" t="str">
        <f t="shared" si="86"/>
        <v>510101700921</v>
      </c>
      <c r="X1121" s="132">
        <f>VLOOKUP(W1121,Factors!$F$4:$H$6200,3,FALSE)</f>
        <v>0.109888</v>
      </c>
      <c r="Y1121" s="127" t="str">
        <f>VLOOKUP(W1121,Factors!$F$4:$H$6200,2,FALSE)</f>
        <v>Employee Cost</v>
      </c>
      <c r="Z1121" s="129">
        <f t="shared" si="87"/>
        <v>133.404032</v>
      </c>
      <c r="AA1121" s="129">
        <f t="shared" si="88"/>
        <v>1080.5959680000001</v>
      </c>
      <c r="AB1121" s="129">
        <f t="shared" si="89"/>
        <v>1214</v>
      </c>
    </row>
    <row r="1122" spans="1:62" ht="15.75" thickBot="1" x14ac:dyDescent="0.3">
      <c r="A1122" s="141" t="s">
        <v>943</v>
      </c>
      <c r="B1122" s="4" t="s">
        <v>502</v>
      </c>
      <c r="C1122" s="4" t="s">
        <v>503</v>
      </c>
      <c r="D1122" s="4" t="s">
        <v>1137</v>
      </c>
      <c r="E1122" s="4" t="s">
        <v>1138</v>
      </c>
      <c r="F1122" s="4" t="s">
        <v>98</v>
      </c>
      <c r="G1122" s="4" t="s">
        <v>99</v>
      </c>
      <c r="H1122" s="4" t="s">
        <v>1139</v>
      </c>
      <c r="I1122" s="11"/>
      <c r="J1122" s="11"/>
      <c r="K1122" s="11"/>
      <c r="L1122" s="11"/>
      <c r="M1122" s="11"/>
      <c r="N1122" s="11"/>
      <c r="O1122" s="11"/>
      <c r="P1122" s="11"/>
      <c r="Q1122" s="11"/>
      <c r="R1122" s="10">
        <v>475</v>
      </c>
      <c r="S1122" s="10">
        <v>175</v>
      </c>
      <c r="T1122" s="10">
        <v>-355.57</v>
      </c>
      <c r="U1122" s="139">
        <f t="shared" si="85"/>
        <v>294.43</v>
      </c>
      <c r="W1122" s="127" t="str">
        <f t="shared" si="86"/>
        <v>510101700921</v>
      </c>
      <c r="X1122" s="132">
        <f>VLOOKUP(W1122,Factors!$F$4:$H$6200,3,FALSE)</f>
        <v>0.109888</v>
      </c>
      <c r="Y1122" s="127" t="str">
        <f>VLOOKUP(W1122,Factors!$F$4:$H$6200,2,FALSE)</f>
        <v>Employee Cost</v>
      </c>
      <c r="Z1122" s="129">
        <f t="shared" si="87"/>
        <v>32.354323839999999</v>
      </c>
      <c r="AA1122" s="129">
        <f t="shared" si="88"/>
        <v>262.07567616</v>
      </c>
      <c r="AB1122" s="129">
        <f t="shared" si="89"/>
        <v>294.43</v>
      </c>
    </row>
    <row r="1123" spans="1:62" ht="15.75" thickBot="1" x14ac:dyDescent="0.3">
      <c r="A1123" s="141" t="s">
        <v>943</v>
      </c>
      <c r="B1123" s="4" t="s">
        <v>502</v>
      </c>
      <c r="C1123" s="4" t="s">
        <v>503</v>
      </c>
      <c r="D1123" s="4" t="s">
        <v>1137</v>
      </c>
      <c r="E1123" s="4" t="s">
        <v>1138</v>
      </c>
      <c r="F1123" s="4" t="s">
        <v>152</v>
      </c>
      <c r="G1123" s="4" t="s">
        <v>153</v>
      </c>
      <c r="H1123" s="4" t="s">
        <v>1139</v>
      </c>
      <c r="I1123" s="8">
        <v>690</v>
      </c>
      <c r="J1123" s="8">
        <v>1566.2</v>
      </c>
      <c r="K1123" s="8">
        <v>2077</v>
      </c>
      <c r="L1123" s="8">
        <v>475</v>
      </c>
      <c r="M1123" s="8">
        <v>1029</v>
      </c>
      <c r="N1123" s="8">
        <v>3000</v>
      </c>
      <c r="O1123" s="8">
        <v>620</v>
      </c>
      <c r="P1123" s="8">
        <v>233</v>
      </c>
      <c r="Q1123" s="8">
        <v>396</v>
      </c>
      <c r="R1123" s="8">
        <v>2049</v>
      </c>
      <c r="S1123" s="8">
        <v>226.25</v>
      </c>
      <c r="T1123" s="8">
        <v>2111</v>
      </c>
      <c r="U1123" s="139">
        <f t="shared" si="85"/>
        <v>14472.45</v>
      </c>
      <c r="W1123" s="127" t="str">
        <f t="shared" si="86"/>
        <v>510101700921</v>
      </c>
      <c r="X1123" s="132">
        <f>VLOOKUP(W1123,Factors!$F$4:$H$6200,3,FALSE)</f>
        <v>0.109888</v>
      </c>
      <c r="Y1123" s="127" t="str">
        <f>VLOOKUP(W1123,Factors!$F$4:$H$6200,2,FALSE)</f>
        <v>Employee Cost</v>
      </c>
      <c r="Z1123" s="129">
        <f t="shared" si="87"/>
        <v>1590.3485856</v>
      </c>
      <c r="AA1123" s="129">
        <f t="shared" si="88"/>
        <v>12882.1014144</v>
      </c>
      <c r="AB1123" s="129">
        <f t="shared" si="89"/>
        <v>14472.45</v>
      </c>
    </row>
    <row r="1124" spans="1:62" s="126" customFormat="1" ht="15.75" thickBot="1" x14ac:dyDescent="0.3">
      <c r="A1124" s="141" t="s">
        <v>943</v>
      </c>
      <c r="B1124" s="4" t="s">
        <v>502</v>
      </c>
      <c r="C1124" s="4" t="s">
        <v>503</v>
      </c>
      <c r="D1124" s="4" t="s">
        <v>1137</v>
      </c>
      <c r="E1124" s="4" t="s">
        <v>1138</v>
      </c>
      <c r="F1124" s="4" t="s">
        <v>84</v>
      </c>
      <c r="G1124" s="4" t="s">
        <v>85</v>
      </c>
      <c r="H1124" s="4" t="s">
        <v>1139</v>
      </c>
      <c r="I1124" s="11"/>
      <c r="J1124" s="11"/>
      <c r="K1124" s="11"/>
      <c r="L1124" s="11"/>
      <c r="M1124" s="10">
        <v>49.72</v>
      </c>
      <c r="N1124" s="11"/>
      <c r="O1124" s="11"/>
      <c r="P1124" s="11"/>
      <c r="Q1124" s="11"/>
      <c r="R1124" s="11"/>
      <c r="S1124" s="11"/>
      <c r="T1124" s="11"/>
      <c r="U1124" s="139">
        <f t="shared" si="85"/>
        <v>49.72</v>
      </c>
      <c r="V1124" s="38"/>
      <c r="W1124" s="127" t="str">
        <f t="shared" si="86"/>
        <v>510101700921</v>
      </c>
      <c r="X1124" s="132">
        <f>VLOOKUP(W1124,Factors!$F$4:$H$6200,3,FALSE)</f>
        <v>0.109888</v>
      </c>
      <c r="Y1124" s="127" t="str">
        <f>VLOOKUP(W1124,Factors!$F$4:$H$6200,2,FALSE)</f>
        <v>Employee Cost</v>
      </c>
      <c r="Z1124" s="129">
        <f t="shared" si="87"/>
        <v>5.4636313599999999</v>
      </c>
      <c r="AA1124" s="129">
        <f t="shared" si="88"/>
        <v>44.256368639999998</v>
      </c>
      <c r="AB1124" s="129">
        <f t="shared" si="89"/>
        <v>49.72</v>
      </c>
      <c r="AC1124" s="134"/>
      <c r="AD1124" s="134"/>
      <c r="AE1124" s="134"/>
      <c r="AF1124" s="134"/>
      <c r="AG1124" s="134"/>
      <c r="AH1124" s="134"/>
      <c r="AI1124" s="134"/>
      <c r="AJ1124" s="134"/>
      <c r="AK1124" s="134"/>
      <c r="AL1124" s="134"/>
      <c r="AM1124" s="134"/>
      <c r="AN1124" s="134"/>
      <c r="AO1124" s="134"/>
      <c r="AP1124" s="134"/>
      <c r="AQ1124" s="134"/>
      <c r="AR1124" s="134"/>
      <c r="AS1124" s="134"/>
      <c r="AT1124" s="134"/>
      <c r="AU1124" s="134"/>
      <c r="AV1124" s="134"/>
      <c r="AW1124" s="134"/>
      <c r="AX1124" s="134"/>
      <c r="AY1124" s="134"/>
      <c r="AZ1124" s="134"/>
      <c r="BA1124" s="134"/>
      <c r="BB1124" s="134"/>
      <c r="BC1124" s="134"/>
      <c r="BD1124" s="134"/>
      <c r="BE1124" s="134"/>
      <c r="BF1124" s="134"/>
      <c r="BG1124" s="134"/>
      <c r="BH1124" s="134"/>
      <c r="BI1124" s="134"/>
      <c r="BJ1124" s="134"/>
    </row>
    <row r="1125" spans="1:62" ht="15.75" thickBot="1" x14ac:dyDescent="0.3">
      <c r="A1125" s="141" t="s">
        <v>943</v>
      </c>
      <c r="B1125" s="4" t="s">
        <v>502</v>
      </c>
      <c r="C1125" s="4" t="s">
        <v>503</v>
      </c>
      <c r="D1125" s="4" t="s">
        <v>1137</v>
      </c>
      <c r="E1125" s="4" t="s">
        <v>1138</v>
      </c>
      <c r="F1125" s="4" t="s">
        <v>164</v>
      </c>
      <c r="G1125" s="4" t="s">
        <v>165</v>
      </c>
      <c r="H1125" s="4" t="s">
        <v>1139</v>
      </c>
      <c r="I1125" s="7"/>
      <c r="J1125" s="7"/>
      <c r="K1125" s="7"/>
      <c r="L1125" s="7"/>
      <c r="M1125" s="8">
        <v>35</v>
      </c>
      <c r="N1125" s="7"/>
      <c r="O1125" s="7"/>
      <c r="P1125" s="7"/>
      <c r="Q1125" s="7"/>
      <c r="R1125" s="7"/>
      <c r="S1125" s="7"/>
      <c r="T1125" s="7"/>
      <c r="U1125" s="139">
        <f t="shared" si="85"/>
        <v>35</v>
      </c>
      <c r="W1125" s="127" t="str">
        <f t="shared" si="86"/>
        <v>510101700921</v>
      </c>
      <c r="X1125" s="132">
        <f>VLOOKUP(W1125,Factors!$F$4:$H$6200,3,FALSE)</f>
        <v>0.109888</v>
      </c>
      <c r="Y1125" s="127" t="str">
        <f>VLOOKUP(W1125,Factors!$F$4:$H$6200,2,FALSE)</f>
        <v>Employee Cost</v>
      </c>
      <c r="Z1125" s="129">
        <f t="shared" si="87"/>
        <v>3.8460800000000002</v>
      </c>
      <c r="AA1125" s="129">
        <f t="shared" si="88"/>
        <v>31.153919999999999</v>
      </c>
      <c r="AB1125" s="129">
        <f t="shared" si="89"/>
        <v>35</v>
      </c>
    </row>
    <row r="1126" spans="1:62" ht="15.75" thickBot="1" x14ac:dyDescent="0.3">
      <c r="A1126" s="141" t="s">
        <v>943</v>
      </c>
      <c r="B1126" s="4" t="s">
        <v>512</v>
      </c>
      <c r="C1126" s="4" t="s">
        <v>513</v>
      </c>
      <c r="D1126" s="4" t="s">
        <v>944</v>
      </c>
      <c r="E1126" s="4" t="s">
        <v>945</v>
      </c>
      <c r="F1126" s="4" t="s">
        <v>112</v>
      </c>
      <c r="G1126" s="4" t="s">
        <v>113</v>
      </c>
      <c r="H1126" s="4" t="s">
        <v>440</v>
      </c>
      <c r="I1126" s="8">
        <v>2071.46</v>
      </c>
      <c r="J1126" s="8">
        <v>2071.4699999999998</v>
      </c>
      <c r="K1126" s="8">
        <v>2071.4499999999998</v>
      </c>
      <c r="L1126" s="8">
        <v>2071.44</v>
      </c>
      <c r="M1126" s="8">
        <v>2071.44</v>
      </c>
      <c r="N1126" s="8">
        <v>2133.6</v>
      </c>
      <c r="O1126" s="8">
        <v>2133.6</v>
      </c>
      <c r="P1126" s="8">
        <v>2133.6</v>
      </c>
      <c r="Q1126" s="8">
        <v>2133.59</v>
      </c>
      <c r="R1126" s="8">
        <v>2133.59</v>
      </c>
      <c r="S1126" s="8">
        <v>2133.6</v>
      </c>
      <c r="T1126" s="8">
        <v>2133.58</v>
      </c>
      <c r="U1126" s="139">
        <f t="shared" si="85"/>
        <v>25292.42</v>
      </c>
      <c r="W1126" s="127" t="str">
        <f t="shared" si="86"/>
        <v>510201505921</v>
      </c>
      <c r="X1126" s="132">
        <f>VLOOKUP(W1126,Factors!$F$4:$H$6200,3,FALSE)</f>
        <v>0.10960000000000003</v>
      </c>
      <c r="Y1126" s="127" t="str">
        <f>VLOOKUP(W1126,Factors!$F$4:$H$6200,2,FALSE)</f>
        <v>3-factor</v>
      </c>
      <c r="Z1126" s="129">
        <f t="shared" si="87"/>
        <v>2772.0492320000008</v>
      </c>
      <c r="AA1126" s="129">
        <f t="shared" si="88"/>
        <v>22520.370767999997</v>
      </c>
      <c r="AB1126" s="129">
        <f t="shared" si="89"/>
        <v>25292.42</v>
      </c>
    </row>
    <row r="1127" spans="1:62" ht="15.75" thickBot="1" x14ac:dyDescent="0.3">
      <c r="A1127" s="141" t="s">
        <v>943</v>
      </c>
      <c r="B1127" s="4" t="s">
        <v>512</v>
      </c>
      <c r="C1127" s="4" t="s">
        <v>513</v>
      </c>
      <c r="D1127" s="4" t="s">
        <v>944</v>
      </c>
      <c r="E1127" s="4" t="s">
        <v>945</v>
      </c>
      <c r="F1127" s="4" t="s">
        <v>128</v>
      </c>
      <c r="G1127" s="4" t="s">
        <v>129</v>
      </c>
      <c r="H1127" s="4" t="s">
        <v>440</v>
      </c>
      <c r="I1127" s="7"/>
      <c r="J1127" s="7"/>
      <c r="K1127" s="7"/>
      <c r="L1127" s="7"/>
      <c r="M1127" s="7"/>
      <c r="N1127" s="7"/>
      <c r="O1127" s="8">
        <v>390</v>
      </c>
      <c r="P1127" s="7"/>
      <c r="Q1127" s="7"/>
      <c r="R1127" s="7"/>
      <c r="S1127" s="7"/>
      <c r="T1127" s="7"/>
      <c r="U1127" s="139">
        <f t="shared" si="85"/>
        <v>390</v>
      </c>
      <c r="W1127" s="127" t="str">
        <f t="shared" si="86"/>
        <v>510201505921</v>
      </c>
      <c r="X1127" s="132">
        <f>VLOOKUP(W1127,Factors!$F$4:$H$6200,3,FALSE)</f>
        <v>0.10960000000000003</v>
      </c>
      <c r="Y1127" s="127" t="str">
        <f>VLOOKUP(W1127,Factors!$F$4:$H$6200,2,FALSE)</f>
        <v>3-factor</v>
      </c>
      <c r="Z1127" s="129">
        <f t="shared" si="87"/>
        <v>42.744000000000014</v>
      </c>
      <c r="AA1127" s="129">
        <f t="shared" si="88"/>
        <v>347.25599999999997</v>
      </c>
      <c r="AB1127" s="129">
        <f t="shared" si="89"/>
        <v>390</v>
      </c>
    </row>
    <row r="1128" spans="1:62" ht="15.75" thickBot="1" x14ac:dyDescent="0.3">
      <c r="A1128" s="141" t="s">
        <v>943</v>
      </c>
      <c r="B1128" s="4" t="s">
        <v>512</v>
      </c>
      <c r="C1128" s="4" t="s">
        <v>513</v>
      </c>
      <c r="D1128" s="4" t="s">
        <v>944</v>
      </c>
      <c r="E1128" s="4" t="s">
        <v>945</v>
      </c>
      <c r="F1128" s="4" t="s">
        <v>80</v>
      </c>
      <c r="G1128" s="4" t="s">
        <v>81</v>
      </c>
      <c r="H1128" s="4" t="s">
        <v>440</v>
      </c>
      <c r="I1128" s="11"/>
      <c r="J1128" s="11"/>
      <c r="K1128" s="10">
        <v>4</v>
      </c>
      <c r="L1128" s="11"/>
      <c r="M1128" s="11"/>
      <c r="N1128" s="11"/>
      <c r="O1128" s="11"/>
      <c r="P1128" s="11"/>
      <c r="Q1128" s="11"/>
      <c r="R1128" s="11"/>
      <c r="S1128" s="11"/>
      <c r="T1128" s="11"/>
      <c r="U1128" s="139">
        <f t="shared" si="85"/>
        <v>4</v>
      </c>
      <c r="W1128" s="127" t="str">
        <f t="shared" si="86"/>
        <v>510201505921</v>
      </c>
      <c r="X1128" s="132">
        <f>VLOOKUP(W1128,Factors!$F$4:$H$6200,3,FALSE)</f>
        <v>0.10960000000000003</v>
      </c>
      <c r="Y1128" s="127" t="str">
        <f>VLOOKUP(W1128,Factors!$F$4:$H$6200,2,FALSE)</f>
        <v>3-factor</v>
      </c>
      <c r="Z1128" s="129">
        <f t="shared" si="87"/>
        <v>0.43840000000000012</v>
      </c>
      <c r="AA1128" s="129">
        <f t="shared" si="88"/>
        <v>3.5615999999999999</v>
      </c>
      <c r="AB1128" s="129">
        <f t="shared" si="89"/>
        <v>4</v>
      </c>
    </row>
    <row r="1129" spans="1:62" ht="15.75" thickBot="1" x14ac:dyDescent="0.3">
      <c r="A1129" s="141" t="s">
        <v>943</v>
      </c>
      <c r="B1129" s="4" t="s">
        <v>512</v>
      </c>
      <c r="C1129" s="4" t="s">
        <v>513</v>
      </c>
      <c r="D1129" s="4" t="s">
        <v>944</v>
      </c>
      <c r="E1129" s="4" t="s">
        <v>945</v>
      </c>
      <c r="F1129" s="4" t="s">
        <v>134</v>
      </c>
      <c r="G1129" s="4" t="s">
        <v>135</v>
      </c>
      <c r="H1129" s="4" t="s">
        <v>440</v>
      </c>
      <c r="I1129" s="7"/>
      <c r="J1129" s="8">
        <v>730</v>
      </c>
      <c r="K1129" s="7"/>
      <c r="L1129" s="7"/>
      <c r="M1129" s="7"/>
      <c r="N1129" s="7"/>
      <c r="O1129" s="7"/>
      <c r="P1129" s="7"/>
      <c r="Q1129" s="7"/>
      <c r="R1129" s="7"/>
      <c r="S1129" s="7"/>
      <c r="T1129" s="7"/>
      <c r="U1129" s="139">
        <f t="shared" si="85"/>
        <v>730</v>
      </c>
      <c r="W1129" s="127" t="str">
        <f t="shared" si="86"/>
        <v>510201505921</v>
      </c>
      <c r="X1129" s="132">
        <f>VLOOKUP(W1129,Factors!$F$4:$H$6200,3,FALSE)</f>
        <v>0.10960000000000003</v>
      </c>
      <c r="Y1129" s="127" t="str">
        <f>VLOOKUP(W1129,Factors!$F$4:$H$6200,2,FALSE)</f>
        <v>3-factor</v>
      </c>
      <c r="Z1129" s="129">
        <f t="shared" si="87"/>
        <v>80.008000000000024</v>
      </c>
      <c r="AA1129" s="129">
        <f t="shared" si="88"/>
        <v>649.99199999999996</v>
      </c>
      <c r="AB1129" s="129">
        <f t="shared" si="89"/>
        <v>730</v>
      </c>
    </row>
    <row r="1130" spans="1:62" ht="15.75" thickBot="1" x14ac:dyDescent="0.3">
      <c r="A1130" s="141" t="s">
        <v>943</v>
      </c>
      <c r="B1130" s="4" t="s">
        <v>512</v>
      </c>
      <c r="C1130" s="4" t="s">
        <v>513</v>
      </c>
      <c r="D1130" s="4" t="s">
        <v>944</v>
      </c>
      <c r="E1130" s="4" t="s">
        <v>945</v>
      </c>
      <c r="F1130" s="4" t="s">
        <v>310</v>
      </c>
      <c r="G1130" s="4" t="s">
        <v>311</v>
      </c>
      <c r="H1130" s="4" t="s">
        <v>440</v>
      </c>
      <c r="I1130" s="11"/>
      <c r="J1130" s="11"/>
      <c r="K1130" s="11"/>
      <c r="L1130" s="10">
        <v>4772.8</v>
      </c>
      <c r="M1130" s="10">
        <v>5352</v>
      </c>
      <c r="N1130" s="10">
        <v>10757</v>
      </c>
      <c r="O1130" s="10">
        <v>8920</v>
      </c>
      <c r="P1130" s="10">
        <v>-84</v>
      </c>
      <c r="Q1130" s="10">
        <v>8863.2000000000007</v>
      </c>
      <c r="R1130" s="11"/>
      <c r="S1130" s="11"/>
      <c r="T1130" s="11"/>
      <c r="U1130" s="139">
        <f t="shared" si="85"/>
        <v>38581</v>
      </c>
      <c r="W1130" s="127" t="str">
        <f t="shared" si="86"/>
        <v>510201505921</v>
      </c>
      <c r="X1130" s="132">
        <f>VLOOKUP(W1130,Factors!$F$4:$H$6200,3,FALSE)</f>
        <v>0.10960000000000003</v>
      </c>
      <c r="Y1130" s="127" t="str">
        <f>VLOOKUP(W1130,Factors!$F$4:$H$6200,2,FALSE)</f>
        <v>3-factor</v>
      </c>
      <c r="Z1130" s="129">
        <f t="shared" si="87"/>
        <v>4228.4776000000011</v>
      </c>
      <c r="AA1130" s="129">
        <f t="shared" si="88"/>
        <v>34352.522400000002</v>
      </c>
      <c r="AB1130" s="129">
        <f t="shared" si="89"/>
        <v>38581</v>
      </c>
    </row>
    <row r="1131" spans="1:62" ht="15.75" thickBot="1" x14ac:dyDescent="0.3">
      <c r="A1131" s="141" t="s">
        <v>943</v>
      </c>
      <c r="B1131" s="4" t="s">
        <v>512</v>
      </c>
      <c r="C1131" s="4" t="s">
        <v>513</v>
      </c>
      <c r="D1131" s="4" t="s">
        <v>944</v>
      </c>
      <c r="E1131" s="4" t="s">
        <v>945</v>
      </c>
      <c r="F1131" s="4" t="s">
        <v>38</v>
      </c>
      <c r="G1131" s="4" t="s">
        <v>39</v>
      </c>
      <c r="H1131" s="4" t="s">
        <v>440</v>
      </c>
      <c r="I1131" s="7"/>
      <c r="J1131" s="7"/>
      <c r="K1131" s="8">
        <v>83.72</v>
      </c>
      <c r="L1131" s="7"/>
      <c r="M1131" s="7"/>
      <c r="N1131" s="7"/>
      <c r="O1131" s="7"/>
      <c r="P1131" s="7"/>
      <c r="Q1131" s="8">
        <v>324.62</v>
      </c>
      <c r="R1131" s="7"/>
      <c r="S1131" s="7"/>
      <c r="T1131" s="7"/>
      <c r="U1131" s="139">
        <f t="shared" si="85"/>
        <v>408.34000000000003</v>
      </c>
      <c r="W1131" s="127" t="str">
        <f t="shared" si="86"/>
        <v>510201505921</v>
      </c>
      <c r="X1131" s="132">
        <f>VLOOKUP(W1131,Factors!$F$4:$H$6200,3,FALSE)</f>
        <v>0.10960000000000003</v>
      </c>
      <c r="Y1131" s="127" t="str">
        <f>VLOOKUP(W1131,Factors!$F$4:$H$6200,2,FALSE)</f>
        <v>3-factor</v>
      </c>
      <c r="Z1131" s="129">
        <f t="shared" si="87"/>
        <v>44.754064000000014</v>
      </c>
      <c r="AA1131" s="129">
        <f t="shared" si="88"/>
        <v>363.585936</v>
      </c>
      <c r="AB1131" s="129">
        <f t="shared" si="89"/>
        <v>408.34000000000003</v>
      </c>
    </row>
    <row r="1132" spans="1:62" ht="15.75" thickBot="1" x14ac:dyDescent="0.3">
      <c r="A1132" s="141" t="s">
        <v>943</v>
      </c>
      <c r="B1132" s="4" t="s">
        <v>512</v>
      </c>
      <c r="C1132" s="4" t="s">
        <v>513</v>
      </c>
      <c r="D1132" s="4" t="s">
        <v>944</v>
      </c>
      <c r="E1132" s="4" t="s">
        <v>945</v>
      </c>
      <c r="F1132" s="4" t="s">
        <v>98</v>
      </c>
      <c r="G1132" s="4" t="s">
        <v>99</v>
      </c>
      <c r="H1132" s="4" t="s">
        <v>440</v>
      </c>
      <c r="I1132" s="11"/>
      <c r="J1132" s="11"/>
      <c r="K1132" s="11"/>
      <c r="L1132" s="11"/>
      <c r="M1132" s="10">
        <v>6.2</v>
      </c>
      <c r="N1132" s="11"/>
      <c r="O1132" s="11"/>
      <c r="P1132" s="11"/>
      <c r="Q1132" s="11"/>
      <c r="R1132" s="10">
        <v>281.35000000000002</v>
      </c>
      <c r="S1132" s="10">
        <v>-281.35000000000002</v>
      </c>
      <c r="T1132" s="10">
        <v>2389.1</v>
      </c>
      <c r="U1132" s="139">
        <f t="shared" si="85"/>
        <v>2395.2999999999997</v>
      </c>
      <c r="W1132" s="127" t="str">
        <f t="shared" si="86"/>
        <v>510201505921</v>
      </c>
      <c r="X1132" s="132">
        <f>VLOOKUP(W1132,Factors!$F$4:$H$6200,3,FALSE)</f>
        <v>0.10960000000000003</v>
      </c>
      <c r="Y1132" s="127" t="str">
        <f>VLOOKUP(W1132,Factors!$F$4:$H$6200,2,FALSE)</f>
        <v>3-factor</v>
      </c>
      <c r="Z1132" s="129">
        <f t="shared" si="87"/>
        <v>262.52488000000005</v>
      </c>
      <c r="AA1132" s="129">
        <f t="shared" si="88"/>
        <v>2132.7751199999998</v>
      </c>
      <c r="AB1132" s="129">
        <f t="shared" si="89"/>
        <v>2395.2999999999997</v>
      </c>
    </row>
    <row r="1133" spans="1:62" ht="15.75" thickBot="1" x14ac:dyDescent="0.3">
      <c r="A1133" s="141" t="s">
        <v>943</v>
      </c>
      <c r="B1133" s="4" t="s">
        <v>512</v>
      </c>
      <c r="C1133" s="4" t="s">
        <v>513</v>
      </c>
      <c r="D1133" s="4" t="s">
        <v>944</v>
      </c>
      <c r="E1133" s="4" t="s">
        <v>945</v>
      </c>
      <c r="F1133" s="4" t="s">
        <v>146</v>
      </c>
      <c r="G1133" s="4" t="s">
        <v>147</v>
      </c>
      <c r="H1133" s="4" t="s">
        <v>440</v>
      </c>
      <c r="I1133" s="7"/>
      <c r="J1133" s="7"/>
      <c r="K1133" s="7"/>
      <c r="L1133" s="8">
        <v>17.010000000000002</v>
      </c>
      <c r="M1133" s="7"/>
      <c r="N1133" s="8">
        <v>121.08</v>
      </c>
      <c r="O1133" s="8">
        <v>17.12</v>
      </c>
      <c r="P1133" s="8">
        <v>35.93</v>
      </c>
      <c r="Q1133" s="7"/>
      <c r="R1133" s="7"/>
      <c r="S1133" s="8">
        <v>39.1</v>
      </c>
      <c r="T1133" s="8">
        <v>36.299999999999997</v>
      </c>
      <c r="U1133" s="139">
        <f t="shared" si="85"/>
        <v>266.54000000000002</v>
      </c>
      <c r="W1133" s="127" t="str">
        <f t="shared" si="86"/>
        <v>510201505921</v>
      </c>
      <c r="X1133" s="132">
        <f>VLOOKUP(W1133,Factors!$F$4:$H$6200,3,FALSE)</f>
        <v>0.10960000000000003</v>
      </c>
      <c r="Y1133" s="127" t="str">
        <f>VLOOKUP(W1133,Factors!$F$4:$H$6200,2,FALSE)</f>
        <v>3-factor</v>
      </c>
      <c r="Z1133" s="129">
        <f t="shared" si="87"/>
        <v>29.21278400000001</v>
      </c>
      <c r="AA1133" s="129">
        <f t="shared" si="88"/>
        <v>237.32721600000002</v>
      </c>
      <c r="AB1133" s="129">
        <f t="shared" si="89"/>
        <v>266.54000000000002</v>
      </c>
    </row>
    <row r="1134" spans="1:62" ht="15.75" thickBot="1" x14ac:dyDescent="0.3">
      <c r="A1134" s="141" t="s">
        <v>943</v>
      </c>
      <c r="B1134" s="4" t="s">
        <v>512</v>
      </c>
      <c r="C1134" s="4" t="s">
        <v>513</v>
      </c>
      <c r="D1134" s="4" t="s">
        <v>944</v>
      </c>
      <c r="E1134" s="4" t="s">
        <v>945</v>
      </c>
      <c r="F1134" s="4" t="s">
        <v>102</v>
      </c>
      <c r="G1134" s="4" t="s">
        <v>103</v>
      </c>
      <c r="H1134" s="4" t="s">
        <v>440</v>
      </c>
      <c r="I1134" s="10">
        <v>123.35</v>
      </c>
      <c r="J1134" s="10">
        <v>493.78</v>
      </c>
      <c r="K1134" s="10">
        <v>91.89</v>
      </c>
      <c r="L1134" s="10">
        <v>19.03</v>
      </c>
      <c r="M1134" s="10">
        <v>11.19</v>
      </c>
      <c r="N1134" s="10">
        <v>8.09</v>
      </c>
      <c r="O1134" s="10">
        <v>7.06</v>
      </c>
      <c r="P1134" s="11"/>
      <c r="Q1134" s="11"/>
      <c r="R1134" s="11"/>
      <c r="S1134" s="10">
        <v>120</v>
      </c>
      <c r="T1134" s="11"/>
      <c r="U1134" s="139">
        <f t="shared" si="85"/>
        <v>874.39</v>
      </c>
      <c r="W1134" s="127" t="str">
        <f t="shared" si="86"/>
        <v>510201505921</v>
      </c>
      <c r="X1134" s="132">
        <f>VLOOKUP(W1134,Factors!$F$4:$H$6200,3,FALSE)</f>
        <v>0.10960000000000003</v>
      </c>
      <c r="Y1134" s="127" t="str">
        <f>VLOOKUP(W1134,Factors!$F$4:$H$6200,2,FALSE)</f>
        <v>3-factor</v>
      </c>
      <c r="Z1134" s="129">
        <f t="shared" si="87"/>
        <v>95.833144000000019</v>
      </c>
      <c r="AA1134" s="129">
        <f t="shared" si="88"/>
        <v>778.55685599999993</v>
      </c>
      <c r="AB1134" s="129">
        <f t="shared" si="89"/>
        <v>874.39</v>
      </c>
    </row>
    <row r="1135" spans="1:62" ht="15.75" thickBot="1" x14ac:dyDescent="0.3">
      <c r="A1135" s="141" t="s">
        <v>943</v>
      </c>
      <c r="B1135" s="4" t="s">
        <v>512</v>
      </c>
      <c r="C1135" s="4" t="s">
        <v>513</v>
      </c>
      <c r="D1135" s="4" t="s">
        <v>944</v>
      </c>
      <c r="E1135" s="4" t="s">
        <v>945</v>
      </c>
      <c r="F1135" s="4" t="s">
        <v>445</v>
      </c>
      <c r="G1135" s="4" t="s">
        <v>446</v>
      </c>
      <c r="H1135" s="4" t="s">
        <v>440</v>
      </c>
      <c r="I1135" s="7"/>
      <c r="J1135" s="7"/>
      <c r="K1135" s="7"/>
      <c r="L1135" s="7"/>
      <c r="M1135" s="7"/>
      <c r="N1135" s="7"/>
      <c r="O1135" s="7"/>
      <c r="P1135" s="7"/>
      <c r="Q1135" s="7"/>
      <c r="R1135" s="8">
        <v>356.89</v>
      </c>
      <c r="S1135" s="7"/>
      <c r="T1135" s="7"/>
      <c r="U1135" s="139">
        <f t="shared" si="85"/>
        <v>356.89</v>
      </c>
      <c r="W1135" s="127" t="str">
        <f t="shared" si="86"/>
        <v>510201505921</v>
      </c>
      <c r="X1135" s="132">
        <f>VLOOKUP(W1135,Factors!$F$4:$H$6200,3,FALSE)</f>
        <v>0.10960000000000003</v>
      </c>
      <c r="Y1135" s="127" t="str">
        <f>VLOOKUP(W1135,Factors!$F$4:$H$6200,2,FALSE)</f>
        <v>3-factor</v>
      </c>
      <c r="Z1135" s="129">
        <f t="shared" si="87"/>
        <v>39.115144000000008</v>
      </c>
      <c r="AA1135" s="129">
        <f t="shared" si="88"/>
        <v>317.774856</v>
      </c>
      <c r="AB1135" s="129">
        <f t="shared" si="89"/>
        <v>356.89</v>
      </c>
    </row>
    <row r="1136" spans="1:62" ht="15.75" thickBot="1" x14ac:dyDescent="0.3">
      <c r="A1136" s="141" t="s">
        <v>943</v>
      </c>
      <c r="B1136" s="4" t="s">
        <v>512</v>
      </c>
      <c r="C1136" s="4" t="s">
        <v>513</v>
      </c>
      <c r="D1136" s="4" t="s">
        <v>944</v>
      </c>
      <c r="E1136" s="4" t="s">
        <v>945</v>
      </c>
      <c r="F1136" s="4" t="s">
        <v>235</v>
      </c>
      <c r="G1136" s="4" t="s">
        <v>236</v>
      </c>
      <c r="H1136" s="4" t="s">
        <v>440</v>
      </c>
      <c r="I1136" s="10">
        <v>36.659999999999997</v>
      </c>
      <c r="J1136" s="10">
        <v>51.7</v>
      </c>
      <c r="K1136" s="10">
        <v>64.86</v>
      </c>
      <c r="L1136" s="10">
        <v>41.93</v>
      </c>
      <c r="M1136" s="10">
        <v>42.12</v>
      </c>
      <c r="N1136" s="10">
        <v>19.93</v>
      </c>
      <c r="O1136" s="10">
        <v>52.02</v>
      </c>
      <c r="P1136" s="10">
        <v>82.7</v>
      </c>
      <c r="Q1136" s="10">
        <v>41.37</v>
      </c>
      <c r="R1136" s="10">
        <v>90.25</v>
      </c>
      <c r="S1136" s="10">
        <v>48.88</v>
      </c>
      <c r="T1136" s="10">
        <v>36.86</v>
      </c>
      <c r="U1136" s="139">
        <f t="shared" si="85"/>
        <v>609.28</v>
      </c>
      <c r="W1136" s="127" t="str">
        <f t="shared" si="86"/>
        <v>510201505921</v>
      </c>
      <c r="X1136" s="132">
        <f>VLOOKUP(W1136,Factors!$F$4:$H$6200,3,FALSE)</f>
        <v>0.10960000000000003</v>
      </c>
      <c r="Y1136" s="127" t="str">
        <f>VLOOKUP(W1136,Factors!$F$4:$H$6200,2,FALSE)</f>
        <v>3-factor</v>
      </c>
      <c r="Z1136" s="129">
        <f t="shared" si="87"/>
        <v>66.77708800000002</v>
      </c>
      <c r="AA1136" s="129">
        <f t="shared" si="88"/>
        <v>542.50291199999992</v>
      </c>
      <c r="AB1136" s="129">
        <f t="shared" si="89"/>
        <v>609.28</v>
      </c>
    </row>
    <row r="1137" spans="1:28" ht="15.75" thickBot="1" x14ac:dyDescent="0.3">
      <c r="A1137" s="141" t="s">
        <v>943</v>
      </c>
      <c r="B1137" s="4" t="s">
        <v>512</v>
      </c>
      <c r="C1137" s="4" t="s">
        <v>513</v>
      </c>
      <c r="D1137" s="4" t="s">
        <v>944</v>
      </c>
      <c r="E1137" s="4" t="s">
        <v>945</v>
      </c>
      <c r="F1137" s="4" t="s">
        <v>116</v>
      </c>
      <c r="G1137" s="4" t="s">
        <v>117</v>
      </c>
      <c r="H1137" s="4" t="s">
        <v>440</v>
      </c>
      <c r="I1137" s="8">
        <v>29.6</v>
      </c>
      <c r="J1137" s="8">
        <v>56.5</v>
      </c>
      <c r="K1137" s="8">
        <v>53.4</v>
      </c>
      <c r="L1137" s="8">
        <v>10.55</v>
      </c>
      <c r="M1137" s="8">
        <v>10.4</v>
      </c>
      <c r="N1137" s="7"/>
      <c r="O1137" s="7"/>
      <c r="P1137" s="7"/>
      <c r="Q1137" s="7"/>
      <c r="R1137" s="8">
        <v>45</v>
      </c>
      <c r="S1137" s="7"/>
      <c r="T1137" s="7"/>
      <c r="U1137" s="139">
        <f t="shared" si="85"/>
        <v>205.45000000000002</v>
      </c>
      <c r="W1137" s="127" t="str">
        <f t="shared" si="86"/>
        <v>510201505921</v>
      </c>
      <c r="X1137" s="132">
        <f>VLOOKUP(W1137,Factors!$F$4:$H$6200,3,FALSE)</f>
        <v>0.10960000000000003</v>
      </c>
      <c r="Y1137" s="127" t="str">
        <f>VLOOKUP(W1137,Factors!$F$4:$H$6200,2,FALSE)</f>
        <v>3-factor</v>
      </c>
      <c r="Z1137" s="129">
        <f t="shared" si="87"/>
        <v>22.517320000000009</v>
      </c>
      <c r="AA1137" s="129">
        <f t="shared" si="88"/>
        <v>182.93268</v>
      </c>
      <c r="AB1137" s="129">
        <f t="shared" si="89"/>
        <v>205.45000000000002</v>
      </c>
    </row>
    <row r="1138" spans="1:28" ht="15.75" thickBot="1" x14ac:dyDescent="0.3">
      <c r="A1138" s="141" t="s">
        <v>943</v>
      </c>
      <c r="B1138" s="4" t="s">
        <v>512</v>
      </c>
      <c r="C1138" s="4" t="s">
        <v>513</v>
      </c>
      <c r="D1138" s="4" t="s">
        <v>944</v>
      </c>
      <c r="E1138" s="4" t="s">
        <v>945</v>
      </c>
      <c r="F1138" s="4" t="s">
        <v>954</v>
      </c>
      <c r="G1138" s="4" t="s">
        <v>955</v>
      </c>
      <c r="H1138" s="4" t="s">
        <v>440</v>
      </c>
      <c r="I1138" s="10">
        <v>350</v>
      </c>
      <c r="J1138" s="11"/>
      <c r="K1138" s="10">
        <v>175</v>
      </c>
      <c r="L1138" s="11"/>
      <c r="M1138" s="10">
        <v>175</v>
      </c>
      <c r="N1138" s="11"/>
      <c r="O1138" s="11"/>
      <c r="P1138" s="11"/>
      <c r="Q1138" s="11"/>
      <c r="R1138" s="11"/>
      <c r="S1138" s="11"/>
      <c r="T1138" s="11"/>
      <c r="U1138" s="139">
        <f t="shared" si="85"/>
        <v>700</v>
      </c>
      <c r="W1138" s="127" t="str">
        <f t="shared" si="86"/>
        <v>510201505921</v>
      </c>
      <c r="X1138" s="132">
        <f>VLOOKUP(W1138,Factors!$F$4:$H$6200,3,FALSE)</f>
        <v>0.10960000000000003</v>
      </c>
      <c r="Y1138" s="127" t="str">
        <f>VLOOKUP(W1138,Factors!$F$4:$H$6200,2,FALSE)</f>
        <v>3-factor</v>
      </c>
      <c r="Z1138" s="129">
        <f t="shared" si="87"/>
        <v>76.720000000000027</v>
      </c>
      <c r="AA1138" s="129">
        <f t="shared" si="88"/>
        <v>623.28</v>
      </c>
      <c r="AB1138" s="129">
        <f t="shared" si="89"/>
        <v>700</v>
      </c>
    </row>
    <row r="1139" spans="1:28" ht="15.75" thickBot="1" x14ac:dyDescent="0.3">
      <c r="A1139" s="141" t="s">
        <v>943</v>
      </c>
      <c r="B1139" s="4" t="s">
        <v>512</v>
      </c>
      <c r="C1139" s="4" t="s">
        <v>513</v>
      </c>
      <c r="D1139" s="4" t="s">
        <v>944</v>
      </c>
      <c r="E1139" s="4" t="s">
        <v>945</v>
      </c>
      <c r="F1139" s="4" t="s">
        <v>1121</v>
      </c>
      <c r="G1139" s="4" t="s">
        <v>1122</v>
      </c>
      <c r="H1139" s="4" t="s">
        <v>440</v>
      </c>
      <c r="I1139" s="7"/>
      <c r="J1139" s="7"/>
      <c r="K1139" s="7"/>
      <c r="L1139" s="7"/>
      <c r="M1139" s="7"/>
      <c r="N1139" s="7"/>
      <c r="O1139" s="7"/>
      <c r="P1139" s="7"/>
      <c r="Q1139" s="7"/>
      <c r="R1139" s="8">
        <v>175</v>
      </c>
      <c r="S1139" s="7"/>
      <c r="T1139" s="7"/>
      <c r="U1139" s="139">
        <f t="shared" si="85"/>
        <v>175</v>
      </c>
      <c r="W1139" s="127" t="str">
        <f t="shared" si="86"/>
        <v>510201505921</v>
      </c>
      <c r="X1139" s="132">
        <f>VLOOKUP(W1139,Factors!$F$4:$H$6200,3,FALSE)</f>
        <v>0.10960000000000003</v>
      </c>
      <c r="Y1139" s="127" t="str">
        <f>VLOOKUP(W1139,Factors!$F$4:$H$6200,2,FALSE)</f>
        <v>3-factor</v>
      </c>
      <c r="Z1139" s="129">
        <f t="shared" si="87"/>
        <v>19.180000000000007</v>
      </c>
      <c r="AA1139" s="129">
        <f t="shared" si="88"/>
        <v>155.82</v>
      </c>
      <c r="AB1139" s="129">
        <f t="shared" si="89"/>
        <v>175</v>
      </c>
    </row>
    <row r="1140" spans="1:28" ht="15.75" thickBot="1" x14ac:dyDescent="0.3">
      <c r="A1140" s="141" t="s">
        <v>943</v>
      </c>
      <c r="B1140" s="4" t="s">
        <v>512</v>
      </c>
      <c r="C1140" s="4" t="s">
        <v>513</v>
      </c>
      <c r="D1140" s="4" t="s">
        <v>944</v>
      </c>
      <c r="E1140" s="4" t="s">
        <v>945</v>
      </c>
      <c r="F1140" s="4" t="s">
        <v>152</v>
      </c>
      <c r="G1140" s="4" t="s">
        <v>153</v>
      </c>
      <c r="H1140" s="4" t="s">
        <v>440</v>
      </c>
      <c r="I1140" s="11"/>
      <c r="J1140" s="11"/>
      <c r="K1140" s="11"/>
      <c r="L1140" s="11"/>
      <c r="M1140" s="10">
        <v>29.99</v>
      </c>
      <c r="N1140" s="11"/>
      <c r="O1140" s="11"/>
      <c r="P1140" s="11"/>
      <c r="Q1140" s="10">
        <v>30</v>
      </c>
      <c r="R1140" s="11"/>
      <c r="S1140" s="11"/>
      <c r="T1140" s="11"/>
      <c r="U1140" s="139">
        <f t="shared" si="85"/>
        <v>59.989999999999995</v>
      </c>
      <c r="W1140" s="127" t="str">
        <f t="shared" si="86"/>
        <v>510201505921</v>
      </c>
      <c r="X1140" s="132">
        <f>VLOOKUP(W1140,Factors!$F$4:$H$6200,3,FALSE)</f>
        <v>0.10960000000000003</v>
      </c>
      <c r="Y1140" s="127" t="str">
        <f>VLOOKUP(W1140,Factors!$F$4:$H$6200,2,FALSE)</f>
        <v>3-factor</v>
      </c>
      <c r="Z1140" s="129">
        <f t="shared" si="87"/>
        <v>6.574904000000001</v>
      </c>
      <c r="AA1140" s="129">
        <f t="shared" si="88"/>
        <v>53.415095999999991</v>
      </c>
      <c r="AB1140" s="129">
        <f t="shared" si="89"/>
        <v>59.989999999999995</v>
      </c>
    </row>
    <row r="1141" spans="1:28" ht="15.75" thickBot="1" x14ac:dyDescent="0.3">
      <c r="A1141" s="141" t="s">
        <v>943</v>
      </c>
      <c r="B1141" s="4" t="s">
        <v>512</v>
      </c>
      <c r="C1141" s="4" t="s">
        <v>513</v>
      </c>
      <c r="D1141" s="4" t="s">
        <v>944</v>
      </c>
      <c r="E1141" s="4" t="s">
        <v>945</v>
      </c>
      <c r="F1141" s="4" t="s">
        <v>18</v>
      </c>
      <c r="G1141" s="4" t="s">
        <v>19</v>
      </c>
      <c r="H1141" s="4" t="s">
        <v>440</v>
      </c>
      <c r="I1141" s="7"/>
      <c r="J1141" s="8">
        <v>100</v>
      </c>
      <c r="K1141" s="8">
        <v>5389.03</v>
      </c>
      <c r="L1141" s="7"/>
      <c r="M1141" s="8">
        <v>274</v>
      </c>
      <c r="N1141" s="7"/>
      <c r="O1141" s="8">
        <v>150</v>
      </c>
      <c r="P1141" s="8">
        <v>250</v>
      </c>
      <c r="Q1141" s="8">
        <v>100</v>
      </c>
      <c r="R1141" s="8">
        <v>105</v>
      </c>
      <c r="S1141" s="8">
        <v>250</v>
      </c>
      <c r="T1141" s="7"/>
      <c r="U1141" s="139">
        <f t="shared" si="85"/>
        <v>6618.03</v>
      </c>
      <c r="W1141" s="127" t="str">
        <f t="shared" si="86"/>
        <v>510201505921</v>
      </c>
      <c r="X1141" s="132">
        <f>VLOOKUP(W1141,Factors!$F$4:$H$6200,3,FALSE)</f>
        <v>0.10960000000000003</v>
      </c>
      <c r="Y1141" s="127" t="str">
        <f>VLOOKUP(W1141,Factors!$F$4:$H$6200,2,FALSE)</f>
        <v>3-factor</v>
      </c>
      <c r="Z1141" s="129">
        <f t="shared" si="87"/>
        <v>725.33608800000013</v>
      </c>
      <c r="AA1141" s="129">
        <f t="shared" si="88"/>
        <v>5892.6939119999997</v>
      </c>
      <c r="AB1141" s="129">
        <f t="shared" si="89"/>
        <v>6618.03</v>
      </c>
    </row>
    <row r="1142" spans="1:28" ht="15.75" thickBot="1" x14ac:dyDescent="0.3">
      <c r="A1142" s="141" t="s">
        <v>943</v>
      </c>
      <c r="B1142" s="4" t="s">
        <v>512</v>
      </c>
      <c r="C1142" s="4" t="s">
        <v>513</v>
      </c>
      <c r="D1142" s="4" t="s">
        <v>944</v>
      </c>
      <c r="E1142" s="4" t="s">
        <v>945</v>
      </c>
      <c r="F1142" s="4" t="s">
        <v>84</v>
      </c>
      <c r="G1142" s="4" t="s">
        <v>85</v>
      </c>
      <c r="H1142" s="4" t="s">
        <v>440</v>
      </c>
      <c r="I1142" s="10">
        <v>15.9</v>
      </c>
      <c r="J1142" s="11"/>
      <c r="K1142" s="11"/>
      <c r="L1142" s="11"/>
      <c r="M1142" s="10">
        <v>145.4</v>
      </c>
      <c r="N1142" s="10">
        <v>173.3</v>
      </c>
      <c r="O1142" s="11"/>
      <c r="P1142" s="11"/>
      <c r="Q1142" s="11"/>
      <c r="R1142" s="11"/>
      <c r="S1142" s="11"/>
      <c r="T1142" s="11"/>
      <c r="U1142" s="139">
        <f t="shared" si="85"/>
        <v>334.6</v>
      </c>
      <c r="W1142" s="127" t="str">
        <f t="shared" si="86"/>
        <v>510201505921</v>
      </c>
      <c r="X1142" s="132">
        <f>VLOOKUP(W1142,Factors!$F$4:$H$6200,3,FALSE)</f>
        <v>0.10960000000000003</v>
      </c>
      <c r="Y1142" s="127" t="str">
        <f>VLOOKUP(W1142,Factors!$F$4:$H$6200,2,FALSE)</f>
        <v>3-factor</v>
      </c>
      <c r="Z1142" s="129">
        <f t="shared" si="87"/>
        <v>36.672160000000012</v>
      </c>
      <c r="AA1142" s="129">
        <f t="shared" si="88"/>
        <v>297.92784</v>
      </c>
      <c r="AB1142" s="129">
        <f t="shared" si="89"/>
        <v>334.6</v>
      </c>
    </row>
    <row r="1143" spans="1:28" ht="15.75" thickBot="1" x14ac:dyDescent="0.3">
      <c r="A1143" s="141" t="s">
        <v>943</v>
      </c>
      <c r="B1143" s="4" t="s">
        <v>512</v>
      </c>
      <c r="C1143" s="4" t="s">
        <v>513</v>
      </c>
      <c r="D1143" s="4" t="s">
        <v>944</v>
      </c>
      <c r="E1143" s="4" t="s">
        <v>945</v>
      </c>
      <c r="F1143" s="4" t="s">
        <v>162</v>
      </c>
      <c r="G1143" s="4" t="s">
        <v>163</v>
      </c>
      <c r="H1143" s="4" t="s">
        <v>440</v>
      </c>
      <c r="I1143" s="7"/>
      <c r="J1143" s="8">
        <v>20</v>
      </c>
      <c r="K1143" s="7"/>
      <c r="L1143" s="7"/>
      <c r="M1143" s="7"/>
      <c r="N1143" s="7"/>
      <c r="O1143" s="7"/>
      <c r="P1143" s="7"/>
      <c r="Q1143" s="7"/>
      <c r="R1143" s="7"/>
      <c r="S1143" s="7"/>
      <c r="T1143" s="7"/>
      <c r="U1143" s="139">
        <f t="shared" si="85"/>
        <v>20</v>
      </c>
      <c r="W1143" s="127" t="str">
        <f t="shared" si="86"/>
        <v>510201505921</v>
      </c>
      <c r="X1143" s="132">
        <f>VLOOKUP(W1143,Factors!$F$4:$H$6200,3,FALSE)</f>
        <v>0.10960000000000003</v>
      </c>
      <c r="Y1143" s="127" t="str">
        <f>VLOOKUP(W1143,Factors!$F$4:$H$6200,2,FALSE)</f>
        <v>3-factor</v>
      </c>
      <c r="Z1143" s="129">
        <f t="shared" si="87"/>
        <v>2.1920000000000006</v>
      </c>
      <c r="AA1143" s="129">
        <f t="shared" si="88"/>
        <v>17.808</v>
      </c>
      <c r="AB1143" s="129">
        <f t="shared" si="89"/>
        <v>20</v>
      </c>
    </row>
    <row r="1144" spans="1:28" ht="15.75" thickBot="1" x14ac:dyDescent="0.3">
      <c r="A1144" s="141" t="s">
        <v>943</v>
      </c>
      <c r="B1144" s="4" t="s">
        <v>512</v>
      </c>
      <c r="C1144" s="4" t="s">
        <v>513</v>
      </c>
      <c r="D1144" s="4" t="s">
        <v>944</v>
      </c>
      <c r="E1144" s="4" t="s">
        <v>945</v>
      </c>
      <c r="F1144" s="4" t="s">
        <v>164</v>
      </c>
      <c r="G1144" s="4" t="s">
        <v>165</v>
      </c>
      <c r="H1144" s="4" t="s">
        <v>440</v>
      </c>
      <c r="I1144" s="11"/>
      <c r="J1144" s="11"/>
      <c r="K1144" s="11"/>
      <c r="L1144" s="10">
        <v>1159.8599999999999</v>
      </c>
      <c r="M1144" s="10">
        <v>265.83</v>
      </c>
      <c r="N1144" s="10">
        <v>1775.64</v>
      </c>
      <c r="O1144" s="11"/>
      <c r="P1144" s="11"/>
      <c r="Q1144" s="11"/>
      <c r="R1144" s="11"/>
      <c r="S1144" s="11"/>
      <c r="T1144" s="11"/>
      <c r="U1144" s="139">
        <f t="shared" si="85"/>
        <v>3201.33</v>
      </c>
      <c r="W1144" s="127" t="str">
        <f t="shared" si="86"/>
        <v>510201505921</v>
      </c>
      <c r="X1144" s="132">
        <f>VLOOKUP(W1144,Factors!$F$4:$H$6200,3,FALSE)</f>
        <v>0.10960000000000003</v>
      </c>
      <c r="Y1144" s="127" t="str">
        <f>VLOOKUP(W1144,Factors!$F$4:$H$6200,2,FALSE)</f>
        <v>3-factor</v>
      </c>
      <c r="Z1144" s="129">
        <f t="shared" si="87"/>
        <v>350.86576800000012</v>
      </c>
      <c r="AA1144" s="129">
        <f t="shared" si="88"/>
        <v>2850.4642319999998</v>
      </c>
      <c r="AB1144" s="129">
        <f t="shared" si="89"/>
        <v>3201.33</v>
      </c>
    </row>
    <row r="1145" spans="1:28" ht="15.75" thickBot="1" x14ac:dyDescent="0.3">
      <c r="A1145" s="141" t="s">
        <v>943</v>
      </c>
      <c r="B1145" s="4" t="s">
        <v>512</v>
      </c>
      <c r="C1145" s="4" t="s">
        <v>513</v>
      </c>
      <c r="D1145" s="4" t="s">
        <v>944</v>
      </c>
      <c r="E1145" s="4" t="s">
        <v>945</v>
      </c>
      <c r="F1145" s="4" t="s">
        <v>166</v>
      </c>
      <c r="G1145" s="4" t="s">
        <v>167</v>
      </c>
      <c r="H1145" s="4" t="s">
        <v>440</v>
      </c>
      <c r="I1145" s="7"/>
      <c r="J1145" s="7"/>
      <c r="K1145" s="8">
        <v>105.99</v>
      </c>
      <c r="L1145" s="7"/>
      <c r="M1145" s="8">
        <v>64.98</v>
      </c>
      <c r="N1145" s="7"/>
      <c r="O1145" s="7"/>
      <c r="P1145" s="8">
        <v>74.94</v>
      </c>
      <c r="Q1145" s="7"/>
      <c r="R1145" s="7"/>
      <c r="S1145" s="7"/>
      <c r="T1145" s="7"/>
      <c r="U1145" s="139">
        <f t="shared" si="85"/>
        <v>245.91</v>
      </c>
      <c r="W1145" s="127" t="str">
        <f t="shared" si="86"/>
        <v>510201505921</v>
      </c>
      <c r="X1145" s="132">
        <f>VLOOKUP(W1145,Factors!$F$4:$H$6200,3,FALSE)</f>
        <v>0.10960000000000003</v>
      </c>
      <c r="Y1145" s="127" t="str">
        <f>VLOOKUP(W1145,Factors!$F$4:$H$6200,2,FALSE)</f>
        <v>3-factor</v>
      </c>
      <c r="Z1145" s="129">
        <f t="shared" si="87"/>
        <v>26.951736000000007</v>
      </c>
      <c r="AA1145" s="129">
        <f t="shared" si="88"/>
        <v>218.95826399999999</v>
      </c>
      <c r="AB1145" s="129">
        <f t="shared" si="89"/>
        <v>245.91</v>
      </c>
    </row>
    <row r="1146" spans="1:28" ht="15.75" thickBot="1" x14ac:dyDescent="0.3">
      <c r="A1146" s="141" t="s">
        <v>943</v>
      </c>
      <c r="B1146" s="4" t="s">
        <v>512</v>
      </c>
      <c r="C1146" s="4" t="s">
        <v>513</v>
      </c>
      <c r="D1146" s="4" t="s">
        <v>944</v>
      </c>
      <c r="E1146" s="4" t="s">
        <v>945</v>
      </c>
      <c r="F1146" s="4" t="s">
        <v>168</v>
      </c>
      <c r="G1146" s="4" t="s">
        <v>169</v>
      </c>
      <c r="H1146" s="4" t="s">
        <v>440</v>
      </c>
      <c r="I1146" s="10">
        <v>24.98</v>
      </c>
      <c r="J1146" s="10">
        <v>14.47</v>
      </c>
      <c r="K1146" s="10">
        <v>217.79</v>
      </c>
      <c r="L1146" s="11"/>
      <c r="M1146" s="11"/>
      <c r="N1146" s="10">
        <v>9.49</v>
      </c>
      <c r="O1146" s="11"/>
      <c r="P1146" s="11"/>
      <c r="Q1146" s="11"/>
      <c r="R1146" s="11"/>
      <c r="S1146" s="11"/>
      <c r="T1146" s="11"/>
      <c r="U1146" s="139">
        <f t="shared" si="85"/>
        <v>266.73</v>
      </c>
      <c r="W1146" s="127" t="str">
        <f t="shared" si="86"/>
        <v>510201505921</v>
      </c>
      <c r="X1146" s="132">
        <f>VLOOKUP(W1146,Factors!$F$4:$H$6200,3,FALSE)</f>
        <v>0.10960000000000003</v>
      </c>
      <c r="Y1146" s="127" t="str">
        <f>VLOOKUP(W1146,Factors!$F$4:$H$6200,2,FALSE)</f>
        <v>3-factor</v>
      </c>
      <c r="Z1146" s="129">
        <f t="shared" si="87"/>
        <v>29.233608000000011</v>
      </c>
      <c r="AA1146" s="129">
        <f t="shared" si="88"/>
        <v>237.49639200000001</v>
      </c>
      <c r="AB1146" s="129">
        <f t="shared" si="89"/>
        <v>266.73</v>
      </c>
    </row>
    <row r="1147" spans="1:28" ht="15.75" thickBot="1" x14ac:dyDescent="0.3">
      <c r="A1147" s="141" t="s">
        <v>943</v>
      </c>
      <c r="B1147" s="4" t="s">
        <v>512</v>
      </c>
      <c r="C1147" s="4" t="s">
        <v>513</v>
      </c>
      <c r="D1147" s="4" t="s">
        <v>944</v>
      </c>
      <c r="E1147" s="4" t="s">
        <v>945</v>
      </c>
      <c r="F1147" s="4" t="s">
        <v>192</v>
      </c>
      <c r="G1147" s="4" t="s">
        <v>193</v>
      </c>
      <c r="H1147" s="4" t="s">
        <v>440</v>
      </c>
      <c r="I1147" s="8">
        <v>-397.6</v>
      </c>
      <c r="J1147" s="8">
        <v>-1141.6300000000001</v>
      </c>
      <c r="K1147" s="8">
        <v>-1296.99</v>
      </c>
      <c r="L1147" s="8">
        <v>-1595.48</v>
      </c>
      <c r="M1147" s="8">
        <v>-1317.46</v>
      </c>
      <c r="N1147" s="8">
        <v>-1004.43</v>
      </c>
      <c r="O1147" s="8">
        <v>-1464.63</v>
      </c>
      <c r="P1147" s="8">
        <v>-5385.87</v>
      </c>
      <c r="Q1147" s="8">
        <v>-779.31</v>
      </c>
      <c r="R1147" s="8">
        <v>-717.48</v>
      </c>
      <c r="S1147" s="8">
        <v>-2597.6999999999998</v>
      </c>
      <c r="T1147" s="8">
        <v>-1741.62</v>
      </c>
      <c r="U1147" s="139">
        <f t="shared" si="85"/>
        <v>-19440.199999999997</v>
      </c>
      <c r="W1147" s="127" t="str">
        <f t="shared" si="86"/>
        <v>510201505921</v>
      </c>
      <c r="X1147" s="132">
        <f>VLOOKUP(W1147,Factors!$F$4:$H$6200,3,FALSE)</f>
        <v>0.10960000000000003</v>
      </c>
      <c r="Y1147" s="127" t="str">
        <f>VLOOKUP(W1147,Factors!$F$4:$H$6200,2,FALSE)</f>
        <v>3-factor</v>
      </c>
      <c r="Z1147" s="129">
        <f t="shared" si="87"/>
        <v>-2130.6459200000004</v>
      </c>
      <c r="AA1147" s="129">
        <f t="shared" si="88"/>
        <v>-17309.554079999998</v>
      </c>
      <c r="AB1147" s="129">
        <f t="shared" si="89"/>
        <v>-19440.199999999997</v>
      </c>
    </row>
    <row r="1148" spans="1:28" ht="15.75" thickBot="1" x14ac:dyDescent="0.3">
      <c r="A1148" s="141" t="s">
        <v>943</v>
      </c>
      <c r="B1148" s="4" t="s">
        <v>1140</v>
      </c>
      <c r="C1148" s="4" t="s">
        <v>1141</v>
      </c>
      <c r="D1148" s="4" t="s">
        <v>944</v>
      </c>
      <c r="E1148" s="4" t="s">
        <v>945</v>
      </c>
      <c r="F1148" s="4" t="s">
        <v>102</v>
      </c>
      <c r="G1148" s="4" t="s">
        <v>103</v>
      </c>
      <c r="H1148" s="4" t="s">
        <v>440</v>
      </c>
      <c r="I1148" s="11"/>
      <c r="J1148" s="11"/>
      <c r="K1148" s="11"/>
      <c r="L1148" s="11"/>
      <c r="M1148" s="11"/>
      <c r="N1148" s="11"/>
      <c r="O1148" s="11"/>
      <c r="P1148" s="10">
        <v>82</v>
      </c>
      <c r="Q1148" s="11"/>
      <c r="R1148" s="11"/>
      <c r="S1148" s="11"/>
      <c r="T1148" s="11"/>
      <c r="U1148" s="139">
        <f t="shared" si="85"/>
        <v>82</v>
      </c>
      <c r="W1148" s="127" t="str">
        <f t="shared" si="86"/>
        <v>510401505921</v>
      </c>
      <c r="X1148" s="132">
        <f>VLOOKUP(W1148,Factors!$F$4:$H$6200,3,FALSE)</f>
        <v>0.10960000000000003</v>
      </c>
      <c r="Y1148" s="127" t="str">
        <f>VLOOKUP(W1148,Factors!$F$4:$H$6200,2,FALSE)</f>
        <v>3-factor</v>
      </c>
      <c r="Z1148" s="129">
        <f t="shared" si="87"/>
        <v>8.9872000000000032</v>
      </c>
      <c r="AA1148" s="129">
        <f t="shared" si="88"/>
        <v>73.012799999999999</v>
      </c>
      <c r="AB1148" s="129">
        <f t="shared" si="89"/>
        <v>82</v>
      </c>
    </row>
    <row r="1149" spans="1:28" ht="15.75" thickBot="1" x14ac:dyDescent="0.3">
      <c r="A1149" s="141" t="s">
        <v>943</v>
      </c>
      <c r="B1149" s="4" t="s">
        <v>1142</v>
      </c>
      <c r="C1149" s="4" t="s">
        <v>1143</v>
      </c>
      <c r="D1149" s="4" t="s">
        <v>1010</v>
      </c>
      <c r="E1149" s="4" t="s">
        <v>1011</v>
      </c>
      <c r="F1149" s="4" t="s">
        <v>110</v>
      </c>
      <c r="G1149" s="4" t="s">
        <v>111</v>
      </c>
      <c r="H1149" s="4" t="s">
        <v>1012</v>
      </c>
      <c r="I1149" s="11"/>
      <c r="J1149" s="11"/>
      <c r="K1149" s="11"/>
      <c r="L1149" s="11"/>
      <c r="M1149" s="11"/>
      <c r="N1149" s="11"/>
      <c r="O1149" s="11"/>
      <c r="P1149" s="11"/>
      <c r="Q1149" s="11"/>
      <c r="R1149" s="10">
        <v>303.22000000000003</v>
      </c>
      <c r="S1149" s="11"/>
      <c r="T1149" s="11"/>
      <c r="U1149" s="139">
        <f t="shared" si="85"/>
        <v>303.22000000000003</v>
      </c>
      <c r="W1149" s="127" t="str">
        <f t="shared" si="86"/>
        <v>510451207921</v>
      </c>
      <c r="X1149" s="132">
        <f>VLOOKUP(W1149,Factors!$F$4:$H$6200,3,FALSE)</f>
        <v>0.10960000000000003</v>
      </c>
      <c r="Y1149" s="127" t="str">
        <f>VLOOKUP(W1149,Factors!$F$4:$H$6200,2,FALSE)</f>
        <v>3-factor</v>
      </c>
      <c r="Z1149" s="129">
        <f t="shared" si="87"/>
        <v>33.232912000000013</v>
      </c>
      <c r="AA1149" s="129">
        <f t="shared" si="88"/>
        <v>269.98708800000003</v>
      </c>
      <c r="AB1149" s="129">
        <f t="shared" si="89"/>
        <v>303.22000000000003</v>
      </c>
    </row>
    <row r="1150" spans="1:28" ht="15.75" thickBot="1" x14ac:dyDescent="0.3">
      <c r="A1150" s="141" t="s">
        <v>943</v>
      </c>
      <c r="B1150" s="4" t="s">
        <v>1142</v>
      </c>
      <c r="C1150" s="4" t="s">
        <v>1143</v>
      </c>
      <c r="D1150" s="4" t="s">
        <v>1010</v>
      </c>
      <c r="E1150" s="4" t="s">
        <v>1011</v>
      </c>
      <c r="F1150" s="4" t="s">
        <v>112</v>
      </c>
      <c r="G1150" s="4" t="s">
        <v>113</v>
      </c>
      <c r="H1150" s="4" t="s">
        <v>1012</v>
      </c>
      <c r="I1150" s="8">
        <v>2097.44</v>
      </c>
      <c r="J1150" s="8">
        <v>2097.44</v>
      </c>
      <c r="K1150" s="8">
        <v>2097.46</v>
      </c>
      <c r="L1150" s="8">
        <v>2097.4499999999998</v>
      </c>
      <c r="M1150" s="8">
        <v>2097.44</v>
      </c>
      <c r="N1150" s="8">
        <v>2217.29</v>
      </c>
      <c r="O1150" s="8">
        <v>2255.12</v>
      </c>
      <c r="P1150" s="8">
        <v>2255.12</v>
      </c>
      <c r="Q1150" s="8">
        <v>2255.12</v>
      </c>
      <c r="R1150" s="8">
        <v>2255.15</v>
      </c>
      <c r="S1150" s="8">
        <v>2255.15</v>
      </c>
      <c r="T1150" s="8">
        <v>2255.14</v>
      </c>
      <c r="U1150" s="139">
        <f t="shared" si="85"/>
        <v>26235.32</v>
      </c>
      <c r="W1150" s="127" t="str">
        <f t="shared" si="86"/>
        <v>510451207921</v>
      </c>
      <c r="X1150" s="132">
        <f>VLOOKUP(W1150,Factors!$F$4:$H$6200,3,FALSE)</f>
        <v>0.10960000000000003</v>
      </c>
      <c r="Y1150" s="127" t="str">
        <f>VLOOKUP(W1150,Factors!$F$4:$H$6200,2,FALSE)</f>
        <v>3-factor</v>
      </c>
      <c r="Z1150" s="129">
        <f t="shared" si="87"/>
        <v>2875.3910720000008</v>
      </c>
      <c r="AA1150" s="129">
        <f t="shared" si="88"/>
        <v>23359.928927999998</v>
      </c>
      <c r="AB1150" s="129">
        <f t="shared" si="89"/>
        <v>26235.32</v>
      </c>
    </row>
    <row r="1151" spans="1:28" ht="15.75" thickBot="1" x14ac:dyDescent="0.3">
      <c r="A1151" s="141" t="s">
        <v>943</v>
      </c>
      <c r="B1151" s="4" t="s">
        <v>1142</v>
      </c>
      <c r="C1151" s="4" t="s">
        <v>1143</v>
      </c>
      <c r="D1151" s="4" t="s">
        <v>1010</v>
      </c>
      <c r="E1151" s="4" t="s">
        <v>1011</v>
      </c>
      <c r="F1151" s="4" t="s">
        <v>47</v>
      </c>
      <c r="G1151" s="4" t="s">
        <v>48</v>
      </c>
      <c r="H1151" s="4" t="s">
        <v>1012</v>
      </c>
      <c r="I1151" s="7"/>
      <c r="J1151" s="7"/>
      <c r="K1151" s="7"/>
      <c r="L1151" s="7"/>
      <c r="M1151" s="8">
        <v>1357.96</v>
      </c>
      <c r="N1151" s="7"/>
      <c r="O1151" s="7"/>
      <c r="P1151" s="7"/>
      <c r="Q1151" s="7"/>
      <c r="R1151" s="7"/>
      <c r="S1151" s="7"/>
      <c r="T1151" s="7"/>
      <c r="U1151" s="139">
        <f t="shared" si="85"/>
        <v>1357.96</v>
      </c>
      <c r="W1151" s="127" t="str">
        <f t="shared" si="86"/>
        <v>510451207921</v>
      </c>
      <c r="X1151" s="132">
        <f>VLOOKUP(W1151,Factors!$F$4:$H$6200,3,FALSE)</f>
        <v>0.10960000000000003</v>
      </c>
      <c r="Y1151" s="127" t="str">
        <f>VLOOKUP(W1151,Factors!$F$4:$H$6200,2,FALSE)</f>
        <v>3-factor</v>
      </c>
      <c r="Z1151" s="129">
        <f t="shared" si="87"/>
        <v>148.83241600000005</v>
      </c>
      <c r="AA1151" s="129">
        <f t="shared" si="88"/>
        <v>1209.1275840000001</v>
      </c>
      <c r="AB1151" s="129">
        <f t="shared" si="89"/>
        <v>1357.96</v>
      </c>
    </row>
    <row r="1152" spans="1:28" ht="15.75" thickBot="1" x14ac:dyDescent="0.3">
      <c r="A1152" s="141" t="s">
        <v>943</v>
      </c>
      <c r="B1152" s="4" t="s">
        <v>1142</v>
      </c>
      <c r="C1152" s="4" t="s">
        <v>1143</v>
      </c>
      <c r="D1152" s="4" t="s">
        <v>1010</v>
      </c>
      <c r="E1152" s="4" t="s">
        <v>1011</v>
      </c>
      <c r="F1152" s="4" t="s">
        <v>132</v>
      </c>
      <c r="G1152" s="4" t="s">
        <v>133</v>
      </c>
      <c r="H1152" s="4" t="s">
        <v>1012</v>
      </c>
      <c r="I1152" s="10">
        <v>573.62</v>
      </c>
      <c r="J1152" s="11"/>
      <c r="K1152" s="11"/>
      <c r="L1152" s="11"/>
      <c r="M1152" s="11"/>
      <c r="N1152" s="11"/>
      <c r="O1152" s="11"/>
      <c r="P1152" s="11"/>
      <c r="Q1152" s="10">
        <v>486.04</v>
      </c>
      <c r="R1152" s="11"/>
      <c r="S1152" s="11"/>
      <c r="T1152" s="11"/>
      <c r="U1152" s="139">
        <f t="shared" si="85"/>
        <v>1059.6600000000001</v>
      </c>
      <c r="W1152" s="127" t="str">
        <f t="shared" si="86"/>
        <v>510451207921</v>
      </c>
      <c r="X1152" s="132">
        <f>VLOOKUP(W1152,Factors!$F$4:$H$6200,3,FALSE)</f>
        <v>0.10960000000000003</v>
      </c>
      <c r="Y1152" s="127" t="str">
        <f>VLOOKUP(W1152,Factors!$F$4:$H$6200,2,FALSE)</f>
        <v>3-factor</v>
      </c>
      <c r="Z1152" s="129">
        <f t="shared" si="87"/>
        <v>116.13873600000004</v>
      </c>
      <c r="AA1152" s="129">
        <f t="shared" si="88"/>
        <v>943.52126400000009</v>
      </c>
      <c r="AB1152" s="129">
        <f t="shared" si="89"/>
        <v>1059.6600000000001</v>
      </c>
    </row>
    <row r="1153" spans="1:28" ht="15.75" thickBot="1" x14ac:dyDescent="0.3">
      <c r="A1153" s="141" t="s">
        <v>943</v>
      </c>
      <c r="B1153" s="4" t="s">
        <v>1142</v>
      </c>
      <c r="C1153" s="4" t="s">
        <v>1143</v>
      </c>
      <c r="D1153" s="4" t="s">
        <v>1010</v>
      </c>
      <c r="E1153" s="4" t="s">
        <v>1011</v>
      </c>
      <c r="F1153" s="4" t="s">
        <v>94</v>
      </c>
      <c r="G1153" s="4" t="s">
        <v>95</v>
      </c>
      <c r="H1153" s="4" t="s">
        <v>1012</v>
      </c>
      <c r="I1153" s="7"/>
      <c r="J1153" s="7"/>
      <c r="K1153" s="8">
        <v>470.88</v>
      </c>
      <c r="L1153" s="7"/>
      <c r="M1153" s="7"/>
      <c r="N1153" s="7"/>
      <c r="O1153" s="7"/>
      <c r="P1153" s="7"/>
      <c r="Q1153" s="7"/>
      <c r="R1153" s="7"/>
      <c r="S1153" s="7"/>
      <c r="T1153" s="7"/>
      <c r="U1153" s="139">
        <f t="shared" si="85"/>
        <v>470.88</v>
      </c>
      <c r="W1153" s="127" t="str">
        <f t="shared" si="86"/>
        <v>510451207921</v>
      </c>
      <c r="X1153" s="132">
        <f>VLOOKUP(W1153,Factors!$F$4:$H$6200,3,FALSE)</f>
        <v>0.10960000000000003</v>
      </c>
      <c r="Y1153" s="127" t="str">
        <f>VLOOKUP(W1153,Factors!$F$4:$H$6200,2,FALSE)</f>
        <v>3-factor</v>
      </c>
      <c r="Z1153" s="129">
        <f t="shared" si="87"/>
        <v>51.608448000000017</v>
      </c>
      <c r="AA1153" s="129">
        <f t="shared" si="88"/>
        <v>419.27155199999999</v>
      </c>
      <c r="AB1153" s="129">
        <f t="shared" si="89"/>
        <v>470.88</v>
      </c>
    </row>
    <row r="1154" spans="1:28" ht="15.75" thickBot="1" x14ac:dyDescent="0.3">
      <c r="A1154" s="141" t="s">
        <v>943</v>
      </c>
      <c r="B1154" s="4" t="s">
        <v>1142</v>
      </c>
      <c r="C1154" s="4" t="s">
        <v>1143</v>
      </c>
      <c r="D1154" s="4" t="s">
        <v>1010</v>
      </c>
      <c r="E1154" s="4" t="s">
        <v>1011</v>
      </c>
      <c r="F1154" s="4" t="s">
        <v>254</v>
      </c>
      <c r="G1154" s="4" t="s">
        <v>255</v>
      </c>
      <c r="H1154" s="4" t="s">
        <v>1012</v>
      </c>
      <c r="I1154" s="11"/>
      <c r="J1154" s="11"/>
      <c r="K1154" s="11"/>
      <c r="L1154" s="11"/>
      <c r="M1154" s="10">
        <v>89.95</v>
      </c>
      <c r="N1154" s="11"/>
      <c r="O1154" s="11"/>
      <c r="P1154" s="11"/>
      <c r="Q1154" s="11"/>
      <c r="R1154" s="11"/>
      <c r="S1154" s="11"/>
      <c r="T1154" s="11"/>
      <c r="U1154" s="139">
        <f t="shared" si="85"/>
        <v>89.95</v>
      </c>
      <c r="W1154" s="127" t="str">
        <f t="shared" si="86"/>
        <v>510451207921</v>
      </c>
      <c r="X1154" s="132">
        <f>VLOOKUP(W1154,Factors!$F$4:$H$6200,3,FALSE)</f>
        <v>0.10960000000000003</v>
      </c>
      <c r="Y1154" s="127" t="str">
        <f>VLOOKUP(W1154,Factors!$F$4:$H$6200,2,FALSE)</f>
        <v>3-factor</v>
      </c>
      <c r="Z1154" s="129">
        <f t="shared" si="87"/>
        <v>9.8585200000000039</v>
      </c>
      <c r="AA1154" s="129">
        <f t="shared" si="88"/>
        <v>80.091480000000004</v>
      </c>
      <c r="AB1154" s="129">
        <f t="shared" si="89"/>
        <v>89.95</v>
      </c>
    </row>
    <row r="1155" spans="1:28" ht="15.75" thickBot="1" x14ac:dyDescent="0.3">
      <c r="A1155" s="141" t="s">
        <v>943</v>
      </c>
      <c r="B1155" s="4" t="s">
        <v>1142</v>
      </c>
      <c r="C1155" s="4" t="s">
        <v>1143</v>
      </c>
      <c r="D1155" s="4" t="s">
        <v>1010</v>
      </c>
      <c r="E1155" s="4" t="s">
        <v>1011</v>
      </c>
      <c r="F1155" s="4" t="s">
        <v>98</v>
      </c>
      <c r="G1155" s="4" t="s">
        <v>99</v>
      </c>
      <c r="H1155" s="4" t="s">
        <v>1012</v>
      </c>
      <c r="I1155" s="7"/>
      <c r="J1155" s="7"/>
      <c r="K1155" s="7"/>
      <c r="L1155" s="7"/>
      <c r="M1155" s="7"/>
      <c r="N1155" s="8">
        <v>-930.31</v>
      </c>
      <c r="O1155" s="7"/>
      <c r="P1155" s="7"/>
      <c r="Q1155" s="8">
        <v>12</v>
      </c>
      <c r="R1155" s="8">
        <v>109.6</v>
      </c>
      <c r="S1155" s="8">
        <v>24.61</v>
      </c>
      <c r="T1155" s="8">
        <v>229.74</v>
      </c>
      <c r="U1155" s="139">
        <f t="shared" si="85"/>
        <v>-554.3599999999999</v>
      </c>
      <c r="W1155" s="127" t="str">
        <f t="shared" si="86"/>
        <v>510451207921</v>
      </c>
      <c r="X1155" s="132">
        <f>VLOOKUP(W1155,Factors!$F$4:$H$6200,3,FALSE)</f>
        <v>0.10960000000000003</v>
      </c>
      <c r="Y1155" s="127" t="str">
        <f>VLOOKUP(W1155,Factors!$F$4:$H$6200,2,FALSE)</f>
        <v>3-factor</v>
      </c>
      <c r="Z1155" s="129">
        <f t="shared" si="87"/>
        <v>-60.757856000000004</v>
      </c>
      <c r="AA1155" s="129">
        <f t="shared" si="88"/>
        <v>-493.6021439999999</v>
      </c>
      <c r="AB1155" s="129">
        <f t="shared" si="89"/>
        <v>-554.3599999999999</v>
      </c>
    </row>
    <row r="1156" spans="1:28" ht="15.75" thickBot="1" x14ac:dyDescent="0.3">
      <c r="A1156" s="141" t="s">
        <v>943</v>
      </c>
      <c r="B1156" s="4" t="s">
        <v>1142</v>
      </c>
      <c r="C1156" s="4" t="s">
        <v>1143</v>
      </c>
      <c r="D1156" s="4" t="s">
        <v>1010</v>
      </c>
      <c r="E1156" s="4" t="s">
        <v>1011</v>
      </c>
      <c r="F1156" s="4" t="s">
        <v>102</v>
      </c>
      <c r="G1156" s="4" t="s">
        <v>103</v>
      </c>
      <c r="H1156" s="4" t="s">
        <v>1012</v>
      </c>
      <c r="I1156" s="11"/>
      <c r="J1156" s="10">
        <v>921.72</v>
      </c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39">
        <f t="shared" si="85"/>
        <v>921.72</v>
      </c>
      <c r="W1156" s="127" t="str">
        <f t="shared" si="86"/>
        <v>510451207921</v>
      </c>
      <c r="X1156" s="132">
        <f>VLOOKUP(W1156,Factors!$F$4:$H$6200,3,FALSE)</f>
        <v>0.10960000000000003</v>
      </c>
      <c r="Y1156" s="127" t="str">
        <f>VLOOKUP(W1156,Factors!$F$4:$H$6200,2,FALSE)</f>
        <v>3-factor</v>
      </c>
      <c r="Z1156" s="129">
        <f t="shared" si="87"/>
        <v>101.02051200000002</v>
      </c>
      <c r="AA1156" s="129">
        <f t="shared" si="88"/>
        <v>820.69948799999997</v>
      </c>
      <c r="AB1156" s="129">
        <f t="shared" si="89"/>
        <v>921.72</v>
      </c>
    </row>
    <row r="1157" spans="1:28" ht="15.75" thickBot="1" x14ac:dyDescent="0.3">
      <c r="A1157" s="141" t="s">
        <v>943</v>
      </c>
      <c r="B1157" s="4" t="s">
        <v>1142</v>
      </c>
      <c r="C1157" s="4" t="s">
        <v>1143</v>
      </c>
      <c r="D1157" s="4" t="s">
        <v>1010</v>
      </c>
      <c r="E1157" s="4" t="s">
        <v>1011</v>
      </c>
      <c r="F1157" s="4" t="s">
        <v>235</v>
      </c>
      <c r="G1157" s="4" t="s">
        <v>236</v>
      </c>
      <c r="H1157" s="4" t="s">
        <v>1012</v>
      </c>
      <c r="I1157" s="7"/>
      <c r="J1157" s="7"/>
      <c r="K1157" s="8">
        <v>215.6</v>
      </c>
      <c r="L1157" s="7"/>
      <c r="M1157" s="7"/>
      <c r="N1157" s="7"/>
      <c r="O1157" s="7"/>
      <c r="P1157" s="7"/>
      <c r="Q1157" s="7"/>
      <c r="R1157" s="7"/>
      <c r="S1157" s="8">
        <v>68.28</v>
      </c>
      <c r="T1157" s="7"/>
      <c r="U1157" s="139">
        <f t="shared" si="85"/>
        <v>283.88</v>
      </c>
      <c r="W1157" s="127" t="str">
        <f t="shared" si="86"/>
        <v>510451207921</v>
      </c>
      <c r="X1157" s="132">
        <f>VLOOKUP(W1157,Factors!$F$4:$H$6200,3,FALSE)</f>
        <v>0.10960000000000003</v>
      </c>
      <c r="Y1157" s="127" t="str">
        <f>VLOOKUP(W1157,Factors!$F$4:$H$6200,2,FALSE)</f>
        <v>3-factor</v>
      </c>
      <c r="Z1157" s="129">
        <f t="shared" si="87"/>
        <v>31.113248000000009</v>
      </c>
      <c r="AA1157" s="129">
        <f t="shared" si="88"/>
        <v>252.766752</v>
      </c>
      <c r="AB1157" s="129">
        <f t="shared" si="89"/>
        <v>283.88</v>
      </c>
    </row>
    <row r="1158" spans="1:28" ht="15.75" thickBot="1" x14ac:dyDescent="0.3">
      <c r="A1158" s="141" t="s">
        <v>943</v>
      </c>
      <c r="B1158" s="4" t="s">
        <v>1142</v>
      </c>
      <c r="C1158" s="4" t="s">
        <v>1143</v>
      </c>
      <c r="D1158" s="4" t="s">
        <v>1010</v>
      </c>
      <c r="E1158" s="4" t="s">
        <v>1011</v>
      </c>
      <c r="F1158" s="4" t="s">
        <v>82</v>
      </c>
      <c r="G1158" s="4" t="s">
        <v>83</v>
      </c>
      <c r="H1158" s="4" t="s">
        <v>1012</v>
      </c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0">
        <v>6.4</v>
      </c>
      <c r="T1158" s="11"/>
      <c r="U1158" s="139">
        <f t="shared" si="85"/>
        <v>6.4</v>
      </c>
      <c r="W1158" s="127" t="str">
        <f t="shared" si="86"/>
        <v>510451207921</v>
      </c>
      <c r="X1158" s="132">
        <f>VLOOKUP(W1158,Factors!$F$4:$H$6200,3,FALSE)</f>
        <v>0.10960000000000003</v>
      </c>
      <c r="Y1158" s="127" t="str">
        <f>VLOOKUP(W1158,Factors!$F$4:$H$6200,2,FALSE)</f>
        <v>3-factor</v>
      </c>
      <c r="Z1158" s="129">
        <f t="shared" si="87"/>
        <v>0.70144000000000029</v>
      </c>
      <c r="AA1158" s="129">
        <f t="shared" si="88"/>
        <v>5.6985600000000005</v>
      </c>
      <c r="AB1158" s="129">
        <f t="shared" si="89"/>
        <v>6.4</v>
      </c>
    </row>
    <row r="1159" spans="1:28" ht="15.75" thickBot="1" x14ac:dyDescent="0.3">
      <c r="A1159" s="141" t="s">
        <v>943</v>
      </c>
      <c r="B1159" s="4" t="s">
        <v>1142</v>
      </c>
      <c r="C1159" s="4" t="s">
        <v>1143</v>
      </c>
      <c r="D1159" s="4" t="s">
        <v>1010</v>
      </c>
      <c r="E1159" s="4" t="s">
        <v>1011</v>
      </c>
      <c r="F1159" s="4" t="s">
        <v>239</v>
      </c>
      <c r="G1159" s="4" t="s">
        <v>240</v>
      </c>
      <c r="H1159" s="4" t="s">
        <v>1012</v>
      </c>
      <c r="I1159" s="7"/>
      <c r="J1159" s="7"/>
      <c r="K1159" s="7"/>
      <c r="L1159" s="8">
        <v>96.9</v>
      </c>
      <c r="M1159" s="7"/>
      <c r="N1159" s="7"/>
      <c r="O1159" s="7"/>
      <c r="P1159" s="7"/>
      <c r="Q1159" s="7"/>
      <c r="R1159" s="7"/>
      <c r="S1159" s="7"/>
      <c r="T1159" s="7"/>
      <c r="U1159" s="139">
        <f t="shared" ref="U1159:U1222" si="90">SUM(I1159:T1159)</f>
        <v>96.9</v>
      </c>
      <c r="W1159" s="127" t="str">
        <f t="shared" ref="W1159:W1222" si="91">CONCATENATE(B1159,RIGHT(D1159,4),A1159)</f>
        <v>510451207921</v>
      </c>
      <c r="X1159" s="132">
        <f>VLOOKUP(W1159,Factors!$F$4:$H$6200,3,FALSE)</f>
        <v>0.10960000000000003</v>
      </c>
      <c r="Y1159" s="127" t="str">
        <f>VLOOKUP(W1159,Factors!$F$4:$H$6200,2,FALSE)</f>
        <v>3-factor</v>
      </c>
      <c r="Z1159" s="129">
        <f t="shared" ref="Z1159:Z1222" si="92">U1159*X1159</f>
        <v>10.620240000000004</v>
      </c>
      <c r="AA1159" s="129">
        <f t="shared" ref="AA1159:AA1222" si="93">U1159-Z1159</f>
        <v>86.279759999999996</v>
      </c>
      <c r="AB1159" s="129">
        <f t="shared" ref="AB1159:AB1222" si="94">Z1159+AA1159</f>
        <v>96.9</v>
      </c>
    </row>
    <row r="1160" spans="1:28" ht="15.75" thickBot="1" x14ac:dyDescent="0.3">
      <c r="A1160" s="141" t="s">
        <v>943</v>
      </c>
      <c r="B1160" s="4" t="s">
        <v>1142</v>
      </c>
      <c r="C1160" s="4" t="s">
        <v>1143</v>
      </c>
      <c r="D1160" s="4" t="s">
        <v>1010</v>
      </c>
      <c r="E1160" s="4" t="s">
        <v>1011</v>
      </c>
      <c r="F1160" s="4" t="s">
        <v>152</v>
      </c>
      <c r="G1160" s="4" t="s">
        <v>153</v>
      </c>
      <c r="H1160" s="4" t="s">
        <v>1012</v>
      </c>
      <c r="I1160" s="11"/>
      <c r="J1160" s="11"/>
      <c r="K1160" s="10">
        <v>18000</v>
      </c>
      <c r="L1160" s="11"/>
      <c r="M1160" s="11"/>
      <c r="N1160" s="11"/>
      <c r="O1160" s="11"/>
      <c r="P1160" s="11"/>
      <c r="Q1160" s="11"/>
      <c r="R1160" s="11"/>
      <c r="S1160" s="11"/>
      <c r="T1160" s="11"/>
      <c r="U1160" s="139">
        <f t="shared" si="90"/>
        <v>18000</v>
      </c>
      <c r="W1160" s="127" t="str">
        <f t="shared" si="91"/>
        <v>510451207921</v>
      </c>
      <c r="X1160" s="132">
        <f>VLOOKUP(W1160,Factors!$F$4:$H$6200,3,FALSE)</f>
        <v>0.10960000000000003</v>
      </c>
      <c r="Y1160" s="127" t="str">
        <f>VLOOKUP(W1160,Factors!$F$4:$H$6200,2,FALSE)</f>
        <v>3-factor</v>
      </c>
      <c r="Z1160" s="129">
        <f t="shared" si="92"/>
        <v>1972.8000000000006</v>
      </c>
      <c r="AA1160" s="129">
        <f t="shared" si="93"/>
        <v>16027.199999999999</v>
      </c>
      <c r="AB1160" s="129">
        <f t="shared" si="94"/>
        <v>18000</v>
      </c>
    </row>
    <row r="1161" spans="1:28" ht="15.75" thickBot="1" x14ac:dyDescent="0.3">
      <c r="A1161" s="141" t="s">
        <v>943</v>
      </c>
      <c r="B1161" s="4" t="s">
        <v>1142</v>
      </c>
      <c r="C1161" s="4" t="s">
        <v>1143</v>
      </c>
      <c r="D1161" s="4" t="s">
        <v>1010</v>
      </c>
      <c r="E1161" s="4" t="s">
        <v>1011</v>
      </c>
      <c r="F1161" s="4" t="s">
        <v>84</v>
      </c>
      <c r="G1161" s="4" t="s">
        <v>85</v>
      </c>
      <c r="H1161" s="4" t="s">
        <v>1012</v>
      </c>
      <c r="I1161" s="8">
        <v>123.24</v>
      </c>
      <c r="J1161" s="8">
        <v>457.13</v>
      </c>
      <c r="K1161" s="7"/>
      <c r="L1161" s="7"/>
      <c r="M1161" s="7"/>
      <c r="N1161" s="7"/>
      <c r="O1161" s="7"/>
      <c r="P1161" s="7"/>
      <c r="Q1161" s="7"/>
      <c r="R1161" s="7"/>
      <c r="S1161" s="7"/>
      <c r="T1161" s="7"/>
      <c r="U1161" s="139">
        <f t="shared" si="90"/>
        <v>580.37</v>
      </c>
      <c r="W1161" s="127" t="str">
        <f t="shared" si="91"/>
        <v>510451207921</v>
      </c>
      <c r="X1161" s="132">
        <f>VLOOKUP(W1161,Factors!$F$4:$H$6200,3,FALSE)</f>
        <v>0.10960000000000003</v>
      </c>
      <c r="Y1161" s="127" t="str">
        <f>VLOOKUP(W1161,Factors!$F$4:$H$6200,2,FALSE)</f>
        <v>3-factor</v>
      </c>
      <c r="Z1161" s="129">
        <f t="shared" si="92"/>
        <v>63.608552000000017</v>
      </c>
      <c r="AA1161" s="129">
        <f t="shared" si="93"/>
        <v>516.76144799999997</v>
      </c>
      <c r="AB1161" s="129">
        <f t="shared" si="94"/>
        <v>580.37</v>
      </c>
    </row>
    <row r="1162" spans="1:28" ht="15.75" thickBot="1" x14ac:dyDescent="0.3">
      <c r="A1162" s="141" t="s">
        <v>943</v>
      </c>
      <c r="B1162" s="4" t="s">
        <v>1142</v>
      </c>
      <c r="C1162" s="4" t="s">
        <v>1143</v>
      </c>
      <c r="D1162" s="4" t="s">
        <v>1010</v>
      </c>
      <c r="E1162" s="4" t="s">
        <v>1011</v>
      </c>
      <c r="F1162" s="4" t="s">
        <v>164</v>
      </c>
      <c r="G1162" s="4" t="s">
        <v>165</v>
      </c>
      <c r="H1162" s="4" t="s">
        <v>1012</v>
      </c>
      <c r="I1162" s="10">
        <v>387</v>
      </c>
      <c r="J1162" s="10">
        <v>1357.07</v>
      </c>
      <c r="K1162" s="10">
        <v>532.21</v>
      </c>
      <c r="L1162" s="11"/>
      <c r="M1162" s="11"/>
      <c r="N1162" s="11"/>
      <c r="O1162" s="11"/>
      <c r="P1162" s="11"/>
      <c r="Q1162" s="11"/>
      <c r="R1162" s="11"/>
      <c r="S1162" s="11"/>
      <c r="T1162" s="11"/>
      <c r="U1162" s="139">
        <f t="shared" si="90"/>
        <v>2276.2799999999997</v>
      </c>
      <c r="W1162" s="127" t="str">
        <f t="shared" si="91"/>
        <v>510451207921</v>
      </c>
      <c r="X1162" s="132">
        <f>VLOOKUP(W1162,Factors!$F$4:$H$6200,3,FALSE)</f>
        <v>0.10960000000000003</v>
      </c>
      <c r="Y1162" s="127" t="str">
        <f>VLOOKUP(W1162,Factors!$F$4:$H$6200,2,FALSE)</f>
        <v>3-factor</v>
      </c>
      <c r="Z1162" s="129">
        <f t="shared" si="92"/>
        <v>249.48028800000003</v>
      </c>
      <c r="AA1162" s="129">
        <f t="shared" si="93"/>
        <v>2026.7997119999998</v>
      </c>
      <c r="AB1162" s="129">
        <f t="shared" si="94"/>
        <v>2276.2799999999997</v>
      </c>
    </row>
    <row r="1163" spans="1:28" ht="15.75" thickBot="1" x14ac:dyDescent="0.3">
      <c r="A1163" s="141" t="s">
        <v>943</v>
      </c>
      <c r="B1163" s="4" t="s">
        <v>1142</v>
      </c>
      <c r="C1163" s="4" t="s">
        <v>1143</v>
      </c>
      <c r="D1163" s="4" t="s">
        <v>1010</v>
      </c>
      <c r="E1163" s="4" t="s">
        <v>1011</v>
      </c>
      <c r="F1163" s="4" t="s">
        <v>86</v>
      </c>
      <c r="G1163" s="4" t="s">
        <v>87</v>
      </c>
      <c r="H1163" s="4" t="s">
        <v>1012</v>
      </c>
      <c r="I1163" s="7"/>
      <c r="J1163" s="7"/>
      <c r="K1163" s="7"/>
      <c r="L1163" s="7"/>
      <c r="M1163" s="8">
        <v>434.9</v>
      </c>
      <c r="N1163" s="7"/>
      <c r="O1163" s="7"/>
      <c r="P1163" s="7"/>
      <c r="Q1163" s="7"/>
      <c r="R1163" s="7"/>
      <c r="S1163" s="7"/>
      <c r="T1163" s="7"/>
      <c r="U1163" s="139">
        <f t="shared" si="90"/>
        <v>434.9</v>
      </c>
      <c r="W1163" s="127" t="str">
        <f t="shared" si="91"/>
        <v>510451207921</v>
      </c>
      <c r="X1163" s="132">
        <f>VLOOKUP(W1163,Factors!$F$4:$H$6200,3,FALSE)</f>
        <v>0.10960000000000003</v>
      </c>
      <c r="Y1163" s="127" t="str">
        <f>VLOOKUP(W1163,Factors!$F$4:$H$6200,2,FALSE)</f>
        <v>3-factor</v>
      </c>
      <c r="Z1163" s="129">
        <f t="shared" si="92"/>
        <v>47.665040000000012</v>
      </c>
      <c r="AA1163" s="129">
        <f t="shared" si="93"/>
        <v>387.23495999999994</v>
      </c>
      <c r="AB1163" s="129">
        <f t="shared" si="94"/>
        <v>434.9</v>
      </c>
    </row>
    <row r="1164" spans="1:28" ht="15.75" thickBot="1" x14ac:dyDescent="0.3">
      <c r="A1164" s="141" t="s">
        <v>943</v>
      </c>
      <c r="B1164" s="4" t="s">
        <v>1142</v>
      </c>
      <c r="C1164" s="4" t="s">
        <v>1143</v>
      </c>
      <c r="D1164" s="4" t="s">
        <v>1010</v>
      </c>
      <c r="E1164" s="4" t="s">
        <v>1011</v>
      </c>
      <c r="F1164" s="4" t="s">
        <v>308</v>
      </c>
      <c r="G1164" s="4" t="s">
        <v>309</v>
      </c>
      <c r="H1164" s="4" t="s">
        <v>1012</v>
      </c>
      <c r="I1164" s="10">
        <v>41.25</v>
      </c>
      <c r="J1164" s="11"/>
      <c r="K1164" s="10">
        <v>183.51</v>
      </c>
      <c r="L1164" s="11"/>
      <c r="M1164" s="11"/>
      <c r="N1164" s="11"/>
      <c r="O1164" s="11"/>
      <c r="P1164" s="11"/>
      <c r="Q1164" s="11"/>
      <c r="R1164" s="11"/>
      <c r="S1164" s="11"/>
      <c r="T1164" s="11"/>
      <c r="U1164" s="139">
        <f t="shared" si="90"/>
        <v>224.76</v>
      </c>
      <c r="W1164" s="127" t="str">
        <f t="shared" si="91"/>
        <v>510451207921</v>
      </c>
      <c r="X1164" s="132">
        <f>VLOOKUP(W1164,Factors!$F$4:$H$6200,3,FALSE)</f>
        <v>0.10960000000000003</v>
      </c>
      <c r="Y1164" s="127" t="str">
        <f>VLOOKUP(W1164,Factors!$F$4:$H$6200,2,FALSE)</f>
        <v>3-factor</v>
      </c>
      <c r="Z1164" s="129">
        <f t="shared" si="92"/>
        <v>24.633696000000008</v>
      </c>
      <c r="AA1164" s="129">
        <f t="shared" si="93"/>
        <v>200.12630399999998</v>
      </c>
      <c r="AB1164" s="129">
        <f t="shared" si="94"/>
        <v>224.76</v>
      </c>
    </row>
    <row r="1165" spans="1:28" ht="15.75" thickBot="1" x14ac:dyDescent="0.3">
      <c r="A1165" s="141" t="s">
        <v>943</v>
      </c>
      <c r="B1165" s="4" t="s">
        <v>1142</v>
      </c>
      <c r="C1165" s="4" t="s">
        <v>1143</v>
      </c>
      <c r="D1165" s="4" t="s">
        <v>1010</v>
      </c>
      <c r="E1165" s="4" t="s">
        <v>1011</v>
      </c>
      <c r="F1165" s="4" t="s">
        <v>42</v>
      </c>
      <c r="G1165" s="4" t="s">
        <v>43</v>
      </c>
      <c r="H1165" s="4" t="s">
        <v>1012</v>
      </c>
      <c r="I1165" s="7"/>
      <c r="J1165" s="7"/>
      <c r="K1165" s="7"/>
      <c r="L1165" s="7"/>
      <c r="M1165" s="7"/>
      <c r="N1165" s="8">
        <v>5875.2</v>
      </c>
      <c r="O1165" s="8">
        <v>10771.2</v>
      </c>
      <c r="P1165" s="8">
        <v>9792</v>
      </c>
      <c r="Q1165" s="8">
        <v>7490.4</v>
      </c>
      <c r="R1165" s="7"/>
      <c r="S1165" s="7"/>
      <c r="T1165" s="7"/>
      <c r="U1165" s="139">
        <f t="shared" si="90"/>
        <v>33928.800000000003</v>
      </c>
      <c r="W1165" s="127" t="str">
        <f t="shared" si="91"/>
        <v>510451207921</v>
      </c>
      <c r="X1165" s="132">
        <f>VLOOKUP(W1165,Factors!$F$4:$H$6200,3,FALSE)</f>
        <v>0.10960000000000003</v>
      </c>
      <c r="Y1165" s="127" t="str">
        <f>VLOOKUP(W1165,Factors!$F$4:$H$6200,2,FALSE)</f>
        <v>3-factor</v>
      </c>
      <c r="Z1165" s="129">
        <f t="shared" si="92"/>
        <v>3718.5964800000015</v>
      </c>
      <c r="AA1165" s="129">
        <f t="shared" si="93"/>
        <v>30210.203520000003</v>
      </c>
      <c r="AB1165" s="129">
        <f t="shared" si="94"/>
        <v>33928.800000000003</v>
      </c>
    </row>
    <row r="1166" spans="1:28" ht="15.75" thickBot="1" x14ac:dyDescent="0.3">
      <c r="A1166" s="141" t="s">
        <v>943</v>
      </c>
      <c r="B1166" s="4" t="s">
        <v>1142</v>
      </c>
      <c r="C1166" s="4" t="s">
        <v>1143</v>
      </c>
      <c r="D1166" s="4" t="s">
        <v>944</v>
      </c>
      <c r="E1166" s="4" t="s">
        <v>945</v>
      </c>
      <c r="F1166" s="4" t="s">
        <v>132</v>
      </c>
      <c r="G1166" s="4" t="s">
        <v>133</v>
      </c>
      <c r="H1166" s="4" t="s">
        <v>440</v>
      </c>
      <c r="I1166" s="10">
        <v>659.46</v>
      </c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39">
        <f t="shared" si="90"/>
        <v>659.46</v>
      </c>
      <c r="W1166" s="127" t="str">
        <f t="shared" si="91"/>
        <v>510451505921</v>
      </c>
      <c r="X1166" s="132">
        <f>VLOOKUP(W1166,Factors!$F$4:$H$6200,3,FALSE)</f>
        <v>0.11529999999999996</v>
      </c>
      <c r="Y1166" s="127" t="str">
        <f>VLOOKUP(W1166,Factors!$F$4:$H$6200,2,FALSE)</f>
        <v>customers-all</v>
      </c>
      <c r="Z1166" s="129">
        <f t="shared" si="92"/>
        <v>76.035737999999981</v>
      </c>
      <c r="AA1166" s="129">
        <f t="shared" si="93"/>
        <v>583.424262</v>
      </c>
      <c r="AB1166" s="129">
        <f t="shared" si="94"/>
        <v>659.46</v>
      </c>
    </row>
    <row r="1167" spans="1:28" ht="15.75" thickBot="1" x14ac:dyDescent="0.3">
      <c r="A1167" s="141" t="s">
        <v>943</v>
      </c>
      <c r="B1167" s="4" t="s">
        <v>1142</v>
      </c>
      <c r="C1167" s="4" t="s">
        <v>1143</v>
      </c>
      <c r="D1167" s="4" t="s">
        <v>944</v>
      </c>
      <c r="E1167" s="4" t="s">
        <v>945</v>
      </c>
      <c r="F1167" s="4" t="s">
        <v>102</v>
      </c>
      <c r="G1167" s="4" t="s">
        <v>103</v>
      </c>
      <c r="H1167" s="4" t="s">
        <v>440</v>
      </c>
      <c r="I1167" s="7"/>
      <c r="J1167" s="7"/>
      <c r="K1167" s="7"/>
      <c r="L1167" s="7"/>
      <c r="M1167" s="7"/>
      <c r="N1167" s="7"/>
      <c r="O1167" s="8">
        <v>240.04</v>
      </c>
      <c r="P1167" s="7"/>
      <c r="Q1167" s="7"/>
      <c r="R1167" s="7"/>
      <c r="S1167" s="7"/>
      <c r="T1167" s="7"/>
      <c r="U1167" s="139">
        <f t="shared" si="90"/>
        <v>240.04</v>
      </c>
      <c r="W1167" s="127" t="str">
        <f t="shared" si="91"/>
        <v>510451505921</v>
      </c>
      <c r="X1167" s="132">
        <f>VLOOKUP(W1167,Factors!$F$4:$H$6200,3,FALSE)</f>
        <v>0.11529999999999996</v>
      </c>
      <c r="Y1167" s="127" t="str">
        <f>VLOOKUP(W1167,Factors!$F$4:$H$6200,2,FALSE)</f>
        <v>customers-all</v>
      </c>
      <c r="Z1167" s="129">
        <f t="shared" si="92"/>
        <v>27.676611999999988</v>
      </c>
      <c r="AA1167" s="129">
        <f t="shared" si="93"/>
        <v>212.36338800000001</v>
      </c>
      <c r="AB1167" s="129">
        <f t="shared" si="94"/>
        <v>240.04</v>
      </c>
    </row>
    <row r="1168" spans="1:28" ht="15.75" thickBot="1" x14ac:dyDescent="0.3">
      <c r="A1168" s="141" t="s">
        <v>943</v>
      </c>
      <c r="B1168" s="4" t="s">
        <v>1142</v>
      </c>
      <c r="C1168" s="4" t="s">
        <v>1143</v>
      </c>
      <c r="D1168" s="4" t="s">
        <v>944</v>
      </c>
      <c r="E1168" s="4" t="s">
        <v>945</v>
      </c>
      <c r="F1168" s="4" t="s">
        <v>82</v>
      </c>
      <c r="G1168" s="4" t="s">
        <v>83</v>
      </c>
      <c r="H1168" s="4" t="s">
        <v>440</v>
      </c>
      <c r="I1168" s="10">
        <v>110</v>
      </c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39">
        <f t="shared" si="90"/>
        <v>110</v>
      </c>
      <c r="W1168" s="127" t="str">
        <f t="shared" si="91"/>
        <v>510451505921</v>
      </c>
      <c r="X1168" s="132">
        <f>VLOOKUP(W1168,Factors!$F$4:$H$6200,3,FALSE)</f>
        <v>0.11529999999999996</v>
      </c>
      <c r="Y1168" s="127" t="str">
        <f>VLOOKUP(W1168,Factors!$F$4:$H$6200,2,FALSE)</f>
        <v>customers-all</v>
      </c>
      <c r="Z1168" s="129">
        <f t="shared" si="92"/>
        <v>12.682999999999996</v>
      </c>
      <c r="AA1168" s="129">
        <f t="shared" si="93"/>
        <v>97.317000000000007</v>
      </c>
      <c r="AB1168" s="129">
        <f t="shared" si="94"/>
        <v>110</v>
      </c>
    </row>
    <row r="1169" spans="1:28" ht="15.75" thickBot="1" x14ac:dyDescent="0.3">
      <c r="A1169" s="141" t="s">
        <v>943</v>
      </c>
      <c r="B1169" s="4" t="s">
        <v>1144</v>
      </c>
      <c r="C1169" s="4" t="s">
        <v>1145</v>
      </c>
      <c r="D1169" s="4" t="s">
        <v>1010</v>
      </c>
      <c r="E1169" s="4" t="s">
        <v>1011</v>
      </c>
      <c r="F1169" s="4" t="s">
        <v>110</v>
      </c>
      <c r="G1169" s="4" t="s">
        <v>111</v>
      </c>
      <c r="H1169" s="4" t="s">
        <v>1012</v>
      </c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0">
        <v>303.2</v>
      </c>
      <c r="T1169" s="11"/>
      <c r="U1169" s="139">
        <f t="shared" si="90"/>
        <v>303.2</v>
      </c>
      <c r="W1169" s="127" t="str">
        <f t="shared" si="91"/>
        <v>510501207921</v>
      </c>
      <c r="X1169" s="132">
        <f>VLOOKUP(W1169,Factors!$F$4:$H$6200,3,FALSE)</f>
        <v>0.10960000000000003</v>
      </c>
      <c r="Y1169" s="127" t="str">
        <f>VLOOKUP(W1169,Factors!$F$4:$H$6200,2,FALSE)</f>
        <v>3-factor</v>
      </c>
      <c r="Z1169" s="129">
        <f t="shared" si="92"/>
        <v>33.230720000000005</v>
      </c>
      <c r="AA1169" s="129">
        <f t="shared" si="93"/>
        <v>269.96927999999997</v>
      </c>
      <c r="AB1169" s="129">
        <f t="shared" si="94"/>
        <v>303.2</v>
      </c>
    </row>
    <row r="1170" spans="1:28" ht="15.75" thickBot="1" x14ac:dyDescent="0.3">
      <c r="A1170" s="141" t="s">
        <v>943</v>
      </c>
      <c r="B1170" s="4" t="s">
        <v>1144</v>
      </c>
      <c r="C1170" s="4" t="s">
        <v>1145</v>
      </c>
      <c r="D1170" s="4" t="s">
        <v>1010</v>
      </c>
      <c r="E1170" s="4" t="s">
        <v>1011</v>
      </c>
      <c r="F1170" s="4" t="s">
        <v>112</v>
      </c>
      <c r="G1170" s="4" t="s">
        <v>113</v>
      </c>
      <c r="H1170" s="4" t="s">
        <v>1012</v>
      </c>
      <c r="I1170" s="8">
        <v>1096.52</v>
      </c>
      <c r="J1170" s="8">
        <v>1096.51</v>
      </c>
      <c r="K1170" s="8">
        <v>1096.53</v>
      </c>
      <c r="L1170" s="8">
        <v>1206.22</v>
      </c>
      <c r="M1170" s="8">
        <v>1206.2</v>
      </c>
      <c r="N1170" s="8">
        <v>1242.4000000000001</v>
      </c>
      <c r="O1170" s="8">
        <v>3089.3</v>
      </c>
      <c r="P1170" s="8">
        <v>3380.92</v>
      </c>
      <c r="Q1170" s="8">
        <v>3380.92</v>
      </c>
      <c r="R1170" s="8">
        <v>3380.92</v>
      </c>
      <c r="S1170" s="8">
        <v>3380.92</v>
      </c>
      <c r="T1170" s="8">
        <v>3380.89</v>
      </c>
      <c r="U1170" s="139">
        <f t="shared" si="90"/>
        <v>26938.25</v>
      </c>
      <c r="W1170" s="127" t="str">
        <f t="shared" si="91"/>
        <v>510501207921</v>
      </c>
      <c r="X1170" s="132">
        <f>VLOOKUP(W1170,Factors!$F$4:$H$6200,3,FALSE)</f>
        <v>0.10960000000000003</v>
      </c>
      <c r="Y1170" s="127" t="str">
        <f>VLOOKUP(W1170,Factors!$F$4:$H$6200,2,FALSE)</f>
        <v>3-factor</v>
      </c>
      <c r="Z1170" s="129">
        <f t="shared" si="92"/>
        <v>2952.4322000000006</v>
      </c>
      <c r="AA1170" s="129">
        <f t="shared" si="93"/>
        <v>23985.817800000001</v>
      </c>
      <c r="AB1170" s="129">
        <f t="shared" si="94"/>
        <v>26938.25</v>
      </c>
    </row>
    <row r="1171" spans="1:28" ht="15.75" thickBot="1" x14ac:dyDescent="0.3">
      <c r="A1171" s="141" t="s">
        <v>943</v>
      </c>
      <c r="B1171" s="4" t="s">
        <v>1144</v>
      </c>
      <c r="C1171" s="4" t="s">
        <v>1145</v>
      </c>
      <c r="D1171" s="4" t="s">
        <v>1010</v>
      </c>
      <c r="E1171" s="4" t="s">
        <v>1011</v>
      </c>
      <c r="F1171" s="4" t="s">
        <v>47</v>
      </c>
      <c r="G1171" s="4" t="s">
        <v>48</v>
      </c>
      <c r="H1171" s="4" t="s">
        <v>1012</v>
      </c>
      <c r="I1171" s="7"/>
      <c r="J1171" s="7"/>
      <c r="K1171" s="7"/>
      <c r="L1171" s="7"/>
      <c r="M1171" s="8">
        <v>12.92</v>
      </c>
      <c r="N1171" s="7"/>
      <c r="O1171" s="7"/>
      <c r="P1171" s="7"/>
      <c r="Q1171" s="7"/>
      <c r="R1171" s="7"/>
      <c r="S1171" s="7"/>
      <c r="T1171" s="7"/>
      <c r="U1171" s="139">
        <f t="shared" si="90"/>
        <v>12.92</v>
      </c>
      <c r="W1171" s="127" t="str">
        <f t="shared" si="91"/>
        <v>510501207921</v>
      </c>
      <c r="X1171" s="132">
        <f>VLOOKUP(W1171,Factors!$F$4:$H$6200,3,FALSE)</f>
        <v>0.10960000000000003</v>
      </c>
      <c r="Y1171" s="127" t="str">
        <f>VLOOKUP(W1171,Factors!$F$4:$H$6200,2,FALSE)</f>
        <v>3-factor</v>
      </c>
      <c r="Z1171" s="129">
        <f t="shared" si="92"/>
        <v>1.4160320000000004</v>
      </c>
      <c r="AA1171" s="129">
        <f t="shared" si="93"/>
        <v>11.503968</v>
      </c>
      <c r="AB1171" s="129">
        <f t="shared" si="94"/>
        <v>12.920000000000002</v>
      </c>
    </row>
    <row r="1172" spans="1:28" ht="15.75" thickBot="1" x14ac:dyDescent="0.3">
      <c r="A1172" s="141" t="s">
        <v>943</v>
      </c>
      <c r="B1172" s="4" t="s">
        <v>1144</v>
      </c>
      <c r="C1172" s="4" t="s">
        <v>1145</v>
      </c>
      <c r="D1172" s="4" t="s">
        <v>1010</v>
      </c>
      <c r="E1172" s="4" t="s">
        <v>1011</v>
      </c>
      <c r="F1172" s="4" t="s">
        <v>132</v>
      </c>
      <c r="G1172" s="4" t="s">
        <v>133</v>
      </c>
      <c r="H1172" s="4" t="s">
        <v>1012</v>
      </c>
      <c r="I1172" s="11"/>
      <c r="J1172" s="11"/>
      <c r="K1172" s="11"/>
      <c r="L1172" s="11"/>
      <c r="M1172" s="11"/>
      <c r="N1172" s="11"/>
      <c r="O1172" s="11"/>
      <c r="P1172" s="10">
        <v>407.16</v>
      </c>
      <c r="Q1172" s="11"/>
      <c r="R1172" s="11"/>
      <c r="S1172" s="11"/>
      <c r="T1172" s="10">
        <v>12.08</v>
      </c>
      <c r="U1172" s="139">
        <f t="shared" si="90"/>
        <v>419.24</v>
      </c>
      <c r="W1172" s="127" t="str">
        <f t="shared" si="91"/>
        <v>510501207921</v>
      </c>
      <c r="X1172" s="132">
        <f>VLOOKUP(W1172,Factors!$F$4:$H$6200,3,FALSE)</f>
        <v>0.10960000000000003</v>
      </c>
      <c r="Y1172" s="127" t="str">
        <f>VLOOKUP(W1172,Factors!$F$4:$H$6200,2,FALSE)</f>
        <v>3-factor</v>
      </c>
      <c r="Z1172" s="129">
        <f t="shared" si="92"/>
        <v>45.948704000000014</v>
      </c>
      <c r="AA1172" s="129">
        <f t="shared" si="93"/>
        <v>373.29129599999999</v>
      </c>
      <c r="AB1172" s="129">
        <f t="shared" si="94"/>
        <v>419.24</v>
      </c>
    </row>
    <row r="1173" spans="1:28" ht="15.75" thickBot="1" x14ac:dyDescent="0.3">
      <c r="A1173" s="141" t="s">
        <v>943</v>
      </c>
      <c r="B1173" s="4" t="s">
        <v>1144</v>
      </c>
      <c r="C1173" s="4" t="s">
        <v>1145</v>
      </c>
      <c r="D1173" s="4" t="s">
        <v>1010</v>
      </c>
      <c r="E1173" s="4" t="s">
        <v>1011</v>
      </c>
      <c r="F1173" s="4" t="s">
        <v>80</v>
      </c>
      <c r="G1173" s="4" t="s">
        <v>81</v>
      </c>
      <c r="H1173" s="4" t="s">
        <v>1012</v>
      </c>
      <c r="I1173" s="7"/>
      <c r="J1173" s="7"/>
      <c r="K1173" s="7"/>
      <c r="L1173" s="7"/>
      <c r="M1173" s="7"/>
      <c r="N1173" s="7"/>
      <c r="O1173" s="7"/>
      <c r="P1173" s="7"/>
      <c r="Q1173" s="7"/>
      <c r="R1173" s="7"/>
      <c r="S1173" s="8">
        <v>8</v>
      </c>
      <c r="T1173" s="8">
        <v>8</v>
      </c>
      <c r="U1173" s="139">
        <f t="shared" si="90"/>
        <v>16</v>
      </c>
      <c r="W1173" s="127" t="str">
        <f t="shared" si="91"/>
        <v>510501207921</v>
      </c>
      <c r="X1173" s="132">
        <f>VLOOKUP(W1173,Factors!$F$4:$H$6200,3,FALSE)</f>
        <v>0.10960000000000003</v>
      </c>
      <c r="Y1173" s="127" t="str">
        <f>VLOOKUP(W1173,Factors!$F$4:$H$6200,2,FALSE)</f>
        <v>3-factor</v>
      </c>
      <c r="Z1173" s="129">
        <f t="shared" si="92"/>
        <v>1.7536000000000005</v>
      </c>
      <c r="AA1173" s="129">
        <f t="shared" si="93"/>
        <v>14.2464</v>
      </c>
      <c r="AB1173" s="129">
        <f t="shared" si="94"/>
        <v>16</v>
      </c>
    </row>
    <row r="1174" spans="1:28" ht="15.75" thickBot="1" x14ac:dyDescent="0.3">
      <c r="A1174" s="141" t="s">
        <v>943</v>
      </c>
      <c r="B1174" s="4" t="s">
        <v>1144</v>
      </c>
      <c r="C1174" s="4" t="s">
        <v>1145</v>
      </c>
      <c r="D1174" s="4" t="s">
        <v>1010</v>
      </c>
      <c r="E1174" s="4" t="s">
        <v>1011</v>
      </c>
      <c r="F1174" s="4" t="s">
        <v>94</v>
      </c>
      <c r="G1174" s="4" t="s">
        <v>95</v>
      </c>
      <c r="H1174" s="4" t="s">
        <v>1012</v>
      </c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0">
        <v>44.88</v>
      </c>
      <c r="U1174" s="139">
        <f t="shared" si="90"/>
        <v>44.88</v>
      </c>
      <c r="W1174" s="127" t="str">
        <f t="shared" si="91"/>
        <v>510501207921</v>
      </c>
      <c r="X1174" s="132">
        <f>VLOOKUP(W1174,Factors!$F$4:$H$6200,3,FALSE)</f>
        <v>0.10960000000000003</v>
      </c>
      <c r="Y1174" s="127" t="str">
        <f>VLOOKUP(W1174,Factors!$F$4:$H$6200,2,FALSE)</f>
        <v>3-factor</v>
      </c>
      <c r="Z1174" s="129">
        <f t="shared" si="92"/>
        <v>4.9188480000000014</v>
      </c>
      <c r="AA1174" s="129">
        <f t="shared" si="93"/>
        <v>39.961151999999998</v>
      </c>
      <c r="AB1174" s="129">
        <f t="shared" si="94"/>
        <v>44.88</v>
      </c>
    </row>
    <row r="1175" spans="1:28" ht="15.75" thickBot="1" x14ac:dyDescent="0.3">
      <c r="A1175" s="141" t="s">
        <v>943</v>
      </c>
      <c r="B1175" s="4" t="s">
        <v>1144</v>
      </c>
      <c r="C1175" s="4" t="s">
        <v>1145</v>
      </c>
      <c r="D1175" s="4" t="s">
        <v>1010</v>
      </c>
      <c r="E1175" s="4" t="s">
        <v>1011</v>
      </c>
      <c r="F1175" s="4" t="s">
        <v>38</v>
      </c>
      <c r="G1175" s="4" t="s">
        <v>39</v>
      </c>
      <c r="H1175" s="4" t="s">
        <v>1012</v>
      </c>
      <c r="I1175" s="8">
        <v>28943.27</v>
      </c>
      <c r="J1175" s="8">
        <v>20752.23</v>
      </c>
      <c r="K1175" s="8">
        <v>2334.1999999999998</v>
      </c>
      <c r="L1175" s="8">
        <v>37624.300000000003</v>
      </c>
      <c r="M1175" s="8">
        <v>11603.93</v>
      </c>
      <c r="N1175" s="8">
        <v>7875.47</v>
      </c>
      <c r="O1175" s="8">
        <v>18243.91</v>
      </c>
      <c r="P1175" s="8">
        <v>19688.490000000002</v>
      </c>
      <c r="Q1175" s="8">
        <v>21274.68</v>
      </c>
      <c r="R1175" s="8">
        <v>25178.06</v>
      </c>
      <c r="S1175" s="8">
        <v>30566.78</v>
      </c>
      <c r="T1175" s="8">
        <v>26911.45</v>
      </c>
      <c r="U1175" s="139">
        <f t="shared" si="90"/>
        <v>250996.77</v>
      </c>
      <c r="W1175" s="127" t="str">
        <f t="shared" si="91"/>
        <v>510501207921</v>
      </c>
      <c r="X1175" s="132">
        <f>VLOOKUP(W1175,Factors!$F$4:$H$6200,3,FALSE)</f>
        <v>0.10960000000000003</v>
      </c>
      <c r="Y1175" s="127" t="str">
        <f>VLOOKUP(W1175,Factors!$F$4:$H$6200,2,FALSE)</f>
        <v>3-factor</v>
      </c>
      <c r="Z1175" s="129">
        <f t="shared" si="92"/>
        <v>27509.245992000007</v>
      </c>
      <c r="AA1175" s="129">
        <f t="shared" si="93"/>
        <v>223487.52400799998</v>
      </c>
      <c r="AB1175" s="129">
        <f t="shared" si="94"/>
        <v>250996.77</v>
      </c>
    </row>
    <row r="1176" spans="1:28" ht="15.75" thickBot="1" x14ac:dyDescent="0.3">
      <c r="A1176" s="141" t="s">
        <v>943</v>
      </c>
      <c r="B1176" s="4" t="s">
        <v>1144</v>
      </c>
      <c r="C1176" s="4" t="s">
        <v>1145</v>
      </c>
      <c r="D1176" s="4" t="s">
        <v>1010</v>
      </c>
      <c r="E1176" s="4" t="s">
        <v>1011</v>
      </c>
      <c r="F1176" s="4" t="s">
        <v>254</v>
      </c>
      <c r="G1176" s="4" t="s">
        <v>255</v>
      </c>
      <c r="H1176" s="4" t="s">
        <v>1012</v>
      </c>
      <c r="I1176" s="10">
        <v>25</v>
      </c>
      <c r="J1176" s="11"/>
      <c r="K1176" s="11"/>
      <c r="L1176" s="11"/>
      <c r="M1176" s="11"/>
      <c r="N1176" s="11"/>
      <c r="O1176" s="11"/>
      <c r="P1176" s="11"/>
      <c r="Q1176" s="10">
        <v>24.99</v>
      </c>
      <c r="R1176" s="11"/>
      <c r="S1176" s="11"/>
      <c r="T1176" s="11"/>
      <c r="U1176" s="139">
        <f t="shared" si="90"/>
        <v>49.989999999999995</v>
      </c>
      <c r="W1176" s="127" t="str">
        <f t="shared" si="91"/>
        <v>510501207921</v>
      </c>
      <c r="X1176" s="132">
        <f>VLOOKUP(W1176,Factors!$F$4:$H$6200,3,FALSE)</f>
        <v>0.10960000000000003</v>
      </c>
      <c r="Y1176" s="127" t="str">
        <f>VLOOKUP(W1176,Factors!$F$4:$H$6200,2,FALSE)</f>
        <v>3-factor</v>
      </c>
      <c r="Z1176" s="129">
        <f t="shared" si="92"/>
        <v>5.4789040000000009</v>
      </c>
      <c r="AA1176" s="129">
        <f t="shared" si="93"/>
        <v>44.511095999999995</v>
      </c>
      <c r="AB1176" s="129">
        <f t="shared" si="94"/>
        <v>49.989999999999995</v>
      </c>
    </row>
    <row r="1177" spans="1:28" ht="15.75" thickBot="1" x14ac:dyDescent="0.3">
      <c r="A1177" s="141" t="s">
        <v>943</v>
      </c>
      <c r="B1177" s="4" t="s">
        <v>1144</v>
      </c>
      <c r="C1177" s="4" t="s">
        <v>1145</v>
      </c>
      <c r="D1177" s="4" t="s">
        <v>1010</v>
      </c>
      <c r="E1177" s="4" t="s">
        <v>1011</v>
      </c>
      <c r="F1177" s="4" t="s">
        <v>98</v>
      </c>
      <c r="G1177" s="4" t="s">
        <v>99</v>
      </c>
      <c r="H1177" s="4" t="s">
        <v>1012</v>
      </c>
      <c r="I1177" s="7"/>
      <c r="J1177" s="7"/>
      <c r="K1177" s="7"/>
      <c r="L1177" s="7"/>
      <c r="M1177" s="7"/>
      <c r="N1177" s="7"/>
      <c r="O1177" s="7"/>
      <c r="P1177" s="7"/>
      <c r="Q1177" s="7"/>
      <c r="R1177" s="8">
        <v>352.11</v>
      </c>
      <c r="S1177" s="8">
        <v>-279.16000000000003</v>
      </c>
      <c r="T1177" s="8">
        <v>-10</v>
      </c>
      <c r="U1177" s="139">
        <f t="shared" si="90"/>
        <v>62.949999999999989</v>
      </c>
      <c r="W1177" s="127" t="str">
        <f t="shared" si="91"/>
        <v>510501207921</v>
      </c>
      <c r="X1177" s="132">
        <f>VLOOKUP(W1177,Factors!$F$4:$H$6200,3,FALSE)</f>
        <v>0.10960000000000003</v>
      </c>
      <c r="Y1177" s="127" t="str">
        <f>VLOOKUP(W1177,Factors!$F$4:$H$6200,2,FALSE)</f>
        <v>3-factor</v>
      </c>
      <c r="Z1177" s="129">
        <f t="shared" si="92"/>
        <v>6.8993200000000003</v>
      </c>
      <c r="AA1177" s="129">
        <f t="shared" si="93"/>
        <v>56.050679999999986</v>
      </c>
      <c r="AB1177" s="129">
        <f t="shared" si="94"/>
        <v>62.949999999999989</v>
      </c>
    </row>
    <row r="1178" spans="1:28" ht="15.75" thickBot="1" x14ac:dyDescent="0.3">
      <c r="A1178" s="141" t="s">
        <v>943</v>
      </c>
      <c r="B1178" s="4" t="s">
        <v>1144</v>
      </c>
      <c r="C1178" s="4" t="s">
        <v>1145</v>
      </c>
      <c r="D1178" s="4" t="s">
        <v>1010</v>
      </c>
      <c r="E1178" s="4" t="s">
        <v>1011</v>
      </c>
      <c r="F1178" s="4" t="s">
        <v>144</v>
      </c>
      <c r="G1178" s="4" t="s">
        <v>145</v>
      </c>
      <c r="H1178" s="4" t="s">
        <v>1012</v>
      </c>
      <c r="I1178" s="11"/>
      <c r="J1178" s="11"/>
      <c r="K1178" s="10">
        <v>16580.400000000001</v>
      </c>
      <c r="L1178" s="10">
        <v>-16580.400000000001</v>
      </c>
      <c r="M1178" s="11"/>
      <c r="N1178" s="11"/>
      <c r="O1178" s="11"/>
      <c r="P1178" s="11"/>
      <c r="Q1178" s="11"/>
      <c r="R1178" s="11"/>
      <c r="S1178" s="11"/>
      <c r="T1178" s="11"/>
      <c r="U1178" s="139">
        <f t="shared" si="90"/>
        <v>0</v>
      </c>
      <c r="W1178" s="127" t="str">
        <f t="shared" si="91"/>
        <v>510501207921</v>
      </c>
      <c r="X1178" s="132">
        <f>VLOOKUP(W1178,Factors!$F$4:$H$6200,3,FALSE)</f>
        <v>0.10960000000000003</v>
      </c>
      <c r="Y1178" s="127" t="str">
        <f>VLOOKUP(W1178,Factors!$F$4:$H$6200,2,FALSE)</f>
        <v>3-factor</v>
      </c>
      <c r="Z1178" s="129">
        <f t="shared" si="92"/>
        <v>0</v>
      </c>
      <c r="AA1178" s="129">
        <f t="shared" si="93"/>
        <v>0</v>
      </c>
      <c r="AB1178" s="129">
        <f t="shared" si="94"/>
        <v>0</v>
      </c>
    </row>
    <row r="1179" spans="1:28" ht="15.75" thickBot="1" x14ac:dyDescent="0.3">
      <c r="A1179" s="141" t="s">
        <v>943</v>
      </c>
      <c r="B1179" s="4" t="s">
        <v>1144</v>
      </c>
      <c r="C1179" s="4" t="s">
        <v>1145</v>
      </c>
      <c r="D1179" s="4" t="s">
        <v>1010</v>
      </c>
      <c r="E1179" s="4" t="s">
        <v>1011</v>
      </c>
      <c r="F1179" s="4" t="s">
        <v>102</v>
      </c>
      <c r="G1179" s="4" t="s">
        <v>103</v>
      </c>
      <c r="H1179" s="4" t="s">
        <v>1012</v>
      </c>
      <c r="I1179" s="7"/>
      <c r="J1179" s="7"/>
      <c r="K1179" s="7"/>
      <c r="L1179" s="7"/>
      <c r="M1179" s="7"/>
      <c r="N1179" s="8">
        <v>1238.69</v>
      </c>
      <c r="O1179" s="8">
        <v>146.37</v>
      </c>
      <c r="P1179" s="7"/>
      <c r="Q1179" s="7"/>
      <c r="R1179" s="8">
        <v>339.9</v>
      </c>
      <c r="S1179" s="8">
        <v>169.95</v>
      </c>
      <c r="T1179" s="8">
        <v>-169.95</v>
      </c>
      <c r="U1179" s="139">
        <f t="shared" si="90"/>
        <v>1724.96</v>
      </c>
      <c r="W1179" s="127" t="str">
        <f t="shared" si="91"/>
        <v>510501207921</v>
      </c>
      <c r="X1179" s="132">
        <f>VLOOKUP(W1179,Factors!$F$4:$H$6200,3,FALSE)</f>
        <v>0.10960000000000003</v>
      </c>
      <c r="Y1179" s="127" t="str">
        <f>VLOOKUP(W1179,Factors!$F$4:$H$6200,2,FALSE)</f>
        <v>3-factor</v>
      </c>
      <c r="Z1179" s="129">
        <f t="shared" si="92"/>
        <v>189.05561600000004</v>
      </c>
      <c r="AA1179" s="129">
        <f t="shared" si="93"/>
        <v>1535.9043839999999</v>
      </c>
      <c r="AB1179" s="129">
        <f t="shared" si="94"/>
        <v>1724.96</v>
      </c>
    </row>
    <row r="1180" spans="1:28" ht="15.75" thickBot="1" x14ac:dyDescent="0.3">
      <c r="A1180" s="141" t="s">
        <v>943</v>
      </c>
      <c r="B1180" s="4" t="s">
        <v>1144</v>
      </c>
      <c r="C1180" s="4" t="s">
        <v>1145</v>
      </c>
      <c r="D1180" s="4" t="s">
        <v>1010</v>
      </c>
      <c r="E1180" s="4" t="s">
        <v>1011</v>
      </c>
      <c r="F1180" s="4" t="s">
        <v>235</v>
      </c>
      <c r="G1180" s="4" t="s">
        <v>236</v>
      </c>
      <c r="H1180" s="4" t="s">
        <v>1012</v>
      </c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0">
        <v>384.07</v>
      </c>
      <c r="T1180" s="11"/>
      <c r="U1180" s="139">
        <f t="shared" si="90"/>
        <v>384.07</v>
      </c>
      <c r="W1180" s="127" t="str">
        <f t="shared" si="91"/>
        <v>510501207921</v>
      </c>
      <c r="X1180" s="132">
        <f>VLOOKUP(W1180,Factors!$F$4:$H$6200,3,FALSE)</f>
        <v>0.10960000000000003</v>
      </c>
      <c r="Y1180" s="127" t="str">
        <f>VLOOKUP(W1180,Factors!$F$4:$H$6200,2,FALSE)</f>
        <v>3-factor</v>
      </c>
      <c r="Z1180" s="129">
        <f t="shared" si="92"/>
        <v>42.094072000000011</v>
      </c>
      <c r="AA1180" s="129">
        <f t="shared" si="93"/>
        <v>341.97592799999995</v>
      </c>
      <c r="AB1180" s="129">
        <f t="shared" si="94"/>
        <v>384.06999999999994</v>
      </c>
    </row>
    <row r="1181" spans="1:28" ht="15.75" thickBot="1" x14ac:dyDescent="0.3">
      <c r="A1181" s="141" t="s">
        <v>943</v>
      </c>
      <c r="B1181" s="4" t="s">
        <v>1144</v>
      </c>
      <c r="C1181" s="4" t="s">
        <v>1145</v>
      </c>
      <c r="D1181" s="4" t="s">
        <v>1010</v>
      </c>
      <c r="E1181" s="4" t="s">
        <v>1011</v>
      </c>
      <c r="F1181" s="4" t="s">
        <v>148</v>
      </c>
      <c r="G1181" s="4" t="s">
        <v>149</v>
      </c>
      <c r="H1181" s="4" t="s">
        <v>1012</v>
      </c>
      <c r="I1181" s="7"/>
      <c r="J1181" s="7"/>
      <c r="K1181" s="7"/>
      <c r="L1181" s="7"/>
      <c r="M1181" s="7"/>
      <c r="N1181" s="7"/>
      <c r="O1181" s="8">
        <v>452.75</v>
      </c>
      <c r="P1181" s="7"/>
      <c r="Q1181" s="7"/>
      <c r="R1181" s="7"/>
      <c r="S1181" s="7"/>
      <c r="T1181" s="7"/>
      <c r="U1181" s="139">
        <f t="shared" si="90"/>
        <v>452.75</v>
      </c>
      <c r="W1181" s="127" t="str">
        <f t="shared" si="91"/>
        <v>510501207921</v>
      </c>
      <c r="X1181" s="132">
        <f>VLOOKUP(W1181,Factors!$F$4:$H$6200,3,FALSE)</f>
        <v>0.10960000000000003</v>
      </c>
      <c r="Y1181" s="127" t="str">
        <f>VLOOKUP(W1181,Factors!$F$4:$H$6200,2,FALSE)</f>
        <v>3-factor</v>
      </c>
      <c r="Z1181" s="129">
        <f t="shared" si="92"/>
        <v>49.621400000000015</v>
      </c>
      <c r="AA1181" s="129">
        <f t="shared" si="93"/>
        <v>403.12860000000001</v>
      </c>
      <c r="AB1181" s="129">
        <f t="shared" si="94"/>
        <v>452.75</v>
      </c>
    </row>
    <row r="1182" spans="1:28" ht="15.75" thickBot="1" x14ac:dyDescent="0.3">
      <c r="A1182" s="141" t="s">
        <v>943</v>
      </c>
      <c r="B1182" s="4" t="s">
        <v>1144</v>
      </c>
      <c r="C1182" s="4" t="s">
        <v>1145</v>
      </c>
      <c r="D1182" s="4" t="s">
        <v>1010</v>
      </c>
      <c r="E1182" s="4" t="s">
        <v>1011</v>
      </c>
      <c r="F1182" s="4" t="s">
        <v>82</v>
      </c>
      <c r="G1182" s="4" t="s">
        <v>83</v>
      </c>
      <c r="H1182" s="4" t="s">
        <v>1012</v>
      </c>
      <c r="I1182" s="10">
        <v>4</v>
      </c>
      <c r="J1182" s="10">
        <v>14</v>
      </c>
      <c r="K1182" s="11"/>
      <c r="L1182" s="10">
        <v>3</v>
      </c>
      <c r="M1182" s="10">
        <v>8</v>
      </c>
      <c r="N1182" s="11"/>
      <c r="O1182" s="11"/>
      <c r="P1182" s="11"/>
      <c r="Q1182" s="11"/>
      <c r="R1182" s="10">
        <v>6</v>
      </c>
      <c r="S1182" s="10">
        <v>3</v>
      </c>
      <c r="T1182" s="11"/>
      <c r="U1182" s="139">
        <f t="shared" si="90"/>
        <v>38</v>
      </c>
      <c r="W1182" s="127" t="str">
        <f t="shared" si="91"/>
        <v>510501207921</v>
      </c>
      <c r="X1182" s="132">
        <f>VLOOKUP(W1182,Factors!$F$4:$H$6200,3,FALSE)</f>
        <v>0.10960000000000003</v>
      </c>
      <c r="Y1182" s="127" t="str">
        <f>VLOOKUP(W1182,Factors!$F$4:$H$6200,2,FALSE)</f>
        <v>3-factor</v>
      </c>
      <c r="Z1182" s="129">
        <f t="shared" si="92"/>
        <v>4.1648000000000014</v>
      </c>
      <c r="AA1182" s="129">
        <f t="shared" si="93"/>
        <v>33.8352</v>
      </c>
      <c r="AB1182" s="129">
        <f t="shared" si="94"/>
        <v>38</v>
      </c>
    </row>
    <row r="1183" spans="1:28" ht="15.75" thickBot="1" x14ac:dyDescent="0.3">
      <c r="A1183" s="141" t="s">
        <v>943</v>
      </c>
      <c r="B1183" s="4" t="s">
        <v>1144</v>
      </c>
      <c r="C1183" s="4" t="s">
        <v>1145</v>
      </c>
      <c r="D1183" s="4" t="s">
        <v>1010</v>
      </c>
      <c r="E1183" s="4" t="s">
        <v>1011</v>
      </c>
      <c r="F1183" s="4" t="s">
        <v>152</v>
      </c>
      <c r="G1183" s="4" t="s">
        <v>153</v>
      </c>
      <c r="H1183" s="4" t="s">
        <v>1012</v>
      </c>
      <c r="I1183" s="8">
        <v>4057.49</v>
      </c>
      <c r="J1183" s="13">
        <v>0</v>
      </c>
      <c r="K1183" s="8">
        <v>3110.54</v>
      </c>
      <c r="L1183" s="8">
        <v>6136.84</v>
      </c>
      <c r="M1183" s="8">
        <v>-2460.96</v>
      </c>
      <c r="N1183" s="8">
        <v>4763.2299999999996</v>
      </c>
      <c r="O1183" s="8">
        <v>2460.96</v>
      </c>
      <c r="P1183" s="7"/>
      <c r="Q1183" s="8">
        <v>2545.9499999999998</v>
      </c>
      <c r="R1183" s="8">
        <v>2240.6799999999998</v>
      </c>
      <c r="S1183" s="8">
        <v>3919.53</v>
      </c>
      <c r="T1183" s="8">
        <v>4427.6499999999996</v>
      </c>
      <c r="U1183" s="139">
        <f t="shared" si="90"/>
        <v>31201.909999999996</v>
      </c>
      <c r="W1183" s="127" t="str">
        <f t="shared" si="91"/>
        <v>510501207921</v>
      </c>
      <c r="X1183" s="132">
        <f>VLOOKUP(W1183,Factors!$F$4:$H$6200,3,FALSE)</f>
        <v>0.10960000000000003</v>
      </c>
      <c r="Y1183" s="127" t="str">
        <f>VLOOKUP(W1183,Factors!$F$4:$H$6200,2,FALSE)</f>
        <v>3-factor</v>
      </c>
      <c r="Z1183" s="129">
        <f t="shared" si="92"/>
        <v>3419.7293360000003</v>
      </c>
      <c r="AA1183" s="129">
        <f t="shared" si="93"/>
        <v>27782.180663999996</v>
      </c>
      <c r="AB1183" s="129">
        <f t="shared" si="94"/>
        <v>31201.909999999996</v>
      </c>
    </row>
    <row r="1184" spans="1:28" ht="15.75" thickBot="1" x14ac:dyDescent="0.3">
      <c r="A1184" s="141" t="s">
        <v>943</v>
      </c>
      <c r="B1184" s="4" t="s">
        <v>1144</v>
      </c>
      <c r="C1184" s="4" t="s">
        <v>1145</v>
      </c>
      <c r="D1184" s="4" t="s">
        <v>1010</v>
      </c>
      <c r="E1184" s="4" t="s">
        <v>1011</v>
      </c>
      <c r="F1184" s="4" t="s">
        <v>258</v>
      </c>
      <c r="G1184" s="4" t="s">
        <v>259</v>
      </c>
      <c r="H1184" s="4" t="s">
        <v>1012</v>
      </c>
      <c r="I1184" s="11"/>
      <c r="J1184" s="11"/>
      <c r="K1184" s="11"/>
      <c r="L1184" s="11"/>
      <c r="M1184" s="11"/>
      <c r="N1184" s="11"/>
      <c r="O1184" s="11"/>
      <c r="P1184" s="11"/>
      <c r="Q1184" s="11"/>
      <c r="R1184" s="10">
        <v>20.99</v>
      </c>
      <c r="S1184" s="11"/>
      <c r="T1184" s="11"/>
      <c r="U1184" s="139">
        <f t="shared" si="90"/>
        <v>20.99</v>
      </c>
      <c r="W1184" s="127" t="str">
        <f t="shared" si="91"/>
        <v>510501207921</v>
      </c>
      <c r="X1184" s="132">
        <f>VLOOKUP(W1184,Factors!$F$4:$H$6200,3,FALSE)</f>
        <v>0.10960000000000003</v>
      </c>
      <c r="Y1184" s="127" t="str">
        <f>VLOOKUP(W1184,Factors!$F$4:$H$6200,2,FALSE)</f>
        <v>3-factor</v>
      </c>
      <c r="Z1184" s="129">
        <f t="shared" si="92"/>
        <v>2.3005040000000005</v>
      </c>
      <c r="AA1184" s="129">
        <f t="shared" si="93"/>
        <v>18.689495999999998</v>
      </c>
      <c r="AB1184" s="129">
        <f t="shared" si="94"/>
        <v>20.99</v>
      </c>
    </row>
    <row r="1185" spans="1:28" ht="15.75" thickBot="1" x14ac:dyDescent="0.3">
      <c r="A1185" s="141" t="s">
        <v>943</v>
      </c>
      <c r="B1185" s="4" t="s">
        <v>1144</v>
      </c>
      <c r="C1185" s="4" t="s">
        <v>1145</v>
      </c>
      <c r="D1185" s="4" t="s">
        <v>1010</v>
      </c>
      <c r="E1185" s="4" t="s">
        <v>1011</v>
      </c>
      <c r="F1185" s="4" t="s">
        <v>583</v>
      </c>
      <c r="G1185" s="4" t="s">
        <v>584</v>
      </c>
      <c r="H1185" s="4" t="s">
        <v>1012</v>
      </c>
      <c r="I1185" s="8">
        <v>-1610</v>
      </c>
      <c r="J1185" s="8">
        <v>4028.36</v>
      </c>
      <c r="K1185" s="8">
        <v>9950.65</v>
      </c>
      <c r="L1185" s="8">
        <v>5468.44</v>
      </c>
      <c r="M1185" s="8">
        <v>6120.69</v>
      </c>
      <c r="N1185" s="8">
        <v>7554.69</v>
      </c>
      <c r="O1185" s="8">
        <v>8741.6299999999992</v>
      </c>
      <c r="P1185" s="8">
        <v>1759.78</v>
      </c>
      <c r="Q1185" s="8">
        <v>10134.11</v>
      </c>
      <c r="R1185" s="8">
        <v>1818.62</v>
      </c>
      <c r="S1185" s="8">
        <v>666.5</v>
      </c>
      <c r="T1185" s="8">
        <v>15040.41</v>
      </c>
      <c r="U1185" s="139">
        <f t="shared" si="90"/>
        <v>69673.88</v>
      </c>
      <c r="W1185" s="127" t="str">
        <f t="shared" si="91"/>
        <v>510501207921</v>
      </c>
      <c r="X1185" s="132">
        <f>VLOOKUP(W1185,Factors!$F$4:$H$6200,3,FALSE)</f>
        <v>0.10960000000000003</v>
      </c>
      <c r="Y1185" s="127" t="str">
        <f>VLOOKUP(W1185,Factors!$F$4:$H$6200,2,FALSE)</f>
        <v>3-factor</v>
      </c>
      <c r="Z1185" s="129">
        <f t="shared" si="92"/>
        <v>7636.2572480000026</v>
      </c>
      <c r="AA1185" s="129">
        <f t="shared" si="93"/>
        <v>62037.622752000003</v>
      </c>
      <c r="AB1185" s="129">
        <f t="shared" si="94"/>
        <v>69673.88</v>
      </c>
    </row>
    <row r="1186" spans="1:28" ht="15.75" thickBot="1" x14ac:dyDescent="0.3">
      <c r="A1186" s="141" t="s">
        <v>943</v>
      </c>
      <c r="B1186" s="4" t="s">
        <v>1144</v>
      </c>
      <c r="C1186" s="4" t="s">
        <v>1145</v>
      </c>
      <c r="D1186" s="4" t="s">
        <v>1010</v>
      </c>
      <c r="E1186" s="4" t="s">
        <v>1011</v>
      </c>
      <c r="F1186" s="4" t="s">
        <v>18</v>
      </c>
      <c r="G1186" s="4" t="s">
        <v>19</v>
      </c>
      <c r="H1186" s="4" t="s">
        <v>1012</v>
      </c>
      <c r="I1186" s="11"/>
      <c r="J1186" s="11"/>
      <c r="K1186" s="11"/>
      <c r="L1186" s="11"/>
      <c r="M1186" s="11"/>
      <c r="N1186" s="11"/>
      <c r="O1186" s="11"/>
      <c r="P1186" s="11"/>
      <c r="Q1186" s="11"/>
      <c r="R1186" s="10">
        <v>40</v>
      </c>
      <c r="S1186" s="11"/>
      <c r="T1186" s="11"/>
      <c r="U1186" s="139">
        <f t="shared" si="90"/>
        <v>40</v>
      </c>
      <c r="W1186" s="127" t="str">
        <f t="shared" si="91"/>
        <v>510501207921</v>
      </c>
      <c r="X1186" s="132">
        <f>VLOOKUP(W1186,Factors!$F$4:$H$6200,3,FALSE)</f>
        <v>0.10960000000000003</v>
      </c>
      <c r="Y1186" s="127" t="str">
        <f>VLOOKUP(W1186,Factors!$F$4:$H$6200,2,FALSE)</f>
        <v>3-factor</v>
      </c>
      <c r="Z1186" s="129">
        <f t="shared" si="92"/>
        <v>4.3840000000000012</v>
      </c>
      <c r="AA1186" s="129">
        <f t="shared" si="93"/>
        <v>35.616</v>
      </c>
      <c r="AB1186" s="129">
        <f t="shared" si="94"/>
        <v>40</v>
      </c>
    </row>
    <row r="1187" spans="1:28" ht="15.75" thickBot="1" x14ac:dyDescent="0.3">
      <c r="A1187" s="141" t="s">
        <v>943</v>
      </c>
      <c r="B1187" s="4" t="s">
        <v>1144</v>
      </c>
      <c r="C1187" s="4" t="s">
        <v>1145</v>
      </c>
      <c r="D1187" s="4" t="s">
        <v>1010</v>
      </c>
      <c r="E1187" s="4" t="s">
        <v>1011</v>
      </c>
      <c r="F1187" s="4" t="s">
        <v>160</v>
      </c>
      <c r="G1187" s="4" t="s">
        <v>161</v>
      </c>
      <c r="H1187" s="4" t="s">
        <v>1012</v>
      </c>
      <c r="I1187" s="7"/>
      <c r="J1187" s="7"/>
      <c r="K1187" s="7"/>
      <c r="L1187" s="7"/>
      <c r="M1187" s="7"/>
      <c r="N1187" s="8">
        <v>162.11000000000001</v>
      </c>
      <c r="O1187" s="8">
        <v>41.45</v>
      </c>
      <c r="P1187" s="7"/>
      <c r="Q1187" s="8">
        <v>164.1</v>
      </c>
      <c r="R1187" s="7"/>
      <c r="S1187" s="7"/>
      <c r="T1187" s="7"/>
      <c r="U1187" s="139">
        <f t="shared" si="90"/>
        <v>367.65999999999997</v>
      </c>
      <c r="W1187" s="127" t="str">
        <f t="shared" si="91"/>
        <v>510501207921</v>
      </c>
      <c r="X1187" s="132">
        <f>VLOOKUP(W1187,Factors!$F$4:$H$6200,3,FALSE)</f>
        <v>0.10960000000000003</v>
      </c>
      <c r="Y1187" s="127" t="str">
        <f>VLOOKUP(W1187,Factors!$F$4:$H$6200,2,FALSE)</f>
        <v>3-factor</v>
      </c>
      <c r="Z1187" s="129">
        <f t="shared" si="92"/>
        <v>40.295536000000006</v>
      </c>
      <c r="AA1187" s="129">
        <f t="shared" si="93"/>
        <v>327.36446399999994</v>
      </c>
      <c r="AB1187" s="129">
        <f t="shared" si="94"/>
        <v>367.65999999999997</v>
      </c>
    </row>
    <row r="1188" spans="1:28" ht="15.75" thickBot="1" x14ac:dyDescent="0.3">
      <c r="A1188" s="141" t="s">
        <v>943</v>
      </c>
      <c r="B1188" s="4" t="s">
        <v>1144</v>
      </c>
      <c r="C1188" s="4" t="s">
        <v>1145</v>
      </c>
      <c r="D1188" s="4" t="s">
        <v>1010</v>
      </c>
      <c r="E1188" s="4" t="s">
        <v>1011</v>
      </c>
      <c r="F1188" s="4" t="s">
        <v>84</v>
      </c>
      <c r="G1188" s="4" t="s">
        <v>85</v>
      </c>
      <c r="H1188" s="4" t="s">
        <v>1012</v>
      </c>
      <c r="I1188" s="10">
        <v>105.91</v>
      </c>
      <c r="J1188" s="11"/>
      <c r="K1188" s="11"/>
      <c r="L1188" s="10">
        <v>33.950000000000003</v>
      </c>
      <c r="M1188" s="11"/>
      <c r="N1188" s="11"/>
      <c r="O1188" s="11"/>
      <c r="P1188" s="11"/>
      <c r="Q1188" s="11"/>
      <c r="R1188" s="11"/>
      <c r="S1188" s="11"/>
      <c r="T1188" s="11"/>
      <c r="U1188" s="139">
        <f t="shared" si="90"/>
        <v>139.86000000000001</v>
      </c>
      <c r="W1188" s="127" t="str">
        <f t="shared" si="91"/>
        <v>510501207921</v>
      </c>
      <c r="X1188" s="132">
        <f>VLOOKUP(W1188,Factors!$F$4:$H$6200,3,FALSE)</f>
        <v>0.10960000000000003</v>
      </c>
      <c r="Y1188" s="127" t="str">
        <f>VLOOKUP(W1188,Factors!$F$4:$H$6200,2,FALSE)</f>
        <v>3-factor</v>
      </c>
      <c r="Z1188" s="129">
        <f t="shared" si="92"/>
        <v>15.328656000000006</v>
      </c>
      <c r="AA1188" s="129">
        <f t="shared" si="93"/>
        <v>124.531344</v>
      </c>
      <c r="AB1188" s="129">
        <f t="shared" si="94"/>
        <v>139.86000000000001</v>
      </c>
    </row>
    <row r="1189" spans="1:28" ht="15.75" thickBot="1" x14ac:dyDescent="0.3">
      <c r="A1189" s="141" t="s">
        <v>943</v>
      </c>
      <c r="B1189" s="4" t="s">
        <v>1144</v>
      </c>
      <c r="C1189" s="4" t="s">
        <v>1145</v>
      </c>
      <c r="D1189" s="4" t="s">
        <v>1010</v>
      </c>
      <c r="E1189" s="4" t="s">
        <v>1011</v>
      </c>
      <c r="F1189" s="4" t="s">
        <v>164</v>
      </c>
      <c r="G1189" s="4" t="s">
        <v>165</v>
      </c>
      <c r="H1189" s="4" t="s">
        <v>1012</v>
      </c>
      <c r="I1189" s="8">
        <v>606.19000000000005</v>
      </c>
      <c r="J1189" s="7"/>
      <c r="K1189" s="7"/>
      <c r="L1189" s="7"/>
      <c r="M1189" s="8">
        <v>1085.46</v>
      </c>
      <c r="N1189" s="8">
        <v>-600</v>
      </c>
      <c r="O1189" s="7"/>
      <c r="P1189" s="7"/>
      <c r="Q1189" s="7"/>
      <c r="R1189" s="7"/>
      <c r="S1189" s="7"/>
      <c r="T1189" s="7"/>
      <c r="U1189" s="139">
        <f t="shared" si="90"/>
        <v>1091.6500000000001</v>
      </c>
      <c r="W1189" s="127" t="str">
        <f t="shared" si="91"/>
        <v>510501207921</v>
      </c>
      <c r="X1189" s="132">
        <f>VLOOKUP(W1189,Factors!$F$4:$H$6200,3,FALSE)</f>
        <v>0.10960000000000003</v>
      </c>
      <c r="Y1189" s="127" t="str">
        <f>VLOOKUP(W1189,Factors!$F$4:$H$6200,2,FALSE)</f>
        <v>3-factor</v>
      </c>
      <c r="Z1189" s="129">
        <f t="shared" si="92"/>
        <v>119.64484000000004</v>
      </c>
      <c r="AA1189" s="129">
        <f t="shared" si="93"/>
        <v>972.00516000000005</v>
      </c>
      <c r="AB1189" s="129">
        <f t="shared" si="94"/>
        <v>1091.6500000000001</v>
      </c>
    </row>
    <row r="1190" spans="1:28" ht="15.75" thickBot="1" x14ac:dyDescent="0.3">
      <c r="A1190" s="141" t="s">
        <v>943</v>
      </c>
      <c r="B1190" s="4" t="s">
        <v>1144</v>
      </c>
      <c r="C1190" s="4" t="s">
        <v>1145</v>
      </c>
      <c r="D1190" s="4" t="s">
        <v>944</v>
      </c>
      <c r="E1190" s="4" t="s">
        <v>945</v>
      </c>
      <c r="F1190" s="4" t="s">
        <v>110</v>
      </c>
      <c r="G1190" s="4" t="s">
        <v>111</v>
      </c>
      <c r="H1190" s="4" t="s">
        <v>440</v>
      </c>
      <c r="I1190" s="8">
        <v>1476.19</v>
      </c>
      <c r="J1190" s="8">
        <v>1476.19</v>
      </c>
      <c r="K1190" s="8">
        <v>8797.6299999999992</v>
      </c>
      <c r="L1190" s="8">
        <v>476.19</v>
      </c>
      <c r="M1190" s="8">
        <v>476.19</v>
      </c>
      <c r="N1190" s="8">
        <v>476.19</v>
      </c>
      <c r="O1190" s="8">
        <v>476.19</v>
      </c>
      <c r="P1190" s="8">
        <v>476.19</v>
      </c>
      <c r="Q1190" s="7"/>
      <c r="R1190" s="7"/>
      <c r="S1190" s="8">
        <v>230.46</v>
      </c>
      <c r="T1190" s="7"/>
      <c r="U1190" s="139">
        <f t="shared" si="90"/>
        <v>14361.42</v>
      </c>
      <c r="W1190" s="127" t="str">
        <f t="shared" si="91"/>
        <v>510501505921</v>
      </c>
      <c r="X1190" s="132">
        <f>VLOOKUP(W1190,Factors!$F$4:$H$6200,3,FALSE)</f>
        <v>0.10960000000000003</v>
      </c>
      <c r="Y1190" s="127" t="str">
        <f>VLOOKUP(W1190,Factors!$F$4:$H$6200,2,FALSE)</f>
        <v>3-factor</v>
      </c>
      <c r="Z1190" s="129">
        <f t="shared" si="92"/>
        <v>1574.0116320000004</v>
      </c>
      <c r="AA1190" s="129">
        <f t="shared" si="93"/>
        <v>12787.408368</v>
      </c>
      <c r="AB1190" s="129">
        <f t="shared" si="94"/>
        <v>14361.42</v>
      </c>
    </row>
    <row r="1191" spans="1:28" ht="15.75" thickBot="1" x14ac:dyDescent="0.3">
      <c r="A1191" s="141" t="s">
        <v>943</v>
      </c>
      <c r="B1191" s="4" t="s">
        <v>1144</v>
      </c>
      <c r="C1191" s="4" t="s">
        <v>1145</v>
      </c>
      <c r="D1191" s="4" t="s">
        <v>944</v>
      </c>
      <c r="E1191" s="4" t="s">
        <v>945</v>
      </c>
      <c r="F1191" s="4" t="s">
        <v>112</v>
      </c>
      <c r="G1191" s="4" t="s">
        <v>113</v>
      </c>
      <c r="H1191" s="4" t="s">
        <v>440</v>
      </c>
      <c r="I1191" s="10">
        <v>1781.3</v>
      </c>
      <c r="J1191" s="10">
        <v>1781.3</v>
      </c>
      <c r="K1191" s="10">
        <v>1781.3</v>
      </c>
      <c r="L1191" s="10">
        <v>1781.3</v>
      </c>
      <c r="M1191" s="10">
        <v>1781.3</v>
      </c>
      <c r="N1191" s="10">
        <v>1845.44</v>
      </c>
      <c r="O1191" s="10">
        <v>1845.44</v>
      </c>
      <c r="P1191" s="10">
        <v>1845.43</v>
      </c>
      <c r="Q1191" s="10">
        <v>1845.43</v>
      </c>
      <c r="R1191" s="10">
        <v>1845.43</v>
      </c>
      <c r="S1191" s="10">
        <v>1845.41</v>
      </c>
      <c r="T1191" s="10">
        <v>1845.43</v>
      </c>
      <c r="U1191" s="139">
        <f t="shared" si="90"/>
        <v>21824.510000000002</v>
      </c>
      <c r="W1191" s="127" t="str">
        <f t="shared" si="91"/>
        <v>510501505921</v>
      </c>
      <c r="X1191" s="132">
        <f>VLOOKUP(W1191,Factors!$F$4:$H$6200,3,FALSE)</f>
        <v>0.10960000000000003</v>
      </c>
      <c r="Y1191" s="127" t="str">
        <f>VLOOKUP(W1191,Factors!$F$4:$H$6200,2,FALSE)</f>
        <v>3-factor</v>
      </c>
      <c r="Z1191" s="129">
        <f t="shared" si="92"/>
        <v>2391.966296000001</v>
      </c>
      <c r="AA1191" s="129">
        <f t="shared" si="93"/>
        <v>19432.543704</v>
      </c>
      <c r="AB1191" s="129">
        <f t="shared" si="94"/>
        <v>21824.510000000002</v>
      </c>
    </row>
    <row r="1192" spans="1:28" ht="15.75" thickBot="1" x14ac:dyDescent="0.3">
      <c r="A1192" s="141" t="s">
        <v>943</v>
      </c>
      <c r="B1192" s="4" t="s">
        <v>1144</v>
      </c>
      <c r="C1192" s="4" t="s">
        <v>1145</v>
      </c>
      <c r="D1192" s="4" t="s">
        <v>944</v>
      </c>
      <c r="E1192" s="4" t="s">
        <v>945</v>
      </c>
      <c r="F1192" s="4" t="s">
        <v>134</v>
      </c>
      <c r="G1192" s="4" t="s">
        <v>135</v>
      </c>
      <c r="H1192" s="4" t="s">
        <v>440</v>
      </c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0">
        <v>29.98</v>
      </c>
      <c r="T1192" s="10">
        <v>14.99</v>
      </c>
      <c r="U1192" s="139">
        <f t="shared" si="90"/>
        <v>44.97</v>
      </c>
      <c r="W1192" s="127" t="str">
        <f t="shared" si="91"/>
        <v>510501505921</v>
      </c>
      <c r="X1192" s="132">
        <f>VLOOKUP(W1192,Factors!$F$4:$H$6200,3,FALSE)</f>
        <v>0.10960000000000003</v>
      </c>
      <c r="Y1192" s="127" t="str">
        <f>VLOOKUP(W1192,Factors!$F$4:$H$6200,2,FALSE)</f>
        <v>3-factor</v>
      </c>
      <c r="Z1192" s="129">
        <f t="shared" si="92"/>
        <v>4.9287120000000009</v>
      </c>
      <c r="AA1192" s="129">
        <f t="shared" si="93"/>
        <v>40.041287999999994</v>
      </c>
      <c r="AB1192" s="129">
        <f t="shared" si="94"/>
        <v>44.97</v>
      </c>
    </row>
    <row r="1193" spans="1:28" ht="15.75" thickBot="1" x14ac:dyDescent="0.3">
      <c r="A1193" s="141" t="s">
        <v>943</v>
      </c>
      <c r="B1193" s="4" t="s">
        <v>1144</v>
      </c>
      <c r="C1193" s="4" t="s">
        <v>1145</v>
      </c>
      <c r="D1193" s="4" t="s">
        <v>944</v>
      </c>
      <c r="E1193" s="4" t="s">
        <v>945</v>
      </c>
      <c r="F1193" s="4" t="s">
        <v>38</v>
      </c>
      <c r="G1193" s="4" t="s">
        <v>39</v>
      </c>
      <c r="H1193" s="4" t="s">
        <v>440</v>
      </c>
      <c r="I1193" s="7"/>
      <c r="J1193" s="7"/>
      <c r="K1193" s="7"/>
      <c r="L1193" s="7"/>
      <c r="M1193" s="8">
        <v>135</v>
      </c>
      <c r="N1193" s="7"/>
      <c r="O1193" s="7"/>
      <c r="P1193" s="7"/>
      <c r="Q1193" s="7"/>
      <c r="R1193" s="7"/>
      <c r="S1193" s="8">
        <v>1826</v>
      </c>
      <c r="T1193" s="7"/>
      <c r="U1193" s="139">
        <f t="shared" si="90"/>
        <v>1961</v>
      </c>
      <c r="W1193" s="127" t="str">
        <f t="shared" si="91"/>
        <v>510501505921</v>
      </c>
      <c r="X1193" s="132">
        <f>VLOOKUP(W1193,Factors!$F$4:$H$6200,3,FALSE)</f>
        <v>0.10960000000000003</v>
      </c>
      <c r="Y1193" s="127" t="str">
        <f>VLOOKUP(W1193,Factors!$F$4:$H$6200,2,FALSE)</f>
        <v>3-factor</v>
      </c>
      <c r="Z1193" s="129">
        <f t="shared" si="92"/>
        <v>214.92560000000006</v>
      </c>
      <c r="AA1193" s="129">
        <f t="shared" si="93"/>
        <v>1746.0744</v>
      </c>
      <c r="AB1193" s="129">
        <f t="shared" si="94"/>
        <v>1961</v>
      </c>
    </row>
    <row r="1194" spans="1:28" ht="15.75" thickBot="1" x14ac:dyDescent="0.3">
      <c r="A1194" s="141" t="s">
        <v>943</v>
      </c>
      <c r="B1194" s="4" t="s">
        <v>1144</v>
      </c>
      <c r="C1194" s="4" t="s">
        <v>1145</v>
      </c>
      <c r="D1194" s="4" t="s">
        <v>944</v>
      </c>
      <c r="E1194" s="4" t="s">
        <v>945</v>
      </c>
      <c r="F1194" s="4" t="s">
        <v>98</v>
      </c>
      <c r="G1194" s="4" t="s">
        <v>99</v>
      </c>
      <c r="H1194" s="4" t="s">
        <v>440</v>
      </c>
      <c r="I1194" s="11"/>
      <c r="J1194" s="11"/>
      <c r="K1194" s="11"/>
      <c r="L1194" s="11"/>
      <c r="M1194" s="11"/>
      <c r="N1194" s="11"/>
      <c r="O1194" s="11"/>
      <c r="P1194" s="11"/>
      <c r="Q1194" s="11"/>
      <c r="R1194" s="10">
        <v>1515.99</v>
      </c>
      <c r="S1194" s="10">
        <v>-1515.99</v>
      </c>
      <c r="T1194" s="11"/>
      <c r="U1194" s="139">
        <f t="shared" si="90"/>
        <v>0</v>
      </c>
      <c r="W1194" s="127" t="str">
        <f t="shared" si="91"/>
        <v>510501505921</v>
      </c>
      <c r="X1194" s="132">
        <f>VLOOKUP(W1194,Factors!$F$4:$H$6200,3,FALSE)</f>
        <v>0.10960000000000003</v>
      </c>
      <c r="Y1194" s="127" t="str">
        <f>VLOOKUP(W1194,Factors!$F$4:$H$6200,2,FALSE)</f>
        <v>3-factor</v>
      </c>
      <c r="Z1194" s="129">
        <f t="shared" si="92"/>
        <v>0</v>
      </c>
      <c r="AA1194" s="129">
        <f t="shared" si="93"/>
        <v>0</v>
      </c>
      <c r="AB1194" s="129">
        <f t="shared" si="94"/>
        <v>0</v>
      </c>
    </row>
    <row r="1195" spans="1:28" ht="15.75" thickBot="1" x14ac:dyDescent="0.3">
      <c r="A1195" s="141" t="s">
        <v>943</v>
      </c>
      <c r="B1195" s="4" t="s">
        <v>1144</v>
      </c>
      <c r="C1195" s="4" t="s">
        <v>1145</v>
      </c>
      <c r="D1195" s="4" t="s">
        <v>944</v>
      </c>
      <c r="E1195" s="4" t="s">
        <v>945</v>
      </c>
      <c r="F1195" s="4" t="s">
        <v>445</v>
      </c>
      <c r="G1195" s="4" t="s">
        <v>446</v>
      </c>
      <c r="H1195" s="4" t="s">
        <v>440</v>
      </c>
      <c r="I1195" s="7"/>
      <c r="J1195" s="7"/>
      <c r="K1195" s="7"/>
      <c r="L1195" s="7"/>
      <c r="M1195" s="7"/>
      <c r="N1195" s="7"/>
      <c r="O1195" s="7"/>
      <c r="P1195" s="7"/>
      <c r="Q1195" s="7"/>
      <c r="R1195" s="7"/>
      <c r="S1195" s="8">
        <v>121.3</v>
      </c>
      <c r="T1195" s="7"/>
      <c r="U1195" s="139">
        <f t="shared" si="90"/>
        <v>121.3</v>
      </c>
      <c r="W1195" s="127" t="str">
        <f t="shared" si="91"/>
        <v>510501505921</v>
      </c>
      <c r="X1195" s="132">
        <f>VLOOKUP(W1195,Factors!$F$4:$H$6200,3,FALSE)</f>
        <v>0.10960000000000003</v>
      </c>
      <c r="Y1195" s="127" t="str">
        <f>VLOOKUP(W1195,Factors!$F$4:$H$6200,2,FALSE)</f>
        <v>3-factor</v>
      </c>
      <c r="Z1195" s="129">
        <f t="shared" si="92"/>
        <v>13.294480000000004</v>
      </c>
      <c r="AA1195" s="129">
        <f t="shared" si="93"/>
        <v>108.00551999999999</v>
      </c>
      <c r="AB1195" s="129">
        <f t="shared" si="94"/>
        <v>121.3</v>
      </c>
    </row>
    <row r="1196" spans="1:28" ht="15.75" thickBot="1" x14ac:dyDescent="0.3">
      <c r="A1196" s="141" t="s">
        <v>943</v>
      </c>
      <c r="B1196" s="4" t="s">
        <v>1144</v>
      </c>
      <c r="C1196" s="4" t="s">
        <v>1145</v>
      </c>
      <c r="D1196" s="4" t="s">
        <v>944</v>
      </c>
      <c r="E1196" s="4" t="s">
        <v>945</v>
      </c>
      <c r="F1196" s="4" t="s">
        <v>82</v>
      </c>
      <c r="G1196" s="4" t="s">
        <v>83</v>
      </c>
      <c r="H1196" s="4" t="s">
        <v>440</v>
      </c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0">
        <v>12</v>
      </c>
      <c r="T1196" s="10">
        <v>4</v>
      </c>
      <c r="U1196" s="139">
        <f t="shared" si="90"/>
        <v>16</v>
      </c>
      <c r="W1196" s="127" t="str">
        <f t="shared" si="91"/>
        <v>510501505921</v>
      </c>
      <c r="X1196" s="132">
        <f>VLOOKUP(W1196,Factors!$F$4:$H$6200,3,FALSE)</f>
        <v>0.10960000000000003</v>
      </c>
      <c r="Y1196" s="127" t="str">
        <f>VLOOKUP(W1196,Factors!$F$4:$H$6200,2,FALSE)</f>
        <v>3-factor</v>
      </c>
      <c r="Z1196" s="129">
        <f t="shared" si="92"/>
        <v>1.7536000000000005</v>
      </c>
      <c r="AA1196" s="129">
        <f t="shared" si="93"/>
        <v>14.2464</v>
      </c>
      <c r="AB1196" s="129">
        <f t="shared" si="94"/>
        <v>16</v>
      </c>
    </row>
    <row r="1197" spans="1:28" ht="15.75" thickBot="1" x14ac:dyDescent="0.3">
      <c r="A1197" s="141" t="s">
        <v>943</v>
      </c>
      <c r="B1197" s="4" t="s">
        <v>1144</v>
      </c>
      <c r="C1197" s="4" t="s">
        <v>1145</v>
      </c>
      <c r="D1197" s="4" t="s">
        <v>944</v>
      </c>
      <c r="E1197" s="4" t="s">
        <v>945</v>
      </c>
      <c r="F1197" s="4" t="s">
        <v>18</v>
      </c>
      <c r="G1197" s="4" t="s">
        <v>19</v>
      </c>
      <c r="H1197" s="4" t="s">
        <v>440</v>
      </c>
      <c r="I1197" s="7"/>
      <c r="J1197" s="7"/>
      <c r="K1197" s="7"/>
      <c r="L1197" s="7"/>
      <c r="M1197" s="7"/>
      <c r="N1197" s="7"/>
      <c r="O1197" s="7"/>
      <c r="P1197" s="7"/>
      <c r="Q1197" s="7"/>
      <c r="R1197" s="7"/>
      <c r="S1197" s="8">
        <v>607</v>
      </c>
      <c r="T1197" s="8">
        <v>2395.86</v>
      </c>
      <c r="U1197" s="139">
        <f t="shared" si="90"/>
        <v>3002.86</v>
      </c>
      <c r="W1197" s="127" t="str">
        <f t="shared" si="91"/>
        <v>510501505921</v>
      </c>
      <c r="X1197" s="132">
        <f>VLOOKUP(W1197,Factors!$F$4:$H$6200,3,FALSE)</f>
        <v>0.10960000000000003</v>
      </c>
      <c r="Y1197" s="127" t="str">
        <f>VLOOKUP(W1197,Factors!$F$4:$H$6200,2,FALSE)</f>
        <v>3-factor</v>
      </c>
      <c r="Z1197" s="129">
        <f t="shared" si="92"/>
        <v>329.1134560000001</v>
      </c>
      <c r="AA1197" s="129">
        <f t="shared" si="93"/>
        <v>2673.7465440000001</v>
      </c>
      <c r="AB1197" s="129">
        <f t="shared" si="94"/>
        <v>3002.86</v>
      </c>
    </row>
    <row r="1198" spans="1:28" ht="15.75" thickBot="1" x14ac:dyDescent="0.3">
      <c r="A1198" s="141" t="s">
        <v>943</v>
      </c>
      <c r="B1198" s="4" t="s">
        <v>1149</v>
      </c>
      <c r="C1198" s="4" t="s">
        <v>1150</v>
      </c>
      <c r="D1198" s="4" t="s">
        <v>944</v>
      </c>
      <c r="E1198" s="4" t="s">
        <v>945</v>
      </c>
      <c r="F1198" s="4" t="s">
        <v>110</v>
      </c>
      <c r="G1198" s="4" t="s">
        <v>111</v>
      </c>
      <c r="H1198" s="4" t="s">
        <v>440</v>
      </c>
      <c r="I1198" s="8">
        <v>833.33</v>
      </c>
      <c r="J1198" s="8">
        <v>833.33</v>
      </c>
      <c r="K1198" s="8">
        <v>833.33</v>
      </c>
      <c r="L1198" s="8">
        <v>833.33</v>
      </c>
      <c r="M1198" s="8">
        <v>833.33</v>
      </c>
      <c r="N1198" s="8">
        <v>833.33</v>
      </c>
      <c r="O1198" s="8">
        <v>833.33</v>
      </c>
      <c r="P1198" s="8">
        <v>833.33</v>
      </c>
      <c r="Q1198" s="8">
        <v>833.33</v>
      </c>
      <c r="R1198" s="7"/>
      <c r="S1198" s="8">
        <v>303.22000000000003</v>
      </c>
      <c r="T1198" s="7"/>
      <c r="U1198" s="139">
        <f t="shared" si="90"/>
        <v>7803.1900000000005</v>
      </c>
      <c r="W1198" s="127" t="str">
        <f t="shared" si="91"/>
        <v>510601505921</v>
      </c>
      <c r="X1198" s="132">
        <f>VLOOKUP(W1198,Factors!$F$4:$H$6200,3,FALSE)</f>
        <v>0.10960000000000003</v>
      </c>
      <c r="Y1198" s="127" t="str">
        <f>VLOOKUP(W1198,Factors!$F$4:$H$6200,2,FALSE)</f>
        <v>3-factor</v>
      </c>
      <c r="Z1198" s="129">
        <f t="shared" si="92"/>
        <v>855.22962400000029</v>
      </c>
      <c r="AA1198" s="129">
        <f t="shared" si="93"/>
        <v>6947.960376</v>
      </c>
      <c r="AB1198" s="129">
        <f t="shared" si="94"/>
        <v>7803.1900000000005</v>
      </c>
    </row>
    <row r="1199" spans="1:28" ht="15.75" thickBot="1" x14ac:dyDescent="0.3">
      <c r="A1199" s="141" t="s">
        <v>943</v>
      </c>
      <c r="B1199" s="4" t="s">
        <v>1149</v>
      </c>
      <c r="C1199" s="4" t="s">
        <v>1150</v>
      </c>
      <c r="D1199" s="4" t="s">
        <v>944</v>
      </c>
      <c r="E1199" s="4" t="s">
        <v>945</v>
      </c>
      <c r="F1199" s="4" t="s">
        <v>112</v>
      </c>
      <c r="G1199" s="4" t="s">
        <v>113</v>
      </c>
      <c r="H1199" s="4" t="s">
        <v>440</v>
      </c>
      <c r="I1199" s="10">
        <v>9700.9</v>
      </c>
      <c r="J1199" s="10">
        <v>10108.35</v>
      </c>
      <c r="K1199" s="10">
        <v>10288.870000000001</v>
      </c>
      <c r="L1199" s="10">
        <v>11592.31</v>
      </c>
      <c r="M1199" s="10">
        <v>11592.29</v>
      </c>
      <c r="N1199" s="10">
        <v>9350.08</v>
      </c>
      <c r="O1199" s="10">
        <v>13310.42</v>
      </c>
      <c r="P1199" s="10">
        <v>13310.41</v>
      </c>
      <c r="Q1199" s="10">
        <v>13310.41</v>
      </c>
      <c r="R1199" s="10">
        <v>13310.39</v>
      </c>
      <c r="S1199" s="10">
        <v>13310.4</v>
      </c>
      <c r="T1199" s="10">
        <v>13310.41</v>
      </c>
      <c r="U1199" s="139">
        <f t="shared" si="90"/>
        <v>142495.24</v>
      </c>
      <c r="W1199" s="127" t="str">
        <f t="shared" si="91"/>
        <v>510601505921</v>
      </c>
      <c r="X1199" s="132">
        <f>VLOOKUP(W1199,Factors!$F$4:$H$6200,3,FALSE)</f>
        <v>0.10960000000000003</v>
      </c>
      <c r="Y1199" s="127" t="str">
        <f>VLOOKUP(W1199,Factors!$F$4:$H$6200,2,FALSE)</f>
        <v>3-factor</v>
      </c>
      <c r="Z1199" s="129">
        <f t="shared" si="92"/>
        <v>15617.478304000004</v>
      </c>
      <c r="AA1199" s="129">
        <f t="shared" si="93"/>
        <v>126877.76169599999</v>
      </c>
      <c r="AB1199" s="129">
        <f t="shared" si="94"/>
        <v>142495.24</v>
      </c>
    </row>
    <row r="1200" spans="1:28" ht="15.75" thickBot="1" x14ac:dyDescent="0.3">
      <c r="A1200" s="141" t="s">
        <v>943</v>
      </c>
      <c r="B1200" s="4" t="s">
        <v>1149</v>
      </c>
      <c r="C1200" s="4" t="s">
        <v>1150</v>
      </c>
      <c r="D1200" s="4" t="s">
        <v>944</v>
      </c>
      <c r="E1200" s="4" t="s">
        <v>945</v>
      </c>
      <c r="F1200" s="4" t="s">
        <v>128</v>
      </c>
      <c r="G1200" s="4" t="s">
        <v>129</v>
      </c>
      <c r="H1200" s="4" t="s">
        <v>440</v>
      </c>
      <c r="I1200" s="10">
        <v>299</v>
      </c>
      <c r="J1200" s="11"/>
      <c r="K1200" s="10">
        <v>190</v>
      </c>
      <c r="L1200" s="10">
        <v>2593</v>
      </c>
      <c r="M1200" s="11"/>
      <c r="N1200" s="11"/>
      <c r="O1200" s="11"/>
      <c r="P1200" s="11"/>
      <c r="Q1200" s="11"/>
      <c r="R1200" s="11"/>
      <c r="S1200" s="11"/>
      <c r="T1200" s="11"/>
      <c r="U1200" s="139">
        <f t="shared" si="90"/>
        <v>3082</v>
      </c>
      <c r="W1200" s="127" t="str">
        <f t="shared" si="91"/>
        <v>510601505921</v>
      </c>
      <c r="X1200" s="132">
        <f>VLOOKUP(W1200,Factors!$F$4:$H$6200,3,FALSE)</f>
        <v>0.10960000000000003</v>
      </c>
      <c r="Y1200" s="127" t="str">
        <f>VLOOKUP(W1200,Factors!$F$4:$H$6200,2,FALSE)</f>
        <v>3-factor</v>
      </c>
      <c r="Z1200" s="129">
        <f t="shared" si="92"/>
        <v>337.7872000000001</v>
      </c>
      <c r="AA1200" s="129">
        <f t="shared" si="93"/>
        <v>2744.2127999999998</v>
      </c>
      <c r="AB1200" s="129">
        <f t="shared" si="94"/>
        <v>3082</v>
      </c>
    </row>
    <row r="1201" spans="1:62" ht="15.75" thickBot="1" x14ac:dyDescent="0.3">
      <c r="A1201" s="141" t="s">
        <v>943</v>
      </c>
      <c r="B1201" s="4" t="s">
        <v>1149</v>
      </c>
      <c r="C1201" s="4" t="s">
        <v>1150</v>
      </c>
      <c r="D1201" s="4" t="s">
        <v>944</v>
      </c>
      <c r="E1201" s="4" t="s">
        <v>945</v>
      </c>
      <c r="F1201" s="4" t="s">
        <v>70</v>
      </c>
      <c r="G1201" s="4" t="s">
        <v>71</v>
      </c>
      <c r="H1201" s="4" t="s">
        <v>440</v>
      </c>
      <c r="I1201" s="7"/>
      <c r="J1201" s="7"/>
      <c r="K1201" s="8">
        <v>159.91999999999999</v>
      </c>
      <c r="L1201" s="7"/>
      <c r="M1201" s="7"/>
      <c r="N1201" s="7"/>
      <c r="O1201" s="7"/>
      <c r="P1201" s="7"/>
      <c r="Q1201" s="7"/>
      <c r="R1201" s="7"/>
      <c r="S1201" s="7"/>
      <c r="T1201" s="7"/>
      <c r="U1201" s="139">
        <f t="shared" si="90"/>
        <v>159.91999999999999</v>
      </c>
      <c r="W1201" s="127" t="str">
        <f t="shared" si="91"/>
        <v>510601505921</v>
      </c>
      <c r="X1201" s="132">
        <f>VLOOKUP(W1201,Factors!$F$4:$H$6200,3,FALSE)</f>
        <v>0.10960000000000003</v>
      </c>
      <c r="Y1201" s="127" t="str">
        <f>VLOOKUP(W1201,Factors!$F$4:$H$6200,2,FALSE)</f>
        <v>3-factor</v>
      </c>
      <c r="Z1201" s="129">
        <f t="shared" si="92"/>
        <v>17.527232000000005</v>
      </c>
      <c r="AA1201" s="129">
        <f t="shared" si="93"/>
        <v>142.39276799999999</v>
      </c>
      <c r="AB1201" s="129">
        <f t="shared" si="94"/>
        <v>159.91999999999999</v>
      </c>
    </row>
    <row r="1202" spans="1:62" ht="15.75" thickBot="1" x14ac:dyDescent="0.3">
      <c r="A1202" s="141" t="s">
        <v>943</v>
      </c>
      <c r="B1202" s="4" t="s">
        <v>1149</v>
      </c>
      <c r="C1202" s="4" t="s">
        <v>1150</v>
      </c>
      <c r="D1202" s="4" t="s">
        <v>944</v>
      </c>
      <c r="E1202" s="4" t="s">
        <v>945</v>
      </c>
      <c r="F1202" s="4" t="s">
        <v>132</v>
      </c>
      <c r="G1202" s="4" t="s">
        <v>133</v>
      </c>
      <c r="H1202" s="4" t="s">
        <v>440</v>
      </c>
      <c r="I1202" s="10">
        <v>205.67</v>
      </c>
      <c r="J1202" s="11"/>
      <c r="K1202" s="10">
        <v>204.16</v>
      </c>
      <c r="L1202" s="11"/>
      <c r="M1202" s="11"/>
      <c r="N1202" s="11"/>
      <c r="O1202" s="11"/>
      <c r="P1202" s="11"/>
      <c r="Q1202" s="11"/>
      <c r="R1202" s="11"/>
      <c r="S1202" s="11"/>
      <c r="T1202" s="11"/>
      <c r="U1202" s="139">
        <f t="shared" si="90"/>
        <v>409.83</v>
      </c>
      <c r="W1202" s="127" t="str">
        <f t="shared" si="91"/>
        <v>510601505921</v>
      </c>
      <c r="X1202" s="132">
        <f>VLOOKUP(W1202,Factors!$F$4:$H$6200,3,FALSE)</f>
        <v>0.10960000000000003</v>
      </c>
      <c r="Y1202" s="127" t="str">
        <f>VLOOKUP(W1202,Factors!$F$4:$H$6200,2,FALSE)</f>
        <v>3-factor</v>
      </c>
      <c r="Z1202" s="129">
        <f t="shared" si="92"/>
        <v>44.91736800000001</v>
      </c>
      <c r="AA1202" s="129">
        <f t="shared" si="93"/>
        <v>364.91263199999997</v>
      </c>
      <c r="AB1202" s="129">
        <f t="shared" si="94"/>
        <v>409.83</v>
      </c>
    </row>
    <row r="1203" spans="1:62" ht="15.75" thickBot="1" x14ac:dyDescent="0.3">
      <c r="A1203" s="141" t="s">
        <v>943</v>
      </c>
      <c r="B1203" s="4" t="s">
        <v>1149</v>
      </c>
      <c r="C1203" s="4" t="s">
        <v>1150</v>
      </c>
      <c r="D1203" s="4" t="s">
        <v>944</v>
      </c>
      <c r="E1203" s="4" t="s">
        <v>945</v>
      </c>
      <c r="F1203" s="4" t="s">
        <v>80</v>
      </c>
      <c r="G1203" s="4" t="s">
        <v>81</v>
      </c>
      <c r="H1203" s="4" t="s">
        <v>440</v>
      </c>
      <c r="I1203" s="8">
        <v>754</v>
      </c>
      <c r="J1203" s="8">
        <v>754</v>
      </c>
      <c r="K1203" s="8">
        <v>754</v>
      </c>
      <c r="L1203" s="8">
        <v>754</v>
      </c>
      <c r="M1203" s="8">
        <v>754</v>
      </c>
      <c r="N1203" s="8">
        <v>754</v>
      </c>
      <c r="O1203" s="8">
        <v>754</v>
      </c>
      <c r="P1203" s="8">
        <v>754</v>
      </c>
      <c r="Q1203" s="8">
        <v>754</v>
      </c>
      <c r="R1203" s="8">
        <v>754</v>
      </c>
      <c r="S1203" s="8">
        <v>754</v>
      </c>
      <c r="T1203" s="8">
        <v>754</v>
      </c>
      <c r="U1203" s="139">
        <f t="shared" si="90"/>
        <v>9048</v>
      </c>
      <c r="W1203" s="127" t="str">
        <f t="shared" si="91"/>
        <v>510601505921</v>
      </c>
      <c r="X1203" s="132">
        <f>VLOOKUP(W1203,Factors!$F$4:$H$6200,3,FALSE)</f>
        <v>0.10960000000000003</v>
      </c>
      <c r="Y1203" s="127" t="str">
        <f>VLOOKUP(W1203,Factors!$F$4:$H$6200,2,FALSE)</f>
        <v>3-factor</v>
      </c>
      <c r="Z1203" s="129">
        <f t="shared" si="92"/>
        <v>991.66080000000022</v>
      </c>
      <c r="AA1203" s="129">
        <f t="shared" si="93"/>
        <v>8056.3391999999994</v>
      </c>
      <c r="AB1203" s="129">
        <f t="shared" si="94"/>
        <v>9048</v>
      </c>
    </row>
    <row r="1204" spans="1:62" ht="15.75" thickBot="1" x14ac:dyDescent="0.3">
      <c r="A1204" s="141" t="s">
        <v>943</v>
      </c>
      <c r="B1204" s="4" t="s">
        <v>1149</v>
      </c>
      <c r="C1204" s="4" t="s">
        <v>1150</v>
      </c>
      <c r="D1204" s="4" t="s">
        <v>944</v>
      </c>
      <c r="E1204" s="4" t="s">
        <v>945</v>
      </c>
      <c r="F1204" s="4" t="s">
        <v>134</v>
      </c>
      <c r="G1204" s="4" t="s">
        <v>135</v>
      </c>
      <c r="H1204" s="4" t="s">
        <v>440</v>
      </c>
      <c r="I1204" s="10">
        <v>275</v>
      </c>
      <c r="J1204" s="11"/>
      <c r="K1204" s="10">
        <v>72400</v>
      </c>
      <c r="L1204" s="11"/>
      <c r="M1204" s="10">
        <v>125</v>
      </c>
      <c r="N1204" s="11"/>
      <c r="O1204" s="11"/>
      <c r="P1204" s="11"/>
      <c r="Q1204" s="11"/>
      <c r="R1204" s="11"/>
      <c r="S1204" s="11"/>
      <c r="T1204" s="10">
        <v>38775</v>
      </c>
      <c r="U1204" s="139">
        <f t="shared" si="90"/>
        <v>111575</v>
      </c>
      <c r="W1204" s="127" t="str">
        <f t="shared" si="91"/>
        <v>510601505921</v>
      </c>
      <c r="X1204" s="132">
        <f>VLOOKUP(W1204,Factors!$F$4:$H$6200,3,FALSE)</f>
        <v>0.10960000000000003</v>
      </c>
      <c r="Y1204" s="127" t="str">
        <f>VLOOKUP(W1204,Factors!$F$4:$H$6200,2,FALSE)</f>
        <v>3-factor</v>
      </c>
      <c r="Z1204" s="129">
        <f t="shared" si="92"/>
        <v>12228.620000000003</v>
      </c>
      <c r="AA1204" s="129">
        <f t="shared" si="93"/>
        <v>99346.38</v>
      </c>
      <c r="AB1204" s="129">
        <f t="shared" si="94"/>
        <v>111575</v>
      </c>
    </row>
    <row r="1205" spans="1:62" ht="15.75" thickBot="1" x14ac:dyDescent="0.3">
      <c r="A1205" s="141" t="s">
        <v>943</v>
      </c>
      <c r="B1205" s="4" t="s">
        <v>1149</v>
      </c>
      <c r="C1205" s="4" t="s">
        <v>1150</v>
      </c>
      <c r="D1205" s="4" t="s">
        <v>944</v>
      </c>
      <c r="E1205" s="4" t="s">
        <v>945</v>
      </c>
      <c r="F1205" s="4" t="s">
        <v>38</v>
      </c>
      <c r="G1205" s="4" t="s">
        <v>39</v>
      </c>
      <c r="H1205" s="4" t="s">
        <v>440</v>
      </c>
      <c r="I1205" s="7"/>
      <c r="J1205" s="8">
        <v>249.08</v>
      </c>
      <c r="K1205" s="7"/>
      <c r="L1205" s="7"/>
      <c r="M1205" s="8">
        <v>317.25</v>
      </c>
      <c r="N1205" s="8">
        <v>135</v>
      </c>
      <c r="O1205" s="7"/>
      <c r="P1205" s="8">
        <v>25000</v>
      </c>
      <c r="Q1205" s="8">
        <v>14500</v>
      </c>
      <c r="R1205" s="8">
        <v>-22000</v>
      </c>
      <c r="S1205" s="7"/>
      <c r="T1205" s="7"/>
      <c r="U1205" s="139">
        <f t="shared" si="90"/>
        <v>18201.330000000002</v>
      </c>
      <c r="W1205" s="127" t="str">
        <f t="shared" si="91"/>
        <v>510601505921</v>
      </c>
      <c r="X1205" s="132">
        <f>VLOOKUP(W1205,Factors!$F$4:$H$6200,3,FALSE)</f>
        <v>0.10960000000000003</v>
      </c>
      <c r="Y1205" s="127" t="str">
        <f>VLOOKUP(W1205,Factors!$F$4:$H$6200,2,FALSE)</f>
        <v>3-factor</v>
      </c>
      <c r="Z1205" s="129">
        <f t="shared" si="92"/>
        <v>1994.8657680000008</v>
      </c>
      <c r="AA1205" s="129">
        <f t="shared" si="93"/>
        <v>16206.464232</v>
      </c>
      <c r="AB1205" s="129">
        <f t="shared" si="94"/>
        <v>18201.330000000002</v>
      </c>
    </row>
    <row r="1206" spans="1:62" ht="15.75" thickBot="1" x14ac:dyDescent="0.3">
      <c r="A1206" s="141" t="s">
        <v>943</v>
      </c>
      <c r="B1206" s="4" t="s">
        <v>1149</v>
      </c>
      <c r="C1206" s="4" t="s">
        <v>1150</v>
      </c>
      <c r="D1206" s="4" t="s">
        <v>944</v>
      </c>
      <c r="E1206" s="4" t="s">
        <v>945</v>
      </c>
      <c r="F1206" s="4" t="s">
        <v>98</v>
      </c>
      <c r="G1206" s="4" t="s">
        <v>99</v>
      </c>
      <c r="H1206" s="4" t="s">
        <v>440</v>
      </c>
      <c r="I1206" s="11"/>
      <c r="J1206" s="10">
        <v>932</v>
      </c>
      <c r="K1206" s="14">
        <v>0</v>
      </c>
      <c r="L1206" s="11"/>
      <c r="M1206" s="10">
        <v>268.07</v>
      </c>
      <c r="N1206" s="10">
        <v>1045.72</v>
      </c>
      <c r="O1206" s="11"/>
      <c r="P1206" s="11"/>
      <c r="Q1206" s="10">
        <v>189</v>
      </c>
      <c r="R1206" s="10">
        <v>1204.79</v>
      </c>
      <c r="S1206" s="10">
        <v>6433.21</v>
      </c>
      <c r="T1206" s="10">
        <v>175</v>
      </c>
      <c r="U1206" s="139">
        <f t="shared" si="90"/>
        <v>10247.790000000001</v>
      </c>
      <c r="W1206" s="127" t="str">
        <f t="shared" si="91"/>
        <v>510601505921</v>
      </c>
      <c r="X1206" s="132">
        <f>VLOOKUP(W1206,Factors!$F$4:$H$6200,3,FALSE)</f>
        <v>0.10960000000000003</v>
      </c>
      <c r="Y1206" s="127" t="str">
        <f>VLOOKUP(W1206,Factors!$F$4:$H$6200,2,FALSE)</f>
        <v>3-factor</v>
      </c>
      <c r="Z1206" s="129">
        <f t="shared" si="92"/>
        <v>1123.1577840000004</v>
      </c>
      <c r="AA1206" s="129">
        <f t="shared" si="93"/>
        <v>9124.632216</v>
      </c>
      <c r="AB1206" s="129">
        <f t="shared" si="94"/>
        <v>10247.790000000001</v>
      </c>
    </row>
    <row r="1207" spans="1:62" ht="15.75" thickBot="1" x14ac:dyDescent="0.3">
      <c r="A1207" s="141" t="s">
        <v>943</v>
      </c>
      <c r="B1207" s="4" t="s">
        <v>1149</v>
      </c>
      <c r="C1207" s="4" t="s">
        <v>1150</v>
      </c>
      <c r="D1207" s="4" t="s">
        <v>944</v>
      </c>
      <c r="E1207" s="4" t="s">
        <v>945</v>
      </c>
      <c r="F1207" s="4" t="s">
        <v>146</v>
      </c>
      <c r="G1207" s="4" t="s">
        <v>147</v>
      </c>
      <c r="H1207" s="4" t="s">
        <v>440</v>
      </c>
      <c r="I1207" s="7"/>
      <c r="J1207" s="7"/>
      <c r="K1207" s="8">
        <v>60.98</v>
      </c>
      <c r="L1207" s="7"/>
      <c r="M1207" s="7"/>
      <c r="N1207" s="7"/>
      <c r="O1207" s="8">
        <v>154.54</v>
      </c>
      <c r="P1207" s="7"/>
      <c r="Q1207" s="7"/>
      <c r="R1207" s="7"/>
      <c r="S1207" s="7"/>
      <c r="T1207" s="7"/>
      <c r="U1207" s="139">
        <f t="shared" si="90"/>
        <v>215.51999999999998</v>
      </c>
      <c r="W1207" s="127" t="str">
        <f t="shared" si="91"/>
        <v>510601505921</v>
      </c>
      <c r="X1207" s="132">
        <f>VLOOKUP(W1207,Factors!$F$4:$H$6200,3,FALSE)</f>
        <v>0.10960000000000003</v>
      </c>
      <c r="Y1207" s="127" t="str">
        <f>VLOOKUP(W1207,Factors!$F$4:$H$6200,2,FALSE)</f>
        <v>3-factor</v>
      </c>
      <c r="Z1207" s="129">
        <f t="shared" si="92"/>
        <v>23.620992000000005</v>
      </c>
      <c r="AA1207" s="129">
        <f t="shared" si="93"/>
        <v>191.89900799999998</v>
      </c>
      <c r="AB1207" s="129">
        <f t="shared" si="94"/>
        <v>215.51999999999998</v>
      </c>
    </row>
    <row r="1208" spans="1:62" ht="15.75" thickBot="1" x14ac:dyDescent="0.3">
      <c r="A1208" s="141" t="s">
        <v>943</v>
      </c>
      <c r="B1208" s="4" t="s">
        <v>1149</v>
      </c>
      <c r="C1208" s="4" t="s">
        <v>1150</v>
      </c>
      <c r="D1208" s="4" t="s">
        <v>944</v>
      </c>
      <c r="E1208" s="4" t="s">
        <v>945</v>
      </c>
      <c r="F1208" s="4" t="s">
        <v>102</v>
      </c>
      <c r="G1208" s="4" t="s">
        <v>103</v>
      </c>
      <c r="H1208" s="4" t="s">
        <v>440</v>
      </c>
      <c r="I1208" s="10">
        <v>56.65</v>
      </c>
      <c r="J1208" s="10">
        <v>89.44</v>
      </c>
      <c r="K1208" s="10">
        <v>1831.73</v>
      </c>
      <c r="L1208" s="10">
        <v>82.73</v>
      </c>
      <c r="M1208" s="10">
        <v>348.82</v>
      </c>
      <c r="N1208" s="10">
        <v>47.85</v>
      </c>
      <c r="O1208" s="10">
        <v>232.9</v>
      </c>
      <c r="P1208" s="11"/>
      <c r="Q1208" s="10">
        <v>351.58</v>
      </c>
      <c r="R1208" s="10">
        <v>66.53</v>
      </c>
      <c r="S1208" s="11"/>
      <c r="T1208" s="10">
        <v>89.99</v>
      </c>
      <c r="U1208" s="139">
        <f t="shared" si="90"/>
        <v>3198.22</v>
      </c>
      <c r="W1208" s="127" t="str">
        <f t="shared" si="91"/>
        <v>510601505921</v>
      </c>
      <c r="X1208" s="132">
        <f>VLOOKUP(W1208,Factors!$F$4:$H$6200,3,FALSE)</f>
        <v>0.10960000000000003</v>
      </c>
      <c r="Y1208" s="127" t="str">
        <f>VLOOKUP(W1208,Factors!$F$4:$H$6200,2,FALSE)</f>
        <v>3-factor</v>
      </c>
      <c r="Z1208" s="129">
        <f t="shared" si="92"/>
        <v>350.52491200000009</v>
      </c>
      <c r="AA1208" s="129">
        <f t="shared" si="93"/>
        <v>2847.6950879999995</v>
      </c>
      <c r="AB1208" s="129">
        <f t="shared" si="94"/>
        <v>3198.2199999999993</v>
      </c>
    </row>
    <row r="1209" spans="1:62" s="126" customFormat="1" ht="15.75" thickBot="1" x14ac:dyDescent="0.3">
      <c r="A1209" s="141" t="s">
        <v>943</v>
      </c>
      <c r="B1209" s="4" t="s">
        <v>1149</v>
      </c>
      <c r="C1209" s="4" t="s">
        <v>1150</v>
      </c>
      <c r="D1209" s="4" t="s">
        <v>944</v>
      </c>
      <c r="E1209" s="4" t="s">
        <v>945</v>
      </c>
      <c r="F1209" s="4" t="s">
        <v>116</v>
      </c>
      <c r="G1209" s="4" t="s">
        <v>117</v>
      </c>
      <c r="H1209" s="4" t="s">
        <v>440</v>
      </c>
      <c r="I1209" s="8">
        <v>12.98</v>
      </c>
      <c r="J1209" s="8">
        <v>17.57</v>
      </c>
      <c r="K1209" s="8">
        <v>16.68</v>
      </c>
      <c r="L1209" s="7"/>
      <c r="M1209" s="8">
        <v>9.99</v>
      </c>
      <c r="N1209" s="7"/>
      <c r="O1209" s="7"/>
      <c r="P1209" s="7"/>
      <c r="Q1209" s="7"/>
      <c r="R1209" s="7"/>
      <c r="S1209" s="7"/>
      <c r="T1209" s="7"/>
      <c r="U1209" s="139">
        <f t="shared" si="90"/>
        <v>57.220000000000006</v>
      </c>
      <c r="V1209" s="38"/>
      <c r="W1209" s="127" t="str">
        <f t="shared" si="91"/>
        <v>510601505921</v>
      </c>
      <c r="X1209" s="132">
        <f>VLOOKUP(W1209,Factors!$F$4:$H$6200,3,FALSE)</f>
        <v>0.10960000000000003</v>
      </c>
      <c r="Y1209" s="127" t="str">
        <f>VLOOKUP(W1209,Factors!$F$4:$H$6200,2,FALSE)</f>
        <v>3-factor</v>
      </c>
      <c r="Z1209" s="129">
        <f t="shared" si="92"/>
        <v>6.2713120000000027</v>
      </c>
      <c r="AA1209" s="129">
        <f t="shared" si="93"/>
        <v>50.948688000000004</v>
      </c>
      <c r="AB1209" s="129">
        <f t="shared" si="94"/>
        <v>57.220000000000006</v>
      </c>
      <c r="AC1209" s="134"/>
      <c r="AD1209" s="134"/>
      <c r="AE1209" s="134"/>
      <c r="AF1209" s="134"/>
      <c r="AG1209" s="134"/>
      <c r="AH1209" s="134"/>
      <c r="AI1209" s="134"/>
      <c r="AJ1209" s="134"/>
      <c r="AK1209" s="134"/>
      <c r="AL1209" s="134"/>
      <c r="AM1209" s="134"/>
      <c r="AN1209" s="134"/>
      <c r="AO1209" s="134"/>
      <c r="AP1209" s="134"/>
      <c r="AQ1209" s="134"/>
      <c r="AR1209" s="134"/>
      <c r="AS1209" s="134"/>
      <c r="AT1209" s="134"/>
      <c r="AU1209" s="134"/>
      <c r="AV1209" s="134"/>
      <c r="AW1209" s="134"/>
      <c r="AX1209" s="134"/>
      <c r="AY1209" s="134"/>
      <c r="AZ1209" s="134"/>
      <c r="BA1209" s="134"/>
      <c r="BB1209" s="134"/>
      <c r="BC1209" s="134"/>
      <c r="BD1209" s="134"/>
      <c r="BE1209" s="134"/>
      <c r="BF1209" s="134"/>
      <c r="BG1209" s="134"/>
      <c r="BH1209" s="134"/>
      <c r="BI1209" s="134"/>
      <c r="BJ1209" s="134"/>
    </row>
    <row r="1210" spans="1:62" ht="15.75" thickBot="1" x14ac:dyDescent="0.3">
      <c r="A1210" s="141" t="s">
        <v>943</v>
      </c>
      <c r="B1210" s="4" t="s">
        <v>1149</v>
      </c>
      <c r="C1210" s="4" t="s">
        <v>1150</v>
      </c>
      <c r="D1210" s="4" t="s">
        <v>944</v>
      </c>
      <c r="E1210" s="4" t="s">
        <v>945</v>
      </c>
      <c r="F1210" s="4" t="s">
        <v>82</v>
      </c>
      <c r="G1210" s="4" t="s">
        <v>83</v>
      </c>
      <c r="H1210" s="4" t="s">
        <v>440</v>
      </c>
      <c r="I1210" s="11"/>
      <c r="J1210" s="10">
        <v>72</v>
      </c>
      <c r="K1210" s="10">
        <v>2</v>
      </c>
      <c r="L1210" s="11"/>
      <c r="M1210" s="11"/>
      <c r="N1210" s="11"/>
      <c r="O1210" s="11"/>
      <c r="P1210" s="11"/>
      <c r="Q1210" s="11"/>
      <c r="R1210" s="11"/>
      <c r="S1210" s="11"/>
      <c r="T1210" s="11"/>
      <c r="U1210" s="139">
        <f t="shared" si="90"/>
        <v>74</v>
      </c>
      <c r="W1210" s="127" t="str">
        <f t="shared" si="91"/>
        <v>510601505921</v>
      </c>
      <c r="X1210" s="132">
        <f>VLOOKUP(W1210,Factors!$F$4:$H$6200,3,FALSE)</f>
        <v>0.10960000000000003</v>
      </c>
      <c r="Y1210" s="127" t="str">
        <f>VLOOKUP(W1210,Factors!$F$4:$H$6200,2,FALSE)</f>
        <v>3-factor</v>
      </c>
      <c r="Z1210" s="129">
        <f t="shared" si="92"/>
        <v>8.1104000000000021</v>
      </c>
      <c r="AA1210" s="129">
        <f t="shared" si="93"/>
        <v>65.889600000000002</v>
      </c>
      <c r="AB1210" s="129">
        <f t="shared" si="94"/>
        <v>74</v>
      </c>
    </row>
    <row r="1211" spans="1:62" ht="15.75" thickBot="1" x14ac:dyDescent="0.3">
      <c r="A1211" s="141" t="s">
        <v>943</v>
      </c>
      <c r="B1211" s="4" t="s">
        <v>1149</v>
      </c>
      <c r="C1211" s="4" t="s">
        <v>1150</v>
      </c>
      <c r="D1211" s="4" t="s">
        <v>944</v>
      </c>
      <c r="E1211" s="4" t="s">
        <v>945</v>
      </c>
      <c r="F1211" s="4" t="s">
        <v>239</v>
      </c>
      <c r="G1211" s="4" t="s">
        <v>240</v>
      </c>
      <c r="H1211" s="4" t="s">
        <v>440</v>
      </c>
      <c r="I1211" s="7"/>
      <c r="J1211" s="8">
        <v>9</v>
      </c>
      <c r="K1211" s="7"/>
      <c r="L1211" s="7"/>
      <c r="M1211" s="8">
        <v>27</v>
      </c>
      <c r="N1211" s="7"/>
      <c r="O1211" s="7"/>
      <c r="P1211" s="7"/>
      <c r="Q1211" s="7"/>
      <c r="R1211" s="7"/>
      <c r="S1211" s="7"/>
      <c r="T1211" s="7"/>
      <c r="U1211" s="139">
        <f t="shared" si="90"/>
        <v>36</v>
      </c>
      <c r="W1211" s="127" t="str">
        <f t="shared" si="91"/>
        <v>510601505921</v>
      </c>
      <c r="X1211" s="132">
        <f>VLOOKUP(W1211,Factors!$F$4:$H$6200,3,FALSE)</f>
        <v>0.10960000000000003</v>
      </c>
      <c r="Y1211" s="127" t="str">
        <f>VLOOKUP(W1211,Factors!$F$4:$H$6200,2,FALSE)</f>
        <v>3-factor</v>
      </c>
      <c r="Z1211" s="129">
        <f t="shared" si="92"/>
        <v>3.9456000000000011</v>
      </c>
      <c r="AA1211" s="129">
        <f t="shared" si="93"/>
        <v>32.054400000000001</v>
      </c>
      <c r="AB1211" s="129">
        <f t="shared" si="94"/>
        <v>36</v>
      </c>
    </row>
    <row r="1212" spans="1:62" ht="15.75" thickBot="1" x14ac:dyDescent="0.3">
      <c r="A1212" s="141" t="s">
        <v>943</v>
      </c>
      <c r="B1212" s="4" t="s">
        <v>1149</v>
      </c>
      <c r="C1212" s="4" t="s">
        <v>1150</v>
      </c>
      <c r="D1212" s="4" t="s">
        <v>944</v>
      </c>
      <c r="E1212" s="4" t="s">
        <v>945</v>
      </c>
      <c r="F1212" s="4" t="s">
        <v>152</v>
      </c>
      <c r="G1212" s="4" t="s">
        <v>153</v>
      </c>
      <c r="H1212" s="4" t="s">
        <v>440</v>
      </c>
      <c r="I1212" s="10">
        <v>72350</v>
      </c>
      <c r="J1212" s="10">
        <v>94325.5</v>
      </c>
      <c r="K1212" s="10">
        <v>61114.5</v>
      </c>
      <c r="L1212" s="10">
        <v>126987.05</v>
      </c>
      <c r="M1212" s="10">
        <v>94123</v>
      </c>
      <c r="N1212" s="10">
        <v>96431.8</v>
      </c>
      <c r="O1212" s="10">
        <v>75522.5</v>
      </c>
      <c r="P1212" s="10">
        <v>53908</v>
      </c>
      <c r="Q1212" s="10">
        <v>31857.5</v>
      </c>
      <c r="R1212" s="10">
        <v>55216.75</v>
      </c>
      <c r="S1212" s="10">
        <v>57782</v>
      </c>
      <c r="T1212" s="10">
        <v>21556.05</v>
      </c>
      <c r="U1212" s="139">
        <f t="shared" si="90"/>
        <v>841174.65</v>
      </c>
      <c r="W1212" s="127" t="str">
        <f t="shared" si="91"/>
        <v>510601505921</v>
      </c>
      <c r="X1212" s="132">
        <f>VLOOKUP(W1212,Factors!$F$4:$H$6200,3,FALSE)</f>
        <v>0.10960000000000003</v>
      </c>
      <c r="Y1212" s="127" t="str">
        <f>VLOOKUP(W1212,Factors!$F$4:$H$6200,2,FALSE)</f>
        <v>3-factor</v>
      </c>
      <c r="Z1212" s="129">
        <f t="shared" si="92"/>
        <v>92192.741640000022</v>
      </c>
      <c r="AA1212" s="129">
        <f t="shared" si="93"/>
        <v>748981.90836</v>
      </c>
      <c r="AB1212" s="129">
        <f t="shared" si="94"/>
        <v>841174.65</v>
      </c>
    </row>
    <row r="1213" spans="1:62" ht="15.75" thickBot="1" x14ac:dyDescent="0.3">
      <c r="A1213" s="141" t="s">
        <v>943</v>
      </c>
      <c r="B1213" s="4" t="s">
        <v>1149</v>
      </c>
      <c r="C1213" s="4" t="s">
        <v>1150</v>
      </c>
      <c r="D1213" s="4" t="s">
        <v>944</v>
      </c>
      <c r="E1213" s="4" t="s">
        <v>945</v>
      </c>
      <c r="F1213" s="4" t="s">
        <v>312</v>
      </c>
      <c r="G1213" s="4" t="s">
        <v>313</v>
      </c>
      <c r="H1213" s="4" t="s">
        <v>440</v>
      </c>
      <c r="I1213" s="7"/>
      <c r="J1213" s="7"/>
      <c r="K1213" s="7"/>
      <c r="L1213" s="7"/>
      <c r="M1213" s="7"/>
      <c r="N1213" s="7"/>
      <c r="O1213" s="7"/>
      <c r="P1213" s="7"/>
      <c r="Q1213" s="8">
        <v>1020</v>
      </c>
      <c r="R1213" s="7"/>
      <c r="S1213" s="7"/>
      <c r="T1213" s="7"/>
      <c r="U1213" s="139">
        <f t="shared" si="90"/>
        <v>1020</v>
      </c>
      <c r="W1213" s="127" t="str">
        <f t="shared" si="91"/>
        <v>510601505921</v>
      </c>
      <c r="X1213" s="132">
        <f>VLOOKUP(W1213,Factors!$F$4:$H$6200,3,FALSE)</f>
        <v>0.10960000000000003</v>
      </c>
      <c r="Y1213" s="127" t="str">
        <f>VLOOKUP(W1213,Factors!$F$4:$H$6200,2,FALSE)</f>
        <v>3-factor</v>
      </c>
      <c r="Z1213" s="129">
        <f t="shared" si="92"/>
        <v>111.79200000000003</v>
      </c>
      <c r="AA1213" s="129">
        <f t="shared" si="93"/>
        <v>908.20799999999997</v>
      </c>
      <c r="AB1213" s="129">
        <f t="shared" si="94"/>
        <v>1020</v>
      </c>
    </row>
    <row r="1214" spans="1:62" ht="15.75" thickBot="1" x14ac:dyDescent="0.3">
      <c r="A1214" s="141" t="s">
        <v>943</v>
      </c>
      <c r="B1214" s="4" t="s">
        <v>1149</v>
      </c>
      <c r="C1214" s="4" t="s">
        <v>1150</v>
      </c>
      <c r="D1214" s="4" t="s">
        <v>944</v>
      </c>
      <c r="E1214" s="4" t="s">
        <v>945</v>
      </c>
      <c r="F1214" s="4" t="s">
        <v>72</v>
      </c>
      <c r="G1214" s="4" t="s">
        <v>73</v>
      </c>
      <c r="H1214" s="4" t="s">
        <v>440</v>
      </c>
      <c r="I1214" s="11"/>
      <c r="J1214" s="11"/>
      <c r="K1214" s="11"/>
      <c r="L1214" s="11"/>
      <c r="M1214" s="11"/>
      <c r="N1214" s="10">
        <v>-60764.38</v>
      </c>
      <c r="O1214" s="10">
        <v>26910</v>
      </c>
      <c r="P1214" s="11"/>
      <c r="Q1214" s="11"/>
      <c r="R1214" s="11"/>
      <c r="S1214" s="11"/>
      <c r="T1214" s="11"/>
      <c r="U1214" s="139">
        <f t="shared" si="90"/>
        <v>-33854.379999999997</v>
      </c>
      <c r="W1214" s="127" t="str">
        <f t="shared" si="91"/>
        <v>510601505921</v>
      </c>
      <c r="X1214" s="132">
        <f>VLOOKUP(W1214,Factors!$F$4:$H$6200,3,FALSE)</f>
        <v>0.10960000000000003</v>
      </c>
      <c r="Y1214" s="127" t="str">
        <f>VLOOKUP(W1214,Factors!$F$4:$H$6200,2,FALSE)</f>
        <v>3-factor</v>
      </c>
      <c r="Z1214" s="129">
        <f t="shared" si="92"/>
        <v>-3710.4400480000008</v>
      </c>
      <c r="AA1214" s="129">
        <f t="shared" si="93"/>
        <v>-30143.939951999997</v>
      </c>
      <c r="AB1214" s="129">
        <f t="shared" si="94"/>
        <v>-33854.379999999997</v>
      </c>
    </row>
    <row r="1215" spans="1:62" ht="15.75" thickBot="1" x14ac:dyDescent="0.3">
      <c r="A1215" s="141" t="s">
        <v>943</v>
      </c>
      <c r="B1215" s="4" t="s">
        <v>1149</v>
      </c>
      <c r="C1215" s="4" t="s">
        <v>1150</v>
      </c>
      <c r="D1215" s="4" t="s">
        <v>944</v>
      </c>
      <c r="E1215" s="4" t="s">
        <v>945</v>
      </c>
      <c r="F1215" s="4" t="s">
        <v>84</v>
      </c>
      <c r="G1215" s="4" t="s">
        <v>85</v>
      </c>
      <c r="H1215" s="4" t="s">
        <v>440</v>
      </c>
      <c r="I1215" s="8">
        <v>741.59</v>
      </c>
      <c r="J1215" s="8">
        <v>768.41</v>
      </c>
      <c r="K1215" s="8">
        <v>763.42</v>
      </c>
      <c r="L1215" s="8">
        <v>264.52999999999997</v>
      </c>
      <c r="M1215" s="8">
        <v>1740.96</v>
      </c>
      <c r="N1215" s="8">
        <v>1008.3</v>
      </c>
      <c r="O1215" s="8">
        <v>65</v>
      </c>
      <c r="P1215" s="7"/>
      <c r="Q1215" s="7"/>
      <c r="R1215" s="8">
        <v>141.44999999999999</v>
      </c>
      <c r="S1215" s="7"/>
      <c r="T1215" s="7"/>
      <c r="U1215" s="139">
        <f t="shared" si="90"/>
        <v>5493.66</v>
      </c>
      <c r="W1215" s="127" t="str">
        <f t="shared" si="91"/>
        <v>510601505921</v>
      </c>
      <c r="X1215" s="132">
        <f>VLOOKUP(W1215,Factors!$F$4:$H$6200,3,FALSE)</f>
        <v>0.10960000000000003</v>
      </c>
      <c r="Y1215" s="127" t="str">
        <f>VLOOKUP(W1215,Factors!$F$4:$H$6200,2,FALSE)</f>
        <v>3-factor</v>
      </c>
      <c r="Z1215" s="129">
        <f t="shared" si="92"/>
        <v>602.10513600000013</v>
      </c>
      <c r="AA1215" s="129">
        <f t="shared" si="93"/>
        <v>4891.5548639999997</v>
      </c>
      <c r="AB1215" s="129">
        <f t="shared" si="94"/>
        <v>5493.66</v>
      </c>
    </row>
    <row r="1216" spans="1:62" ht="15.75" thickBot="1" x14ac:dyDescent="0.3">
      <c r="A1216" s="141" t="s">
        <v>943</v>
      </c>
      <c r="B1216" s="4" t="s">
        <v>1149</v>
      </c>
      <c r="C1216" s="4" t="s">
        <v>1150</v>
      </c>
      <c r="D1216" s="4" t="s">
        <v>944</v>
      </c>
      <c r="E1216" s="4" t="s">
        <v>945</v>
      </c>
      <c r="F1216" s="4" t="s">
        <v>164</v>
      </c>
      <c r="G1216" s="4" t="s">
        <v>165</v>
      </c>
      <c r="H1216" s="4" t="s">
        <v>440</v>
      </c>
      <c r="I1216" s="10">
        <v>3610.53</v>
      </c>
      <c r="J1216" s="10">
        <v>1532.67</v>
      </c>
      <c r="K1216" s="10">
        <v>-932</v>
      </c>
      <c r="L1216" s="11"/>
      <c r="M1216" s="11"/>
      <c r="N1216" s="11"/>
      <c r="O1216" s="11"/>
      <c r="P1216" s="11"/>
      <c r="Q1216" s="11"/>
      <c r="R1216" s="11"/>
      <c r="S1216" s="11"/>
      <c r="T1216" s="11"/>
      <c r="U1216" s="139">
        <f t="shared" si="90"/>
        <v>4211.2000000000007</v>
      </c>
      <c r="W1216" s="127" t="str">
        <f t="shared" si="91"/>
        <v>510601505921</v>
      </c>
      <c r="X1216" s="132">
        <f>VLOOKUP(W1216,Factors!$F$4:$H$6200,3,FALSE)</f>
        <v>0.10960000000000003</v>
      </c>
      <c r="Y1216" s="127" t="str">
        <f>VLOOKUP(W1216,Factors!$F$4:$H$6200,2,FALSE)</f>
        <v>3-factor</v>
      </c>
      <c r="Z1216" s="129">
        <f t="shared" si="92"/>
        <v>461.54752000000019</v>
      </c>
      <c r="AA1216" s="129">
        <f t="shared" si="93"/>
        <v>3749.6524800000007</v>
      </c>
      <c r="AB1216" s="129">
        <f t="shared" si="94"/>
        <v>4211.2000000000007</v>
      </c>
    </row>
    <row r="1217" spans="1:28" ht="15.75" thickBot="1" x14ac:dyDescent="0.3">
      <c r="A1217" s="141" t="s">
        <v>943</v>
      </c>
      <c r="B1217" s="4" t="s">
        <v>1149</v>
      </c>
      <c r="C1217" s="4" t="s">
        <v>1150</v>
      </c>
      <c r="D1217" s="4" t="s">
        <v>944</v>
      </c>
      <c r="E1217" s="4" t="s">
        <v>945</v>
      </c>
      <c r="F1217" s="4" t="s">
        <v>166</v>
      </c>
      <c r="G1217" s="4" t="s">
        <v>167</v>
      </c>
      <c r="H1217" s="4" t="s">
        <v>440</v>
      </c>
      <c r="I1217" s="7"/>
      <c r="J1217" s="7"/>
      <c r="K1217" s="8">
        <v>30</v>
      </c>
      <c r="L1217" s="8">
        <v>65</v>
      </c>
      <c r="M1217" s="7"/>
      <c r="N1217" s="7"/>
      <c r="O1217" s="7"/>
      <c r="P1217" s="7"/>
      <c r="Q1217" s="7"/>
      <c r="R1217" s="7"/>
      <c r="S1217" s="8">
        <v>454.79</v>
      </c>
      <c r="T1217" s="7"/>
      <c r="U1217" s="139">
        <f t="shared" si="90"/>
        <v>549.79</v>
      </c>
      <c r="W1217" s="127" t="str">
        <f t="shared" si="91"/>
        <v>510601505921</v>
      </c>
      <c r="X1217" s="132">
        <f>VLOOKUP(W1217,Factors!$F$4:$H$6200,3,FALSE)</f>
        <v>0.10960000000000003</v>
      </c>
      <c r="Y1217" s="127" t="str">
        <f>VLOOKUP(W1217,Factors!$F$4:$H$6200,2,FALSE)</f>
        <v>3-factor</v>
      </c>
      <c r="Z1217" s="129">
        <f t="shared" si="92"/>
        <v>60.25698400000001</v>
      </c>
      <c r="AA1217" s="129">
        <f t="shared" si="93"/>
        <v>489.53301599999998</v>
      </c>
      <c r="AB1217" s="129">
        <f t="shared" si="94"/>
        <v>549.79</v>
      </c>
    </row>
    <row r="1218" spans="1:28" ht="15.75" thickBot="1" x14ac:dyDescent="0.3">
      <c r="A1218" s="141" t="s">
        <v>943</v>
      </c>
      <c r="B1218" s="4" t="s">
        <v>1149</v>
      </c>
      <c r="C1218" s="4" t="s">
        <v>1150</v>
      </c>
      <c r="D1218" s="4" t="s">
        <v>944</v>
      </c>
      <c r="E1218" s="4" t="s">
        <v>945</v>
      </c>
      <c r="F1218" s="4" t="s">
        <v>168</v>
      </c>
      <c r="G1218" s="4" t="s">
        <v>169</v>
      </c>
      <c r="H1218" s="4" t="s">
        <v>440</v>
      </c>
      <c r="I1218" s="11"/>
      <c r="J1218" s="11"/>
      <c r="K1218" s="10">
        <v>442.89</v>
      </c>
      <c r="L1218" s="11"/>
      <c r="M1218" s="11"/>
      <c r="N1218" s="11"/>
      <c r="O1218" s="11"/>
      <c r="P1218" s="11"/>
      <c r="Q1218" s="11"/>
      <c r="R1218" s="11"/>
      <c r="S1218" s="11"/>
      <c r="T1218" s="11"/>
      <c r="U1218" s="139">
        <f t="shared" si="90"/>
        <v>442.89</v>
      </c>
      <c r="W1218" s="127" t="str">
        <f t="shared" si="91"/>
        <v>510601505921</v>
      </c>
      <c r="X1218" s="132">
        <f>VLOOKUP(W1218,Factors!$F$4:$H$6200,3,FALSE)</f>
        <v>0.10960000000000003</v>
      </c>
      <c r="Y1218" s="127" t="str">
        <f>VLOOKUP(W1218,Factors!$F$4:$H$6200,2,FALSE)</f>
        <v>3-factor</v>
      </c>
      <c r="Z1218" s="129">
        <f t="shared" si="92"/>
        <v>48.540744000000011</v>
      </c>
      <c r="AA1218" s="129">
        <f t="shared" si="93"/>
        <v>394.34925599999997</v>
      </c>
      <c r="AB1218" s="129">
        <f t="shared" si="94"/>
        <v>442.89</v>
      </c>
    </row>
    <row r="1219" spans="1:28" ht="15.75" thickBot="1" x14ac:dyDescent="0.3">
      <c r="A1219" s="141" t="s">
        <v>943</v>
      </c>
      <c r="B1219" s="4" t="s">
        <v>1149</v>
      </c>
      <c r="C1219" s="4" t="s">
        <v>1150</v>
      </c>
      <c r="D1219" s="4" t="s">
        <v>944</v>
      </c>
      <c r="E1219" s="4" t="s">
        <v>945</v>
      </c>
      <c r="F1219" s="4" t="s">
        <v>76</v>
      </c>
      <c r="G1219" s="4" t="s">
        <v>77</v>
      </c>
      <c r="H1219" s="4" t="s">
        <v>440</v>
      </c>
      <c r="I1219" s="7"/>
      <c r="J1219" s="7"/>
      <c r="K1219" s="7"/>
      <c r="L1219" s="7"/>
      <c r="M1219" s="8">
        <v>1491.3</v>
      </c>
      <c r="N1219" s="8">
        <v>742.28</v>
      </c>
      <c r="O1219" s="8">
        <v>7562.96</v>
      </c>
      <c r="P1219" s="8">
        <v>4300.9799999999996</v>
      </c>
      <c r="Q1219" s="8">
        <v>3350.58</v>
      </c>
      <c r="R1219" s="8">
        <v>8162.92</v>
      </c>
      <c r="S1219" s="8">
        <v>48888.77</v>
      </c>
      <c r="T1219" s="8">
        <v>21089.66</v>
      </c>
      <c r="U1219" s="139">
        <f t="shared" si="90"/>
        <v>95589.45</v>
      </c>
      <c r="W1219" s="127" t="str">
        <f t="shared" si="91"/>
        <v>510601505921</v>
      </c>
      <c r="X1219" s="132">
        <f>VLOOKUP(W1219,Factors!$F$4:$H$6200,3,FALSE)</f>
        <v>0.10960000000000003</v>
      </c>
      <c r="Y1219" s="127" t="str">
        <f>VLOOKUP(W1219,Factors!$F$4:$H$6200,2,FALSE)</f>
        <v>3-factor</v>
      </c>
      <c r="Z1219" s="129">
        <f t="shared" si="92"/>
        <v>10476.603720000003</v>
      </c>
      <c r="AA1219" s="129">
        <f t="shared" si="93"/>
        <v>85112.846279999998</v>
      </c>
      <c r="AB1219" s="129">
        <f t="shared" si="94"/>
        <v>95589.45</v>
      </c>
    </row>
    <row r="1220" spans="1:28" ht="15.75" thickBot="1" x14ac:dyDescent="0.3">
      <c r="A1220" s="141" t="s">
        <v>943</v>
      </c>
      <c r="B1220" s="4" t="s">
        <v>1149</v>
      </c>
      <c r="C1220" s="4" t="s">
        <v>1150</v>
      </c>
      <c r="D1220" s="4" t="s">
        <v>944</v>
      </c>
      <c r="E1220" s="4" t="s">
        <v>945</v>
      </c>
      <c r="F1220" s="4" t="s">
        <v>192</v>
      </c>
      <c r="G1220" s="4" t="s">
        <v>193</v>
      </c>
      <c r="H1220" s="4" t="s">
        <v>440</v>
      </c>
      <c r="I1220" s="10">
        <v>-73672.39</v>
      </c>
      <c r="J1220" s="10">
        <v>-45190.97</v>
      </c>
      <c r="K1220" s="10">
        <v>-41357.040000000001</v>
      </c>
      <c r="L1220" s="10">
        <v>-64021.37</v>
      </c>
      <c r="M1220" s="10">
        <v>-55794.99</v>
      </c>
      <c r="N1220" s="10">
        <v>-79855.8</v>
      </c>
      <c r="O1220" s="10">
        <v>-111637.15</v>
      </c>
      <c r="P1220" s="10">
        <v>-69111</v>
      </c>
      <c r="Q1220" s="10">
        <v>-59407.6</v>
      </c>
      <c r="R1220" s="10">
        <v>-96502.22</v>
      </c>
      <c r="S1220" s="10">
        <v>-142223.76999999999</v>
      </c>
      <c r="T1220" s="10">
        <v>-82030.73</v>
      </c>
      <c r="U1220" s="139">
        <f t="shared" si="90"/>
        <v>-920805.02999999991</v>
      </c>
      <c r="W1220" s="127" t="str">
        <f t="shared" si="91"/>
        <v>510601505921</v>
      </c>
      <c r="X1220" s="132">
        <f>VLOOKUP(W1220,Factors!$F$4:$H$6200,3,FALSE)</f>
        <v>0.10960000000000003</v>
      </c>
      <c r="Y1220" s="127" t="str">
        <f>VLOOKUP(W1220,Factors!$F$4:$H$6200,2,FALSE)</f>
        <v>3-factor</v>
      </c>
      <c r="Z1220" s="129">
        <f t="shared" si="92"/>
        <v>-100920.23128800002</v>
      </c>
      <c r="AA1220" s="129">
        <f t="shared" si="93"/>
        <v>-819884.7987119999</v>
      </c>
      <c r="AB1220" s="129">
        <f t="shared" si="94"/>
        <v>-920805.02999999991</v>
      </c>
    </row>
    <row r="1221" spans="1:28" ht="15.75" thickBot="1" x14ac:dyDescent="0.3">
      <c r="A1221" s="141" t="s">
        <v>943</v>
      </c>
      <c r="B1221" s="4" t="s">
        <v>1151</v>
      </c>
      <c r="C1221" s="4" t="s">
        <v>1152</v>
      </c>
      <c r="D1221" s="4" t="s">
        <v>944</v>
      </c>
      <c r="E1221" s="4" t="s">
        <v>945</v>
      </c>
      <c r="F1221" s="4" t="s">
        <v>112</v>
      </c>
      <c r="G1221" s="4" t="s">
        <v>113</v>
      </c>
      <c r="H1221" s="4" t="s">
        <v>440</v>
      </c>
      <c r="I1221" s="10">
        <v>2609.7800000000002</v>
      </c>
      <c r="J1221" s="10">
        <v>2546.09</v>
      </c>
      <c r="K1221" s="10">
        <v>2578.0500000000002</v>
      </c>
      <c r="L1221" s="10">
        <v>2609.77</v>
      </c>
      <c r="M1221" s="10">
        <v>2514.27</v>
      </c>
      <c r="N1221" s="10">
        <v>2643.14</v>
      </c>
      <c r="O1221" s="10">
        <v>2643.04</v>
      </c>
      <c r="P1221" s="10">
        <v>2610.48</v>
      </c>
      <c r="Q1221" s="10">
        <v>2578.0700000000002</v>
      </c>
      <c r="R1221" s="10">
        <v>2740.52</v>
      </c>
      <c r="S1221" s="10">
        <v>2578.0700000000002</v>
      </c>
      <c r="T1221" s="10">
        <v>2675.55</v>
      </c>
      <c r="U1221" s="139">
        <f t="shared" si="90"/>
        <v>31326.829999999998</v>
      </c>
      <c r="W1221" s="127" t="str">
        <f t="shared" si="91"/>
        <v>510651505921</v>
      </c>
      <c r="X1221" s="132">
        <f>VLOOKUP(W1221,Factors!$F$4:$H$6200,3,FALSE)</f>
        <v>0.10960000000000003</v>
      </c>
      <c r="Y1221" s="127" t="str">
        <f>VLOOKUP(W1221,Factors!$F$4:$H$6200,2,FALSE)</f>
        <v>3-factor</v>
      </c>
      <c r="Z1221" s="129">
        <f t="shared" si="92"/>
        <v>3433.4205680000009</v>
      </c>
      <c r="AA1221" s="129">
        <f t="shared" si="93"/>
        <v>27893.409431999997</v>
      </c>
      <c r="AB1221" s="129">
        <f t="shared" si="94"/>
        <v>31326.829999999998</v>
      </c>
    </row>
    <row r="1222" spans="1:28" ht="15.75" thickBot="1" x14ac:dyDescent="0.3">
      <c r="A1222" s="141" t="s">
        <v>943</v>
      </c>
      <c r="B1222" s="4" t="s">
        <v>1151</v>
      </c>
      <c r="C1222" s="4" t="s">
        <v>1152</v>
      </c>
      <c r="D1222" s="4" t="s">
        <v>944</v>
      </c>
      <c r="E1222" s="4" t="s">
        <v>945</v>
      </c>
      <c r="F1222" s="4" t="s">
        <v>128</v>
      </c>
      <c r="G1222" s="4" t="s">
        <v>129</v>
      </c>
      <c r="H1222" s="4" t="s">
        <v>440</v>
      </c>
      <c r="I1222" s="11"/>
      <c r="J1222" s="11"/>
      <c r="K1222" s="11"/>
      <c r="L1222" s="11"/>
      <c r="M1222" s="10">
        <v>998</v>
      </c>
      <c r="N1222" s="11"/>
      <c r="O1222" s="11"/>
      <c r="P1222" s="10">
        <v>450</v>
      </c>
      <c r="Q1222" s="11"/>
      <c r="R1222" s="11"/>
      <c r="S1222" s="11"/>
      <c r="T1222" s="11"/>
      <c r="U1222" s="139">
        <f t="shared" si="90"/>
        <v>1448</v>
      </c>
      <c r="W1222" s="127" t="str">
        <f t="shared" si="91"/>
        <v>510651505921</v>
      </c>
      <c r="X1222" s="132">
        <f>VLOOKUP(W1222,Factors!$F$4:$H$6200,3,FALSE)</f>
        <v>0.10960000000000003</v>
      </c>
      <c r="Y1222" s="127" t="str">
        <f>VLOOKUP(W1222,Factors!$F$4:$H$6200,2,FALSE)</f>
        <v>3-factor</v>
      </c>
      <c r="Z1222" s="129">
        <f t="shared" si="92"/>
        <v>158.70080000000004</v>
      </c>
      <c r="AA1222" s="129">
        <f t="shared" si="93"/>
        <v>1289.2991999999999</v>
      </c>
      <c r="AB1222" s="129">
        <f t="shared" si="94"/>
        <v>1448</v>
      </c>
    </row>
    <row r="1223" spans="1:28" ht="15.75" thickBot="1" x14ac:dyDescent="0.3">
      <c r="A1223" s="141" t="s">
        <v>943</v>
      </c>
      <c r="B1223" s="4" t="s">
        <v>1151</v>
      </c>
      <c r="C1223" s="4" t="s">
        <v>1152</v>
      </c>
      <c r="D1223" s="4" t="s">
        <v>944</v>
      </c>
      <c r="E1223" s="4" t="s">
        <v>945</v>
      </c>
      <c r="F1223" s="4" t="s">
        <v>80</v>
      </c>
      <c r="G1223" s="4" t="s">
        <v>81</v>
      </c>
      <c r="H1223" s="4" t="s">
        <v>440</v>
      </c>
      <c r="I1223" s="8">
        <v>3016</v>
      </c>
      <c r="J1223" s="8">
        <v>3016</v>
      </c>
      <c r="K1223" s="8">
        <v>3016</v>
      </c>
      <c r="L1223" s="8">
        <v>3016</v>
      </c>
      <c r="M1223" s="8">
        <v>3016</v>
      </c>
      <c r="N1223" s="8">
        <v>3016</v>
      </c>
      <c r="O1223" s="8">
        <v>3016</v>
      </c>
      <c r="P1223" s="8">
        <v>3016</v>
      </c>
      <c r="Q1223" s="8">
        <v>3016</v>
      </c>
      <c r="R1223" s="8">
        <v>3016</v>
      </c>
      <c r="S1223" s="8">
        <v>3016</v>
      </c>
      <c r="T1223" s="8">
        <v>3016</v>
      </c>
      <c r="U1223" s="139">
        <f t="shared" ref="U1223:U1286" si="95">SUM(I1223:T1223)</f>
        <v>36192</v>
      </c>
      <c r="W1223" s="127" t="str">
        <f t="shared" ref="W1223:W1286" si="96">CONCATENATE(B1223,RIGHT(D1223,4),A1223)</f>
        <v>510651505921</v>
      </c>
      <c r="X1223" s="132">
        <f>VLOOKUP(W1223,Factors!$F$4:$H$6200,3,FALSE)</f>
        <v>0.10960000000000003</v>
      </c>
      <c r="Y1223" s="127" t="str">
        <f>VLOOKUP(W1223,Factors!$F$4:$H$6200,2,FALSE)</f>
        <v>3-factor</v>
      </c>
      <c r="Z1223" s="129">
        <f t="shared" ref="Z1223:Z1286" si="97">U1223*X1223</f>
        <v>3966.6432000000009</v>
      </c>
      <c r="AA1223" s="129">
        <f t="shared" ref="AA1223:AA1286" si="98">U1223-Z1223</f>
        <v>32225.356799999998</v>
      </c>
      <c r="AB1223" s="129">
        <f t="shared" ref="AB1223:AB1286" si="99">Z1223+AA1223</f>
        <v>36192</v>
      </c>
    </row>
    <row r="1224" spans="1:28" ht="15.75" thickBot="1" x14ac:dyDescent="0.3">
      <c r="A1224" s="141" t="s">
        <v>943</v>
      </c>
      <c r="B1224" s="4" t="s">
        <v>1151</v>
      </c>
      <c r="C1224" s="4" t="s">
        <v>1152</v>
      </c>
      <c r="D1224" s="4" t="s">
        <v>944</v>
      </c>
      <c r="E1224" s="4" t="s">
        <v>945</v>
      </c>
      <c r="F1224" s="4" t="s">
        <v>38</v>
      </c>
      <c r="G1224" s="4" t="s">
        <v>39</v>
      </c>
      <c r="H1224" s="4" t="s">
        <v>440</v>
      </c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0">
        <v>116.41</v>
      </c>
      <c r="U1224" s="139">
        <f t="shared" si="95"/>
        <v>116.41</v>
      </c>
      <c r="W1224" s="127" t="str">
        <f t="shared" si="96"/>
        <v>510651505921</v>
      </c>
      <c r="X1224" s="132">
        <f>VLOOKUP(W1224,Factors!$F$4:$H$6200,3,FALSE)</f>
        <v>0.10960000000000003</v>
      </c>
      <c r="Y1224" s="127" t="str">
        <f>VLOOKUP(W1224,Factors!$F$4:$H$6200,2,FALSE)</f>
        <v>3-factor</v>
      </c>
      <c r="Z1224" s="129">
        <f t="shared" si="97"/>
        <v>12.758536000000003</v>
      </c>
      <c r="AA1224" s="129">
        <f t="shared" si="98"/>
        <v>103.65146399999999</v>
      </c>
      <c r="AB1224" s="129">
        <f t="shared" si="99"/>
        <v>116.41</v>
      </c>
    </row>
    <row r="1225" spans="1:28" ht="15.75" thickBot="1" x14ac:dyDescent="0.3">
      <c r="A1225" s="141" t="s">
        <v>943</v>
      </c>
      <c r="B1225" s="4" t="s">
        <v>1151</v>
      </c>
      <c r="C1225" s="4" t="s">
        <v>1152</v>
      </c>
      <c r="D1225" s="4" t="s">
        <v>944</v>
      </c>
      <c r="E1225" s="4" t="s">
        <v>945</v>
      </c>
      <c r="F1225" s="4" t="s">
        <v>98</v>
      </c>
      <c r="G1225" s="4" t="s">
        <v>99</v>
      </c>
      <c r="H1225" s="4" t="s">
        <v>440</v>
      </c>
      <c r="I1225" s="13">
        <v>0</v>
      </c>
      <c r="J1225" s="7"/>
      <c r="K1225" s="7"/>
      <c r="L1225" s="7"/>
      <c r="M1225" s="8">
        <v>165.41</v>
      </c>
      <c r="N1225" s="7"/>
      <c r="O1225" s="7"/>
      <c r="P1225" s="7"/>
      <c r="Q1225" s="7"/>
      <c r="R1225" s="8">
        <v>2667.16</v>
      </c>
      <c r="S1225" s="8">
        <v>-2637.91</v>
      </c>
      <c r="T1225" s="8">
        <v>358.48</v>
      </c>
      <c r="U1225" s="139">
        <f t="shared" si="95"/>
        <v>553.13999999999987</v>
      </c>
      <c r="W1225" s="127" t="str">
        <f t="shared" si="96"/>
        <v>510651505921</v>
      </c>
      <c r="X1225" s="132">
        <f>VLOOKUP(W1225,Factors!$F$4:$H$6200,3,FALSE)</f>
        <v>0.10960000000000003</v>
      </c>
      <c r="Y1225" s="127" t="str">
        <f>VLOOKUP(W1225,Factors!$F$4:$H$6200,2,FALSE)</f>
        <v>3-factor</v>
      </c>
      <c r="Z1225" s="129">
        <f t="shared" si="97"/>
        <v>60.624144000000001</v>
      </c>
      <c r="AA1225" s="129">
        <f t="shared" si="98"/>
        <v>492.51585599999987</v>
      </c>
      <c r="AB1225" s="129">
        <f t="shared" si="99"/>
        <v>553.13999999999987</v>
      </c>
    </row>
    <row r="1226" spans="1:28" ht="15.75" thickBot="1" x14ac:dyDescent="0.3">
      <c r="A1226" s="141" t="s">
        <v>943</v>
      </c>
      <c r="B1226" s="4" t="s">
        <v>1151</v>
      </c>
      <c r="C1226" s="4" t="s">
        <v>1152</v>
      </c>
      <c r="D1226" s="4" t="s">
        <v>944</v>
      </c>
      <c r="E1226" s="4" t="s">
        <v>945</v>
      </c>
      <c r="F1226" s="4" t="s">
        <v>146</v>
      </c>
      <c r="G1226" s="4" t="s">
        <v>147</v>
      </c>
      <c r="H1226" s="4" t="s">
        <v>440</v>
      </c>
      <c r="I1226" s="11"/>
      <c r="J1226" s="11"/>
      <c r="K1226" s="11"/>
      <c r="L1226" s="11"/>
      <c r="M1226" s="11"/>
      <c r="N1226" s="11"/>
      <c r="O1226" s="10">
        <v>22.28</v>
      </c>
      <c r="P1226" s="11"/>
      <c r="Q1226" s="11"/>
      <c r="R1226" s="11"/>
      <c r="S1226" s="11"/>
      <c r="T1226" s="11"/>
      <c r="U1226" s="139">
        <f t="shared" si="95"/>
        <v>22.28</v>
      </c>
      <c r="W1226" s="127" t="str">
        <f t="shared" si="96"/>
        <v>510651505921</v>
      </c>
      <c r="X1226" s="132">
        <f>VLOOKUP(W1226,Factors!$F$4:$H$6200,3,FALSE)</f>
        <v>0.10960000000000003</v>
      </c>
      <c r="Y1226" s="127" t="str">
        <f>VLOOKUP(W1226,Factors!$F$4:$H$6200,2,FALSE)</f>
        <v>3-factor</v>
      </c>
      <c r="Z1226" s="129">
        <f t="shared" si="97"/>
        <v>2.4418880000000009</v>
      </c>
      <c r="AA1226" s="129">
        <f t="shared" si="98"/>
        <v>19.838111999999999</v>
      </c>
      <c r="AB1226" s="129">
        <f t="shared" si="99"/>
        <v>22.28</v>
      </c>
    </row>
    <row r="1227" spans="1:28" ht="15.75" thickBot="1" x14ac:dyDescent="0.3">
      <c r="A1227" s="141" t="s">
        <v>943</v>
      </c>
      <c r="B1227" s="4" t="s">
        <v>1151</v>
      </c>
      <c r="C1227" s="4" t="s">
        <v>1152</v>
      </c>
      <c r="D1227" s="4" t="s">
        <v>944</v>
      </c>
      <c r="E1227" s="4" t="s">
        <v>945</v>
      </c>
      <c r="F1227" s="4" t="s">
        <v>102</v>
      </c>
      <c r="G1227" s="4" t="s">
        <v>103</v>
      </c>
      <c r="H1227" s="4" t="s">
        <v>440</v>
      </c>
      <c r="I1227" s="7"/>
      <c r="J1227" s="7"/>
      <c r="K1227" s="7"/>
      <c r="L1227" s="7"/>
      <c r="M1227" s="7"/>
      <c r="N1227" s="8">
        <v>261.47000000000003</v>
      </c>
      <c r="O1227" s="8">
        <v>18.149999999999999</v>
      </c>
      <c r="P1227" s="7"/>
      <c r="Q1227" s="8">
        <v>114.75</v>
      </c>
      <c r="R1227" s="7"/>
      <c r="S1227" s="7"/>
      <c r="T1227" s="7"/>
      <c r="U1227" s="139">
        <f t="shared" si="95"/>
        <v>394.37</v>
      </c>
      <c r="W1227" s="127" t="str">
        <f t="shared" si="96"/>
        <v>510651505921</v>
      </c>
      <c r="X1227" s="132">
        <f>VLOOKUP(W1227,Factors!$F$4:$H$6200,3,FALSE)</f>
        <v>0.10960000000000003</v>
      </c>
      <c r="Y1227" s="127" t="str">
        <f>VLOOKUP(W1227,Factors!$F$4:$H$6200,2,FALSE)</f>
        <v>3-factor</v>
      </c>
      <c r="Z1227" s="129">
        <f t="shared" si="97"/>
        <v>43.222952000000014</v>
      </c>
      <c r="AA1227" s="129">
        <f t="shared" si="98"/>
        <v>351.14704799999998</v>
      </c>
      <c r="AB1227" s="129">
        <f t="shared" si="99"/>
        <v>394.37</v>
      </c>
    </row>
    <row r="1228" spans="1:28" ht="15.75" thickBot="1" x14ac:dyDescent="0.3">
      <c r="A1228" s="141" t="s">
        <v>943</v>
      </c>
      <c r="B1228" s="4" t="s">
        <v>1151</v>
      </c>
      <c r="C1228" s="4" t="s">
        <v>1152</v>
      </c>
      <c r="D1228" s="4" t="s">
        <v>944</v>
      </c>
      <c r="E1228" s="4" t="s">
        <v>945</v>
      </c>
      <c r="F1228" s="4" t="s">
        <v>116</v>
      </c>
      <c r="G1228" s="4" t="s">
        <v>117</v>
      </c>
      <c r="H1228" s="4" t="s">
        <v>440</v>
      </c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0">
        <v>16.5</v>
      </c>
      <c r="T1228" s="11"/>
      <c r="U1228" s="139">
        <f t="shared" si="95"/>
        <v>16.5</v>
      </c>
      <c r="W1228" s="127" t="str">
        <f t="shared" si="96"/>
        <v>510651505921</v>
      </c>
      <c r="X1228" s="132">
        <f>VLOOKUP(W1228,Factors!$F$4:$H$6200,3,FALSE)</f>
        <v>0.10960000000000003</v>
      </c>
      <c r="Y1228" s="127" t="str">
        <f>VLOOKUP(W1228,Factors!$F$4:$H$6200,2,FALSE)</f>
        <v>3-factor</v>
      </c>
      <c r="Z1228" s="129">
        <f t="shared" si="97"/>
        <v>1.8084000000000005</v>
      </c>
      <c r="AA1228" s="129">
        <f t="shared" si="98"/>
        <v>14.691599999999999</v>
      </c>
      <c r="AB1228" s="129">
        <f t="shared" si="99"/>
        <v>16.5</v>
      </c>
    </row>
    <row r="1229" spans="1:28" ht="15.75" thickBot="1" x14ac:dyDescent="0.3">
      <c r="A1229" s="141" t="s">
        <v>943</v>
      </c>
      <c r="B1229" s="4" t="s">
        <v>1151</v>
      </c>
      <c r="C1229" s="4" t="s">
        <v>1152</v>
      </c>
      <c r="D1229" s="4" t="s">
        <v>944</v>
      </c>
      <c r="E1229" s="4" t="s">
        <v>945</v>
      </c>
      <c r="F1229" s="4" t="s">
        <v>82</v>
      </c>
      <c r="G1229" s="4" t="s">
        <v>83</v>
      </c>
      <c r="H1229" s="4" t="s">
        <v>440</v>
      </c>
      <c r="I1229" s="7"/>
      <c r="J1229" s="7"/>
      <c r="K1229" s="8">
        <v>4</v>
      </c>
      <c r="L1229" s="7"/>
      <c r="M1229" s="7"/>
      <c r="N1229" s="7"/>
      <c r="O1229" s="7"/>
      <c r="P1229" s="7"/>
      <c r="Q1229" s="7"/>
      <c r="R1229" s="7"/>
      <c r="S1229" s="7"/>
      <c r="T1229" s="8">
        <v>4.2</v>
      </c>
      <c r="U1229" s="139">
        <f t="shared" si="95"/>
        <v>8.1999999999999993</v>
      </c>
      <c r="W1229" s="127" t="str">
        <f t="shared" si="96"/>
        <v>510651505921</v>
      </c>
      <c r="X1229" s="132">
        <f>VLOOKUP(W1229,Factors!$F$4:$H$6200,3,FALSE)</f>
        <v>0.10960000000000003</v>
      </c>
      <c r="Y1229" s="127" t="str">
        <f>VLOOKUP(W1229,Factors!$F$4:$H$6200,2,FALSE)</f>
        <v>3-factor</v>
      </c>
      <c r="Z1229" s="129">
        <f t="shared" si="97"/>
        <v>0.89872000000000019</v>
      </c>
      <c r="AA1229" s="129">
        <f t="shared" si="98"/>
        <v>7.3012799999999993</v>
      </c>
      <c r="AB1229" s="129">
        <f t="shared" si="99"/>
        <v>8.1999999999999993</v>
      </c>
    </row>
    <row r="1230" spans="1:28" ht="15.75" thickBot="1" x14ac:dyDescent="0.3">
      <c r="A1230" s="141" t="s">
        <v>943</v>
      </c>
      <c r="B1230" s="4" t="s">
        <v>1151</v>
      </c>
      <c r="C1230" s="4" t="s">
        <v>1152</v>
      </c>
      <c r="D1230" s="4" t="s">
        <v>944</v>
      </c>
      <c r="E1230" s="4" t="s">
        <v>945</v>
      </c>
      <c r="F1230" s="4" t="s">
        <v>1121</v>
      </c>
      <c r="G1230" s="4" t="s">
        <v>1122</v>
      </c>
      <c r="H1230" s="4" t="s">
        <v>440</v>
      </c>
      <c r="I1230" s="10">
        <v>55</v>
      </c>
      <c r="J1230" s="10">
        <v>132</v>
      </c>
      <c r="K1230" s="10">
        <v>135</v>
      </c>
      <c r="L1230" s="11"/>
      <c r="M1230" s="10">
        <v>5150</v>
      </c>
      <c r="N1230" s="10">
        <v>75</v>
      </c>
      <c r="O1230" s="11"/>
      <c r="P1230" s="11"/>
      <c r="Q1230" s="11"/>
      <c r="R1230" s="11"/>
      <c r="S1230" s="11"/>
      <c r="T1230" s="11"/>
      <c r="U1230" s="139">
        <f t="shared" si="95"/>
        <v>5547</v>
      </c>
      <c r="W1230" s="127" t="str">
        <f t="shared" si="96"/>
        <v>510651505921</v>
      </c>
      <c r="X1230" s="132">
        <f>VLOOKUP(W1230,Factors!$F$4:$H$6200,3,FALSE)</f>
        <v>0.10960000000000003</v>
      </c>
      <c r="Y1230" s="127" t="str">
        <f>VLOOKUP(W1230,Factors!$F$4:$H$6200,2,FALSE)</f>
        <v>3-factor</v>
      </c>
      <c r="Z1230" s="129">
        <f t="shared" si="97"/>
        <v>607.9512000000002</v>
      </c>
      <c r="AA1230" s="129">
        <f t="shared" si="98"/>
        <v>4939.0487999999996</v>
      </c>
      <c r="AB1230" s="129">
        <f t="shared" si="99"/>
        <v>5547</v>
      </c>
    </row>
    <row r="1231" spans="1:28" ht="15.75" thickBot="1" x14ac:dyDescent="0.3">
      <c r="A1231" s="141" t="s">
        <v>943</v>
      </c>
      <c r="B1231" s="4" t="s">
        <v>1151</v>
      </c>
      <c r="C1231" s="4" t="s">
        <v>1152</v>
      </c>
      <c r="D1231" s="4" t="s">
        <v>944</v>
      </c>
      <c r="E1231" s="4" t="s">
        <v>945</v>
      </c>
      <c r="F1231" s="4" t="s">
        <v>152</v>
      </c>
      <c r="G1231" s="4" t="s">
        <v>153</v>
      </c>
      <c r="H1231" s="4" t="s">
        <v>440</v>
      </c>
      <c r="I1231" s="7"/>
      <c r="J1231" s="7"/>
      <c r="K1231" s="7"/>
      <c r="L1231" s="7"/>
      <c r="M1231" s="7"/>
      <c r="N1231" s="8">
        <v>0.55000000000000004</v>
      </c>
      <c r="O1231" s="7"/>
      <c r="P1231" s="8">
        <v>159.58000000000001</v>
      </c>
      <c r="Q1231" s="7"/>
      <c r="R1231" s="7"/>
      <c r="S1231" s="7"/>
      <c r="T1231" s="7"/>
      <c r="U1231" s="139">
        <f t="shared" si="95"/>
        <v>160.13000000000002</v>
      </c>
      <c r="W1231" s="127" t="str">
        <f t="shared" si="96"/>
        <v>510651505921</v>
      </c>
      <c r="X1231" s="132">
        <f>VLOOKUP(W1231,Factors!$F$4:$H$6200,3,FALSE)</f>
        <v>0.10960000000000003</v>
      </c>
      <c r="Y1231" s="127" t="str">
        <f>VLOOKUP(W1231,Factors!$F$4:$H$6200,2,FALSE)</f>
        <v>3-factor</v>
      </c>
      <c r="Z1231" s="129">
        <f t="shared" si="97"/>
        <v>17.550248000000007</v>
      </c>
      <c r="AA1231" s="129">
        <f t="shared" si="98"/>
        <v>142.57975200000001</v>
      </c>
      <c r="AB1231" s="129">
        <f t="shared" si="99"/>
        <v>160.13000000000002</v>
      </c>
    </row>
    <row r="1232" spans="1:28" ht="15.75" thickBot="1" x14ac:dyDescent="0.3">
      <c r="A1232" s="141" t="s">
        <v>943</v>
      </c>
      <c r="B1232" s="4" t="s">
        <v>1151</v>
      </c>
      <c r="C1232" s="4" t="s">
        <v>1152</v>
      </c>
      <c r="D1232" s="4" t="s">
        <v>944</v>
      </c>
      <c r="E1232" s="4" t="s">
        <v>945</v>
      </c>
      <c r="F1232" s="4" t="s">
        <v>18</v>
      </c>
      <c r="G1232" s="4" t="s">
        <v>19</v>
      </c>
      <c r="H1232" s="4" t="s">
        <v>440</v>
      </c>
      <c r="I1232" s="11"/>
      <c r="J1232" s="11"/>
      <c r="K1232" s="11"/>
      <c r="L1232" s="10">
        <v>0.7</v>
      </c>
      <c r="M1232" s="11"/>
      <c r="N1232" s="11"/>
      <c r="O1232" s="11"/>
      <c r="P1232" s="11"/>
      <c r="Q1232" s="11"/>
      <c r="R1232" s="11"/>
      <c r="S1232" s="11"/>
      <c r="T1232" s="11"/>
      <c r="U1232" s="139">
        <f t="shared" si="95"/>
        <v>0.7</v>
      </c>
      <c r="W1232" s="127" t="str">
        <f t="shared" si="96"/>
        <v>510651505921</v>
      </c>
      <c r="X1232" s="132">
        <f>VLOOKUP(W1232,Factors!$F$4:$H$6200,3,FALSE)</f>
        <v>0.10960000000000003</v>
      </c>
      <c r="Y1232" s="127" t="str">
        <f>VLOOKUP(W1232,Factors!$F$4:$H$6200,2,FALSE)</f>
        <v>3-factor</v>
      </c>
      <c r="Z1232" s="129">
        <f t="shared" si="97"/>
        <v>7.672000000000001E-2</v>
      </c>
      <c r="AA1232" s="129">
        <f t="shared" si="98"/>
        <v>0.62327999999999995</v>
      </c>
      <c r="AB1232" s="129">
        <f t="shared" si="99"/>
        <v>0.7</v>
      </c>
    </row>
    <row r="1233" spans="1:28" ht="15.75" thickBot="1" x14ac:dyDescent="0.3">
      <c r="A1233" s="141" t="s">
        <v>943</v>
      </c>
      <c r="B1233" s="4" t="s">
        <v>1151</v>
      </c>
      <c r="C1233" s="4" t="s">
        <v>1152</v>
      </c>
      <c r="D1233" s="4" t="s">
        <v>944</v>
      </c>
      <c r="E1233" s="4" t="s">
        <v>945</v>
      </c>
      <c r="F1233" s="4" t="s">
        <v>84</v>
      </c>
      <c r="G1233" s="4" t="s">
        <v>85</v>
      </c>
      <c r="H1233" s="4" t="s">
        <v>440</v>
      </c>
      <c r="I1233" s="8">
        <v>51.96</v>
      </c>
      <c r="J1233" s="8">
        <v>211.38</v>
      </c>
      <c r="K1233" s="8">
        <v>76.38</v>
      </c>
      <c r="L1233" s="8">
        <v>75.2</v>
      </c>
      <c r="M1233" s="8">
        <v>109.05</v>
      </c>
      <c r="N1233" s="8">
        <v>109.39</v>
      </c>
      <c r="O1233" s="7"/>
      <c r="P1233" s="7"/>
      <c r="Q1233" s="8">
        <v>11.3</v>
      </c>
      <c r="R1233" s="7"/>
      <c r="S1233" s="8">
        <v>65.81</v>
      </c>
      <c r="T1233" s="8">
        <v>20.059999999999999</v>
      </c>
      <c r="U1233" s="139">
        <f t="shared" si="95"/>
        <v>730.52999999999975</v>
      </c>
      <c r="W1233" s="127" t="str">
        <f t="shared" si="96"/>
        <v>510651505921</v>
      </c>
      <c r="X1233" s="132">
        <f>VLOOKUP(W1233,Factors!$F$4:$H$6200,3,FALSE)</f>
        <v>0.10960000000000003</v>
      </c>
      <c r="Y1233" s="127" t="str">
        <f>VLOOKUP(W1233,Factors!$F$4:$H$6200,2,FALSE)</f>
        <v>3-factor</v>
      </c>
      <c r="Z1233" s="129">
        <f t="shared" si="97"/>
        <v>80.066087999999993</v>
      </c>
      <c r="AA1233" s="129">
        <f t="shared" si="98"/>
        <v>650.46391199999971</v>
      </c>
      <c r="AB1233" s="129">
        <f t="shared" si="99"/>
        <v>730.52999999999975</v>
      </c>
    </row>
    <row r="1234" spans="1:28" ht="15.75" thickBot="1" x14ac:dyDescent="0.3">
      <c r="A1234" s="141" t="s">
        <v>943</v>
      </c>
      <c r="B1234" s="4" t="s">
        <v>1151</v>
      </c>
      <c r="C1234" s="4" t="s">
        <v>1152</v>
      </c>
      <c r="D1234" s="4" t="s">
        <v>944</v>
      </c>
      <c r="E1234" s="4" t="s">
        <v>945</v>
      </c>
      <c r="F1234" s="4" t="s">
        <v>166</v>
      </c>
      <c r="G1234" s="4" t="s">
        <v>167</v>
      </c>
      <c r="H1234" s="4" t="s">
        <v>440</v>
      </c>
      <c r="I1234" s="11"/>
      <c r="J1234" s="11"/>
      <c r="K1234" s="11"/>
      <c r="L1234" s="10">
        <v>434.37</v>
      </c>
      <c r="M1234" s="11"/>
      <c r="N1234" s="11"/>
      <c r="O1234" s="11"/>
      <c r="P1234" s="10">
        <v>100</v>
      </c>
      <c r="Q1234" s="11"/>
      <c r="R1234" s="11"/>
      <c r="S1234" s="11"/>
      <c r="T1234" s="10">
        <v>136.97999999999999</v>
      </c>
      <c r="U1234" s="139">
        <f t="shared" si="95"/>
        <v>671.35</v>
      </c>
      <c r="W1234" s="127" t="str">
        <f t="shared" si="96"/>
        <v>510651505921</v>
      </c>
      <c r="X1234" s="132">
        <f>VLOOKUP(W1234,Factors!$F$4:$H$6200,3,FALSE)</f>
        <v>0.10960000000000003</v>
      </c>
      <c r="Y1234" s="127" t="str">
        <f>VLOOKUP(W1234,Factors!$F$4:$H$6200,2,FALSE)</f>
        <v>3-factor</v>
      </c>
      <c r="Z1234" s="129">
        <f t="shared" si="97"/>
        <v>73.579960000000028</v>
      </c>
      <c r="AA1234" s="129">
        <f t="shared" si="98"/>
        <v>597.77003999999999</v>
      </c>
      <c r="AB1234" s="129">
        <f t="shared" si="99"/>
        <v>671.35</v>
      </c>
    </row>
    <row r="1235" spans="1:28" ht="15.75" thickBot="1" x14ac:dyDescent="0.3">
      <c r="A1235" s="141" t="s">
        <v>943</v>
      </c>
      <c r="B1235" s="4" t="s">
        <v>1151</v>
      </c>
      <c r="C1235" s="4" t="s">
        <v>1152</v>
      </c>
      <c r="D1235" s="4" t="s">
        <v>944</v>
      </c>
      <c r="E1235" s="4" t="s">
        <v>945</v>
      </c>
      <c r="F1235" s="4" t="s">
        <v>168</v>
      </c>
      <c r="G1235" s="4" t="s">
        <v>169</v>
      </c>
      <c r="H1235" s="4" t="s">
        <v>440</v>
      </c>
      <c r="I1235" s="7"/>
      <c r="J1235" s="8">
        <v>52.02</v>
      </c>
      <c r="K1235" s="8">
        <v>572</v>
      </c>
      <c r="L1235" s="7"/>
      <c r="M1235" s="7"/>
      <c r="N1235" s="8">
        <v>22.35</v>
      </c>
      <c r="O1235" s="7"/>
      <c r="P1235" s="7"/>
      <c r="Q1235" s="7"/>
      <c r="R1235" s="7"/>
      <c r="S1235" s="7"/>
      <c r="T1235" s="7"/>
      <c r="U1235" s="139">
        <f t="shared" si="95"/>
        <v>646.37</v>
      </c>
      <c r="W1235" s="127" t="str">
        <f t="shared" si="96"/>
        <v>510651505921</v>
      </c>
      <c r="X1235" s="132">
        <f>VLOOKUP(W1235,Factors!$F$4:$H$6200,3,FALSE)</f>
        <v>0.10960000000000003</v>
      </c>
      <c r="Y1235" s="127" t="str">
        <f>VLOOKUP(W1235,Factors!$F$4:$H$6200,2,FALSE)</f>
        <v>3-factor</v>
      </c>
      <c r="Z1235" s="129">
        <f t="shared" si="97"/>
        <v>70.842152000000027</v>
      </c>
      <c r="AA1235" s="129">
        <f t="shared" si="98"/>
        <v>575.52784799999995</v>
      </c>
      <c r="AB1235" s="129">
        <f t="shared" si="99"/>
        <v>646.37</v>
      </c>
    </row>
    <row r="1236" spans="1:28" ht="15.75" thickBot="1" x14ac:dyDescent="0.3">
      <c r="A1236" s="141" t="s">
        <v>943</v>
      </c>
      <c r="B1236" s="4" t="s">
        <v>926</v>
      </c>
      <c r="C1236" s="4" t="s">
        <v>927</v>
      </c>
      <c r="D1236" s="4" t="s">
        <v>944</v>
      </c>
      <c r="E1236" s="4" t="s">
        <v>945</v>
      </c>
      <c r="F1236" s="4" t="s">
        <v>110</v>
      </c>
      <c r="G1236" s="4" t="s">
        <v>111</v>
      </c>
      <c r="H1236" s="4" t="s">
        <v>440</v>
      </c>
      <c r="I1236" s="7"/>
      <c r="J1236" s="7"/>
      <c r="K1236" s="8">
        <v>416.67</v>
      </c>
      <c r="L1236" s="8">
        <v>416.67</v>
      </c>
      <c r="M1236" s="8">
        <v>416.67</v>
      </c>
      <c r="N1236" s="8">
        <v>416.67</v>
      </c>
      <c r="O1236" s="8">
        <v>416.67</v>
      </c>
      <c r="P1236" s="8">
        <v>416.67</v>
      </c>
      <c r="Q1236" s="8">
        <v>416.67</v>
      </c>
      <c r="R1236" s="8">
        <v>416.67</v>
      </c>
      <c r="S1236" s="8">
        <v>416.67</v>
      </c>
      <c r="T1236" s="8">
        <v>416.67</v>
      </c>
      <c r="U1236" s="139">
        <f t="shared" si="95"/>
        <v>4166.7</v>
      </c>
      <c r="W1236" s="127" t="str">
        <f t="shared" si="96"/>
        <v>520101505921</v>
      </c>
      <c r="X1236" s="132">
        <f>VLOOKUP(W1236,Factors!$F$4:$H$6200,3,FALSE)</f>
        <v>0.10960000000000003</v>
      </c>
      <c r="Y1236" s="127" t="str">
        <f>VLOOKUP(W1236,Factors!$F$4:$H$6200,2,FALSE)</f>
        <v>3-factor</v>
      </c>
      <c r="Z1236" s="129">
        <f t="shared" si="97"/>
        <v>456.67032000000012</v>
      </c>
      <c r="AA1236" s="129">
        <f t="shared" si="98"/>
        <v>3710.0296799999996</v>
      </c>
      <c r="AB1236" s="129">
        <f t="shared" si="99"/>
        <v>4166.7</v>
      </c>
    </row>
    <row r="1237" spans="1:28" ht="15.75" thickBot="1" x14ac:dyDescent="0.3">
      <c r="A1237" s="141" t="s">
        <v>943</v>
      </c>
      <c r="B1237" s="4" t="s">
        <v>926</v>
      </c>
      <c r="C1237" s="4" t="s">
        <v>927</v>
      </c>
      <c r="D1237" s="4" t="s">
        <v>944</v>
      </c>
      <c r="E1237" s="4" t="s">
        <v>945</v>
      </c>
      <c r="F1237" s="4" t="s">
        <v>112</v>
      </c>
      <c r="G1237" s="4" t="s">
        <v>113</v>
      </c>
      <c r="H1237" s="4" t="s">
        <v>440</v>
      </c>
      <c r="I1237" s="10">
        <v>2605.2800000000002</v>
      </c>
      <c r="J1237" s="10">
        <v>5087.75</v>
      </c>
      <c r="K1237" s="10">
        <v>5312.64</v>
      </c>
      <c r="L1237" s="10">
        <v>6251.08</v>
      </c>
      <c r="M1237" s="10">
        <v>6251.08</v>
      </c>
      <c r="N1237" s="10">
        <v>6330.75</v>
      </c>
      <c r="O1237" s="10">
        <v>6330.74</v>
      </c>
      <c r="P1237" s="10">
        <v>6330.76</v>
      </c>
      <c r="Q1237" s="10">
        <v>6330.74</v>
      </c>
      <c r="R1237" s="10">
        <v>6330.72</v>
      </c>
      <c r="S1237" s="10">
        <v>6330.72</v>
      </c>
      <c r="T1237" s="10">
        <v>6330.76</v>
      </c>
      <c r="U1237" s="139">
        <f t="shared" si="95"/>
        <v>69823.02</v>
      </c>
      <c r="W1237" s="127" t="str">
        <f t="shared" si="96"/>
        <v>520101505921</v>
      </c>
      <c r="X1237" s="132">
        <f>VLOOKUP(W1237,Factors!$F$4:$H$6200,3,FALSE)</f>
        <v>0.10960000000000003</v>
      </c>
      <c r="Y1237" s="127" t="str">
        <f>VLOOKUP(W1237,Factors!$F$4:$H$6200,2,FALSE)</f>
        <v>3-factor</v>
      </c>
      <c r="Z1237" s="129">
        <f t="shared" si="97"/>
        <v>7652.6029920000028</v>
      </c>
      <c r="AA1237" s="129">
        <f t="shared" si="98"/>
        <v>62170.417008000004</v>
      </c>
      <c r="AB1237" s="129">
        <f t="shared" si="99"/>
        <v>69823.02</v>
      </c>
    </row>
    <row r="1238" spans="1:28" ht="15.75" thickBot="1" x14ac:dyDescent="0.3">
      <c r="A1238" s="141" t="s">
        <v>943</v>
      </c>
      <c r="B1238" s="4" t="s">
        <v>926</v>
      </c>
      <c r="C1238" s="4" t="s">
        <v>927</v>
      </c>
      <c r="D1238" s="4" t="s">
        <v>944</v>
      </c>
      <c r="E1238" s="4" t="s">
        <v>945</v>
      </c>
      <c r="F1238" s="4" t="s">
        <v>128</v>
      </c>
      <c r="G1238" s="4" t="s">
        <v>129</v>
      </c>
      <c r="H1238" s="4" t="s">
        <v>440</v>
      </c>
      <c r="I1238" s="11"/>
      <c r="J1238" s="11"/>
      <c r="K1238" s="11"/>
      <c r="L1238" s="10">
        <v>162.4</v>
      </c>
      <c r="M1238" s="10">
        <v>480.2</v>
      </c>
      <c r="N1238" s="10">
        <v>-243.6</v>
      </c>
      <c r="O1238" s="10">
        <v>903</v>
      </c>
      <c r="P1238" s="10">
        <v>450</v>
      </c>
      <c r="Q1238" s="11"/>
      <c r="R1238" s="11"/>
      <c r="S1238" s="11"/>
      <c r="T1238" s="10">
        <v>20.5</v>
      </c>
      <c r="U1238" s="139">
        <f t="shared" si="95"/>
        <v>1772.5</v>
      </c>
      <c r="W1238" s="127" t="str">
        <f t="shared" si="96"/>
        <v>520101505921</v>
      </c>
      <c r="X1238" s="132">
        <f>VLOOKUP(W1238,Factors!$F$4:$H$6200,3,FALSE)</f>
        <v>0.10960000000000003</v>
      </c>
      <c r="Y1238" s="127" t="str">
        <f>VLOOKUP(W1238,Factors!$F$4:$H$6200,2,FALSE)</f>
        <v>3-factor</v>
      </c>
      <c r="Z1238" s="129">
        <f t="shared" si="97"/>
        <v>194.26600000000005</v>
      </c>
      <c r="AA1238" s="129">
        <f t="shared" si="98"/>
        <v>1578.2339999999999</v>
      </c>
      <c r="AB1238" s="129">
        <f t="shared" si="99"/>
        <v>1772.5</v>
      </c>
    </row>
    <row r="1239" spans="1:28" ht="15.75" thickBot="1" x14ac:dyDescent="0.3">
      <c r="A1239" s="141" t="s">
        <v>943</v>
      </c>
      <c r="B1239" s="4" t="s">
        <v>926</v>
      </c>
      <c r="C1239" s="4" t="s">
        <v>927</v>
      </c>
      <c r="D1239" s="4" t="s">
        <v>944</v>
      </c>
      <c r="E1239" s="4" t="s">
        <v>945</v>
      </c>
      <c r="F1239" s="4" t="s">
        <v>132</v>
      </c>
      <c r="G1239" s="4" t="s">
        <v>133</v>
      </c>
      <c r="H1239" s="4" t="s">
        <v>440</v>
      </c>
      <c r="I1239" s="8">
        <v>255.78</v>
      </c>
      <c r="J1239" s="8">
        <v>306.24</v>
      </c>
      <c r="K1239" s="8">
        <v>1477.84</v>
      </c>
      <c r="L1239" s="8">
        <v>294.64</v>
      </c>
      <c r="M1239" s="8">
        <v>389.56</v>
      </c>
      <c r="N1239" s="8">
        <v>2000.14</v>
      </c>
      <c r="O1239" s="7"/>
      <c r="P1239" s="7"/>
      <c r="Q1239" s="7"/>
      <c r="R1239" s="7"/>
      <c r="S1239" s="8">
        <v>83.96</v>
      </c>
      <c r="T1239" s="8">
        <v>54.06</v>
      </c>
      <c r="U1239" s="139">
        <f t="shared" si="95"/>
        <v>4862.22</v>
      </c>
      <c r="W1239" s="127" t="str">
        <f t="shared" si="96"/>
        <v>520101505921</v>
      </c>
      <c r="X1239" s="132">
        <f>VLOOKUP(W1239,Factors!$F$4:$H$6200,3,FALSE)</f>
        <v>0.10960000000000003</v>
      </c>
      <c r="Y1239" s="127" t="str">
        <f>VLOOKUP(W1239,Factors!$F$4:$H$6200,2,FALSE)</f>
        <v>3-factor</v>
      </c>
      <c r="Z1239" s="129">
        <f t="shared" si="97"/>
        <v>532.89931200000012</v>
      </c>
      <c r="AA1239" s="129">
        <f t="shared" si="98"/>
        <v>4329.3206879999998</v>
      </c>
      <c r="AB1239" s="129">
        <f t="shared" si="99"/>
        <v>4862.22</v>
      </c>
    </row>
    <row r="1240" spans="1:28" ht="15.75" thickBot="1" x14ac:dyDescent="0.3">
      <c r="A1240" s="141" t="s">
        <v>943</v>
      </c>
      <c r="B1240" s="4" t="s">
        <v>926</v>
      </c>
      <c r="C1240" s="4" t="s">
        <v>927</v>
      </c>
      <c r="D1240" s="4" t="s">
        <v>944</v>
      </c>
      <c r="E1240" s="4" t="s">
        <v>945</v>
      </c>
      <c r="F1240" s="4" t="s">
        <v>80</v>
      </c>
      <c r="G1240" s="4" t="s">
        <v>81</v>
      </c>
      <c r="H1240" s="4" t="s">
        <v>440</v>
      </c>
      <c r="I1240" s="11"/>
      <c r="J1240" s="11"/>
      <c r="K1240" s="11"/>
      <c r="L1240" s="11"/>
      <c r="M1240" s="10">
        <v>86.19</v>
      </c>
      <c r="N1240" s="10">
        <v>25.1</v>
      </c>
      <c r="O1240" s="11"/>
      <c r="P1240" s="11"/>
      <c r="Q1240" s="11"/>
      <c r="R1240" s="11"/>
      <c r="S1240" s="11"/>
      <c r="T1240" s="11"/>
      <c r="U1240" s="139">
        <f t="shared" si="95"/>
        <v>111.28999999999999</v>
      </c>
      <c r="W1240" s="127" t="str">
        <f t="shared" si="96"/>
        <v>520101505921</v>
      </c>
      <c r="X1240" s="132">
        <f>VLOOKUP(W1240,Factors!$F$4:$H$6200,3,FALSE)</f>
        <v>0.10960000000000003</v>
      </c>
      <c r="Y1240" s="127" t="str">
        <f>VLOOKUP(W1240,Factors!$F$4:$H$6200,2,FALSE)</f>
        <v>3-factor</v>
      </c>
      <c r="Z1240" s="129">
        <f t="shared" si="97"/>
        <v>12.197384000000003</v>
      </c>
      <c r="AA1240" s="129">
        <f t="shared" si="98"/>
        <v>99.092615999999992</v>
      </c>
      <c r="AB1240" s="129">
        <f t="shared" si="99"/>
        <v>111.28999999999999</v>
      </c>
    </row>
    <row r="1241" spans="1:28" ht="15.75" thickBot="1" x14ac:dyDescent="0.3">
      <c r="A1241" s="141" t="s">
        <v>943</v>
      </c>
      <c r="B1241" s="4" t="s">
        <v>926</v>
      </c>
      <c r="C1241" s="4" t="s">
        <v>927</v>
      </c>
      <c r="D1241" s="4" t="s">
        <v>944</v>
      </c>
      <c r="E1241" s="4" t="s">
        <v>945</v>
      </c>
      <c r="F1241" s="4" t="s">
        <v>94</v>
      </c>
      <c r="G1241" s="4" t="s">
        <v>95</v>
      </c>
      <c r="H1241" s="4" t="s">
        <v>440</v>
      </c>
      <c r="I1241" s="7"/>
      <c r="J1241" s="7"/>
      <c r="K1241" s="7"/>
      <c r="L1241" s="7"/>
      <c r="M1241" s="7"/>
      <c r="N1241" s="7"/>
      <c r="O1241" s="7"/>
      <c r="P1241" s="8">
        <v>14.99</v>
      </c>
      <c r="Q1241" s="8">
        <v>14.99</v>
      </c>
      <c r="R1241" s="7"/>
      <c r="S1241" s="7"/>
      <c r="T1241" s="7"/>
      <c r="U1241" s="139">
        <f t="shared" si="95"/>
        <v>29.98</v>
      </c>
      <c r="W1241" s="127" t="str">
        <f t="shared" si="96"/>
        <v>520101505921</v>
      </c>
      <c r="X1241" s="132">
        <f>VLOOKUP(W1241,Factors!$F$4:$H$6200,3,FALSE)</f>
        <v>0.10960000000000003</v>
      </c>
      <c r="Y1241" s="127" t="str">
        <f>VLOOKUP(W1241,Factors!$F$4:$H$6200,2,FALSE)</f>
        <v>3-factor</v>
      </c>
      <c r="Z1241" s="129">
        <f t="shared" si="97"/>
        <v>3.2858080000000012</v>
      </c>
      <c r="AA1241" s="129">
        <f t="shared" si="98"/>
        <v>26.694192000000001</v>
      </c>
      <c r="AB1241" s="129">
        <f t="shared" si="99"/>
        <v>29.980000000000004</v>
      </c>
    </row>
    <row r="1242" spans="1:28" ht="15.75" thickBot="1" x14ac:dyDescent="0.3">
      <c r="A1242" s="141" t="s">
        <v>943</v>
      </c>
      <c r="B1242" s="4" t="s">
        <v>926</v>
      </c>
      <c r="C1242" s="4" t="s">
        <v>927</v>
      </c>
      <c r="D1242" s="4" t="s">
        <v>944</v>
      </c>
      <c r="E1242" s="4" t="s">
        <v>945</v>
      </c>
      <c r="F1242" s="4" t="s">
        <v>134</v>
      </c>
      <c r="G1242" s="4" t="s">
        <v>135</v>
      </c>
      <c r="H1242" s="4" t="s">
        <v>440</v>
      </c>
      <c r="I1242" s="11"/>
      <c r="J1242" s="10">
        <v>19274</v>
      </c>
      <c r="K1242" s="10">
        <v>17000</v>
      </c>
      <c r="L1242" s="10">
        <v>101057</v>
      </c>
      <c r="M1242" s="10">
        <v>154.65</v>
      </c>
      <c r="N1242" s="11"/>
      <c r="O1242" s="11"/>
      <c r="P1242" s="10">
        <v>255</v>
      </c>
      <c r="Q1242" s="10">
        <v>-255</v>
      </c>
      <c r="R1242" s="10">
        <v>503.5</v>
      </c>
      <c r="S1242" s="11"/>
      <c r="T1242" s="10">
        <v>9274</v>
      </c>
      <c r="U1242" s="139">
        <f t="shared" si="95"/>
        <v>147263.15</v>
      </c>
      <c r="W1242" s="127" t="str">
        <f t="shared" si="96"/>
        <v>520101505921</v>
      </c>
      <c r="X1242" s="132">
        <f>VLOOKUP(W1242,Factors!$F$4:$H$6200,3,FALSE)</f>
        <v>0.10960000000000003</v>
      </c>
      <c r="Y1242" s="127" t="str">
        <f>VLOOKUP(W1242,Factors!$F$4:$H$6200,2,FALSE)</f>
        <v>3-factor</v>
      </c>
      <c r="Z1242" s="129">
        <f t="shared" si="97"/>
        <v>16140.041240000004</v>
      </c>
      <c r="AA1242" s="129">
        <f t="shared" si="98"/>
        <v>131123.10876</v>
      </c>
      <c r="AB1242" s="129">
        <f t="shared" si="99"/>
        <v>147263.15</v>
      </c>
    </row>
    <row r="1243" spans="1:28" ht="15.75" thickBot="1" x14ac:dyDescent="0.3">
      <c r="A1243" s="141" t="s">
        <v>943</v>
      </c>
      <c r="B1243" s="4" t="s">
        <v>926</v>
      </c>
      <c r="C1243" s="4" t="s">
        <v>927</v>
      </c>
      <c r="D1243" s="4" t="s">
        <v>944</v>
      </c>
      <c r="E1243" s="4" t="s">
        <v>945</v>
      </c>
      <c r="F1243" s="4" t="s">
        <v>38</v>
      </c>
      <c r="G1243" s="4" t="s">
        <v>39</v>
      </c>
      <c r="H1243" s="4" t="s">
        <v>440</v>
      </c>
      <c r="I1243" s="8">
        <v>26.49</v>
      </c>
      <c r="J1243" s="7"/>
      <c r="K1243" s="8">
        <v>55.58</v>
      </c>
      <c r="L1243" s="7"/>
      <c r="M1243" s="8">
        <v>29.09</v>
      </c>
      <c r="N1243" s="7"/>
      <c r="O1243" s="7"/>
      <c r="P1243" s="8">
        <v>87.27</v>
      </c>
      <c r="Q1243" s="7"/>
      <c r="R1243" s="7"/>
      <c r="S1243" s="7"/>
      <c r="T1243" s="8">
        <v>28.98</v>
      </c>
      <c r="U1243" s="139">
        <f t="shared" si="95"/>
        <v>227.41</v>
      </c>
      <c r="W1243" s="127" t="str">
        <f t="shared" si="96"/>
        <v>520101505921</v>
      </c>
      <c r="X1243" s="132">
        <f>VLOOKUP(W1243,Factors!$F$4:$H$6200,3,FALSE)</f>
        <v>0.10960000000000003</v>
      </c>
      <c r="Y1243" s="127" t="str">
        <f>VLOOKUP(W1243,Factors!$F$4:$H$6200,2,FALSE)</f>
        <v>3-factor</v>
      </c>
      <c r="Z1243" s="129">
        <f t="shared" si="97"/>
        <v>24.924136000000008</v>
      </c>
      <c r="AA1243" s="129">
        <f t="shared" si="98"/>
        <v>202.48586399999999</v>
      </c>
      <c r="AB1243" s="129">
        <f t="shared" si="99"/>
        <v>227.41</v>
      </c>
    </row>
    <row r="1244" spans="1:28" ht="15.75" thickBot="1" x14ac:dyDescent="0.3">
      <c r="A1244" s="141" t="s">
        <v>943</v>
      </c>
      <c r="B1244" s="4" t="s">
        <v>926</v>
      </c>
      <c r="C1244" s="4" t="s">
        <v>927</v>
      </c>
      <c r="D1244" s="4" t="s">
        <v>944</v>
      </c>
      <c r="E1244" s="4" t="s">
        <v>945</v>
      </c>
      <c r="F1244" s="4" t="s">
        <v>254</v>
      </c>
      <c r="G1244" s="4" t="s">
        <v>255</v>
      </c>
      <c r="H1244" s="4" t="s">
        <v>440</v>
      </c>
      <c r="I1244" s="11"/>
      <c r="J1244" s="11"/>
      <c r="K1244" s="11"/>
      <c r="L1244" s="10">
        <v>49</v>
      </c>
      <c r="M1244" s="11"/>
      <c r="N1244" s="11"/>
      <c r="O1244" s="10">
        <v>14.99</v>
      </c>
      <c r="P1244" s="11"/>
      <c r="Q1244" s="11"/>
      <c r="R1244" s="11"/>
      <c r="S1244" s="11"/>
      <c r="T1244" s="11"/>
      <c r="U1244" s="139">
        <f t="shared" si="95"/>
        <v>63.99</v>
      </c>
      <c r="W1244" s="127" t="str">
        <f t="shared" si="96"/>
        <v>520101505921</v>
      </c>
      <c r="X1244" s="132">
        <f>VLOOKUP(W1244,Factors!$F$4:$H$6200,3,FALSE)</f>
        <v>0.10960000000000003</v>
      </c>
      <c r="Y1244" s="127" t="str">
        <f>VLOOKUP(W1244,Factors!$F$4:$H$6200,2,FALSE)</f>
        <v>3-factor</v>
      </c>
      <c r="Z1244" s="129">
        <f t="shared" si="97"/>
        <v>7.0133040000000024</v>
      </c>
      <c r="AA1244" s="129">
        <f t="shared" si="98"/>
        <v>56.976695999999997</v>
      </c>
      <c r="AB1244" s="129">
        <f t="shared" si="99"/>
        <v>63.99</v>
      </c>
    </row>
    <row r="1245" spans="1:28" ht="15.75" thickBot="1" x14ac:dyDescent="0.3">
      <c r="A1245" s="141" t="s">
        <v>943</v>
      </c>
      <c r="B1245" s="4" t="s">
        <v>926</v>
      </c>
      <c r="C1245" s="4" t="s">
        <v>927</v>
      </c>
      <c r="D1245" s="4" t="s">
        <v>944</v>
      </c>
      <c r="E1245" s="4" t="s">
        <v>945</v>
      </c>
      <c r="F1245" s="4" t="s">
        <v>98</v>
      </c>
      <c r="G1245" s="4" t="s">
        <v>99</v>
      </c>
      <c r="H1245" s="4" t="s">
        <v>440</v>
      </c>
      <c r="I1245" s="7"/>
      <c r="J1245" s="7"/>
      <c r="K1245" s="8">
        <v>38.4</v>
      </c>
      <c r="L1245" s="7"/>
      <c r="M1245" s="7"/>
      <c r="N1245" s="7"/>
      <c r="O1245" s="8">
        <v>10.25</v>
      </c>
      <c r="P1245" s="7"/>
      <c r="Q1245" s="7"/>
      <c r="R1245" s="8">
        <v>105.21</v>
      </c>
      <c r="S1245" s="8">
        <v>2295.2199999999998</v>
      </c>
      <c r="T1245" s="8">
        <v>-2276.9899999999998</v>
      </c>
      <c r="U1245" s="139">
        <f t="shared" si="95"/>
        <v>172.09000000000015</v>
      </c>
      <c r="W1245" s="127" t="str">
        <f t="shared" si="96"/>
        <v>520101505921</v>
      </c>
      <c r="X1245" s="132">
        <f>VLOOKUP(W1245,Factors!$F$4:$H$6200,3,FALSE)</f>
        <v>0.10960000000000003</v>
      </c>
      <c r="Y1245" s="127" t="str">
        <f>VLOOKUP(W1245,Factors!$F$4:$H$6200,2,FALSE)</f>
        <v>3-factor</v>
      </c>
      <c r="Z1245" s="129">
        <f t="shared" si="97"/>
        <v>18.86106400000002</v>
      </c>
      <c r="AA1245" s="129">
        <f t="shared" si="98"/>
        <v>153.22893600000012</v>
      </c>
      <c r="AB1245" s="129">
        <f t="shared" si="99"/>
        <v>172.09000000000015</v>
      </c>
    </row>
    <row r="1246" spans="1:28" ht="15.75" thickBot="1" x14ac:dyDescent="0.3">
      <c r="A1246" s="141" t="s">
        <v>943</v>
      </c>
      <c r="B1246" s="4" t="s">
        <v>926</v>
      </c>
      <c r="C1246" s="4" t="s">
        <v>927</v>
      </c>
      <c r="D1246" s="4" t="s">
        <v>944</v>
      </c>
      <c r="E1246" s="4" t="s">
        <v>945</v>
      </c>
      <c r="F1246" s="4" t="s">
        <v>364</v>
      </c>
      <c r="G1246" s="4" t="s">
        <v>365</v>
      </c>
      <c r="H1246" s="4" t="s">
        <v>440</v>
      </c>
      <c r="I1246" s="11"/>
      <c r="J1246" s="11"/>
      <c r="K1246" s="11"/>
      <c r="L1246" s="11"/>
      <c r="M1246" s="11"/>
      <c r="N1246" s="11"/>
      <c r="O1246" s="11"/>
      <c r="P1246" s="11"/>
      <c r="Q1246" s="11"/>
      <c r="R1246" s="10">
        <v>14.99</v>
      </c>
      <c r="S1246" s="10">
        <v>14.99</v>
      </c>
      <c r="T1246" s="10">
        <v>14.99</v>
      </c>
      <c r="U1246" s="139">
        <f t="shared" si="95"/>
        <v>44.97</v>
      </c>
      <c r="W1246" s="127" t="str">
        <f t="shared" si="96"/>
        <v>520101505921</v>
      </c>
      <c r="X1246" s="132">
        <f>VLOOKUP(W1246,Factors!$F$4:$H$6200,3,FALSE)</f>
        <v>0.10960000000000003</v>
      </c>
      <c r="Y1246" s="127" t="str">
        <f>VLOOKUP(W1246,Factors!$F$4:$H$6200,2,FALSE)</f>
        <v>3-factor</v>
      </c>
      <c r="Z1246" s="129">
        <f t="shared" si="97"/>
        <v>4.9287120000000009</v>
      </c>
      <c r="AA1246" s="129">
        <f t="shared" si="98"/>
        <v>40.041287999999994</v>
      </c>
      <c r="AB1246" s="129">
        <f t="shared" si="99"/>
        <v>44.97</v>
      </c>
    </row>
    <row r="1247" spans="1:28" ht="15.75" thickBot="1" x14ac:dyDescent="0.3">
      <c r="A1247" s="141" t="s">
        <v>943</v>
      </c>
      <c r="B1247" s="4" t="s">
        <v>926</v>
      </c>
      <c r="C1247" s="4" t="s">
        <v>927</v>
      </c>
      <c r="D1247" s="4" t="s">
        <v>944</v>
      </c>
      <c r="E1247" s="4" t="s">
        <v>945</v>
      </c>
      <c r="F1247" s="4" t="s">
        <v>102</v>
      </c>
      <c r="G1247" s="4" t="s">
        <v>103</v>
      </c>
      <c r="H1247" s="4" t="s">
        <v>440</v>
      </c>
      <c r="I1247" s="8">
        <v>216.22</v>
      </c>
      <c r="J1247" s="8">
        <v>27.68</v>
      </c>
      <c r="K1247" s="8">
        <v>147.59</v>
      </c>
      <c r="L1247" s="8">
        <v>80.62</v>
      </c>
      <c r="M1247" s="8">
        <v>124.38</v>
      </c>
      <c r="N1247" s="8">
        <v>9.9</v>
      </c>
      <c r="O1247" s="8">
        <v>67.760000000000005</v>
      </c>
      <c r="P1247" s="8">
        <v>125.84</v>
      </c>
      <c r="Q1247" s="7"/>
      <c r="R1247" s="7"/>
      <c r="S1247" s="7"/>
      <c r="T1247" s="7"/>
      <c r="U1247" s="139">
        <f t="shared" si="95"/>
        <v>799.99</v>
      </c>
      <c r="W1247" s="127" t="str">
        <f t="shared" si="96"/>
        <v>520101505921</v>
      </c>
      <c r="X1247" s="132">
        <f>VLOOKUP(W1247,Factors!$F$4:$H$6200,3,FALSE)</f>
        <v>0.10960000000000003</v>
      </c>
      <c r="Y1247" s="127" t="str">
        <f>VLOOKUP(W1247,Factors!$F$4:$H$6200,2,FALSE)</f>
        <v>3-factor</v>
      </c>
      <c r="Z1247" s="129">
        <f t="shared" si="97"/>
        <v>87.678904000000031</v>
      </c>
      <c r="AA1247" s="129">
        <f t="shared" si="98"/>
        <v>712.31109600000002</v>
      </c>
      <c r="AB1247" s="129">
        <f t="shared" si="99"/>
        <v>799.99</v>
      </c>
    </row>
    <row r="1248" spans="1:28" ht="15.75" thickBot="1" x14ac:dyDescent="0.3">
      <c r="A1248" s="141" t="s">
        <v>943</v>
      </c>
      <c r="B1248" s="4" t="s">
        <v>926</v>
      </c>
      <c r="C1248" s="4" t="s">
        <v>927</v>
      </c>
      <c r="D1248" s="4" t="s">
        <v>944</v>
      </c>
      <c r="E1248" s="4" t="s">
        <v>945</v>
      </c>
      <c r="F1248" s="4" t="s">
        <v>235</v>
      </c>
      <c r="G1248" s="4" t="s">
        <v>236</v>
      </c>
      <c r="H1248" s="4" t="s">
        <v>440</v>
      </c>
      <c r="I1248" s="11"/>
      <c r="J1248" s="10">
        <v>55</v>
      </c>
      <c r="K1248" s="11"/>
      <c r="L1248" s="11"/>
      <c r="M1248" s="10">
        <v>45.99</v>
      </c>
      <c r="N1248" s="11"/>
      <c r="O1248" s="11"/>
      <c r="P1248" s="11"/>
      <c r="Q1248" s="11"/>
      <c r="R1248" s="10">
        <v>35</v>
      </c>
      <c r="S1248" s="11"/>
      <c r="T1248" s="11"/>
      <c r="U1248" s="139">
        <f t="shared" si="95"/>
        <v>135.99</v>
      </c>
      <c r="W1248" s="127" t="str">
        <f t="shared" si="96"/>
        <v>520101505921</v>
      </c>
      <c r="X1248" s="132">
        <f>VLOOKUP(W1248,Factors!$F$4:$H$6200,3,FALSE)</f>
        <v>0.10960000000000003</v>
      </c>
      <c r="Y1248" s="127" t="str">
        <f>VLOOKUP(W1248,Factors!$F$4:$H$6200,2,FALSE)</f>
        <v>3-factor</v>
      </c>
      <c r="Z1248" s="129">
        <f t="shared" si="97"/>
        <v>14.904504000000005</v>
      </c>
      <c r="AA1248" s="129">
        <f t="shared" si="98"/>
        <v>121.08549600000001</v>
      </c>
      <c r="AB1248" s="129">
        <f t="shared" si="99"/>
        <v>135.99</v>
      </c>
    </row>
    <row r="1249" spans="1:28" ht="15.75" thickBot="1" x14ac:dyDescent="0.3">
      <c r="A1249" s="141" t="s">
        <v>943</v>
      </c>
      <c r="B1249" s="4" t="s">
        <v>926</v>
      </c>
      <c r="C1249" s="4" t="s">
        <v>927</v>
      </c>
      <c r="D1249" s="4" t="s">
        <v>944</v>
      </c>
      <c r="E1249" s="4" t="s">
        <v>945</v>
      </c>
      <c r="F1249" s="4" t="s">
        <v>116</v>
      </c>
      <c r="G1249" s="4" t="s">
        <v>117</v>
      </c>
      <c r="H1249" s="4" t="s">
        <v>440</v>
      </c>
      <c r="I1249" s="8">
        <v>3.75</v>
      </c>
      <c r="J1249" s="8">
        <v>9</v>
      </c>
      <c r="K1249" s="8">
        <v>4</v>
      </c>
      <c r="L1249" s="7"/>
      <c r="M1249" s="8">
        <v>5</v>
      </c>
      <c r="N1249" s="8">
        <v>284.60000000000002</v>
      </c>
      <c r="O1249" s="7"/>
      <c r="P1249" s="7"/>
      <c r="Q1249" s="7"/>
      <c r="R1249" s="8">
        <v>251.82</v>
      </c>
      <c r="S1249" s="7"/>
      <c r="T1249" s="7"/>
      <c r="U1249" s="139">
        <f t="shared" si="95"/>
        <v>558.17000000000007</v>
      </c>
      <c r="W1249" s="127" t="str">
        <f t="shared" si="96"/>
        <v>520101505921</v>
      </c>
      <c r="X1249" s="132">
        <f>VLOOKUP(W1249,Factors!$F$4:$H$6200,3,FALSE)</f>
        <v>0.10960000000000003</v>
      </c>
      <c r="Y1249" s="127" t="str">
        <f>VLOOKUP(W1249,Factors!$F$4:$H$6200,2,FALSE)</f>
        <v>3-factor</v>
      </c>
      <c r="Z1249" s="129">
        <f t="shared" si="97"/>
        <v>61.175432000000022</v>
      </c>
      <c r="AA1249" s="129">
        <f t="shared" si="98"/>
        <v>496.99456800000007</v>
      </c>
      <c r="AB1249" s="129">
        <f t="shared" si="99"/>
        <v>558.17000000000007</v>
      </c>
    </row>
    <row r="1250" spans="1:28" ht="15.75" thickBot="1" x14ac:dyDescent="0.3">
      <c r="A1250" s="141" t="s">
        <v>943</v>
      </c>
      <c r="B1250" s="4" t="s">
        <v>926</v>
      </c>
      <c r="C1250" s="4" t="s">
        <v>927</v>
      </c>
      <c r="D1250" s="4" t="s">
        <v>944</v>
      </c>
      <c r="E1250" s="4" t="s">
        <v>945</v>
      </c>
      <c r="F1250" s="4" t="s">
        <v>82</v>
      </c>
      <c r="G1250" s="4" t="s">
        <v>83</v>
      </c>
      <c r="H1250" s="4" t="s">
        <v>440</v>
      </c>
      <c r="I1250" s="10">
        <v>1.5</v>
      </c>
      <c r="J1250" s="10">
        <v>156</v>
      </c>
      <c r="K1250" s="10">
        <v>127.5</v>
      </c>
      <c r="L1250" s="10">
        <v>31.82</v>
      </c>
      <c r="M1250" s="10">
        <v>190</v>
      </c>
      <c r="N1250" s="10">
        <v>33</v>
      </c>
      <c r="O1250" s="11"/>
      <c r="P1250" s="11"/>
      <c r="Q1250" s="11"/>
      <c r="R1250" s="11"/>
      <c r="S1250" s="11"/>
      <c r="T1250" s="11"/>
      <c r="U1250" s="139">
        <f t="shared" si="95"/>
        <v>539.81999999999994</v>
      </c>
      <c r="W1250" s="127" t="str">
        <f t="shared" si="96"/>
        <v>520101505921</v>
      </c>
      <c r="X1250" s="132">
        <f>VLOOKUP(W1250,Factors!$F$4:$H$6200,3,FALSE)</f>
        <v>0.10960000000000003</v>
      </c>
      <c r="Y1250" s="127" t="str">
        <f>VLOOKUP(W1250,Factors!$F$4:$H$6200,2,FALSE)</f>
        <v>3-factor</v>
      </c>
      <c r="Z1250" s="129">
        <f t="shared" si="97"/>
        <v>59.164272000000011</v>
      </c>
      <c r="AA1250" s="129">
        <f t="shared" si="98"/>
        <v>480.65572799999995</v>
      </c>
      <c r="AB1250" s="129">
        <f t="shared" si="99"/>
        <v>539.81999999999994</v>
      </c>
    </row>
    <row r="1251" spans="1:28" ht="15.75" thickBot="1" x14ac:dyDescent="0.3">
      <c r="A1251" s="141" t="s">
        <v>943</v>
      </c>
      <c r="B1251" s="4" t="s">
        <v>926</v>
      </c>
      <c r="C1251" s="4" t="s">
        <v>927</v>
      </c>
      <c r="D1251" s="4" t="s">
        <v>944</v>
      </c>
      <c r="E1251" s="4" t="s">
        <v>945</v>
      </c>
      <c r="F1251" s="4" t="s">
        <v>152</v>
      </c>
      <c r="G1251" s="4" t="s">
        <v>153</v>
      </c>
      <c r="H1251" s="4" t="s">
        <v>440</v>
      </c>
      <c r="I1251" s="7"/>
      <c r="J1251" s="7"/>
      <c r="K1251" s="8">
        <v>7070.62</v>
      </c>
      <c r="L1251" s="7"/>
      <c r="M1251" s="7"/>
      <c r="N1251" s="8">
        <v>7500</v>
      </c>
      <c r="O1251" s="8">
        <v>7500</v>
      </c>
      <c r="P1251" s="8">
        <v>7500</v>
      </c>
      <c r="Q1251" s="8">
        <v>7500</v>
      </c>
      <c r="R1251" s="8">
        <v>7500</v>
      </c>
      <c r="S1251" s="8">
        <v>-37500</v>
      </c>
      <c r="T1251" s="7"/>
      <c r="U1251" s="139">
        <f t="shared" si="95"/>
        <v>7070.6199999999953</v>
      </c>
      <c r="W1251" s="127" t="str">
        <f t="shared" si="96"/>
        <v>520101505921</v>
      </c>
      <c r="X1251" s="132">
        <f>VLOOKUP(W1251,Factors!$F$4:$H$6200,3,FALSE)</f>
        <v>0.10960000000000003</v>
      </c>
      <c r="Y1251" s="127" t="str">
        <f>VLOOKUP(W1251,Factors!$F$4:$H$6200,2,FALSE)</f>
        <v>3-factor</v>
      </c>
      <c r="Z1251" s="129">
        <f t="shared" si="97"/>
        <v>774.93995199999972</v>
      </c>
      <c r="AA1251" s="129">
        <f t="shared" si="98"/>
        <v>6295.6800479999956</v>
      </c>
      <c r="AB1251" s="129">
        <f t="shared" si="99"/>
        <v>7070.6199999999953</v>
      </c>
    </row>
    <row r="1252" spans="1:28" ht="15.75" thickBot="1" x14ac:dyDescent="0.3">
      <c r="A1252" s="141" t="s">
        <v>943</v>
      </c>
      <c r="B1252" s="4" t="s">
        <v>926</v>
      </c>
      <c r="C1252" s="4" t="s">
        <v>927</v>
      </c>
      <c r="D1252" s="4" t="s">
        <v>944</v>
      </c>
      <c r="E1252" s="4" t="s">
        <v>945</v>
      </c>
      <c r="F1252" s="4" t="s">
        <v>771</v>
      </c>
      <c r="G1252" s="4" t="s">
        <v>772</v>
      </c>
      <c r="H1252" s="4" t="s">
        <v>440</v>
      </c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0">
        <v>1269</v>
      </c>
      <c r="U1252" s="139">
        <f t="shared" si="95"/>
        <v>1269</v>
      </c>
      <c r="W1252" s="127" t="str">
        <f t="shared" si="96"/>
        <v>520101505921</v>
      </c>
      <c r="X1252" s="132">
        <f>VLOOKUP(W1252,Factors!$F$4:$H$6200,3,FALSE)</f>
        <v>0.10960000000000003</v>
      </c>
      <c r="Y1252" s="127" t="str">
        <f>VLOOKUP(W1252,Factors!$F$4:$H$6200,2,FALSE)</f>
        <v>3-factor</v>
      </c>
      <c r="Z1252" s="129">
        <f t="shared" si="97"/>
        <v>139.08240000000004</v>
      </c>
      <c r="AA1252" s="129">
        <f t="shared" si="98"/>
        <v>1129.9176</v>
      </c>
      <c r="AB1252" s="129">
        <f t="shared" si="99"/>
        <v>1269</v>
      </c>
    </row>
    <row r="1253" spans="1:28" ht="15.75" thickBot="1" x14ac:dyDescent="0.3">
      <c r="A1253" s="141" t="s">
        <v>943</v>
      </c>
      <c r="B1253" s="4" t="s">
        <v>926</v>
      </c>
      <c r="C1253" s="4" t="s">
        <v>927</v>
      </c>
      <c r="D1253" s="4" t="s">
        <v>944</v>
      </c>
      <c r="E1253" s="4" t="s">
        <v>945</v>
      </c>
      <c r="F1253" s="4" t="s">
        <v>773</v>
      </c>
      <c r="G1253" s="4" t="s">
        <v>774</v>
      </c>
      <c r="H1253" s="4" t="s">
        <v>440</v>
      </c>
      <c r="I1253" s="7"/>
      <c r="J1253" s="7"/>
      <c r="K1253" s="7"/>
      <c r="L1253" s="7"/>
      <c r="M1253" s="8">
        <v>2572.8000000000002</v>
      </c>
      <c r="N1253" s="7"/>
      <c r="O1253" s="7"/>
      <c r="P1253" s="7"/>
      <c r="Q1253" s="7"/>
      <c r="R1253" s="7"/>
      <c r="S1253" s="7"/>
      <c r="T1253" s="8">
        <v>1000</v>
      </c>
      <c r="U1253" s="139">
        <f t="shared" si="95"/>
        <v>3572.8</v>
      </c>
      <c r="W1253" s="127" t="str">
        <f t="shared" si="96"/>
        <v>520101505921</v>
      </c>
      <c r="X1253" s="132">
        <f>VLOOKUP(W1253,Factors!$F$4:$H$6200,3,FALSE)</f>
        <v>0.10960000000000003</v>
      </c>
      <c r="Y1253" s="127" t="str">
        <f>VLOOKUP(W1253,Factors!$F$4:$H$6200,2,FALSE)</f>
        <v>3-factor</v>
      </c>
      <c r="Z1253" s="129">
        <f t="shared" si="97"/>
        <v>391.57888000000014</v>
      </c>
      <c r="AA1253" s="129">
        <f t="shared" si="98"/>
        <v>3181.2211200000002</v>
      </c>
      <c r="AB1253" s="129">
        <f t="shared" si="99"/>
        <v>3572.8</v>
      </c>
    </row>
    <row r="1254" spans="1:28" ht="15.75" thickBot="1" x14ac:dyDescent="0.3">
      <c r="A1254" s="141" t="s">
        <v>943</v>
      </c>
      <c r="B1254" s="4" t="s">
        <v>926</v>
      </c>
      <c r="C1254" s="4" t="s">
        <v>927</v>
      </c>
      <c r="D1254" s="4" t="s">
        <v>944</v>
      </c>
      <c r="E1254" s="4" t="s">
        <v>945</v>
      </c>
      <c r="F1254" s="4" t="s">
        <v>84</v>
      </c>
      <c r="G1254" s="4" t="s">
        <v>85</v>
      </c>
      <c r="H1254" s="4" t="s">
        <v>440</v>
      </c>
      <c r="I1254" s="10">
        <v>75.83</v>
      </c>
      <c r="J1254" s="10">
        <v>781.43</v>
      </c>
      <c r="K1254" s="10">
        <v>1633.7</v>
      </c>
      <c r="L1254" s="10">
        <v>127.49</v>
      </c>
      <c r="M1254" s="10">
        <v>261.60000000000002</v>
      </c>
      <c r="N1254" s="10">
        <v>270</v>
      </c>
      <c r="O1254" s="11"/>
      <c r="P1254" s="11"/>
      <c r="Q1254" s="11"/>
      <c r="R1254" s="11"/>
      <c r="S1254" s="10">
        <v>21.25</v>
      </c>
      <c r="T1254" s="10">
        <v>100</v>
      </c>
      <c r="U1254" s="139">
        <f t="shared" si="95"/>
        <v>3271.2999999999997</v>
      </c>
      <c r="W1254" s="127" t="str">
        <f t="shared" si="96"/>
        <v>520101505921</v>
      </c>
      <c r="X1254" s="132">
        <f>VLOOKUP(W1254,Factors!$F$4:$H$6200,3,FALSE)</f>
        <v>0.10960000000000003</v>
      </c>
      <c r="Y1254" s="127" t="str">
        <f>VLOOKUP(W1254,Factors!$F$4:$H$6200,2,FALSE)</f>
        <v>3-factor</v>
      </c>
      <c r="Z1254" s="129">
        <f t="shared" si="97"/>
        <v>358.53448000000009</v>
      </c>
      <c r="AA1254" s="129">
        <f t="shared" si="98"/>
        <v>2912.7655199999995</v>
      </c>
      <c r="AB1254" s="129">
        <f t="shared" si="99"/>
        <v>3271.2999999999997</v>
      </c>
    </row>
    <row r="1255" spans="1:28" ht="15.75" thickBot="1" x14ac:dyDescent="0.3">
      <c r="A1255" s="141" t="s">
        <v>943</v>
      </c>
      <c r="B1255" s="4" t="s">
        <v>926</v>
      </c>
      <c r="C1255" s="4" t="s">
        <v>927</v>
      </c>
      <c r="D1255" s="4" t="s">
        <v>944</v>
      </c>
      <c r="E1255" s="4" t="s">
        <v>945</v>
      </c>
      <c r="F1255" s="4" t="s">
        <v>162</v>
      </c>
      <c r="G1255" s="4" t="s">
        <v>163</v>
      </c>
      <c r="H1255" s="4" t="s">
        <v>440</v>
      </c>
      <c r="I1255" s="8">
        <v>1156.45</v>
      </c>
      <c r="J1255" s="8">
        <v>589.23</v>
      </c>
      <c r="K1255" s="8">
        <v>914.3</v>
      </c>
      <c r="L1255" s="8">
        <v>127</v>
      </c>
      <c r="M1255" s="8">
        <v>500.7</v>
      </c>
      <c r="N1255" s="8">
        <v>864.32</v>
      </c>
      <c r="O1255" s="7"/>
      <c r="P1255" s="7"/>
      <c r="Q1255" s="7"/>
      <c r="R1255" s="7"/>
      <c r="S1255" s="7"/>
      <c r="T1255" s="7"/>
      <c r="U1255" s="139">
        <f t="shared" si="95"/>
        <v>4152</v>
      </c>
      <c r="W1255" s="127" t="str">
        <f t="shared" si="96"/>
        <v>520101505921</v>
      </c>
      <c r="X1255" s="132">
        <f>VLOOKUP(W1255,Factors!$F$4:$H$6200,3,FALSE)</f>
        <v>0.10960000000000003</v>
      </c>
      <c r="Y1255" s="127" t="str">
        <f>VLOOKUP(W1255,Factors!$F$4:$H$6200,2,FALSE)</f>
        <v>3-factor</v>
      </c>
      <c r="Z1255" s="129">
        <f t="shared" si="97"/>
        <v>455.05920000000015</v>
      </c>
      <c r="AA1255" s="129">
        <f t="shared" si="98"/>
        <v>3696.9407999999999</v>
      </c>
      <c r="AB1255" s="129">
        <f t="shared" si="99"/>
        <v>4152</v>
      </c>
    </row>
    <row r="1256" spans="1:28" ht="15.75" thickBot="1" x14ac:dyDescent="0.3">
      <c r="A1256" s="141" t="s">
        <v>943</v>
      </c>
      <c r="B1256" s="4" t="s">
        <v>926</v>
      </c>
      <c r="C1256" s="4" t="s">
        <v>927</v>
      </c>
      <c r="D1256" s="4" t="s">
        <v>944</v>
      </c>
      <c r="E1256" s="4" t="s">
        <v>945</v>
      </c>
      <c r="F1256" s="4" t="s">
        <v>164</v>
      </c>
      <c r="G1256" s="4" t="s">
        <v>165</v>
      </c>
      <c r="H1256" s="4" t="s">
        <v>440</v>
      </c>
      <c r="I1256" s="11"/>
      <c r="J1256" s="10">
        <v>800</v>
      </c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39">
        <f t="shared" si="95"/>
        <v>800</v>
      </c>
      <c r="W1256" s="127" t="str">
        <f t="shared" si="96"/>
        <v>520101505921</v>
      </c>
      <c r="X1256" s="132">
        <f>VLOOKUP(W1256,Factors!$F$4:$H$6200,3,FALSE)</f>
        <v>0.10960000000000003</v>
      </c>
      <c r="Y1256" s="127" t="str">
        <f>VLOOKUP(W1256,Factors!$F$4:$H$6200,2,FALSE)</f>
        <v>3-factor</v>
      </c>
      <c r="Z1256" s="129">
        <f t="shared" si="97"/>
        <v>87.680000000000021</v>
      </c>
      <c r="AA1256" s="129">
        <f t="shared" si="98"/>
        <v>712.31999999999994</v>
      </c>
      <c r="AB1256" s="129">
        <f t="shared" si="99"/>
        <v>800</v>
      </c>
    </row>
    <row r="1257" spans="1:28" ht="15.75" thickBot="1" x14ac:dyDescent="0.3">
      <c r="A1257" s="141" t="s">
        <v>943</v>
      </c>
      <c r="B1257" s="4" t="s">
        <v>926</v>
      </c>
      <c r="C1257" s="4" t="s">
        <v>927</v>
      </c>
      <c r="D1257" s="4" t="s">
        <v>944</v>
      </c>
      <c r="E1257" s="4" t="s">
        <v>945</v>
      </c>
      <c r="F1257" s="4" t="s">
        <v>86</v>
      </c>
      <c r="G1257" s="4" t="s">
        <v>87</v>
      </c>
      <c r="H1257" s="4" t="s">
        <v>440</v>
      </c>
      <c r="I1257" s="7"/>
      <c r="J1257" s="8">
        <v>647.53</v>
      </c>
      <c r="K1257" s="7"/>
      <c r="L1257" s="8">
        <v>825.64</v>
      </c>
      <c r="M1257" s="8">
        <v>349.07</v>
      </c>
      <c r="N1257" s="8">
        <v>552.29999999999995</v>
      </c>
      <c r="O1257" s="7"/>
      <c r="P1257" s="7"/>
      <c r="Q1257" s="7"/>
      <c r="R1257" s="7"/>
      <c r="S1257" s="7"/>
      <c r="T1257" s="7"/>
      <c r="U1257" s="139">
        <f t="shared" si="95"/>
        <v>2374.54</v>
      </c>
      <c r="W1257" s="127" t="str">
        <f t="shared" si="96"/>
        <v>520101505921</v>
      </c>
      <c r="X1257" s="132">
        <f>VLOOKUP(W1257,Factors!$F$4:$H$6200,3,FALSE)</f>
        <v>0.10960000000000003</v>
      </c>
      <c r="Y1257" s="127" t="str">
        <f>VLOOKUP(W1257,Factors!$F$4:$H$6200,2,FALSE)</f>
        <v>3-factor</v>
      </c>
      <c r="Z1257" s="129">
        <f t="shared" si="97"/>
        <v>260.24958400000008</v>
      </c>
      <c r="AA1257" s="129">
        <f t="shared" si="98"/>
        <v>2114.2904159999998</v>
      </c>
      <c r="AB1257" s="129">
        <f t="shared" si="99"/>
        <v>2374.54</v>
      </c>
    </row>
    <row r="1258" spans="1:28" ht="15.75" thickBot="1" x14ac:dyDescent="0.3">
      <c r="A1258" s="141" t="s">
        <v>943</v>
      </c>
      <c r="B1258" s="4" t="s">
        <v>926</v>
      </c>
      <c r="C1258" s="4" t="s">
        <v>927</v>
      </c>
      <c r="D1258" s="4" t="s">
        <v>944</v>
      </c>
      <c r="E1258" s="4" t="s">
        <v>945</v>
      </c>
      <c r="F1258" s="4" t="s">
        <v>76</v>
      </c>
      <c r="G1258" s="4" t="s">
        <v>77</v>
      </c>
      <c r="H1258" s="4" t="s">
        <v>440</v>
      </c>
      <c r="I1258" s="10">
        <v>29204.639999999999</v>
      </c>
      <c r="J1258" s="10">
        <v>16892.88</v>
      </c>
      <c r="K1258" s="10">
        <v>17751.84</v>
      </c>
      <c r="L1258" s="10">
        <v>18309.14</v>
      </c>
      <c r="M1258" s="10">
        <v>25199.68</v>
      </c>
      <c r="N1258" s="10">
        <v>23655.24</v>
      </c>
      <c r="O1258" s="10">
        <v>28058.400000000001</v>
      </c>
      <c r="P1258" s="10">
        <v>14841.44</v>
      </c>
      <c r="Q1258" s="10">
        <v>20326.32</v>
      </c>
      <c r="R1258" s="10">
        <v>11937.68</v>
      </c>
      <c r="S1258" s="10">
        <v>11615.04</v>
      </c>
      <c r="T1258" s="10">
        <v>10969.76</v>
      </c>
      <c r="U1258" s="139">
        <f t="shared" si="95"/>
        <v>228762.06000000003</v>
      </c>
      <c r="W1258" s="127" t="str">
        <f t="shared" si="96"/>
        <v>520101505921</v>
      </c>
      <c r="X1258" s="132">
        <f>VLOOKUP(W1258,Factors!$F$4:$H$6200,3,FALSE)</f>
        <v>0.10960000000000003</v>
      </c>
      <c r="Y1258" s="127" t="str">
        <f>VLOOKUP(W1258,Factors!$F$4:$H$6200,2,FALSE)</f>
        <v>3-factor</v>
      </c>
      <c r="Z1258" s="129">
        <f t="shared" si="97"/>
        <v>25072.321776000012</v>
      </c>
      <c r="AA1258" s="129">
        <f t="shared" si="98"/>
        <v>203689.73822400003</v>
      </c>
      <c r="AB1258" s="129">
        <f t="shared" si="99"/>
        <v>228762.06000000006</v>
      </c>
    </row>
    <row r="1259" spans="1:28" ht="15.75" thickBot="1" x14ac:dyDescent="0.3">
      <c r="A1259" s="141" t="s">
        <v>943</v>
      </c>
      <c r="B1259" s="4" t="s">
        <v>926</v>
      </c>
      <c r="C1259" s="4" t="s">
        <v>927</v>
      </c>
      <c r="D1259" s="4" t="s">
        <v>972</v>
      </c>
      <c r="E1259" s="4" t="s">
        <v>973</v>
      </c>
      <c r="F1259" s="4" t="s">
        <v>110</v>
      </c>
      <c r="G1259" s="4" t="s">
        <v>111</v>
      </c>
      <c r="H1259" s="4" t="s">
        <v>974</v>
      </c>
      <c r="I1259" s="7"/>
      <c r="J1259" s="7"/>
      <c r="K1259" s="7"/>
      <c r="L1259" s="7"/>
      <c r="M1259" s="7"/>
      <c r="N1259" s="7"/>
      <c r="O1259" s="7"/>
      <c r="P1259" s="7"/>
      <c r="Q1259" s="7"/>
      <c r="R1259" s="7"/>
      <c r="S1259" s="7"/>
      <c r="T1259" s="8">
        <v>500</v>
      </c>
      <c r="U1259" s="139">
        <f t="shared" si="95"/>
        <v>500</v>
      </c>
      <c r="W1259" s="127" t="str">
        <f t="shared" si="96"/>
        <v>520101590921</v>
      </c>
      <c r="X1259" s="132">
        <f>VLOOKUP(W1259,Factors!$F$4:$H$6200,3,FALSE)</f>
        <v>0.11529999999999996</v>
      </c>
      <c r="Y1259" s="127" t="str">
        <f>VLOOKUP(W1259,Factors!$F$4:$H$6200,2,FALSE)</f>
        <v>Customers-All</v>
      </c>
      <c r="Z1259" s="129">
        <f t="shared" si="97"/>
        <v>57.649999999999977</v>
      </c>
      <c r="AA1259" s="129">
        <f t="shared" si="98"/>
        <v>442.35</v>
      </c>
      <c r="AB1259" s="129">
        <f t="shared" si="99"/>
        <v>500</v>
      </c>
    </row>
    <row r="1260" spans="1:28" ht="15.75" thickBot="1" x14ac:dyDescent="0.3">
      <c r="A1260" s="141" t="s">
        <v>943</v>
      </c>
      <c r="B1260" s="4" t="s">
        <v>926</v>
      </c>
      <c r="C1260" s="4" t="s">
        <v>927</v>
      </c>
      <c r="D1260" s="4" t="s">
        <v>959</v>
      </c>
      <c r="E1260" s="4" t="s">
        <v>960</v>
      </c>
      <c r="F1260" s="4" t="s">
        <v>110</v>
      </c>
      <c r="G1260" s="4" t="s">
        <v>111</v>
      </c>
      <c r="H1260" s="4" t="s">
        <v>961</v>
      </c>
      <c r="I1260" s="7"/>
      <c r="J1260" s="7"/>
      <c r="K1260" s="8">
        <v>500</v>
      </c>
      <c r="L1260" s="8">
        <v>500</v>
      </c>
      <c r="M1260" s="8">
        <v>500</v>
      </c>
      <c r="N1260" s="8">
        <v>500</v>
      </c>
      <c r="O1260" s="8">
        <v>500</v>
      </c>
      <c r="P1260" s="8">
        <v>500</v>
      </c>
      <c r="Q1260" s="8">
        <v>500</v>
      </c>
      <c r="R1260" s="8">
        <v>500</v>
      </c>
      <c r="S1260" s="8">
        <v>500</v>
      </c>
      <c r="T1260" s="7"/>
      <c r="U1260" s="139">
        <f t="shared" si="95"/>
        <v>4500</v>
      </c>
      <c r="W1260" s="127" t="str">
        <f t="shared" si="96"/>
        <v>520104720921</v>
      </c>
      <c r="X1260" s="132">
        <f>VLOOKUP(W1260,Factors!$F$4:$H$6200,3,FALSE)</f>
        <v>0.10960000000000003</v>
      </c>
      <c r="Y1260" s="127" t="str">
        <f>VLOOKUP(W1260,Factors!$F$4:$H$6200,2,FALSE)</f>
        <v>3-factor</v>
      </c>
      <c r="Z1260" s="129">
        <f t="shared" si="97"/>
        <v>493.20000000000016</v>
      </c>
      <c r="AA1260" s="129">
        <f t="shared" si="98"/>
        <v>4006.7999999999997</v>
      </c>
      <c r="AB1260" s="129">
        <f t="shared" si="99"/>
        <v>4500</v>
      </c>
    </row>
    <row r="1261" spans="1:28" ht="15.75" thickBot="1" x14ac:dyDescent="0.3">
      <c r="A1261" s="141" t="s">
        <v>943</v>
      </c>
      <c r="B1261" s="4" t="s">
        <v>926</v>
      </c>
      <c r="C1261" s="4" t="s">
        <v>927</v>
      </c>
      <c r="D1261" s="4" t="s">
        <v>950</v>
      </c>
      <c r="E1261" s="4" t="s">
        <v>951</v>
      </c>
      <c r="F1261" s="4" t="s">
        <v>98</v>
      </c>
      <c r="G1261" s="4" t="s">
        <v>99</v>
      </c>
      <c r="H1261" s="4" t="s">
        <v>781</v>
      </c>
      <c r="I1261" s="7"/>
      <c r="J1261" s="7"/>
      <c r="K1261" s="7"/>
      <c r="L1261" s="7"/>
      <c r="M1261" s="7"/>
      <c r="N1261" s="7"/>
      <c r="O1261" s="7"/>
      <c r="P1261" s="7"/>
      <c r="Q1261" s="7"/>
      <c r="R1261" s="7"/>
      <c r="S1261" s="8">
        <v>149.9</v>
      </c>
      <c r="T1261" s="8">
        <v>-149.9</v>
      </c>
      <c r="U1261" s="139">
        <f t="shared" si="95"/>
        <v>0</v>
      </c>
      <c r="W1261" s="127" t="str">
        <f t="shared" si="96"/>
        <v>520105015921</v>
      </c>
      <c r="X1261" s="132">
        <f>VLOOKUP(W1261,Factors!$F$4:$H$6200,3,FALSE)</f>
        <v>0.10960000000000003</v>
      </c>
      <c r="Y1261" s="127" t="str">
        <f>VLOOKUP(W1261,Factors!$F$4:$H$6200,2,FALSE)</f>
        <v>3-factor</v>
      </c>
      <c r="Z1261" s="129">
        <f t="shared" si="97"/>
        <v>0</v>
      </c>
      <c r="AA1261" s="129">
        <f t="shared" si="98"/>
        <v>0</v>
      </c>
      <c r="AB1261" s="129">
        <f t="shared" si="99"/>
        <v>0</v>
      </c>
    </row>
    <row r="1262" spans="1:28" ht="15.75" thickBot="1" x14ac:dyDescent="0.3">
      <c r="A1262" s="141" t="s">
        <v>943</v>
      </c>
      <c r="B1262" s="4" t="s">
        <v>889</v>
      </c>
      <c r="C1262" s="4" t="s">
        <v>890</v>
      </c>
      <c r="D1262" s="4" t="s">
        <v>944</v>
      </c>
      <c r="E1262" s="4" t="s">
        <v>945</v>
      </c>
      <c r="F1262" s="4" t="s">
        <v>110</v>
      </c>
      <c r="G1262" s="4" t="s">
        <v>111</v>
      </c>
      <c r="H1262" s="4" t="s">
        <v>440</v>
      </c>
      <c r="I1262" s="8">
        <v>126.53</v>
      </c>
      <c r="J1262" s="7"/>
      <c r="K1262" s="7"/>
      <c r="L1262" s="7"/>
      <c r="M1262" s="7"/>
      <c r="N1262" s="7"/>
      <c r="O1262" s="7"/>
      <c r="P1262" s="7"/>
      <c r="Q1262" s="7"/>
      <c r="R1262" s="7"/>
      <c r="S1262" s="8">
        <v>303.2</v>
      </c>
      <c r="T1262" s="7"/>
      <c r="U1262" s="139">
        <f t="shared" si="95"/>
        <v>429.73</v>
      </c>
      <c r="W1262" s="127" t="str">
        <f t="shared" si="96"/>
        <v>520201505921</v>
      </c>
      <c r="X1262" s="132">
        <f>VLOOKUP(W1262,Factors!$F$4:$H$6200,3,FALSE)</f>
        <v>0.10960000000000003</v>
      </c>
      <c r="Y1262" s="127" t="str">
        <f>VLOOKUP(W1262,Factors!$F$4:$H$6200,2,FALSE)</f>
        <v>3-factor</v>
      </c>
      <c r="Z1262" s="129">
        <f t="shared" si="97"/>
        <v>47.098408000000013</v>
      </c>
      <c r="AA1262" s="129">
        <f t="shared" si="98"/>
        <v>382.63159200000001</v>
      </c>
      <c r="AB1262" s="129">
        <f t="shared" si="99"/>
        <v>429.73</v>
      </c>
    </row>
    <row r="1263" spans="1:28" ht="15.75" thickBot="1" x14ac:dyDescent="0.3">
      <c r="A1263" s="141" t="s">
        <v>943</v>
      </c>
      <c r="B1263" s="4" t="s">
        <v>889</v>
      </c>
      <c r="C1263" s="4" t="s">
        <v>890</v>
      </c>
      <c r="D1263" s="4" t="s">
        <v>944</v>
      </c>
      <c r="E1263" s="4" t="s">
        <v>945</v>
      </c>
      <c r="F1263" s="4" t="s">
        <v>112</v>
      </c>
      <c r="G1263" s="4" t="s">
        <v>113</v>
      </c>
      <c r="H1263" s="4" t="s">
        <v>440</v>
      </c>
      <c r="I1263" s="10">
        <v>523.25</v>
      </c>
      <c r="J1263" s="10">
        <v>523.25</v>
      </c>
      <c r="K1263" s="10">
        <v>523.26</v>
      </c>
      <c r="L1263" s="10">
        <v>523.27</v>
      </c>
      <c r="M1263" s="10">
        <v>523.26</v>
      </c>
      <c r="N1263" s="10">
        <v>540.52</v>
      </c>
      <c r="O1263" s="10">
        <v>540.52</v>
      </c>
      <c r="P1263" s="10">
        <v>1169.17</v>
      </c>
      <c r="Q1263" s="10">
        <v>1797.8</v>
      </c>
      <c r="R1263" s="10">
        <v>1797.81</v>
      </c>
      <c r="S1263" s="10">
        <v>1740.67</v>
      </c>
      <c r="T1263" s="10">
        <v>540.51</v>
      </c>
      <c r="U1263" s="139">
        <f t="shared" si="95"/>
        <v>10743.29</v>
      </c>
      <c r="W1263" s="127" t="str">
        <f t="shared" si="96"/>
        <v>520201505921</v>
      </c>
      <c r="X1263" s="132">
        <f>VLOOKUP(W1263,Factors!$F$4:$H$6200,3,FALSE)</f>
        <v>0.10960000000000003</v>
      </c>
      <c r="Y1263" s="127" t="str">
        <f>VLOOKUP(W1263,Factors!$F$4:$H$6200,2,FALSE)</f>
        <v>3-factor</v>
      </c>
      <c r="Z1263" s="129">
        <f t="shared" si="97"/>
        <v>1177.4645840000005</v>
      </c>
      <c r="AA1263" s="129">
        <f t="shared" si="98"/>
        <v>9565.8254159999997</v>
      </c>
      <c r="AB1263" s="129">
        <f t="shared" si="99"/>
        <v>10743.29</v>
      </c>
    </row>
    <row r="1264" spans="1:28" ht="15.75" thickBot="1" x14ac:dyDescent="0.3">
      <c r="A1264" s="141" t="s">
        <v>943</v>
      </c>
      <c r="B1264" s="4" t="s">
        <v>889</v>
      </c>
      <c r="C1264" s="4" t="s">
        <v>890</v>
      </c>
      <c r="D1264" s="4" t="s">
        <v>944</v>
      </c>
      <c r="E1264" s="4" t="s">
        <v>945</v>
      </c>
      <c r="F1264" s="4" t="s">
        <v>132</v>
      </c>
      <c r="G1264" s="4" t="s">
        <v>133</v>
      </c>
      <c r="H1264" s="4" t="s">
        <v>440</v>
      </c>
      <c r="I1264" s="10">
        <v>239.54</v>
      </c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39">
        <f t="shared" si="95"/>
        <v>239.54</v>
      </c>
      <c r="W1264" s="127" t="str">
        <f t="shared" si="96"/>
        <v>520201505921</v>
      </c>
      <c r="X1264" s="132">
        <f>VLOOKUP(W1264,Factors!$F$4:$H$6200,3,FALSE)</f>
        <v>0.10960000000000003</v>
      </c>
      <c r="Y1264" s="127" t="str">
        <f>VLOOKUP(W1264,Factors!$F$4:$H$6200,2,FALSE)</f>
        <v>3-factor</v>
      </c>
      <c r="Z1264" s="129">
        <f t="shared" si="97"/>
        <v>26.253584000000007</v>
      </c>
      <c r="AA1264" s="129">
        <f t="shared" si="98"/>
        <v>213.28641599999997</v>
      </c>
      <c r="AB1264" s="129">
        <f t="shared" si="99"/>
        <v>239.54</v>
      </c>
    </row>
    <row r="1265" spans="1:62" s="126" customFormat="1" ht="15.75" thickBot="1" x14ac:dyDescent="0.3">
      <c r="A1265" s="141" t="s">
        <v>943</v>
      </c>
      <c r="B1265" s="4" t="s">
        <v>889</v>
      </c>
      <c r="C1265" s="4" t="s">
        <v>890</v>
      </c>
      <c r="D1265" s="4" t="s">
        <v>944</v>
      </c>
      <c r="E1265" s="4" t="s">
        <v>945</v>
      </c>
      <c r="F1265" s="4" t="s">
        <v>134</v>
      </c>
      <c r="G1265" s="4" t="s">
        <v>135</v>
      </c>
      <c r="H1265" s="4" t="s">
        <v>440</v>
      </c>
      <c r="I1265" s="8">
        <v>652</v>
      </c>
      <c r="J1265" s="8">
        <v>20525.5</v>
      </c>
      <c r="K1265" s="8">
        <v>17719</v>
      </c>
      <c r="L1265" s="8">
        <v>10900</v>
      </c>
      <c r="M1265" s="8">
        <v>29181</v>
      </c>
      <c r="N1265" s="8">
        <v>2150</v>
      </c>
      <c r="O1265" s="8">
        <v>4500</v>
      </c>
      <c r="P1265" s="8">
        <v>5304</v>
      </c>
      <c r="Q1265" s="8">
        <v>1204</v>
      </c>
      <c r="R1265" s="8">
        <v>9898</v>
      </c>
      <c r="S1265" s="8">
        <v>875</v>
      </c>
      <c r="T1265" s="7"/>
      <c r="U1265" s="139">
        <f t="shared" si="95"/>
        <v>102908.5</v>
      </c>
      <c r="V1265" s="38"/>
      <c r="W1265" s="127" t="str">
        <f t="shared" si="96"/>
        <v>520201505921</v>
      </c>
      <c r="X1265" s="132">
        <f>VLOOKUP(W1265,Factors!$F$4:$H$6200,3,FALSE)</f>
        <v>0.10960000000000003</v>
      </c>
      <c r="Y1265" s="127" t="str">
        <f>VLOOKUP(W1265,Factors!$F$4:$H$6200,2,FALSE)</f>
        <v>3-factor</v>
      </c>
      <c r="Z1265" s="129">
        <f t="shared" si="97"/>
        <v>11278.771600000004</v>
      </c>
      <c r="AA1265" s="129">
        <f t="shared" si="98"/>
        <v>91629.728399999993</v>
      </c>
      <c r="AB1265" s="129">
        <f t="shared" si="99"/>
        <v>102908.5</v>
      </c>
      <c r="AC1265" s="134"/>
      <c r="AD1265" s="134"/>
      <c r="AE1265" s="134"/>
      <c r="AF1265" s="134"/>
      <c r="AG1265" s="134"/>
      <c r="AH1265" s="134"/>
      <c r="AI1265" s="134"/>
      <c r="AJ1265" s="134"/>
      <c r="AK1265" s="134"/>
      <c r="AL1265" s="134"/>
      <c r="AM1265" s="134"/>
      <c r="AN1265" s="134"/>
      <c r="AO1265" s="134"/>
      <c r="AP1265" s="134"/>
      <c r="AQ1265" s="134"/>
      <c r="AR1265" s="134"/>
      <c r="AS1265" s="134"/>
      <c r="AT1265" s="134"/>
      <c r="AU1265" s="134"/>
      <c r="AV1265" s="134"/>
      <c r="AW1265" s="134"/>
      <c r="AX1265" s="134"/>
      <c r="AY1265" s="134"/>
      <c r="AZ1265" s="134"/>
      <c r="BA1265" s="134"/>
      <c r="BB1265" s="134"/>
      <c r="BC1265" s="134"/>
      <c r="BD1265" s="134"/>
      <c r="BE1265" s="134"/>
      <c r="BF1265" s="134"/>
      <c r="BG1265" s="134"/>
      <c r="BH1265" s="134"/>
      <c r="BI1265" s="134"/>
      <c r="BJ1265" s="134"/>
    </row>
    <row r="1266" spans="1:62" ht="15.75" thickBot="1" x14ac:dyDescent="0.3">
      <c r="A1266" s="141" t="s">
        <v>943</v>
      </c>
      <c r="B1266" s="4" t="s">
        <v>889</v>
      </c>
      <c r="C1266" s="4" t="s">
        <v>890</v>
      </c>
      <c r="D1266" s="4" t="s">
        <v>944</v>
      </c>
      <c r="E1266" s="4" t="s">
        <v>945</v>
      </c>
      <c r="F1266" s="4" t="s">
        <v>98</v>
      </c>
      <c r="G1266" s="4" t="s">
        <v>99</v>
      </c>
      <c r="H1266" s="4" t="s">
        <v>440</v>
      </c>
      <c r="I1266" s="11"/>
      <c r="J1266" s="11"/>
      <c r="K1266" s="11"/>
      <c r="L1266" s="11"/>
      <c r="M1266" s="11"/>
      <c r="N1266" s="11"/>
      <c r="O1266" s="11"/>
      <c r="P1266" s="11"/>
      <c r="Q1266" s="11"/>
      <c r="R1266" s="10">
        <v>42.65</v>
      </c>
      <c r="S1266" s="14">
        <v>0</v>
      </c>
      <c r="T1266" s="10">
        <v>-42.65</v>
      </c>
      <c r="U1266" s="139">
        <f t="shared" si="95"/>
        <v>0</v>
      </c>
      <c r="W1266" s="127" t="str">
        <f t="shared" si="96"/>
        <v>520201505921</v>
      </c>
      <c r="X1266" s="132">
        <f>VLOOKUP(W1266,Factors!$F$4:$H$6200,3,FALSE)</f>
        <v>0.10960000000000003</v>
      </c>
      <c r="Y1266" s="127" t="str">
        <f>VLOOKUP(W1266,Factors!$F$4:$H$6200,2,FALSE)</f>
        <v>3-factor</v>
      </c>
      <c r="Z1266" s="129">
        <f t="shared" si="97"/>
        <v>0</v>
      </c>
      <c r="AA1266" s="129">
        <f t="shared" si="98"/>
        <v>0</v>
      </c>
      <c r="AB1266" s="129">
        <f t="shared" si="99"/>
        <v>0</v>
      </c>
    </row>
    <row r="1267" spans="1:62" ht="15.75" thickBot="1" x14ac:dyDescent="0.3">
      <c r="A1267" s="141" t="s">
        <v>943</v>
      </c>
      <c r="B1267" s="4" t="s">
        <v>889</v>
      </c>
      <c r="C1267" s="4" t="s">
        <v>890</v>
      </c>
      <c r="D1267" s="4" t="s">
        <v>944</v>
      </c>
      <c r="E1267" s="4" t="s">
        <v>945</v>
      </c>
      <c r="F1267" s="4" t="s">
        <v>102</v>
      </c>
      <c r="G1267" s="4" t="s">
        <v>103</v>
      </c>
      <c r="H1267" s="4" t="s">
        <v>440</v>
      </c>
      <c r="I1267" s="8">
        <v>163.82</v>
      </c>
      <c r="J1267" s="8">
        <v>116.95</v>
      </c>
      <c r="K1267" s="7"/>
      <c r="L1267" s="7"/>
      <c r="M1267" s="8">
        <v>7.02</v>
      </c>
      <c r="N1267" s="8">
        <v>25.79</v>
      </c>
      <c r="O1267" s="7"/>
      <c r="P1267" s="8">
        <v>269.05</v>
      </c>
      <c r="Q1267" s="7"/>
      <c r="R1267" s="7"/>
      <c r="S1267" s="7"/>
      <c r="T1267" s="7"/>
      <c r="U1267" s="139">
        <f t="shared" si="95"/>
        <v>582.63</v>
      </c>
      <c r="W1267" s="127" t="str">
        <f t="shared" si="96"/>
        <v>520201505921</v>
      </c>
      <c r="X1267" s="132">
        <f>VLOOKUP(W1267,Factors!$F$4:$H$6200,3,FALSE)</f>
        <v>0.10960000000000003</v>
      </c>
      <c r="Y1267" s="127" t="str">
        <f>VLOOKUP(W1267,Factors!$F$4:$H$6200,2,FALSE)</f>
        <v>3-factor</v>
      </c>
      <c r="Z1267" s="129">
        <f t="shared" si="97"/>
        <v>63.856248000000015</v>
      </c>
      <c r="AA1267" s="129">
        <f t="shared" si="98"/>
        <v>518.77375199999994</v>
      </c>
      <c r="AB1267" s="129">
        <f t="shared" si="99"/>
        <v>582.63</v>
      </c>
    </row>
    <row r="1268" spans="1:62" ht="15.75" thickBot="1" x14ac:dyDescent="0.3">
      <c r="A1268" s="141" t="s">
        <v>943</v>
      </c>
      <c r="B1268" s="4" t="s">
        <v>889</v>
      </c>
      <c r="C1268" s="4" t="s">
        <v>890</v>
      </c>
      <c r="D1268" s="4" t="s">
        <v>944</v>
      </c>
      <c r="E1268" s="4" t="s">
        <v>945</v>
      </c>
      <c r="F1268" s="4" t="s">
        <v>235</v>
      </c>
      <c r="G1268" s="4" t="s">
        <v>236</v>
      </c>
      <c r="H1268" s="4" t="s">
        <v>440</v>
      </c>
      <c r="I1268" s="10">
        <v>36.659999999999997</v>
      </c>
      <c r="J1268" s="10">
        <v>51.7</v>
      </c>
      <c r="K1268" s="10">
        <v>64.86</v>
      </c>
      <c r="L1268" s="10">
        <v>41.87</v>
      </c>
      <c r="M1268" s="10">
        <v>42.04</v>
      </c>
      <c r="N1268" s="10">
        <v>19.91</v>
      </c>
      <c r="O1268" s="11"/>
      <c r="P1268" s="10">
        <v>13.78</v>
      </c>
      <c r="Q1268" s="10">
        <v>20.67</v>
      </c>
      <c r="R1268" s="10">
        <v>45.11</v>
      </c>
      <c r="S1268" s="10">
        <v>24.44</v>
      </c>
      <c r="T1268" s="10">
        <v>18.399999999999999</v>
      </c>
      <c r="U1268" s="139">
        <f t="shared" si="95"/>
        <v>379.44</v>
      </c>
      <c r="W1268" s="127" t="str">
        <f t="shared" si="96"/>
        <v>520201505921</v>
      </c>
      <c r="X1268" s="132">
        <f>VLOOKUP(W1268,Factors!$F$4:$H$6200,3,FALSE)</f>
        <v>0.10960000000000003</v>
      </c>
      <c r="Y1268" s="127" t="str">
        <f>VLOOKUP(W1268,Factors!$F$4:$H$6200,2,FALSE)</f>
        <v>3-factor</v>
      </c>
      <c r="Z1268" s="129">
        <f t="shared" si="97"/>
        <v>41.586624000000015</v>
      </c>
      <c r="AA1268" s="129">
        <f t="shared" si="98"/>
        <v>337.85337599999997</v>
      </c>
      <c r="AB1268" s="129">
        <f t="shared" si="99"/>
        <v>379.44</v>
      </c>
    </row>
    <row r="1269" spans="1:62" ht="15.75" thickBot="1" x14ac:dyDescent="0.3">
      <c r="A1269" s="141" t="s">
        <v>943</v>
      </c>
      <c r="B1269" s="4" t="s">
        <v>889</v>
      </c>
      <c r="C1269" s="4" t="s">
        <v>890</v>
      </c>
      <c r="D1269" s="4" t="s">
        <v>944</v>
      </c>
      <c r="E1269" s="4" t="s">
        <v>945</v>
      </c>
      <c r="F1269" s="4" t="s">
        <v>116</v>
      </c>
      <c r="G1269" s="4" t="s">
        <v>117</v>
      </c>
      <c r="H1269" s="4" t="s">
        <v>440</v>
      </c>
      <c r="I1269" s="8">
        <v>35.39</v>
      </c>
      <c r="J1269" s="8">
        <v>55.91</v>
      </c>
      <c r="K1269" s="8">
        <v>51.04</v>
      </c>
      <c r="L1269" s="8">
        <v>51.71</v>
      </c>
      <c r="M1269" s="8">
        <v>30.68</v>
      </c>
      <c r="N1269" s="7"/>
      <c r="O1269" s="7"/>
      <c r="P1269" s="7"/>
      <c r="Q1269" s="7"/>
      <c r="R1269" s="7"/>
      <c r="S1269" s="7"/>
      <c r="T1269" s="7"/>
      <c r="U1269" s="139">
        <f t="shared" si="95"/>
        <v>224.73000000000002</v>
      </c>
      <c r="W1269" s="127" t="str">
        <f t="shared" si="96"/>
        <v>520201505921</v>
      </c>
      <c r="X1269" s="132">
        <f>VLOOKUP(W1269,Factors!$F$4:$H$6200,3,FALSE)</f>
        <v>0.10960000000000003</v>
      </c>
      <c r="Y1269" s="127" t="str">
        <f>VLOOKUP(W1269,Factors!$F$4:$H$6200,2,FALSE)</f>
        <v>3-factor</v>
      </c>
      <c r="Z1269" s="129">
        <f t="shared" si="97"/>
        <v>24.63040800000001</v>
      </c>
      <c r="AA1269" s="129">
        <f t="shared" si="98"/>
        <v>200.099592</v>
      </c>
      <c r="AB1269" s="129">
        <f t="shared" si="99"/>
        <v>224.73000000000002</v>
      </c>
    </row>
    <row r="1270" spans="1:62" ht="15.75" thickBot="1" x14ac:dyDescent="0.3">
      <c r="A1270" s="141" t="s">
        <v>943</v>
      </c>
      <c r="B1270" s="4" t="s">
        <v>889</v>
      </c>
      <c r="C1270" s="4" t="s">
        <v>890</v>
      </c>
      <c r="D1270" s="4" t="s">
        <v>944</v>
      </c>
      <c r="E1270" s="4" t="s">
        <v>945</v>
      </c>
      <c r="F1270" s="4" t="s">
        <v>82</v>
      </c>
      <c r="G1270" s="4" t="s">
        <v>83</v>
      </c>
      <c r="H1270" s="4" t="s">
        <v>440</v>
      </c>
      <c r="I1270" s="10">
        <v>25</v>
      </c>
      <c r="J1270" s="10">
        <v>25.15</v>
      </c>
      <c r="K1270" s="10">
        <v>14</v>
      </c>
      <c r="L1270" s="11"/>
      <c r="M1270" s="11"/>
      <c r="N1270" s="10">
        <v>12.08</v>
      </c>
      <c r="O1270" s="11"/>
      <c r="P1270" s="11"/>
      <c r="Q1270" s="11"/>
      <c r="R1270" s="11"/>
      <c r="S1270" s="11"/>
      <c r="T1270" s="11"/>
      <c r="U1270" s="139">
        <f t="shared" si="95"/>
        <v>76.23</v>
      </c>
      <c r="W1270" s="127" t="str">
        <f t="shared" si="96"/>
        <v>520201505921</v>
      </c>
      <c r="X1270" s="132">
        <f>VLOOKUP(W1270,Factors!$F$4:$H$6200,3,FALSE)</f>
        <v>0.10960000000000003</v>
      </c>
      <c r="Y1270" s="127" t="str">
        <f>VLOOKUP(W1270,Factors!$F$4:$H$6200,2,FALSE)</f>
        <v>3-factor</v>
      </c>
      <c r="Z1270" s="129">
        <f t="shared" si="97"/>
        <v>8.354808000000002</v>
      </c>
      <c r="AA1270" s="129">
        <f t="shared" si="98"/>
        <v>67.875191999999998</v>
      </c>
      <c r="AB1270" s="129">
        <f t="shared" si="99"/>
        <v>76.23</v>
      </c>
    </row>
    <row r="1271" spans="1:62" ht="15.75" thickBot="1" x14ac:dyDescent="0.3">
      <c r="A1271" s="141" t="s">
        <v>943</v>
      </c>
      <c r="B1271" s="4" t="s">
        <v>889</v>
      </c>
      <c r="C1271" s="4" t="s">
        <v>890</v>
      </c>
      <c r="D1271" s="4" t="s">
        <v>944</v>
      </c>
      <c r="E1271" s="4" t="s">
        <v>945</v>
      </c>
      <c r="F1271" s="4" t="s">
        <v>773</v>
      </c>
      <c r="G1271" s="4" t="s">
        <v>774</v>
      </c>
      <c r="H1271" s="4" t="s">
        <v>440</v>
      </c>
      <c r="I1271" s="8">
        <v>5000</v>
      </c>
      <c r="J1271" s="8">
        <v>200</v>
      </c>
      <c r="K1271" s="7"/>
      <c r="L1271" s="7"/>
      <c r="M1271" s="8">
        <v>2500</v>
      </c>
      <c r="N1271" s="7"/>
      <c r="O1271" s="7"/>
      <c r="P1271" s="7"/>
      <c r="Q1271" s="7"/>
      <c r="R1271" s="7"/>
      <c r="S1271" s="7"/>
      <c r="T1271" s="7"/>
      <c r="U1271" s="139">
        <f t="shared" si="95"/>
        <v>7700</v>
      </c>
      <c r="W1271" s="127" t="str">
        <f t="shared" si="96"/>
        <v>520201505921</v>
      </c>
      <c r="X1271" s="132">
        <f>VLOOKUP(W1271,Factors!$F$4:$H$6200,3,FALSE)</f>
        <v>0.10960000000000003</v>
      </c>
      <c r="Y1271" s="127" t="str">
        <f>VLOOKUP(W1271,Factors!$F$4:$H$6200,2,FALSE)</f>
        <v>3-factor</v>
      </c>
      <c r="Z1271" s="129">
        <f t="shared" si="97"/>
        <v>843.92000000000019</v>
      </c>
      <c r="AA1271" s="129">
        <f t="shared" si="98"/>
        <v>6856.08</v>
      </c>
      <c r="AB1271" s="129">
        <f t="shared" si="99"/>
        <v>7700</v>
      </c>
    </row>
    <row r="1272" spans="1:62" ht="15.75" thickBot="1" x14ac:dyDescent="0.3">
      <c r="A1272" s="141" t="s">
        <v>943</v>
      </c>
      <c r="B1272" s="4" t="s">
        <v>889</v>
      </c>
      <c r="C1272" s="4" t="s">
        <v>890</v>
      </c>
      <c r="D1272" s="4" t="s">
        <v>944</v>
      </c>
      <c r="E1272" s="4" t="s">
        <v>945</v>
      </c>
      <c r="F1272" s="4" t="s">
        <v>84</v>
      </c>
      <c r="G1272" s="4" t="s">
        <v>85</v>
      </c>
      <c r="H1272" s="4" t="s">
        <v>440</v>
      </c>
      <c r="I1272" s="10">
        <v>71.95</v>
      </c>
      <c r="J1272" s="10">
        <v>118.97</v>
      </c>
      <c r="K1272" s="10">
        <v>63.65</v>
      </c>
      <c r="L1272" s="11"/>
      <c r="M1272" s="10">
        <v>155.21</v>
      </c>
      <c r="N1272" s="10">
        <v>44.5</v>
      </c>
      <c r="O1272" s="11"/>
      <c r="P1272" s="11"/>
      <c r="Q1272" s="11"/>
      <c r="R1272" s="11"/>
      <c r="S1272" s="11"/>
      <c r="T1272" s="10">
        <v>42.65</v>
      </c>
      <c r="U1272" s="139">
        <f t="shared" si="95"/>
        <v>496.93</v>
      </c>
      <c r="W1272" s="127" t="str">
        <f t="shared" si="96"/>
        <v>520201505921</v>
      </c>
      <c r="X1272" s="132">
        <f>VLOOKUP(W1272,Factors!$F$4:$H$6200,3,FALSE)</f>
        <v>0.10960000000000003</v>
      </c>
      <c r="Y1272" s="127" t="str">
        <f>VLOOKUP(W1272,Factors!$F$4:$H$6200,2,FALSE)</f>
        <v>3-factor</v>
      </c>
      <c r="Z1272" s="129">
        <f t="shared" si="97"/>
        <v>54.463528000000018</v>
      </c>
      <c r="AA1272" s="129">
        <f t="shared" si="98"/>
        <v>442.46647200000001</v>
      </c>
      <c r="AB1272" s="129">
        <f t="shared" si="99"/>
        <v>496.93</v>
      </c>
    </row>
    <row r="1273" spans="1:62" ht="15.75" thickBot="1" x14ac:dyDescent="0.3">
      <c r="A1273" s="141" t="s">
        <v>943</v>
      </c>
      <c r="B1273" s="4" t="s">
        <v>889</v>
      </c>
      <c r="C1273" s="4" t="s">
        <v>890</v>
      </c>
      <c r="D1273" s="4" t="s">
        <v>944</v>
      </c>
      <c r="E1273" s="4" t="s">
        <v>945</v>
      </c>
      <c r="F1273" s="4" t="s">
        <v>162</v>
      </c>
      <c r="G1273" s="4" t="s">
        <v>163</v>
      </c>
      <c r="H1273" s="4" t="s">
        <v>440</v>
      </c>
      <c r="I1273" s="8">
        <v>8.5299999999999994</v>
      </c>
      <c r="J1273" s="7"/>
      <c r="K1273" s="8">
        <v>23.39</v>
      </c>
      <c r="L1273" s="7"/>
      <c r="M1273" s="7"/>
      <c r="N1273" s="7"/>
      <c r="O1273" s="7"/>
      <c r="P1273" s="7"/>
      <c r="Q1273" s="7"/>
      <c r="R1273" s="7"/>
      <c r="S1273" s="7"/>
      <c r="T1273" s="7"/>
      <c r="U1273" s="139">
        <f t="shared" si="95"/>
        <v>31.92</v>
      </c>
      <c r="W1273" s="127" t="str">
        <f t="shared" si="96"/>
        <v>520201505921</v>
      </c>
      <c r="X1273" s="132">
        <f>VLOOKUP(W1273,Factors!$F$4:$H$6200,3,FALSE)</f>
        <v>0.10960000000000003</v>
      </c>
      <c r="Y1273" s="127" t="str">
        <f>VLOOKUP(W1273,Factors!$F$4:$H$6200,2,FALSE)</f>
        <v>3-factor</v>
      </c>
      <c r="Z1273" s="129">
        <f t="shared" si="97"/>
        <v>3.4984320000000011</v>
      </c>
      <c r="AA1273" s="129">
        <f t="shared" si="98"/>
        <v>28.421568000000001</v>
      </c>
      <c r="AB1273" s="129">
        <f t="shared" si="99"/>
        <v>31.92</v>
      </c>
    </row>
    <row r="1274" spans="1:62" ht="15.75" thickBot="1" x14ac:dyDescent="0.3">
      <c r="A1274" s="141" t="s">
        <v>943</v>
      </c>
      <c r="B1274" s="4" t="s">
        <v>889</v>
      </c>
      <c r="C1274" s="4" t="s">
        <v>890</v>
      </c>
      <c r="D1274" s="4" t="s">
        <v>944</v>
      </c>
      <c r="E1274" s="4" t="s">
        <v>945</v>
      </c>
      <c r="F1274" s="4" t="s">
        <v>164</v>
      </c>
      <c r="G1274" s="4" t="s">
        <v>165</v>
      </c>
      <c r="H1274" s="4" t="s">
        <v>440</v>
      </c>
      <c r="I1274" s="11"/>
      <c r="J1274" s="11"/>
      <c r="K1274" s="11"/>
      <c r="L1274" s="11"/>
      <c r="M1274" s="10">
        <v>1185</v>
      </c>
      <c r="N1274" s="10">
        <v>-963.7</v>
      </c>
      <c r="O1274" s="11"/>
      <c r="P1274" s="11"/>
      <c r="Q1274" s="11"/>
      <c r="R1274" s="11"/>
      <c r="S1274" s="11"/>
      <c r="T1274" s="11"/>
      <c r="U1274" s="139">
        <f t="shared" si="95"/>
        <v>221.29999999999995</v>
      </c>
      <c r="W1274" s="127" t="str">
        <f t="shared" si="96"/>
        <v>520201505921</v>
      </c>
      <c r="X1274" s="132">
        <f>VLOOKUP(W1274,Factors!$F$4:$H$6200,3,FALSE)</f>
        <v>0.10960000000000003</v>
      </c>
      <c r="Y1274" s="127" t="str">
        <f>VLOOKUP(W1274,Factors!$F$4:$H$6200,2,FALSE)</f>
        <v>3-factor</v>
      </c>
      <c r="Z1274" s="129">
        <f t="shared" si="97"/>
        <v>24.254480000000001</v>
      </c>
      <c r="AA1274" s="129">
        <f t="shared" si="98"/>
        <v>197.04551999999995</v>
      </c>
      <c r="AB1274" s="129">
        <f t="shared" si="99"/>
        <v>221.29999999999995</v>
      </c>
    </row>
    <row r="1275" spans="1:62" ht="15.75" thickBot="1" x14ac:dyDescent="0.3">
      <c r="A1275" s="141" t="s">
        <v>943</v>
      </c>
      <c r="B1275" s="4" t="s">
        <v>889</v>
      </c>
      <c r="C1275" s="4" t="s">
        <v>890</v>
      </c>
      <c r="D1275" s="4" t="s">
        <v>944</v>
      </c>
      <c r="E1275" s="4" t="s">
        <v>945</v>
      </c>
      <c r="F1275" s="4" t="s">
        <v>86</v>
      </c>
      <c r="G1275" s="4" t="s">
        <v>87</v>
      </c>
      <c r="H1275" s="4" t="s">
        <v>440</v>
      </c>
      <c r="I1275" s="7"/>
      <c r="J1275" s="7"/>
      <c r="K1275" s="7"/>
      <c r="L1275" s="7"/>
      <c r="M1275" s="8">
        <v>41.61</v>
      </c>
      <c r="N1275" s="7"/>
      <c r="O1275" s="7"/>
      <c r="P1275" s="7"/>
      <c r="Q1275" s="7"/>
      <c r="R1275" s="7"/>
      <c r="S1275" s="7"/>
      <c r="T1275" s="7"/>
      <c r="U1275" s="139">
        <f t="shared" si="95"/>
        <v>41.61</v>
      </c>
      <c r="W1275" s="127" t="str">
        <f t="shared" si="96"/>
        <v>520201505921</v>
      </c>
      <c r="X1275" s="132">
        <f>VLOOKUP(W1275,Factors!$F$4:$H$6200,3,FALSE)</f>
        <v>0.10960000000000003</v>
      </c>
      <c r="Y1275" s="127" t="str">
        <f>VLOOKUP(W1275,Factors!$F$4:$H$6200,2,FALSE)</f>
        <v>3-factor</v>
      </c>
      <c r="Z1275" s="129">
        <f t="shared" si="97"/>
        <v>4.5604560000000012</v>
      </c>
      <c r="AA1275" s="129">
        <f t="shared" si="98"/>
        <v>37.049543999999997</v>
      </c>
      <c r="AB1275" s="129">
        <f t="shared" si="99"/>
        <v>41.61</v>
      </c>
    </row>
    <row r="1276" spans="1:62" ht="15.75" thickBot="1" x14ac:dyDescent="0.3">
      <c r="A1276" s="141" t="s">
        <v>943</v>
      </c>
      <c r="B1276" s="4" t="s">
        <v>889</v>
      </c>
      <c r="C1276" s="4" t="s">
        <v>890</v>
      </c>
      <c r="D1276" s="4" t="s">
        <v>944</v>
      </c>
      <c r="E1276" s="4" t="s">
        <v>945</v>
      </c>
      <c r="F1276" s="4" t="s">
        <v>166</v>
      </c>
      <c r="G1276" s="4" t="s">
        <v>167</v>
      </c>
      <c r="H1276" s="4" t="s">
        <v>440</v>
      </c>
      <c r="I1276" s="11"/>
      <c r="J1276" s="10">
        <v>45.98</v>
      </c>
      <c r="K1276" s="10">
        <v>52.92</v>
      </c>
      <c r="L1276" s="11"/>
      <c r="M1276" s="11"/>
      <c r="N1276" s="11"/>
      <c r="O1276" s="11"/>
      <c r="P1276" s="10">
        <v>204.99</v>
      </c>
      <c r="Q1276" s="11"/>
      <c r="R1276" s="11"/>
      <c r="S1276" s="11"/>
      <c r="T1276" s="11"/>
      <c r="U1276" s="139">
        <f t="shared" si="95"/>
        <v>303.89</v>
      </c>
      <c r="W1276" s="127" t="str">
        <f t="shared" si="96"/>
        <v>520201505921</v>
      </c>
      <c r="X1276" s="132">
        <f>VLOOKUP(W1276,Factors!$F$4:$H$6200,3,FALSE)</f>
        <v>0.10960000000000003</v>
      </c>
      <c r="Y1276" s="127" t="str">
        <f>VLOOKUP(W1276,Factors!$F$4:$H$6200,2,FALSE)</f>
        <v>3-factor</v>
      </c>
      <c r="Z1276" s="129">
        <f t="shared" si="97"/>
        <v>33.30634400000001</v>
      </c>
      <c r="AA1276" s="129">
        <f t="shared" si="98"/>
        <v>270.58365599999996</v>
      </c>
      <c r="AB1276" s="129">
        <f t="shared" si="99"/>
        <v>303.89</v>
      </c>
    </row>
    <row r="1277" spans="1:62" ht="15.75" thickBot="1" x14ac:dyDescent="0.3">
      <c r="A1277" s="141" t="s">
        <v>943</v>
      </c>
      <c r="B1277" s="4" t="s">
        <v>889</v>
      </c>
      <c r="C1277" s="4" t="s">
        <v>890</v>
      </c>
      <c r="D1277" s="4" t="s">
        <v>944</v>
      </c>
      <c r="E1277" s="4" t="s">
        <v>945</v>
      </c>
      <c r="F1277" s="4" t="s">
        <v>168</v>
      </c>
      <c r="G1277" s="4" t="s">
        <v>169</v>
      </c>
      <c r="H1277" s="4" t="s">
        <v>440</v>
      </c>
      <c r="I1277" s="7"/>
      <c r="J1277" s="8">
        <v>423.76</v>
      </c>
      <c r="K1277" s="7"/>
      <c r="L1277" s="7"/>
      <c r="M1277" s="7"/>
      <c r="N1277" s="7"/>
      <c r="O1277" s="7"/>
      <c r="P1277" s="8">
        <v>200</v>
      </c>
      <c r="Q1277" s="7"/>
      <c r="R1277" s="7"/>
      <c r="S1277" s="7"/>
      <c r="T1277" s="7"/>
      <c r="U1277" s="139">
        <f t="shared" si="95"/>
        <v>623.76</v>
      </c>
      <c r="W1277" s="127" t="str">
        <f t="shared" si="96"/>
        <v>520201505921</v>
      </c>
      <c r="X1277" s="132">
        <f>VLOOKUP(W1277,Factors!$F$4:$H$6200,3,FALSE)</f>
        <v>0.10960000000000003</v>
      </c>
      <c r="Y1277" s="127" t="str">
        <f>VLOOKUP(W1277,Factors!$F$4:$H$6200,2,FALSE)</f>
        <v>3-factor</v>
      </c>
      <c r="Z1277" s="129">
        <f t="shared" si="97"/>
        <v>68.364096000000018</v>
      </c>
      <c r="AA1277" s="129">
        <f t="shared" si="98"/>
        <v>555.39590399999997</v>
      </c>
      <c r="AB1277" s="129">
        <f t="shared" si="99"/>
        <v>623.76</v>
      </c>
    </row>
    <row r="1278" spans="1:62" ht="15.75" thickBot="1" x14ac:dyDescent="0.3">
      <c r="A1278" s="141" t="s">
        <v>943</v>
      </c>
      <c r="B1278" s="4" t="s">
        <v>889</v>
      </c>
      <c r="C1278" s="4" t="s">
        <v>890</v>
      </c>
      <c r="D1278" s="4" t="s">
        <v>944</v>
      </c>
      <c r="E1278" s="4" t="s">
        <v>945</v>
      </c>
      <c r="F1278" s="4" t="s">
        <v>76</v>
      </c>
      <c r="G1278" s="4" t="s">
        <v>77</v>
      </c>
      <c r="H1278" s="4" t="s">
        <v>440</v>
      </c>
      <c r="I1278" s="10">
        <v>795.2</v>
      </c>
      <c r="J1278" s="11"/>
      <c r="K1278" s="11"/>
      <c r="L1278" s="10">
        <v>14217.06</v>
      </c>
      <c r="M1278" s="11"/>
      <c r="N1278" s="11"/>
      <c r="O1278" s="10">
        <v>18804.3</v>
      </c>
      <c r="P1278" s="10">
        <v>4849.53</v>
      </c>
      <c r="Q1278" s="10">
        <v>-1484.55</v>
      </c>
      <c r="R1278" s="11"/>
      <c r="S1278" s="11"/>
      <c r="T1278" s="10">
        <v>2186.2800000000002</v>
      </c>
      <c r="U1278" s="139">
        <f t="shared" si="95"/>
        <v>39367.819999999992</v>
      </c>
      <c r="W1278" s="127" t="str">
        <f t="shared" si="96"/>
        <v>520201505921</v>
      </c>
      <c r="X1278" s="132">
        <f>VLOOKUP(W1278,Factors!$F$4:$H$6200,3,FALSE)</f>
        <v>0.10960000000000003</v>
      </c>
      <c r="Y1278" s="127" t="str">
        <f>VLOOKUP(W1278,Factors!$F$4:$H$6200,2,FALSE)</f>
        <v>3-factor</v>
      </c>
      <c r="Z1278" s="129">
        <f t="shared" si="97"/>
        <v>4314.7130720000005</v>
      </c>
      <c r="AA1278" s="129">
        <f t="shared" si="98"/>
        <v>35053.106927999994</v>
      </c>
      <c r="AB1278" s="129">
        <f t="shared" si="99"/>
        <v>39367.819999999992</v>
      </c>
    </row>
    <row r="1279" spans="1:62" ht="15.75" thickBot="1" x14ac:dyDescent="0.3">
      <c r="A1279" s="141" t="s">
        <v>943</v>
      </c>
      <c r="B1279" s="4" t="s">
        <v>889</v>
      </c>
      <c r="C1279" s="4" t="s">
        <v>890</v>
      </c>
      <c r="D1279" s="4" t="s">
        <v>944</v>
      </c>
      <c r="E1279" s="4" t="s">
        <v>945</v>
      </c>
      <c r="F1279" s="4" t="s">
        <v>192</v>
      </c>
      <c r="G1279" s="4" t="s">
        <v>193</v>
      </c>
      <c r="H1279" s="4" t="s">
        <v>440</v>
      </c>
      <c r="I1279" s="7"/>
      <c r="J1279" s="7"/>
      <c r="K1279" s="7"/>
      <c r="L1279" s="7"/>
      <c r="M1279" s="7"/>
      <c r="N1279" s="7"/>
      <c r="O1279" s="7"/>
      <c r="P1279" s="7"/>
      <c r="Q1279" s="8">
        <v>-4988.07</v>
      </c>
      <c r="R1279" s="8">
        <v>-9738.61</v>
      </c>
      <c r="S1279" s="8">
        <v>-16864.43</v>
      </c>
      <c r="T1279" s="7"/>
      <c r="U1279" s="139">
        <f t="shared" si="95"/>
        <v>-31591.11</v>
      </c>
      <c r="W1279" s="127" t="str">
        <f t="shared" si="96"/>
        <v>520201505921</v>
      </c>
      <c r="X1279" s="132">
        <f>VLOOKUP(W1279,Factors!$F$4:$H$6200,3,FALSE)</f>
        <v>0.10960000000000003</v>
      </c>
      <c r="Y1279" s="127" t="str">
        <f>VLOOKUP(W1279,Factors!$F$4:$H$6200,2,FALSE)</f>
        <v>3-factor</v>
      </c>
      <c r="Z1279" s="129">
        <f t="shared" si="97"/>
        <v>-3462.3856560000008</v>
      </c>
      <c r="AA1279" s="129">
        <f t="shared" si="98"/>
        <v>-28128.724343999998</v>
      </c>
      <c r="AB1279" s="129">
        <f t="shared" si="99"/>
        <v>-31591.11</v>
      </c>
    </row>
    <row r="1280" spans="1:62" ht="15.75" thickBot="1" x14ac:dyDescent="0.3">
      <c r="A1280" s="141" t="s">
        <v>943</v>
      </c>
      <c r="B1280" s="4" t="s">
        <v>853</v>
      </c>
      <c r="C1280" s="4" t="s">
        <v>854</v>
      </c>
      <c r="D1280" s="4" t="s">
        <v>944</v>
      </c>
      <c r="E1280" s="4" t="s">
        <v>945</v>
      </c>
      <c r="F1280" s="4" t="s">
        <v>110</v>
      </c>
      <c r="G1280" s="4" t="s">
        <v>111</v>
      </c>
      <c r="H1280" s="4" t="s">
        <v>440</v>
      </c>
      <c r="I1280" s="7"/>
      <c r="J1280" s="7"/>
      <c r="K1280" s="7"/>
      <c r="L1280" s="7"/>
      <c r="M1280" s="7"/>
      <c r="N1280" s="7"/>
      <c r="O1280" s="7"/>
      <c r="P1280" s="7"/>
      <c r="Q1280" s="7"/>
      <c r="R1280" s="7"/>
      <c r="S1280" s="8">
        <v>303.2</v>
      </c>
      <c r="T1280" s="7"/>
      <c r="U1280" s="139">
        <f t="shared" si="95"/>
        <v>303.2</v>
      </c>
      <c r="W1280" s="127" t="str">
        <f t="shared" si="96"/>
        <v>520401505921</v>
      </c>
      <c r="X1280" s="132">
        <f>VLOOKUP(W1280,Factors!$F$4:$H$6200,3,FALSE)</f>
        <v>0.10960000000000003</v>
      </c>
      <c r="Y1280" s="127" t="str">
        <f>VLOOKUP(W1280,Factors!$F$4:$H$6200,2,FALSE)</f>
        <v>3-factor</v>
      </c>
      <c r="Z1280" s="129">
        <f t="shared" si="97"/>
        <v>33.230720000000005</v>
      </c>
      <c r="AA1280" s="129">
        <f t="shared" si="98"/>
        <v>269.96927999999997</v>
      </c>
      <c r="AB1280" s="129">
        <f t="shared" si="99"/>
        <v>303.2</v>
      </c>
    </row>
    <row r="1281" spans="1:28" ht="15.75" thickBot="1" x14ac:dyDescent="0.3">
      <c r="A1281" s="141" t="s">
        <v>943</v>
      </c>
      <c r="B1281" s="4" t="s">
        <v>853</v>
      </c>
      <c r="C1281" s="4" t="s">
        <v>854</v>
      </c>
      <c r="D1281" s="4" t="s">
        <v>944</v>
      </c>
      <c r="E1281" s="4" t="s">
        <v>945</v>
      </c>
      <c r="F1281" s="4" t="s">
        <v>112</v>
      </c>
      <c r="G1281" s="4" t="s">
        <v>113</v>
      </c>
      <c r="H1281" s="4" t="s">
        <v>440</v>
      </c>
      <c r="I1281" s="10">
        <v>3971.46</v>
      </c>
      <c r="J1281" s="10">
        <v>3971.44</v>
      </c>
      <c r="K1281" s="10">
        <v>3971.44</v>
      </c>
      <c r="L1281" s="10">
        <v>3971.47</v>
      </c>
      <c r="M1281" s="10">
        <v>3971.46</v>
      </c>
      <c r="N1281" s="10">
        <v>4098.8599999999997</v>
      </c>
      <c r="O1281" s="10">
        <v>4098.84</v>
      </c>
      <c r="P1281" s="10">
        <v>4098.8500000000004</v>
      </c>
      <c r="Q1281" s="10">
        <v>4098.84</v>
      </c>
      <c r="R1281" s="10">
        <v>4098.88</v>
      </c>
      <c r="S1281" s="10">
        <v>4098.82</v>
      </c>
      <c r="T1281" s="10">
        <v>4098.83</v>
      </c>
      <c r="U1281" s="139">
        <f t="shared" si="95"/>
        <v>48549.19</v>
      </c>
      <c r="W1281" s="127" t="str">
        <f t="shared" si="96"/>
        <v>520401505921</v>
      </c>
      <c r="X1281" s="132">
        <f>VLOOKUP(W1281,Factors!$F$4:$H$6200,3,FALSE)</f>
        <v>0.10960000000000003</v>
      </c>
      <c r="Y1281" s="127" t="str">
        <f>VLOOKUP(W1281,Factors!$F$4:$H$6200,2,FALSE)</f>
        <v>3-factor</v>
      </c>
      <c r="Z1281" s="129">
        <f t="shared" si="97"/>
        <v>5320.9912240000021</v>
      </c>
      <c r="AA1281" s="129">
        <f t="shared" si="98"/>
        <v>43228.198775999997</v>
      </c>
      <c r="AB1281" s="129">
        <f t="shared" si="99"/>
        <v>48549.19</v>
      </c>
    </row>
    <row r="1282" spans="1:28" ht="15.75" thickBot="1" x14ac:dyDescent="0.3">
      <c r="A1282" s="141" t="s">
        <v>943</v>
      </c>
      <c r="B1282" s="4" t="s">
        <v>853</v>
      </c>
      <c r="C1282" s="4" t="s">
        <v>854</v>
      </c>
      <c r="D1282" s="4" t="s">
        <v>944</v>
      </c>
      <c r="E1282" s="4" t="s">
        <v>945</v>
      </c>
      <c r="F1282" s="4" t="s">
        <v>128</v>
      </c>
      <c r="G1282" s="4" t="s">
        <v>129</v>
      </c>
      <c r="H1282" s="4" t="s">
        <v>440</v>
      </c>
      <c r="I1282" s="11"/>
      <c r="J1282" s="11"/>
      <c r="K1282" s="11"/>
      <c r="L1282" s="10">
        <v>695</v>
      </c>
      <c r="M1282" s="11"/>
      <c r="N1282" s="10">
        <v>557.88</v>
      </c>
      <c r="O1282" s="10">
        <v>199</v>
      </c>
      <c r="P1282" s="11"/>
      <c r="Q1282" s="11"/>
      <c r="R1282" s="10">
        <v>-695</v>
      </c>
      <c r="S1282" s="11"/>
      <c r="T1282" s="10">
        <v>398</v>
      </c>
      <c r="U1282" s="139">
        <f t="shared" si="95"/>
        <v>1154.8800000000001</v>
      </c>
      <c r="W1282" s="127" t="str">
        <f t="shared" si="96"/>
        <v>520401505921</v>
      </c>
      <c r="X1282" s="132">
        <f>VLOOKUP(W1282,Factors!$F$4:$H$6200,3,FALSE)</f>
        <v>0.10960000000000003</v>
      </c>
      <c r="Y1282" s="127" t="str">
        <f>VLOOKUP(W1282,Factors!$F$4:$H$6200,2,FALSE)</f>
        <v>3-factor</v>
      </c>
      <c r="Z1282" s="129">
        <f t="shared" si="97"/>
        <v>126.57484800000005</v>
      </c>
      <c r="AA1282" s="129">
        <f t="shared" si="98"/>
        <v>1028.3051520000001</v>
      </c>
      <c r="AB1282" s="129">
        <f t="shared" si="99"/>
        <v>1154.8800000000001</v>
      </c>
    </row>
    <row r="1283" spans="1:28" ht="15.75" thickBot="1" x14ac:dyDescent="0.3">
      <c r="A1283" s="141" t="s">
        <v>943</v>
      </c>
      <c r="B1283" s="4" t="s">
        <v>853</v>
      </c>
      <c r="C1283" s="4" t="s">
        <v>854</v>
      </c>
      <c r="D1283" s="4" t="s">
        <v>944</v>
      </c>
      <c r="E1283" s="4" t="s">
        <v>945</v>
      </c>
      <c r="F1283" s="4" t="s">
        <v>47</v>
      </c>
      <c r="G1283" s="4" t="s">
        <v>48</v>
      </c>
      <c r="H1283" s="4" t="s">
        <v>440</v>
      </c>
      <c r="I1283" s="7"/>
      <c r="J1283" s="7"/>
      <c r="K1283" s="7"/>
      <c r="L1283" s="7"/>
      <c r="M1283" s="8">
        <v>336.29</v>
      </c>
      <c r="N1283" s="7"/>
      <c r="O1283" s="7"/>
      <c r="P1283" s="7"/>
      <c r="Q1283" s="7"/>
      <c r="R1283" s="7"/>
      <c r="S1283" s="7"/>
      <c r="T1283" s="7"/>
      <c r="U1283" s="139">
        <f t="shared" si="95"/>
        <v>336.29</v>
      </c>
      <c r="W1283" s="127" t="str">
        <f t="shared" si="96"/>
        <v>520401505921</v>
      </c>
      <c r="X1283" s="132">
        <f>VLOOKUP(W1283,Factors!$F$4:$H$6200,3,FALSE)</f>
        <v>0.10960000000000003</v>
      </c>
      <c r="Y1283" s="127" t="str">
        <f>VLOOKUP(W1283,Factors!$F$4:$H$6200,2,FALSE)</f>
        <v>3-factor</v>
      </c>
      <c r="Z1283" s="129">
        <f t="shared" si="97"/>
        <v>36.85738400000001</v>
      </c>
      <c r="AA1283" s="129">
        <f t="shared" si="98"/>
        <v>299.432616</v>
      </c>
      <c r="AB1283" s="129">
        <f t="shared" si="99"/>
        <v>336.29</v>
      </c>
    </row>
    <row r="1284" spans="1:28" ht="15.75" thickBot="1" x14ac:dyDescent="0.3">
      <c r="A1284" s="141" t="s">
        <v>943</v>
      </c>
      <c r="B1284" s="4" t="s">
        <v>853</v>
      </c>
      <c r="C1284" s="4" t="s">
        <v>854</v>
      </c>
      <c r="D1284" s="4" t="s">
        <v>944</v>
      </c>
      <c r="E1284" s="4" t="s">
        <v>945</v>
      </c>
      <c r="F1284" s="4" t="s">
        <v>132</v>
      </c>
      <c r="G1284" s="4" t="s">
        <v>133</v>
      </c>
      <c r="H1284" s="4" t="s">
        <v>440</v>
      </c>
      <c r="I1284" s="10">
        <v>53.94</v>
      </c>
      <c r="J1284" s="11"/>
      <c r="K1284" s="10">
        <v>10.44</v>
      </c>
      <c r="L1284" s="10">
        <v>132.24</v>
      </c>
      <c r="M1284" s="11"/>
      <c r="N1284" s="10">
        <v>69.599999999999994</v>
      </c>
      <c r="O1284" s="11"/>
      <c r="P1284" s="11"/>
      <c r="Q1284" s="11"/>
      <c r="R1284" s="11"/>
      <c r="S1284" s="11"/>
      <c r="T1284" s="11"/>
      <c r="U1284" s="139">
        <f t="shared" si="95"/>
        <v>266.22000000000003</v>
      </c>
      <c r="W1284" s="127" t="str">
        <f t="shared" si="96"/>
        <v>520401505921</v>
      </c>
      <c r="X1284" s="132">
        <f>VLOOKUP(W1284,Factors!$F$4:$H$6200,3,FALSE)</f>
        <v>0.10960000000000003</v>
      </c>
      <c r="Y1284" s="127" t="str">
        <f>VLOOKUP(W1284,Factors!$F$4:$H$6200,2,FALSE)</f>
        <v>3-factor</v>
      </c>
      <c r="Z1284" s="129">
        <f t="shared" si="97"/>
        <v>29.17771200000001</v>
      </c>
      <c r="AA1284" s="129">
        <f t="shared" si="98"/>
        <v>237.04228800000001</v>
      </c>
      <c r="AB1284" s="129">
        <f t="shared" si="99"/>
        <v>266.22000000000003</v>
      </c>
    </row>
    <row r="1285" spans="1:28" ht="15.75" thickBot="1" x14ac:dyDescent="0.3">
      <c r="A1285" s="141" t="s">
        <v>943</v>
      </c>
      <c r="B1285" s="4" t="s">
        <v>853</v>
      </c>
      <c r="C1285" s="4" t="s">
        <v>854</v>
      </c>
      <c r="D1285" s="4" t="s">
        <v>944</v>
      </c>
      <c r="E1285" s="4" t="s">
        <v>945</v>
      </c>
      <c r="F1285" s="4" t="s">
        <v>134</v>
      </c>
      <c r="G1285" s="4" t="s">
        <v>135</v>
      </c>
      <c r="H1285" s="4" t="s">
        <v>440</v>
      </c>
      <c r="I1285" s="7"/>
      <c r="J1285" s="7"/>
      <c r="K1285" s="7"/>
      <c r="L1285" s="7"/>
      <c r="M1285" s="7"/>
      <c r="N1285" s="8">
        <v>375</v>
      </c>
      <c r="O1285" s="7"/>
      <c r="P1285" s="7"/>
      <c r="Q1285" s="7"/>
      <c r="R1285" s="7"/>
      <c r="S1285" s="7"/>
      <c r="T1285" s="7"/>
      <c r="U1285" s="139">
        <f t="shared" si="95"/>
        <v>375</v>
      </c>
      <c r="W1285" s="127" t="str">
        <f t="shared" si="96"/>
        <v>520401505921</v>
      </c>
      <c r="X1285" s="132">
        <f>VLOOKUP(W1285,Factors!$F$4:$H$6200,3,FALSE)</f>
        <v>0.10960000000000003</v>
      </c>
      <c r="Y1285" s="127" t="str">
        <f>VLOOKUP(W1285,Factors!$F$4:$H$6200,2,FALSE)</f>
        <v>3-factor</v>
      </c>
      <c r="Z1285" s="129">
        <f t="shared" si="97"/>
        <v>41.100000000000009</v>
      </c>
      <c r="AA1285" s="129">
        <f t="shared" si="98"/>
        <v>333.9</v>
      </c>
      <c r="AB1285" s="129">
        <f t="shared" si="99"/>
        <v>375</v>
      </c>
    </row>
    <row r="1286" spans="1:28" ht="15.75" thickBot="1" x14ac:dyDescent="0.3">
      <c r="A1286" s="141" t="s">
        <v>943</v>
      </c>
      <c r="B1286" s="4" t="s">
        <v>853</v>
      </c>
      <c r="C1286" s="4" t="s">
        <v>854</v>
      </c>
      <c r="D1286" s="4" t="s">
        <v>944</v>
      </c>
      <c r="E1286" s="4" t="s">
        <v>945</v>
      </c>
      <c r="F1286" s="4" t="s">
        <v>38</v>
      </c>
      <c r="G1286" s="4" t="s">
        <v>39</v>
      </c>
      <c r="H1286" s="4" t="s">
        <v>440</v>
      </c>
      <c r="I1286" s="10">
        <v>805</v>
      </c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39">
        <f t="shared" si="95"/>
        <v>805</v>
      </c>
      <c r="W1286" s="127" t="str">
        <f t="shared" si="96"/>
        <v>520401505921</v>
      </c>
      <c r="X1286" s="132">
        <f>VLOOKUP(W1286,Factors!$F$4:$H$6200,3,FALSE)</f>
        <v>0.10960000000000003</v>
      </c>
      <c r="Y1286" s="127" t="str">
        <f>VLOOKUP(W1286,Factors!$F$4:$H$6200,2,FALSE)</f>
        <v>3-factor</v>
      </c>
      <c r="Z1286" s="129">
        <f t="shared" si="97"/>
        <v>88.228000000000023</v>
      </c>
      <c r="AA1286" s="129">
        <f t="shared" si="98"/>
        <v>716.77199999999993</v>
      </c>
      <c r="AB1286" s="129">
        <f t="shared" si="99"/>
        <v>805</v>
      </c>
    </row>
    <row r="1287" spans="1:28" ht="15.75" thickBot="1" x14ac:dyDescent="0.3">
      <c r="A1287" s="141" t="s">
        <v>943</v>
      </c>
      <c r="B1287" s="4" t="s">
        <v>853</v>
      </c>
      <c r="C1287" s="4" t="s">
        <v>854</v>
      </c>
      <c r="D1287" s="4" t="s">
        <v>944</v>
      </c>
      <c r="E1287" s="4" t="s">
        <v>945</v>
      </c>
      <c r="F1287" s="4" t="s">
        <v>254</v>
      </c>
      <c r="G1287" s="4" t="s">
        <v>255</v>
      </c>
      <c r="H1287" s="4" t="s">
        <v>440</v>
      </c>
      <c r="I1287" s="7"/>
      <c r="J1287" s="8">
        <v>113.57</v>
      </c>
      <c r="K1287" s="8">
        <v>98.95</v>
      </c>
      <c r="L1287" s="8">
        <v>79</v>
      </c>
      <c r="M1287" s="7"/>
      <c r="N1287" s="8">
        <v>40</v>
      </c>
      <c r="O1287" s="8">
        <v>135</v>
      </c>
      <c r="P1287" s="8">
        <v>165</v>
      </c>
      <c r="Q1287" s="7"/>
      <c r="R1287" s="7"/>
      <c r="S1287" s="7"/>
      <c r="T1287" s="7"/>
      <c r="U1287" s="139">
        <f t="shared" ref="U1287:U1350" si="100">SUM(I1287:T1287)</f>
        <v>631.52</v>
      </c>
      <c r="W1287" s="127" t="str">
        <f t="shared" ref="W1287:W1350" si="101">CONCATENATE(B1287,RIGHT(D1287,4),A1287)</f>
        <v>520401505921</v>
      </c>
      <c r="X1287" s="132">
        <f>VLOOKUP(W1287,Factors!$F$4:$H$6200,3,FALSE)</f>
        <v>0.10960000000000003</v>
      </c>
      <c r="Y1287" s="127" t="str">
        <f>VLOOKUP(W1287,Factors!$F$4:$H$6200,2,FALSE)</f>
        <v>3-factor</v>
      </c>
      <c r="Z1287" s="129">
        <f t="shared" ref="Z1287:Z1350" si="102">U1287*X1287</f>
        <v>69.21459200000001</v>
      </c>
      <c r="AA1287" s="129">
        <f t="shared" ref="AA1287:AA1350" si="103">U1287-Z1287</f>
        <v>562.30540799999994</v>
      </c>
      <c r="AB1287" s="129">
        <f t="shared" ref="AB1287:AB1350" si="104">Z1287+AA1287</f>
        <v>631.52</v>
      </c>
    </row>
    <row r="1288" spans="1:28" ht="15.75" thickBot="1" x14ac:dyDescent="0.3">
      <c r="A1288" s="141" t="s">
        <v>943</v>
      </c>
      <c r="B1288" s="4" t="s">
        <v>853</v>
      </c>
      <c r="C1288" s="4" t="s">
        <v>854</v>
      </c>
      <c r="D1288" s="4" t="s">
        <v>944</v>
      </c>
      <c r="E1288" s="4" t="s">
        <v>945</v>
      </c>
      <c r="F1288" s="4" t="s">
        <v>98</v>
      </c>
      <c r="G1288" s="4" t="s">
        <v>99</v>
      </c>
      <c r="H1288" s="4" t="s">
        <v>440</v>
      </c>
      <c r="I1288" s="11"/>
      <c r="J1288" s="11"/>
      <c r="K1288" s="11"/>
      <c r="L1288" s="11"/>
      <c r="M1288" s="11"/>
      <c r="N1288" s="10">
        <v>3903</v>
      </c>
      <c r="O1288" s="11"/>
      <c r="P1288" s="10">
        <v>433.65</v>
      </c>
      <c r="Q1288" s="10">
        <v>575.99</v>
      </c>
      <c r="R1288" s="10">
        <v>11.98</v>
      </c>
      <c r="S1288" s="10">
        <v>150.21</v>
      </c>
      <c r="T1288" s="10">
        <v>-244.96</v>
      </c>
      <c r="U1288" s="139">
        <f t="shared" si="100"/>
        <v>4829.869999999999</v>
      </c>
      <c r="W1288" s="127" t="str">
        <f t="shared" si="101"/>
        <v>520401505921</v>
      </c>
      <c r="X1288" s="132">
        <f>VLOOKUP(W1288,Factors!$F$4:$H$6200,3,FALSE)</f>
        <v>0.10960000000000003</v>
      </c>
      <c r="Y1288" s="127" t="str">
        <f>VLOOKUP(W1288,Factors!$F$4:$H$6200,2,FALSE)</f>
        <v>3-factor</v>
      </c>
      <c r="Z1288" s="129">
        <f t="shared" si="102"/>
        <v>529.35375199999999</v>
      </c>
      <c r="AA1288" s="129">
        <f t="shared" si="103"/>
        <v>4300.516247999999</v>
      </c>
      <c r="AB1288" s="129">
        <f t="shared" si="104"/>
        <v>4829.869999999999</v>
      </c>
    </row>
    <row r="1289" spans="1:28" ht="15.75" thickBot="1" x14ac:dyDescent="0.3">
      <c r="A1289" s="141" t="s">
        <v>943</v>
      </c>
      <c r="B1289" s="4" t="s">
        <v>853</v>
      </c>
      <c r="C1289" s="4" t="s">
        <v>854</v>
      </c>
      <c r="D1289" s="4" t="s">
        <v>944</v>
      </c>
      <c r="E1289" s="4" t="s">
        <v>945</v>
      </c>
      <c r="F1289" s="4" t="s">
        <v>146</v>
      </c>
      <c r="G1289" s="4" t="s">
        <v>147</v>
      </c>
      <c r="H1289" s="4" t="s">
        <v>440</v>
      </c>
      <c r="I1289" s="7"/>
      <c r="J1289" s="8">
        <v>32</v>
      </c>
      <c r="K1289" s="7"/>
      <c r="L1289" s="7"/>
      <c r="M1289" s="7"/>
      <c r="N1289" s="7"/>
      <c r="O1289" s="7"/>
      <c r="P1289" s="7"/>
      <c r="Q1289" s="7"/>
      <c r="R1289" s="7"/>
      <c r="S1289" s="7"/>
      <c r="T1289" s="7"/>
      <c r="U1289" s="139">
        <f t="shared" si="100"/>
        <v>32</v>
      </c>
      <c r="W1289" s="127" t="str">
        <f t="shared" si="101"/>
        <v>520401505921</v>
      </c>
      <c r="X1289" s="132">
        <f>VLOOKUP(W1289,Factors!$F$4:$H$6200,3,FALSE)</f>
        <v>0.10960000000000003</v>
      </c>
      <c r="Y1289" s="127" t="str">
        <f>VLOOKUP(W1289,Factors!$F$4:$H$6200,2,FALSE)</f>
        <v>3-factor</v>
      </c>
      <c r="Z1289" s="129">
        <f t="shared" si="102"/>
        <v>3.507200000000001</v>
      </c>
      <c r="AA1289" s="129">
        <f t="shared" si="103"/>
        <v>28.492799999999999</v>
      </c>
      <c r="AB1289" s="129">
        <f t="shared" si="104"/>
        <v>32</v>
      </c>
    </row>
    <row r="1290" spans="1:28" ht="15.75" thickBot="1" x14ac:dyDescent="0.3">
      <c r="A1290" s="141" t="s">
        <v>943</v>
      </c>
      <c r="B1290" s="4" t="s">
        <v>853</v>
      </c>
      <c r="C1290" s="4" t="s">
        <v>854</v>
      </c>
      <c r="D1290" s="4" t="s">
        <v>944</v>
      </c>
      <c r="E1290" s="4" t="s">
        <v>945</v>
      </c>
      <c r="F1290" s="4" t="s">
        <v>102</v>
      </c>
      <c r="G1290" s="4" t="s">
        <v>103</v>
      </c>
      <c r="H1290" s="4" t="s">
        <v>440</v>
      </c>
      <c r="I1290" s="10">
        <v>90.7</v>
      </c>
      <c r="J1290" s="10">
        <v>61.78</v>
      </c>
      <c r="K1290" s="10">
        <v>139.84</v>
      </c>
      <c r="L1290" s="10">
        <v>119.72</v>
      </c>
      <c r="M1290" s="10">
        <v>214.91</v>
      </c>
      <c r="N1290" s="10">
        <v>113.83</v>
      </c>
      <c r="O1290" s="11"/>
      <c r="P1290" s="10">
        <v>116.89</v>
      </c>
      <c r="Q1290" s="11"/>
      <c r="R1290" s="11"/>
      <c r="S1290" s="11"/>
      <c r="T1290" s="11"/>
      <c r="U1290" s="139">
        <f t="shared" si="100"/>
        <v>857.67000000000007</v>
      </c>
      <c r="W1290" s="127" t="str">
        <f t="shared" si="101"/>
        <v>520401505921</v>
      </c>
      <c r="X1290" s="132">
        <f>VLOOKUP(W1290,Factors!$F$4:$H$6200,3,FALSE)</f>
        <v>0.10960000000000003</v>
      </c>
      <c r="Y1290" s="127" t="str">
        <f>VLOOKUP(W1290,Factors!$F$4:$H$6200,2,FALSE)</f>
        <v>3-factor</v>
      </c>
      <c r="Z1290" s="129">
        <f t="shared" si="102"/>
        <v>94.000632000000039</v>
      </c>
      <c r="AA1290" s="129">
        <f t="shared" si="103"/>
        <v>763.66936800000008</v>
      </c>
      <c r="AB1290" s="129">
        <f t="shared" si="104"/>
        <v>857.67000000000007</v>
      </c>
    </row>
    <row r="1291" spans="1:28" ht="15.75" thickBot="1" x14ac:dyDescent="0.3">
      <c r="A1291" s="141" t="s">
        <v>943</v>
      </c>
      <c r="B1291" s="4" t="s">
        <v>853</v>
      </c>
      <c r="C1291" s="4" t="s">
        <v>854</v>
      </c>
      <c r="D1291" s="4" t="s">
        <v>944</v>
      </c>
      <c r="E1291" s="4" t="s">
        <v>945</v>
      </c>
      <c r="F1291" s="4" t="s">
        <v>235</v>
      </c>
      <c r="G1291" s="4" t="s">
        <v>236</v>
      </c>
      <c r="H1291" s="4" t="s">
        <v>440</v>
      </c>
      <c r="I1291" s="8">
        <v>36.659999999999997</v>
      </c>
      <c r="J1291" s="8">
        <v>51.7</v>
      </c>
      <c r="K1291" s="8">
        <v>64.86</v>
      </c>
      <c r="L1291" s="8">
        <v>41.93</v>
      </c>
      <c r="M1291" s="8">
        <v>42.12</v>
      </c>
      <c r="N1291" s="8">
        <v>19.93</v>
      </c>
      <c r="O1291" s="8">
        <v>52.02</v>
      </c>
      <c r="P1291" s="8">
        <v>121.74</v>
      </c>
      <c r="Q1291" s="8">
        <v>41.37</v>
      </c>
      <c r="R1291" s="8">
        <v>90.25</v>
      </c>
      <c r="S1291" s="8">
        <v>48.88</v>
      </c>
      <c r="T1291" s="7"/>
      <c r="U1291" s="139">
        <f t="shared" si="100"/>
        <v>611.45999999999992</v>
      </c>
      <c r="W1291" s="127" t="str">
        <f t="shared" si="101"/>
        <v>520401505921</v>
      </c>
      <c r="X1291" s="132">
        <f>VLOOKUP(W1291,Factors!$F$4:$H$6200,3,FALSE)</f>
        <v>0.10960000000000003</v>
      </c>
      <c r="Y1291" s="127" t="str">
        <f>VLOOKUP(W1291,Factors!$F$4:$H$6200,2,FALSE)</f>
        <v>3-factor</v>
      </c>
      <c r="Z1291" s="129">
        <f t="shared" si="102"/>
        <v>67.016016000000008</v>
      </c>
      <c r="AA1291" s="129">
        <f t="shared" si="103"/>
        <v>544.44398399999989</v>
      </c>
      <c r="AB1291" s="129">
        <f t="shared" si="104"/>
        <v>611.45999999999992</v>
      </c>
    </row>
    <row r="1292" spans="1:28" ht="15.75" thickBot="1" x14ac:dyDescent="0.3">
      <c r="A1292" s="141" t="s">
        <v>943</v>
      </c>
      <c r="B1292" s="4" t="s">
        <v>853</v>
      </c>
      <c r="C1292" s="4" t="s">
        <v>854</v>
      </c>
      <c r="D1292" s="4" t="s">
        <v>944</v>
      </c>
      <c r="E1292" s="4" t="s">
        <v>945</v>
      </c>
      <c r="F1292" s="4" t="s">
        <v>116</v>
      </c>
      <c r="G1292" s="4" t="s">
        <v>117</v>
      </c>
      <c r="H1292" s="4" t="s">
        <v>440</v>
      </c>
      <c r="I1292" s="10">
        <v>2249.98</v>
      </c>
      <c r="J1292" s="10">
        <v>39.549999999999997</v>
      </c>
      <c r="K1292" s="10">
        <v>134.80000000000001</v>
      </c>
      <c r="L1292" s="11"/>
      <c r="M1292" s="11"/>
      <c r="N1292" s="11"/>
      <c r="O1292" s="11"/>
      <c r="P1292" s="11"/>
      <c r="Q1292" s="11"/>
      <c r="R1292" s="11"/>
      <c r="S1292" s="11"/>
      <c r="T1292" s="11"/>
      <c r="U1292" s="139">
        <f t="shared" si="100"/>
        <v>2424.3300000000004</v>
      </c>
      <c r="W1292" s="127" t="str">
        <f t="shared" si="101"/>
        <v>520401505921</v>
      </c>
      <c r="X1292" s="132">
        <f>VLOOKUP(W1292,Factors!$F$4:$H$6200,3,FALSE)</f>
        <v>0.10960000000000003</v>
      </c>
      <c r="Y1292" s="127" t="str">
        <f>VLOOKUP(W1292,Factors!$F$4:$H$6200,2,FALSE)</f>
        <v>3-factor</v>
      </c>
      <c r="Z1292" s="129">
        <f t="shared" si="102"/>
        <v>265.70656800000012</v>
      </c>
      <c r="AA1292" s="129">
        <f t="shared" si="103"/>
        <v>2158.6234320000003</v>
      </c>
      <c r="AB1292" s="129">
        <f t="shared" si="104"/>
        <v>2424.3300000000004</v>
      </c>
    </row>
    <row r="1293" spans="1:28" ht="15.75" thickBot="1" x14ac:dyDescent="0.3">
      <c r="A1293" s="141" t="s">
        <v>943</v>
      </c>
      <c r="B1293" s="4" t="s">
        <v>853</v>
      </c>
      <c r="C1293" s="4" t="s">
        <v>854</v>
      </c>
      <c r="D1293" s="4" t="s">
        <v>944</v>
      </c>
      <c r="E1293" s="4" t="s">
        <v>945</v>
      </c>
      <c r="F1293" s="4" t="s">
        <v>82</v>
      </c>
      <c r="G1293" s="4" t="s">
        <v>83</v>
      </c>
      <c r="H1293" s="4" t="s">
        <v>440</v>
      </c>
      <c r="I1293" s="8">
        <v>4</v>
      </c>
      <c r="J1293" s="8">
        <v>41.4</v>
      </c>
      <c r="K1293" s="8">
        <v>20</v>
      </c>
      <c r="L1293" s="8">
        <v>24</v>
      </c>
      <c r="M1293" s="7"/>
      <c r="N1293" s="8">
        <v>4</v>
      </c>
      <c r="O1293" s="7"/>
      <c r="P1293" s="7"/>
      <c r="Q1293" s="7"/>
      <c r="R1293" s="7"/>
      <c r="S1293" s="7"/>
      <c r="T1293" s="7"/>
      <c r="U1293" s="139">
        <f t="shared" si="100"/>
        <v>93.4</v>
      </c>
      <c r="W1293" s="127" t="str">
        <f t="shared" si="101"/>
        <v>520401505921</v>
      </c>
      <c r="X1293" s="132">
        <f>VLOOKUP(W1293,Factors!$F$4:$H$6200,3,FALSE)</f>
        <v>0.10960000000000003</v>
      </c>
      <c r="Y1293" s="127" t="str">
        <f>VLOOKUP(W1293,Factors!$F$4:$H$6200,2,FALSE)</f>
        <v>3-factor</v>
      </c>
      <c r="Z1293" s="129">
        <f t="shared" si="102"/>
        <v>10.236640000000003</v>
      </c>
      <c r="AA1293" s="129">
        <f t="shared" si="103"/>
        <v>83.163359999999997</v>
      </c>
      <c r="AB1293" s="129">
        <f t="shared" si="104"/>
        <v>93.4</v>
      </c>
    </row>
    <row r="1294" spans="1:28" ht="15.75" thickBot="1" x14ac:dyDescent="0.3">
      <c r="A1294" s="141" t="s">
        <v>943</v>
      </c>
      <c r="B1294" s="4" t="s">
        <v>853</v>
      </c>
      <c r="C1294" s="4" t="s">
        <v>854</v>
      </c>
      <c r="D1294" s="4" t="s">
        <v>944</v>
      </c>
      <c r="E1294" s="4" t="s">
        <v>945</v>
      </c>
      <c r="F1294" s="4" t="s">
        <v>239</v>
      </c>
      <c r="G1294" s="4" t="s">
        <v>240</v>
      </c>
      <c r="H1294" s="4" t="s">
        <v>440</v>
      </c>
      <c r="I1294" s="10">
        <v>9</v>
      </c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39">
        <f t="shared" si="100"/>
        <v>9</v>
      </c>
      <c r="W1294" s="127" t="str">
        <f t="shared" si="101"/>
        <v>520401505921</v>
      </c>
      <c r="X1294" s="132">
        <f>VLOOKUP(W1294,Factors!$F$4:$H$6200,3,FALSE)</f>
        <v>0.10960000000000003</v>
      </c>
      <c r="Y1294" s="127" t="str">
        <f>VLOOKUP(W1294,Factors!$F$4:$H$6200,2,FALSE)</f>
        <v>3-factor</v>
      </c>
      <c r="Z1294" s="129">
        <f t="shared" si="102"/>
        <v>0.98640000000000028</v>
      </c>
      <c r="AA1294" s="129">
        <f t="shared" si="103"/>
        <v>8.0136000000000003</v>
      </c>
      <c r="AB1294" s="129">
        <f t="shared" si="104"/>
        <v>9</v>
      </c>
    </row>
    <row r="1295" spans="1:28" ht="15.75" thickBot="1" x14ac:dyDescent="0.3">
      <c r="A1295" s="141" t="s">
        <v>943</v>
      </c>
      <c r="B1295" s="4" t="s">
        <v>853</v>
      </c>
      <c r="C1295" s="4" t="s">
        <v>854</v>
      </c>
      <c r="D1295" s="4" t="s">
        <v>944</v>
      </c>
      <c r="E1295" s="4" t="s">
        <v>945</v>
      </c>
      <c r="F1295" s="4" t="s">
        <v>150</v>
      </c>
      <c r="G1295" s="4" t="s">
        <v>151</v>
      </c>
      <c r="H1295" s="4" t="s">
        <v>440</v>
      </c>
      <c r="I1295" s="7"/>
      <c r="J1295" s="7"/>
      <c r="K1295" s="7"/>
      <c r="L1295" s="7"/>
      <c r="M1295" s="7"/>
      <c r="N1295" s="8">
        <v>95.4</v>
      </c>
      <c r="O1295" s="8">
        <v>230.4</v>
      </c>
      <c r="P1295" s="7"/>
      <c r="Q1295" s="7"/>
      <c r="R1295" s="7"/>
      <c r="S1295" s="7"/>
      <c r="T1295" s="7"/>
      <c r="U1295" s="139">
        <f t="shared" si="100"/>
        <v>325.8</v>
      </c>
      <c r="W1295" s="127" t="str">
        <f t="shared" si="101"/>
        <v>520401505921</v>
      </c>
      <c r="X1295" s="132">
        <f>VLOOKUP(W1295,Factors!$F$4:$H$6200,3,FALSE)</f>
        <v>0.10960000000000003</v>
      </c>
      <c r="Y1295" s="127" t="str">
        <f>VLOOKUP(W1295,Factors!$F$4:$H$6200,2,FALSE)</f>
        <v>3-factor</v>
      </c>
      <c r="Z1295" s="129">
        <f t="shared" si="102"/>
        <v>35.707680000000011</v>
      </c>
      <c r="AA1295" s="129">
        <f t="shared" si="103"/>
        <v>290.09231999999997</v>
      </c>
      <c r="AB1295" s="129">
        <f t="shared" si="104"/>
        <v>325.79999999999995</v>
      </c>
    </row>
    <row r="1296" spans="1:28" ht="15.75" thickBot="1" x14ac:dyDescent="0.3">
      <c r="A1296" s="141" t="s">
        <v>943</v>
      </c>
      <c r="B1296" s="4" t="s">
        <v>853</v>
      </c>
      <c r="C1296" s="4" t="s">
        <v>854</v>
      </c>
      <c r="D1296" s="4" t="s">
        <v>944</v>
      </c>
      <c r="E1296" s="4" t="s">
        <v>945</v>
      </c>
      <c r="F1296" s="4" t="s">
        <v>152</v>
      </c>
      <c r="G1296" s="4" t="s">
        <v>153</v>
      </c>
      <c r="H1296" s="4" t="s">
        <v>440</v>
      </c>
      <c r="I1296" s="10">
        <v>20739.740000000002</v>
      </c>
      <c r="J1296" s="10">
        <v>11311.72</v>
      </c>
      <c r="K1296" s="10">
        <v>34023.49</v>
      </c>
      <c r="L1296" s="10">
        <v>2380.9899999999998</v>
      </c>
      <c r="M1296" s="10">
        <v>10125.99</v>
      </c>
      <c r="N1296" s="10">
        <v>19936.490000000002</v>
      </c>
      <c r="O1296" s="10">
        <v>18922.240000000002</v>
      </c>
      <c r="P1296" s="10">
        <v>83623.490000000005</v>
      </c>
      <c r="Q1296" s="10">
        <v>36498</v>
      </c>
      <c r="R1296" s="10">
        <v>-20135</v>
      </c>
      <c r="S1296" s="10">
        <v>-8738.02</v>
      </c>
      <c r="T1296" s="10">
        <v>16512.5</v>
      </c>
      <c r="U1296" s="139">
        <f t="shared" si="100"/>
        <v>225201.63000000003</v>
      </c>
      <c r="W1296" s="127" t="str">
        <f t="shared" si="101"/>
        <v>520401505921</v>
      </c>
      <c r="X1296" s="132">
        <f>VLOOKUP(W1296,Factors!$F$4:$H$6200,3,FALSE)</f>
        <v>0.10960000000000003</v>
      </c>
      <c r="Y1296" s="127" t="str">
        <f>VLOOKUP(W1296,Factors!$F$4:$H$6200,2,FALSE)</f>
        <v>3-factor</v>
      </c>
      <c r="Z1296" s="129">
        <f t="shared" si="102"/>
        <v>24682.09864800001</v>
      </c>
      <c r="AA1296" s="129">
        <f t="shared" si="103"/>
        <v>200519.53135200002</v>
      </c>
      <c r="AB1296" s="129">
        <f t="shared" si="104"/>
        <v>225201.63000000003</v>
      </c>
    </row>
    <row r="1297" spans="1:28" ht="15.75" thickBot="1" x14ac:dyDescent="0.3">
      <c r="A1297" s="141" t="s">
        <v>943</v>
      </c>
      <c r="B1297" s="4" t="s">
        <v>853</v>
      </c>
      <c r="C1297" s="4" t="s">
        <v>854</v>
      </c>
      <c r="D1297" s="4" t="s">
        <v>944</v>
      </c>
      <c r="E1297" s="4" t="s">
        <v>945</v>
      </c>
      <c r="F1297" s="4" t="s">
        <v>771</v>
      </c>
      <c r="G1297" s="4" t="s">
        <v>772</v>
      </c>
      <c r="H1297" s="4" t="s">
        <v>440</v>
      </c>
      <c r="I1297" s="8">
        <v>5400</v>
      </c>
      <c r="J1297" s="7"/>
      <c r="K1297" s="7"/>
      <c r="L1297" s="7"/>
      <c r="M1297" s="7"/>
      <c r="N1297" s="7"/>
      <c r="O1297" s="7"/>
      <c r="P1297" s="7"/>
      <c r="Q1297" s="7"/>
      <c r="R1297" s="7"/>
      <c r="S1297" s="8">
        <v>10500</v>
      </c>
      <c r="T1297" s="8">
        <v>1205</v>
      </c>
      <c r="U1297" s="139">
        <f t="shared" si="100"/>
        <v>17105</v>
      </c>
      <c r="W1297" s="127" t="str">
        <f t="shared" si="101"/>
        <v>520401505921</v>
      </c>
      <c r="X1297" s="132">
        <f>VLOOKUP(W1297,Factors!$F$4:$H$6200,3,FALSE)</f>
        <v>0.10960000000000003</v>
      </c>
      <c r="Y1297" s="127" t="str">
        <f>VLOOKUP(W1297,Factors!$F$4:$H$6200,2,FALSE)</f>
        <v>3-factor</v>
      </c>
      <c r="Z1297" s="129">
        <f t="shared" si="102"/>
        <v>1874.7080000000005</v>
      </c>
      <c r="AA1297" s="129">
        <f t="shared" si="103"/>
        <v>15230.291999999999</v>
      </c>
      <c r="AB1297" s="129">
        <f t="shared" si="104"/>
        <v>17105</v>
      </c>
    </row>
    <row r="1298" spans="1:28" ht="15.75" thickBot="1" x14ac:dyDescent="0.3">
      <c r="A1298" s="141" t="s">
        <v>943</v>
      </c>
      <c r="B1298" s="4" t="s">
        <v>853</v>
      </c>
      <c r="C1298" s="4" t="s">
        <v>854</v>
      </c>
      <c r="D1298" s="4" t="s">
        <v>944</v>
      </c>
      <c r="E1298" s="4" t="s">
        <v>945</v>
      </c>
      <c r="F1298" s="4" t="s">
        <v>84</v>
      </c>
      <c r="G1298" s="4" t="s">
        <v>85</v>
      </c>
      <c r="H1298" s="4" t="s">
        <v>440</v>
      </c>
      <c r="I1298" s="10">
        <v>503.29</v>
      </c>
      <c r="J1298" s="10">
        <v>169.29</v>
      </c>
      <c r="K1298" s="10">
        <v>1412.67</v>
      </c>
      <c r="L1298" s="10">
        <v>363.99</v>
      </c>
      <c r="M1298" s="10">
        <v>602.63</v>
      </c>
      <c r="N1298" s="10">
        <v>538.49</v>
      </c>
      <c r="O1298" s="11"/>
      <c r="P1298" s="11"/>
      <c r="Q1298" s="10">
        <v>350</v>
      </c>
      <c r="R1298" s="11"/>
      <c r="S1298" s="11"/>
      <c r="T1298" s="11"/>
      <c r="U1298" s="139">
        <f t="shared" si="100"/>
        <v>3940.3599999999997</v>
      </c>
      <c r="W1298" s="127" t="str">
        <f t="shared" si="101"/>
        <v>520401505921</v>
      </c>
      <c r="X1298" s="132">
        <f>VLOOKUP(W1298,Factors!$F$4:$H$6200,3,FALSE)</f>
        <v>0.10960000000000003</v>
      </c>
      <c r="Y1298" s="127" t="str">
        <f>VLOOKUP(W1298,Factors!$F$4:$H$6200,2,FALSE)</f>
        <v>3-factor</v>
      </c>
      <c r="Z1298" s="129">
        <f t="shared" si="102"/>
        <v>431.8634560000001</v>
      </c>
      <c r="AA1298" s="129">
        <f t="shared" si="103"/>
        <v>3508.4965439999996</v>
      </c>
      <c r="AB1298" s="129">
        <f t="shared" si="104"/>
        <v>3940.3599999999997</v>
      </c>
    </row>
    <row r="1299" spans="1:28" ht="15.75" thickBot="1" x14ac:dyDescent="0.3">
      <c r="A1299" s="141" t="s">
        <v>943</v>
      </c>
      <c r="B1299" s="4" t="s">
        <v>853</v>
      </c>
      <c r="C1299" s="4" t="s">
        <v>854</v>
      </c>
      <c r="D1299" s="4" t="s">
        <v>944</v>
      </c>
      <c r="E1299" s="4" t="s">
        <v>945</v>
      </c>
      <c r="F1299" s="4" t="s">
        <v>162</v>
      </c>
      <c r="G1299" s="4" t="s">
        <v>163</v>
      </c>
      <c r="H1299" s="4" t="s">
        <v>440</v>
      </c>
      <c r="I1299" s="8">
        <v>533.44000000000005</v>
      </c>
      <c r="J1299" s="7"/>
      <c r="K1299" s="7"/>
      <c r="L1299" s="7"/>
      <c r="M1299" s="7"/>
      <c r="N1299" s="7"/>
      <c r="O1299" s="7"/>
      <c r="P1299" s="7"/>
      <c r="Q1299" s="7"/>
      <c r="R1299" s="7"/>
      <c r="S1299" s="7"/>
      <c r="T1299" s="7"/>
      <c r="U1299" s="139">
        <f t="shared" si="100"/>
        <v>533.44000000000005</v>
      </c>
      <c r="W1299" s="127" t="str">
        <f t="shared" si="101"/>
        <v>520401505921</v>
      </c>
      <c r="X1299" s="132">
        <f>VLOOKUP(W1299,Factors!$F$4:$H$6200,3,FALSE)</f>
        <v>0.10960000000000003</v>
      </c>
      <c r="Y1299" s="127" t="str">
        <f>VLOOKUP(W1299,Factors!$F$4:$H$6200,2,FALSE)</f>
        <v>3-factor</v>
      </c>
      <c r="Z1299" s="129">
        <f t="shared" si="102"/>
        <v>58.465024000000021</v>
      </c>
      <c r="AA1299" s="129">
        <f t="shared" si="103"/>
        <v>474.97497600000003</v>
      </c>
      <c r="AB1299" s="129">
        <f t="shared" si="104"/>
        <v>533.44000000000005</v>
      </c>
    </row>
    <row r="1300" spans="1:28" ht="15.75" thickBot="1" x14ac:dyDescent="0.3">
      <c r="A1300" s="141" t="s">
        <v>943</v>
      </c>
      <c r="B1300" s="4" t="s">
        <v>853</v>
      </c>
      <c r="C1300" s="4" t="s">
        <v>854</v>
      </c>
      <c r="D1300" s="4" t="s">
        <v>944</v>
      </c>
      <c r="E1300" s="4" t="s">
        <v>945</v>
      </c>
      <c r="F1300" s="4" t="s">
        <v>164</v>
      </c>
      <c r="G1300" s="4" t="s">
        <v>165</v>
      </c>
      <c r="H1300" s="4" t="s">
        <v>440</v>
      </c>
      <c r="I1300" s="10">
        <v>563.28</v>
      </c>
      <c r="J1300" s="11"/>
      <c r="K1300" s="10">
        <v>1175.21</v>
      </c>
      <c r="L1300" s="10">
        <v>-286.94</v>
      </c>
      <c r="M1300" s="10">
        <v>522.52</v>
      </c>
      <c r="N1300" s="10">
        <v>1029.25</v>
      </c>
      <c r="O1300" s="11"/>
      <c r="P1300" s="11"/>
      <c r="Q1300" s="11"/>
      <c r="R1300" s="11"/>
      <c r="S1300" s="11"/>
      <c r="T1300" s="11"/>
      <c r="U1300" s="139">
        <f t="shared" si="100"/>
        <v>3003.3199999999997</v>
      </c>
      <c r="W1300" s="127" t="str">
        <f t="shared" si="101"/>
        <v>520401505921</v>
      </c>
      <c r="X1300" s="132">
        <f>VLOOKUP(W1300,Factors!$F$4:$H$6200,3,FALSE)</f>
        <v>0.10960000000000003</v>
      </c>
      <c r="Y1300" s="127" t="str">
        <f>VLOOKUP(W1300,Factors!$F$4:$H$6200,2,FALSE)</f>
        <v>3-factor</v>
      </c>
      <c r="Z1300" s="129">
        <f t="shared" si="102"/>
        <v>329.16387200000008</v>
      </c>
      <c r="AA1300" s="129">
        <f t="shared" si="103"/>
        <v>2674.1561279999996</v>
      </c>
      <c r="AB1300" s="129">
        <f t="shared" si="104"/>
        <v>3003.3199999999997</v>
      </c>
    </row>
    <row r="1301" spans="1:28" ht="15.75" thickBot="1" x14ac:dyDescent="0.3">
      <c r="A1301" s="141" t="s">
        <v>943</v>
      </c>
      <c r="B1301" s="4" t="s">
        <v>853</v>
      </c>
      <c r="C1301" s="4" t="s">
        <v>854</v>
      </c>
      <c r="D1301" s="4" t="s">
        <v>944</v>
      </c>
      <c r="E1301" s="4" t="s">
        <v>945</v>
      </c>
      <c r="F1301" s="4" t="s">
        <v>86</v>
      </c>
      <c r="G1301" s="4" t="s">
        <v>87</v>
      </c>
      <c r="H1301" s="4" t="s">
        <v>440</v>
      </c>
      <c r="I1301" s="7"/>
      <c r="J1301" s="8">
        <v>1423.58</v>
      </c>
      <c r="K1301" s="7"/>
      <c r="L1301" s="7"/>
      <c r="M1301" s="8">
        <v>643.78</v>
      </c>
      <c r="N1301" s="8">
        <v>369.74</v>
      </c>
      <c r="O1301" s="7"/>
      <c r="P1301" s="7"/>
      <c r="Q1301" s="7"/>
      <c r="R1301" s="7"/>
      <c r="S1301" s="7"/>
      <c r="T1301" s="7"/>
      <c r="U1301" s="139">
        <f t="shared" si="100"/>
        <v>2437.0999999999995</v>
      </c>
      <c r="W1301" s="127" t="str">
        <f t="shared" si="101"/>
        <v>520401505921</v>
      </c>
      <c r="X1301" s="132">
        <f>VLOOKUP(W1301,Factors!$F$4:$H$6200,3,FALSE)</f>
        <v>0.10960000000000003</v>
      </c>
      <c r="Y1301" s="127" t="str">
        <f>VLOOKUP(W1301,Factors!$F$4:$H$6200,2,FALSE)</f>
        <v>3-factor</v>
      </c>
      <c r="Z1301" s="129">
        <f t="shared" si="102"/>
        <v>267.10615999999999</v>
      </c>
      <c r="AA1301" s="129">
        <f t="shared" si="103"/>
        <v>2169.9938399999996</v>
      </c>
      <c r="AB1301" s="129">
        <f t="shared" si="104"/>
        <v>2437.0999999999995</v>
      </c>
    </row>
    <row r="1302" spans="1:28" ht="15.75" thickBot="1" x14ac:dyDescent="0.3">
      <c r="A1302" s="141" t="s">
        <v>943</v>
      </c>
      <c r="B1302" s="4" t="s">
        <v>853</v>
      </c>
      <c r="C1302" s="4" t="s">
        <v>854</v>
      </c>
      <c r="D1302" s="4" t="s">
        <v>944</v>
      </c>
      <c r="E1302" s="4" t="s">
        <v>945</v>
      </c>
      <c r="F1302" s="4" t="s">
        <v>166</v>
      </c>
      <c r="G1302" s="4" t="s">
        <v>167</v>
      </c>
      <c r="H1302" s="4" t="s">
        <v>440</v>
      </c>
      <c r="I1302" s="10">
        <v>105.95</v>
      </c>
      <c r="J1302" s="11"/>
      <c r="K1302" s="10">
        <v>84</v>
      </c>
      <c r="L1302" s="11"/>
      <c r="M1302" s="11"/>
      <c r="N1302" s="11"/>
      <c r="O1302" s="11"/>
      <c r="P1302" s="11"/>
      <c r="Q1302" s="10">
        <v>28.95</v>
      </c>
      <c r="R1302" s="11"/>
      <c r="S1302" s="11"/>
      <c r="T1302" s="10">
        <v>28.95</v>
      </c>
      <c r="U1302" s="139">
        <f t="shared" si="100"/>
        <v>247.84999999999997</v>
      </c>
      <c r="W1302" s="127" t="str">
        <f t="shared" si="101"/>
        <v>520401505921</v>
      </c>
      <c r="X1302" s="132">
        <f>VLOOKUP(W1302,Factors!$F$4:$H$6200,3,FALSE)</f>
        <v>0.10960000000000003</v>
      </c>
      <c r="Y1302" s="127" t="str">
        <f>VLOOKUP(W1302,Factors!$F$4:$H$6200,2,FALSE)</f>
        <v>3-factor</v>
      </c>
      <c r="Z1302" s="129">
        <f t="shared" si="102"/>
        <v>27.164360000000006</v>
      </c>
      <c r="AA1302" s="129">
        <f t="shared" si="103"/>
        <v>220.68563999999995</v>
      </c>
      <c r="AB1302" s="129">
        <f t="shared" si="104"/>
        <v>247.84999999999997</v>
      </c>
    </row>
    <row r="1303" spans="1:28" ht="15.75" thickBot="1" x14ac:dyDescent="0.3">
      <c r="A1303" s="141" t="s">
        <v>943</v>
      </c>
      <c r="B1303" s="4" t="s">
        <v>853</v>
      </c>
      <c r="C1303" s="4" t="s">
        <v>854</v>
      </c>
      <c r="D1303" s="4" t="s">
        <v>944</v>
      </c>
      <c r="E1303" s="4" t="s">
        <v>945</v>
      </c>
      <c r="F1303" s="4" t="s">
        <v>168</v>
      </c>
      <c r="G1303" s="4" t="s">
        <v>169</v>
      </c>
      <c r="H1303" s="4" t="s">
        <v>440</v>
      </c>
      <c r="I1303" s="8">
        <v>687.32</v>
      </c>
      <c r="J1303" s="7"/>
      <c r="K1303" s="8">
        <v>275.95</v>
      </c>
      <c r="L1303" s="8">
        <v>184.02</v>
      </c>
      <c r="M1303" s="7"/>
      <c r="N1303" s="7"/>
      <c r="O1303" s="7"/>
      <c r="P1303" s="7"/>
      <c r="Q1303" s="7"/>
      <c r="R1303" s="7"/>
      <c r="S1303" s="7"/>
      <c r="T1303" s="7"/>
      <c r="U1303" s="139">
        <f t="shared" si="100"/>
        <v>1147.29</v>
      </c>
      <c r="W1303" s="127" t="str">
        <f t="shared" si="101"/>
        <v>520401505921</v>
      </c>
      <c r="X1303" s="132">
        <f>VLOOKUP(W1303,Factors!$F$4:$H$6200,3,FALSE)</f>
        <v>0.10960000000000003</v>
      </c>
      <c r="Y1303" s="127" t="str">
        <f>VLOOKUP(W1303,Factors!$F$4:$H$6200,2,FALSE)</f>
        <v>3-factor</v>
      </c>
      <c r="Z1303" s="129">
        <f t="shared" si="102"/>
        <v>125.74298400000004</v>
      </c>
      <c r="AA1303" s="129">
        <f t="shared" si="103"/>
        <v>1021.547016</v>
      </c>
      <c r="AB1303" s="129">
        <f t="shared" si="104"/>
        <v>1147.29</v>
      </c>
    </row>
    <row r="1304" spans="1:28" ht="15.75" thickBot="1" x14ac:dyDescent="0.3">
      <c r="A1304" s="141" t="s">
        <v>943</v>
      </c>
      <c r="B1304" s="4" t="s">
        <v>853</v>
      </c>
      <c r="C1304" s="4" t="s">
        <v>854</v>
      </c>
      <c r="D1304" s="4" t="s">
        <v>944</v>
      </c>
      <c r="E1304" s="4" t="s">
        <v>945</v>
      </c>
      <c r="F1304" s="4" t="s">
        <v>308</v>
      </c>
      <c r="G1304" s="4" t="s">
        <v>309</v>
      </c>
      <c r="H1304" s="4" t="s">
        <v>440</v>
      </c>
      <c r="I1304" s="11"/>
      <c r="J1304" s="11"/>
      <c r="K1304" s="11"/>
      <c r="L1304" s="11"/>
      <c r="M1304" s="11"/>
      <c r="N1304" s="11"/>
      <c r="O1304" s="11"/>
      <c r="P1304" s="11"/>
      <c r="Q1304" s="10">
        <v>145</v>
      </c>
      <c r="R1304" s="11"/>
      <c r="S1304" s="11"/>
      <c r="T1304" s="11"/>
      <c r="U1304" s="139">
        <f t="shared" si="100"/>
        <v>145</v>
      </c>
      <c r="W1304" s="127" t="str">
        <f t="shared" si="101"/>
        <v>520401505921</v>
      </c>
      <c r="X1304" s="132">
        <f>VLOOKUP(W1304,Factors!$F$4:$H$6200,3,FALSE)</f>
        <v>0.10960000000000003</v>
      </c>
      <c r="Y1304" s="127" t="str">
        <f>VLOOKUP(W1304,Factors!$F$4:$H$6200,2,FALSE)</f>
        <v>3-factor</v>
      </c>
      <c r="Z1304" s="129">
        <f t="shared" si="102"/>
        <v>15.892000000000005</v>
      </c>
      <c r="AA1304" s="129">
        <f t="shared" si="103"/>
        <v>129.108</v>
      </c>
      <c r="AB1304" s="129">
        <f t="shared" si="104"/>
        <v>145</v>
      </c>
    </row>
    <row r="1305" spans="1:28" ht="15.75" thickBot="1" x14ac:dyDescent="0.3">
      <c r="A1305" s="141" t="s">
        <v>943</v>
      </c>
      <c r="B1305" s="4" t="s">
        <v>853</v>
      </c>
      <c r="C1305" s="4" t="s">
        <v>854</v>
      </c>
      <c r="D1305" s="4" t="s">
        <v>944</v>
      </c>
      <c r="E1305" s="4" t="s">
        <v>945</v>
      </c>
      <c r="F1305" s="4" t="s">
        <v>192</v>
      </c>
      <c r="G1305" s="4" t="s">
        <v>193</v>
      </c>
      <c r="H1305" s="4" t="s">
        <v>440</v>
      </c>
      <c r="I1305" s="8">
        <v>-364.38</v>
      </c>
      <c r="J1305" s="8">
        <v>-728.76</v>
      </c>
      <c r="K1305" s="7"/>
      <c r="L1305" s="7"/>
      <c r="M1305" s="7"/>
      <c r="N1305" s="7"/>
      <c r="O1305" s="8">
        <v>-121.46</v>
      </c>
      <c r="P1305" s="7"/>
      <c r="Q1305" s="7"/>
      <c r="R1305" s="7"/>
      <c r="S1305" s="8">
        <v>-728.76</v>
      </c>
      <c r="T1305" s="7"/>
      <c r="U1305" s="139">
        <f t="shared" si="100"/>
        <v>-1943.36</v>
      </c>
      <c r="W1305" s="127" t="str">
        <f t="shared" si="101"/>
        <v>520401505921</v>
      </c>
      <c r="X1305" s="132">
        <f>VLOOKUP(W1305,Factors!$F$4:$H$6200,3,FALSE)</f>
        <v>0.10960000000000003</v>
      </c>
      <c r="Y1305" s="127" t="str">
        <f>VLOOKUP(W1305,Factors!$F$4:$H$6200,2,FALSE)</f>
        <v>3-factor</v>
      </c>
      <c r="Z1305" s="129">
        <f t="shared" si="102"/>
        <v>-212.99225600000005</v>
      </c>
      <c r="AA1305" s="129">
        <f t="shared" si="103"/>
        <v>-1730.3677439999999</v>
      </c>
      <c r="AB1305" s="129">
        <f t="shared" si="104"/>
        <v>-1943.36</v>
      </c>
    </row>
    <row r="1306" spans="1:28" ht="15.75" thickBot="1" x14ac:dyDescent="0.3">
      <c r="A1306" s="141" t="s">
        <v>943</v>
      </c>
      <c r="B1306" s="4" t="s">
        <v>1153</v>
      </c>
      <c r="C1306" s="4" t="s">
        <v>1154</v>
      </c>
      <c r="D1306" s="4" t="s">
        <v>944</v>
      </c>
      <c r="E1306" s="4" t="s">
        <v>945</v>
      </c>
      <c r="F1306" s="4" t="s">
        <v>529</v>
      </c>
      <c r="G1306" s="4" t="s">
        <v>530</v>
      </c>
      <c r="H1306" s="4" t="s">
        <v>440</v>
      </c>
      <c r="I1306" s="10">
        <v>121.69</v>
      </c>
      <c r="J1306" s="10">
        <v>0.01</v>
      </c>
      <c r="K1306" s="10">
        <v>316.41000000000003</v>
      </c>
      <c r="L1306" s="11"/>
      <c r="M1306" s="10">
        <v>48.68</v>
      </c>
      <c r="N1306" s="10">
        <v>101.25</v>
      </c>
      <c r="O1306" s="11"/>
      <c r="P1306" s="10">
        <v>1189.67</v>
      </c>
      <c r="Q1306" s="11"/>
      <c r="R1306" s="11"/>
      <c r="S1306" s="11"/>
      <c r="T1306" s="11"/>
      <c r="U1306" s="139">
        <f t="shared" si="100"/>
        <v>1777.71</v>
      </c>
      <c r="W1306" s="127" t="str">
        <f t="shared" si="101"/>
        <v>530101505921</v>
      </c>
      <c r="X1306" s="132">
        <f>VLOOKUP(W1306,Factors!$F$4:$H$6200,3,FALSE)</f>
        <v>0.30000000000000004</v>
      </c>
      <c r="Y1306" s="127" t="str">
        <f>VLOOKUP(W1306,Factors!$F$4:$H$6200,2,FALSE)</f>
        <v>Regulatory</v>
      </c>
      <c r="Z1306" s="129">
        <f t="shared" si="102"/>
        <v>533.3130000000001</v>
      </c>
      <c r="AA1306" s="129">
        <f t="shared" si="103"/>
        <v>1244.3969999999999</v>
      </c>
      <c r="AB1306" s="129">
        <f t="shared" si="104"/>
        <v>1777.71</v>
      </c>
    </row>
    <row r="1307" spans="1:28" ht="15.75" thickBot="1" x14ac:dyDescent="0.3">
      <c r="A1307" s="141" t="s">
        <v>943</v>
      </c>
      <c r="B1307" s="4" t="s">
        <v>1153</v>
      </c>
      <c r="C1307" s="4" t="s">
        <v>1154</v>
      </c>
      <c r="D1307" s="4" t="s">
        <v>944</v>
      </c>
      <c r="E1307" s="4" t="s">
        <v>945</v>
      </c>
      <c r="F1307" s="4" t="s">
        <v>110</v>
      </c>
      <c r="G1307" s="4" t="s">
        <v>111</v>
      </c>
      <c r="H1307" s="4" t="s">
        <v>440</v>
      </c>
      <c r="I1307" s="8">
        <v>2083.34</v>
      </c>
      <c r="J1307" s="8">
        <v>2083.34</v>
      </c>
      <c r="K1307" s="8">
        <v>6929.58</v>
      </c>
      <c r="L1307" s="8">
        <v>2500.0100000000002</v>
      </c>
      <c r="M1307" s="8">
        <v>2325.88</v>
      </c>
      <c r="N1307" s="8">
        <v>2083.34</v>
      </c>
      <c r="O1307" s="8">
        <v>2083.34</v>
      </c>
      <c r="P1307" s="8">
        <v>2083.34</v>
      </c>
      <c r="Q1307" s="8">
        <v>2083.34</v>
      </c>
      <c r="R1307" s="8">
        <v>833.34</v>
      </c>
      <c r="S1307" s="8">
        <v>2883.06</v>
      </c>
      <c r="T1307" s="8">
        <v>416.67</v>
      </c>
      <c r="U1307" s="139">
        <f t="shared" si="100"/>
        <v>28388.58</v>
      </c>
      <c r="W1307" s="127" t="str">
        <f t="shared" si="101"/>
        <v>530101505921</v>
      </c>
      <c r="X1307" s="132">
        <f>VLOOKUP(W1307,Factors!$F$4:$H$6200,3,FALSE)</f>
        <v>0.30000000000000004</v>
      </c>
      <c r="Y1307" s="127" t="str">
        <f>VLOOKUP(W1307,Factors!$F$4:$H$6200,2,FALSE)</f>
        <v>Regulatory</v>
      </c>
      <c r="Z1307" s="129">
        <f t="shared" si="102"/>
        <v>8516.5740000000023</v>
      </c>
      <c r="AA1307" s="129">
        <f t="shared" si="103"/>
        <v>19872.006000000001</v>
      </c>
      <c r="AB1307" s="129">
        <f t="shared" si="104"/>
        <v>28388.58</v>
      </c>
    </row>
    <row r="1308" spans="1:28" ht="15.75" thickBot="1" x14ac:dyDescent="0.3">
      <c r="A1308" s="141" t="s">
        <v>943</v>
      </c>
      <c r="B1308" s="4" t="s">
        <v>1153</v>
      </c>
      <c r="C1308" s="4" t="s">
        <v>1154</v>
      </c>
      <c r="D1308" s="4" t="s">
        <v>944</v>
      </c>
      <c r="E1308" s="4" t="s">
        <v>945</v>
      </c>
      <c r="F1308" s="4" t="s">
        <v>112</v>
      </c>
      <c r="G1308" s="4" t="s">
        <v>113</v>
      </c>
      <c r="H1308" s="4" t="s">
        <v>440</v>
      </c>
      <c r="I1308" s="10">
        <v>12895.4</v>
      </c>
      <c r="J1308" s="10">
        <v>12824.65</v>
      </c>
      <c r="K1308" s="10">
        <v>14520.84</v>
      </c>
      <c r="L1308" s="10">
        <v>14556.23</v>
      </c>
      <c r="M1308" s="10">
        <v>14449.94</v>
      </c>
      <c r="N1308" s="10">
        <v>14968.1</v>
      </c>
      <c r="O1308" s="10">
        <v>15043.47</v>
      </c>
      <c r="P1308" s="10">
        <v>15081.9</v>
      </c>
      <c r="Q1308" s="10">
        <v>15118.88</v>
      </c>
      <c r="R1308" s="10">
        <v>15155.69</v>
      </c>
      <c r="S1308" s="10">
        <v>15045.15</v>
      </c>
      <c r="T1308" s="10">
        <v>15192.6</v>
      </c>
      <c r="U1308" s="139">
        <f t="shared" si="100"/>
        <v>174852.85</v>
      </c>
      <c r="W1308" s="127" t="str">
        <f t="shared" si="101"/>
        <v>530101505921</v>
      </c>
      <c r="X1308" s="132">
        <f>VLOOKUP(W1308,Factors!$F$4:$H$6200,3,FALSE)</f>
        <v>0.30000000000000004</v>
      </c>
      <c r="Y1308" s="127" t="str">
        <f>VLOOKUP(W1308,Factors!$F$4:$H$6200,2,FALSE)</f>
        <v>Regulatory</v>
      </c>
      <c r="Z1308" s="129">
        <f t="shared" si="102"/>
        <v>52455.85500000001</v>
      </c>
      <c r="AA1308" s="129">
        <f t="shared" si="103"/>
        <v>122396.995</v>
      </c>
      <c r="AB1308" s="129">
        <f t="shared" si="104"/>
        <v>174852.85</v>
      </c>
    </row>
    <row r="1309" spans="1:28" ht="15.75" thickBot="1" x14ac:dyDescent="0.3">
      <c r="A1309" s="141" t="s">
        <v>943</v>
      </c>
      <c r="B1309" s="4" t="s">
        <v>1153</v>
      </c>
      <c r="C1309" s="4" t="s">
        <v>1154</v>
      </c>
      <c r="D1309" s="4" t="s">
        <v>944</v>
      </c>
      <c r="E1309" s="4" t="s">
        <v>945</v>
      </c>
      <c r="F1309" s="4" t="s">
        <v>128</v>
      </c>
      <c r="G1309" s="4" t="s">
        <v>129</v>
      </c>
      <c r="H1309" s="4" t="s">
        <v>440</v>
      </c>
      <c r="I1309" s="11"/>
      <c r="J1309" s="11"/>
      <c r="K1309" s="11"/>
      <c r="L1309" s="10">
        <v>60</v>
      </c>
      <c r="M1309" s="11"/>
      <c r="N1309" s="11"/>
      <c r="O1309" s="10">
        <v>644.99</v>
      </c>
      <c r="P1309" s="11"/>
      <c r="Q1309" s="11"/>
      <c r="R1309" s="11"/>
      <c r="S1309" s="11"/>
      <c r="T1309" s="11"/>
      <c r="U1309" s="139">
        <f t="shared" si="100"/>
        <v>704.99</v>
      </c>
      <c r="W1309" s="127" t="str">
        <f t="shared" si="101"/>
        <v>530101505921</v>
      </c>
      <c r="X1309" s="132">
        <f>VLOOKUP(W1309,Factors!$F$4:$H$6200,3,FALSE)</f>
        <v>0.30000000000000004</v>
      </c>
      <c r="Y1309" s="127" t="str">
        <f>VLOOKUP(W1309,Factors!$F$4:$H$6200,2,FALSE)</f>
        <v>Regulatory</v>
      </c>
      <c r="Z1309" s="129">
        <f t="shared" si="102"/>
        <v>211.49700000000004</v>
      </c>
      <c r="AA1309" s="129">
        <f t="shared" si="103"/>
        <v>493.49299999999994</v>
      </c>
      <c r="AB1309" s="129">
        <f t="shared" si="104"/>
        <v>704.99</v>
      </c>
    </row>
    <row r="1310" spans="1:28" ht="15.75" thickBot="1" x14ac:dyDescent="0.3">
      <c r="A1310" s="141" t="s">
        <v>943</v>
      </c>
      <c r="B1310" s="4" t="s">
        <v>1153</v>
      </c>
      <c r="C1310" s="4" t="s">
        <v>1154</v>
      </c>
      <c r="D1310" s="4" t="s">
        <v>944</v>
      </c>
      <c r="E1310" s="4" t="s">
        <v>945</v>
      </c>
      <c r="F1310" s="4" t="s">
        <v>306</v>
      </c>
      <c r="G1310" s="4" t="s">
        <v>307</v>
      </c>
      <c r="H1310" s="4" t="s">
        <v>440</v>
      </c>
      <c r="I1310" s="8">
        <v>525</v>
      </c>
      <c r="J1310" s="8">
        <v>525</v>
      </c>
      <c r="K1310" s="8">
        <v>525</v>
      </c>
      <c r="L1310" s="8">
        <v>525</v>
      </c>
      <c r="M1310" s="8">
        <v>525</v>
      </c>
      <c r="N1310" s="8">
        <v>525</v>
      </c>
      <c r="O1310" s="8">
        <v>525</v>
      </c>
      <c r="P1310" s="8">
        <v>525</v>
      </c>
      <c r="Q1310" s="8">
        <v>525</v>
      </c>
      <c r="R1310" s="8">
        <v>525</v>
      </c>
      <c r="S1310" s="8">
        <v>525</v>
      </c>
      <c r="T1310" s="8">
        <v>525</v>
      </c>
      <c r="U1310" s="139">
        <f t="shared" si="100"/>
        <v>6300</v>
      </c>
      <c r="W1310" s="127" t="str">
        <f t="shared" si="101"/>
        <v>530101505921</v>
      </c>
      <c r="X1310" s="132">
        <f>VLOOKUP(W1310,Factors!$F$4:$H$6200,3,FALSE)</f>
        <v>0.30000000000000004</v>
      </c>
      <c r="Y1310" s="127" t="str">
        <f>VLOOKUP(W1310,Factors!$F$4:$H$6200,2,FALSE)</f>
        <v>Regulatory</v>
      </c>
      <c r="Z1310" s="129">
        <f t="shared" si="102"/>
        <v>1890.0000000000002</v>
      </c>
      <c r="AA1310" s="129">
        <f t="shared" si="103"/>
        <v>4410</v>
      </c>
      <c r="AB1310" s="129">
        <f t="shared" si="104"/>
        <v>6300</v>
      </c>
    </row>
    <row r="1311" spans="1:28" ht="15.75" thickBot="1" x14ac:dyDescent="0.3">
      <c r="A1311" s="141" t="s">
        <v>943</v>
      </c>
      <c r="B1311" s="4" t="s">
        <v>1153</v>
      </c>
      <c r="C1311" s="4" t="s">
        <v>1154</v>
      </c>
      <c r="D1311" s="4" t="s">
        <v>944</v>
      </c>
      <c r="E1311" s="4" t="s">
        <v>945</v>
      </c>
      <c r="F1311" s="4" t="s">
        <v>47</v>
      </c>
      <c r="G1311" s="4" t="s">
        <v>48</v>
      </c>
      <c r="H1311" s="4" t="s">
        <v>440</v>
      </c>
      <c r="I1311" s="11"/>
      <c r="J1311" s="11"/>
      <c r="K1311" s="11"/>
      <c r="L1311" s="10">
        <v>24.92</v>
      </c>
      <c r="M1311" s="11"/>
      <c r="N1311" s="11"/>
      <c r="O1311" s="11"/>
      <c r="P1311" s="11"/>
      <c r="Q1311" s="11"/>
      <c r="R1311" s="11"/>
      <c r="S1311" s="11"/>
      <c r="T1311" s="11"/>
      <c r="U1311" s="139">
        <f t="shared" si="100"/>
        <v>24.92</v>
      </c>
      <c r="W1311" s="127" t="str">
        <f t="shared" si="101"/>
        <v>530101505921</v>
      </c>
      <c r="X1311" s="132">
        <f>VLOOKUP(W1311,Factors!$F$4:$H$6200,3,FALSE)</f>
        <v>0.30000000000000004</v>
      </c>
      <c r="Y1311" s="127" t="str">
        <f>VLOOKUP(W1311,Factors!$F$4:$H$6200,2,FALSE)</f>
        <v>Regulatory</v>
      </c>
      <c r="Z1311" s="129">
        <f t="shared" si="102"/>
        <v>7.4760000000000018</v>
      </c>
      <c r="AA1311" s="129">
        <f t="shared" si="103"/>
        <v>17.443999999999999</v>
      </c>
      <c r="AB1311" s="129">
        <f t="shared" si="104"/>
        <v>24.92</v>
      </c>
    </row>
    <row r="1312" spans="1:28" ht="15.75" thickBot="1" x14ac:dyDescent="0.3">
      <c r="A1312" s="141" t="s">
        <v>943</v>
      </c>
      <c r="B1312" s="4" t="s">
        <v>1153</v>
      </c>
      <c r="C1312" s="4" t="s">
        <v>1154</v>
      </c>
      <c r="D1312" s="4" t="s">
        <v>944</v>
      </c>
      <c r="E1312" s="4" t="s">
        <v>945</v>
      </c>
      <c r="F1312" s="4" t="s">
        <v>132</v>
      </c>
      <c r="G1312" s="4" t="s">
        <v>133</v>
      </c>
      <c r="H1312" s="4" t="s">
        <v>440</v>
      </c>
      <c r="I1312" s="7"/>
      <c r="J1312" s="8">
        <v>850.74</v>
      </c>
      <c r="K1312" s="7"/>
      <c r="L1312" s="8">
        <v>389.76</v>
      </c>
      <c r="M1312" s="8">
        <v>159.85</v>
      </c>
      <c r="N1312" s="8">
        <v>321.66000000000003</v>
      </c>
      <c r="O1312" s="7"/>
      <c r="P1312" s="8">
        <v>40.6</v>
      </c>
      <c r="Q1312" s="8">
        <v>127.08</v>
      </c>
      <c r="R1312" s="7"/>
      <c r="S1312" s="7"/>
      <c r="T1312" s="7"/>
      <c r="U1312" s="139">
        <f t="shared" si="100"/>
        <v>1889.6899999999998</v>
      </c>
      <c r="W1312" s="127" t="str">
        <f t="shared" si="101"/>
        <v>530101505921</v>
      </c>
      <c r="X1312" s="132">
        <f>VLOOKUP(W1312,Factors!$F$4:$H$6200,3,FALSE)</f>
        <v>0.30000000000000004</v>
      </c>
      <c r="Y1312" s="127" t="str">
        <f>VLOOKUP(W1312,Factors!$F$4:$H$6200,2,FALSE)</f>
        <v>Regulatory</v>
      </c>
      <c r="Z1312" s="129">
        <f t="shared" si="102"/>
        <v>566.90700000000004</v>
      </c>
      <c r="AA1312" s="129">
        <f t="shared" si="103"/>
        <v>1322.7829999999999</v>
      </c>
      <c r="AB1312" s="129">
        <f t="shared" si="104"/>
        <v>1889.69</v>
      </c>
    </row>
    <row r="1313" spans="1:62" ht="15.75" thickBot="1" x14ac:dyDescent="0.3">
      <c r="A1313" s="141" t="s">
        <v>943</v>
      </c>
      <c r="B1313" s="4" t="s">
        <v>1153</v>
      </c>
      <c r="C1313" s="4" t="s">
        <v>1154</v>
      </c>
      <c r="D1313" s="4" t="s">
        <v>944</v>
      </c>
      <c r="E1313" s="4" t="s">
        <v>945</v>
      </c>
      <c r="F1313" s="4" t="s">
        <v>134</v>
      </c>
      <c r="G1313" s="4" t="s">
        <v>135</v>
      </c>
      <c r="H1313" s="4" t="s">
        <v>440</v>
      </c>
      <c r="I1313" s="10">
        <v>50</v>
      </c>
      <c r="J1313" s="11"/>
      <c r="K1313" s="10">
        <v>190</v>
      </c>
      <c r="L1313" s="10">
        <v>1825</v>
      </c>
      <c r="M1313" s="10">
        <v>1182.6099999999999</v>
      </c>
      <c r="N1313" s="10">
        <v>3000</v>
      </c>
      <c r="O1313" s="11"/>
      <c r="P1313" s="11"/>
      <c r="Q1313" s="10">
        <v>367.2</v>
      </c>
      <c r="R1313" s="10">
        <v>1466</v>
      </c>
      <c r="S1313" s="10">
        <v>255</v>
      </c>
      <c r="T1313" s="11"/>
      <c r="U1313" s="139">
        <f t="shared" si="100"/>
        <v>8335.81</v>
      </c>
      <c r="W1313" s="127" t="str">
        <f t="shared" si="101"/>
        <v>530101505921</v>
      </c>
      <c r="X1313" s="132">
        <f>VLOOKUP(W1313,Factors!$F$4:$H$6200,3,FALSE)</f>
        <v>0.30000000000000004</v>
      </c>
      <c r="Y1313" s="127" t="str">
        <f>VLOOKUP(W1313,Factors!$F$4:$H$6200,2,FALSE)</f>
        <v>Regulatory</v>
      </c>
      <c r="Z1313" s="129">
        <f t="shared" si="102"/>
        <v>2500.7430000000004</v>
      </c>
      <c r="AA1313" s="129">
        <f t="shared" si="103"/>
        <v>5835.0669999999991</v>
      </c>
      <c r="AB1313" s="129">
        <f t="shared" si="104"/>
        <v>8335.81</v>
      </c>
    </row>
    <row r="1314" spans="1:62" ht="15.75" thickBot="1" x14ac:dyDescent="0.3">
      <c r="A1314" s="141" t="s">
        <v>943</v>
      </c>
      <c r="B1314" s="4" t="s">
        <v>1153</v>
      </c>
      <c r="C1314" s="4" t="s">
        <v>1154</v>
      </c>
      <c r="D1314" s="4" t="s">
        <v>944</v>
      </c>
      <c r="E1314" s="4" t="s">
        <v>945</v>
      </c>
      <c r="F1314" s="4" t="s">
        <v>38</v>
      </c>
      <c r="G1314" s="4" t="s">
        <v>39</v>
      </c>
      <c r="H1314" s="4" t="s">
        <v>440</v>
      </c>
      <c r="I1314" s="8">
        <v>184.04</v>
      </c>
      <c r="J1314" s="7"/>
      <c r="K1314" s="8">
        <v>294.33</v>
      </c>
      <c r="L1314" s="7"/>
      <c r="M1314" s="8">
        <v>618.38</v>
      </c>
      <c r="N1314" s="7"/>
      <c r="O1314" s="7"/>
      <c r="P1314" s="8">
        <v>100.01</v>
      </c>
      <c r="Q1314" s="8">
        <v>358.63</v>
      </c>
      <c r="R1314" s="7"/>
      <c r="S1314" s="7"/>
      <c r="T1314" s="7"/>
      <c r="U1314" s="139">
        <f t="shared" si="100"/>
        <v>1555.3899999999999</v>
      </c>
      <c r="W1314" s="127" t="str">
        <f t="shared" si="101"/>
        <v>530101505921</v>
      </c>
      <c r="X1314" s="132">
        <f>VLOOKUP(W1314,Factors!$F$4:$H$6200,3,FALSE)</f>
        <v>0.30000000000000004</v>
      </c>
      <c r="Y1314" s="127" t="str">
        <f>VLOOKUP(W1314,Factors!$F$4:$H$6200,2,FALSE)</f>
        <v>Regulatory</v>
      </c>
      <c r="Z1314" s="129">
        <f t="shared" si="102"/>
        <v>466.61700000000002</v>
      </c>
      <c r="AA1314" s="129">
        <f t="shared" si="103"/>
        <v>1088.7729999999999</v>
      </c>
      <c r="AB1314" s="129">
        <f t="shared" si="104"/>
        <v>1555.3899999999999</v>
      </c>
    </row>
    <row r="1315" spans="1:62" ht="15.75" thickBot="1" x14ac:dyDescent="0.3">
      <c r="A1315" s="141" t="s">
        <v>943</v>
      </c>
      <c r="B1315" s="4" t="s">
        <v>1153</v>
      </c>
      <c r="C1315" s="4" t="s">
        <v>1154</v>
      </c>
      <c r="D1315" s="4" t="s">
        <v>944</v>
      </c>
      <c r="E1315" s="4" t="s">
        <v>945</v>
      </c>
      <c r="F1315" s="4" t="s">
        <v>254</v>
      </c>
      <c r="G1315" s="4" t="s">
        <v>255</v>
      </c>
      <c r="H1315" s="4" t="s">
        <v>440</v>
      </c>
      <c r="I1315" s="11"/>
      <c r="J1315" s="11"/>
      <c r="K1315" s="10">
        <v>16.95</v>
      </c>
      <c r="L1315" s="11"/>
      <c r="M1315" s="11"/>
      <c r="N1315" s="11"/>
      <c r="O1315" s="11"/>
      <c r="P1315" s="11"/>
      <c r="Q1315" s="11"/>
      <c r="R1315" s="11"/>
      <c r="S1315" s="11"/>
      <c r="T1315" s="11"/>
      <c r="U1315" s="139">
        <f t="shared" si="100"/>
        <v>16.95</v>
      </c>
      <c r="W1315" s="127" t="str">
        <f t="shared" si="101"/>
        <v>530101505921</v>
      </c>
      <c r="X1315" s="132">
        <f>VLOOKUP(W1315,Factors!$F$4:$H$6200,3,FALSE)</f>
        <v>0.30000000000000004</v>
      </c>
      <c r="Y1315" s="127" t="str">
        <f>VLOOKUP(W1315,Factors!$F$4:$H$6200,2,FALSE)</f>
        <v>Regulatory</v>
      </c>
      <c r="Z1315" s="129">
        <f t="shared" si="102"/>
        <v>5.0850000000000009</v>
      </c>
      <c r="AA1315" s="129">
        <f t="shared" si="103"/>
        <v>11.864999999999998</v>
      </c>
      <c r="AB1315" s="129">
        <f t="shared" si="104"/>
        <v>16.95</v>
      </c>
    </row>
    <row r="1316" spans="1:62" ht="15.75" thickBot="1" x14ac:dyDescent="0.3">
      <c r="A1316" s="141" t="s">
        <v>943</v>
      </c>
      <c r="B1316" s="4" t="s">
        <v>1153</v>
      </c>
      <c r="C1316" s="4" t="s">
        <v>1154</v>
      </c>
      <c r="D1316" s="4" t="s">
        <v>944</v>
      </c>
      <c r="E1316" s="4" t="s">
        <v>945</v>
      </c>
      <c r="F1316" s="4" t="s">
        <v>98</v>
      </c>
      <c r="G1316" s="4" t="s">
        <v>99</v>
      </c>
      <c r="H1316" s="4" t="s">
        <v>440</v>
      </c>
      <c r="I1316" s="7"/>
      <c r="J1316" s="7"/>
      <c r="K1316" s="7"/>
      <c r="L1316" s="7"/>
      <c r="M1316" s="7"/>
      <c r="N1316" s="8">
        <v>85.96</v>
      </c>
      <c r="O1316" s="7"/>
      <c r="P1316" s="7"/>
      <c r="Q1316" s="7"/>
      <c r="R1316" s="8">
        <v>255</v>
      </c>
      <c r="S1316" s="8">
        <v>-255</v>
      </c>
      <c r="T1316" s="8">
        <v>550</v>
      </c>
      <c r="U1316" s="139">
        <f t="shared" si="100"/>
        <v>635.96</v>
      </c>
      <c r="W1316" s="127" t="str">
        <f t="shared" si="101"/>
        <v>530101505921</v>
      </c>
      <c r="X1316" s="132">
        <f>VLOOKUP(W1316,Factors!$F$4:$H$6200,3,FALSE)</f>
        <v>0.30000000000000004</v>
      </c>
      <c r="Y1316" s="127" t="str">
        <f>VLOOKUP(W1316,Factors!$F$4:$H$6200,2,FALSE)</f>
        <v>Regulatory</v>
      </c>
      <c r="Z1316" s="129">
        <f t="shared" si="102"/>
        <v>190.78800000000004</v>
      </c>
      <c r="AA1316" s="129">
        <f t="shared" si="103"/>
        <v>445.17200000000003</v>
      </c>
      <c r="AB1316" s="129">
        <f t="shared" si="104"/>
        <v>635.96</v>
      </c>
    </row>
    <row r="1317" spans="1:62" ht="15.75" thickBot="1" x14ac:dyDescent="0.3">
      <c r="A1317" s="141" t="s">
        <v>943</v>
      </c>
      <c r="B1317" s="4" t="s">
        <v>1153</v>
      </c>
      <c r="C1317" s="4" t="s">
        <v>1154</v>
      </c>
      <c r="D1317" s="4" t="s">
        <v>944</v>
      </c>
      <c r="E1317" s="4" t="s">
        <v>945</v>
      </c>
      <c r="F1317" s="4" t="s">
        <v>146</v>
      </c>
      <c r="G1317" s="4" t="s">
        <v>147</v>
      </c>
      <c r="H1317" s="4" t="s">
        <v>440</v>
      </c>
      <c r="I1317" s="10">
        <v>16.690000000000001</v>
      </c>
      <c r="J1317" s="10">
        <v>13.1</v>
      </c>
      <c r="K1317" s="10">
        <v>171.06</v>
      </c>
      <c r="L1317" s="10">
        <v>306.48</v>
      </c>
      <c r="M1317" s="10">
        <v>125.38</v>
      </c>
      <c r="N1317" s="10">
        <v>512.51</v>
      </c>
      <c r="O1317" s="10">
        <v>59.28</v>
      </c>
      <c r="P1317" s="11"/>
      <c r="Q1317" s="11"/>
      <c r="R1317" s="10">
        <v>26.13</v>
      </c>
      <c r="S1317" s="11"/>
      <c r="T1317" s="10">
        <v>31.55</v>
      </c>
      <c r="U1317" s="139">
        <f t="shared" si="100"/>
        <v>1262.18</v>
      </c>
      <c r="W1317" s="127" t="str">
        <f t="shared" si="101"/>
        <v>530101505921</v>
      </c>
      <c r="X1317" s="132">
        <f>VLOOKUP(W1317,Factors!$F$4:$H$6200,3,FALSE)</f>
        <v>0.30000000000000004</v>
      </c>
      <c r="Y1317" s="127" t="str">
        <f>VLOOKUP(W1317,Factors!$F$4:$H$6200,2,FALSE)</f>
        <v>Regulatory</v>
      </c>
      <c r="Z1317" s="129">
        <f t="shared" si="102"/>
        <v>378.65400000000005</v>
      </c>
      <c r="AA1317" s="129">
        <f t="shared" si="103"/>
        <v>883.52600000000007</v>
      </c>
      <c r="AB1317" s="129">
        <f t="shared" si="104"/>
        <v>1262.18</v>
      </c>
    </row>
    <row r="1318" spans="1:62" ht="15.75" thickBot="1" x14ac:dyDescent="0.3">
      <c r="A1318" s="141" t="s">
        <v>943</v>
      </c>
      <c r="B1318" s="4" t="s">
        <v>1153</v>
      </c>
      <c r="C1318" s="4" t="s">
        <v>1154</v>
      </c>
      <c r="D1318" s="4" t="s">
        <v>944</v>
      </c>
      <c r="E1318" s="4" t="s">
        <v>945</v>
      </c>
      <c r="F1318" s="4" t="s">
        <v>102</v>
      </c>
      <c r="G1318" s="4" t="s">
        <v>103</v>
      </c>
      <c r="H1318" s="4" t="s">
        <v>440</v>
      </c>
      <c r="I1318" s="8">
        <v>260.79000000000002</v>
      </c>
      <c r="J1318" s="8">
        <v>174.62</v>
      </c>
      <c r="K1318" s="8">
        <v>-82.41</v>
      </c>
      <c r="L1318" s="8">
        <v>40.659999999999997</v>
      </c>
      <c r="M1318" s="8">
        <v>445.88</v>
      </c>
      <c r="N1318" s="7"/>
      <c r="O1318" s="8">
        <v>86.79</v>
      </c>
      <c r="P1318" s="8">
        <v>199.08</v>
      </c>
      <c r="Q1318" s="7"/>
      <c r="R1318" s="7"/>
      <c r="S1318" s="7"/>
      <c r="T1318" s="7"/>
      <c r="U1318" s="139">
        <f t="shared" si="100"/>
        <v>1125.4099999999999</v>
      </c>
      <c r="W1318" s="127" t="str">
        <f t="shared" si="101"/>
        <v>530101505921</v>
      </c>
      <c r="X1318" s="132">
        <f>VLOOKUP(W1318,Factors!$F$4:$H$6200,3,FALSE)</f>
        <v>0.30000000000000004</v>
      </c>
      <c r="Y1318" s="127" t="str">
        <f>VLOOKUP(W1318,Factors!$F$4:$H$6200,2,FALSE)</f>
        <v>Regulatory</v>
      </c>
      <c r="Z1318" s="129">
        <f t="shared" si="102"/>
        <v>337.62299999999999</v>
      </c>
      <c r="AA1318" s="129">
        <f t="shared" si="103"/>
        <v>787.78699999999981</v>
      </c>
      <c r="AB1318" s="129">
        <f t="shared" si="104"/>
        <v>1125.4099999999999</v>
      </c>
    </row>
    <row r="1319" spans="1:62" ht="15.75" thickBot="1" x14ac:dyDescent="0.3">
      <c r="A1319" s="141" t="s">
        <v>943</v>
      </c>
      <c r="B1319" s="4" t="s">
        <v>1153</v>
      </c>
      <c r="C1319" s="4" t="s">
        <v>1154</v>
      </c>
      <c r="D1319" s="4" t="s">
        <v>944</v>
      </c>
      <c r="E1319" s="4" t="s">
        <v>945</v>
      </c>
      <c r="F1319" s="4" t="s">
        <v>116</v>
      </c>
      <c r="G1319" s="4" t="s">
        <v>117</v>
      </c>
      <c r="H1319" s="4" t="s">
        <v>440</v>
      </c>
      <c r="I1319" s="10">
        <v>57.52</v>
      </c>
      <c r="J1319" s="10">
        <v>50.93</v>
      </c>
      <c r="K1319" s="10">
        <v>33.4</v>
      </c>
      <c r="L1319" s="11"/>
      <c r="M1319" s="10">
        <v>36.56</v>
      </c>
      <c r="N1319" s="10">
        <v>8.6999999999999993</v>
      </c>
      <c r="O1319" s="11"/>
      <c r="P1319" s="11"/>
      <c r="Q1319" s="11"/>
      <c r="R1319" s="11"/>
      <c r="S1319" s="11"/>
      <c r="T1319" s="11"/>
      <c r="U1319" s="139">
        <f t="shared" si="100"/>
        <v>187.10999999999999</v>
      </c>
      <c r="W1319" s="127" t="str">
        <f t="shared" si="101"/>
        <v>530101505921</v>
      </c>
      <c r="X1319" s="132">
        <f>VLOOKUP(W1319,Factors!$F$4:$H$6200,3,FALSE)</f>
        <v>0.30000000000000004</v>
      </c>
      <c r="Y1319" s="127" t="str">
        <f>VLOOKUP(W1319,Factors!$F$4:$H$6200,2,FALSE)</f>
        <v>Regulatory</v>
      </c>
      <c r="Z1319" s="129">
        <f t="shared" si="102"/>
        <v>56.133000000000003</v>
      </c>
      <c r="AA1319" s="129">
        <f t="shared" si="103"/>
        <v>130.97699999999998</v>
      </c>
      <c r="AB1319" s="129">
        <f t="shared" si="104"/>
        <v>187.10999999999999</v>
      </c>
    </row>
    <row r="1320" spans="1:62" ht="15.75" thickBot="1" x14ac:dyDescent="0.3">
      <c r="A1320" s="141" t="s">
        <v>943</v>
      </c>
      <c r="B1320" s="4" t="s">
        <v>1153</v>
      </c>
      <c r="C1320" s="4" t="s">
        <v>1154</v>
      </c>
      <c r="D1320" s="4" t="s">
        <v>944</v>
      </c>
      <c r="E1320" s="4" t="s">
        <v>945</v>
      </c>
      <c r="F1320" s="4" t="s">
        <v>82</v>
      </c>
      <c r="G1320" s="4" t="s">
        <v>83</v>
      </c>
      <c r="H1320" s="4" t="s">
        <v>440</v>
      </c>
      <c r="I1320" s="8">
        <v>48</v>
      </c>
      <c r="J1320" s="8">
        <v>112</v>
      </c>
      <c r="K1320" s="7"/>
      <c r="L1320" s="7"/>
      <c r="M1320" s="7"/>
      <c r="N1320" s="7"/>
      <c r="O1320" s="7"/>
      <c r="P1320" s="8">
        <v>25</v>
      </c>
      <c r="Q1320" s="8">
        <v>20.25</v>
      </c>
      <c r="R1320" s="7"/>
      <c r="S1320" s="8">
        <v>15.5</v>
      </c>
      <c r="T1320" s="7"/>
      <c r="U1320" s="139">
        <f t="shared" si="100"/>
        <v>220.75</v>
      </c>
      <c r="W1320" s="127" t="str">
        <f t="shared" si="101"/>
        <v>530101505921</v>
      </c>
      <c r="X1320" s="132">
        <f>VLOOKUP(W1320,Factors!$F$4:$H$6200,3,FALSE)</f>
        <v>0.30000000000000004</v>
      </c>
      <c r="Y1320" s="127" t="str">
        <f>VLOOKUP(W1320,Factors!$F$4:$H$6200,2,FALSE)</f>
        <v>Regulatory</v>
      </c>
      <c r="Z1320" s="129">
        <f t="shared" si="102"/>
        <v>66.225000000000009</v>
      </c>
      <c r="AA1320" s="129">
        <f t="shared" si="103"/>
        <v>154.52499999999998</v>
      </c>
      <c r="AB1320" s="129">
        <f t="shared" si="104"/>
        <v>220.75</v>
      </c>
    </row>
    <row r="1321" spans="1:62" ht="15.75" thickBot="1" x14ac:dyDescent="0.3">
      <c r="A1321" s="141" t="s">
        <v>943</v>
      </c>
      <c r="B1321" s="4" t="s">
        <v>1153</v>
      </c>
      <c r="C1321" s="4" t="s">
        <v>1154</v>
      </c>
      <c r="D1321" s="4" t="s">
        <v>944</v>
      </c>
      <c r="E1321" s="4" t="s">
        <v>945</v>
      </c>
      <c r="F1321" s="4" t="s">
        <v>152</v>
      </c>
      <c r="G1321" s="4" t="s">
        <v>153</v>
      </c>
      <c r="H1321" s="4" t="s">
        <v>440</v>
      </c>
      <c r="I1321" s="10">
        <v>16167.5</v>
      </c>
      <c r="J1321" s="10">
        <v>1798.75</v>
      </c>
      <c r="K1321" s="10">
        <v>6526.25</v>
      </c>
      <c r="L1321" s="10">
        <v>-1250</v>
      </c>
      <c r="M1321" s="10">
        <v>2000</v>
      </c>
      <c r="N1321" s="10">
        <v>662.05</v>
      </c>
      <c r="O1321" s="10">
        <v>6442.5</v>
      </c>
      <c r="P1321" s="10">
        <v>287.5</v>
      </c>
      <c r="Q1321" s="10">
        <v>6772.5</v>
      </c>
      <c r="R1321" s="10">
        <v>2520</v>
      </c>
      <c r="S1321" s="11"/>
      <c r="T1321" s="10">
        <v>8400</v>
      </c>
      <c r="U1321" s="139">
        <f t="shared" si="100"/>
        <v>50327.05</v>
      </c>
      <c r="W1321" s="127" t="str">
        <f t="shared" si="101"/>
        <v>530101505921</v>
      </c>
      <c r="X1321" s="132">
        <f>VLOOKUP(W1321,Factors!$F$4:$H$6200,3,FALSE)</f>
        <v>0.30000000000000004</v>
      </c>
      <c r="Y1321" s="127" t="str">
        <f>VLOOKUP(W1321,Factors!$F$4:$H$6200,2,FALSE)</f>
        <v>Regulatory</v>
      </c>
      <c r="Z1321" s="129">
        <f t="shared" si="102"/>
        <v>15098.115000000003</v>
      </c>
      <c r="AA1321" s="129">
        <f t="shared" si="103"/>
        <v>35228.934999999998</v>
      </c>
      <c r="AB1321" s="129">
        <f t="shared" si="104"/>
        <v>50327.05</v>
      </c>
    </row>
    <row r="1322" spans="1:62" ht="15.75" thickBot="1" x14ac:dyDescent="0.3">
      <c r="A1322" s="141" t="s">
        <v>943</v>
      </c>
      <c r="B1322" s="4" t="s">
        <v>1153</v>
      </c>
      <c r="C1322" s="4" t="s">
        <v>1154</v>
      </c>
      <c r="D1322" s="4" t="s">
        <v>944</v>
      </c>
      <c r="E1322" s="4" t="s">
        <v>945</v>
      </c>
      <c r="F1322" s="4" t="s">
        <v>771</v>
      </c>
      <c r="G1322" s="4" t="s">
        <v>772</v>
      </c>
      <c r="H1322" s="4" t="s">
        <v>440</v>
      </c>
      <c r="I1322" s="7"/>
      <c r="J1322" s="7"/>
      <c r="K1322" s="7"/>
      <c r="L1322" s="8">
        <v>6310.9</v>
      </c>
      <c r="M1322" s="13">
        <v>0</v>
      </c>
      <c r="N1322" s="7"/>
      <c r="O1322" s="7"/>
      <c r="P1322" s="7"/>
      <c r="Q1322" s="7"/>
      <c r="R1322" s="7"/>
      <c r="S1322" s="8">
        <v>5935.2</v>
      </c>
      <c r="T1322" s="7"/>
      <c r="U1322" s="139">
        <f t="shared" si="100"/>
        <v>12246.099999999999</v>
      </c>
      <c r="W1322" s="127" t="str">
        <f t="shared" si="101"/>
        <v>530101505921</v>
      </c>
      <c r="X1322" s="132">
        <f>VLOOKUP(W1322,Factors!$F$4:$H$6200,3,FALSE)</f>
        <v>0.30000000000000004</v>
      </c>
      <c r="Y1322" s="127" t="str">
        <f>VLOOKUP(W1322,Factors!$F$4:$H$6200,2,FALSE)</f>
        <v>Regulatory</v>
      </c>
      <c r="Z1322" s="129">
        <f t="shared" si="102"/>
        <v>3673.83</v>
      </c>
      <c r="AA1322" s="129">
        <f t="shared" si="103"/>
        <v>8572.2699999999986</v>
      </c>
      <c r="AB1322" s="129">
        <f t="shared" si="104"/>
        <v>12246.099999999999</v>
      </c>
    </row>
    <row r="1323" spans="1:62" s="126" customFormat="1" ht="15.75" thickBot="1" x14ac:dyDescent="0.3">
      <c r="A1323" s="141" t="s">
        <v>943</v>
      </c>
      <c r="B1323" s="4" t="s">
        <v>1153</v>
      </c>
      <c r="C1323" s="4" t="s">
        <v>1154</v>
      </c>
      <c r="D1323" s="4" t="s">
        <v>944</v>
      </c>
      <c r="E1323" s="4" t="s">
        <v>945</v>
      </c>
      <c r="F1323" s="4" t="s">
        <v>84</v>
      </c>
      <c r="G1323" s="4" t="s">
        <v>85</v>
      </c>
      <c r="H1323" s="4" t="s">
        <v>440</v>
      </c>
      <c r="I1323" s="10">
        <v>267.79000000000002</v>
      </c>
      <c r="J1323" s="10">
        <v>768.08</v>
      </c>
      <c r="K1323" s="10">
        <v>835.45</v>
      </c>
      <c r="L1323" s="10">
        <v>10.5</v>
      </c>
      <c r="M1323" s="10">
        <v>435.83</v>
      </c>
      <c r="N1323" s="10">
        <v>245.85</v>
      </c>
      <c r="O1323" s="11"/>
      <c r="P1323" s="11"/>
      <c r="Q1323" s="11"/>
      <c r="R1323" s="11"/>
      <c r="S1323" s="11"/>
      <c r="T1323" s="11"/>
      <c r="U1323" s="139">
        <f t="shared" si="100"/>
        <v>2563.5</v>
      </c>
      <c r="V1323" s="38"/>
      <c r="W1323" s="127" t="str">
        <f t="shared" si="101"/>
        <v>530101505921</v>
      </c>
      <c r="X1323" s="132">
        <f>VLOOKUP(W1323,Factors!$F$4:$H$6200,3,FALSE)</f>
        <v>0.30000000000000004</v>
      </c>
      <c r="Y1323" s="127" t="str">
        <f>VLOOKUP(W1323,Factors!$F$4:$H$6200,2,FALSE)</f>
        <v>Regulatory</v>
      </c>
      <c r="Z1323" s="129">
        <f t="shared" si="102"/>
        <v>769.05000000000007</v>
      </c>
      <c r="AA1323" s="129">
        <f t="shared" si="103"/>
        <v>1794.4499999999998</v>
      </c>
      <c r="AB1323" s="129">
        <f t="shared" si="104"/>
        <v>2563.5</v>
      </c>
      <c r="AC1323" s="134"/>
      <c r="AD1323" s="134"/>
      <c r="AE1323" s="134"/>
      <c r="AF1323" s="134"/>
      <c r="AG1323" s="134"/>
      <c r="AH1323" s="134"/>
      <c r="AI1323" s="134"/>
      <c r="AJ1323" s="134"/>
      <c r="AK1323" s="134"/>
      <c r="AL1323" s="134"/>
      <c r="AM1323" s="134"/>
      <c r="AN1323" s="134"/>
      <c r="AO1323" s="134"/>
      <c r="AP1323" s="134"/>
      <c r="AQ1323" s="134"/>
      <c r="AR1323" s="134"/>
      <c r="AS1323" s="134"/>
      <c r="AT1323" s="134"/>
      <c r="AU1323" s="134"/>
      <c r="AV1323" s="134"/>
      <c r="AW1323" s="134"/>
      <c r="AX1323" s="134"/>
      <c r="AY1323" s="134"/>
      <c r="AZ1323" s="134"/>
      <c r="BA1323" s="134"/>
      <c r="BB1323" s="134"/>
      <c r="BC1323" s="134"/>
      <c r="BD1323" s="134"/>
      <c r="BE1323" s="134"/>
      <c r="BF1323" s="134"/>
      <c r="BG1323" s="134"/>
      <c r="BH1323" s="134"/>
      <c r="BI1323" s="134"/>
      <c r="BJ1323" s="134"/>
    </row>
    <row r="1324" spans="1:62" ht="15.75" thickBot="1" x14ac:dyDescent="0.3">
      <c r="A1324" s="141" t="s">
        <v>943</v>
      </c>
      <c r="B1324" s="4" t="s">
        <v>1153</v>
      </c>
      <c r="C1324" s="4" t="s">
        <v>1154</v>
      </c>
      <c r="D1324" s="4" t="s">
        <v>944</v>
      </c>
      <c r="E1324" s="4" t="s">
        <v>945</v>
      </c>
      <c r="F1324" s="4" t="s">
        <v>162</v>
      </c>
      <c r="G1324" s="4" t="s">
        <v>163</v>
      </c>
      <c r="H1324" s="4" t="s">
        <v>440</v>
      </c>
      <c r="I1324" s="7"/>
      <c r="J1324" s="8">
        <v>60.12</v>
      </c>
      <c r="K1324" s="8">
        <v>43.04</v>
      </c>
      <c r="L1324" s="7"/>
      <c r="M1324" s="7"/>
      <c r="N1324" s="8">
        <v>5</v>
      </c>
      <c r="O1324" s="7"/>
      <c r="P1324" s="7"/>
      <c r="Q1324" s="7"/>
      <c r="R1324" s="7"/>
      <c r="S1324" s="7"/>
      <c r="T1324" s="7"/>
      <c r="U1324" s="139">
        <f t="shared" si="100"/>
        <v>108.16</v>
      </c>
      <c r="W1324" s="127" t="str">
        <f t="shared" si="101"/>
        <v>530101505921</v>
      </c>
      <c r="X1324" s="132">
        <f>VLOOKUP(W1324,Factors!$F$4:$H$6200,3,FALSE)</f>
        <v>0.30000000000000004</v>
      </c>
      <c r="Y1324" s="127" t="str">
        <f>VLOOKUP(W1324,Factors!$F$4:$H$6200,2,FALSE)</f>
        <v>Regulatory</v>
      </c>
      <c r="Z1324" s="129">
        <f t="shared" si="102"/>
        <v>32.448</v>
      </c>
      <c r="AA1324" s="129">
        <f t="shared" si="103"/>
        <v>75.711999999999989</v>
      </c>
      <c r="AB1324" s="129">
        <f t="shared" si="104"/>
        <v>108.16</v>
      </c>
    </row>
    <row r="1325" spans="1:62" ht="15.75" thickBot="1" x14ac:dyDescent="0.3">
      <c r="A1325" s="141" t="s">
        <v>943</v>
      </c>
      <c r="B1325" s="4" t="s">
        <v>1153</v>
      </c>
      <c r="C1325" s="4" t="s">
        <v>1154</v>
      </c>
      <c r="D1325" s="4" t="s">
        <v>944</v>
      </c>
      <c r="E1325" s="4" t="s">
        <v>945</v>
      </c>
      <c r="F1325" s="4" t="s">
        <v>164</v>
      </c>
      <c r="G1325" s="4" t="s">
        <v>165</v>
      </c>
      <c r="H1325" s="4" t="s">
        <v>440</v>
      </c>
      <c r="I1325" s="10">
        <v>952.62</v>
      </c>
      <c r="J1325" s="10">
        <v>3624.89</v>
      </c>
      <c r="K1325" s="10">
        <v>947.27</v>
      </c>
      <c r="L1325" s="10">
        <v>1157.9000000000001</v>
      </c>
      <c r="M1325" s="10">
        <v>2830.88</v>
      </c>
      <c r="N1325" s="11"/>
      <c r="O1325" s="11"/>
      <c r="P1325" s="11"/>
      <c r="Q1325" s="11"/>
      <c r="R1325" s="11"/>
      <c r="S1325" s="11"/>
      <c r="T1325" s="11"/>
      <c r="U1325" s="139">
        <f t="shared" si="100"/>
        <v>9513.5600000000013</v>
      </c>
      <c r="W1325" s="127" t="str">
        <f t="shared" si="101"/>
        <v>530101505921</v>
      </c>
      <c r="X1325" s="132">
        <f>VLOOKUP(W1325,Factors!$F$4:$H$6200,3,FALSE)</f>
        <v>0.30000000000000004</v>
      </c>
      <c r="Y1325" s="127" t="str">
        <f>VLOOKUP(W1325,Factors!$F$4:$H$6200,2,FALSE)</f>
        <v>Regulatory</v>
      </c>
      <c r="Z1325" s="129">
        <f t="shared" si="102"/>
        <v>2854.0680000000007</v>
      </c>
      <c r="AA1325" s="129">
        <f t="shared" si="103"/>
        <v>6659.4920000000002</v>
      </c>
      <c r="AB1325" s="129">
        <f t="shared" si="104"/>
        <v>9513.5600000000013</v>
      </c>
    </row>
    <row r="1326" spans="1:62" ht="15.75" thickBot="1" x14ac:dyDescent="0.3">
      <c r="A1326" s="141" t="s">
        <v>943</v>
      </c>
      <c r="B1326" s="4" t="s">
        <v>1153</v>
      </c>
      <c r="C1326" s="4" t="s">
        <v>1154</v>
      </c>
      <c r="D1326" s="4" t="s">
        <v>944</v>
      </c>
      <c r="E1326" s="4" t="s">
        <v>945</v>
      </c>
      <c r="F1326" s="4" t="s">
        <v>86</v>
      </c>
      <c r="G1326" s="4" t="s">
        <v>87</v>
      </c>
      <c r="H1326" s="4" t="s">
        <v>440</v>
      </c>
      <c r="I1326" s="8">
        <v>370.81</v>
      </c>
      <c r="J1326" s="7"/>
      <c r="K1326" s="7"/>
      <c r="L1326" s="8">
        <v>440.57</v>
      </c>
      <c r="M1326" s="7"/>
      <c r="N1326" s="8">
        <v>4.5</v>
      </c>
      <c r="O1326" s="7"/>
      <c r="P1326" s="7"/>
      <c r="Q1326" s="7"/>
      <c r="R1326" s="7"/>
      <c r="S1326" s="7"/>
      <c r="T1326" s="7"/>
      <c r="U1326" s="139">
        <f t="shared" si="100"/>
        <v>815.88</v>
      </c>
      <c r="W1326" s="127" t="str">
        <f t="shared" si="101"/>
        <v>530101505921</v>
      </c>
      <c r="X1326" s="132">
        <f>VLOOKUP(W1326,Factors!$F$4:$H$6200,3,FALSE)</f>
        <v>0.30000000000000004</v>
      </c>
      <c r="Y1326" s="127" t="str">
        <f>VLOOKUP(W1326,Factors!$F$4:$H$6200,2,FALSE)</f>
        <v>Regulatory</v>
      </c>
      <c r="Z1326" s="129">
        <f t="shared" si="102"/>
        <v>244.76400000000004</v>
      </c>
      <c r="AA1326" s="129">
        <f t="shared" si="103"/>
        <v>571.11599999999999</v>
      </c>
      <c r="AB1326" s="129">
        <f t="shared" si="104"/>
        <v>815.88</v>
      </c>
    </row>
    <row r="1327" spans="1:62" ht="15.75" thickBot="1" x14ac:dyDescent="0.3">
      <c r="A1327" s="141" t="s">
        <v>943</v>
      </c>
      <c r="B1327" s="4" t="s">
        <v>1153</v>
      </c>
      <c r="C1327" s="4" t="s">
        <v>1154</v>
      </c>
      <c r="D1327" s="4" t="s">
        <v>944</v>
      </c>
      <c r="E1327" s="4" t="s">
        <v>945</v>
      </c>
      <c r="F1327" s="4" t="s">
        <v>166</v>
      </c>
      <c r="G1327" s="4" t="s">
        <v>167</v>
      </c>
      <c r="H1327" s="4" t="s">
        <v>440</v>
      </c>
      <c r="I1327" s="11"/>
      <c r="J1327" s="11"/>
      <c r="K1327" s="10">
        <v>523.79999999999995</v>
      </c>
      <c r="L1327" s="10">
        <v>425.94</v>
      </c>
      <c r="M1327" s="11"/>
      <c r="N1327" s="11"/>
      <c r="O1327" s="11"/>
      <c r="P1327" s="10">
        <v>72.22</v>
      </c>
      <c r="Q1327" s="11"/>
      <c r="R1327" s="11"/>
      <c r="S1327" s="11"/>
      <c r="T1327" s="11"/>
      <c r="U1327" s="139">
        <f t="shared" si="100"/>
        <v>1021.96</v>
      </c>
      <c r="W1327" s="127" t="str">
        <f t="shared" si="101"/>
        <v>530101505921</v>
      </c>
      <c r="X1327" s="132">
        <f>VLOOKUP(W1327,Factors!$F$4:$H$6200,3,FALSE)</f>
        <v>0.30000000000000004</v>
      </c>
      <c r="Y1327" s="127" t="str">
        <f>VLOOKUP(W1327,Factors!$F$4:$H$6200,2,FALSE)</f>
        <v>Regulatory</v>
      </c>
      <c r="Z1327" s="129">
        <f t="shared" si="102"/>
        <v>306.58800000000008</v>
      </c>
      <c r="AA1327" s="129">
        <f t="shared" si="103"/>
        <v>715.37199999999996</v>
      </c>
      <c r="AB1327" s="129">
        <f t="shared" si="104"/>
        <v>1021.96</v>
      </c>
    </row>
    <row r="1328" spans="1:62" ht="15.75" thickBot="1" x14ac:dyDescent="0.3">
      <c r="A1328" s="141" t="s">
        <v>943</v>
      </c>
      <c r="B1328" s="4" t="s">
        <v>1153</v>
      </c>
      <c r="C1328" s="4" t="s">
        <v>1154</v>
      </c>
      <c r="D1328" s="4" t="s">
        <v>944</v>
      </c>
      <c r="E1328" s="4" t="s">
        <v>945</v>
      </c>
      <c r="F1328" s="4" t="s">
        <v>192</v>
      </c>
      <c r="G1328" s="4" t="s">
        <v>193</v>
      </c>
      <c r="H1328" s="4" t="s">
        <v>440</v>
      </c>
      <c r="I1328" s="8">
        <v>-11433.42</v>
      </c>
      <c r="J1328" s="8">
        <v>-171.96</v>
      </c>
      <c r="K1328" s="7"/>
      <c r="L1328" s="7"/>
      <c r="M1328" s="8">
        <v>-1590.72</v>
      </c>
      <c r="N1328" s="8">
        <v>-1131.83</v>
      </c>
      <c r="O1328" s="8">
        <v>-333.12</v>
      </c>
      <c r="P1328" s="7"/>
      <c r="Q1328" s="7"/>
      <c r="R1328" s="8">
        <v>-1998.72</v>
      </c>
      <c r="S1328" s="8">
        <v>-1508.69</v>
      </c>
      <c r="T1328" s="8">
        <v>-692.79</v>
      </c>
      <c r="U1328" s="139">
        <f t="shared" si="100"/>
        <v>-18861.25</v>
      </c>
      <c r="W1328" s="127" t="str">
        <f t="shared" si="101"/>
        <v>530101505921</v>
      </c>
      <c r="X1328" s="132">
        <f>VLOOKUP(W1328,Factors!$F$4:$H$6200,3,FALSE)</f>
        <v>0.30000000000000004</v>
      </c>
      <c r="Y1328" s="127" t="str">
        <f>VLOOKUP(W1328,Factors!$F$4:$H$6200,2,FALSE)</f>
        <v>Regulatory</v>
      </c>
      <c r="Z1328" s="129">
        <f t="shared" si="102"/>
        <v>-5658.3750000000009</v>
      </c>
      <c r="AA1328" s="129">
        <f t="shared" si="103"/>
        <v>-13202.875</v>
      </c>
      <c r="AB1328" s="129">
        <f t="shared" si="104"/>
        <v>-18861.25</v>
      </c>
    </row>
    <row r="1329" spans="1:28" ht="15.75" thickBot="1" x14ac:dyDescent="0.3">
      <c r="A1329" s="141" t="s">
        <v>943</v>
      </c>
      <c r="B1329" s="4" t="s">
        <v>1158</v>
      </c>
      <c r="C1329" s="4" t="s">
        <v>1159</v>
      </c>
      <c r="D1329" s="4" t="s">
        <v>944</v>
      </c>
      <c r="E1329" s="4" t="s">
        <v>945</v>
      </c>
      <c r="F1329" s="4" t="s">
        <v>110</v>
      </c>
      <c r="G1329" s="4" t="s">
        <v>111</v>
      </c>
      <c r="H1329" s="4" t="s">
        <v>440</v>
      </c>
      <c r="I1329" s="8">
        <v>10467.120000000001</v>
      </c>
      <c r="J1329" s="8">
        <v>9650.7900000000009</v>
      </c>
      <c r="K1329" s="8">
        <v>27618.3</v>
      </c>
      <c r="L1329" s="8">
        <v>5734.12</v>
      </c>
      <c r="M1329" s="8">
        <v>5734.12</v>
      </c>
      <c r="N1329" s="8">
        <v>4834.3</v>
      </c>
      <c r="O1329" s="8">
        <v>4834.3</v>
      </c>
      <c r="P1329" s="8">
        <v>4834.3</v>
      </c>
      <c r="Q1329" s="8">
        <v>4834.3</v>
      </c>
      <c r="R1329" s="8">
        <v>3862.08</v>
      </c>
      <c r="S1329" s="8">
        <v>4395.76</v>
      </c>
      <c r="T1329" s="8">
        <v>3862.08</v>
      </c>
      <c r="U1329" s="139">
        <f t="shared" si="100"/>
        <v>90661.570000000022</v>
      </c>
      <c r="W1329" s="127" t="str">
        <f t="shared" si="101"/>
        <v>540101505921</v>
      </c>
      <c r="X1329" s="132">
        <f>VLOOKUP(W1329,Factors!$F$4:$H$6200,3,FALSE)</f>
        <v>0.10960000000000003</v>
      </c>
      <c r="Y1329" s="127" t="str">
        <f>VLOOKUP(W1329,Factors!$F$4:$H$6200,2,FALSE)</f>
        <v>3-factor</v>
      </c>
      <c r="Z1329" s="129">
        <f t="shared" si="102"/>
        <v>9936.508072000006</v>
      </c>
      <c r="AA1329" s="129">
        <f t="shared" si="103"/>
        <v>80725.06192800001</v>
      </c>
      <c r="AB1329" s="129">
        <f t="shared" si="104"/>
        <v>90661.570000000022</v>
      </c>
    </row>
    <row r="1330" spans="1:28" ht="15.75" thickBot="1" x14ac:dyDescent="0.3">
      <c r="A1330" s="141" t="s">
        <v>943</v>
      </c>
      <c r="B1330" s="4" t="s">
        <v>1158</v>
      </c>
      <c r="C1330" s="4" t="s">
        <v>1159</v>
      </c>
      <c r="D1330" s="4" t="s">
        <v>944</v>
      </c>
      <c r="E1330" s="4" t="s">
        <v>945</v>
      </c>
      <c r="F1330" s="4" t="s">
        <v>112</v>
      </c>
      <c r="G1330" s="4" t="s">
        <v>113</v>
      </c>
      <c r="H1330" s="4" t="s">
        <v>440</v>
      </c>
      <c r="I1330" s="10">
        <v>13052.58</v>
      </c>
      <c r="J1330" s="10">
        <v>13052.57</v>
      </c>
      <c r="K1330" s="10">
        <v>13052.61</v>
      </c>
      <c r="L1330" s="10">
        <v>13070.41</v>
      </c>
      <c r="M1330" s="10">
        <v>13070.41</v>
      </c>
      <c r="N1330" s="10">
        <v>13517.23</v>
      </c>
      <c r="O1330" s="10">
        <v>13517.22</v>
      </c>
      <c r="P1330" s="10">
        <v>13517.22</v>
      </c>
      <c r="Q1330" s="10">
        <v>13517.22</v>
      </c>
      <c r="R1330" s="10">
        <v>13517.23</v>
      </c>
      <c r="S1330" s="10">
        <v>13517.25</v>
      </c>
      <c r="T1330" s="10">
        <v>13517.24</v>
      </c>
      <c r="U1330" s="139">
        <f t="shared" si="100"/>
        <v>159919.19</v>
      </c>
      <c r="W1330" s="127" t="str">
        <f t="shared" si="101"/>
        <v>540101505921</v>
      </c>
      <c r="X1330" s="132">
        <f>VLOOKUP(W1330,Factors!$F$4:$H$6200,3,FALSE)</f>
        <v>0.10960000000000003</v>
      </c>
      <c r="Y1330" s="127" t="str">
        <f>VLOOKUP(W1330,Factors!$F$4:$H$6200,2,FALSE)</f>
        <v>3-factor</v>
      </c>
      <c r="Z1330" s="129">
        <f t="shared" si="102"/>
        <v>17527.143224000007</v>
      </c>
      <c r="AA1330" s="129">
        <f t="shared" si="103"/>
        <v>142392.046776</v>
      </c>
      <c r="AB1330" s="129">
        <f t="shared" si="104"/>
        <v>159919.19</v>
      </c>
    </row>
    <row r="1331" spans="1:28" ht="15.75" thickBot="1" x14ac:dyDescent="0.3">
      <c r="A1331" s="141" t="s">
        <v>943</v>
      </c>
      <c r="B1331" s="4" t="s">
        <v>1158</v>
      </c>
      <c r="C1331" s="4" t="s">
        <v>1159</v>
      </c>
      <c r="D1331" s="4" t="s">
        <v>944</v>
      </c>
      <c r="E1331" s="4" t="s">
        <v>945</v>
      </c>
      <c r="F1331" s="4" t="s">
        <v>128</v>
      </c>
      <c r="G1331" s="4" t="s">
        <v>129</v>
      </c>
      <c r="H1331" s="4" t="s">
        <v>440</v>
      </c>
      <c r="I1331" s="10">
        <v>965.37</v>
      </c>
      <c r="J1331" s="10">
        <v>830</v>
      </c>
      <c r="K1331" s="11"/>
      <c r="L1331" s="11"/>
      <c r="M1331" s="11"/>
      <c r="N1331" s="11"/>
      <c r="O1331" s="10">
        <v>299</v>
      </c>
      <c r="P1331" s="11"/>
      <c r="Q1331" s="11"/>
      <c r="R1331" s="11"/>
      <c r="S1331" s="11"/>
      <c r="T1331" s="10">
        <v>50</v>
      </c>
      <c r="U1331" s="139">
        <f t="shared" si="100"/>
        <v>2144.37</v>
      </c>
      <c r="W1331" s="127" t="str">
        <f t="shared" si="101"/>
        <v>540101505921</v>
      </c>
      <c r="X1331" s="132">
        <f>VLOOKUP(W1331,Factors!$F$4:$H$6200,3,FALSE)</f>
        <v>0.10960000000000003</v>
      </c>
      <c r="Y1331" s="127" t="str">
        <f>VLOOKUP(W1331,Factors!$F$4:$H$6200,2,FALSE)</f>
        <v>3-factor</v>
      </c>
      <c r="Z1331" s="129">
        <f t="shared" si="102"/>
        <v>235.02295200000006</v>
      </c>
      <c r="AA1331" s="129">
        <f t="shared" si="103"/>
        <v>1909.3470479999999</v>
      </c>
      <c r="AB1331" s="129">
        <f t="shared" si="104"/>
        <v>2144.37</v>
      </c>
    </row>
    <row r="1332" spans="1:28" ht="15.75" thickBot="1" x14ac:dyDescent="0.3">
      <c r="A1332" s="141" t="s">
        <v>943</v>
      </c>
      <c r="B1332" s="4" t="s">
        <v>1158</v>
      </c>
      <c r="C1332" s="4" t="s">
        <v>1159</v>
      </c>
      <c r="D1332" s="4" t="s">
        <v>944</v>
      </c>
      <c r="E1332" s="4" t="s">
        <v>945</v>
      </c>
      <c r="F1332" s="4" t="s">
        <v>306</v>
      </c>
      <c r="G1332" s="4" t="s">
        <v>307</v>
      </c>
      <c r="H1332" s="4" t="s">
        <v>440</v>
      </c>
      <c r="I1332" s="8">
        <v>1050</v>
      </c>
      <c r="J1332" s="8">
        <v>1050</v>
      </c>
      <c r="K1332" s="8">
        <v>1050</v>
      </c>
      <c r="L1332" s="8">
        <v>1050</v>
      </c>
      <c r="M1332" s="8">
        <v>1050</v>
      </c>
      <c r="N1332" s="8">
        <v>1050</v>
      </c>
      <c r="O1332" s="8">
        <v>1050</v>
      </c>
      <c r="P1332" s="8">
        <v>1050</v>
      </c>
      <c r="Q1332" s="8">
        <v>1050</v>
      </c>
      <c r="R1332" s="8">
        <v>1050</v>
      </c>
      <c r="S1332" s="8">
        <v>1050</v>
      </c>
      <c r="T1332" s="8">
        <v>1050</v>
      </c>
      <c r="U1332" s="139">
        <f t="shared" si="100"/>
        <v>12600</v>
      </c>
      <c r="W1332" s="127" t="str">
        <f t="shared" si="101"/>
        <v>540101505921</v>
      </c>
      <c r="X1332" s="132">
        <f>VLOOKUP(W1332,Factors!$F$4:$H$6200,3,FALSE)</f>
        <v>0.10960000000000003</v>
      </c>
      <c r="Y1332" s="127" t="str">
        <f>VLOOKUP(W1332,Factors!$F$4:$H$6200,2,FALSE)</f>
        <v>3-factor</v>
      </c>
      <c r="Z1332" s="129">
        <f t="shared" si="102"/>
        <v>1380.9600000000005</v>
      </c>
      <c r="AA1332" s="129">
        <f t="shared" si="103"/>
        <v>11219.039999999999</v>
      </c>
      <c r="AB1332" s="129">
        <f t="shared" si="104"/>
        <v>12600</v>
      </c>
    </row>
    <row r="1333" spans="1:28" ht="15.75" thickBot="1" x14ac:dyDescent="0.3">
      <c r="A1333" s="141" t="s">
        <v>943</v>
      </c>
      <c r="B1333" s="4" t="s">
        <v>1158</v>
      </c>
      <c r="C1333" s="4" t="s">
        <v>1159</v>
      </c>
      <c r="D1333" s="4" t="s">
        <v>944</v>
      </c>
      <c r="E1333" s="4" t="s">
        <v>945</v>
      </c>
      <c r="F1333" s="4" t="s">
        <v>132</v>
      </c>
      <c r="G1333" s="4" t="s">
        <v>133</v>
      </c>
      <c r="H1333" s="4" t="s">
        <v>440</v>
      </c>
      <c r="I1333" s="10">
        <v>220.4</v>
      </c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39">
        <f t="shared" si="100"/>
        <v>220.4</v>
      </c>
      <c r="W1333" s="127" t="str">
        <f t="shared" si="101"/>
        <v>540101505921</v>
      </c>
      <c r="X1333" s="132">
        <f>VLOOKUP(W1333,Factors!$F$4:$H$6200,3,FALSE)</f>
        <v>0.10960000000000003</v>
      </c>
      <c r="Y1333" s="127" t="str">
        <f>VLOOKUP(W1333,Factors!$F$4:$H$6200,2,FALSE)</f>
        <v>3-factor</v>
      </c>
      <c r="Z1333" s="129">
        <f t="shared" si="102"/>
        <v>24.155840000000008</v>
      </c>
      <c r="AA1333" s="129">
        <f t="shared" si="103"/>
        <v>196.24415999999999</v>
      </c>
      <c r="AB1333" s="129">
        <f t="shared" si="104"/>
        <v>220.4</v>
      </c>
    </row>
    <row r="1334" spans="1:28" ht="15.75" thickBot="1" x14ac:dyDescent="0.3">
      <c r="A1334" s="141" t="s">
        <v>943</v>
      </c>
      <c r="B1334" s="4" t="s">
        <v>1158</v>
      </c>
      <c r="C1334" s="4" t="s">
        <v>1159</v>
      </c>
      <c r="D1334" s="4" t="s">
        <v>944</v>
      </c>
      <c r="E1334" s="4" t="s">
        <v>945</v>
      </c>
      <c r="F1334" s="4" t="s">
        <v>80</v>
      </c>
      <c r="G1334" s="4" t="s">
        <v>81</v>
      </c>
      <c r="H1334" s="4" t="s">
        <v>440</v>
      </c>
      <c r="I1334" s="7"/>
      <c r="J1334" s="7"/>
      <c r="K1334" s="7"/>
      <c r="L1334" s="7"/>
      <c r="M1334" s="7"/>
      <c r="N1334" s="8">
        <v>12</v>
      </c>
      <c r="O1334" s="7"/>
      <c r="P1334" s="7"/>
      <c r="Q1334" s="7"/>
      <c r="R1334" s="7"/>
      <c r="S1334" s="7"/>
      <c r="T1334" s="7"/>
      <c r="U1334" s="139">
        <f t="shared" si="100"/>
        <v>12</v>
      </c>
      <c r="W1334" s="127" t="str">
        <f t="shared" si="101"/>
        <v>540101505921</v>
      </c>
      <c r="X1334" s="132">
        <f>VLOOKUP(W1334,Factors!$F$4:$H$6200,3,FALSE)</f>
        <v>0.10960000000000003</v>
      </c>
      <c r="Y1334" s="127" t="str">
        <f>VLOOKUP(W1334,Factors!$F$4:$H$6200,2,FALSE)</f>
        <v>3-factor</v>
      </c>
      <c r="Z1334" s="129">
        <f t="shared" si="102"/>
        <v>1.3152000000000004</v>
      </c>
      <c r="AA1334" s="129">
        <f t="shared" si="103"/>
        <v>10.684799999999999</v>
      </c>
      <c r="AB1334" s="129">
        <f t="shared" si="104"/>
        <v>12</v>
      </c>
    </row>
    <row r="1335" spans="1:28" ht="15.75" thickBot="1" x14ac:dyDescent="0.3">
      <c r="A1335" s="141" t="s">
        <v>943</v>
      </c>
      <c r="B1335" s="4" t="s">
        <v>1158</v>
      </c>
      <c r="C1335" s="4" t="s">
        <v>1159</v>
      </c>
      <c r="D1335" s="4" t="s">
        <v>944</v>
      </c>
      <c r="E1335" s="4" t="s">
        <v>945</v>
      </c>
      <c r="F1335" s="4" t="s">
        <v>134</v>
      </c>
      <c r="G1335" s="4" t="s">
        <v>135</v>
      </c>
      <c r="H1335" s="4" t="s">
        <v>440</v>
      </c>
      <c r="I1335" s="10">
        <v>1470.01</v>
      </c>
      <c r="J1335" s="10">
        <v>300</v>
      </c>
      <c r="K1335" s="10">
        <v>7221.01</v>
      </c>
      <c r="L1335" s="10">
        <v>3969.18</v>
      </c>
      <c r="M1335" s="10">
        <v>1718.76</v>
      </c>
      <c r="N1335" s="10">
        <v>3918.06</v>
      </c>
      <c r="O1335" s="10">
        <v>3243.77</v>
      </c>
      <c r="P1335" s="10">
        <v>93.1</v>
      </c>
      <c r="Q1335" s="10">
        <v>14324.52</v>
      </c>
      <c r="R1335" s="10">
        <v>1731.75</v>
      </c>
      <c r="S1335" s="10">
        <v>1860.15</v>
      </c>
      <c r="T1335" s="10">
        <v>327.99</v>
      </c>
      <c r="U1335" s="139">
        <f t="shared" si="100"/>
        <v>40178.300000000003</v>
      </c>
      <c r="W1335" s="127" t="str">
        <f t="shared" si="101"/>
        <v>540101505921</v>
      </c>
      <c r="X1335" s="132">
        <f>VLOOKUP(W1335,Factors!$F$4:$H$6200,3,FALSE)</f>
        <v>0.10960000000000003</v>
      </c>
      <c r="Y1335" s="127" t="str">
        <f>VLOOKUP(W1335,Factors!$F$4:$H$6200,2,FALSE)</f>
        <v>3-factor</v>
      </c>
      <c r="Z1335" s="129">
        <f t="shared" si="102"/>
        <v>4403.5416800000012</v>
      </c>
      <c r="AA1335" s="129">
        <f t="shared" si="103"/>
        <v>35774.758320000001</v>
      </c>
      <c r="AB1335" s="129">
        <f t="shared" si="104"/>
        <v>40178.300000000003</v>
      </c>
    </row>
    <row r="1336" spans="1:28" ht="15.75" thickBot="1" x14ac:dyDescent="0.3">
      <c r="A1336" s="141" t="s">
        <v>943</v>
      </c>
      <c r="B1336" s="4" t="s">
        <v>1158</v>
      </c>
      <c r="C1336" s="4" t="s">
        <v>1159</v>
      </c>
      <c r="D1336" s="4" t="s">
        <v>944</v>
      </c>
      <c r="E1336" s="4" t="s">
        <v>945</v>
      </c>
      <c r="F1336" s="4" t="s">
        <v>38</v>
      </c>
      <c r="G1336" s="4" t="s">
        <v>39</v>
      </c>
      <c r="H1336" s="4" t="s">
        <v>440</v>
      </c>
      <c r="I1336" s="8">
        <v>3881.14</v>
      </c>
      <c r="J1336" s="7"/>
      <c r="K1336" s="8">
        <v>7475.45</v>
      </c>
      <c r="L1336" s="7"/>
      <c r="M1336" s="8">
        <v>3883.19</v>
      </c>
      <c r="N1336" s="8">
        <v>172.13</v>
      </c>
      <c r="O1336" s="7"/>
      <c r="P1336" s="8">
        <v>8044.88</v>
      </c>
      <c r="Q1336" s="8">
        <v>5426.56</v>
      </c>
      <c r="R1336" s="7"/>
      <c r="S1336" s="7"/>
      <c r="T1336" s="8">
        <v>7008.23</v>
      </c>
      <c r="U1336" s="139">
        <f t="shared" si="100"/>
        <v>35891.58</v>
      </c>
      <c r="W1336" s="127" t="str">
        <f t="shared" si="101"/>
        <v>540101505921</v>
      </c>
      <c r="X1336" s="132">
        <f>VLOOKUP(W1336,Factors!$F$4:$H$6200,3,FALSE)</f>
        <v>0.10960000000000003</v>
      </c>
      <c r="Y1336" s="127" t="str">
        <f>VLOOKUP(W1336,Factors!$F$4:$H$6200,2,FALSE)</f>
        <v>3-factor</v>
      </c>
      <c r="Z1336" s="129">
        <f t="shared" si="102"/>
        <v>3933.7171680000015</v>
      </c>
      <c r="AA1336" s="129">
        <f t="shared" si="103"/>
        <v>31957.862831999999</v>
      </c>
      <c r="AB1336" s="129">
        <f t="shared" si="104"/>
        <v>35891.58</v>
      </c>
    </row>
    <row r="1337" spans="1:28" ht="15.75" thickBot="1" x14ac:dyDescent="0.3">
      <c r="A1337" s="141" t="s">
        <v>943</v>
      </c>
      <c r="B1337" s="4" t="s">
        <v>1158</v>
      </c>
      <c r="C1337" s="4" t="s">
        <v>1159</v>
      </c>
      <c r="D1337" s="4" t="s">
        <v>944</v>
      </c>
      <c r="E1337" s="4" t="s">
        <v>945</v>
      </c>
      <c r="F1337" s="4" t="s">
        <v>254</v>
      </c>
      <c r="G1337" s="4" t="s">
        <v>255</v>
      </c>
      <c r="H1337" s="4" t="s">
        <v>440</v>
      </c>
      <c r="I1337" s="11"/>
      <c r="J1337" s="11"/>
      <c r="K1337" s="10">
        <v>15</v>
      </c>
      <c r="L1337" s="11"/>
      <c r="M1337" s="11"/>
      <c r="N1337" s="11"/>
      <c r="O1337" s="11"/>
      <c r="P1337" s="11"/>
      <c r="Q1337" s="11"/>
      <c r="R1337" s="11"/>
      <c r="S1337" s="11"/>
      <c r="T1337" s="11"/>
      <c r="U1337" s="139">
        <f t="shared" si="100"/>
        <v>15</v>
      </c>
      <c r="W1337" s="127" t="str">
        <f t="shared" si="101"/>
        <v>540101505921</v>
      </c>
      <c r="X1337" s="132">
        <f>VLOOKUP(W1337,Factors!$F$4:$H$6200,3,FALSE)</f>
        <v>0.10960000000000003</v>
      </c>
      <c r="Y1337" s="127" t="str">
        <f>VLOOKUP(W1337,Factors!$F$4:$H$6200,2,FALSE)</f>
        <v>3-factor</v>
      </c>
      <c r="Z1337" s="129">
        <f t="shared" si="102"/>
        <v>1.6440000000000006</v>
      </c>
      <c r="AA1337" s="129">
        <f t="shared" si="103"/>
        <v>13.356</v>
      </c>
      <c r="AB1337" s="129">
        <f t="shared" si="104"/>
        <v>15</v>
      </c>
    </row>
    <row r="1338" spans="1:28" ht="15.75" thickBot="1" x14ac:dyDescent="0.3">
      <c r="A1338" s="141" t="s">
        <v>943</v>
      </c>
      <c r="B1338" s="4" t="s">
        <v>1158</v>
      </c>
      <c r="C1338" s="4" t="s">
        <v>1159</v>
      </c>
      <c r="D1338" s="4" t="s">
        <v>944</v>
      </c>
      <c r="E1338" s="4" t="s">
        <v>945</v>
      </c>
      <c r="F1338" s="4" t="s">
        <v>98</v>
      </c>
      <c r="G1338" s="4" t="s">
        <v>99</v>
      </c>
      <c r="H1338" s="4" t="s">
        <v>440</v>
      </c>
      <c r="I1338" s="7"/>
      <c r="J1338" s="8">
        <v>40.5</v>
      </c>
      <c r="K1338" s="8">
        <v>71.31</v>
      </c>
      <c r="L1338" s="8">
        <v>65.59</v>
      </c>
      <c r="M1338" s="7"/>
      <c r="N1338" s="8">
        <v>32.909999999999997</v>
      </c>
      <c r="O1338" s="8">
        <v>186.75</v>
      </c>
      <c r="P1338" s="7"/>
      <c r="Q1338" s="7"/>
      <c r="R1338" s="8">
        <v>300.69</v>
      </c>
      <c r="S1338" s="8">
        <v>-141.72</v>
      </c>
      <c r="T1338" s="8">
        <v>-53.99</v>
      </c>
      <c r="U1338" s="139">
        <f t="shared" si="100"/>
        <v>502.03999999999996</v>
      </c>
      <c r="W1338" s="127" t="str">
        <f t="shared" si="101"/>
        <v>540101505921</v>
      </c>
      <c r="X1338" s="132">
        <f>VLOOKUP(W1338,Factors!$F$4:$H$6200,3,FALSE)</f>
        <v>0.10960000000000003</v>
      </c>
      <c r="Y1338" s="127" t="str">
        <f>VLOOKUP(W1338,Factors!$F$4:$H$6200,2,FALSE)</f>
        <v>3-factor</v>
      </c>
      <c r="Z1338" s="129">
        <f t="shared" si="102"/>
        <v>55.023584000000014</v>
      </c>
      <c r="AA1338" s="129">
        <f t="shared" si="103"/>
        <v>447.01641599999994</v>
      </c>
      <c r="AB1338" s="129">
        <f t="shared" si="104"/>
        <v>502.03999999999996</v>
      </c>
    </row>
    <row r="1339" spans="1:28" ht="15.75" thickBot="1" x14ac:dyDescent="0.3">
      <c r="A1339" s="141" t="s">
        <v>943</v>
      </c>
      <c r="B1339" s="4" t="s">
        <v>1158</v>
      </c>
      <c r="C1339" s="4" t="s">
        <v>1159</v>
      </c>
      <c r="D1339" s="4" t="s">
        <v>944</v>
      </c>
      <c r="E1339" s="4" t="s">
        <v>945</v>
      </c>
      <c r="F1339" s="4" t="s">
        <v>146</v>
      </c>
      <c r="G1339" s="4" t="s">
        <v>147</v>
      </c>
      <c r="H1339" s="4" t="s">
        <v>440</v>
      </c>
      <c r="I1339" s="10">
        <v>59.8</v>
      </c>
      <c r="J1339" s="10">
        <v>24.74</v>
      </c>
      <c r="K1339" s="10">
        <v>43.33</v>
      </c>
      <c r="L1339" s="10">
        <v>63.1</v>
      </c>
      <c r="M1339" s="10">
        <v>31.82</v>
      </c>
      <c r="N1339" s="10">
        <v>717.05</v>
      </c>
      <c r="O1339" s="10">
        <v>127.17</v>
      </c>
      <c r="P1339" s="11"/>
      <c r="Q1339" s="11"/>
      <c r="R1339" s="11"/>
      <c r="S1339" s="10">
        <v>16.8</v>
      </c>
      <c r="T1339" s="11"/>
      <c r="U1339" s="139">
        <f t="shared" si="100"/>
        <v>1083.81</v>
      </c>
      <c r="W1339" s="127" t="str">
        <f t="shared" si="101"/>
        <v>540101505921</v>
      </c>
      <c r="X1339" s="132">
        <f>VLOOKUP(W1339,Factors!$F$4:$H$6200,3,FALSE)</f>
        <v>0.10960000000000003</v>
      </c>
      <c r="Y1339" s="127" t="str">
        <f>VLOOKUP(W1339,Factors!$F$4:$H$6200,2,FALSE)</f>
        <v>3-factor</v>
      </c>
      <c r="Z1339" s="129">
        <f t="shared" si="102"/>
        <v>118.78557600000002</v>
      </c>
      <c r="AA1339" s="129">
        <f t="shared" si="103"/>
        <v>965.02442399999995</v>
      </c>
      <c r="AB1339" s="129">
        <f t="shared" si="104"/>
        <v>1083.81</v>
      </c>
    </row>
    <row r="1340" spans="1:28" ht="15.75" thickBot="1" x14ac:dyDescent="0.3">
      <c r="A1340" s="141" t="s">
        <v>943</v>
      </c>
      <c r="B1340" s="4" t="s">
        <v>1158</v>
      </c>
      <c r="C1340" s="4" t="s">
        <v>1159</v>
      </c>
      <c r="D1340" s="4" t="s">
        <v>944</v>
      </c>
      <c r="E1340" s="4" t="s">
        <v>945</v>
      </c>
      <c r="F1340" s="4" t="s">
        <v>102</v>
      </c>
      <c r="G1340" s="4" t="s">
        <v>103</v>
      </c>
      <c r="H1340" s="4" t="s">
        <v>440</v>
      </c>
      <c r="I1340" s="8">
        <v>35.619999999999997</v>
      </c>
      <c r="J1340" s="8">
        <v>217.07</v>
      </c>
      <c r="K1340" s="8">
        <v>57.48</v>
      </c>
      <c r="L1340" s="8">
        <v>51.85</v>
      </c>
      <c r="M1340" s="8">
        <v>49.93</v>
      </c>
      <c r="N1340" s="8">
        <v>229.11</v>
      </c>
      <c r="O1340" s="8">
        <v>12.99</v>
      </c>
      <c r="P1340" s="8">
        <v>214.9</v>
      </c>
      <c r="Q1340" s="8">
        <v>12.99</v>
      </c>
      <c r="R1340" s="7"/>
      <c r="S1340" s="7"/>
      <c r="T1340" s="7"/>
      <c r="U1340" s="139">
        <f t="shared" si="100"/>
        <v>881.94</v>
      </c>
      <c r="W1340" s="127" t="str">
        <f t="shared" si="101"/>
        <v>540101505921</v>
      </c>
      <c r="X1340" s="132">
        <f>VLOOKUP(W1340,Factors!$F$4:$H$6200,3,FALSE)</f>
        <v>0.10960000000000003</v>
      </c>
      <c r="Y1340" s="127" t="str">
        <f>VLOOKUP(W1340,Factors!$F$4:$H$6200,2,FALSE)</f>
        <v>3-factor</v>
      </c>
      <c r="Z1340" s="129">
        <f t="shared" si="102"/>
        <v>96.660624000000027</v>
      </c>
      <c r="AA1340" s="129">
        <f t="shared" si="103"/>
        <v>785.27937600000007</v>
      </c>
      <c r="AB1340" s="129">
        <f t="shared" si="104"/>
        <v>881.94</v>
      </c>
    </row>
    <row r="1341" spans="1:28" ht="15.75" thickBot="1" x14ac:dyDescent="0.3">
      <c r="A1341" s="141" t="s">
        <v>943</v>
      </c>
      <c r="B1341" s="4" t="s">
        <v>1158</v>
      </c>
      <c r="C1341" s="4" t="s">
        <v>1159</v>
      </c>
      <c r="D1341" s="4" t="s">
        <v>944</v>
      </c>
      <c r="E1341" s="4" t="s">
        <v>945</v>
      </c>
      <c r="F1341" s="4" t="s">
        <v>445</v>
      </c>
      <c r="G1341" s="4" t="s">
        <v>446</v>
      </c>
      <c r="H1341" s="4" t="s">
        <v>440</v>
      </c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0">
        <v>153.55000000000001</v>
      </c>
      <c r="T1341" s="11"/>
      <c r="U1341" s="139">
        <f t="shared" si="100"/>
        <v>153.55000000000001</v>
      </c>
      <c r="W1341" s="127" t="str">
        <f t="shared" si="101"/>
        <v>540101505921</v>
      </c>
      <c r="X1341" s="132">
        <f>VLOOKUP(W1341,Factors!$F$4:$H$6200,3,FALSE)</f>
        <v>0.10960000000000003</v>
      </c>
      <c r="Y1341" s="127" t="str">
        <f>VLOOKUP(W1341,Factors!$F$4:$H$6200,2,FALSE)</f>
        <v>3-factor</v>
      </c>
      <c r="Z1341" s="129">
        <f t="shared" si="102"/>
        <v>16.829080000000005</v>
      </c>
      <c r="AA1341" s="129">
        <f t="shared" si="103"/>
        <v>136.72092000000001</v>
      </c>
      <c r="AB1341" s="129">
        <f t="shared" si="104"/>
        <v>153.55000000000001</v>
      </c>
    </row>
    <row r="1342" spans="1:28" ht="15.75" thickBot="1" x14ac:dyDescent="0.3">
      <c r="A1342" s="141" t="s">
        <v>943</v>
      </c>
      <c r="B1342" s="4" t="s">
        <v>1158</v>
      </c>
      <c r="C1342" s="4" t="s">
        <v>1159</v>
      </c>
      <c r="D1342" s="4" t="s">
        <v>944</v>
      </c>
      <c r="E1342" s="4" t="s">
        <v>945</v>
      </c>
      <c r="F1342" s="4" t="s">
        <v>235</v>
      </c>
      <c r="G1342" s="4" t="s">
        <v>236</v>
      </c>
      <c r="H1342" s="4" t="s">
        <v>440</v>
      </c>
      <c r="I1342" s="8">
        <v>116.97</v>
      </c>
      <c r="J1342" s="7"/>
      <c r="K1342" s="7"/>
      <c r="L1342" s="7"/>
      <c r="M1342" s="7"/>
      <c r="N1342" s="7"/>
      <c r="O1342" s="7"/>
      <c r="P1342" s="7"/>
      <c r="Q1342" s="7"/>
      <c r="R1342" s="7"/>
      <c r="S1342" s="8">
        <v>61.99</v>
      </c>
      <c r="T1342" s="7"/>
      <c r="U1342" s="139">
        <f t="shared" si="100"/>
        <v>178.96</v>
      </c>
      <c r="W1342" s="127" t="str">
        <f t="shared" si="101"/>
        <v>540101505921</v>
      </c>
      <c r="X1342" s="132">
        <f>VLOOKUP(W1342,Factors!$F$4:$H$6200,3,FALSE)</f>
        <v>0.10960000000000003</v>
      </c>
      <c r="Y1342" s="127" t="str">
        <f>VLOOKUP(W1342,Factors!$F$4:$H$6200,2,FALSE)</f>
        <v>3-factor</v>
      </c>
      <c r="Z1342" s="129">
        <f t="shared" si="102"/>
        <v>19.614016000000007</v>
      </c>
      <c r="AA1342" s="129">
        <f t="shared" si="103"/>
        <v>159.34598399999999</v>
      </c>
      <c r="AB1342" s="129">
        <f t="shared" si="104"/>
        <v>178.95999999999998</v>
      </c>
    </row>
    <row r="1343" spans="1:28" ht="15.75" thickBot="1" x14ac:dyDescent="0.3">
      <c r="A1343" s="141" t="s">
        <v>943</v>
      </c>
      <c r="B1343" s="4" t="s">
        <v>1158</v>
      </c>
      <c r="C1343" s="4" t="s">
        <v>1159</v>
      </c>
      <c r="D1343" s="4" t="s">
        <v>944</v>
      </c>
      <c r="E1343" s="4" t="s">
        <v>945</v>
      </c>
      <c r="F1343" s="4" t="s">
        <v>116</v>
      </c>
      <c r="G1343" s="4" t="s">
        <v>117</v>
      </c>
      <c r="H1343" s="4" t="s">
        <v>440</v>
      </c>
      <c r="I1343" s="10">
        <v>45.03</v>
      </c>
      <c r="J1343" s="11"/>
      <c r="K1343" s="11"/>
      <c r="L1343" s="11"/>
      <c r="M1343" s="11"/>
      <c r="N1343" s="10">
        <v>51.46</v>
      </c>
      <c r="O1343" s="11"/>
      <c r="P1343" s="11"/>
      <c r="Q1343" s="11"/>
      <c r="R1343" s="11"/>
      <c r="S1343" s="10">
        <v>70</v>
      </c>
      <c r="T1343" s="11"/>
      <c r="U1343" s="139">
        <f t="shared" si="100"/>
        <v>166.49</v>
      </c>
      <c r="W1343" s="127" t="str">
        <f t="shared" si="101"/>
        <v>540101505921</v>
      </c>
      <c r="X1343" s="132">
        <f>VLOOKUP(W1343,Factors!$F$4:$H$6200,3,FALSE)</f>
        <v>0.10960000000000003</v>
      </c>
      <c r="Y1343" s="127" t="str">
        <f>VLOOKUP(W1343,Factors!$F$4:$H$6200,2,FALSE)</f>
        <v>3-factor</v>
      </c>
      <c r="Z1343" s="129">
        <f t="shared" si="102"/>
        <v>18.247304000000007</v>
      </c>
      <c r="AA1343" s="129">
        <f t="shared" si="103"/>
        <v>148.242696</v>
      </c>
      <c r="AB1343" s="129">
        <f t="shared" si="104"/>
        <v>166.49</v>
      </c>
    </row>
    <row r="1344" spans="1:28" ht="15.75" thickBot="1" x14ac:dyDescent="0.3">
      <c r="A1344" s="141" t="s">
        <v>943</v>
      </c>
      <c r="B1344" s="4" t="s">
        <v>1158</v>
      </c>
      <c r="C1344" s="4" t="s">
        <v>1159</v>
      </c>
      <c r="D1344" s="4" t="s">
        <v>944</v>
      </c>
      <c r="E1344" s="4" t="s">
        <v>945</v>
      </c>
      <c r="F1344" s="4" t="s">
        <v>82</v>
      </c>
      <c r="G1344" s="4" t="s">
        <v>83</v>
      </c>
      <c r="H1344" s="4" t="s">
        <v>440</v>
      </c>
      <c r="I1344" s="8">
        <v>6.6</v>
      </c>
      <c r="J1344" s="7"/>
      <c r="K1344" s="7"/>
      <c r="L1344" s="8">
        <v>169</v>
      </c>
      <c r="M1344" s="8">
        <v>-84.5</v>
      </c>
      <c r="N1344" s="8">
        <v>5.8</v>
      </c>
      <c r="O1344" s="8">
        <v>11.3</v>
      </c>
      <c r="P1344" s="8">
        <v>9.6</v>
      </c>
      <c r="Q1344" s="7"/>
      <c r="R1344" s="7"/>
      <c r="S1344" s="7"/>
      <c r="T1344" s="7"/>
      <c r="U1344" s="139">
        <f t="shared" si="100"/>
        <v>117.79999999999998</v>
      </c>
      <c r="W1344" s="127" t="str">
        <f t="shared" si="101"/>
        <v>540101505921</v>
      </c>
      <c r="X1344" s="132">
        <f>VLOOKUP(W1344,Factors!$F$4:$H$6200,3,FALSE)</f>
        <v>0.10960000000000003</v>
      </c>
      <c r="Y1344" s="127" t="str">
        <f>VLOOKUP(W1344,Factors!$F$4:$H$6200,2,FALSE)</f>
        <v>3-factor</v>
      </c>
      <c r="Z1344" s="129">
        <f t="shared" si="102"/>
        <v>12.910880000000002</v>
      </c>
      <c r="AA1344" s="129">
        <f t="shared" si="103"/>
        <v>104.88911999999998</v>
      </c>
      <c r="AB1344" s="129">
        <f t="shared" si="104"/>
        <v>117.79999999999998</v>
      </c>
    </row>
    <row r="1345" spans="1:28" ht="15.75" thickBot="1" x14ac:dyDescent="0.3">
      <c r="A1345" s="141" t="s">
        <v>943</v>
      </c>
      <c r="B1345" s="4" t="s">
        <v>1158</v>
      </c>
      <c r="C1345" s="4" t="s">
        <v>1159</v>
      </c>
      <c r="D1345" s="4" t="s">
        <v>944</v>
      </c>
      <c r="E1345" s="4" t="s">
        <v>945</v>
      </c>
      <c r="F1345" s="4" t="s">
        <v>239</v>
      </c>
      <c r="G1345" s="4" t="s">
        <v>240</v>
      </c>
      <c r="H1345" s="4" t="s">
        <v>440</v>
      </c>
      <c r="I1345" s="10">
        <v>9</v>
      </c>
      <c r="J1345" s="11"/>
      <c r="K1345" s="11"/>
      <c r="L1345" s="11"/>
      <c r="M1345" s="10">
        <v>9</v>
      </c>
      <c r="N1345" s="11"/>
      <c r="O1345" s="11"/>
      <c r="P1345" s="11"/>
      <c r="Q1345" s="11"/>
      <c r="R1345" s="11"/>
      <c r="S1345" s="11"/>
      <c r="T1345" s="11"/>
      <c r="U1345" s="139">
        <f t="shared" si="100"/>
        <v>18</v>
      </c>
      <c r="W1345" s="127" t="str">
        <f t="shared" si="101"/>
        <v>540101505921</v>
      </c>
      <c r="X1345" s="132">
        <f>VLOOKUP(W1345,Factors!$F$4:$H$6200,3,FALSE)</f>
        <v>0.10960000000000003</v>
      </c>
      <c r="Y1345" s="127" t="str">
        <f>VLOOKUP(W1345,Factors!$F$4:$H$6200,2,FALSE)</f>
        <v>3-factor</v>
      </c>
      <c r="Z1345" s="129">
        <f t="shared" si="102"/>
        <v>1.9728000000000006</v>
      </c>
      <c r="AA1345" s="129">
        <f t="shared" si="103"/>
        <v>16.027200000000001</v>
      </c>
      <c r="AB1345" s="129">
        <f t="shared" si="104"/>
        <v>18</v>
      </c>
    </row>
    <row r="1346" spans="1:28" ht="15.75" thickBot="1" x14ac:dyDescent="0.3">
      <c r="A1346" s="141" t="s">
        <v>943</v>
      </c>
      <c r="B1346" s="4" t="s">
        <v>1158</v>
      </c>
      <c r="C1346" s="4" t="s">
        <v>1159</v>
      </c>
      <c r="D1346" s="4" t="s">
        <v>944</v>
      </c>
      <c r="E1346" s="4" t="s">
        <v>945</v>
      </c>
      <c r="F1346" s="4" t="s">
        <v>1121</v>
      </c>
      <c r="G1346" s="4" t="s">
        <v>1122</v>
      </c>
      <c r="H1346" s="4" t="s">
        <v>440</v>
      </c>
      <c r="I1346" s="8">
        <v>30124.5</v>
      </c>
      <c r="J1346" s="8">
        <v>9876.5</v>
      </c>
      <c r="K1346" s="8">
        <v>21538</v>
      </c>
      <c r="L1346" s="8">
        <v>12228.34</v>
      </c>
      <c r="M1346" s="8">
        <v>7844.8</v>
      </c>
      <c r="N1346" s="8">
        <v>8063.3</v>
      </c>
      <c r="O1346" s="8">
        <v>8971.5</v>
      </c>
      <c r="P1346" s="8">
        <v>53001.15</v>
      </c>
      <c r="Q1346" s="8">
        <v>-3364.5</v>
      </c>
      <c r="R1346" s="8">
        <v>17194.05</v>
      </c>
      <c r="S1346" s="8">
        <v>15230.39</v>
      </c>
      <c r="T1346" s="8">
        <v>37665.65</v>
      </c>
      <c r="U1346" s="139">
        <f t="shared" si="100"/>
        <v>218373.67999999996</v>
      </c>
      <c r="W1346" s="127" t="str">
        <f t="shared" si="101"/>
        <v>540101505921</v>
      </c>
      <c r="X1346" s="132">
        <f>VLOOKUP(W1346,Factors!$F$4:$H$6200,3,FALSE)</f>
        <v>0.10960000000000003</v>
      </c>
      <c r="Y1346" s="127" t="str">
        <f>VLOOKUP(W1346,Factors!$F$4:$H$6200,2,FALSE)</f>
        <v>3-factor</v>
      </c>
      <c r="Z1346" s="129">
        <f t="shared" si="102"/>
        <v>23933.755328000003</v>
      </c>
      <c r="AA1346" s="129">
        <f t="shared" si="103"/>
        <v>194439.92467199996</v>
      </c>
      <c r="AB1346" s="129">
        <f t="shared" si="104"/>
        <v>218373.67999999996</v>
      </c>
    </row>
    <row r="1347" spans="1:28" ht="15.75" thickBot="1" x14ac:dyDescent="0.3">
      <c r="A1347" s="141" t="s">
        <v>943</v>
      </c>
      <c r="B1347" s="4" t="s">
        <v>1158</v>
      </c>
      <c r="C1347" s="4" t="s">
        <v>1159</v>
      </c>
      <c r="D1347" s="4" t="s">
        <v>944</v>
      </c>
      <c r="E1347" s="4" t="s">
        <v>945</v>
      </c>
      <c r="F1347" s="4" t="s">
        <v>152</v>
      </c>
      <c r="G1347" s="4" t="s">
        <v>153</v>
      </c>
      <c r="H1347" s="4" t="s">
        <v>440</v>
      </c>
      <c r="I1347" s="11"/>
      <c r="J1347" s="11"/>
      <c r="K1347" s="10">
        <v>25889.9</v>
      </c>
      <c r="L1347" s="10">
        <v>-25864.9</v>
      </c>
      <c r="M1347" s="11"/>
      <c r="N1347" s="11"/>
      <c r="O1347" s="11"/>
      <c r="P1347" s="11"/>
      <c r="Q1347" s="11"/>
      <c r="R1347" s="11"/>
      <c r="S1347" s="11"/>
      <c r="T1347" s="11"/>
      <c r="U1347" s="139">
        <f t="shared" si="100"/>
        <v>25</v>
      </c>
      <c r="W1347" s="127" t="str">
        <f t="shared" si="101"/>
        <v>540101505921</v>
      </c>
      <c r="X1347" s="132">
        <f>VLOOKUP(W1347,Factors!$F$4:$H$6200,3,FALSE)</f>
        <v>0.10960000000000003</v>
      </c>
      <c r="Y1347" s="127" t="str">
        <f>VLOOKUP(W1347,Factors!$F$4:$H$6200,2,FALSE)</f>
        <v>3-factor</v>
      </c>
      <c r="Z1347" s="129">
        <f t="shared" si="102"/>
        <v>2.7400000000000007</v>
      </c>
      <c r="AA1347" s="129">
        <f t="shared" si="103"/>
        <v>22.259999999999998</v>
      </c>
      <c r="AB1347" s="129">
        <f t="shared" si="104"/>
        <v>25</v>
      </c>
    </row>
    <row r="1348" spans="1:28" ht="15.75" thickBot="1" x14ac:dyDescent="0.3">
      <c r="A1348" s="141" t="s">
        <v>943</v>
      </c>
      <c r="B1348" s="4" t="s">
        <v>1158</v>
      </c>
      <c r="C1348" s="4" t="s">
        <v>1159</v>
      </c>
      <c r="D1348" s="4" t="s">
        <v>944</v>
      </c>
      <c r="E1348" s="4" t="s">
        <v>945</v>
      </c>
      <c r="F1348" s="4" t="s">
        <v>18</v>
      </c>
      <c r="G1348" s="4" t="s">
        <v>19</v>
      </c>
      <c r="H1348" s="4" t="s">
        <v>440</v>
      </c>
      <c r="I1348" s="7"/>
      <c r="J1348" s="7"/>
      <c r="K1348" s="7"/>
      <c r="L1348" s="7"/>
      <c r="M1348" s="7"/>
      <c r="N1348" s="7"/>
      <c r="O1348" s="7"/>
      <c r="P1348" s="7"/>
      <c r="Q1348" s="7"/>
      <c r="R1348" s="7"/>
      <c r="S1348" s="8">
        <v>9.32</v>
      </c>
      <c r="T1348" s="7"/>
      <c r="U1348" s="139">
        <f t="shared" si="100"/>
        <v>9.32</v>
      </c>
      <c r="W1348" s="127" t="str">
        <f t="shared" si="101"/>
        <v>540101505921</v>
      </c>
      <c r="X1348" s="132">
        <f>VLOOKUP(W1348,Factors!$F$4:$H$6200,3,FALSE)</f>
        <v>0.10960000000000003</v>
      </c>
      <c r="Y1348" s="127" t="str">
        <f>VLOOKUP(W1348,Factors!$F$4:$H$6200,2,FALSE)</f>
        <v>3-factor</v>
      </c>
      <c r="Z1348" s="129">
        <f t="shared" si="102"/>
        <v>1.0214720000000004</v>
      </c>
      <c r="AA1348" s="129">
        <f t="shared" si="103"/>
        <v>8.2985279999999992</v>
      </c>
      <c r="AB1348" s="129">
        <f t="shared" si="104"/>
        <v>9.32</v>
      </c>
    </row>
    <row r="1349" spans="1:28" ht="15.75" thickBot="1" x14ac:dyDescent="0.3">
      <c r="A1349" s="141" t="s">
        <v>943</v>
      </c>
      <c r="B1349" s="4" t="s">
        <v>1158</v>
      </c>
      <c r="C1349" s="4" t="s">
        <v>1159</v>
      </c>
      <c r="D1349" s="4" t="s">
        <v>944</v>
      </c>
      <c r="E1349" s="4" t="s">
        <v>945</v>
      </c>
      <c r="F1349" s="4" t="s">
        <v>84</v>
      </c>
      <c r="G1349" s="4" t="s">
        <v>85</v>
      </c>
      <c r="H1349" s="4" t="s">
        <v>440</v>
      </c>
      <c r="I1349" s="10">
        <v>842.4</v>
      </c>
      <c r="J1349" s="10">
        <v>464.97</v>
      </c>
      <c r="K1349" s="10">
        <v>1584.33</v>
      </c>
      <c r="L1349" s="10">
        <v>214.01</v>
      </c>
      <c r="M1349" s="10">
        <v>334.88</v>
      </c>
      <c r="N1349" s="10">
        <v>65.23</v>
      </c>
      <c r="O1349" s="11"/>
      <c r="P1349" s="11"/>
      <c r="Q1349" s="11"/>
      <c r="R1349" s="11"/>
      <c r="S1349" s="11"/>
      <c r="T1349" s="11"/>
      <c r="U1349" s="139">
        <f t="shared" si="100"/>
        <v>3505.82</v>
      </c>
      <c r="W1349" s="127" t="str">
        <f t="shared" si="101"/>
        <v>540101505921</v>
      </c>
      <c r="X1349" s="132">
        <f>VLOOKUP(W1349,Factors!$F$4:$H$6200,3,FALSE)</f>
        <v>0.10960000000000003</v>
      </c>
      <c r="Y1349" s="127" t="str">
        <f>VLOOKUP(W1349,Factors!$F$4:$H$6200,2,FALSE)</f>
        <v>3-factor</v>
      </c>
      <c r="Z1349" s="129">
        <f t="shared" si="102"/>
        <v>384.23787200000015</v>
      </c>
      <c r="AA1349" s="129">
        <f t="shared" si="103"/>
        <v>3121.582128</v>
      </c>
      <c r="AB1349" s="129">
        <f t="shared" si="104"/>
        <v>3505.82</v>
      </c>
    </row>
    <row r="1350" spans="1:28" ht="15.75" thickBot="1" x14ac:dyDescent="0.3">
      <c r="A1350" s="141" t="s">
        <v>943</v>
      </c>
      <c r="B1350" s="4" t="s">
        <v>1158</v>
      </c>
      <c r="C1350" s="4" t="s">
        <v>1159</v>
      </c>
      <c r="D1350" s="4" t="s">
        <v>944</v>
      </c>
      <c r="E1350" s="4" t="s">
        <v>945</v>
      </c>
      <c r="F1350" s="4" t="s">
        <v>162</v>
      </c>
      <c r="G1350" s="4" t="s">
        <v>163</v>
      </c>
      <c r="H1350" s="4" t="s">
        <v>440</v>
      </c>
      <c r="I1350" s="8">
        <v>29.44</v>
      </c>
      <c r="J1350" s="7"/>
      <c r="K1350" s="8">
        <v>79.319999999999993</v>
      </c>
      <c r="L1350" s="7"/>
      <c r="M1350" s="7"/>
      <c r="N1350" s="7"/>
      <c r="O1350" s="7"/>
      <c r="P1350" s="7"/>
      <c r="Q1350" s="7"/>
      <c r="R1350" s="7"/>
      <c r="S1350" s="7"/>
      <c r="T1350" s="7"/>
      <c r="U1350" s="139">
        <f t="shared" si="100"/>
        <v>108.75999999999999</v>
      </c>
      <c r="W1350" s="127" t="str">
        <f t="shared" si="101"/>
        <v>540101505921</v>
      </c>
      <c r="X1350" s="132">
        <f>VLOOKUP(W1350,Factors!$F$4:$H$6200,3,FALSE)</f>
        <v>0.10960000000000003</v>
      </c>
      <c r="Y1350" s="127" t="str">
        <f>VLOOKUP(W1350,Factors!$F$4:$H$6200,2,FALSE)</f>
        <v>3-factor</v>
      </c>
      <c r="Z1350" s="129">
        <f t="shared" si="102"/>
        <v>11.920096000000003</v>
      </c>
      <c r="AA1350" s="129">
        <f t="shared" si="103"/>
        <v>96.83990399999999</v>
      </c>
      <c r="AB1350" s="129">
        <f t="shared" si="104"/>
        <v>108.75999999999999</v>
      </c>
    </row>
    <row r="1351" spans="1:28" ht="15.75" thickBot="1" x14ac:dyDescent="0.3">
      <c r="A1351" s="141" t="s">
        <v>943</v>
      </c>
      <c r="B1351" s="4" t="s">
        <v>1158</v>
      </c>
      <c r="C1351" s="4" t="s">
        <v>1159</v>
      </c>
      <c r="D1351" s="4" t="s">
        <v>944</v>
      </c>
      <c r="E1351" s="4" t="s">
        <v>945</v>
      </c>
      <c r="F1351" s="4" t="s">
        <v>164</v>
      </c>
      <c r="G1351" s="4" t="s">
        <v>165</v>
      </c>
      <c r="H1351" s="4" t="s">
        <v>440</v>
      </c>
      <c r="I1351" s="10">
        <v>303.97000000000003</v>
      </c>
      <c r="J1351" s="11"/>
      <c r="K1351" s="10">
        <v>550.54</v>
      </c>
      <c r="L1351" s="11"/>
      <c r="M1351" s="10">
        <v>245.45</v>
      </c>
      <c r="N1351" s="11"/>
      <c r="O1351" s="11"/>
      <c r="P1351" s="11"/>
      <c r="Q1351" s="11"/>
      <c r="R1351" s="11"/>
      <c r="S1351" s="11"/>
      <c r="T1351" s="11"/>
      <c r="U1351" s="139">
        <f t="shared" ref="U1351:U1414" si="105">SUM(I1351:T1351)</f>
        <v>1099.96</v>
      </c>
      <c r="W1351" s="127" t="str">
        <f t="shared" ref="W1351:W1414" si="106">CONCATENATE(B1351,RIGHT(D1351,4),A1351)</f>
        <v>540101505921</v>
      </c>
      <c r="X1351" s="132">
        <f>VLOOKUP(W1351,Factors!$F$4:$H$6200,3,FALSE)</f>
        <v>0.10960000000000003</v>
      </c>
      <c r="Y1351" s="127" t="str">
        <f>VLOOKUP(W1351,Factors!$F$4:$H$6200,2,FALSE)</f>
        <v>3-factor</v>
      </c>
      <c r="Z1351" s="129">
        <f t="shared" ref="Z1351:Z1414" si="107">U1351*X1351</f>
        <v>120.55561600000004</v>
      </c>
      <c r="AA1351" s="129">
        <f t="shared" ref="AA1351:AA1414" si="108">U1351-Z1351</f>
        <v>979.40438399999994</v>
      </c>
      <c r="AB1351" s="129">
        <f t="shared" ref="AB1351:AB1414" si="109">Z1351+AA1351</f>
        <v>1099.96</v>
      </c>
    </row>
    <row r="1352" spans="1:28" ht="15.75" thickBot="1" x14ac:dyDescent="0.3">
      <c r="A1352" s="141" t="s">
        <v>943</v>
      </c>
      <c r="B1352" s="4" t="s">
        <v>1158</v>
      </c>
      <c r="C1352" s="4" t="s">
        <v>1159</v>
      </c>
      <c r="D1352" s="4" t="s">
        <v>944</v>
      </c>
      <c r="E1352" s="4" t="s">
        <v>945</v>
      </c>
      <c r="F1352" s="4" t="s">
        <v>86</v>
      </c>
      <c r="G1352" s="4" t="s">
        <v>87</v>
      </c>
      <c r="H1352" s="4" t="s">
        <v>440</v>
      </c>
      <c r="I1352" s="8">
        <v>197.86</v>
      </c>
      <c r="J1352" s="8">
        <v>907.66</v>
      </c>
      <c r="K1352" s="8">
        <v>169.72</v>
      </c>
      <c r="L1352" s="8">
        <v>92.39</v>
      </c>
      <c r="M1352" s="7"/>
      <c r="N1352" s="8">
        <v>934.9</v>
      </c>
      <c r="O1352" s="7"/>
      <c r="P1352" s="7"/>
      <c r="Q1352" s="8">
        <v>77.63</v>
      </c>
      <c r="R1352" s="7"/>
      <c r="S1352" s="7"/>
      <c r="T1352" s="7"/>
      <c r="U1352" s="139">
        <f t="shared" si="105"/>
        <v>2380.1600000000003</v>
      </c>
      <c r="W1352" s="127" t="str">
        <f t="shared" si="106"/>
        <v>540101505921</v>
      </c>
      <c r="X1352" s="132">
        <f>VLOOKUP(W1352,Factors!$F$4:$H$6200,3,FALSE)</f>
        <v>0.10960000000000003</v>
      </c>
      <c r="Y1352" s="127" t="str">
        <f>VLOOKUP(W1352,Factors!$F$4:$H$6200,2,FALSE)</f>
        <v>3-factor</v>
      </c>
      <c r="Z1352" s="129">
        <f t="shared" si="107"/>
        <v>260.86553600000013</v>
      </c>
      <c r="AA1352" s="129">
        <f t="shared" si="108"/>
        <v>2119.2944640000001</v>
      </c>
      <c r="AB1352" s="129">
        <f t="shared" si="109"/>
        <v>2380.1600000000003</v>
      </c>
    </row>
    <row r="1353" spans="1:28" ht="15.75" thickBot="1" x14ac:dyDescent="0.3">
      <c r="A1353" s="141" t="s">
        <v>943</v>
      </c>
      <c r="B1353" s="4" t="s">
        <v>1158</v>
      </c>
      <c r="C1353" s="4" t="s">
        <v>1159</v>
      </c>
      <c r="D1353" s="4" t="s">
        <v>944</v>
      </c>
      <c r="E1353" s="4" t="s">
        <v>945</v>
      </c>
      <c r="F1353" s="4" t="s">
        <v>166</v>
      </c>
      <c r="G1353" s="4" t="s">
        <v>167</v>
      </c>
      <c r="H1353" s="4" t="s">
        <v>440</v>
      </c>
      <c r="I1353" s="11"/>
      <c r="J1353" s="10">
        <v>1280.47</v>
      </c>
      <c r="K1353" s="10">
        <v>398.4</v>
      </c>
      <c r="L1353" s="10">
        <v>261.89999999999998</v>
      </c>
      <c r="M1353" s="11"/>
      <c r="N1353" s="11"/>
      <c r="O1353" s="11"/>
      <c r="P1353" s="11"/>
      <c r="Q1353" s="11"/>
      <c r="R1353" s="11"/>
      <c r="S1353" s="11"/>
      <c r="T1353" s="11"/>
      <c r="U1353" s="139">
        <f t="shared" si="105"/>
        <v>1940.77</v>
      </c>
      <c r="W1353" s="127" t="str">
        <f t="shared" si="106"/>
        <v>540101505921</v>
      </c>
      <c r="X1353" s="132">
        <f>VLOOKUP(W1353,Factors!$F$4:$H$6200,3,FALSE)</f>
        <v>0.10960000000000003</v>
      </c>
      <c r="Y1353" s="127" t="str">
        <f>VLOOKUP(W1353,Factors!$F$4:$H$6200,2,FALSE)</f>
        <v>3-factor</v>
      </c>
      <c r="Z1353" s="129">
        <f t="shared" si="107"/>
        <v>212.70839200000006</v>
      </c>
      <c r="AA1353" s="129">
        <f t="shared" si="108"/>
        <v>1728.061608</v>
      </c>
      <c r="AB1353" s="129">
        <f t="shared" si="109"/>
        <v>1940.77</v>
      </c>
    </row>
    <row r="1354" spans="1:28" ht="15.75" thickBot="1" x14ac:dyDescent="0.3">
      <c r="A1354" s="141" t="s">
        <v>943</v>
      </c>
      <c r="B1354" s="4" t="s">
        <v>1158</v>
      </c>
      <c r="C1354" s="4" t="s">
        <v>1159</v>
      </c>
      <c r="D1354" s="4" t="s">
        <v>944</v>
      </c>
      <c r="E1354" s="4" t="s">
        <v>945</v>
      </c>
      <c r="F1354" s="4" t="s">
        <v>168</v>
      </c>
      <c r="G1354" s="4" t="s">
        <v>169</v>
      </c>
      <c r="H1354" s="4" t="s">
        <v>440</v>
      </c>
      <c r="I1354" s="7"/>
      <c r="J1354" s="7"/>
      <c r="K1354" s="7"/>
      <c r="L1354" s="7"/>
      <c r="M1354" s="7"/>
      <c r="N1354" s="8">
        <v>40.799999999999997</v>
      </c>
      <c r="O1354" s="7"/>
      <c r="P1354" s="7"/>
      <c r="Q1354" s="7"/>
      <c r="R1354" s="7"/>
      <c r="S1354" s="7"/>
      <c r="T1354" s="7"/>
      <c r="U1354" s="139">
        <f t="shared" si="105"/>
        <v>40.799999999999997</v>
      </c>
      <c r="W1354" s="127" t="str">
        <f t="shared" si="106"/>
        <v>540101505921</v>
      </c>
      <c r="X1354" s="132">
        <f>VLOOKUP(W1354,Factors!$F$4:$H$6200,3,FALSE)</f>
        <v>0.10960000000000003</v>
      </c>
      <c r="Y1354" s="127" t="str">
        <f>VLOOKUP(W1354,Factors!$F$4:$H$6200,2,FALSE)</f>
        <v>3-factor</v>
      </c>
      <c r="Z1354" s="129">
        <f t="shared" si="107"/>
        <v>4.471680000000001</v>
      </c>
      <c r="AA1354" s="129">
        <f t="shared" si="108"/>
        <v>36.328319999999998</v>
      </c>
      <c r="AB1354" s="129">
        <f t="shared" si="109"/>
        <v>40.799999999999997</v>
      </c>
    </row>
    <row r="1355" spans="1:28" ht="15.75" thickBot="1" x14ac:dyDescent="0.3">
      <c r="A1355" s="141" t="s">
        <v>943</v>
      </c>
      <c r="B1355" s="4" t="s">
        <v>1158</v>
      </c>
      <c r="C1355" s="4" t="s">
        <v>1159</v>
      </c>
      <c r="D1355" s="4" t="s">
        <v>944</v>
      </c>
      <c r="E1355" s="4" t="s">
        <v>945</v>
      </c>
      <c r="F1355" s="4" t="s">
        <v>308</v>
      </c>
      <c r="G1355" s="4" t="s">
        <v>309</v>
      </c>
      <c r="H1355" s="4" t="s">
        <v>440</v>
      </c>
      <c r="I1355" s="11"/>
      <c r="J1355" s="11"/>
      <c r="K1355" s="11"/>
      <c r="L1355" s="11"/>
      <c r="M1355" s="11"/>
      <c r="N1355" s="11"/>
      <c r="O1355" s="11"/>
      <c r="P1355" s="10">
        <v>35</v>
      </c>
      <c r="Q1355" s="11"/>
      <c r="R1355" s="11"/>
      <c r="S1355" s="11"/>
      <c r="T1355" s="11"/>
      <c r="U1355" s="139">
        <f t="shared" si="105"/>
        <v>35</v>
      </c>
      <c r="W1355" s="127" t="str">
        <f t="shared" si="106"/>
        <v>540101505921</v>
      </c>
      <c r="X1355" s="132">
        <f>VLOOKUP(W1355,Factors!$F$4:$H$6200,3,FALSE)</f>
        <v>0.10960000000000003</v>
      </c>
      <c r="Y1355" s="127" t="str">
        <f>VLOOKUP(W1355,Factors!$F$4:$H$6200,2,FALSE)</f>
        <v>3-factor</v>
      </c>
      <c r="Z1355" s="129">
        <f t="shared" si="107"/>
        <v>3.8360000000000012</v>
      </c>
      <c r="AA1355" s="129">
        <f t="shared" si="108"/>
        <v>31.163999999999998</v>
      </c>
      <c r="AB1355" s="129">
        <f t="shared" si="109"/>
        <v>35</v>
      </c>
    </row>
    <row r="1356" spans="1:28" ht="15.75" thickBot="1" x14ac:dyDescent="0.3">
      <c r="A1356" s="141" t="s">
        <v>943</v>
      </c>
      <c r="B1356" s="4" t="s">
        <v>1158</v>
      </c>
      <c r="C1356" s="4" t="s">
        <v>1159</v>
      </c>
      <c r="D1356" s="4" t="s">
        <v>944</v>
      </c>
      <c r="E1356" s="4" t="s">
        <v>945</v>
      </c>
      <c r="F1356" s="4" t="s">
        <v>192</v>
      </c>
      <c r="G1356" s="4" t="s">
        <v>193</v>
      </c>
      <c r="H1356" s="4" t="s">
        <v>440</v>
      </c>
      <c r="I1356" s="8">
        <v>-44218.25</v>
      </c>
      <c r="J1356" s="8">
        <v>-42083.12</v>
      </c>
      <c r="K1356" s="8">
        <v>-42693.51</v>
      </c>
      <c r="L1356" s="8">
        <v>-29702.51</v>
      </c>
      <c r="M1356" s="8">
        <v>-24566.05</v>
      </c>
      <c r="N1356" s="8">
        <v>-28039.54</v>
      </c>
      <c r="O1356" s="8">
        <v>-26862.01</v>
      </c>
      <c r="P1356" s="8">
        <v>19262.47</v>
      </c>
      <c r="Q1356" s="8">
        <v>-8017.26</v>
      </c>
      <c r="R1356" s="8">
        <v>-7427.19</v>
      </c>
      <c r="S1356" s="8">
        <v>-9492.81</v>
      </c>
      <c r="T1356" s="8">
        <v>-8746.92</v>
      </c>
      <c r="U1356" s="139">
        <f t="shared" si="105"/>
        <v>-252586.70000000004</v>
      </c>
      <c r="W1356" s="127" t="str">
        <f t="shared" si="106"/>
        <v>540101505921</v>
      </c>
      <c r="X1356" s="132">
        <f>VLOOKUP(W1356,Factors!$F$4:$H$6200,3,FALSE)</f>
        <v>0.10960000000000003</v>
      </c>
      <c r="Y1356" s="127" t="str">
        <f>VLOOKUP(W1356,Factors!$F$4:$H$6200,2,FALSE)</f>
        <v>3-factor</v>
      </c>
      <c r="Z1356" s="129">
        <f t="shared" si="107"/>
        <v>-27683.502320000011</v>
      </c>
      <c r="AA1356" s="129">
        <f t="shared" si="108"/>
        <v>-224903.19768000004</v>
      </c>
      <c r="AB1356" s="129">
        <f t="shared" si="109"/>
        <v>-252586.70000000004</v>
      </c>
    </row>
    <row r="1357" spans="1:28" ht="15.75" thickBot="1" x14ac:dyDescent="0.3">
      <c r="A1357" s="141" t="s">
        <v>943</v>
      </c>
      <c r="B1357" s="4" t="s">
        <v>1158</v>
      </c>
      <c r="C1357" s="4" t="s">
        <v>1159</v>
      </c>
      <c r="D1357" s="4" t="s">
        <v>1192</v>
      </c>
      <c r="E1357" s="4" t="s">
        <v>1193</v>
      </c>
      <c r="F1357" s="4" t="s">
        <v>1121</v>
      </c>
      <c r="G1357" s="4" t="s">
        <v>1122</v>
      </c>
      <c r="H1357" s="4" t="s">
        <v>1194</v>
      </c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0">
        <v>5000</v>
      </c>
      <c r="T1357" s="10">
        <v>-5000</v>
      </c>
      <c r="U1357" s="139">
        <f t="shared" si="105"/>
        <v>0</v>
      </c>
      <c r="W1357" s="127" t="str">
        <f t="shared" si="106"/>
        <v>540105282921</v>
      </c>
      <c r="X1357" s="132">
        <f>VLOOKUP(W1357,Factors!$F$4:$H$6200,3,FALSE)</f>
        <v>0.10960000000000003</v>
      </c>
      <c r="Y1357" s="127" t="str">
        <f>VLOOKUP(W1357,Factors!$F$4:$H$6200,2,FALSE)</f>
        <v>3-factor</v>
      </c>
      <c r="Z1357" s="129">
        <f t="shared" si="107"/>
        <v>0</v>
      </c>
      <c r="AA1357" s="129">
        <f t="shared" si="108"/>
        <v>0</v>
      </c>
      <c r="AB1357" s="129">
        <f t="shared" si="109"/>
        <v>0</v>
      </c>
    </row>
    <row r="1358" spans="1:28" ht="15.75" thickBot="1" x14ac:dyDescent="0.3">
      <c r="A1358" s="141" t="s">
        <v>943</v>
      </c>
      <c r="B1358" s="4" t="s">
        <v>1158</v>
      </c>
      <c r="C1358" s="4" t="s">
        <v>1159</v>
      </c>
      <c r="D1358" s="4" t="s">
        <v>1195</v>
      </c>
      <c r="E1358" s="4" t="s">
        <v>1196</v>
      </c>
      <c r="F1358" s="4" t="s">
        <v>1121</v>
      </c>
      <c r="G1358" s="4" t="s">
        <v>1122</v>
      </c>
      <c r="H1358" s="4" t="s">
        <v>1197</v>
      </c>
      <c r="I1358" s="7"/>
      <c r="J1358" s="7"/>
      <c r="K1358" s="7"/>
      <c r="L1358" s="7"/>
      <c r="M1358" s="7"/>
      <c r="N1358" s="8">
        <v>1389</v>
      </c>
      <c r="O1358" s="7"/>
      <c r="P1358" s="7"/>
      <c r="Q1358" s="7"/>
      <c r="R1358" s="7"/>
      <c r="S1358" s="7"/>
      <c r="T1358" s="7"/>
      <c r="U1358" s="139">
        <f t="shared" si="105"/>
        <v>1389</v>
      </c>
      <c r="W1358" s="127" t="str">
        <f t="shared" si="106"/>
        <v>540105284921</v>
      </c>
      <c r="X1358" s="132">
        <f>VLOOKUP(W1358,Factors!$F$4:$H$6200,3,FALSE)</f>
        <v>0.109888</v>
      </c>
      <c r="Y1358" s="127" t="str">
        <f>VLOOKUP(W1358,Factors!$F$4:$H$6200,2,FALSE)</f>
        <v>Employee Cost</v>
      </c>
      <c r="Z1358" s="129">
        <f t="shared" si="107"/>
        <v>152.634432</v>
      </c>
      <c r="AA1358" s="129">
        <f t="shared" si="108"/>
        <v>1236.3655679999999</v>
      </c>
      <c r="AB1358" s="129">
        <f t="shared" si="109"/>
        <v>1389</v>
      </c>
    </row>
    <row r="1359" spans="1:28" ht="15.75" thickBot="1" x14ac:dyDescent="0.3">
      <c r="A1359" s="141" t="s">
        <v>943</v>
      </c>
      <c r="B1359" s="4" t="s">
        <v>1158</v>
      </c>
      <c r="C1359" s="4" t="s">
        <v>1159</v>
      </c>
      <c r="D1359" s="4" t="s">
        <v>1166</v>
      </c>
      <c r="E1359" s="4" t="s">
        <v>1167</v>
      </c>
      <c r="F1359" s="4" t="s">
        <v>1121</v>
      </c>
      <c r="G1359" s="4" t="s">
        <v>1122</v>
      </c>
      <c r="H1359" s="4" t="s">
        <v>1168</v>
      </c>
      <c r="I1359" s="10">
        <v>-24</v>
      </c>
      <c r="J1359" s="10">
        <v>35328.65</v>
      </c>
      <c r="K1359" s="10">
        <v>348</v>
      </c>
      <c r="L1359" s="10">
        <v>4210</v>
      </c>
      <c r="M1359" s="10">
        <v>4212</v>
      </c>
      <c r="N1359" s="10">
        <v>1901.5</v>
      </c>
      <c r="O1359" s="10">
        <v>3559.5</v>
      </c>
      <c r="P1359" s="10">
        <v>14510.5</v>
      </c>
      <c r="Q1359" s="10">
        <v>16184.5</v>
      </c>
      <c r="R1359" s="10">
        <v>14157</v>
      </c>
      <c r="S1359" s="10">
        <v>6844.5</v>
      </c>
      <c r="T1359" s="10">
        <v>2241</v>
      </c>
      <c r="U1359" s="139">
        <f t="shared" si="105"/>
        <v>103473.15</v>
      </c>
      <c r="W1359" s="127" t="str">
        <f t="shared" si="106"/>
        <v>540105295921</v>
      </c>
      <c r="X1359" s="132">
        <f>VLOOKUP(W1359,Factors!$F$4:$H$6200,3,FALSE)</f>
        <v>0.10960000000000003</v>
      </c>
      <c r="Y1359" s="127" t="str">
        <f>VLOOKUP(W1359,Factors!$F$4:$H$6200,2,FALSE)</f>
        <v>3-factor</v>
      </c>
      <c r="Z1359" s="129">
        <f t="shared" si="107"/>
        <v>11340.657240000002</v>
      </c>
      <c r="AA1359" s="129">
        <f t="shared" si="108"/>
        <v>92132.492759999994</v>
      </c>
      <c r="AB1359" s="129">
        <f t="shared" si="109"/>
        <v>103473.15</v>
      </c>
    </row>
    <row r="1360" spans="1:28" ht="15.75" thickBot="1" x14ac:dyDescent="0.3">
      <c r="A1360" s="141" t="s">
        <v>943</v>
      </c>
      <c r="B1360" s="4" t="s">
        <v>1158</v>
      </c>
      <c r="C1360" s="4" t="s">
        <v>1159</v>
      </c>
      <c r="D1360" s="4" t="s">
        <v>1169</v>
      </c>
      <c r="E1360" s="4" t="s">
        <v>1170</v>
      </c>
      <c r="F1360" s="4" t="s">
        <v>1121</v>
      </c>
      <c r="G1360" s="4" t="s">
        <v>1122</v>
      </c>
      <c r="H1360" s="4" t="s">
        <v>1171</v>
      </c>
      <c r="I1360" s="7"/>
      <c r="J1360" s="8">
        <v>6345</v>
      </c>
      <c r="K1360" s="8">
        <v>2649</v>
      </c>
      <c r="L1360" s="8">
        <v>2544</v>
      </c>
      <c r="M1360" s="8">
        <v>-2406</v>
      </c>
      <c r="N1360" s="8">
        <v>3558</v>
      </c>
      <c r="O1360" s="8">
        <v>-4848</v>
      </c>
      <c r="P1360" s="8">
        <v>4848</v>
      </c>
      <c r="Q1360" s="13">
        <v>0</v>
      </c>
      <c r="R1360" s="13">
        <v>0</v>
      </c>
      <c r="S1360" s="7"/>
      <c r="T1360" s="7"/>
      <c r="U1360" s="139">
        <f t="shared" si="105"/>
        <v>12690</v>
      </c>
      <c r="W1360" s="127" t="str">
        <f t="shared" si="106"/>
        <v>540105297921</v>
      </c>
      <c r="X1360" s="132">
        <f>VLOOKUP(W1360,Factors!$F$4:$H$6200,3,FALSE)</f>
        <v>0</v>
      </c>
      <c r="Y1360" s="127" t="str">
        <f>VLOOKUP(W1360,Factors!$F$4:$H$6200,2,FALSE)</f>
        <v>direct-or</v>
      </c>
      <c r="Z1360" s="129">
        <f t="shared" si="107"/>
        <v>0</v>
      </c>
      <c r="AA1360" s="129">
        <f t="shared" si="108"/>
        <v>12690</v>
      </c>
      <c r="AB1360" s="129">
        <f t="shared" si="109"/>
        <v>12690</v>
      </c>
    </row>
    <row r="1361" spans="1:28" ht="15.75" thickBot="1" x14ac:dyDescent="0.3">
      <c r="A1361" s="141" t="s">
        <v>943</v>
      </c>
      <c r="B1361" s="4" t="s">
        <v>1172</v>
      </c>
      <c r="C1361" s="4" t="s">
        <v>1173</v>
      </c>
      <c r="D1361" s="4" t="s">
        <v>944</v>
      </c>
      <c r="E1361" s="4" t="s">
        <v>945</v>
      </c>
      <c r="F1361" s="4" t="s">
        <v>1121</v>
      </c>
      <c r="G1361" s="4" t="s">
        <v>1122</v>
      </c>
      <c r="H1361" s="4" t="s">
        <v>440</v>
      </c>
      <c r="I1361" s="10">
        <v>531</v>
      </c>
      <c r="J1361" s="10">
        <v>-531</v>
      </c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39">
        <f t="shared" si="105"/>
        <v>0</v>
      </c>
      <c r="W1361" s="127" t="str">
        <f t="shared" si="106"/>
        <v>540201505921</v>
      </c>
      <c r="X1361" s="132">
        <f>VLOOKUP(W1361,Factors!$F$4:$H$6200,3,FALSE)</f>
        <v>0.10960000000000003</v>
      </c>
      <c r="Y1361" s="127" t="str">
        <f>VLOOKUP(W1361,Factors!$F$4:$H$6200,2,FALSE)</f>
        <v>3-factor</v>
      </c>
      <c r="Z1361" s="129">
        <f t="shared" si="107"/>
        <v>0</v>
      </c>
      <c r="AA1361" s="129">
        <f t="shared" si="108"/>
        <v>0</v>
      </c>
      <c r="AB1361" s="129">
        <f t="shared" si="109"/>
        <v>0</v>
      </c>
    </row>
    <row r="1362" spans="1:28" ht="15.75" thickBot="1" x14ac:dyDescent="0.3">
      <c r="A1362" s="141" t="s">
        <v>943</v>
      </c>
      <c r="B1362" s="4" t="s">
        <v>1172</v>
      </c>
      <c r="C1362" s="4" t="s">
        <v>1173</v>
      </c>
      <c r="D1362" s="4" t="s">
        <v>944</v>
      </c>
      <c r="E1362" s="4" t="s">
        <v>945</v>
      </c>
      <c r="F1362" s="4" t="s">
        <v>152</v>
      </c>
      <c r="G1362" s="4" t="s">
        <v>153</v>
      </c>
      <c r="H1362" s="4" t="s">
        <v>440</v>
      </c>
      <c r="I1362" s="7"/>
      <c r="J1362" s="7"/>
      <c r="K1362" s="8">
        <v>360</v>
      </c>
      <c r="L1362" s="7"/>
      <c r="M1362" s="7"/>
      <c r="N1362" s="7"/>
      <c r="O1362" s="7"/>
      <c r="P1362" s="7"/>
      <c r="Q1362" s="7"/>
      <c r="R1362" s="7"/>
      <c r="S1362" s="7"/>
      <c r="T1362" s="7"/>
      <c r="U1362" s="139">
        <f t="shared" si="105"/>
        <v>360</v>
      </c>
      <c r="W1362" s="127" t="str">
        <f t="shared" si="106"/>
        <v>540201505921</v>
      </c>
      <c r="X1362" s="132">
        <f>VLOOKUP(W1362,Factors!$F$4:$H$6200,3,FALSE)</f>
        <v>0.10960000000000003</v>
      </c>
      <c r="Y1362" s="127" t="str">
        <f>VLOOKUP(W1362,Factors!$F$4:$H$6200,2,FALSE)</f>
        <v>3-factor</v>
      </c>
      <c r="Z1362" s="129">
        <f t="shared" si="107"/>
        <v>39.45600000000001</v>
      </c>
      <c r="AA1362" s="129">
        <f t="shared" si="108"/>
        <v>320.54399999999998</v>
      </c>
      <c r="AB1362" s="129">
        <f t="shared" si="109"/>
        <v>360</v>
      </c>
    </row>
    <row r="1363" spans="1:28" ht="15.75" thickBot="1" x14ac:dyDescent="0.3">
      <c r="A1363" s="141" t="s">
        <v>943</v>
      </c>
      <c r="B1363" s="4" t="s">
        <v>1172</v>
      </c>
      <c r="C1363" s="4" t="s">
        <v>1173</v>
      </c>
      <c r="D1363" s="4" t="s">
        <v>1166</v>
      </c>
      <c r="E1363" s="4" t="s">
        <v>1167</v>
      </c>
      <c r="F1363" s="4" t="s">
        <v>1121</v>
      </c>
      <c r="G1363" s="4" t="s">
        <v>1122</v>
      </c>
      <c r="H1363" s="4" t="s">
        <v>1168</v>
      </c>
      <c r="I1363" s="11"/>
      <c r="J1363" s="11"/>
      <c r="K1363" s="11"/>
      <c r="L1363" s="11"/>
      <c r="M1363" s="11"/>
      <c r="N1363" s="11"/>
      <c r="O1363" s="11"/>
      <c r="P1363" s="11"/>
      <c r="Q1363" s="10">
        <v>8016</v>
      </c>
      <c r="R1363" s="10">
        <v>1142.5</v>
      </c>
      <c r="S1363" s="10">
        <v>26282.5</v>
      </c>
      <c r="T1363" s="10">
        <v>-17163.5</v>
      </c>
      <c r="U1363" s="139">
        <f t="shared" si="105"/>
        <v>18277.5</v>
      </c>
      <c r="W1363" s="127" t="str">
        <f t="shared" si="106"/>
        <v>540205295921</v>
      </c>
      <c r="X1363" s="132">
        <f>VLOOKUP(W1363,Factors!$F$4:$H$6200,3,FALSE)</f>
        <v>0.10960000000000003</v>
      </c>
      <c r="Y1363" s="127" t="str">
        <f>VLOOKUP(W1363,Factors!$F$4:$H$6200,2,FALSE)</f>
        <v>3-factor</v>
      </c>
      <c r="Z1363" s="129">
        <f t="shared" si="107"/>
        <v>2003.2140000000006</v>
      </c>
      <c r="AA1363" s="129">
        <f t="shared" si="108"/>
        <v>16274.286</v>
      </c>
      <c r="AB1363" s="129">
        <f t="shared" si="109"/>
        <v>18277.5</v>
      </c>
    </row>
    <row r="1364" spans="1:28" ht="15.75" thickBot="1" x14ac:dyDescent="0.3">
      <c r="A1364" s="141" t="s">
        <v>943</v>
      </c>
      <c r="B1364" s="4" t="s">
        <v>1172</v>
      </c>
      <c r="C1364" s="4" t="s">
        <v>1173</v>
      </c>
      <c r="D1364" s="4" t="s">
        <v>1174</v>
      </c>
      <c r="E1364" s="4" t="s">
        <v>1175</v>
      </c>
      <c r="F1364" s="4" t="s">
        <v>1121</v>
      </c>
      <c r="G1364" s="4" t="s">
        <v>1122</v>
      </c>
      <c r="H1364" s="4" t="s">
        <v>1116</v>
      </c>
      <c r="I1364" s="8">
        <v>900</v>
      </c>
      <c r="J1364" s="7"/>
      <c r="K1364" s="8">
        <v>1984</v>
      </c>
      <c r="L1364" s="8">
        <v>630</v>
      </c>
      <c r="M1364" s="8">
        <v>350</v>
      </c>
      <c r="N1364" s="8">
        <v>210</v>
      </c>
      <c r="O1364" s="8">
        <v>-210</v>
      </c>
      <c r="P1364" s="8">
        <v>2380</v>
      </c>
      <c r="Q1364" s="8">
        <v>-2380</v>
      </c>
      <c r="R1364" s="7"/>
      <c r="S1364" s="7"/>
      <c r="T1364" s="8">
        <v>14971.5</v>
      </c>
      <c r="U1364" s="139">
        <f t="shared" si="105"/>
        <v>18835.5</v>
      </c>
      <c r="W1364" s="127" t="str">
        <f t="shared" si="106"/>
        <v>540205328921</v>
      </c>
      <c r="X1364" s="132">
        <f>VLOOKUP(W1364,Factors!$F$4:$H$6200,3,FALSE)</f>
        <v>0.10960000000000003</v>
      </c>
      <c r="Y1364" s="127" t="str">
        <f>VLOOKUP(W1364,Factors!$F$4:$H$6200,2,FALSE)</f>
        <v>3-factor</v>
      </c>
      <c r="Z1364" s="129">
        <f t="shared" si="107"/>
        <v>2064.3708000000006</v>
      </c>
      <c r="AA1364" s="129">
        <f t="shared" si="108"/>
        <v>16771.129199999999</v>
      </c>
      <c r="AB1364" s="129">
        <f t="shared" si="109"/>
        <v>18835.5</v>
      </c>
    </row>
    <row r="1365" spans="1:28" ht="15.75" thickBot="1" x14ac:dyDescent="0.3">
      <c r="A1365" s="141" t="s">
        <v>943</v>
      </c>
      <c r="B1365" s="4" t="s">
        <v>1176</v>
      </c>
      <c r="C1365" s="4" t="s">
        <v>1177</v>
      </c>
      <c r="D1365" s="4" t="s">
        <v>944</v>
      </c>
      <c r="E1365" s="4" t="s">
        <v>945</v>
      </c>
      <c r="F1365" s="4" t="s">
        <v>146</v>
      </c>
      <c r="G1365" s="4" t="s">
        <v>147</v>
      </c>
      <c r="H1365" s="4" t="s">
        <v>440</v>
      </c>
      <c r="I1365" s="11"/>
      <c r="J1365" s="11"/>
      <c r="K1365" s="11"/>
      <c r="L1365" s="11"/>
      <c r="M1365" s="11"/>
      <c r="N1365" s="10">
        <v>289.27</v>
      </c>
      <c r="O1365" s="11"/>
      <c r="P1365" s="11"/>
      <c r="Q1365" s="11"/>
      <c r="R1365" s="11"/>
      <c r="S1365" s="10">
        <v>66.44</v>
      </c>
      <c r="T1365" s="11"/>
      <c r="U1365" s="139">
        <f t="shared" si="105"/>
        <v>355.71</v>
      </c>
      <c r="W1365" s="127" t="str">
        <f t="shared" si="106"/>
        <v>540301505921</v>
      </c>
      <c r="X1365" s="132">
        <f>VLOOKUP(W1365,Factors!$F$4:$H$6200,3,FALSE)</f>
        <v>0.10960000000000003</v>
      </c>
      <c r="Y1365" s="127" t="str">
        <f>VLOOKUP(W1365,Factors!$F$4:$H$6200,2,FALSE)</f>
        <v>3-factor</v>
      </c>
      <c r="Z1365" s="129">
        <f t="shared" si="107"/>
        <v>38.985816000000007</v>
      </c>
      <c r="AA1365" s="129">
        <f t="shared" si="108"/>
        <v>316.72418399999998</v>
      </c>
      <c r="AB1365" s="129">
        <f t="shared" si="109"/>
        <v>355.71</v>
      </c>
    </row>
    <row r="1366" spans="1:28" ht="15.75" thickBot="1" x14ac:dyDescent="0.3">
      <c r="A1366" s="141" t="s">
        <v>943</v>
      </c>
      <c r="B1366" s="4" t="s">
        <v>1176</v>
      </c>
      <c r="C1366" s="4" t="s">
        <v>1177</v>
      </c>
      <c r="D1366" s="4" t="s">
        <v>944</v>
      </c>
      <c r="E1366" s="4" t="s">
        <v>945</v>
      </c>
      <c r="F1366" s="4" t="s">
        <v>18</v>
      </c>
      <c r="G1366" s="4" t="s">
        <v>19</v>
      </c>
      <c r="H1366" s="4" t="s">
        <v>440</v>
      </c>
      <c r="I1366" s="8">
        <v>428</v>
      </c>
      <c r="J1366" s="8">
        <v>-150.75</v>
      </c>
      <c r="K1366" s="8">
        <v>200</v>
      </c>
      <c r="L1366" s="8">
        <v>700</v>
      </c>
      <c r="M1366" s="7"/>
      <c r="N1366" s="7"/>
      <c r="O1366" s="8">
        <v>125</v>
      </c>
      <c r="P1366" s="8">
        <v>1098</v>
      </c>
      <c r="Q1366" s="8">
        <v>160</v>
      </c>
      <c r="R1366" s="8">
        <v>486.43</v>
      </c>
      <c r="S1366" s="7"/>
      <c r="T1366" s="7"/>
      <c r="U1366" s="139">
        <f t="shared" si="105"/>
        <v>3046.68</v>
      </c>
      <c r="W1366" s="127" t="str">
        <f t="shared" si="106"/>
        <v>540301505921</v>
      </c>
      <c r="X1366" s="132">
        <f>VLOOKUP(W1366,Factors!$F$4:$H$6200,3,FALSE)</f>
        <v>0.10960000000000003</v>
      </c>
      <c r="Y1366" s="127" t="str">
        <f>VLOOKUP(W1366,Factors!$F$4:$H$6200,2,FALSE)</f>
        <v>3-factor</v>
      </c>
      <c r="Z1366" s="129">
        <f t="shared" si="107"/>
        <v>333.91612800000007</v>
      </c>
      <c r="AA1366" s="129">
        <f t="shared" si="108"/>
        <v>2712.7638719999995</v>
      </c>
      <c r="AB1366" s="129">
        <f t="shared" si="109"/>
        <v>3046.6799999999994</v>
      </c>
    </row>
    <row r="1367" spans="1:28" ht="15.75" thickBot="1" x14ac:dyDescent="0.3">
      <c r="A1367" s="141" t="s">
        <v>943</v>
      </c>
      <c r="B1367" s="4" t="s">
        <v>1176</v>
      </c>
      <c r="C1367" s="4" t="s">
        <v>1177</v>
      </c>
      <c r="D1367" s="4" t="s">
        <v>1123</v>
      </c>
      <c r="E1367" s="4" t="s">
        <v>1124</v>
      </c>
      <c r="F1367" s="4" t="s">
        <v>1121</v>
      </c>
      <c r="G1367" s="4" t="s">
        <v>1122</v>
      </c>
      <c r="H1367" s="4" t="s">
        <v>1125</v>
      </c>
      <c r="I1367" s="11"/>
      <c r="J1367" s="11"/>
      <c r="K1367" s="10">
        <v>10415</v>
      </c>
      <c r="L1367" s="10">
        <v>9102.5</v>
      </c>
      <c r="M1367" s="11"/>
      <c r="N1367" s="11"/>
      <c r="O1367" s="11"/>
      <c r="P1367" s="10">
        <v>3114</v>
      </c>
      <c r="Q1367" s="11"/>
      <c r="R1367" s="11"/>
      <c r="S1367" s="11"/>
      <c r="T1367" s="11"/>
      <c r="U1367" s="139">
        <f t="shared" si="105"/>
        <v>22631.5</v>
      </c>
      <c r="W1367" s="127" t="str">
        <f t="shared" si="106"/>
        <v>540302930921</v>
      </c>
      <c r="X1367" s="132">
        <f>VLOOKUP(W1367,Factors!$F$4:$H$6200,3,FALSE)</f>
        <v>0.10960000000000003</v>
      </c>
      <c r="Y1367" s="127" t="str">
        <f>VLOOKUP(W1367,Factors!$F$4:$H$6200,2,FALSE)</f>
        <v>3-factor</v>
      </c>
      <c r="Z1367" s="129">
        <f t="shared" si="107"/>
        <v>2480.4124000000006</v>
      </c>
      <c r="AA1367" s="129">
        <f t="shared" si="108"/>
        <v>20151.087599999999</v>
      </c>
      <c r="AB1367" s="129">
        <f t="shared" si="109"/>
        <v>22631.5</v>
      </c>
    </row>
    <row r="1368" spans="1:28" ht="15.75" thickBot="1" x14ac:dyDescent="0.3">
      <c r="A1368" s="141" t="s">
        <v>943</v>
      </c>
      <c r="B1368" s="4" t="s">
        <v>1176</v>
      </c>
      <c r="C1368" s="4" t="s">
        <v>1177</v>
      </c>
      <c r="D1368" s="4" t="s">
        <v>1178</v>
      </c>
      <c r="E1368" s="4" t="s">
        <v>1179</v>
      </c>
      <c r="F1368" s="4" t="s">
        <v>1121</v>
      </c>
      <c r="G1368" s="4" t="s">
        <v>1122</v>
      </c>
      <c r="H1368" s="4" t="s">
        <v>1180</v>
      </c>
      <c r="I1368" s="7"/>
      <c r="J1368" s="8">
        <v>6815.5</v>
      </c>
      <c r="K1368" s="8">
        <v>-6815.5</v>
      </c>
      <c r="L1368" s="7"/>
      <c r="M1368" s="7"/>
      <c r="N1368" s="7"/>
      <c r="O1368" s="7"/>
      <c r="P1368" s="7"/>
      <c r="Q1368" s="7"/>
      <c r="R1368" s="7"/>
      <c r="S1368" s="7"/>
      <c r="T1368" s="7"/>
      <c r="U1368" s="139">
        <f t="shared" si="105"/>
        <v>0</v>
      </c>
      <c r="W1368" s="127" t="str">
        <f t="shared" si="106"/>
        <v>540305270921</v>
      </c>
      <c r="X1368" s="132">
        <f>VLOOKUP(W1368,Factors!$F$4:$H$6200,3,FALSE)</f>
        <v>0.10960000000000003</v>
      </c>
      <c r="Y1368" s="127" t="str">
        <f>VLOOKUP(W1368,Factors!$F$4:$H$6200,2,FALSE)</f>
        <v>3-factor</v>
      </c>
      <c r="Z1368" s="129">
        <f t="shared" si="107"/>
        <v>0</v>
      </c>
      <c r="AA1368" s="129">
        <f t="shared" si="108"/>
        <v>0</v>
      </c>
      <c r="AB1368" s="129">
        <f t="shared" si="109"/>
        <v>0</v>
      </c>
    </row>
    <row r="1369" spans="1:28" ht="15.75" thickBot="1" x14ac:dyDescent="0.3">
      <c r="A1369" s="141" t="s">
        <v>943</v>
      </c>
      <c r="B1369" s="4" t="s">
        <v>1176</v>
      </c>
      <c r="C1369" s="4" t="s">
        <v>1177</v>
      </c>
      <c r="D1369" s="4" t="s">
        <v>1181</v>
      </c>
      <c r="E1369" s="4" t="s">
        <v>1182</v>
      </c>
      <c r="F1369" s="4" t="s">
        <v>1121</v>
      </c>
      <c r="G1369" s="4" t="s">
        <v>1122</v>
      </c>
      <c r="H1369" s="4" t="s">
        <v>1183</v>
      </c>
      <c r="I1369" s="10">
        <v>2020</v>
      </c>
      <c r="J1369" s="10">
        <v>354</v>
      </c>
      <c r="K1369" s="10">
        <v>354</v>
      </c>
      <c r="L1369" s="10">
        <v>2695.5</v>
      </c>
      <c r="M1369" s="10">
        <v>8109.5</v>
      </c>
      <c r="N1369" s="10">
        <v>4536.5</v>
      </c>
      <c r="O1369" s="10">
        <v>2460</v>
      </c>
      <c r="P1369" s="10">
        <v>960</v>
      </c>
      <c r="Q1369" s="10">
        <v>180</v>
      </c>
      <c r="R1369" s="10">
        <v>420</v>
      </c>
      <c r="S1369" s="14">
        <v>0</v>
      </c>
      <c r="T1369" s="10">
        <v>720</v>
      </c>
      <c r="U1369" s="139">
        <f t="shared" si="105"/>
        <v>22809.5</v>
      </c>
      <c r="W1369" s="127" t="str">
        <f t="shared" si="106"/>
        <v>540305276921</v>
      </c>
      <c r="X1369" s="132">
        <f>VLOOKUP(W1369,Factors!$F$4:$H$6200,3,FALSE)</f>
        <v>0.10960000000000003</v>
      </c>
      <c r="Y1369" s="127" t="str">
        <f>VLOOKUP(W1369,Factors!$F$4:$H$6200,2,FALSE)</f>
        <v>3-factor</v>
      </c>
      <c r="Z1369" s="129">
        <f t="shared" si="107"/>
        <v>2499.9212000000007</v>
      </c>
      <c r="AA1369" s="129">
        <f t="shared" si="108"/>
        <v>20309.578799999999</v>
      </c>
      <c r="AB1369" s="129">
        <f t="shared" si="109"/>
        <v>22809.5</v>
      </c>
    </row>
    <row r="1370" spans="1:28" ht="15.75" thickBot="1" x14ac:dyDescent="0.3">
      <c r="A1370" s="141" t="s">
        <v>943</v>
      </c>
      <c r="B1370" s="4" t="s">
        <v>1176</v>
      </c>
      <c r="C1370" s="4" t="s">
        <v>1177</v>
      </c>
      <c r="D1370" s="4" t="s">
        <v>1163</v>
      </c>
      <c r="E1370" s="4" t="s">
        <v>1164</v>
      </c>
      <c r="F1370" s="4" t="s">
        <v>1121</v>
      </c>
      <c r="G1370" s="4" t="s">
        <v>1122</v>
      </c>
      <c r="H1370" s="4" t="s">
        <v>1165</v>
      </c>
      <c r="I1370" s="8">
        <v>12146</v>
      </c>
      <c r="J1370" s="8">
        <v>12318.96</v>
      </c>
      <c r="K1370" s="8">
        <v>2950.5</v>
      </c>
      <c r="L1370" s="8">
        <v>-3676</v>
      </c>
      <c r="M1370" s="8">
        <v>-1147</v>
      </c>
      <c r="N1370" s="8">
        <v>18581</v>
      </c>
      <c r="O1370" s="8">
        <v>2735.99</v>
      </c>
      <c r="P1370" s="8">
        <v>-21661.99</v>
      </c>
      <c r="Q1370" s="8">
        <v>542.5</v>
      </c>
      <c r="R1370" s="13">
        <v>0</v>
      </c>
      <c r="S1370" s="13">
        <v>0</v>
      </c>
      <c r="T1370" s="8">
        <v>-11026.96</v>
      </c>
      <c r="U1370" s="139">
        <f t="shared" si="105"/>
        <v>11762.999999999996</v>
      </c>
      <c r="W1370" s="127" t="str">
        <f t="shared" si="106"/>
        <v>540305290921</v>
      </c>
      <c r="X1370" s="132">
        <f>VLOOKUP(W1370,Factors!$F$4:$H$6200,3,FALSE)</f>
        <v>0.10960000000000003</v>
      </c>
      <c r="Y1370" s="127" t="str">
        <f>VLOOKUP(W1370,Factors!$F$4:$H$6200,2,FALSE)</f>
        <v>3-factor</v>
      </c>
      <c r="Z1370" s="129">
        <f t="shared" si="107"/>
        <v>1289.2248</v>
      </c>
      <c r="AA1370" s="129">
        <f t="shared" si="108"/>
        <v>10473.775199999996</v>
      </c>
      <c r="AB1370" s="129">
        <f t="shared" si="109"/>
        <v>11762.999999999996</v>
      </c>
    </row>
    <row r="1371" spans="1:28" ht="15.75" thickBot="1" x14ac:dyDescent="0.3">
      <c r="A1371" s="141" t="s">
        <v>943</v>
      </c>
      <c r="B1371" s="4" t="s">
        <v>1176</v>
      </c>
      <c r="C1371" s="4" t="s">
        <v>1177</v>
      </c>
      <c r="D1371" s="4" t="s">
        <v>1184</v>
      </c>
      <c r="E1371" s="4" t="s">
        <v>1185</v>
      </c>
      <c r="F1371" s="4" t="s">
        <v>1121</v>
      </c>
      <c r="G1371" s="4" t="s">
        <v>1122</v>
      </c>
      <c r="H1371" s="4" t="s">
        <v>1186</v>
      </c>
      <c r="I1371" s="10">
        <v>8379</v>
      </c>
      <c r="J1371" s="10">
        <v>27061</v>
      </c>
      <c r="K1371" s="10">
        <v>9365</v>
      </c>
      <c r="L1371" s="10">
        <v>-7968.5</v>
      </c>
      <c r="M1371" s="10">
        <v>47806</v>
      </c>
      <c r="N1371" s="10">
        <v>7114</v>
      </c>
      <c r="O1371" s="10">
        <v>19333.5</v>
      </c>
      <c r="P1371" s="10">
        <v>21832</v>
      </c>
      <c r="Q1371" s="10">
        <v>540</v>
      </c>
      <c r="R1371" s="10">
        <v>9655</v>
      </c>
      <c r="S1371" s="10">
        <v>13198.07</v>
      </c>
      <c r="T1371" s="14">
        <v>0</v>
      </c>
      <c r="U1371" s="139">
        <f t="shared" si="105"/>
        <v>156315.07</v>
      </c>
      <c r="W1371" s="127" t="str">
        <f t="shared" si="106"/>
        <v>540305291921</v>
      </c>
      <c r="X1371" s="132">
        <f>VLOOKUP(W1371,Factors!$F$4:$H$6200,3,FALSE)</f>
        <v>0.10960000000000003</v>
      </c>
      <c r="Y1371" s="127" t="str">
        <f>VLOOKUP(W1371,Factors!$F$4:$H$6200,2,FALSE)</f>
        <v>3-factor</v>
      </c>
      <c r="Z1371" s="129">
        <f t="shared" si="107"/>
        <v>17132.131672000007</v>
      </c>
      <c r="AA1371" s="129">
        <f t="shared" si="108"/>
        <v>139182.93832799999</v>
      </c>
      <c r="AB1371" s="129">
        <f t="shared" si="109"/>
        <v>156315.07</v>
      </c>
    </row>
    <row r="1372" spans="1:28" ht="15.75" thickBot="1" x14ac:dyDescent="0.3">
      <c r="A1372" s="141" t="s">
        <v>943</v>
      </c>
      <c r="B1372" s="4" t="s">
        <v>1187</v>
      </c>
      <c r="C1372" s="4" t="s">
        <v>1188</v>
      </c>
      <c r="D1372" s="4" t="s">
        <v>944</v>
      </c>
      <c r="E1372" s="4" t="s">
        <v>945</v>
      </c>
      <c r="F1372" s="4" t="s">
        <v>1121</v>
      </c>
      <c r="G1372" s="4" t="s">
        <v>1122</v>
      </c>
      <c r="H1372" s="4" t="s">
        <v>440</v>
      </c>
      <c r="I1372" s="8">
        <v>5000</v>
      </c>
      <c r="J1372" s="8">
        <v>5000</v>
      </c>
      <c r="K1372" s="7"/>
      <c r="L1372" s="7"/>
      <c r="M1372" s="7"/>
      <c r="N1372" s="8">
        <v>44832.38</v>
      </c>
      <c r="O1372" s="8">
        <v>31591.35</v>
      </c>
      <c r="P1372" s="8">
        <v>4256</v>
      </c>
      <c r="Q1372" s="8">
        <v>17285</v>
      </c>
      <c r="R1372" s="8">
        <v>385.49</v>
      </c>
      <c r="S1372" s="8">
        <v>6400</v>
      </c>
      <c r="T1372" s="8">
        <v>45.7</v>
      </c>
      <c r="U1372" s="139">
        <f t="shared" si="105"/>
        <v>114795.92</v>
      </c>
      <c r="W1372" s="127" t="str">
        <f t="shared" si="106"/>
        <v>540401505921</v>
      </c>
      <c r="X1372" s="132">
        <f>VLOOKUP(W1372,Factors!$F$4:$H$6200,3,FALSE)</f>
        <v>0.109888</v>
      </c>
      <c r="Y1372" s="127" t="str">
        <f>VLOOKUP(W1372,Factors!$F$4:$H$6200,2,FALSE)</f>
        <v>Employee Cost</v>
      </c>
      <c r="Z1372" s="129">
        <f t="shared" si="107"/>
        <v>12614.694056959999</v>
      </c>
      <c r="AA1372" s="129">
        <f t="shared" si="108"/>
        <v>102181.22594304</v>
      </c>
      <c r="AB1372" s="129">
        <f t="shared" si="109"/>
        <v>114795.92</v>
      </c>
    </row>
    <row r="1373" spans="1:28" ht="15.75" thickBot="1" x14ac:dyDescent="0.3">
      <c r="A1373" s="141" t="s">
        <v>943</v>
      </c>
      <c r="B1373" s="4" t="s">
        <v>1187</v>
      </c>
      <c r="C1373" s="4" t="s">
        <v>1188</v>
      </c>
      <c r="D1373" s="4" t="s">
        <v>944</v>
      </c>
      <c r="E1373" s="4" t="s">
        <v>945</v>
      </c>
      <c r="F1373" s="4" t="s">
        <v>152</v>
      </c>
      <c r="G1373" s="4" t="s">
        <v>153</v>
      </c>
      <c r="H1373" s="4" t="s">
        <v>440</v>
      </c>
      <c r="I1373" s="10">
        <v>-1600</v>
      </c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39">
        <f t="shared" si="105"/>
        <v>-1600</v>
      </c>
      <c r="W1373" s="127" t="str">
        <f t="shared" si="106"/>
        <v>540401505921</v>
      </c>
      <c r="X1373" s="132">
        <f>VLOOKUP(W1373,Factors!$F$4:$H$6200,3,FALSE)</f>
        <v>0.109888</v>
      </c>
      <c r="Y1373" s="127" t="str">
        <f>VLOOKUP(W1373,Factors!$F$4:$H$6200,2,FALSE)</f>
        <v>Employee Cost</v>
      </c>
      <c r="Z1373" s="129">
        <f t="shared" si="107"/>
        <v>-175.82079999999999</v>
      </c>
      <c r="AA1373" s="129">
        <f t="shared" si="108"/>
        <v>-1424.1792</v>
      </c>
      <c r="AB1373" s="129">
        <f t="shared" si="109"/>
        <v>-1600</v>
      </c>
    </row>
    <row r="1374" spans="1:28" ht="15.75" thickBot="1" x14ac:dyDescent="0.3">
      <c r="A1374" s="141" t="s">
        <v>943</v>
      </c>
      <c r="B1374" s="4" t="s">
        <v>1187</v>
      </c>
      <c r="C1374" s="4" t="s">
        <v>1188</v>
      </c>
      <c r="D1374" s="4" t="s">
        <v>1192</v>
      </c>
      <c r="E1374" s="4" t="s">
        <v>1193</v>
      </c>
      <c r="F1374" s="4" t="s">
        <v>1121</v>
      </c>
      <c r="G1374" s="4" t="s">
        <v>1122</v>
      </c>
      <c r="H1374" s="4" t="s">
        <v>1194</v>
      </c>
      <c r="I1374" s="8">
        <v>-400</v>
      </c>
      <c r="J1374" s="8">
        <v>1898</v>
      </c>
      <c r="K1374" s="8">
        <v>5000</v>
      </c>
      <c r="L1374" s="8">
        <v>5000</v>
      </c>
      <c r="M1374" s="8">
        <v>6100</v>
      </c>
      <c r="N1374" s="8">
        <v>8670</v>
      </c>
      <c r="O1374" s="8">
        <v>4346</v>
      </c>
      <c r="P1374" s="8">
        <v>21296.5</v>
      </c>
      <c r="Q1374" s="8">
        <v>15482.5</v>
      </c>
      <c r="R1374" s="8">
        <v>-23</v>
      </c>
      <c r="S1374" s="8">
        <v>10398.5</v>
      </c>
      <c r="T1374" s="8">
        <v>15000</v>
      </c>
      <c r="U1374" s="139">
        <f t="shared" si="105"/>
        <v>92768.5</v>
      </c>
      <c r="W1374" s="127" t="str">
        <f t="shared" si="106"/>
        <v>540405282921</v>
      </c>
      <c r="X1374" s="132">
        <f>VLOOKUP(W1374,Factors!$F$4:$H$6200,3,FALSE)</f>
        <v>0.109888</v>
      </c>
      <c r="Y1374" s="127" t="str">
        <f>VLOOKUP(W1374,Factors!$F$4:$H$6200,2,FALSE)</f>
        <v>Employee Cost</v>
      </c>
      <c r="Z1374" s="129">
        <f t="shared" si="107"/>
        <v>10194.144928</v>
      </c>
      <c r="AA1374" s="129">
        <f t="shared" si="108"/>
        <v>82574.355072000006</v>
      </c>
      <c r="AB1374" s="129">
        <f t="shared" si="109"/>
        <v>92768.5</v>
      </c>
    </row>
    <row r="1375" spans="1:28" ht="15.75" thickBot="1" x14ac:dyDescent="0.3">
      <c r="A1375" s="141" t="s">
        <v>943</v>
      </c>
      <c r="B1375" s="4" t="s">
        <v>1187</v>
      </c>
      <c r="C1375" s="4" t="s">
        <v>1188</v>
      </c>
      <c r="D1375" s="4" t="s">
        <v>1195</v>
      </c>
      <c r="E1375" s="4" t="s">
        <v>1196</v>
      </c>
      <c r="F1375" s="4" t="s">
        <v>1121</v>
      </c>
      <c r="G1375" s="4" t="s">
        <v>1122</v>
      </c>
      <c r="H1375" s="4" t="s">
        <v>1197</v>
      </c>
      <c r="I1375" s="10">
        <v>980</v>
      </c>
      <c r="J1375" s="11"/>
      <c r="K1375" s="11"/>
      <c r="L1375" s="10">
        <v>2271</v>
      </c>
      <c r="M1375" s="11"/>
      <c r="N1375" s="10">
        <v>1374</v>
      </c>
      <c r="O1375" s="10">
        <v>1989</v>
      </c>
      <c r="P1375" s="10">
        <v>351</v>
      </c>
      <c r="Q1375" s="11"/>
      <c r="R1375" s="11"/>
      <c r="S1375" s="10">
        <v>994.5</v>
      </c>
      <c r="T1375" s="10">
        <v>877.5</v>
      </c>
      <c r="U1375" s="139">
        <f t="shared" si="105"/>
        <v>8837</v>
      </c>
      <c r="W1375" s="127" t="str">
        <f t="shared" si="106"/>
        <v>540405284921</v>
      </c>
      <c r="X1375" s="132">
        <f>VLOOKUP(W1375,Factors!$F$4:$H$6200,3,FALSE)</f>
        <v>0.109888</v>
      </c>
      <c r="Y1375" s="127" t="str">
        <f>VLOOKUP(W1375,Factors!$F$4:$H$6200,2,FALSE)</f>
        <v>Employee Cost</v>
      </c>
      <c r="Z1375" s="129">
        <f t="shared" si="107"/>
        <v>971.08025599999996</v>
      </c>
      <c r="AA1375" s="129">
        <f t="shared" si="108"/>
        <v>7865.9197439999998</v>
      </c>
      <c r="AB1375" s="129">
        <f t="shared" si="109"/>
        <v>8837</v>
      </c>
    </row>
    <row r="1376" spans="1:28" ht="15.75" thickBot="1" x14ac:dyDescent="0.3">
      <c r="A1376" s="141" t="s">
        <v>943</v>
      </c>
      <c r="B1376" s="4" t="s">
        <v>1187</v>
      </c>
      <c r="C1376" s="4" t="s">
        <v>1188</v>
      </c>
      <c r="D1376" s="4" t="s">
        <v>1198</v>
      </c>
      <c r="E1376" s="4" t="s">
        <v>1199</v>
      </c>
      <c r="F1376" s="4" t="s">
        <v>1121</v>
      </c>
      <c r="G1376" s="4" t="s">
        <v>1122</v>
      </c>
      <c r="H1376" s="4" t="s">
        <v>1200</v>
      </c>
      <c r="I1376" s="8">
        <v>2632.5</v>
      </c>
      <c r="J1376" s="8">
        <v>2227.5</v>
      </c>
      <c r="K1376" s="8">
        <v>139</v>
      </c>
      <c r="L1376" s="7"/>
      <c r="M1376" s="7"/>
      <c r="N1376" s="7"/>
      <c r="O1376" s="7"/>
      <c r="P1376" s="7"/>
      <c r="Q1376" s="7"/>
      <c r="R1376" s="7"/>
      <c r="S1376" s="7"/>
      <c r="T1376" s="7"/>
      <c r="U1376" s="139">
        <f t="shared" si="105"/>
        <v>4999</v>
      </c>
      <c r="W1376" s="127" t="str">
        <f t="shared" si="106"/>
        <v>540405286921</v>
      </c>
      <c r="X1376" s="132">
        <f>VLOOKUP(W1376,Factors!$F$4:$H$6200,3,FALSE)</f>
        <v>0.109888</v>
      </c>
      <c r="Y1376" s="127" t="str">
        <f>VLOOKUP(W1376,Factors!$F$4:$H$6200,2,FALSE)</f>
        <v>Employee Cost</v>
      </c>
      <c r="Z1376" s="129">
        <f t="shared" si="107"/>
        <v>549.33011199999999</v>
      </c>
      <c r="AA1376" s="129">
        <f t="shared" si="108"/>
        <v>4449.6698880000004</v>
      </c>
      <c r="AB1376" s="129">
        <f t="shared" si="109"/>
        <v>4999</v>
      </c>
    </row>
    <row r="1377" spans="1:62" ht="15.75" thickBot="1" x14ac:dyDescent="0.3">
      <c r="A1377" s="141" t="s">
        <v>943</v>
      </c>
      <c r="B1377" s="4" t="s">
        <v>1204</v>
      </c>
      <c r="C1377" s="4" t="s">
        <v>1205</v>
      </c>
      <c r="D1377" s="4" t="s">
        <v>1160</v>
      </c>
      <c r="E1377" s="4" t="s">
        <v>1161</v>
      </c>
      <c r="F1377" s="4" t="s">
        <v>1121</v>
      </c>
      <c r="G1377" s="4" t="s">
        <v>1122</v>
      </c>
      <c r="H1377" s="4" t="s">
        <v>1162</v>
      </c>
      <c r="I1377" s="10">
        <v>23261.24</v>
      </c>
      <c r="J1377" s="10">
        <v>32553.75</v>
      </c>
      <c r="K1377" s="10">
        <v>26511.75</v>
      </c>
      <c r="L1377" s="10">
        <v>19122.59</v>
      </c>
      <c r="M1377" s="10">
        <v>14951.78</v>
      </c>
      <c r="N1377" s="10">
        <v>71983.5</v>
      </c>
      <c r="O1377" s="10">
        <v>40957</v>
      </c>
      <c r="P1377" s="10">
        <v>61887.75</v>
      </c>
      <c r="Q1377" s="10">
        <v>16320.01</v>
      </c>
      <c r="R1377" s="10">
        <v>-1078.99</v>
      </c>
      <c r="S1377" s="10">
        <v>119708</v>
      </c>
      <c r="T1377" s="10">
        <v>-1460.5</v>
      </c>
      <c r="U1377" s="139">
        <f t="shared" si="105"/>
        <v>424717.88</v>
      </c>
      <c r="W1377" s="127" t="str">
        <f t="shared" si="106"/>
        <v>540505265921</v>
      </c>
      <c r="X1377" s="132">
        <f>VLOOKUP(W1377,Factors!$F$4:$H$6200,3,FALSE)</f>
        <v>0.30000000000000004</v>
      </c>
      <c r="Y1377" s="127" t="str">
        <f>VLOOKUP(W1377,Factors!$F$4:$H$6200,2,FALSE)</f>
        <v>regulatory</v>
      </c>
      <c r="Z1377" s="129">
        <f t="shared" si="107"/>
        <v>127415.36400000002</v>
      </c>
      <c r="AA1377" s="129">
        <f t="shared" si="108"/>
        <v>297302.516</v>
      </c>
      <c r="AB1377" s="129">
        <f t="shared" si="109"/>
        <v>424717.88</v>
      </c>
    </row>
    <row r="1378" spans="1:62" ht="15.75" thickBot="1" x14ac:dyDescent="0.3">
      <c r="A1378" s="141" t="s">
        <v>943</v>
      </c>
      <c r="B1378" s="4" t="s">
        <v>1204</v>
      </c>
      <c r="C1378" s="4" t="s">
        <v>1205</v>
      </c>
      <c r="D1378" s="4" t="s">
        <v>1209</v>
      </c>
      <c r="E1378" s="4" t="s">
        <v>1210</v>
      </c>
      <c r="F1378" s="4" t="s">
        <v>1121</v>
      </c>
      <c r="G1378" s="4" t="s">
        <v>1122</v>
      </c>
      <c r="H1378" s="4" t="s">
        <v>1211</v>
      </c>
      <c r="I1378" s="8">
        <v>1700.64</v>
      </c>
      <c r="J1378" s="8">
        <v>9488.4599999999991</v>
      </c>
      <c r="K1378" s="8">
        <v>23709.85</v>
      </c>
      <c r="L1378" s="8">
        <v>-31.23</v>
      </c>
      <c r="M1378" s="8">
        <v>1027.1199999999999</v>
      </c>
      <c r="N1378" s="8">
        <v>30068.94</v>
      </c>
      <c r="O1378" s="8">
        <v>-10249.540000000001</v>
      </c>
      <c r="P1378" s="8">
        <v>45413.599999999999</v>
      </c>
      <c r="Q1378" s="8">
        <v>-38611.75</v>
      </c>
      <c r="R1378" s="8">
        <v>2630</v>
      </c>
      <c r="S1378" s="8">
        <v>249.38</v>
      </c>
      <c r="T1378" s="13">
        <v>0</v>
      </c>
      <c r="U1378" s="139">
        <f t="shared" si="105"/>
        <v>65395.469999999994</v>
      </c>
      <c r="W1378" s="127" t="str">
        <f t="shared" si="106"/>
        <v>540505268921</v>
      </c>
      <c r="X1378" s="132">
        <f>VLOOKUP(W1378,Factors!$F$4:$H$6200,3,FALSE)</f>
        <v>0.30000000000000004</v>
      </c>
      <c r="Y1378" s="127" t="str">
        <f>VLOOKUP(W1378,Factors!$F$4:$H$6200,2,FALSE)</f>
        <v>regulatory</v>
      </c>
      <c r="Z1378" s="129">
        <f t="shared" si="107"/>
        <v>19618.641</v>
      </c>
      <c r="AA1378" s="129">
        <f t="shared" si="108"/>
        <v>45776.828999999998</v>
      </c>
      <c r="AB1378" s="129">
        <f t="shared" si="109"/>
        <v>65395.47</v>
      </c>
    </row>
    <row r="1379" spans="1:62" ht="15.75" thickBot="1" x14ac:dyDescent="0.3">
      <c r="A1379" s="141" t="s">
        <v>943</v>
      </c>
      <c r="B1379" s="4" t="s">
        <v>1204</v>
      </c>
      <c r="C1379" s="4" t="s">
        <v>1205</v>
      </c>
      <c r="D1379" s="4" t="s">
        <v>1178</v>
      </c>
      <c r="E1379" s="4" t="s">
        <v>1179</v>
      </c>
      <c r="F1379" s="4" t="s">
        <v>1121</v>
      </c>
      <c r="G1379" s="4" t="s">
        <v>1122</v>
      </c>
      <c r="H1379" s="4" t="s">
        <v>1180</v>
      </c>
      <c r="I1379" s="10">
        <v>3979.95</v>
      </c>
      <c r="J1379" s="10">
        <v>882.45</v>
      </c>
      <c r="K1379" s="10">
        <v>6603.44</v>
      </c>
      <c r="L1379" s="10">
        <v>18197.52</v>
      </c>
      <c r="M1379" s="10">
        <v>-7551.92</v>
      </c>
      <c r="N1379" s="11"/>
      <c r="O1379" s="10">
        <v>6000</v>
      </c>
      <c r="P1379" s="10">
        <v>14502.5</v>
      </c>
      <c r="Q1379" s="10">
        <v>22588.5</v>
      </c>
      <c r="R1379" s="10">
        <v>8365</v>
      </c>
      <c r="S1379" s="10">
        <v>5247.5</v>
      </c>
      <c r="T1379" s="10">
        <v>13500</v>
      </c>
      <c r="U1379" s="139">
        <f t="shared" si="105"/>
        <v>92314.94</v>
      </c>
      <c r="W1379" s="127" t="str">
        <f t="shared" si="106"/>
        <v>540505270921</v>
      </c>
      <c r="X1379" s="132">
        <f>VLOOKUP(W1379,Factors!$F$4:$H$6200,3,FALSE)</f>
        <v>0.10960000000000003</v>
      </c>
      <c r="Y1379" s="127" t="str">
        <f>VLOOKUP(W1379,Factors!$F$4:$H$6200,2,FALSE)</f>
        <v>3-factor</v>
      </c>
      <c r="Z1379" s="129">
        <f t="shared" si="107"/>
        <v>10117.717424000002</v>
      </c>
      <c r="AA1379" s="129">
        <f t="shared" si="108"/>
        <v>82197.222576</v>
      </c>
      <c r="AB1379" s="129">
        <f t="shared" si="109"/>
        <v>92314.94</v>
      </c>
    </row>
    <row r="1380" spans="1:62" s="126" customFormat="1" ht="15.75" thickBot="1" x14ac:dyDescent="0.3">
      <c r="A1380" s="141" t="s">
        <v>943</v>
      </c>
      <c r="B1380" s="4" t="s">
        <v>1212</v>
      </c>
      <c r="C1380" s="4" t="s">
        <v>1213</v>
      </c>
      <c r="D1380" s="4" t="s">
        <v>944</v>
      </c>
      <c r="E1380" s="4" t="s">
        <v>945</v>
      </c>
      <c r="F1380" s="4" t="s">
        <v>82</v>
      </c>
      <c r="G1380" s="4" t="s">
        <v>83</v>
      </c>
      <c r="H1380" s="4" t="s">
        <v>440</v>
      </c>
      <c r="I1380" s="7"/>
      <c r="J1380" s="8">
        <v>16</v>
      </c>
      <c r="K1380" s="7"/>
      <c r="L1380" s="7"/>
      <c r="M1380" s="7"/>
      <c r="N1380" s="7"/>
      <c r="O1380" s="7"/>
      <c r="P1380" s="7"/>
      <c r="Q1380" s="7"/>
      <c r="R1380" s="7"/>
      <c r="S1380" s="7"/>
      <c r="T1380" s="7"/>
      <c r="U1380" s="139">
        <f t="shared" si="105"/>
        <v>16</v>
      </c>
      <c r="V1380" s="38"/>
      <c r="W1380" s="127" t="str">
        <f t="shared" si="106"/>
        <v>540601505921</v>
      </c>
      <c r="X1380" s="132">
        <f>VLOOKUP(W1380,Factors!$F$4:$H$6200,3,FALSE)</f>
        <v>0.10960000000000003</v>
      </c>
      <c r="Y1380" s="127" t="str">
        <f>VLOOKUP(W1380,Factors!$F$4:$H$6200,2,FALSE)</f>
        <v>3-factor</v>
      </c>
      <c r="Z1380" s="129">
        <f t="shared" si="107"/>
        <v>1.7536000000000005</v>
      </c>
      <c r="AA1380" s="129">
        <f t="shared" si="108"/>
        <v>14.2464</v>
      </c>
      <c r="AB1380" s="129">
        <f t="shared" si="109"/>
        <v>16</v>
      </c>
      <c r="AC1380" s="134"/>
      <c r="AD1380" s="134"/>
      <c r="AE1380" s="134"/>
      <c r="AF1380" s="134"/>
      <c r="AG1380" s="134"/>
      <c r="AH1380" s="134"/>
      <c r="AI1380" s="134"/>
      <c r="AJ1380" s="134"/>
      <c r="AK1380" s="134"/>
      <c r="AL1380" s="134"/>
      <c r="AM1380" s="134"/>
      <c r="AN1380" s="134"/>
      <c r="AO1380" s="134"/>
      <c r="AP1380" s="134"/>
      <c r="AQ1380" s="134"/>
      <c r="AR1380" s="134"/>
      <c r="AS1380" s="134"/>
      <c r="AT1380" s="134"/>
      <c r="AU1380" s="134"/>
      <c r="AV1380" s="134"/>
      <c r="AW1380" s="134"/>
      <c r="AX1380" s="134"/>
      <c r="AY1380" s="134"/>
      <c r="AZ1380" s="134"/>
      <c r="BA1380" s="134"/>
      <c r="BB1380" s="134"/>
      <c r="BC1380" s="134"/>
      <c r="BD1380" s="134"/>
      <c r="BE1380" s="134"/>
      <c r="BF1380" s="134"/>
      <c r="BG1380" s="134"/>
      <c r="BH1380" s="134"/>
      <c r="BI1380" s="134"/>
      <c r="BJ1380" s="134"/>
    </row>
    <row r="1381" spans="1:62" ht="15.75" thickBot="1" x14ac:dyDescent="0.3">
      <c r="A1381" s="141" t="s">
        <v>943</v>
      </c>
      <c r="B1381" s="4" t="s">
        <v>1212</v>
      </c>
      <c r="C1381" s="4" t="s">
        <v>1213</v>
      </c>
      <c r="D1381" s="4" t="s">
        <v>944</v>
      </c>
      <c r="E1381" s="4" t="s">
        <v>945</v>
      </c>
      <c r="F1381" s="4" t="s">
        <v>1121</v>
      </c>
      <c r="G1381" s="4" t="s">
        <v>1122</v>
      </c>
      <c r="H1381" s="4" t="s">
        <v>440</v>
      </c>
      <c r="I1381" s="10">
        <v>2254.08</v>
      </c>
      <c r="J1381" s="10">
        <v>7415.63</v>
      </c>
      <c r="K1381" s="10">
        <v>1639.97</v>
      </c>
      <c r="L1381" s="10">
        <v>412.9</v>
      </c>
      <c r="M1381" s="10">
        <v>-109.9</v>
      </c>
      <c r="N1381" s="10">
        <v>1912.5</v>
      </c>
      <c r="O1381" s="10">
        <v>2070.9899999999998</v>
      </c>
      <c r="P1381" s="10">
        <v>127200</v>
      </c>
      <c r="Q1381" s="10">
        <v>1064.74</v>
      </c>
      <c r="R1381" s="10">
        <v>4112</v>
      </c>
      <c r="S1381" s="10">
        <v>1315</v>
      </c>
      <c r="T1381" s="10">
        <v>5476.7</v>
      </c>
      <c r="U1381" s="139">
        <f t="shared" si="105"/>
        <v>154764.60999999999</v>
      </c>
      <c r="W1381" s="127" t="str">
        <f t="shared" si="106"/>
        <v>540601505921</v>
      </c>
      <c r="X1381" s="132">
        <f>VLOOKUP(W1381,Factors!$F$4:$H$6200,3,FALSE)</f>
        <v>0.10960000000000003</v>
      </c>
      <c r="Y1381" s="127" t="str">
        <f>VLOOKUP(W1381,Factors!$F$4:$H$6200,2,FALSE)</f>
        <v>3-factor</v>
      </c>
      <c r="Z1381" s="129">
        <f t="shared" si="107"/>
        <v>16962.201256000004</v>
      </c>
      <c r="AA1381" s="129">
        <f t="shared" si="108"/>
        <v>137802.40874399999</v>
      </c>
      <c r="AB1381" s="129">
        <f t="shared" si="109"/>
        <v>154764.60999999999</v>
      </c>
    </row>
    <row r="1382" spans="1:62" ht="15.75" thickBot="1" x14ac:dyDescent="0.3">
      <c r="A1382" s="141" t="s">
        <v>943</v>
      </c>
      <c r="B1382" s="4" t="s">
        <v>1212</v>
      </c>
      <c r="C1382" s="4" t="s">
        <v>1213</v>
      </c>
      <c r="D1382" s="4" t="s">
        <v>944</v>
      </c>
      <c r="E1382" s="4" t="s">
        <v>945</v>
      </c>
      <c r="F1382" s="4" t="s">
        <v>84</v>
      </c>
      <c r="G1382" s="4" t="s">
        <v>85</v>
      </c>
      <c r="H1382" s="4" t="s">
        <v>440</v>
      </c>
      <c r="I1382" s="7"/>
      <c r="J1382" s="8">
        <v>48.26</v>
      </c>
      <c r="K1382" s="7"/>
      <c r="L1382" s="7"/>
      <c r="M1382" s="7"/>
      <c r="N1382" s="7"/>
      <c r="O1382" s="7"/>
      <c r="P1382" s="7"/>
      <c r="Q1382" s="7"/>
      <c r="R1382" s="7"/>
      <c r="S1382" s="7"/>
      <c r="T1382" s="7"/>
      <c r="U1382" s="139">
        <f t="shared" si="105"/>
        <v>48.26</v>
      </c>
      <c r="W1382" s="127" t="str">
        <f t="shared" si="106"/>
        <v>540601505921</v>
      </c>
      <c r="X1382" s="132">
        <f>VLOOKUP(W1382,Factors!$F$4:$H$6200,3,FALSE)</f>
        <v>0.10960000000000003</v>
      </c>
      <c r="Y1382" s="127" t="str">
        <f>VLOOKUP(W1382,Factors!$F$4:$H$6200,2,FALSE)</f>
        <v>3-factor</v>
      </c>
      <c r="Z1382" s="129">
        <f t="shared" si="107"/>
        <v>5.2892960000000011</v>
      </c>
      <c r="AA1382" s="129">
        <f t="shared" si="108"/>
        <v>42.970703999999998</v>
      </c>
      <c r="AB1382" s="129">
        <f t="shared" si="109"/>
        <v>48.26</v>
      </c>
    </row>
    <row r="1383" spans="1:62" ht="15.75" thickBot="1" x14ac:dyDescent="0.3">
      <c r="A1383" s="141" t="s">
        <v>943</v>
      </c>
      <c r="B1383" s="4" t="s">
        <v>1212</v>
      </c>
      <c r="C1383" s="4" t="s">
        <v>1213</v>
      </c>
      <c r="D1383" s="4" t="s">
        <v>944</v>
      </c>
      <c r="E1383" s="4" t="s">
        <v>945</v>
      </c>
      <c r="F1383" s="4" t="s">
        <v>86</v>
      </c>
      <c r="G1383" s="4" t="s">
        <v>87</v>
      </c>
      <c r="H1383" s="4" t="s">
        <v>440</v>
      </c>
      <c r="I1383" s="11"/>
      <c r="J1383" s="10">
        <v>27</v>
      </c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39">
        <f t="shared" si="105"/>
        <v>27</v>
      </c>
      <c r="W1383" s="127" t="str">
        <f t="shared" si="106"/>
        <v>540601505921</v>
      </c>
      <c r="X1383" s="132">
        <f>VLOOKUP(W1383,Factors!$F$4:$H$6200,3,FALSE)</f>
        <v>0.10960000000000003</v>
      </c>
      <c r="Y1383" s="127" t="str">
        <f>VLOOKUP(W1383,Factors!$F$4:$H$6200,2,FALSE)</f>
        <v>3-factor</v>
      </c>
      <c r="Z1383" s="129">
        <f t="shared" si="107"/>
        <v>2.9592000000000009</v>
      </c>
      <c r="AA1383" s="129">
        <f t="shared" si="108"/>
        <v>24.040799999999997</v>
      </c>
      <c r="AB1383" s="129">
        <f t="shared" si="109"/>
        <v>27</v>
      </c>
    </row>
    <row r="1384" spans="1:62" ht="15.75" thickBot="1" x14ac:dyDescent="0.3">
      <c r="A1384" s="141" t="s">
        <v>943</v>
      </c>
      <c r="B1384" s="4" t="s">
        <v>1212</v>
      </c>
      <c r="C1384" s="4" t="s">
        <v>1213</v>
      </c>
      <c r="D1384" s="4" t="s">
        <v>1155</v>
      </c>
      <c r="E1384" s="4" t="s">
        <v>1156</v>
      </c>
      <c r="F1384" s="4" t="s">
        <v>1121</v>
      </c>
      <c r="G1384" s="4" t="s">
        <v>1122</v>
      </c>
      <c r="H1384" s="4" t="s">
        <v>1157</v>
      </c>
      <c r="I1384" s="7"/>
      <c r="J1384" s="7"/>
      <c r="K1384" s="7"/>
      <c r="L1384" s="8">
        <v>1020</v>
      </c>
      <c r="M1384" s="8">
        <v>1000</v>
      </c>
      <c r="N1384" s="8">
        <v>-537.5</v>
      </c>
      <c r="O1384" s="8">
        <v>-1482.5</v>
      </c>
      <c r="P1384" s="8">
        <v>150</v>
      </c>
      <c r="Q1384" s="8">
        <v>-90</v>
      </c>
      <c r="R1384" s="8">
        <v>18.5</v>
      </c>
      <c r="S1384" s="8">
        <v>-18.5</v>
      </c>
      <c r="T1384" s="13">
        <v>0</v>
      </c>
      <c r="U1384" s="139">
        <f t="shared" si="105"/>
        <v>60</v>
      </c>
      <c r="W1384" s="127" t="str">
        <f t="shared" si="106"/>
        <v>540601506921</v>
      </c>
      <c r="X1384" s="132">
        <f>VLOOKUP(W1384,Factors!$F$4:$H$6200,3,FALSE)</f>
        <v>0.10960000000000003</v>
      </c>
      <c r="Y1384" s="127" t="str">
        <f>VLOOKUP(W1384,Factors!$F$4:$H$6200,2,FALSE)</f>
        <v>3-factor</v>
      </c>
      <c r="Z1384" s="129">
        <f t="shared" si="107"/>
        <v>6.5760000000000023</v>
      </c>
      <c r="AA1384" s="129">
        <f t="shared" si="108"/>
        <v>53.423999999999999</v>
      </c>
      <c r="AB1384" s="129">
        <f t="shared" si="109"/>
        <v>60</v>
      </c>
    </row>
    <row r="1385" spans="1:62" ht="15.75" thickBot="1" x14ac:dyDescent="0.3">
      <c r="A1385" s="141" t="s">
        <v>943</v>
      </c>
      <c r="B1385" s="4" t="s">
        <v>1212</v>
      </c>
      <c r="C1385" s="4" t="s">
        <v>1213</v>
      </c>
      <c r="D1385" s="4" t="s">
        <v>1206</v>
      </c>
      <c r="E1385" s="4" t="s">
        <v>1207</v>
      </c>
      <c r="F1385" s="4" t="s">
        <v>1121</v>
      </c>
      <c r="G1385" s="4" t="s">
        <v>1122</v>
      </c>
      <c r="H1385" s="4" t="s">
        <v>1208</v>
      </c>
      <c r="I1385" s="8">
        <v>12492.1</v>
      </c>
      <c r="J1385" s="8">
        <v>12076.34</v>
      </c>
      <c r="K1385" s="8">
        <v>4632.75</v>
      </c>
      <c r="L1385" s="8">
        <v>21778.65</v>
      </c>
      <c r="M1385" s="8">
        <v>9044.5499999999993</v>
      </c>
      <c r="N1385" s="8">
        <v>13967.85</v>
      </c>
      <c r="O1385" s="8">
        <v>8384.15</v>
      </c>
      <c r="P1385" s="8">
        <v>11501.4</v>
      </c>
      <c r="Q1385" s="8">
        <v>24667.15</v>
      </c>
      <c r="R1385" s="8">
        <v>28417.55</v>
      </c>
      <c r="S1385" s="8">
        <v>4928.28</v>
      </c>
      <c r="T1385" s="8">
        <v>7105.22</v>
      </c>
      <c r="U1385" s="139">
        <f t="shared" si="105"/>
        <v>158995.99</v>
      </c>
      <c r="W1385" s="127" t="str">
        <f t="shared" si="106"/>
        <v>540605260921</v>
      </c>
      <c r="X1385" s="132">
        <f>VLOOKUP(W1385,Factors!$F$4:$H$6200,3,FALSE)</f>
        <v>0.10960000000000003</v>
      </c>
      <c r="Y1385" s="127" t="str">
        <f>VLOOKUP(W1385,Factors!$F$4:$H$6200,2,FALSE)</f>
        <v>3-factor</v>
      </c>
      <c r="Z1385" s="129">
        <f t="shared" si="107"/>
        <v>17425.960504000002</v>
      </c>
      <c r="AA1385" s="129">
        <f t="shared" si="108"/>
        <v>141570.02949599997</v>
      </c>
      <c r="AB1385" s="129">
        <f t="shared" si="109"/>
        <v>158995.99</v>
      </c>
    </row>
    <row r="1386" spans="1:62" ht="15.75" thickBot="1" x14ac:dyDescent="0.3">
      <c r="A1386" s="141" t="s">
        <v>943</v>
      </c>
      <c r="B1386" s="4" t="s">
        <v>1212</v>
      </c>
      <c r="C1386" s="4" t="s">
        <v>1213</v>
      </c>
      <c r="D1386" s="4" t="s">
        <v>1189</v>
      </c>
      <c r="E1386" s="4" t="s">
        <v>1190</v>
      </c>
      <c r="F1386" s="4" t="s">
        <v>1121</v>
      </c>
      <c r="G1386" s="4" t="s">
        <v>1122</v>
      </c>
      <c r="H1386" s="4" t="s">
        <v>1191</v>
      </c>
      <c r="I1386" s="10">
        <v>46668</v>
      </c>
      <c r="J1386" s="10">
        <v>30609.8</v>
      </c>
      <c r="K1386" s="10">
        <v>5658</v>
      </c>
      <c r="L1386" s="10">
        <v>8492.25</v>
      </c>
      <c r="M1386" s="10">
        <v>13536.25</v>
      </c>
      <c r="N1386" s="10">
        <v>65430.65</v>
      </c>
      <c r="O1386" s="10">
        <v>27580.7</v>
      </c>
      <c r="P1386" s="10">
        <v>4446.4399999999996</v>
      </c>
      <c r="Q1386" s="10">
        <v>-16678.34</v>
      </c>
      <c r="R1386" s="10">
        <v>-7767.61</v>
      </c>
      <c r="S1386" s="10">
        <v>8145.16</v>
      </c>
      <c r="T1386" s="14">
        <v>0</v>
      </c>
      <c r="U1386" s="139">
        <f t="shared" si="105"/>
        <v>186121.30000000005</v>
      </c>
      <c r="W1386" s="127" t="str">
        <f t="shared" si="106"/>
        <v>540605264921</v>
      </c>
      <c r="X1386" s="132">
        <f>VLOOKUP(W1386,Factors!$F$4:$H$6200,3,FALSE)</f>
        <v>0.10960000000000003</v>
      </c>
      <c r="Y1386" s="127" t="str">
        <f>VLOOKUP(W1386,Factors!$F$4:$H$6200,2,FALSE)</f>
        <v>3-factor</v>
      </c>
      <c r="Z1386" s="129">
        <f t="shared" si="107"/>
        <v>20398.89448000001</v>
      </c>
      <c r="AA1386" s="129">
        <f t="shared" si="108"/>
        <v>165722.40552000003</v>
      </c>
      <c r="AB1386" s="129">
        <f t="shared" si="109"/>
        <v>186121.30000000005</v>
      </c>
    </row>
    <row r="1387" spans="1:62" ht="15.75" thickBot="1" x14ac:dyDescent="0.3">
      <c r="A1387" s="141" t="s">
        <v>943</v>
      </c>
      <c r="B1387" s="4" t="s">
        <v>1212</v>
      </c>
      <c r="C1387" s="4" t="s">
        <v>1213</v>
      </c>
      <c r="D1387" s="4" t="s">
        <v>1160</v>
      </c>
      <c r="E1387" s="4" t="s">
        <v>1161</v>
      </c>
      <c r="F1387" s="4" t="s">
        <v>1121</v>
      </c>
      <c r="G1387" s="4" t="s">
        <v>1122</v>
      </c>
      <c r="H1387" s="4" t="s">
        <v>1162</v>
      </c>
      <c r="I1387" s="7"/>
      <c r="J1387" s="7"/>
      <c r="K1387" s="7"/>
      <c r="L1387" s="7"/>
      <c r="M1387" s="7"/>
      <c r="N1387" s="7"/>
      <c r="O1387" s="7"/>
      <c r="P1387" s="7"/>
      <c r="Q1387" s="7"/>
      <c r="R1387" s="8">
        <v>283.5</v>
      </c>
      <c r="S1387" s="8">
        <v>-283.5</v>
      </c>
      <c r="T1387" s="7"/>
      <c r="U1387" s="139">
        <f t="shared" si="105"/>
        <v>0</v>
      </c>
      <c r="W1387" s="127" t="str">
        <f t="shared" si="106"/>
        <v>540605265921</v>
      </c>
      <c r="X1387" s="132">
        <f>VLOOKUP(W1387,Factors!$F$4:$H$6200,3,FALSE)</f>
        <v>0.30000000000000004</v>
      </c>
      <c r="Y1387" s="127" t="str">
        <f>VLOOKUP(W1387,Factors!$F$4:$H$6200,2,FALSE)</f>
        <v>regulatory</v>
      </c>
      <c r="Z1387" s="129">
        <f t="shared" si="107"/>
        <v>0</v>
      </c>
      <c r="AA1387" s="129">
        <f t="shared" si="108"/>
        <v>0</v>
      </c>
      <c r="AB1387" s="129">
        <f t="shared" si="109"/>
        <v>0</v>
      </c>
    </row>
    <row r="1388" spans="1:62" ht="15.75" thickBot="1" x14ac:dyDescent="0.3">
      <c r="A1388" s="141" t="s">
        <v>943</v>
      </c>
      <c r="B1388" s="4" t="s">
        <v>1212</v>
      </c>
      <c r="C1388" s="4" t="s">
        <v>1213</v>
      </c>
      <c r="D1388" s="4" t="s">
        <v>1163</v>
      </c>
      <c r="E1388" s="4" t="s">
        <v>1164</v>
      </c>
      <c r="F1388" s="4" t="s">
        <v>1121</v>
      </c>
      <c r="G1388" s="4" t="s">
        <v>1122</v>
      </c>
      <c r="H1388" s="4" t="s">
        <v>1165</v>
      </c>
      <c r="I1388" s="10">
        <v>3640</v>
      </c>
      <c r="J1388" s="10">
        <v>-1830</v>
      </c>
      <c r="K1388" s="10">
        <v>791</v>
      </c>
      <c r="L1388" s="10">
        <v>-1156</v>
      </c>
      <c r="M1388" s="10">
        <v>8474</v>
      </c>
      <c r="N1388" s="10">
        <v>-958</v>
      </c>
      <c r="O1388" s="10">
        <v>-7940</v>
      </c>
      <c r="P1388" s="10">
        <v>16144</v>
      </c>
      <c r="Q1388" s="10">
        <v>-3184</v>
      </c>
      <c r="R1388" s="10">
        <v>-566</v>
      </c>
      <c r="S1388" s="10">
        <v>-402</v>
      </c>
      <c r="T1388" s="10">
        <v>1279</v>
      </c>
      <c r="U1388" s="139">
        <f t="shared" si="105"/>
        <v>14292</v>
      </c>
      <c r="W1388" s="127" t="str">
        <f t="shared" si="106"/>
        <v>540605290921</v>
      </c>
      <c r="X1388" s="132">
        <f>VLOOKUP(W1388,Factors!$F$4:$H$6200,3,FALSE)</f>
        <v>0.10960000000000003</v>
      </c>
      <c r="Y1388" s="127" t="str">
        <f>VLOOKUP(W1388,Factors!$F$4:$H$6200,2,FALSE)</f>
        <v>3-factor</v>
      </c>
      <c r="Z1388" s="129">
        <f t="shared" si="107"/>
        <v>1566.4032000000004</v>
      </c>
      <c r="AA1388" s="129">
        <f t="shared" si="108"/>
        <v>12725.596799999999</v>
      </c>
      <c r="AB1388" s="129">
        <f t="shared" si="109"/>
        <v>14292</v>
      </c>
    </row>
    <row r="1389" spans="1:62" ht="15.75" thickBot="1" x14ac:dyDescent="0.3">
      <c r="A1389" s="141" t="s">
        <v>943</v>
      </c>
      <c r="B1389" s="4" t="s">
        <v>1212</v>
      </c>
      <c r="C1389" s="4" t="s">
        <v>1213</v>
      </c>
      <c r="D1389" s="4" t="s">
        <v>1166</v>
      </c>
      <c r="E1389" s="4" t="s">
        <v>1167</v>
      </c>
      <c r="F1389" s="4" t="s">
        <v>1121</v>
      </c>
      <c r="G1389" s="4" t="s">
        <v>1122</v>
      </c>
      <c r="H1389" s="4" t="s">
        <v>1168</v>
      </c>
      <c r="I1389" s="7"/>
      <c r="J1389" s="7"/>
      <c r="K1389" s="7"/>
      <c r="L1389" s="7"/>
      <c r="M1389" s="7"/>
      <c r="N1389" s="8">
        <v>3540</v>
      </c>
      <c r="O1389" s="8">
        <v>-3540</v>
      </c>
      <c r="P1389" s="8">
        <v>12406</v>
      </c>
      <c r="Q1389" s="8">
        <v>735.5</v>
      </c>
      <c r="R1389" s="8">
        <v>-7525.5</v>
      </c>
      <c r="S1389" s="8">
        <v>-4738.5</v>
      </c>
      <c r="T1389" s="8">
        <v>-877.5</v>
      </c>
      <c r="U1389" s="139">
        <f t="shared" si="105"/>
        <v>0</v>
      </c>
      <c r="W1389" s="127" t="str">
        <f t="shared" si="106"/>
        <v>540605295921</v>
      </c>
      <c r="X1389" s="132">
        <f>VLOOKUP(W1389,Factors!$F$4:$H$6200,3,FALSE)</f>
        <v>0.10960000000000003</v>
      </c>
      <c r="Y1389" s="127" t="str">
        <f>VLOOKUP(W1389,Factors!$F$4:$H$6200,2,FALSE)</f>
        <v>3-factor</v>
      </c>
      <c r="Z1389" s="129">
        <f t="shared" si="107"/>
        <v>0</v>
      </c>
      <c r="AA1389" s="129">
        <f t="shared" si="108"/>
        <v>0</v>
      </c>
      <c r="AB1389" s="129">
        <f t="shared" si="109"/>
        <v>0</v>
      </c>
    </row>
    <row r="1390" spans="1:62" ht="15.75" thickBot="1" x14ac:dyDescent="0.3">
      <c r="A1390" s="141" t="s">
        <v>943</v>
      </c>
      <c r="B1390" s="4" t="s">
        <v>1212</v>
      </c>
      <c r="C1390" s="4" t="s">
        <v>1213</v>
      </c>
      <c r="D1390" s="4" t="s">
        <v>1214</v>
      </c>
      <c r="E1390" s="4" t="s">
        <v>1215</v>
      </c>
      <c r="F1390" s="4" t="s">
        <v>1121</v>
      </c>
      <c r="G1390" s="4" t="s">
        <v>1122</v>
      </c>
      <c r="H1390" s="4" t="s">
        <v>1216</v>
      </c>
      <c r="I1390" s="11"/>
      <c r="J1390" s="10">
        <v>686</v>
      </c>
      <c r="K1390" s="10">
        <v>-56</v>
      </c>
      <c r="L1390" s="10">
        <v>-280</v>
      </c>
      <c r="M1390" s="10">
        <v>-350</v>
      </c>
      <c r="N1390" s="11"/>
      <c r="O1390" s="10">
        <v>210</v>
      </c>
      <c r="P1390" s="10">
        <v>9560</v>
      </c>
      <c r="Q1390" s="10">
        <v>2380</v>
      </c>
      <c r="R1390" s="11"/>
      <c r="S1390" s="10">
        <v>280</v>
      </c>
      <c r="T1390" s="10">
        <v>-280</v>
      </c>
      <c r="U1390" s="139">
        <f t="shared" si="105"/>
        <v>12150</v>
      </c>
      <c r="W1390" s="127" t="str">
        <f t="shared" si="106"/>
        <v>540605300921</v>
      </c>
      <c r="X1390" s="132">
        <f>VLOOKUP(W1390,Factors!$F$4:$H$6200,3,FALSE)</f>
        <v>0.10960000000000003</v>
      </c>
      <c r="Y1390" s="127" t="str">
        <f>VLOOKUP(W1390,Factors!$F$4:$H$6200,2,FALSE)</f>
        <v>3-factor</v>
      </c>
      <c r="Z1390" s="129">
        <f t="shared" si="107"/>
        <v>1331.6400000000003</v>
      </c>
      <c r="AA1390" s="129">
        <f t="shared" si="108"/>
        <v>10818.36</v>
      </c>
      <c r="AB1390" s="129">
        <f t="shared" si="109"/>
        <v>12150</v>
      </c>
    </row>
    <row r="1391" spans="1:62" ht="15.75" thickBot="1" x14ac:dyDescent="0.3">
      <c r="A1391" s="141" t="s">
        <v>943</v>
      </c>
      <c r="B1391" s="4" t="s">
        <v>1212</v>
      </c>
      <c r="C1391" s="4" t="s">
        <v>1213</v>
      </c>
      <c r="D1391" s="4" t="s">
        <v>1201</v>
      </c>
      <c r="E1391" s="4" t="s">
        <v>1202</v>
      </c>
      <c r="F1391" s="4" t="s">
        <v>1121</v>
      </c>
      <c r="G1391" s="4" t="s">
        <v>1122</v>
      </c>
      <c r="H1391" s="4" t="s">
        <v>1203</v>
      </c>
      <c r="I1391" s="8">
        <v>-17637.86</v>
      </c>
      <c r="J1391" s="7"/>
      <c r="K1391" s="7"/>
      <c r="L1391" s="7"/>
      <c r="M1391" s="7"/>
      <c r="N1391" s="7"/>
      <c r="O1391" s="7"/>
      <c r="P1391" s="7"/>
      <c r="Q1391" s="7"/>
      <c r="R1391" s="7"/>
      <c r="S1391" s="7"/>
      <c r="T1391" s="7"/>
      <c r="U1391" s="139">
        <f t="shared" si="105"/>
        <v>-17637.86</v>
      </c>
      <c r="W1391" s="127" t="str">
        <f t="shared" si="106"/>
        <v>540605316921</v>
      </c>
      <c r="X1391" s="132">
        <f>VLOOKUP(W1391,Factors!$F$4:$H$6200,3,FALSE)</f>
        <v>0.10960000000000003</v>
      </c>
      <c r="Y1391" s="127" t="str">
        <f>VLOOKUP(W1391,Factors!$F$4:$H$6200,2,FALSE)</f>
        <v>3-factor</v>
      </c>
      <c r="Z1391" s="129">
        <f t="shared" si="107"/>
        <v>-1933.1094560000006</v>
      </c>
      <c r="AA1391" s="129">
        <f t="shared" si="108"/>
        <v>-15704.750544</v>
      </c>
      <c r="AB1391" s="129">
        <f t="shared" si="109"/>
        <v>-17637.86</v>
      </c>
    </row>
    <row r="1392" spans="1:62" ht="15.75" thickBot="1" x14ac:dyDescent="0.3">
      <c r="A1392" s="141" t="s">
        <v>943</v>
      </c>
      <c r="B1392" s="4" t="s">
        <v>1212</v>
      </c>
      <c r="C1392" s="4" t="s">
        <v>1213</v>
      </c>
      <c r="D1392" s="4" t="s">
        <v>1217</v>
      </c>
      <c r="E1392" s="4" t="s">
        <v>1218</v>
      </c>
      <c r="F1392" s="4" t="s">
        <v>1121</v>
      </c>
      <c r="G1392" s="4" t="s">
        <v>1122</v>
      </c>
      <c r="H1392" s="4" t="s">
        <v>1219</v>
      </c>
      <c r="I1392" s="10">
        <v>304</v>
      </c>
      <c r="J1392" s="10">
        <v>0.5</v>
      </c>
      <c r="K1392" s="10">
        <v>636</v>
      </c>
      <c r="L1392" s="10">
        <v>136.5</v>
      </c>
      <c r="M1392" s="11"/>
      <c r="N1392" s="11"/>
      <c r="O1392" s="11"/>
      <c r="P1392" s="11"/>
      <c r="Q1392" s="11"/>
      <c r="R1392" s="11"/>
      <c r="S1392" s="11"/>
      <c r="T1392" s="10">
        <v>136.5</v>
      </c>
      <c r="U1392" s="139">
        <f t="shared" si="105"/>
        <v>1213.5</v>
      </c>
      <c r="W1392" s="127" t="str">
        <f t="shared" si="106"/>
        <v>540605320921</v>
      </c>
      <c r="X1392" s="132">
        <f>VLOOKUP(W1392,Factors!$F$4:$H$6200,3,FALSE)</f>
        <v>0.10960000000000003</v>
      </c>
      <c r="Y1392" s="127" t="str">
        <f>VLOOKUP(W1392,Factors!$F$4:$H$6200,2,FALSE)</f>
        <v>3-factor</v>
      </c>
      <c r="Z1392" s="129">
        <f t="shared" si="107"/>
        <v>132.99960000000004</v>
      </c>
      <c r="AA1392" s="129">
        <f t="shared" si="108"/>
        <v>1080.5003999999999</v>
      </c>
      <c r="AB1392" s="129">
        <f t="shared" si="109"/>
        <v>1213.5</v>
      </c>
    </row>
    <row r="1393" spans="1:28" ht="15.75" thickBot="1" x14ac:dyDescent="0.3">
      <c r="A1393" s="141" t="s">
        <v>943</v>
      </c>
      <c r="B1393" s="4" t="s">
        <v>1212</v>
      </c>
      <c r="C1393" s="4" t="s">
        <v>1213</v>
      </c>
      <c r="D1393" s="4" t="s">
        <v>1220</v>
      </c>
      <c r="E1393" s="4" t="s">
        <v>1221</v>
      </c>
      <c r="F1393" s="4" t="s">
        <v>1121</v>
      </c>
      <c r="G1393" s="4" t="s">
        <v>1122</v>
      </c>
      <c r="H1393" s="4" t="s">
        <v>1222</v>
      </c>
      <c r="I1393" s="7"/>
      <c r="J1393" s="7"/>
      <c r="K1393" s="8">
        <v>5029</v>
      </c>
      <c r="L1393" s="8">
        <v>560</v>
      </c>
      <c r="M1393" s="13">
        <v>0</v>
      </c>
      <c r="N1393" s="8">
        <v>372</v>
      </c>
      <c r="O1393" s="8">
        <v>-132</v>
      </c>
      <c r="P1393" s="7"/>
      <c r="Q1393" s="7"/>
      <c r="R1393" s="7"/>
      <c r="S1393" s="7"/>
      <c r="T1393" s="7"/>
      <c r="U1393" s="139">
        <f t="shared" si="105"/>
        <v>5829</v>
      </c>
      <c r="W1393" s="127" t="str">
        <f t="shared" si="106"/>
        <v>540605346921</v>
      </c>
      <c r="X1393" s="132">
        <f>VLOOKUP(W1393,Factors!$F$4:$H$6200,3,FALSE)</f>
        <v>0.10960000000000003</v>
      </c>
      <c r="Y1393" s="127" t="str">
        <f>VLOOKUP(W1393,Factors!$F$4:$H$6200,2,FALSE)</f>
        <v>3-factor</v>
      </c>
      <c r="Z1393" s="129">
        <f t="shared" si="107"/>
        <v>638.85840000000019</v>
      </c>
      <c r="AA1393" s="129">
        <f t="shared" si="108"/>
        <v>5190.1415999999999</v>
      </c>
      <c r="AB1393" s="129">
        <f t="shared" si="109"/>
        <v>5829</v>
      </c>
    </row>
    <row r="1394" spans="1:28" ht="15.75" thickBot="1" x14ac:dyDescent="0.3">
      <c r="A1394" s="141" t="s">
        <v>943</v>
      </c>
      <c r="B1394" s="4" t="s">
        <v>1223</v>
      </c>
      <c r="C1394" s="4" t="s">
        <v>1224</v>
      </c>
      <c r="D1394" s="4" t="s">
        <v>1225</v>
      </c>
      <c r="E1394" s="4" t="s">
        <v>1226</v>
      </c>
      <c r="F1394" s="4" t="s">
        <v>1121</v>
      </c>
      <c r="G1394" s="4" t="s">
        <v>1122</v>
      </c>
      <c r="H1394" s="4" t="s">
        <v>1227</v>
      </c>
      <c r="I1394" s="11"/>
      <c r="J1394" s="11"/>
      <c r="K1394" s="10">
        <v>1553.5</v>
      </c>
      <c r="L1394" s="10">
        <v>2129</v>
      </c>
      <c r="M1394" s="11"/>
      <c r="N1394" s="11"/>
      <c r="O1394" s="11"/>
      <c r="P1394" s="11"/>
      <c r="Q1394" s="11"/>
      <c r="R1394" s="10">
        <v>5090.5</v>
      </c>
      <c r="S1394" s="10">
        <v>-5090.5</v>
      </c>
      <c r="T1394" s="10">
        <v>3715</v>
      </c>
      <c r="U1394" s="139">
        <f t="shared" si="105"/>
        <v>7397.5</v>
      </c>
      <c r="W1394" s="127" t="str">
        <f t="shared" si="106"/>
        <v>540705312921</v>
      </c>
      <c r="X1394" s="132">
        <f>VLOOKUP(W1394,Factors!$F$4:$H$6200,3,FALSE)</f>
        <v>0.10960000000000003</v>
      </c>
      <c r="Y1394" s="127" t="str">
        <f>VLOOKUP(W1394,Factors!$F$4:$H$6200,2,FALSE)</f>
        <v>3-factor</v>
      </c>
      <c r="Z1394" s="129">
        <f t="shared" si="107"/>
        <v>810.76600000000019</v>
      </c>
      <c r="AA1394" s="129">
        <f t="shared" si="108"/>
        <v>6586.7339999999995</v>
      </c>
      <c r="AB1394" s="129">
        <f t="shared" si="109"/>
        <v>7397.5</v>
      </c>
    </row>
    <row r="1395" spans="1:28" ht="15.75" thickBot="1" x14ac:dyDescent="0.3">
      <c r="A1395" s="141" t="s">
        <v>943</v>
      </c>
      <c r="B1395" s="4" t="s">
        <v>1228</v>
      </c>
      <c r="C1395" s="4" t="s">
        <v>1229</v>
      </c>
      <c r="D1395" s="4" t="s">
        <v>944</v>
      </c>
      <c r="E1395" s="4" t="s">
        <v>945</v>
      </c>
      <c r="F1395" s="4" t="s">
        <v>1121</v>
      </c>
      <c r="G1395" s="4" t="s">
        <v>1122</v>
      </c>
      <c r="H1395" s="4" t="s">
        <v>440</v>
      </c>
      <c r="I1395" s="7"/>
      <c r="J1395" s="7"/>
      <c r="K1395" s="7"/>
      <c r="L1395" s="7"/>
      <c r="M1395" s="7"/>
      <c r="N1395" s="7"/>
      <c r="O1395" s="7"/>
      <c r="P1395" s="7"/>
      <c r="Q1395" s="7"/>
      <c r="R1395" s="7"/>
      <c r="S1395" s="8">
        <v>255</v>
      </c>
      <c r="T1395" s="7"/>
      <c r="U1395" s="139">
        <f t="shared" si="105"/>
        <v>255</v>
      </c>
      <c r="W1395" s="127" t="str">
        <f t="shared" si="106"/>
        <v>540801505921</v>
      </c>
      <c r="X1395" s="132">
        <f>VLOOKUP(W1395,Factors!$F$4:$H$6200,3,FALSE)</f>
        <v>0.10809999999999997</v>
      </c>
      <c r="Y1395" s="127" t="str">
        <f>VLOOKUP(W1395,Factors!$F$4:$H$6200,2,FALSE)</f>
        <v>Firm Sales Volumes</v>
      </c>
      <c r="Z1395" s="129">
        <f t="shared" si="107"/>
        <v>27.565499999999993</v>
      </c>
      <c r="AA1395" s="129">
        <f t="shared" si="108"/>
        <v>227.43450000000001</v>
      </c>
      <c r="AB1395" s="129">
        <f t="shared" si="109"/>
        <v>255</v>
      </c>
    </row>
    <row r="1396" spans="1:28" ht="15.75" thickBot="1" x14ac:dyDescent="0.3">
      <c r="A1396" s="141" t="s">
        <v>943</v>
      </c>
      <c r="B1396" s="4" t="s">
        <v>1228</v>
      </c>
      <c r="C1396" s="4" t="s">
        <v>1229</v>
      </c>
      <c r="D1396" s="4" t="s">
        <v>1178</v>
      </c>
      <c r="E1396" s="4" t="s">
        <v>1179</v>
      </c>
      <c r="F1396" s="4" t="s">
        <v>1121</v>
      </c>
      <c r="G1396" s="4" t="s">
        <v>1122</v>
      </c>
      <c r="H1396" s="4" t="s">
        <v>1180</v>
      </c>
      <c r="I1396" s="10">
        <v>1353.09</v>
      </c>
      <c r="J1396" s="10">
        <v>941.28</v>
      </c>
      <c r="K1396" s="10">
        <v>7444.5</v>
      </c>
      <c r="L1396" s="11"/>
      <c r="M1396" s="11"/>
      <c r="N1396" s="11"/>
      <c r="O1396" s="11"/>
      <c r="P1396" s="11"/>
      <c r="Q1396" s="11"/>
      <c r="R1396" s="11"/>
      <c r="S1396" s="11"/>
      <c r="T1396" s="11"/>
      <c r="U1396" s="139">
        <f t="shared" si="105"/>
        <v>9738.869999999999</v>
      </c>
      <c r="W1396" s="127" t="str">
        <f t="shared" si="106"/>
        <v>540805270921</v>
      </c>
      <c r="X1396" s="132">
        <f>VLOOKUP(W1396,Factors!$F$4:$H$6200,3,FALSE)</f>
        <v>0.10960000000000003</v>
      </c>
      <c r="Y1396" s="127" t="str">
        <f>VLOOKUP(W1396,Factors!$F$4:$H$6200,2,FALSE)</f>
        <v>3-factor</v>
      </c>
      <c r="Z1396" s="129">
        <f t="shared" si="107"/>
        <v>1067.3801520000002</v>
      </c>
      <c r="AA1396" s="129">
        <f t="shared" si="108"/>
        <v>8671.4898479999993</v>
      </c>
      <c r="AB1396" s="129">
        <f t="shared" si="109"/>
        <v>9738.869999999999</v>
      </c>
    </row>
    <row r="1397" spans="1:28" ht="15.75" thickBot="1" x14ac:dyDescent="0.3">
      <c r="A1397" s="141" t="s">
        <v>943</v>
      </c>
      <c r="B1397" s="4" t="s">
        <v>1228</v>
      </c>
      <c r="C1397" s="4" t="s">
        <v>1229</v>
      </c>
      <c r="D1397" s="4" t="s">
        <v>1169</v>
      </c>
      <c r="E1397" s="4" t="s">
        <v>1170</v>
      </c>
      <c r="F1397" s="4" t="s">
        <v>1121</v>
      </c>
      <c r="G1397" s="4" t="s">
        <v>1122</v>
      </c>
      <c r="H1397" s="4" t="s">
        <v>1171</v>
      </c>
      <c r="I1397" s="7"/>
      <c r="J1397" s="7"/>
      <c r="K1397" s="7"/>
      <c r="L1397" s="7"/>
      <c r="M1397" s="7"/>
      <c r="N1397" s="7"/>
      <c r="O1397" s="7"/>
      <c r="P1397" s="7"/>
      <c r="Q1397" s="8">
        <v>1080</v>
      </c>
      <c r="R1397" s="7"/>
      <c r="S1397" s="7"/>
      <c r="T1397" s="7"/>
      <c r="U1397" s="139">
        <f t="shared" si="105"/>
        <v>1080</v>
      </c>
      <c r="W1397" s="127" t="str">
        <f t="shared" si="106"/>
        <v>540805297921</v>
      </c>
      <c r="X1397" s="132">
        <f>VLOOKUP(W1397,Factors!$F$4:$H$6200,3,FALSE)</f>
        <v>0.10960000000000003</v>
      </c>
      <c r="Y1397" s="127" t="str">
        <f>VLOOKUP(W1397,Factors!$F$4:$H$6200,2,FALSE)</f>
        <v>3-factor</v>
      </c>
      <c r="Z1397" s="129">
        <f t="shared" si="107"/>
        <v>118.36800000000004</v>
      </c>
      <c r="AA1397" s="129">
        <f t="shared" si="108"/>
        <v>961.63199999999995</v>
      </c>
      <c r="AB1397" s="129">
        <f t="shared" si="109"/>
        <v>1080</v>
      </c>
    </row>
    <row r="1398" spans="1:28" ht="15.75" thickBot="1" x14ac:dyDescent="0.3">
      <c r="A1398" s="141" t="s">
        <v>943</v>
      </c>
      <c r="B1398" s="4" t="s">
        <v>1228</v>
      </c>
      <c r="C1398" s="4" t="s">
        <v>1229</v>
      </c>
      <c r="D1398" s="4" t="s">
        <v>1201</v>
      </c>
      <c r="E1398" s="4" t="s">
        <v>1202</v>
      </c>
      <c r="F1398" s="4" t="s">
        <v>1121</v>
      </c>
      <c r="G1398" s="4" t="s">
        <v>1122</v>
      </c>
      <c r="H1398" s="4" t="s">
        <v>1203</v>
      </c>
      <c r="I1398" s="10">
        <v>48592.5</v>
      </c>
      <c r="J1398" s="10">
        <v>-33739.15</v>
      </c>
      <c r="K1398" s="10">
        <v>1551.5</v>
      </c>
      <c r="L1398" s="10">
        <v>336</v>
      </c>
      <c r="M1398" s="10">
        <v>793.89</v>
      </c>
      <c r="N1398" s="11"/>
      <c r="O1398" s="11"/>
      <c r="P1398" s="11"/>
      <c r="Q1398" s="11"/>
      <c r="R1398" s="11"/>
      <c r="S1398" s="11"/>
      <c r="T1398" s="11"/>
      <c r="U1398" s="139">
        <f t="shared" si="105"/>
        <v>17534.739999999998</v>
      </c>
      <c r="W1398" s="127" t="str">
        <f t="shared" si="106"/>
        <v>540805316921</v>
      </c>
      <c r="X1398" s="132">
        <f>VLOOKUP(W1398,Factors!$F$4:$H$6200,3,FALSE)</f>
        <v>0.10299999999999998</v>
      </c>
      <c r="Y1398" s="127" t="str">
        <f>VLOOKUP(W1398,Factors!$F$4:$H$6200,2,FALSE)</f>
        <v>Sales Volumes</v>
      </c>
      <c r="Z1398" s="129">
        <f t="shared" si="107"/>
        <v>1806.0782199999994</v>
      </c>
      <c r="AA1398" s="129">
        <f t="shared" si="108"/>
        <v>15728.661779999999</v>
      </c>
      <c r="AB1398" s="129">
        <f t="shared" si="109"/>
        <v>17534.739999999998</v>
      </c>
    </row>
    <row r="1399" spans="1:28" ht="15.75" thickBot="1" x14ac:dyDescent="0.3">
      <c r="A1399" s="141" t="s">
        <v>943</v>
      </c>
      <c r="B1399" s="4" t="s">
        <v>1228</v>
      </c>
      <c r="C1399" s="4" t="s">
        <v>1229</v>
      </c>
      <c r="D1399" s="4" t="s">
        <v>1220</v>
      </c>
      <c r="E1399" s="4" t="s">
        <v>1221</v>
      </c>
      <c r="F1399" s="4" t="s">
        <v>1121</v>
      </c>
      <c r="G1399" s="4" t="s">
        <v>1122</v>
      </c>
      <c r="H1399" s="4" t="s">
        <v>1222</v>
      </c>
      <c r="I1399" s="7"/>
      <c r="J1399" s="7"/>
      <c r="K1399" s="7"/>
      <c r="L1399" s="8">
        <v>2544</v>
      </c>
      <c r="M1399" s="8">
        <v>-2544</v>
      </c>
      <c r="N1399" s="8">
        <v>371</v>
      </c>
      <c r="O1399" s="7"/>
      <c r="P1399" s="8">
        <v>28870.5</v>
      </c>
      <c r="Q1399" s="8">
        <v>38742</v>
      </c>
      <c r="R1399" s="8">
        <v>2524</v>
      </c>
      <c r="S1399" s="8">
        <v>388</v>
      </c>
      <c r="T1399" s="8">
        <v>4267</v>
      </c>
      <c r="U1399" s="139">
        <f t="shared" si="105"/>
        <v>75162.5</v>
      </c>
      <c r="W1399" s="127" t="str">
        <f t="shared" si="106"/>
        <v>540805346921</v>
      </c>
      <c r="X1399" s="132">
        <f>VLOOKUP(W1399,Factors!$F$4:$H$6200,3,FALSE)</f>
        <v>0.10960000000000003</v>
      </c>
      <c r="Y1399" s="127" t="str">
        <f>VLOOKUP(W1399,Factors!$F$4:$H$6200,2,FALSE)</f>
        <v>3-factor</v>
      </c>
      <c r="Z1399" s="129">
        <f t="shared" si="107"/>
        <v>8237.8100000000031</v>
      </c>
      <c r="AA1399" s="129">
        <f t="shared" si="108"/>
        <v>66924.69</v>
      </c>
      <c r="AB1399" s="129">
        <f t="shared" si="109"/>
        <v>75162.5</v>
      </c>
    </row>
    <row r="1400" spans="1:28" ht="15.75" thickBot="1" x14ac:dyDescent="0.3">
      <c r="A1400" s="141" t="s">
        <v>943</v>
      </c>
      <c r="B1400" s="4" t="s">
        <v>1230</v>
      </c>
      <c r="C1400" s="4" t="s">
        <v>1231</v>
      </c>
      <c r="D1400" s="4" t="s">
        <v>944</v>
      </c>
      <c r="E1400" s="4" t="s">
        <v>945</v>
      </c>
      <c r="F1400" s="4" t="s">
        <v>110</v>
      </c>
      <c r="G1400" s="4" t="s">
        <v>111</v>
      </c>
      <c r="H1400" s="4" t="s">
        <v>440</v>
      </c>
      <c r="I1400" s="7"/>
      <c r="J1400" s="7"/>
      <c r="K1400" s="7"/>
      <c r="L1400" s="7"/>
      <c r="M1400" s="7"/>
      <c r="N1400" s="7"/>
      <c r="O1400" s="7"/>
      <c r="P1400" s="7"/>
      <c r="Q1400" s="7"/>
      <c r="R1400" s="7"/>
      <c r="S1400" s="8">
        <v>47.4</v>
      </c>
      <c r="T1400" s="7"/>
      <c r="U1400" s="139">
        <f t="shared" si="105"/>
        <v>47.4</v>
      </c>
      <c r="W1400" s="127" t="str">
        <f t="shared" si="106"/>
        <v>550101505921</v>
      </c>
      <c r="X1400" s="132">
        <f>VLOOKUP(W1400,Factors!$F$4:$H$6200,3,FALSE)</f>
        <v>0.10960000000000003</v>
      </c>
      <c r="Y1400" s="127" t="str">
        <f>VLOOKUP(W1400,Factors!$F$4:$H$6200,2,FALSE)</f>
        <v>3-factor</v>
      </c>
      <c r="Z1400" s="129">
        <f t="shared" si="107"/>
        <v>5.1950400000000014</v>
      </c>
      <c r="AA1400" s="129">
        <f t="shared" si="108"/>
        <v>42.20496</v>
      </c>
      <c r="AB1400" s="129">
        <f t="shared" si="109"/>
        <v>47.4</v>
      </c>
    </row>
    <row r="1401" spans="1:28" ht="15.75" thickBot="1" x14ac:dyDescent="0.3">
      <c r="A1401" s="141" t="s">
        <v>943</v>
      </c>
      <c r="B1401" s="4" t="s">
        <v>1230</v>
      </c>
      <c r="C1401" s="4" t="s">
        <v>1231</v>
      </c>
      <c r="D1401" s="4" t="s">
        <v>944</v>
      </c>
      <c r="E1401" s="4" t="s">
        <v>945</v>
      </c>
      <c r="F1401" s="4" t="s">
        <v>112</v>
      </c>
      <c r="G1401" s="4" t="s">
        <v>113</v>
      </c>
      <c r="H1401" s="4" t="s">
        <v>440</v>
      </c>
      <c r="I1401" s="10">
        <v>5211.2299999999996</v>
      </c>
      <c r="J1401" s="10">
        <v>5148.07</v>
      </c>
      <c r="K1401" s="10">
        <v>5180.75</v>
      </c>
      <c r="L1401" s="10">
        <v>5214.4799999999996</v>
      </c>
      <c r="M1401" s="10">
        <v>5113.21</v>
      </c>
      <c r="N1401" s="10">
        <v>5354.42</v>
      </c>
      <c r="O1401" s="10">
        <v>5354.42</v>
      </c>
      <c r="P1401" s="10">
        <v>4690.68</v>
      </c>
      <c r="Q1401" s="10">
        <v>4126.72</v>
      </c>
      <c r="R1401" s="10">
        <v>4186.33</v>
      </c>
      <c r="S1401" s="10">
        <v>2170.4499999999998</v>
      </c>
      <c r="T1401" s="10">
        <v>3527.7</v>
      </c>
      <c r="U1401" s="139">
        <f t="shared" si="105"/>
        <v>55278.459999999992</v>
      </c>
      <c r="W1401" s="127" t="str">
        <f t="shared" si="106"/>
        <v>550101505921</v>
      </c>
      <c r="X1401" s="132">
        <f>VLOOKUP(W1401,Factors!$F$4:$H$6200,3,FALSE)</f>
        <v>0.10960000000000003</v>
      </c>
      <c r="Y1401" s="127" t="str">
        <f>VLOOKUP(W1401,Factors!$F$4:$H$6200,2,FALSE)</f>
        <v>3-factor</v>
      </c>
      <c r="Z1401" s="129">
        <f t="shared" si="107"/>
        <v>6058.5192160000006</v>
      </c>
      <c r="AA1401" s="129">
        <f t="shared" si="108"/>
        <v>49219.940783999991</v>
      </c>
      <c r="AB1401" s="129">
        <f t="shared" si="109"/>
        <v>55278.459999999992</v>
      </c>
    </row>
    <row r="1402" spans="1:28" ht="15.75" thickBot="1" x14ac:dyDescent="0.3">
      <c r="A1402" s="141" t="s">
        <v>943</v>
      </c>
      <c r="B1402" s="4" t="s">
        <v>1230</v>
      </c>
      <c r="C1402" s="4" t="s">
        <v>1231</v>
      </c>
      <c r="D1402" s="4" t="s">
        <v>944</v>
      </c>
      <c r="E1402" s="4" t="s">
        <v>945</v>
      </c>
      <c r="F1402" s="4" t="s">
        <v>128</v>
      </c>
      <c r="G1402" s="4" t="s">
        <v>129</v>
      </c>
      <c r="H1402" s="4" t="s">
        <v>440</v>
      </c>
      <c r="I1402" s="11"/>
      <c r="J1402" s="10">
        <v>78</v>
      </c>
      <c r="K1402" s="11"/>
      <c r="L1402" s="11"/>
      <c r="M1402" s="10">
        <v>122.5</v>
      </c>
      <c r="N1402" s="10">
        <v>392.18</v>
      </c>
      <c r="O1402" s="10">
        <v>-117.5</v>
      </c>
      <c r="P1402" s="10">
        <v>450</v>
      </c>
      <c r="Q1402" s="10">
        <v>45</v>
      </c>
      <c r="R1402" s="11"/>
      <c r="S1402" s="11"/>
      <c r="T1402" s="11"/>
      <c r="U1402" s="139">
        <f t="shared" si="105"/>
        <v>970.18000000000006</v>
      </c>
      <c r="W1402" s="127" t="str">
        <f t="shared" si="106"/>
        <v>550101505921</v>
      </c>
      <c r="X1402" s="132">
        <f>VLOOKUP(W1402,Factors!$F$4:$H$6200,3,FALSE)</f>
        <v>0.10960000000000003</v>
      </c>
      <c r="Y1402" s="127" t="str">
        <f>VLOOKUP(W1402,Factors!$F$4:$H$6200,2,FALSE)</f>
        <v>3-factor</v>
      </c>
      <c r="Z1402" s="129">
        <f t="shared" si="107"/>
        <v>106.33172800000004</v>
      </c>
      <c r="AA1402" s="129">
        <f t="shared" si="108"/>
        <v>863.84827200000007</v>
      </c>
      <c r="AB1402" s="129">
        <f t="shared" si="109"/>
        <v>970.18000000000006</v>
      </c>
    </row>
    <row r="1403" spans="1:28" ht="15.75" thickBot="1" x14ac:dyDescent="0.3">
      <c r="A1403" s="141" t="s">
        <v>943</v>
      </c>
      <c r="B1403" s="4" t="s">
        <v>1230</v>
      </c>
      <c r="C1403" s="4" t="s">
        <v>1231</v>
      </c>
      <c r="D1403" s="4" t="s">
        <v>944</v>
      </c>
      <c r="E1403" s="4" t="s">
        <v>945</v>
      </c>
      <c r="F1403" s="4" t="s">
        <v>132</v>
      </c>
      <c r="G1403" s="4" t="s">
        <v>133</v>
      </c>
      <c r="H1403" s="4" t="s">
        <v>440</v>
      </c>
      <c r="I1403" s="8">
        <v>145.58000000000001</v>
      </c>
      <c r="J1403" s="7"/>
      <c r="K1403" s="7"/>
      <c r="L1403" s="7"/>
      <c r="M1403" s="7"/>
      <c r="N1403" s="7"/>
      <c r="O1403" s="7"/>
      <c r="P1403" s="7"/>
      <c r="Q1403" s="7"/>
      <c r="R1403" s="7"/>
      <c r="S1403" s="7"/>
      <c r="T1403" s="7"/>
      <c r="U1403" s="139">
        <f t="shared" si="105"/>
        <v>145.58000000000001</v>
      </c>
      <c r="W1403" s="127" t="str">
        <f t="shared" si="106"/>
        <v>550101505921</v>
      </c>
      <c r="X1403" s="132">
        <f>VLOOKUP(W1403,Factors!$F$4:$H$6200,3,FALSE)</f>
        <v>0.10960000000000003</v>
      </c>
      <c r="Y1403" s="127" t="str">
        <f>VLOOKUP(W1403,Factors!$F$4:$H$6200,2,FALSE)</f>
        <v>3-factor</v>
      </c>
      <c r="Z1403" s="129">
        <f t="shared" si="107"/>
        <v>15.955568000000007</v>
      </c>
      <c r="AA1403" s="129">
        <f t="shared" si="108"/>
        <v>129.62443200000001</v>
      </c>
      <c r="AB1403" s="129">
        <f t="shared" si="109"/>
        <v>145.58000000000001</v>
      </c>
    </row>
    <row r="1404" spans="1:28" ht="15.75" thickBot="1" x14ac:dyDescent="0.3">
      <c r="A1404" s="141" t="s">
        <v>943</v>
      </c>
      <c r="B1404" s="4" t="s">
        <v>1230</v>
      </c>
      <c r="C1404" s="4" t="s">
        <v>1231</v>
      </c>
      <c r="D1404" s="4" t="s">
        <v>944</v>
      </c>
      <c r="E1404" s="4" t="s">
        <v>945</v>
      </c>
      <c r="F1404" s="4" t="s">
        <v>80</v>
      </c>
      <c r="G1404" s="4" t="s">
        <v>81</v>
      </c>
      <c r="H1404" s="4" t="s">
        <v>440</v>
      </c>
      <c r="I1404" s="10">
        <v>40.33</v>
      </c>
      <c r="J1404" s="10">
        <v>26.87</v>
      </c>
      <c r="K1404" s="10">
        <v>-16.04</v>
      </c>
      <c r="L1404" s="11"/>
      <c r="M1404" s="11"/>
      <c r="N1404" s="10">
        <v>70.38</v>
      </c>
      <c r="O1404" s="11"/>
      <c r="P1404" s="11"/>
      <c r="Q1404" s="11"/>
      <c r="R1404" s="11"/>
      <c r="S1404" s="11"/>
      <c r="T1404" s="11"/>
      <c r="U1404" s="139">
        <f t="shared" si="105"/>
        <v>121.53999999999999</v>
      </c>
      <c r="W1404" s="127" t="str">
        <f t="shared" si="106"/>
        <v>550101505921</v>
      </c>
      <c r="X1404" s="132">
        <f>VLOOKUP(W1404,Factors!$F$4:$H$6200,3,FALSE)</f>
        <v>0.10960000000000003</v>
      </c>
      <c r="Y1404" s="127" t="str">
        <f>VLOOKUP(W1404,Factors!$F$4:$H$6200,2,FALSE)</f>
        <v>3-factor</v>
      </c>
      <c r="Z1404" s="129">
        <f t="shared" si="107"/>
        <v>13.320784000000003</v>
      </c>
      <c r="AA1404" s="129">
        <f t="shared" si="108"/>
        <v>108.21921599999999</v>
      </c>
      <c r="AB1404" s="129">
        <f t="shared" si="109"/>
        <v>121.53999999999999</v>
      </c>
    </row>
    <row r="1405" spans="1:28" ht="15.75" thickBot="1" x14ac:dyDescent="0.3">
      <c r="A1405" s="141" t="s">
        <v>943</v>
      </c>
      <c r="B1405" s="4" t="s">
        <v>1230</v>
      </c>
      <c r="C1405" s="4" t="s">
        <v>1231</v>
      </c>
      <c r="D1405" s="4" t="s">
        <v>944</v>
      </c>
      <c r="E1405" s="4" t="s">
        <v>945</v>
      </c>
      <c r="F1405" s="4" t="s">
        <v>94</v>
      </c>
      <c r="G1405" s="4" t="s">
        <v>95</v>
      </c>
      <c r="H1405" s="4" t="s">
        <v>440</v>
      </c>
      <c r="I1405" s="7"/>
      <c r="J1405" s="7"/>
      <c r="K1405" s="7"/>
      <c r="L1405" s="7"/>
      <c r="M1405" s="7"/>
      <c r="N1405" s="7"/>
      <c r="O1405" s="7"/>
      <c r="P1405" s="7"/>
      <c r="Q1405" s="7"/>
      <c r="R1405" s="8">
        <v>11.54</v>
      </c>
      <c r="S1405" s="8">
        <v>2.08</v>
      </c>
      <c r="T1405" s="7"/>
      <c r="U1405" s="139">
        <f t="shared" si="105"/>
        <v>13.62</v>
      </c>
      <c r="W1405" s="127" t="str">
        <f t="shared" si="106"/>
        <v>550101505921</v>
      </c>
      <c r="X1405" s="132">
        <f>VLOOKUP(W1405,Factors!$F$4:$H$6200,3,FALSE)</f>
        <v>0.10960000000000003</v>
      </c>
      <c r="Y1405" s="127" t="str">
        <f>VLOOKUP(W1405,Factors!$F$4:$H$6200,2,FALSE)</f>
        <v>3-factor</v>
      </c>
      <c r="Z1405" s="129">
        <f t="shared" si="107"/>
        <v>1.4927520000000003</v>
      </c>
      <c r="AA1405" s="129">
        <f t="shared" si="108"/>
        <v>12.127247999999998</v>
      </c>
      <c r="AB1405" s="129">
        <f t="shared" si="109"/>
        <v>13.619999999999997</v>
      </c>
    </row>
    <row r="1406" spans="1:28" ht="15.75" thickBot="1" x14ac:dyDescent="0.3">
      <c r="A1406" s="141" t="s">
        <v>943</v>
      </c>
      <c r="B1406" s="4" t="s">
        <v>1230</v>
      </c>
      <c r="C1406" s="4" t="s">
        <v>1231</v>
      </c>
      <c r="D1406" s="4" t="s">
        <v>944</v>
      </c>
      <c r="E1406" s="4" t="s">
        <v>945</v>
      </c>
      <c r="F1406" s="4" t="s">
        <v>134</v>
      </c>
      <c r="G1406" s="4" t="s">
        <v>135</v>
      </c>
      <c r="H1406" s="4" t="s">
        <v>440</v>
      </c>
      <c r="I1406" s="10">
        <v>1500</v>
      </c>
      <c r="J1406" s="10">
        <v>3500</v>
      </c>
      <c r="K1406" s="10">
        <v>43500</v>
      </c>
      <c r="L1406" s="10">
        <v>20000</v>
      </c>
      <c r="M1406" s="11"/>
      <c r="N1406" s="10">
        <v>20000</v>
      </c>
      <c r="O1406" s="11"/>
      <c r="P1406" s="11"/>
      <c r="Q1406" s="11"/>
      <c r="R1406" s="11"/>
      <c r="S1406" s="11"/>
      <c r="T1406" s="11"/>
      <c r="U1406" s="139">
        <f t="shared" si="105"/>
        <v>88500</v>
      </c>
      <c r="W1406" s="127" t="str">
        <f t="shared" si="106"/>
        <v>550101505921</v>
      </c>
      <c r="X1406" s="132">
        <f>VLOOKUP(W1406,Factors!$F$4:$H$6200,3,FALSE)</f>
        <v>0.10960000000000003</v>
      </c>
      <c r="Y1406" s="127" t="str">
        <f>VLOOKUP(W1406,Factors!$F$4:$H$6200,2,FALSE)</f>
        <v>3-factor</v>
      </c>
      <c r="Z1406" s="129">
        <f t="shared" si="107"/>
        <v>9699.6000000000022</v>
      </c>
      <c r="AA1406" s="129">
        <f t="shared" si="108"/>
        <v>78800.399999999994</v>
      </c>
      <c r="AB1406" s="129">
        <f t="shared" si="109"/>
        <v>88500</v>
      </c>
    </row>
    <row r="1407" spans="1:28" ht="15.75" thickBot="1" x14ac:dyDescent="0.3">
      <c r="A1407" s="141" t="s">
        <v>943</v>
      </c>
      <c r="B1407" s="4" t="s">
        <v>1230</v>
      </c>
      <c r="C1407" s="4" t="s">
        <v>1231</v>
      </c>
      <c r="D1407" s="4" t="s">
        <v>944</v>
      </c>
      <c r="E1407" s="4" t="s">
        <v>945</v>
      </c>
      <c r="F1407" s="4" t="s">
        <v>254</v>
      </c>
      <c r="G1407" s="4" t="s">
        <v>255</v>
      </c>
      <c r="H1407" s="4" t="s">
        <v>440</v>
      </c>
      <c r="I1407" s="7"/>
      <c r="J1407" s="7"/>
      <c r="K1407" s="7"/>
      <c r="L1407" s="7"/>
      <c r="M1407" s="8">
        <v>557</v>
      </c>
      <c r="N1407" s="7"/>
      <c r="O1407" s="7"/>
      <c r="P1407" s="7"/>
      <c r="Q1407" s="7"/>
      <c r="R1407" s="7"/>
      <c r="S1407" s="7"/>
      <c r="T1407" s="7"/>
      <c r="U1407" s="139">
        <f t="shared" si="105"/>
        <v>557</v>
      </c>
      <c r="W1407" s="127" t="str">
        <f t="shared" si="106"/>
        <v>550101505921</v>
      </c>
      <c r="X1407" s="132">
        <f>VLOOKUP(W1407,Factors!$F$4:$H$6200,3,FALSE)</f>
        <v>0.10960000000000003</v>
      </c>
      <c r="Y1407" s="127" t="str">
        <f>VLOOKUP(W1407,Factors!$F$4:$H$6200,2,FALSE)</f>
        <v>3-factor</v>
      </c>
      <c r="Z1407" s="129">
        <f t="shared" si="107"/>
        <v>61.047200000000018</v>
      </c>
      <c r="AA1407" s="129">
        <f t="shared" si="108"/>
        <v>495.95279999999997</v>
      </c>
      <c r="AB1407" s="129">
        <f t="shared" si="109"/>
        <v>557</v>
      </c>
    </row>
    <row r="1408" spans="1:28" ht="15.75" thickBot="1" x14ac:dyDescent="0.3">
      <c r="A1408" s="141" t="s">
        <v>943</v>
      </c>
      <c r="B1408" s="4" t="s">
        <v>1230</v>
      </c>
      <c r="C1408" s="4" t="s">
        <v>1231</v>
      </c>
      <c r="D1408" s="4" t="s">
        <v>944</v>
      </c>
      <c r="E1408" s="4" t="s">
        <v>945</v>
      </c>
      <c r="F1408" s="4" t="s">
        <v>98</v>
      </c>
      <c r="G1408" s="4" t="s">
        <v>99</v>
      </c>
      <c r="H1408" s="4" t="s">
        <v>440</v>
      </c>
      <c r="I1408" s="10">
        <v>45.08</v>
      </c>
      <c r="J1408" s="11"/>
      <c r="K1408" s="11"/>
      <c r="L1408" s="11"/>
      <c r="M1408" s="10">
        <v>7.9</v>
      </c>
      <c r="N1408" s="11"/>
      <c r="O1408" s="11"/>
      <c r="P1408" s="10">
        <v>350</v>
      </c>
      <c r="Q1408" s="10">
        <v>24.44</v>
      </c>
      <c r="R1408" s="10">
        <v>500</v>
      </c>
      <c r="S1408" s="10">
        <v>15.76</v>
      </c>
      <c r="T1408" s="10">
        <v>295</v>
      </c>
      <c r="U1408" s="139">
        <f t="shared" si="105"/>
        <v>1238.18</v>
      </c>
      <c r="W1408" s="127" t="str">
        <f t="shared" si="106"/>
        <v>550101505921</v>
      </c>
      <c r="X1408" s="132">
        <f>VLOOKUP(W1408,Factors!$F$4:$H$6200,3,FALSE)</f>
        <v>0.10960000000000003</v>
      </c>
      <c r="Y1408" s="127" t="str">
        <f>VLOOKUP(W1408,Factors!$F$4:$H$6200,2,FALSE)</f>
        <v>3-factor</v>
      </c>
      <c r="Z1408" s="129">
        <f t="shared" si="107"/>
        <v>135.70452800000004</v>
      </c>
      <c r="AA1408" s="129">
        <f t="shared" si="108"/>
        <v>1102.4754720000001</v>
      </c>
      <c r="AB1408" s="129">
        <f t="shared" si="109"/>
        <v>1238.18</v>
      </c>
    </row>
    <row r="1409" spans="1:28" ht="15.75" thickBot="1" x14ac:dyDescent="0.3">
      <c r="A1409" s="141" t="s">
        <v>943</v>
      </c>
      <c r="B1409" s="4" t="s">
        <v>1230</v>
      </c>
      <c r="C1409" s="4" t="s">
        <v>1231</v>
      </c>
      <c r="D1409" s="4" t="s">
        <v>944</v>
      </c>
      <c r="E1409" s="4" t="s">
        <v>945</v>
      </c>
      <c r="F1409" s="4" t="s">
        <v>102</v>
      </c>
      <c r="G1409" s="4" t="s">
        <v>103</v>
      </c>
      <c r="H1409" s="4" t="s">
        <v>440</v>
      </c>
      <c r="I1409" s="8">
        <v>92.85</v>
      </c>
      <c r="J1409" s="8">
        <v>71.78</v>
      </c>
      <c r="K1409" s="8">
        <v>40.840000000000003</v>
      </c>
      <c r="L1409" s="8">
        <v>41.37</v>
      </c>
      <c r="M1409" s="8">
        <v>24.54</v>
      </c>
      <c r="N1409" s="8">
        <v>25.97</v>
      </c>
      <c r="O1409" s="7"/>
      <c r="P1409" s="8">
        <v>102.21</v>
      </c>
      <c r="Q1409" s="8">
        <v>15.98</v>
      </c>
      <c r="R1409" s="8">
        <v>52.49</v>
      </c>
      <c r="S1409" s="7"/>
      <c r="T1409" s="7"/>
      <c r="U1409" s="139">
        <f t="shared" si="105"/>
        <v>468.03000000000003</v>
      </c>
      <c r="W1409" s="127" t="str">
        <f t="shared" si="106"/>
        <v>550101505921</v>
      </c>
      <c r="X1409" s="132">
        <f>VLOOKUP(W1409,Factors!$F$4:$H$6200,3,FALSE)</f>
        <v>0.10960000000000003</v>
      </c>
      <c r="Y1409" s="127" t="str">
        <f>VLOOKUP(W1409,Factors!$F$4:$H$6200,2,FALSE)</f>
        <v>3-factor</v>
      </c>
      <c r="Z1409" s="129">
        <f t="shared" si="107"/>
        <v>51.296088000000019</v>
      </c>
      <c r="AA1409" s="129">
        <f t="shared" si="108"/>
        <v>416.73391200000003</v>
      </c>
      <c r="AB1409" s="129">
        <f t="shared" si="109"/>
        <v>468.03000000000003</v>
      </c>
    </row>
    <row r="1410" spans="1:28" ht="15.75" thickBot="1" x14ac:dyDescent="0.3">
      <c r="A1410" s="141" t="s">
        <v>943</v>
      </c>
      <c r="B1410" s="4" t="s">
        <v>1230</v>
      </c>
      <c r="C1410" s="4" t="s">
        <v>1231</v>
      </c>
      <c r="D1410" s="4" t="s">
        <v>944</v>
      </c>
      <c r="E1410" s="4" t="s">
        <v>945</v>
      </c>
      <c r="F1410" s="4" t="s">
        <v>116</v>
      </c>
      <c r="G1410" s="4" t="s">
        <v>117</v>
      </c>
      <c r="H1410" s="4" t="s">
        <v>440</v>
      </c>
      <c r="I1410" s="10">
        <v>1.95</v>
      </c>
      <c r="J1410" s="10">
        <v>14.91</v>
      </c>
      <c r="K1410" s="10">
        <v>8.98</v>
      </c>
      <c r="L1410" s="10">
        <v>25.25</v>
      </c>
      <c r="M1410" s="10">
        <v>59.25</v>
      </c>
      <c r="N1410" s="10">
        <v>49.23</v>
      </c>
      <c r="O1410" s="11"/>
      <c r="P1410" s="11"/>
      <c r="Q1410" s="11"/>
      <c r="R1410" s="10">
        <v>13.17</v>
      </c>
      <c r="S1410" s="11"/>
      <c r="T1410" s="11"/>
      <c r="U1410" s="139">
        <f t="shared" si="105"/>
        <v>172.73999999999998</v>
      </c>
      <c r="W1410" s="127" t="str">
        <f t="shared" si="106"/>
        <v>550101505921</v>
      </c>
      <c r="X1410" s="132">
        <f>VLOOKUP(W1410,Factors!$F$4:$H$6200,3,FALSE)</f>
        <v>0.10960000000000003</v>
      </c>
      <c r="Y1410" s="127" t="str">
        <f>VLOOKUP(W1410,Factors!$F$4:$H$6200,2,FALSE)</f>
        <v>3-factor</v>
      </c>
      <c r="Z1410" s="129">
        <f t="shared" si="107"/>
        <v>18.932304000000002</v>
      </c>
      <c r="AA1410" s="129">
        <f t="shared" si="108"/>
        <v>153.80769599999996</v>
      </c>
      <c r="AB1410" s="129">
        <f t="shared" si="109"/>
        <v>172.73999999999995</v>
      </c>
    </row>
    <row r="1411" spans="1:28" ht="15.75" thickBot="1" x14ac:dyDescent="0.3">
      <c r="A1411" s="141" t="s">
        <v>943</v>
      </c>
      <c r="B1411" s="4" t="s">
        <v>1230</v>
      </c>
      <c r="C1411" s="4" t="s">
        <v>1231</v>
      </c>
      <c r="D1411" s="4" t="s">
        <v>944</v>
      </c>
      <c r="E1411" s="4" t="s">
        <v>945</v>
      </c>
      <c r="F1411" s="4" t="s">
        <v>82</v>
      </c>
      <c r="G1411" s="4" t="s">
        <v>83</v>
      </c>
      <c r="H1411" s="4" t="s">
        <v>440</v>
      </c>
      <c r="I1411" s="8">
        <v>97.1</v>
      </c>
      <c r="J1411" s="8">
        <v>159.65</v>
      </c>
      <c r="K1411" s="8">
        <v>22</v>
      </c>
      <c r="L1411" s="8">
        <v>3.7</v>
      </c>
      <c r="M1411" s="8">
        <v>19.3</v>
      </c>
      <c r="N1411" s="8">
        <v>-2.7</v>
      </c>
      <c r="O1411" s="7"/>
      <c r="P1411" s="7"/>
      <c r="Q1411" s="7"/>
      <c r="R1411" s="7"/>
      <c r="S1411" s="7"/>
      <c r="T1411" s="7"/>
      <c r="U1411" s="139">
        <f t="shared" si="105"/>
        <v>299.05</v>
      </c>
      <c r="W1411" s="127" t="str">
        <f t="shared" si="106"/>
        <v>550101505921</v>
      </c>
      <c r="X1411" s="132">
        <f>VLOOKUP(W1411,Factors!$F$4:$H$6200,3,FALSE)</f>
        <v>0.10960000000000003</v>
      </c>
      <c r="Y1411" s="127" t="str">
        <f>VLOOKUP(W1411,Factors!$F$4:$H$6200,2,FALSE)</f>
        <v>3-factor</v>
      </c>
      <c r="Z1411" s="129">
        <f t="shared" si="107"/>
        <v>32.775880000000008</v>
      </c>
      <c r="AA1411" s="129">
        <f t="shared" si="108"/>
        <v>266.27411999999998</v>
      </c>
      <c r="AB1411" s="129">
        <f t="shared" si="109"/>
        <v>299.05</v>
      </c>
    </row>
    <row r="1412" spans="1:28" ht="15.75" thickBot="1" x14ac:dyDescent="0.3">
      <c r="A1412" s="141" t="s">
        <v>943</v>
      </c>
      <c r="B1412" s="4" t="s">
        <v>1230</v>
      </c>
      <c r="C1412" s="4" t="s">
        <v>1231</v>
      </c>
      <c r="D1412" s="4" t="s">
        <v>944</v>
      </c>
      <c r="E1412" s="4" t="s">
        <v>945</v>
      </c>
      <c r="F1412" s="4" t="s">
        <v>152</v>
      </c>
      <c r="G1412" s="4" t="s">
        <v>153</v>
      </c>
      <c r="H1412" s="4" t="s">
        <v>440</v>
      </c>
      <c r="I1412" s="11"/>
      <c r="J1412" s="11"/>
      <c r="K1412" s="11"/>
      <c r="L1412" s="11"/>
      <c r="M1412" s="10">
        <v>435</v>
      </c>
      <c r="N1412" s="10">
        <v>350</v>
      </c>
      <c r="O1412" s="11"/>
      <c r="P1412" s="11"/>
      <c r="Q1412" s="11"/>
      <c r="R1412" s="11"/>
      <c r="S1412" s="11"/>
      <c r="T1412" s="11"/>
      <c r="U1412" s="139">
        <f t="shared" si="105"/>
        <v>785</v>
      </c>
      <c r="W1412" s="127" t="str">
        <f t="shared" si="106"/>
        <v>550101505921</v>
      </c>
      <c r="X1412" s="132">
        <f>VLOOKUP(W1412,Factors!$F$4:$H$6200,3,FALSE)</f>
        <v>0.10960000000000003</v>
      </c>
      <c r="Y1412" s="127" t="str">
        <f>VLOOKUP(W1412,Factors!$F$4:$H$6200,2,FALSE)</f>
        <v>3-factor</v>
      </c>
      <c r="Z1412" s="129">
        <f t="shared" si="107"/>
        <v>86.03600000000003</v>
      </c>
      <c r="AA1412" s="129">
        <f t="shared" si="108"/>
        <v>698.96399999999994</v>
      </c>
      <c r="AB1412" s="129">
        <f t="shared" si="109"/>
        <v>785</v>
      </c>
    </row>
    <row r="1413" spans="1:28" ht="15.75" thickBot="1" x14ac:dyDescent="0.3">
      <c r="A1413" s="141" t="s">
        <v>943</v>
      </c>
      <c r="B1413" s="4" t="s">
        <v>1230</v>
      </c>
      <c r="C1413" s="4" t="s">
        <v>1231</v>
      </c>
      <c r="D1413" s="4" t="s">
        <v>944</v>
      </c>
      <c r="E1413" s="4" t="s">
        <v>945</v>
      </c>
      <c r="F1413" s="4" t="s">
        <v>84</v>
      </c>
      <c r="G1413" s="4" t="s">
        <v>85</v>
      </c>
      <c r="H1413" s="4" t="s">
        <v>440</v>
      </c>
      <c r="I1413" s="8">
        <v>819.08</v>
      </c>
      <c r="J1413" s="8">
        <v>1174.28</v>
      </c>
      <c r="K1413" s="8">
        <v>868.62</v>
      </c>
      <c r="L1413" s="8">
        <v>358.95</v>
      </c>
      <c r="M1413" s="8">
        <v>811.88</v>
      </c>
      <c r="N1413" s="8">
        <v>951.09</v>
      </c>
      <c r="O1413" s="7"/>
      <c r="P1413" s="7"/>
      <c r="Q1413" s="7"/>
      <c r="R1413" s="7"/>
      <c r="S1413" s="7"/>
      <c r="T1413" s="7"/>
      <c r="U1413" s="139">
        <f t="shared" si="105"/>
        <v>4983.8999999999996</v>
      </c>
      <c r="W1413" s="127" t="str">
        <f t="shared" si="106"/>
        <v>550101505921</v>
      </c>
      <c r="X1413" s="132">
        <f>VLOOKUP(W1413,Factors!$F$4:$H$6200,3,FALSE)</f>
        <v>0.10960000000000003</v>
      </c>
      <c r="Y1413" s="127" t="str">
        <f>VLOOKUP(W1413,Factors!$F$4:$H$6200,2,FALSE)</f>
        <v>3-factor</v>
      </c>
      <c r="Z1413" s="129">
        <f t="shared" si="107"/>
        <v>546.23544000000015</v>
      </c>
      <c r="AA1413" s="129">
        <f t="shared" si="108"/>
        <v>4437.6645599999993</v>
      </c>
      <c r="AB1413" s="129">
        <f t="shared" si="109"/>
        <v>4983.8999999999996</v>
      </c>
    </row>
    <row r="1414" spans="1:28" ht="15.75" thickBot="1" x14ac:dyDescent="0.3">
      <c r="A1414" s="141" t="s">
        <v>943</v>
      </c>
      <c r="B1414" s="4" t="s">
        <v>1230</v>
      </c>
      <c r="C1414" s="4" t="s">
        <v>1231</v>
      </c>
      <c r="D1414" s="4" t="s">
        <v>944</v>
      </c>
      <c r="E1414" s="4" t="s">
        <v>945</v>
      </c>
      <c r="F1414" s="4" t="s">
        <v>162</v>
      </c>
      <c r="G1414" s="4" t="s">
        <v>163</v>
      </c>
      <c r="H1414" s="4" t="s">
        <v>440</v>
      </c>
      <c r="I1414" s="10">
        <v>108.06</v>
      </c>
      <c r="J1414" s="10">
        <v>13.38</v>
      </c>
      <c r="K1414" s="10">
        <v>-37.49</v>
      </c>
      <c r="L1414" s="11"/>
      <c r="M1414" s="11"/>
      <c r="N1414" s="10">
        <v>16.98</v>
      </c>
      <c r="O1414" s="11"/>
      <c r="P1414" s="11"/>
      <c r="Q1414" s="11"/>
      <c r="R1414" s="11"/>
      <c r="S1414" s="11"/>
      <c r="T1414" s="11"/>
      <c r="U1414" s="139">
        <f t="shared" si="105"/>
        <v>100.92999999999999</v>
      </c>
      <c r="W1414" s="127" t="str">
        <f t="shared" si="106"/>
        <v>550101505921</v>
      </c>
      <c r="X1414" s="132">
        <f>VLOOKUP(W1414,Factors!$F$4:$H$6200,3,FALSE)</f>
        <v>0.10960000000000003</v>
      </c>
      <c r="Y1414" s="127" t="str">
        <f>VLOOKUP(W1414,Factors!$F$4:$H$6200,2,FALSE)</f>
        <v>3-factor</v>
      </c>
      <c r="Z1414" s="129">
        <f t="shared" si="107"/>
        <v>11.061928000000002</v>
      </c>
      <c r="AA1414" s="129">
        <f t="shared" si="108"/>
        <v>89.868071999999984</v>
      </c>
      <c r="AB1414" s="129">
        <f t="shared" si="109"/>
        <v>100.92999999999998</v>
      </c>
    </row>
    <row r="1415" spans="1:28" ht="15.75" thickBot="1" x14ac:dyDescent="0.3">
      <c r="A1415" s="141" t="s">
        <v>943</v>
      </c>
      <c r="B1415" s="4" t="s">
        <v>1230</v>
      </c>
      <c r="C1415" s="4" t="s">
        <v>1231</v>
      </c>
      <c r="D1415" s="4" t="s">
        <v>944</v>
      </c>
      <c r="E1415" s="4" t="s">
        <v>945</v>
      </c>
      <c r="F1415" s="4" t="s">
        <v>164</v>
      </c>
      <c r="G1415" s="4" t="s">
        <v>165</v>
      </c>
      <c r="H1415" s="4" t="s">
        <v>440</v>
      </c>
      <c r="I1415" s="8">
        <v>851.77</v>
      </c>
      <c r="J1415" s="8">
        <v>710.12</v>
      </c>
      <c r="K1415" s="8">
        <v>1323.39</v>
      </c>
      <c r="L1415" s="8">
        <v>277.89</v>
      </c>
      <c r="M1415" s="8">
        <v>0.9</v>
      </c>
      <c r="N1415" s="8">
        <v>1285.55</v>
      </c>
      <c r="O1415" s="7"/>
      <c r="P1415" s="7"/>
      <c r="Q1415" s="7"/>
      <c r="R1415" s="7"/>
      <c r="S1415" s="7"/>
      <c r="T1415" s="7"/>
      <c r="U1415" s="139">
        <f t="shared" ref="U1415:U1478" si="110">SUM(I1415:T1415)</f>
        <v>4449.62</v>
      </c>
      <c r="W1415" s="127" t="str">
        <f t="shared" ref="W1415:W1478" si="111">CONCATENATE(B1415,RIGHT(D1415,4),A1415)</f>
        <v>550101505921</v>
      </c>
      <c r="X1415" s="132">
        <f>VLOOKUP(W1415,Factors!$F$4:$H$6200,3,FALSE)</f>
        <v>0.10960000000000003</v>
      </c>
      <c r="Y1415" s="127" t="str">
        <f>VLOOKUP(W1415,Factors!$F$4:$H$6200,2,FALSE)</f>
        <v>3-factor</v>
      </c>
      <c r="Z1415" s="129">
        <f t="shared" ref="Z1415:Z1478" si="112">U1415*X1415</f>
        <v>487.67835200000013</v>
      </c>
      <c r="AA1415" s="129">
        <f t="shared" ref="AA1415:AA1478" si="113">U1415-Z1415</f>
        <v>3961.941648</v>
      </c>
      <c r="AB1415" s="129">
        <f t="shared" ref="AB1415:AB1478" si="114">Z1415+AA1415</f>
        <v>4449.62</v>
      </c>
    </row>
    <row r="1416" spans="1:28" ht="15.75" thickBot="1" x14ac:dyDescent="0.3">
      <c r="A1416" s="141" t="s">
        <v>943</v>
      </c>
      <c r="B1416" s="4" t="s">
        <v>1230</v>
      </c>
      <c r="C1416" s="4" t="s">
        <v>1231</v>
      </c>
      <c r="D1416" s="4" t="s">
        <v>944</v>
      </c>
      <c r="E1416" s="4" t="s">
        <v>945</v>
      </c>
      <c r="F1416" s="4" t="s">
        <v>86</v>
      </c>
      <c r="G1416" s="4" t="s">
        <v>87</v>
      </c>
      <c r="H1416" s="4" t="s">
        <v>440</v>
      </c>
      <c r="I1416" s="10">
        <v>6201.4</v>
      </c>
      <c r="J1416" s="10">
        <v>1423.92</v>
      </c>
      <c r="K1416" s="10">
        <v>-2911.32</v>
      </c>
      <c r="L1416" s="11"/>
      <c r="M1416" s="10">
        <v>553.51</v>
      </c>
      <c r="N1416" s="10">
        <v>702.5</v>
      </c>
      <c r="O1416" s="11"/>
      <c r="P1416" s="11"/>
      <c r="Q1416" s="11"/>
      <c r="R1416" s="11"/>
      <c r="S1416" s="11"/>
      <c r="T1416" s="11"/>
      <c r="U1416" s="139">
        <f t="shared" si="110"/>
        <v>5970.01</v>
      </c>
      <c r="W1416" s="127" t="str">
        <f t="shared" si="111"/>
        <v>550101505921</v>
      </c>
      <c r="X1416" s="132">
        <f>VLOOKUP(W1416,Factors!$F$4:$H$6200,3,FALSE)</f>
        <v>0.10960000000000003</v>
      </c>
      <c r="Y1416" s="127" t="str">
        <f>VLOOKUP(W1416,Factors!$F$4:$H$6200,2,FALSE)</f>
        <v>3-factor</v>
      </c>
      <c r="Z1416" s="129">
        <f t="shared" si="112"/>
        <v>654.3130960000002</v>
      </c>
      <c r="AA1416" s="129">
        <f t="shared" si="113"/>
        <v>5315.6969040000004</v>
      </c>
      <c r="AB1416" s="129">
        <f t="shared" si="114"/>
        <v>5970.01</v>
      </c>
    </row>
    <row r="1417" spans="1:28" ht="15.75" thickBot="1" x14ac:dyDescent="0.3">
      <c r="A1417" s="141" t="s">
        <v>943</v>
      </c>
      <c r="B1417" s="4" t="s">
        <v>1230</v>
      </c>
      <c r="C1417" s="4" t="s">
        <v>1231</v>
      </c>
      <c r="D1417" s="4" t="s">
        <v>944</v>
      </c>
      <c r="E1417" s="4" t="s">
        <v>945</v>
      </c>
      <c r="F1417" s="4" t="s">
        <v>166</v>
      </c>
      <c r="G1417" s="4" t="s">
        <v>167</v>
      </c>
      <c r="H1417" s="4" t="s">
        <v>440</v>
      </c>
      <c r="I1417" s="7"/>
      <c r="J1417" s="8">
        <v>394.29</v>
      </c>
      <c r="K1417" s="8">
        <v>953.55</v>
      </c>
      <c r="L1417" s="7"/>
      <c r="M1417" s="7"/>
      <c r="N1417" s="7"/>
      <c r="O1417" s="7"/>
      <c r="P1417" s="7"/>
      <c r="Q1417" s="7"/>
      <c r="R1417" s="8">
        <v>14.97</v>
      </c>
      <c r="S1417" s="8">
        <v>29.99</v>
      </c>
      <c r="T1417" s="7"/>
      <c r="U1417" s="139">
        <f t="shared" si="110"/>
        <v>1392.8</v>
      </c>
      <c r="W1417" s="127" t="str">
        <f t="shared" si="111"/>
        <v>550101505921</v>
      </c>
      <c r="X1417" s="132">
        <f>VLOOKUP(W1417,Factors!$F$4:$H$6200,3,FALSE)</f>
        <v>0.10960000000000003</v>
      </c>
      <c r="Y1417" s="127" t="str">
        <f>VLOOKUP(W1417,Factors!$F$4:$H$6200,2,FALSE)</f>
        <v>3-factor</v>
      </c>
      <c r="Z1417" s="129">
        <f t="shared" si="112"/>
        <v>152.65088000000003</v>
      </c>
      <c r="AA1417" s="129">
        <f t="shared" si="113"/>
        <v>1240.14912</v>
      </c>
      <c r="AB1417" s="129">
        <f t="shared" si="114"/>
        <v>1392.8000000000002</v>
      </c>
    </row>
    <row r="1418" spans="1:28" ht="15.75" thickBot="1" x14ac:dyDescent="0.3">
      <c r="A1418" s="141" t="s">
        <v>943</v>
      </c>
      <c r="B1418" s="4" t="s">
        <v>1230</v>
      </c>
      <c r="C1418" s="4" t="s">
        <v>1231</v>
      </c>
      <c r="D1418" s="4" t="s">
        <v>944</v>
      </c>
      <c r="E1418" s="4" t="s">
        <v>945</v>
      </c>
      <c r="F1418" s="4" t="s">
        <v>168</v>
      </c>
      <c r="G1418" s="4" t="s">
        <v>169</v>
      </c>
      <c r="H1418" s="4" t="s">
        <v>440</v>
      </c>
      <c r="I1418" s="11"/>
      <c r="J1418" s="11"/>
      <c r="K1418" s="11"/>
      <c r="L1418" s="11"/>
      <c r="M1418" s="11"/>
      <c r="N1418" s="10">
        <v>150</v>
      </c>
      <c r="O1418" s="11"/>
      <c r="P1418" s="10">
        <v>100</v>
      </c>
      <c r="Q1418" s="11"/>
      <c r="R1418" s="11"/>
      <c r="S1418" s="11"/>
      <c r="T1418" s="11"/>
      <c r="U1418" s="139">
        <f t="shared" si="110"/>
        <v>250</v>
      </c>
      <c r="W1418" s="127" t="str">
        <f t="shared" si="111"/>
        <v>550101505921</v>
      </c>
      <c r="X1418" s="132">
        <f>VLOOKUP(W1418,Factors!$F$4:$H$6200,3,FALSE)</f>
        <v>0.10960000000000003</v>
      </c>
      <c r="Y1418" s="127" t="str">
        <f>VLOOKUP(W1418,Factors!$F$4:$H$6200,2,FALSE)</f>
        <v>3-factor</v>
      </c>
      <c r="Z1418" s="129">
        <f t="shared" si="112"/>
        <v>27.400000000000009</v>
      </c>
      <c r="AA1418" s="129">
        <f t="shared" si="113"/>
        <v>222.6</v>
      </c>
      <c r="AB1418" s="129">
        <f t="shared" si="114"/>
        <v>250</v>
      </c>
    </row>
    <row r="1419" spans="1:28" ht="15.75" thickBot="1" x14ac:dyDescent="0.3">
      <c r="A1419" s="141" t="s">
        <v>943</v>
      </c>
      <c r="B1419" s="4" t="s">
        <v>1230</v>
      </c>
      <c r="C1419" s="4" t="s">
        <v>1231</v>
      </c>
      <c r="D1419" s="4" t="s">
        <v>944</v>
      </c>
      <c r="E1419" s="4" t="s">
        <v>945</v>
      </c>
      <c r="F1419" s="4" t="s">
        <v>76</v>
      </c>
      <c r="G1419" s="4" t="s">
        <v>77</v>
      </c>
      <c r="H1419" s="4" t="s">
        <v>440</v>
      </c>
      <c r="I1419" s="8">
        <v>11672.02</v>
      </c>
      <c r="J1419" s="8">
        <v>9352.1</v>
      </c>
      <c r="K1419" s="8">
        <v>7254.96</v>
      </c>
      <c r="L1419" s="8">
        <v>9742.7999999999993</v>
      </c>
      <c r="M1419" s="8">
        <v>10914.62</v>
      </c>
      <c r="N1419" s="8">
        <v>13719.34</v>
      </c>
      <c r="O1419" s="8">
        <v>14700.16</v>
      </c>
      <c r="P1419" s="8">
        <v>14375.08</v>
      </c>
      <c r="Q1419" s="8">
        <v>17933.919999999998</v>
      </c>
      <c r="R1419" s="8">
        <v>18529.64</v>
      </c>
      <c r="S1419" s="8">
        <v>22581.98</v>
      </c>
      <c r="T1419" s="8">
        <v>15477.38</v>
      </c>
      <c r="U1419" s="139">
        <f t="shared" si="110"/>
        <v>166254.00000000003</v>
      </c>
      <c r="W1419" s="127" t="str">
        <f t="shared" si="111"/>
        <v>550101505921</v>
      </c>
      <c r="X1419" s="132">
        <f>VLOOKUP(W1419,Factors!$F$4:$H$6200,3,FALSE)</f>
        <v>0.10960000000000003</v>
      </c>
      <c r="Y1419" s="127" t="str">
        <f>VLOOKUP(W1419,Factors!$F$4:$H$6200,2,FALSE)</f>
        <v>3-factor</v>
      </c>
      <c r="Z1419" s="129">
        <f t="shared" si="112"/>
        <v>18221.43840000001</v>
      </c>
      <c r="AA1419" s="129">
        <f t="shared" si="113"/>
        <v>148032.56160000002</v>
      </c>
      <c r="AB1419" s="129">
        <f t="shared" si="114"/>
        <v>166254.00000000003</v>
      </c>
    </row>
    <row r="1420" spans="1:28" ht="15.75" thickBot="1" x14ac:dyDescent="0.3">
      <c r="A1420" s="141" t="s">
        <v>943</v>
      </c>
      <c r="B1420" s="4" t="s">
        <v>1230</v>
      </c>
      <c r="C1420" s="4" t="s">
        <v>1231</v>
      </c>
      <c r="D1420" s="4" t="s">
        <v>944</v>
      </c>
      <c r="E1420" s="4" t="s">
        <v>945</v>
      </c>
      <c r="F1420" s="4" t="s">
        <v>42</v>
      </c>
      <c r="G1420" s="4" t="s">
        <v>43</v>
      </c>
      <c r="H1420" s="4" t="s">
        <v>440</v>
      </c>
      <c r="I1420" s="11"/>
      <c r="J1420" s="11"/>
      <c r="K1420" s="11"/>
      <c r="L1420" s="11"/>
      <c r="M1420" s="11"/>
      <c r="N1420" s="11"/>
      <c r="O1420" s="11"/>
      <c r="P1420" s="11"/>
      <c r="Q1420" s="11"/>
      <c r="R1420" s="10">
        <v>1123.69</v>
      </c>
      <c r="S1420" s="10">
        <v>202.87</v>
      </c>
      <c r="T1420" s="11"/>
      <c r="U1420" s="139">
        <f t="shared" si="110"/>
        <v>1326.56</v>
      </c>
      <c r="W1420" s="127" t="str">
        <f t="shared" si="111"/>
        <v>550101505921</v>
      </c>
      <c r="X1420" s="132">
        <f>VLOOKUP(W1420,Factors!$F$4:$H$6200,3,FALSE)</f>
        <v>0.10960000000000003</v>
      </c>
      <c r="Y1420" s="127" t="str">
        <f>VLOOKUP(W1420,Factors!$F$4:$H$6200,2,FALSE)</f>
        <v>3-factor</v>
      </c>
      <c r="Z1420" s="129">
        <f t="shared" si="112"/>
        <v>145.39097600000002</v>
      </c>
      <c r="AA1420" s="129">
        <f t="shared" si="113"/>
        <v>1181.1690239999998</v>
      </c>
      <c r="AB1420" s="129">
        <f t="shared" si="114"/>
        <v>1326.56</v>
      </c>
    </row>
    <row r="1421" spans="1:28" ht="15.75" thickBot="1" x14ac:dyDescent="0.3">
      <c r="A1421" s="141" t="s">
        <v>943</v>
      </c>
      <c r="B1421" s="4" t="s">
        <v>1230</v>
      </c>
      <c r="C1421" s="4" t="s">
        <v>1231</v>
      </c>
      <c r="D1421" s="4" t="s">
        <v>944</v>
      </c>
      <c r="E1421" s="4" t="s">
        <v>945</v>
      </c>
      <c r="F1421" s="4" t="s">
        <v>192</v>
      </c>
      <c r="G1421" s="4" t="s">
        <v>193</v>
      </c>
      <c r="H1421" s="4" t="s">
        <v>440</v>
      </c>
      <c r="I1421" s="8">
        <v>-16683.68</v>
      </c>
      <c r="J1421" s="8">
        <v>-11102.95</v>
      </c>
      <c r="K1421" s="8">
        <v>-12579.41</v>
      </c>
      <c r="L1421" s="8">
        <v>-44888.35</v>
      </c>
      <c r="M1421" s="8">
        <v>-17001.88</v>
      </c>
      <c r="N1421" s="8">
        <v>-20847.060000000001</v>
      </c>
      <c r="O1421" s="8">
        <v>-54139.87</v>
      </c>
      <c r="P1421" s="8">
        <v>-23957.26</v>
      </c>
      <c r="Q1421" s="8">
        <v>-13544.45</v>
      </c>
      <c r="R1421" s="8">
        <v>-11123.88</v>
      </c>
      <c r="S1421" s="8">
        <v>-12074.27</v>
      </c>
      <c r="T1421" s="8">
        <v>-18325.43</v>
      </c>
      <c r="U1421" s="139">
        <f t="shared" si="110"/>
        <v>-256268.49000000002</v>
      </c>
      <c r="W1421" s="127" t="str">
        <f t="shared" si="111"/>
        <v>550101505921</v>
      </c>
      <c r="X1421" s="132">
        <f>VLOOKUP(W1421,Factors!$F$4:$H$6200,3,FALSE)</f>
        <v>0.10960000000000003</v>
      </c>
      <c r="Y1421" s="127" t="str">
        <f>VLOOKUP(W1421,Factors!$F$4:$H$6200,2,FALSE)</f>
        <v>3-factor</v>
      </c>
      <c r="Z1421" s="129">
        <f t="shared" si="112"/>
        <v>-28087.026504000009</v>
      </c>
      <c r="AA1421" s="129">
        <f t="shared" si="113"/>
        <v>-228181.46349600001</v>
      </c>
      <c r="AB1421" s="129">
        <f t="shared" si="114"/>
        <v>-256268.49000000002</v>
      </c>
    </row>
    <row r="1422" spans="1:28" ht="15.75" thickBot="1" x14ac:dyDescent="0.3">
      <c r="A1422" s="141" t="s">
        <v>943</v>
      </c>
      <c r="B1422" s="4" t="s">
        <v>1232</v>
      </c>
      <c r="C1422" s="4" t="s">
        <v>1233</v>
      </c>
      <c r="D1422" s="4" t="s">
        <v>1234</v>
      </c>
      <c r="E1422" s="4" t="s">
        <v>1235</v>
      </c>
      <c r="F1422" s="4" t="s">
        <v>206</v>
      </c>
      <c r="G1422" s="4" t="s">
        <v>207</v>
      </c>
      <c r="H1422" s="4" t="s">
        <v>1236</v>
      </c>
      <c r="I1422" s="11"/>
      <c r="J1422" s="10">
        <v>-35.94</v>
      </c>
      <c r="K1422" s="10">
        <v>-319.98</v>
      </c>
      <c r="L1422" s="10">
        <v>-512.88</v>
      </c>
      <c r="M1422" s="10">
        <v>-39.4</v>
      </c>
      <c r="N1422" s="10">
        <v>-129.63</v>
      </c>
      <c r="O1422" s="10">
        <v>-259.26</v>
      </c>
      <c r="P1422" s="10">
        <v>-388.89</v>
      </c>
      <c r="Q1422" s="10">
        <v>-1823.33</v>
      </c>
      <c r="R1422" s="10">
        <v>-429.08</v>
      </c>
      <c r="S1422" s="10">
        <v>-511.18</v>
      </c>
      <c r="T1422" s="10">
        <v>-210.01</v>
      </c>
      <c r="U1422" s="139">
        <f t="shared" si="110"/>
        <v>-4659.58</v>
      </c>
      <c r="W1422" s="127" t="str">
        <f t="shared" si="111"/>
        <v>601016041921</v>
      </c>
      <c r="X1422" s="132">
        <f>VLOOKUP(W1422,Factors!$F$4:$H$6200,3,FALSE)</f>
        <v>0.10960000000000003</v>
      </c>
      <c r="Y1422" s="127" t="str">
        <f>VLOOKUP(W1422,Factors!$F$4:$H$6200,2,FALSE)</f>
        <v>3-factor</v>
      </c>
      <c r="Z1422" s="129">
        <f t="shared" si="112"/>
        <v>-510.68996800000014</v>
      </c>
      <c r="AA1422" s="129">
        <f t="shared" si="113"/>
        <v>-4148.8900319999993</v>
      </c>
      <c r="AB1422" s="129">
        <f t="shared" si="114"/>
        <v>-4659.58</v>
      </c>
    </row>
    <row r="1423" spans="1:28" ht="15.75" thickBot="1" x14ac:dyDescent="0.3">
      <c r="A1423" s="141" t="s">
        <v>943</v>
      </c>
      <c r="B1423" s="4" t="s">
        <v>1237</v>
      </c>
      <c r="C1423" s="4" t="s">
        <v>1238</v>
      </c>
      <c r="D1423" s="4" t="s">
        <v>1234</v>
      </c>
      <c r="E1423" s="4" t="s">
        <v>1235</v>
      </c>
      <c r="F1423" s="4" t="s">
        <v>76</v>
      </c>
      <c r="G1423" s="4" t="s">
        <v>77</v>
      </c>
      <c r="H1423" s="4" t="s">
        <v>1236</v>
      </c>
      <c r="I1423" s="7"/>
      <c r="J1423" s="7"/>
      <c r="K1423" s="7"/>
      <c r="L1423" s="7"/>
      <c r="M1423" s="7"/>
      <c r="N1423" s="7"/>
      <c r="O1423" s="7"/>
      <c r="P1423" s="7"/>
      <c r="Q1423" s="8">
        <v>708.8</v>
      </c>
      <c r="R1423" s="13">
        <v>0</v>
      </c>
      <c r="S1423" s="8">
        <v>55.52</v>
      </c>
      <c r="T1423" s="7"/>
      <c r="U1423" s="139">
        <f t="shared" si="110"/>
        <v>764.31999999999994</v>
      </c>
      <c r="W1423" s="127" t="str">
        <f t="shared" si="111"/>
        <v>601026041921</v>
      </c>
      <c r="X1423" s="132">
        <f>VLOOKUP(W1423,Factors!$F$4:$H$6200,3,FALSE)</f>
        <v>0.10960000000000003</v>
      </c>
      <c r="Y1423" s="127" t="str">
        <f>VLOOKUP(W1423,Factors!$F$4:$H$6200,2,FALSE)</f>
        <v>3-factor</v>
      </c>
      <c r="Z1423" s="129">
        <f t="shared" si="112"/>
        <v>83.769472000000022</v>
      </c>
      <c r="AA1423" s="129">
        <f t="shared" si="113"/>
        <v>680.55052799999987</v>
      </c>
      <c r="AB1423" s="129">
        <f t="shared" si="114"/>
        <v>764.31999999999994</v>
      </c>
    </row>
    <row r="1424" spans="1:28" ht="15.75" thickBot="1" x14ac:dyDescent="0.3">
      <c r="A1424" s="141" t="s">
        <v>943</v>
      </c>
      <c r="B1424" s="4" t="s">
        <v>1237</v>
      </c>
      <c r="C1424" s="4" t="s">
        <v>1238</v>
      </c>
      <c r="D1424" s="4" t="s">
        <v>1234</v>
      </c>
      <c r="E1424" s="4" t="s">
        <v>1235</v>
      </c>
      <c r="F1424" s="4" t="s">
        <v>42</v>
      </c>
      <c r="G1424" s="4" t="s">
        <v>43</v>
      </c>
      <c r="H1424" s="4" t="s">
        <v>1236</v>
      </c>
      <c r="I1424" s="11"/>
      <c r="J1424" s="10">
        <v>35.94</v>
      </c>
      <c r="K1424" s="10">
        <v>39.4</v>
      </c>
      <c r="L1424" s="14">
        <v>0</v>
      </c>
      <c r="M1424" s="10">
        <v>39.4</v>
      </c>
      <c r="N1424" s="14">
        <v>0</v>
      </c>
      <c r="O1424" s="11"/>
      <c r="P1424" s="11"/>
      <c r="Q1424" s="10">
        <v>40.19</v>
      </c>
      <c r="R1424" s="10">
        <v>40.19</v>
      </c>
      <c r="S1424" s="14">
        <v>0</v>
      </c>
      <c r="T1424" s="10">
        <v>80.38</v>
      </c>
      <c r="U1424" s="139">
        <f t="shared" si="110"/>
        <v>275.5</v>
      </c>
      <c r="W1424" s="127" t="str">
        <f t="shared" si="111"/>
        <v>601026041921</v>
      </c>
      <c r="X1424" s="132">
        <f>VLOOKUP(W1424,Factors!$F$4:$H$6200,3,FALSE)</f>
        <v>0.10960000000000003</v>
      </c>
      <c r="Y1424" s="127" t="str">
        <f>VLOOKUP(W1424,Factors!$F$4:$H$6200,2,FALSE)</f>
        <v>3-factor</v>
      </c>
      <c r="Z1424" s="129">
        <f t="shared" si="112"/>
        <v>30.194800000000008</v>
      </c>
      <c r="AA1424" s="129">
        <f t="shared" si="113"/>
        <v>245.30519999999999</v>
      </c>
      <c r="AB1424" s="129">
        <f t="shared" si="114"/>
        <v>275.5</v>
      </c>
    </row>
    <row r="1425" spans="1:62" ht="15.75" thickBot="1" x14ac:dyDescent="0.3">
      <c r="A1425" s="141" t="s">
        <v>943</v>
      </c>
      <c r="B1425" s="4" t="s">
        <v>1239</v>
      </c>
      <c r="C1425" s="4" t="s">
        <v>1240</v>
      </c>
      <c r="D1425" s="4" t="s">
        <v>1234</v>
      </c>
      <c r="E1425" s="4" t="s">
        <v>1235</v>
      </c>
      <c r="F1425" s="4" t="s">
        <v>76</v>
      </c>
      <c r="G1425" s="4" t="s">
        <v>77</v>
      </c>
      <c r="H1425" s="4" t="s">
        <v>1236</v>
      </c>
      <c r="I1425" s="7"/>
      <c r="J1425" s="7"/>
      <c r="K1425" s="8">
        <v>280.58</v>
      </c>
      <c r="L1425" s="8">
        <v>512.88</v>
      </c>
      <c r="M1425" s="7"/>
      <c r="N1425" s="8">
        <v>129.63</v>
      </c>
      <c r="O1425" s="8">
        <v>259.26</v>
      </c>
      <c r="P1425" s="8">
        <v>388.89</v>
      </c>
      <c r="Q1425" s="8">
        <v>1074.3399999999999</v>
      </c>
      <c r="R1425" s="8">
        <v>388.89</v>
      </c>
      <c r="S1425" s="8">
        <v>455.66</v>
      </c>
      <c r="T1425" s="8">
        <v>129.63</v>
      </c>
      <c r="U1425" s="139">
        <f t="shared" si="110"/>
        <v>3619.7599999999998</v>
      </c>
      <c r="W1425" s="127" t="str">
        <f t="shared" si="111"/>
        <v>601106041921</v>
      </c>
      <c r="X1425" s="132">
        <f>VLOOKUP(W1425,Factors!$F$4:$H$6200,3,FALSE)</f>
        <v>0.10960000000000003</v>
      </c>
      <c r="Y1425" s="127" t="str">
        <f>VLOOKUP(W1425,Factors!$F$4:$H$6200,2,FALSE)</f>
        <v>3-factor</v>
      </c>
      <c r="Z1425" s="129">
        <f t="shared" si="112"/>
        <v>396.72569600000008</v>
      </c>
      <c r="AA1425" s="129">
        <f t="shared" si="113"/>
        <v>3223.0343039999998</v>
      </c>
      <c r="AB1425" s="129">
        <f t="shared" si="114"/>
        <v>3619.7599999999998</v>
      </c>
    </row>
    <row r="1426" spans="1:62" ht="15.75" thickBot="1" x14ac:dyDescent="0.3">
      <c r="A1426" s="141" t="s">
        <v>943</v>
      </c>
      <c r="B1426" s="4" t="s">
        <v>1241</v>
      </c>
      <c r="C1426" s="4" t="s">
        <v>1242</v>
      </c>
      <c r="D1426" s="4" t="s">
        <v>944</v>
      </c>
      <c r="E1426" s="4" t="s">
        <v>945</v>
      </c>
      <c r="F1426" s="4" t="s">
        <v>1121</v>
      </c>
      <c r="G1426" s="4" t="s">
        <v>1122</v>
      </c>
      <c r="H1426" s="4" t="s">
        <v>440</v>
      </c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0">
        <v>50</v>
      </c>
      <c r="T1426" s="11"/>
      <c r="U1426" s="139">
        <f t="shared" si="110"/>
        <v>50</v>
      </c>
      <c r="W1426" s="127" t="str">
        <f t="shared" si="111"/>
        <v>601141505921</v>
      </c>
      <c r="X1426" s="132">
        <f>VLOOKUP(W1426,Factors!$F$4:$H$6200,3,FALSE)</f>
        <v>0.10960000000000003</v>
      </c>
      <c r="Y1426" s="127" t="str">
        <f>VLOOKUP(W1426,Factors!$F$4:$H$6200,2,FALSE)</f>
        <v>3-factor</v>
      </c>
      <c r="Z1426" s="129">
        <f t="shared" si="112"/>
        <v>5.4800000000000013</v>
      </c>
      <c r="AA1426" s="129">
        <f t="shared" si="113"/>
        <v>44.519999999999996</v>
      </c>
      <c r="AB1426" s="129">
        <f t="shared" si="114"/>
        <v>50</v>
      </c>
    </row>
    <row r="1427" spans="1:62" s="126" customFormat="1" ht="15.75" thickBot="1" x14ac:dyDescent="0.3">
      <c r="A1427" s="141" t="s">
        <v>943</v>
      </c>
      <c r="B1427" s="4" t="s">
        <v>7709</v>
      </c>
      <c r="C1427" s="4" t="s">
        <v>7710</v>
      </c>
      <c r="D1427" s="4" t="s">
        <v>944</v>
      </c>
      <c r="E1427" s="4" t="s">
        <v>945</v>
      </c>
      <c r="F1427" s="4" t="s">
        <v>98</v>
      </c>
      <c r="G1427" s="4" t="s">
        <v>99</v>
      </c>
      <c r="H1427" s="4" t="s">
        <v>440</v>
      </c>
      <c r="I1427" s="7"/>
      <c r="J1427" s="7"/>
      <c r="K1427" s="7"/>
      <c r="L1427" s="7"/>
      <c r="M1427" s="7"/>
      <c r="N1427" s="7"/>
      <c r="O1427" s="7"/>
      <c r="P1427" s="7"/>
      <c r="Q1427" s="7"/>
      <c r="R1427" s="8">
        <v>32.72</v>
      </c>
      <c r="S1427" s="8">
        <v>-4.99</v>
      </c>
      <c r="T1427" s="8">
        <v>-7.24</v>
      </c>
      <c r="U1427" s="139">
        <f t="shared" si="110"/>
        <v>20.489999999999995</v>
      </c>
      <c r="V1427" s="38"/>
      <c r="W1427" s="127" t="str">
        <f t="shared" si="111"/>
        <v>601191505921</v>
      </c>
      <c r="X1427" s="132">
        <f>VLOOKUP(W1427,Factors!$F$4:$H$6200,3,FALSE)</f>
        <v>0.10960000000000003</v>
      </c>
      <c r="Y1427" s="127" t="str">
        <f>VLOOKUP(W1427,Factors!$F$4:$H$6200,2,FALSE)</f>
        <v>3-factor</v>
      </c>
      <c r="Z1427" s="129">
        <f t="shared" si="112"/>
        <v>2.2457039999999999</v>
      </c>
      <c r="AA1427" s="129">
        <f t="shared" si="113"/>
        <v>18.244295999999995</v>
      </c>
      <c r="AB1427" s="129">
        <f t="shared" si="114"/>
        <v>20.489999999999995</v>
      </c>
      <c r="AC1427" s="134"/>
      <c r="AD1427" s="134"/>
      <c r="AE1427" s="134"/>
      <c r="AF1427" s="134"/>
      <c r="AG1427" s="134"/>
      <c r="AH1427" s="134"/>
      <c r="AI1427" s="134"/>
      <c r="AJ1427" s="134"/>
      <c r="AK1427" s="134"/>
      <c r="AL1427" s="134"/>
      <c r="AM1427" s="134"/>
      <c r="AN1427" s="134"/>
      <c r="AO1427" s="134"/>
      <c r="AP1427" s="134"/>
      <c r="AQ1427" s="134"/>
      <c r="AR1427" s="134"/>
      <c r="AS1427" s="134"/>
      <c r="AT1427" s="134"/>
      <c r="AU1427" s="134"/>
      <c r="AV1427" s="134"/>
      <c r="AW1427" s="134"/>
      <c r="AX1427" s="134"/>
      <c r="AY1427" s="134"/>
      <c r="AZ1427" s="134"/>
      <c r="BA1427" s="134"/>
      <c r="BB1427" s="134"/>
      <c r="BC1427" s="134"/>
      <c r="BD1427" s="134"/>
      <c r="BE1427" s="134"/>
      <c r="BF1427" s="134"/>
      <c r="BG1427" s="134"/>
      <c r="BH1427" s="134"/>
      <c r="BI1427" s="134"/>
      <c r="BJ1427" s="134"/>
    </row>
    <row r="1428" spans="1:62" ht="15.75" thickBot="1" x14ac:dyDescent="0.3">
      <c r="A1428" s="141" t="s">
        <v>943</v>
      </c>
      <c r="B1428" s="4" t="s">
        <v>7709</v>
      </c>
      <c r="C1428" s="4" t="s">
        <v>7710</v>
      </c>
      <c r="D1428" s="4" t="s">
        <v>944</v>
      </c>
      <c r="E1428" s="4" t="s">
        <v>945</v>
      </c>
      <c r="F1428" s="4" t="s">
        <v>364</v>
      </c>
      <c r="G1428" s="4" t="s">
        <v>365</v>
      </c>
      <c r="H1428" s="4" t="s">
        <v>440</v>
      </c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0">
        <v>4.99</v>
      </c>
      <c r="T1428" s="10">
        <v>4.99</v>
      </c>
      <c r="U1428" s="139">
        <f t="shared" si="110"/>
        <v>9.98</v>
      </c>
      <c r="W1428" s="127" t="str">
        <f t="shared" si="111"/>
        <v>601191505921</v>
      </c>
      <c r="X1428" s="132">
        <f>VLOOKUP(W1428,Factors!$F$4:$H$6200,3,FALSE)</f>
        <v>0.10960000000000003</v>
      </c>
      <c r="Y1428" s="127" t="str">
        <f>VLOOKUP(W1428,Factors!$F$4:$H$6200,2,FALSE)</f>
        <v>3-factor</v>
      </c>
      <c r="Z1428" s="129">
        <f t="shared" si="112"/>
        <v>1.0938080000000003</v>
      </c>
      <c r="AA1428" s="129">
        <f t="shared" si="113"/>
        <v>8.8861919999999994</v>
      </c>
      <c r="AB1428" s="129">
        <f t="shared" si="114"/>
        <v>9.98</v>
      </c>
    </row>
    <row r="1429" spans="1:62" ht="15.75" thickBot="1" x14ac:dyDescent="0.3">
      <c r="A1429" s="141" t="s">
        <v>943</v>
      </c>
      <c r="B1429" s="4" t="s">
        <v>7709</v>
      </c>
      <c r="C1429" s="4" t="s">
        <v>7710</v>
      </c>
      <c r="D1429" s="4" t="s">
        <v>944</v>
      </c>
      <c r="E1429" s="4" t="s">
        <v>945</v>
      </c>
      <c r="F1429" s="4" t="s">
        <v>146</v>
      </c>
      <c r="G1429" s="4" t="s">
        <v>147</v>
      </c>
      <c r="H1429" s="4" t="s">
        <v>440</v>
      </c>
      <c r="I1429" s="7"/>
      <c r="J1429" s="7"/>
      <c r="K1429" s="7"/>
      <c r="L1429" s="7"/>
      <c r="M1429" s="7"/>
      <c r="N1429" s="7"/>
      <c r="O1429" s="7"/>
      <c r="P1429" s="7"/>
      <c r="Q1429" s="7"/>
      <c r="R1429" s="7"/>
      <c r="S1429" s="7"/>
      <c r="T1429" s="8">
        <v>22.74</v>
      </c>
      <c r="U1429" s="139">
        <f t="shared" si="110"/>
        <v>22.74</v>
      </c>
      <c r="W1429" s="127" t="str">
        <f t="shared" si="111"/>
        <v>601191505921</v>
      </c>
      <c r="X1429" s="132">
        <f>VLOOKUP(W1429,Factors!$F$4:$H$6200,3,FALSE)</f>
        <v>0.10960000000000003</v>
      </c>
      <c r="Y1429" s="127" t="str">
        <f>VLOOKUP(W1429,Factors!$F$4:$H$6200,2,FALSE)</f>
        <v>3-factor</v>
      </c>
      <c r="Z1429" s="129">
        <f t="shared" si="112"/>
        <v>2.4923040000000007</v>
      </c>
      <c r="AA1429" s="129">
        <f t="shared" si="113"/>
        <v>20.247695999999998</v>
      </c>
      <c r="AB1429" s="129">
        <f t="shared" si="114"/>
        <v>22.74</v>
      </c>
    </row>
    <row r="1430" spans="1:62" ht="15.75" thickBot="1" x14ac:dyDescent="0.3">
      <c r="A1430" s="141" t="s">
        <v>943</v>
      </c>
      <c r="B1430" s="4" t="s">
        <v>1243</v>
      </c>
      <c r="C1430" s="4" t="s">
        <v>1244</v>
      </c>
      <c r="D1430" s="4" t="s">
        <v>944</v>
      </c>
      <c r="E1430" s="4" t="s">
        <v>945</v>
      </c>
      <c r="F1430" s="4" t="s">
        <v>132</v>
      </c>
      <c r="G1430" s="4" t="s">
        <v>133</v>
      </c>
      <c r="H1430" s="4" t="s">
        <v>440</v>
      </c>
      <c r="I1430" s="10">
        <v>779.81</v>
      </c>
      <c r="J1430" s="11"/>
      <c r="K1430" s="10">
        <v>611.01</v>
      </c>
      <c r="L1430" s="11"/>
      <c r="M1430" s="11"/>
      <c r="N1430" s="11"/>
      <c r="O1430" s="10">
        <v>113.97</v>
      </c>
      <c r="P1430" s="11"/>
      <c r="Q1430" s="11"/>
      <c r="R1430" s="11"/>
      <c r="S1430" s="11"/>
      <c r="T1430" s="11"/>
      <c r="U1430" s="139">
        <f t="shared" si="110"/>
        <v>1504.79</v>
      </c>
      <c r="W1430" s="127" t="str">
        <f t="shared" si="111"/>
        <v>710001505921</v>
      </c>
      <c r="X1430" s="132">
        <f>VLOOKUP(W1430,Factors!$F$4:$H$6200,3,FALSE)</f>
        <v>0.10960000000000003</v>
      </c>
      <c r="Y1430" s="127" t="str">
        <f>VLOOKUP(W1430,Factors!$F$4:$H$6200,2,FALSE)</f>
        <v>3-factor</v>
      </c>
      <c r="Z1430" s="129">
        <f t="shared" si="112"/>
        <v>164.92498400000005</v>
      </c>
      <c r="AA1430" s="129">
        <f t="shared" si="113"/>
        <v>1339.865016</v>
      </c>
      <c r="AB1430" s="129">
        <f t="shared" si="114"/>
        <v>1504.79</v>
      </c>
    </row>
    <row r="1431" spans="1:62" ht="15.75" thickBot="1" x14ac:dyDescent="0.3">
      <c r="A1431" s="141" t="s">
        <v>943</v>
      </c>
      <c r="B1431" s="4" t="s">
        <v>1243</v>
      </c>
      <c r="C1431" s="4" t="s">
        <v>1244</v>
      </c>
      <c r="D1431" s="4" t="s">
        <v>944</v>
      </c>
      <c r="E1431" s="4" t="s">
        <v>945</v>
      </c>
      <c r="F1431" s="4" t="s">
        <v>134</v>
      </c>
      <c r="G1431" s="4" t="s">
        <v>135</v>
      </c>
      <c r="H1431" s="4" t="s">
        <v>440</v>
      </c>
      <c r="I1431" s="7"/>
      <c r="J1431" s="8">
        <v>425</v>
      </c>
      <c r="K1431" s="8">
        <v>78.2</v>
      </c>
      <c r="L1431" s="7"/>
      <c r="M1431" s="7"/>
      <c r="N1431" s="7"/>
      <c r="O1431" s="7"/>
      <c r="P1431" s="7"/>
      <c r="Q1431" s="8">
        <v>295</v>
      </c>
      <c r="R1431" s="7"/>
      <c r="S1431" s="8">
        <v>475</v>
      </c>
      <c r="T1431" s="7"/>
      <c r="U1431" s="139">
        <f t="shared" si="110"/>
        <v>1273.2</v>
      </c>
      <c r="W1431" s="127" t="str">
        <f t="shared" si="111"/>
        <v>710001505921</v>
      </c>
      <c r="X1431" s="132">
        <f>VLOOKUP(W1431,Factors!$F$4:$H$6200,3,FALSE)</f>
        <v>0.10960000000000003</v>
      </c>
      <c r="Y1431" s="127" t="str">
        <f>VLOOKUP(W1431,Factors!$F$4:$H$6200,2,FALSE)</f>
        <v>3-factor</v>
      </c>
      <c r="Z1431" s="129">
        <f t="shared" si="112"/>
        <v>139.54272000000003</v>
      </c>
      <c r="AA1431" s="129">
        <f t="shared" si="113"/>
        <v>1133.6572799999999</v>
      </c>
      <c r="AB1431" s="129">
        <f t="shared" si="114"/>
        <v>1273.1999999999998</v>
      </c>
    </row>
    <row r="1432" spans="1:62" ht="15.75" thickBot="1" x14ac:dyDescent="0.3">
      <c r="A1432" s="141" t="s">
        <v>943</v>
      </c>
      <c r="B1432" s="4" t="s">
        <v>1243</v>
      </c>
      <c r="C1432" s="4" t="s">
        <v>1244</v>
      </c>
      <c r="D1432" s="4" t="s">
        <v>944</v>
      </c>
      <c r="E1432" s="4" t="s">
        <v>945</v>
      </c>
      <c r="F1432" s="4" t="s">
        <v>254</v>
      </c>
      <c r="G1432" s="4" t="s">
        <v>255</v>
      </c>
      <c r="H1432" s="4" t="s">
        <v>440</v>
      </c>
      <c r="I1432" s="11"/>
      <c r="J1432" s="11"/>
      <c r="K1432" s="11"/>
      <c r="L1432" s="11"/>
      <c r="M1432" s="11"/>
      <c r="N1432" s="11"/>
      <c r="O1432" s="11"/>
      <c r="P1432" s="11"/>
      <c r="Q1432" s="10">
        <v>3552</v>
      </c>
      <c r="R1432" s="11"/>
      <c r="S1432" s="11"/>
      <c r="T1432" s="11"/>
      <c r="U1432" s="139">
        <f t="shared" si="110"/>
        <v>3552</v>
      </c>
      <c r="W1432" s="127" t="str">
        <f t="shared" si="111"/>
        <v>710001505921</v>
      </c>
      <c r="X1432" s="132">
        <f>VLOOKUP(W1432,Factors!$F$4:$H$6200,3,FALSE)</f>
        <v>0.10960000000000003</v>
      </c>
      <c r="Y1432" s="127" t="str">
        <f>VLOOKUP(W1432,Factors!$F$4:$H$6200,2,FALSE)</f>
        <v>3-factor</v>
      </c>
      <c r="Z1432" s="129">
        <f t="shared" si="112"/>
        <v>389.2992000000001</v>
      </c>
      <c r="AA1432" s="129">
        <f t="shared" si="113"/>
        <v>3162.7008000000001</v>
      </c>
      <c r="AB1432" s="129">
        <f t="shared" si="114"/>
        <v>3552</v>
      </c>
    </row>
    <row r="1433" spans="1:62" ht="15.75" thickBot="1" x14ac:dyDescent="0.3">
      <c r="A1433" s="141" t="s">
        <v>943</v>
      </c>
      <c r="B1433" s="4" t="s">
        <v>1243</v>
      </c>
      <c r="C1433" s="4" t="s">
        <v>1244</v>
      </c>
      <c r="D1433" s="4" t="s">
        <v>944</v>
      </c>
      <c r="E1433" s="4" t="s">
        <v>945</v>
      </c>
      <c r="F1433" s="4" t="s">
        <v>98</v>
      </c>
      <c r="G1433" s="4" t="s">
        <v>99</v>
      </c>
      <c r="H1433" s="4" t="s">
        <v>440</v>
      </c>
      <c r="I1433" s="7"/>
      <c r="J1433" s="7"/>
      <c r="K1433" s="7"/>
      <c r="L1433" s="7"/>
      <c r="M1433" s="7"/>
      <c r="N1433" s="7"/>
      <c r="O1433" s="7"/>
      <c r="P1433" s="7"/>
      <c r="Q1433" s="7"/>
      <c r="R1433" s="8">
        <v>2255.71</v>
      </c>
      <c r="S1433" s="8">
        <v>-1804.58</v>
      </c>
      <c r="T1433" s="8">
        <v>37.340000000000003</v>
      </c>
      <c r="U1433" s="139">
        <f t="shared" si="110"/>
        <v>488.47000000000014</v>
      </c>
      <c r="W1433" s="127" t="str">
        <f t="shared" si="111"/>
        <v>710001505921</v>
      </c>
      <c r="X1433" s="132">
        <f>VLOOKUP(W1433,Factors!$F$4:$H$6200,3,FALSE)</f>
        <v>0.10960000000000003</v>
      </c>
      <c r="Y1433" s="127" t="str">
        <f>VLOOKUP(W1433,Factors!$F$4:$H$6200,2,FALSE)</f>
        <v>3-factor</v>
      </c>
      <c r="Z1433" s="129">
        <f t="shared" si="112"/>
        <v>53.536312000000031</v>
      </c>
      <c r="AA1433" s="129">
        <f t="shared" si="113"/>
        <v>434.93368800000013</v>
      </c>
      <c r="AB1433" s="129">
        <f t="shared" si="114"/>
        <v>488.47000000000014</v>
      </c>
    </row>
    <row r="1434" spans="1:62" ht="15.75" thickBot="1" x14ac:dyDescent="0.3">
      <c r="A1434" s="141" t="s">
        <v>943</v>
      </c>
      <c r="B1434" s="4" t="s">
        <v>1243</v>
      </c>
      <c r="C1434" s="4" t="s">
        <v>1244</v>
      </c>
      <c r="D1434" s="4" t="s">
        <v>944</v>
      </c>
      <c r="E1434" s="4" t="s">
        <v>945</v>
      </c>
      <c r="F1434" s="4" t="s">
        <v>102</v>
      </c>
      <c r="G1434" s="4" t="s">
        <v>103</v>
      </c>
      <c r="H1434" s="4" t="s">
        <v>440</v>
      </c>
      <c r="I1434" s="11"/>
      <c r="J1434" s="11"/>
      <c r="K1434" s="10">
        <v>123.88</v>
      </c>
      <c r="L1434" s="11"/>
      <c r="M1434" s="11"/>
      <c r="N1434" s="10">
        <v>73.47</v>
      </c>
      <c r="O1434" s="10">
        <v>65.2</v>
      </c>
      <c r="P1434" s="10">
        <v>19.440000000000001</v>
      </c>
      <c r="Q1434" s="11"/>
      <c r="R1434" s="11"/>
      <c r="S1434" s="11"/>
      <c r="T1434" s="11"/>
      <c r="U1434" s="139">
        <f t="shared" si="110"/>
        <v>281.99</v>
      </c>
      <c r="W1434" s="127" t="str">
        <f t="shared" si="111"/>
        <v>710001505921</v>
      </c>
      <c r="X1434" s="132">
        <f>VLOOKUP(W1434,Factors!$F$4:$H$6200,3,FALSE)</f>
        <v>0.10960000000000003</v>
      </c>
      <c r="Y1434" s="127" t="str">
        <f>VLOOKUP(W1434,Factors!$F$4:$H$6200,2,FALSE)</f>
        <v>3-factor</v>
      </c>
      <c r="Z1434" s="129">
        <f t="shared" si="112"/>
        <v>30.90610400000001</v>
      </c>
      <c r="AA1434" s="129">
        <f t="shared" si="113"/>
        <v>251.08389600000001</v>
      </c>
      <c r="AB1434" s="129">
        <f t="shared" si="114"/>
        <v>281.99</v>
      </c>
    </row>
    <row r="1435" spans="1:62" ht="15.75" thickBot="1" x14ac:dyDescent="0.3">
      <c r="A1435" s="141" t="s">
        <v>943</v>
      </c>
      <c r="B1435" s="4" t="s">
        <v>1243</v>
      </c>
      <c r="C1435" s="4" t="s">
        <v>1244</v>
      </c>
      <c r="D1435" s="4" t="s">
        <v>944</v>
      </c>
      <c r="E1435" s="4" t="s">
        <v>945</v>
      </c>
      <c r="F1435" s="4" t="s">
        <v>445</v>
      </c>
      <c r="G1435" s="4" t="s">
        <v>446</v>
      </c>
      <c r="H1435" s="4" t="s">
        <v>440</v>
      </c>
      <c r="I1435" s="7"/>
      <c r="J1435" s="7"/>
      <c r="K1435" s="8">
        <v>9000</v>
      </c>
      <c r="L1435" s="13">
        <v>0</v>
      </c>
      <c r="M1435" s="8">
        <v>-565.91999999999996</v>
      </c>
      <c r="N1435" s="7"/>
      <c r="O1435" s="7"/>
      <c r="P1435" s="7"/>
      <c r="Q1435" s="7"/>
      <c r="R1435" s="7"/>
      <c r="S1435" s="7"/>
      <c r="T1435" s="7"/>
      <c r="U1435" s="139">
        <f t="shared" si="110"/>
        <v>8434.08</v>
      </c>
      <c r="W1435" s="127" t="str">
        <f t="shared" si="111"/>
        <v>710001505921</v>
      </c>
      <c r="X1435" s="132">
        <f>VLOOKUP(W1435,Factors!$F$4:$H$6200,3,FALSE)</f>
        <v>0.10960000000000003</v>
      </c>
      <c r="Y1435" s="127" t="str">
        <f>VLOOKUP(W1435,Factors!$F$4:$H$6200,2,FALSE)</f>
        <v>3-factor</v>
      </c>
      <c r="Z1435" s="129">
        <f t="shared" si="112"/>
        <v>924.37516800000026</v>
      </c>
      <c r="AA1435" s="129">
        <f t="shared" si="113"/>
        <v>7509.7048319999994</v>
      </c>
      <c r="AB1435" s="129">
        <f t="shared" si="114"/>
        <v>8434.08</v>
      </c>
    </row>
    <row r="1436" spans="1:62" ht="15.75" thickBot="1" x14ac:dyDescent="0.3">
      <c r="A1436" s="141" t="s">
        <v>943</v>
      </c>
      <c r="B1436" s="4" t="s">
        <v>1243</v>
      </c>
      <c r="C1436" s="4" t="s">
        <v>1244</v>
      </c>
      <c r="D1436" s="4" t="s">
        <v>944</v>
      </c>
      <c r="E1436" s="4" t="s">
        <v>945</v>
      </c>
      <c r="F1436" s="4" t="s">
        <v>235</v>
      </c>
      <c r="G1436" s="4" t="s">
        <v>236</v>
      </c>
      <c r="H1436" s="4" t="s">
        <v>440</v>
      </c>
      <c r="I1436" s="11"/>
      <c r="J1436" s="11"/>
      <c r="K1436" s="11"/>
      <c r="L1436" s="11"/>
      <c r="M1436" s="10">
        <v>467.88</v>
      </c>
      <c r="N1436" s="11"/>
      <c r="O1436" s="11"/>
      <c r="P1436" s="11"/>
      <c r="Q1436" s="10">
        <v>165</v>
      </c>
      <c r="R1436" s="11"/>
      <c r="S1436" s="10">
        <v>9.7799999999999994</v>
      </c>
      <c r="T1436" s="11"/>
      <c r="U1436" s="139">
        <f t="shared" si="110"/>
        <v>642.66</v>
      </c>
      <c r="W1436" s="127" t="str">
        <f t="shared" si="111"/>
        <v>710001505921</v>
      </c>
      <c r="X1436" s="132">
        <f>VLOOKUP(W1436,Factors!$F$4:$H$6200,3,FALSE)</f>
        <v>0.10960000000000003</v>
      </c>
      <c r="Y1436" s="127" t="str">
        <f>VLOOKUP(W1436,Factors!$F$4:$H$6200,2,FALSE)</f>
        <v>3-factor</v>
      </c>
      <c r="Z1436" s="129">
        <f t="shared" si="112"/>
        <v>70.435536000000013</v>
      </c>
      <c r="AA1436" s="129">
        <f t="shared" si="113"/>
        <v>572.2244639999999</v>
      </c>
      <c r="AB1436" s="129">
        <f t="shared" si="114"/>
        <v>642.65999999999985</v>
      </c>
    </row>
    <row r="1437" spans="1:62" ht="15.75" thickBot="1" x14ac:dyDescent="0.3">
      <c r="A1437" s="141" t="s">
        <v>943</v>
      </c>
      <c r="B1437" s="4" t="s">
        <v>1243</v>
      </c>
      <c r="C1437" s="4" t="s">
        <v>1244</v>
      </c>
      <c r="D1437" s="4" t="s">
        <v>944</v>
      </c>
      <c r="E1437" s="4" t="s">
        <v>945</v>
      </c>
      <c r="F1437" s="4" t="s">
        <v>116</v>
      </c>
      <c r="G1437" s="4" t="s">
        <v>117</v>
      </c>
      <c r="H1437" s="4" t="s">
        <v>440</v>
      </c>
      <c r="I1437" s="7"/>
      <c r="J1437" s="7"/>
      <c r="K1437" s="7"/>
      <c r="L1437" s="7"/>
      <c r="M1437" s="7"/>
      <c r="N1437" s="7"/>
      <c r="O1437" s="8">
        <v>35</v>
      </c>
      <c r="P1437" s="7"/>
      <c r="Q1437" s="7"/>
      <c r="R1437" s="7"/>
      <c r="S1437" s="7"/>
      <c r="T1437" s="7"/>
      <c r="U1437" s="139">
        <f t="shared" si="110"/>
        <v>35</v>
      </c>
      <c r="W1437" s="127" t="str">
        <f t="shared" si="111"/>
        <v>710001505921</v>
      </c>
      <c r="X1437" s="132">
        <f>VLOOKUP(W1437,Factors!$F$4:$H$6200,3,FALSE)</f>
        <v>0.10960000000000003</v>
      </c>
      <c r="Y1437" s="127" t="str">
        <f>VLOOKUP(W1437,Factors!$F$4:$H$6200,2,FALSE)</f>
        <v>3-factor</v>
      </c>
      <c r="Z1437" s="129">
        <f t="shared" si="112"/>
        <v>3.8360000000000012</v>
      </c>
      <c r="AA1437" s="129">
        <f t="shared" si="113"/>
        <v>31.163999999999998</v>
      </c>
      <c r="AB1437" s="129">
        <f t="shared" si="114"/>
        <v>35</v>
      </c>
    </row>
    <row r="1438" spans="1:62" ht="15.75" thickBot="1" x14ac:dyDescent="0.3">
      <c r="A1438" s="141" t="s">
        <v>943</v>
      </c>
      <c r="B1438" s="4" t="s">
        <v>1243</v>
      </c>
      <c r="C1438" s="4" t="s">
        <v>1244</v>
      </c>
      <c r="D1438" s="4" t="s">
        <v>944</v>
      </c>
      <c r="E1438" s="4" t="s">
        <v>945</v>
      </c>
      <c r="F1438" s="4" t="s">
        <v>82</v>
      </c>
      <c r="G1438" s="4" t="s">
        <v>83</v>
      </c>
      <c r="H1438" s="4" t="s">
        <v>440</v>
      </c>
      <c r="I1438" s="10">
        <v>155</v>
      </c>
      <c r="J1438" s="10">
        <v>98.9</v>
      </c>
      <c r="K1438" s="10">
        <v>108.6</v>
      </c>
      <c r="L1438" s="10">
        <v>2.7</v>
      </c>
      <c r="M1438" s="10">
        <v>45.7</v>
      </c>
      <c r="N1438" s="10">
        <v>33.4</v>
      </c>
      <c r="O1438" s="10">
        <v>72</v>
      </c>
      <c r="P1438" s="11"/>
      <c r="Q1438" s="11"/>
      <c r="R1438" s="11"/>
      <c r="S1438" s="10">
        <v>4.2</v>
      </c>
      <c r="T1438" s="11"/>
      <c r="U1438" s="139">
        <f t="shared" si="110"/>
        <v>520.5</v>
      </c>
      <c r="W1438" s="127" t="str">
        <f t="shared" si="111"/>
        <v>710001505921</v>
      </c>
      <c r="X1438" s="132">
        <f>VLOOKUP(W1438,Factors!$F$4:$H$6200,3,FALSE)</f>
        <v>0.10960000000000003</v>
      </c>
      <c r="Y1438" s="127" t="str">
        <f>VLOOKUP(W1438,Factors!$F$4:$H$6200,2,FALSE)</f>
        <v>3-factor</v>
      </c>
      <c r="Z1438" s="129">
        <f t="shared" si="112"/>
        <v>57.046800000000019</v>
      </c>
      <c r="AA1438" s="129">
        <f t="shared" si="113"/>
        <v>463.45319999999998</v>
      </c>
      <c r="AB1438" s="129">
        <f t="shared" si="114"/>
        <v>520.5</v>
      </c>
    </row>
    <row r="1439" spans="1:62" ht="15.75" thickBot="1" x14ac:dyDescent="0.3">
      <c r="A1439" s="141" t="s">
        <v>943</v>
      </c>
      <c r="B1439" s="4" t="s">
        <v>1243</v>
      </c>
      <c r="C1439" s="4" t="s">
        <v>1244</v>
      </c>
      <c r="D1439" s="4" t="s">
        <v>944</v>
      </c>
      <c r="E1439" s="4" t="s">
        <v>945</v>
      </c>
      <c r="F1439" s="4" t="s">
        <v>366</v>
      </c>
      <c r="G1439" s="4" t="s">
        <v>367</v>
      </c>
      <c r="H1439" s="4" t="s">
        <v>440</v>
      </c>
      <c r="I1439" s="8">
        <v>49.95</v>
      </c>
      <c r="J1439" s="8">
        <v>49.95</v>
      </c>
      <c r="K1439" s="8">
        <v>49.95</v>
      </c>
      <c r="L1439" s="8">
        <v>49.95</v>
      </c>
      <c r="M1439" s="8">
        <v>90.9</v>
      </c>
      <c r="N1439" s="8">
        <v>86.95</v>
      </c>
      <c r="O1439" s="8">
        <v>49.95</v>
      </c>
      <c r="P1439" s="7"/>
      <c r="Q1439" s="7"/>
      <c r="R1439" s="7"/>
      <c r="S1439" s="8">
        <v>49.95</v>
      </c>
      <c r="T1439" s="7"/>
      <c r="U1439" s="139">
        <f t="shared" si="110"/>
        <v>477.55</v>
      </c>
      <c r="W1439" s="127" t="str">
        <f t="shared" si="111"/>
        <v>710001505921</v>
      </c>
      <c r="X1439" s="132">
        <f>VLOOKUP(W1439,Factors!$F$4:$H$6200,3,FALSE)</f>
        <v>0.10960000000000003</v>
      </c>
      <c r="Y1439" s="127" t="str">
        <f>VLOOKUP(W1439,Factors!$F$4:$H$6200,2,FALSE)</f>
        <v>3-factor</v>
      </c>
      <c r="Z1439" s="129">
        <f t="shared" si="112"/>
        <v>52.339480000000016</v>
      </c>
      <c r="AA1439" s="129">
        <f t="shared" si="113"/>
        <v>425.21051999999997</v>
      </c>
      <c r="AB1439" s="129">
        <f t="shared" si="114"/>
        <v>477.55</v>
      </c>
    </row>
    <row r="1440" spans="1:62" ht="15.75" thickBot="1" x14ac:dyDescent="0.3">
      <c r="A1440" s="141" t="s">
        <v>943</v>
      </c>
      <c r="B1440" s="4" t="s">
        <v>1243</v>
      </c>
      <c r="C1440" s="4" t="s">
        <v>1244</v>
      </c>
      <c r="D1440" s="4" t="s">
        <v>944</v>
      </c>
      <c r="E1440" s="4" t="s">
        <v>945</v>
      </c>
      <c r="F1440" s="4" t="s">
        <v>773</v>
      </c>
      <c r="G1440" s="4" t="s">
        <v>774</v>
      </c>
      <c r="H1440" s="4" t="s">
        <v>440</v>
      </c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0">
        <v>1266</v>
      </c>
      <c r="T1440" s="11"/>
      <c r="U1440" s="139">
        <f t="shared" si="110"/>
        <v>1266</v>
      </c>
      <c r="W1440" s="127" t="str">
        <f t="shared" si="111"/>
        <v>710001505921</v>
      </c>
      <c r="X1440" s="132">
        <f>VLOOKUP(W1440,Factors!$F$4:$H$6200,3,FALSE)</f>
        <v>0.10960000000000003</v>
      </c>
      <c r="Y1440" s="127" t="str">
        <f>VLOOKUP(W1440,Factors!$F$4:$H$6200,2,FALSE)</f>
        <v>3-factor</v>
      </c>
      <c r="Z1440" s="129">
        <f t="shared" si="112"/>
        <v>138.75360000000003</v>
      </c>
      <c r="AA1440" s="129">
        <f t="shared" si="113"/>
        <v>1127.2464</v>
      </c>
      <c r="AB1440" s="129">
        <f t="shared" si="114"/>
        <v>1266</v>
      </c>
    </row>
    <row r="1441" spans="1:28" ht="15.75" thickBot="1" x14ac:dyDescent="0.3">
      <c r="A1441" s="141" t="s">
        <v>943</v>
      </c>
      <c r="B1441" s="4" t="s">
        <v>1243</v>
      </c>
      <c r="C1441" s="4" t="s">
        <v>1244</v>
      </c>
      <c r="D1441" s="4" t="s">
        <v>944</v>
      </c>
      <c r="E1441" s="4" t="s">
        <v>945</v>
      </c>
      <c r="F1441" s="4" t="s">
        <v>84</v>
      </c>
      <c r="G1441" s="4" t="s">
        <v>85</v>
      </c>
      <c r="H1441" s="4" t="s">
        <v>440</v>
      </c>
      <c r="I1441" s="8">
        <v>1544.44</v>
      </c>
      <c r="J1441" s="8">
        <v>1301.19</v>
      </c>
      <c r="K1441" s="8">
        <v>1092.8699999999999</v>
      </c>
      <c r="L1441" s="8">
        <v>158.80000000000001</v>
      </c>
      <c r="M1441" s="8">
        <v>400.75</v>
      </c>
      <c r="N1441" s="8">
        <v>449.01</v>
      </c>
      <c r="O1441" s="7"/>
      <c r="P1441" s="8">
        <v>141.78</v>
      </c>
      <c r="Q1441" s="8">
        <v>14.95</v>
      </c>
      <c r="R1441" s="7"/>
      <c r="S1441" s="8">
        <v>45.43</v>
      </c>
      <c r="T1441" s="8">
        <v>206.29</v>
      </c>
      <c r="U1441" s="139">
        <f t="shared" si="110"/>
        <v>5355.51</v>
      </c>
      <c r="W1441" s="127" t="str">
        <f t="shared" si="111"/>
        <v>710001505921</v>
      </c>
      <c r="X1441" s="132">
        <f>VLOOKUP(W1441,Factors!$F$4:$H$6200,3,FALSE)</f>
        <v>0.10960000000000003</v>
      </c>
      <c r="Y1441" s="127" t="str">
        <f>VLOOKUP(W1441,Factors!$F$4:$H$6200,2,FALSE)</f>
        <v>3-factor</v>
      </c>
      <c r="Z1441" s="129">
        <f t="shared" si="112"/>
        <v>586.9638960000002</v>
      </c>
      <c r="AA1441" s="129">
        <f t="shared" si="113"/>
        <v>4768.546104</v>
      </c>
      <c r="AB1441" s="129">
        <f t="shared" si="114"/>
        <v>5355.51</v>
      </c>
    </row>
    <row r="1442" spans="1:28" ht="15.75" thickBot="1" x14ac:dyDescent="0.3">
      <c r="A1442" s="141" t="s">
        <v>943</v>
      </c>
      <c r="B1442" s="4" t="s">
        <v>1243</v>
      </c>
      <c r="C1442" s="4" t="s">
        <v>1244</v>
      </c>
      <c r="D1442" s="4" t="s">
        <v>944</v>
      </c>
      <c r="E1442" s="4" t="s">
        <v>945</v>
      </c>
      <c r="F1442" s="4" t="s">
        <v>162</v>
      </c>
      <c r="G1442" s="4" t="s">
        <v>163</v>
      </c>
      <c r="H1442" s="4" t="s">
        <v>440</v>
      </c>
      <c r="I1442" s="11"/>
      <c r="J1442" s="11"/>
      <c r="K1442" s="10">
        <v>1950</v>
      </c>
      <c r="L1442" s="11"/>
      <c r="M1442" s="11"/>
      <c r="N1442" s="11"/>
      <c r="O1442" s="11"/>
      <c r="P1442" s="11"/>
      <c r="Q1442" s="11"/>
      <c r="R1442" s="11"/>
      <c r="S1442" s="10">
        <v>1500</v>
      </c>
      <c r="T1442" s="10">
        <v>117</v>
      </c>
      <c r="U1442" s="139">
        <f t="shared" si="110"/>
        <v>3567</v>
      </c>
      <c r="W1442" s="127" t="str">
        <f t="shared" si="111"/>
        <v>710001505921</v>
      </c>
      <c r="X1442" s="132">
        <f>VLOOKUP(W1442,Factors!$F$4:$H$6200,3,FALSE)</f>
        <v>0.10960000000000003</v>
      </c>
      <c r="Y1442" s="127" t="str">
        <f>VLOOKUP(W1442,Factors!$F$4:$H$6200,2,FALSE)</f>
        <v>3-factor</v>
      </c>
      <c r="Z1442" s="129">
        <f t="shared" si="112"/>
        <v>390.9432000000001</v>
      </c>
      <c r="AA1442" s="129">
        <f t="shared" si="113"/>
        <v>3176.0567999999998</v>
      </c>
      <c r="AB1442" s="129">
        <f t="shared" si="114"/>
        <v>3567</v>
      </c>
    </row>
    <row r="1443" spans="1:28" ht="15.75" thickBot="1" x14ac:dyDescent="0.3">
      <c r="A1443" s="141" t="s">
        <v>943</v>
      </c>
      <c r="B1443" s="4" t="s">
        <v>1243</v>
      </c>
      <c r="C1443" s="4" t="s">
        <v>1244</v>
      </c>
      <c r="D1443" s="4" t="s">
        <v>944</v>
      </c>
      <c r="E1443" s="4" t="s">
        <v>945</v>
      </c>
      <c r="F1443" s="4" t="s">
        <v>164</v>
      </c>
      <c r="G1443" s="4" t="s">
        <v>165</v>
      </c>
      <c r="H1443" s="4" t="s">
        <v>440</v>
      </c>
      <c r="I1443" s="7"/>
      <c r="J1443" s="7"/>
      <c r="K1443" s="7"/>
      <c r="L1443" s="8">
        <v>395.85</v>
      </c>
      <c r="M1443" s="8">
        <v>985</v>
      </c>
      <c r="N1443" s="13">
        <v>0</v>
      </c>
      <c r="O1443" s="8">
        <v>-985</v>
      </c>
      <c r="P1443" s="7"/>
      <c r="Q1443" s="8">
        <v>-386.35</v>
      </c>
      <c r="R1443" s="7"/>
      <c r="S1443" s="7"/>
      <c r="T1443" s="7"/>
      <c r="U1443" s="139">
        <f t="shared" si="110"/>
        <v>9.4999999999998863</v>
      </c>
      <c r="W1443" s="127" t="str">
        <f t="shared" si="111"/>
        <v>710001505921</v>
      </c>
      <c r="X1443" s="132">
        <f>VLOOKUP(W1443,Factors!$F$4:$H$6200,3,FALSE)</f>
        <v>0.10960000000000003</v>
      </c>
      <c r="Y1443" s="127" t="str">
        <f>VLOOKUP(W1443,Factors!$F$4:$H$6200,2,FALSE)</f>
        <v>3-factor</v>
      </c>
      <c r="Z1443" s="129">
        <f t="shared" si="112"/>
        <v>1.0411999999999879</v>
      </c>
      <c r="AA1443" s="129">
        <f t="shared" si="113"/>
        <v>8.4587999999998988</v>
      </c>
      <c r="AB1443" s="129">
        <f t="shared" si="114"/>
        <v>9.4999999999998863</v>
      </c>
    </row>
    <row r="1444" spans="1:28" ht="15.75" thickBot="1" x14ac:dyDescent="0.3">
      <c r="A1444" s="141" t="s">
        <v>943</v>
      </c>
      <c r="B1444" s="4" t="s">
        <v>1243</v>
      </c>
      <c r="C1444" s="4" t="s">
        <v>1244</v>
      </c>
      <c r="D1444" s="4" t="s">
        <v>944</v>
      </c>
      <c r="E1444" s="4" t="s">
        <v>945</v>
      </c>
      <c r="F1444" s="4" t="s">
        <v>86</v>
      </c>
      <c r="G1444" s="4" t="s">
        <v>87</v>
      </c>
      <c r="H1444" s="4" t="s">
        <v>440</v>
      </c>
      <c r="I1444" s="10">
        <v>3978.53</v>
      </c>
      <c r="J1444" s="10">
        <v>781.69</v>
      </c>
      <c r="K1444" s="10">
        <v>1773.42</v>
      </c>
      <c r="L1444" s="10">
        <v>477.9</v>
      </c>
      <c r="M1444" s="10">
        <v>2238.66</v>
      </c>
      <c r="N1444" s="10">
        <v>468.37</v>
      </c>
      <c r="O1444" s="10">
        <v>343</v>
      </c>
      <c r="P1444" s="11"/>
      <c r="Q1444" s="10">
        <v>-949.53</v>
      </c>
      <c r="R1444" s="11"/>
      <c r="S1444" s="11"/>
      <c r="T1444" s="10">
        <v>29.24</v>
      </c>
      <c r="U1444" s="139">
        <f t="shared" si="110"/>
        <v>9141.2800000000007</v>
      </c>
      <c r="W1444" s="127" t="str">
        <f t="shared" si="111"/>
        <v>710001505921</v>
      </c>
      <c r="X1444" s="132">
        <f>VLOOKUP(W1444,Factors!$F$4:$H$6200,3,FALSE)</f>
        <v>0.10960000000000003</v>
      </c>
      <c r="Y1444" s="127" t="str">
        <f>VLOOKUP(W1444,Factors!$F$4:$H$6200,2,FALSE)</f>
        <v>3-factor</v>
      </c>
      <c r="Z1444" s="129">
        <f t="shared" si="112"/>
        <v>1001.8842880000003</v>
      </c>
      <c r="AA1444" s="129">
        <f t="shared" si="113"/>
        <v>8139.3957120000005</v>
      </c>
      <c r="AB1444" s="129">
        <f t="shared" si="114"/>
        <v>9141.2800000000007</v>
      </c>
    </row>
    <row r="1445" spans="1:28" ht="15.75" thickBot="1" x14ac:dyDescent="0.3">
      <c r="A1445" s="141" t="s">
        <v>943</v>
      </c>
      <c r="B1445" s="4" t="s">
        <v>1243</v>
      </c>
      <c r="C1445" s="4" t="s">
        <v>1244</v>
      </c>
      <c r="D1445" s="4" t="s">
        <v>944</v>
      </c>
      <c r="E1445" s="4" t="s">
        <v>945</v>
      </c>
      <c r="F1445" s="4" t="s">
        <v>166</v>
      </c>
      <c r="G1445" s="4" t="s">
        <v>167</v>
      </c>
      <c r="H1445" s="4" t="s">
        <v>440</v>
      </c>
      <c r="I1445" s="8">
        <v>2035.76</v>
      </c>
      <c r="J1445" s="8">
        <v>3.95</v>
      </c>
      <c r="K1445" s="7"/>
      <c r="L1445" s="7"/>
      <c r="M1445" s="7"/>
      <c r="N1445" s="7"/>
      <c r="O1445" s="7"/>
      <c r="P1445" s="7"/>
      <c r="Q1445" s="7"/>
      <c r="R1445" s="7"/>
      <c r="S1445" s="7"/>
      <c r="T1445" s="7"/>
      <c r="U1445" s="139">
        <f t="shared" si="110"/>
        <v>2039.71</v>
      </c>
      <c r="W1445" s="127" t="str">
        <f t="shared" si="111"/>
        <v>710001505921</v>
      </c>
      <c r="X1445" s="132">
        <f>VLOOKUP(W1445,Factors!$F$4:$H$6200,3,FALSE)</f>
        <v>0.10960000000000003</v>
      </c>
      <c r="Y1445" s="127" t="str">
        <f>VLOOKUP(W1445,Factors!$F$4:$H$6200,2,FALSE)</f>
        <v>3-factor</v>
      </c>
      <c r="Z1445" s="129">
        <f t="shared" si="112"/>
        <v>223.55221600000007</v>
      </c>
      <c r="AA1445" s="129">
        <f t="shared" si="113"/>
        <v>1816.157784</v>
      </c>
      <c r="AB1445" s="129">
        <f t="shared" si="114"/>
        <v>2039.71</v>
      </c>
    </row>
    <row r="1446" spans="1:28" ht="15.75" thickBot="1" x14ac:dyDescent="0.3">
      <c r="A1446" s="141" t="s">
        <v>943</v>
      </c>
      <c r="B1446" s="4" t="s">
        <v>1243</v>
      </c>
      <c r="C1446" s="4" t="s">
        <v>1244</v>
      </c>
      <c r="D1446" s="4" t="s">
        <v>944</v>
      </c>
      <c r="E1446" s="4" t="s">
        <v>945</v>
      </c>
      <c r="F1446" s="4" t="s">
        <v>308</v>
      </c>
      <c r="G1446" s="4" t="s">
        <v>309</v>
      </c>
      <c r="H1446" s="4" t="s">
        <v>440</v>
      </c>
      <c r="I1446" s="10">
        <v>508.94</v>
      </c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39">
        <f t="shared" si="110"/>
        <v>508.94</v>
      </c>
      <c r="W1446" s="127" t="str">
        <f t="shared" si="111"/>
        <v>710001505921</v>
      </c>
      <c r="X1446" s="132">
        <f>VLOOKUP(W1446,Factors!$F$4:$H$6200,3,FALSE)</f>
        <v>0.10960000000000003</v>
      </c>
      <c r="Y1446" s="127" t="str">
        <f>VLOOKUP(W1446,Factors!$F$4:$H$6200,2,FALSE)</f>
        <v>3-factor</v>
      </c>
      <c r="Z1446" s="129">
        <f t="shared" si="112"/>
        <v>55.779824000000012</v>
      </c>
      <c r="AA1446" s="129">
        <f t="shared" si="113"/>
        <v>453.16017599999998</v>
      </c>
      <c r="AB1446" s="129">
        <f t="shared" si="114"/>
        <v>508.94</v>
      </c>
    </row>
    <row r="1447" spans="1:28" ht="15.75" thickBot="1" x14ac:dyDescent="0.3">
      <c r="A1447" s="141" t="s">
        <v>943</v>
      </c>
      <c r="B1447" s="4" t="s">
        <v>1245</v>
      </c>
      <c r="C1447" s="4" t="s">
        <v>1246</v>
      </c>
      <c r="D1447" s="4" t="s">
        <v>944</v>
      </c>
      <c r="E1447" s="4" t="s">
        <v>945</v>
      </c>
      <c r="F1447" s="4" t="s">
        <v>102</v>
      </c>
      <c r="G1447" s="4" t="s">
        <v>103</v>
      </c>
      <c r="H1447" s="4" t="s">
        <v>440</v>
      </c>
      <c r="I1447" s="7"/>
      <c r="J1447" s="8">
        <v>123.88</v>
      </c>
      <c r="K1447" s="8">
        <v>-123.88</v>
      </c>
      <c r="L1447" s="7"/>
      <c r="M1447" s="7"/>
      <c r="N1447" s="7"/>
      <c r="O1447" s="7"/>
      <c r="P1447" s="7"/>
      <c r="Q1447" s="7"/>
      <c r="R1447" s="7"/>
      <c r="S1447" s="7"/>
      <c r="T1447" s="7"/>
      <c r="U1447" s="139">
        <f t="shared" si="110"/>
        <v>0</v>
      </c>
      <c r="W1447" s="127" t="str">
        <f t="shared" si="111"/>
        <v>720001505921</v>
      </c>
      <c r="X1447" s="132">
        <f>VLOOKUP(W1447,Factors!$F$4:$H$6200,3,FALSE)</f>
        <v>0.10960000000000003</v>
      </c>
      <c r="Y1447" s="127" t="str">
        <f>VLOOKUP(W1447,Factors!$F$4:$H$6200,2,FALSE)</f>
        <v>3-factor</v>
      </c>
      <c r="Z1447" s="129">
        <f t="shared" si="112"/>
        <v>0</v>
      </c>
      <c r="AA1447" s="129">
        <f t="shared" si="113"/>
        <v>0</v>
      </c>
      <c r="AB1447" s="129">
        <f t="shared" si="114"/>
        <v>0</v>
      </c>
    </row>
    <row r="1448" spans="1:28" ht="15.75" thickBot="1" x14ac:dyDescent="0.3">
      <c r="A1448" s="141" t="s">
        <v>943</v>
      </c>
      <c r="B1448" s="4" t="s">
        <v>1245</v>
      </c>
      <c r="C1448" s="4" t="s">
        <v>1246</v>
      </c>
      <c r="D1448" s="4" t="s">
        <v>944</v>
      </c>
      <c r="E1448" s="4" t="s">
        <v>945</v>
      </c>
      <c r="F1448" s="4" t="s">
        <v>84</v>
      </c>
      <c r="G1448" s="4" t="s">
        <v>85</v>
      </c>
      <c r="H1448" s="4" t="s">
        <v>440</v>
      </c>
      <c r="I1448" s="10">
        <v>34</v>
      </c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39">
        <f t="shared" si="110"/>
        <v>34</v>
      </c>
      <c r="W1448" s="127" t="str">
        <f t="shared" si="111"/>
        <v>720001505921</v>
      </c>
      <c r="X1448" s="132">
        <f>VLOOKUP(W1448,Factors!$F$4:$H$6200,3,FALSE)</f>
        <v>0.10960000000000003</v>
      </c>
      <c r="Y1448" s="127" t="str">
        <f>VLOOKUP(W1448,Factors!$F$4:$H$6200,2,FALSE)</f>
        <v>3-factor</v>
      </c>
      <c r="Z1448" s="129">
        <f t="shared" si="112"/>
        <v>3.7264000000000008</v>
      </c>
      <c r="AA1448" s="129">
        <f t="shared" si="113"/>
        <v>30.273599999999998</v>
      </c>
      <c r="AB1448" s="129">
        <f t="shared" si="114"/>
        <v>34</v>
      </c>
    </row>
    <row r="1449" spans="1:28" ht="15.75" thickBot="1" x14ac:dyDescent="0.3">
      <c r="A1449" s="141" t="s">
        <v>943</v>
      </c>
      <c r="B1449" s="4" t="s">
        <v>1247</v>
      </c>
      <c r="C1449" s="4" t="s">
        <v>1248</v>
      </c>
      <c r="D1449" s="4" t="s">
        <v>944</v>
      </c>
      <c r="E1449" s="4" t="s">
        <v>945</v>
      </c>
      <c r="F1449" s="4" t="s">
        <v>110</v>
      </c>
      <c r="G1449" s="4" t="s">
        <v>111</v>
      </c>
      <c r="H1449" s="4" t="s">
        <v>440</v>
      </c>
      <c r="I1449" s="10">
        <v>2605.2600000000002</v>
      </c>
      <c r="J1449" s="11"/>
      <c r="K1449" s="10">
        <v>120.66</v>
      </c>
      <c r="L1449" s="10">
        <v>-4000</v>
      </c>
      <c r="M1449" s="11"/>
      <c r="N1449" s="11"/>
      <c r="O1449" s="11"/>
      <c r="P1449" s="11"/>
      <c r="Q1449" s="11"/>
      <c r="R1449" s="10">
        <v>1666.67</v>
      </c>
      <c r="S1449" s="10">
        <v>1897.13</v>
      </c>
      <c r="T1449" s="10">
        <v>1666.67</v>
      </c>
      <c r="U1449" s="139">
        <f t="shared" si="110"/>
        <v>3956.3900000000003</v>
      </c>
      <c r="W1449" s="127" t="str">
        <f t="shared" si="111"/>
        <v>725001505921</v>
      </c>
      <c r="X1449" s="132">
        <f>VLOOKUP(W1449,Factors!$F$4:$H$6200,3,FALSE)</f>
        <v>0.10960000000000003</v>
      </c>
      <c r="Y1449" s="127" t="str">
        <f>VLOOKUP(W1449,Factors!$F$4:$H$6200,2,FALSE)</f>
        <v>3-factor</v>
      </c>
      <c r="Z1449" s="129">
        <f t="shared" si="112"/>
        <v>433.62034400000016</v>
      </c>
      <c r="AA1449" s="129">
        <f t="shared" si="113"/>
        <v>3522.7696560000004</v>
      </c>
      <c r="AB1449" s="129">
        <f t="shared" si="114"/>
        <v>3956.3900000000003</v>
      </c>
    </row>
    <row r="1450" spans="1:28" ht="15.75" thickBot="1" x14ac:dyDescent="0.3">
      <c r="A1450" s="141" t="s">
        <v>943</v>
      </c>
      <c r="B1450" s="4" t="s">
        <v>1247</v>
      </c>
      <c r="C1450" s="4" t="s">
        <v>1248</v>
      </c>
      <c r="D1450" s="4" t="s">
        <v>944</v>
      </c>
      <c r="E1450" s="4" t="s">
        <v>945</v>
      </c>
      <c r="F1450" s="4" t="s">
        <v>112</v>
      </c>
      <c r="G1450" s="4" t="s">
        <v>113</v>
      </c>
      <c r="H1450" s="4" t="s">
        <v>440</v>
      </c>
      <c r="I1450" s="8">
        <v>6061.64</v>
      </c>
      <c r="J1450" s="8">
        <v>6116.74</v>
      </c>
      <c r="K1450" s="8">
        <v>4959.38</v>
      </c>
      <c r="L1450" s="8">
        <v>4959.3900000000003</v>
      </c>
      <c r="M1450" s="8">
        <v>4959.3999999999996</v>
      </c>
      <c r="N1450" s="8">
        <v>5154.6899999999996</v>
      </c>
      <c r="O1450" s="8">
        <v>5190.88</v>
      </c>
      <c r="P1450" s="8">
        <v>5190.87</v>
      </c>
      <c r="Q1450" s="8">
        <v>5190.87</v>
      </c>
      <c r="R1450" s="8">
        <v>6467.96</v>
      </c>
      <c r="S1450" s="8">
        <v>6669.62</v>
      </c>
      <c r="T1450" s="8">
        <v>6669.6</v>
      </c>
      <c r="U1450" s="139">
        <f t="shared" si="110"/>
        <v>67591.040000000008</v>
      </c>
      <c r="W1450" s="127" t="str">
        <f t="shared" si="111"/>
        <v>725001505921</v>
      </c>
      <c r="X1450" s="132">
        <f>VLOOKUP(W1450,Factors!$F$4:$H$6200,3,FALSE)</f>
        <v>0.10960000000000003</v>
      </c>
      <c r="Y1450" s="127" t="str">
        <f>VLOOKUP(W1450,Factors!$F$4:$H$6200,2,FALSE)</f>
        <v>3-factor</v>
      </c>
      <c r="Z1450" s="129">
        <f t="shared" si="112"/>
        <v>7407.9779840000028</v>
      </c>
      <c r="AA1450" s="129">
        <f t="shared" si="113"/>
        <v>60183.062016000003</v>
      </c>
      <c r="AB1450" s="129">
        <f t="shared" si="114"/>
        <v>67591.040000000008</v>
      </c>
    </row>
    <row r="1451" spans="1:28" ht="15.75" thickBot="1" x14ac:dyDescent="0.3">
      <c r="A1451" s="141" t="s">
        <v>943</v>
      </c>
      <c r="B1451" s="4" t="s">
        <v>1247</v>
      </c>
      <c r="C1451" s="4" t="s">
        <v>1248</v>
      </c>
      <c r="D1451" s="4" t="s">
        <v>944</v>
      </c>
      <c r="E1451" s="4" t="s">
        <v>945</v>
      </c>
      <c r="F1451" s="4" t="s">
        <v>128</v>
      </c>
      <c r="G1451" s="4" t="s">
        <v>129</v>
      </c>
      <c r="H1451" s="4" t="s">
        <v>440</v>
      </c>
      <c r="I1451" s="8">
        <v>750</v>
      </c>
      <c r="J1451" s="7"/>
      <c r="K1451" s="7"/>
      <c r="L1451" s="7"/>
      <c r="M1451" s="8">
        <v>125.48</v>
      </c>
      <c r="N1451" s="8">
        <v>35</v>
      </c>
      <c r="O1451" s="8">
        <v>103.2</v>
      </c>
      <c r="P1451" s="7"/>
      <c r="Q1451" s="7"/>
      <c r="R1451" s="8">
        <v>359</v>
      </c>
      <c r="S1451" s="8">
        <v>125</v>
      </c>
      <c r="T1451" s="7"/>
      <c r="U1451" s="139">
        <f t="shared" si="110"/>
        <v>1497.68</v>
      </c>
      <c r="W1451" s="127" t="str">
        <f t="shared" si="111"/>
        <v>725001505921</v>
      </c>
      <c r="X1451" s="132">
        <f>VLOOKUP(W1451,Factors!$F$4:$H$6200,3,FALSE)</f>
        <v>0.10960000000000003</v>
      </c>
      <c r="Y1451" s="127" t="str">
        <f>VLOOKUP(W1451,Factors!$F$4:$H$6200,2,FALSE)</f>
        <v>3-factor</v>
      </c>
      <c r="Z1451" s="129">
        <f t="shared" si="112"/>
        <v>164.14572800000005</v>
      </c>
      <c r="AA1451" s="129">
        <f t="shared" si="113"/>
        <v>1333.5342720000001</v>
      </c>
      <c r="AB1451" s="129">
        <f t="shared" si="114"/>
        <v>1497.68</v>
      </c>
    </row>
    <row r="1452" spans="1:28" ht="15.75" thickBot="1" x14ac:dyDescent="0.3">
      <c r="A1452" s="141" t="s">
        <v>943</v>
      </c>
      <c r="B1452" s="4" t="s">
        <v>1247</v>
      </c>
      <c r="C1452" s="4" t="s">
        <v>1248</v>
      </c>
      <c r="D1452" s="4" t="s">
        <v>944</v>
      </c>
      <c r="E1452" s="4" t="s">
        <v>945</v>
      </c>
      <c r="F1452" s="4" t="s">
        <v>132</v>
      </c>
      <c r="G1452" s="4" t="s">
        <v>133</v>
      </c>
      <c r="H1452" s="4" t="s">
        <v>440</v>
      </c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0">
        <v>34.5</v>
      </c>
      <c r="T1452" s="11"/>
      <c r="U1452" s="139">
        <f t="shared" si="110"/>
        <v>34.5</v>
      </c>
      <c r="W1452" s="127" t="str">
        <f t="shared" si="111"/>
        <v>725001505921</v>
      </c>
      <c r="X1452" s="132">
        <f>VLOOKUP(W1452,Factors!$F$4:$H$6200,3,FALSE)</f>
        <v>0.10960000000000003</v>
      </c>
      <c r="Y1452" s="127" t="str">
        <f>VLOOKUP(W1452,Factors!$F$4:$H$6200,2,FALSE)</f>
        <v>3-factor</v>
      </c>
      <c r="Z1452" s="129">
        <f t="shared" si="112"/>
        <v>3.781200000000001</v>
      </c>
      <c r="AA1452" s="129">
        <f t="shared" si="113"/>
        <v>30.718799999999998</v>
      </c>
      <c r="AB1452" s="129">
        <f t="shared" si="114"/>
        <v>34.5</v>
      </c>
    </row>
    <row r="1453" spans="1:28" ht="15.75" thickBot="1" x14ac:dyDescent="0.3">
      <c r="A1453" s="141" t="s">
        <v>943</v>
      </c>
      <c r="B1453" s="4" t="s">
        <v>1247</v>
      </c>
      <c r="C1453" s="4" t="s">
        <v>1248</v>
      </c>
      <c r="D1453" s="4" t="s">
        <v>944</v>
      </c>
      <c r="E1453" s="4" t="s">
        <v>945</v>
      </c>
      <c r="F1453" s="4" t="s">
        <v>134</v>
      </c>
      <c r="G1453" s="4" t="s">
        <v>135</v>
      </c>
      <c r="H1453" s="4" t="s">
        <v>440</v>
      </c>
      <c r="I1453" s="8">
        <v>210</v>
      </c>
      <c r="J1453" s="7"/>
      <c r="K1453" s="8">
        <v>860</v>
      </c>
      <c r="L1453" s="7"/>
      <c r="M1453" s="8">
        <v>180</v>
      </c>
      <c r="N1453" s="7"/>
      <c r="O1453" s="7"/>
      <c r="P1453" s="7"/>
      <c r="Q1453" s="8">
        <v>540</v>
      </c>
      <c r="R1453" s="7"/>
      <c r="S1453" s="7"/>
      <c r="T1453" s="7"/>
      <c r="U1453" s="139">
        <f t="shared" si="110"/>
        <v>1790</v>
      </c>
      <c r="W1453" s="127" t="str">
        <f t="shared" si="111"/>
        <v>725001505921</v>
      </c>
      <c r="X1453" s="132">
        <f>VLOOKUP(W1453,Factors!$F$4:$H$6200,3,FALSE)</f>
        <v>0.10960000000000003</v>
      </c>
      <c r="Y1453" s="127" t="str">
        <f>VLOOKUP(W1453,Factors!$F$4:$H$6200,2,FALSE)</f>
        <v>3-factor</v>
      </c>
      <c r="Z1453" s="129">
        <f t="shared" si="112"/>
        <v>196.18400000000005</v>
      </c>
      <c r="AA1453" s="129">
        <f t="shared" si="113"/>
        <v>1593.816</v>
      </c>
      <c r="AB1453" s="129">
        <f t="shared" si="114"/>
        <v>1790</v>
      </c>
    </row>
    <row r="1454" spans="1:28" ht="15.75" thickBot="1" x14ac:dyDescent="0.3">
      <c r="A1454" s="141" t="s">
        <v>943</v>
      </c>
      <c r="B1454" s="4" t="s">
        <v>1247</v>
      </c>
      <c r="C1454" s="4" t="s">
        <v>1248</v>
      </c>
      <c r="D1454" s="4" t="s">
        <v>944</v>
      </c>
      <c r="E1454" s="4" t="s">
        <v>945</v>
      </c>
      <c r="F1454" s="4" t="s">
        <v>38</v>
      </c>
      <c r="G1454" s="4" t="s">
        <v>39</v>
      </c>
      <c r="H1454" s="4" t="s">
        <v>440</v>
      </c>
      <c r="I1454" s="10">
        <v>27607.26</v>
      </c>
      <c r="J1454" s="10">
        <v>26210.52</v>
      </c>
      <c r="K1454" s="10">
        <v>42872.69</v>
      </c>
      <c r="L1454" s="10">
        <v>56035</v>
      </c>
      <c r="M1454" s="10">
        <v>27752.11</v>
      </c>
      <c r="N1454" s="10">
        <v>1563</v>
      </c>
      <c r="O1454" s="10">
        <v>13931.5</v>
      </c>
      <c r="P1454" s="10">
        <v>18446.830000000002</v>
      </c>
      <c r="Q1454" s="10">
        <v>19502.919999999998</v>
      </c>
      <c r="R1454" s="10">
        <v>11724.5</v>
      </c>
      <c r="S1454" s="10">
        <v>7228</v>
      </c>
      <c r="T1454" s="10">
        <v>12168.37</v>
      </c>
      <c r="U1454" s="139">
        <f t="shared" si="110"/>
        <v>265042.7</v>
      </c>
      <c r="W1454" s="127" t="str">
        <f t="shared" si="111"/>
        <v>725001505921</v>
      </c>
      <c r="X1454" s="132">
        <f>VLOOKUP(W1454,Factors!$F$4:$H$6200,3,FALSE)</f>
        <v>0.10960000000000003</v>
      </c>
      <c r="Y1454" s="127" t="str">
        <f>VLOOKUP(W1454,Factors!$F$4:$H$6200,2,FALSE)</f>
        <v>3-factor</v>
      </c>
      <c r="Z1454" s="129">
        <f t="shared" si="112"/>
        <v>29048.67992000001</v>
      </c>
      <c r="AA1454" s="129">
        <f t="shared" si="113"/>
        <v>235994.02007999999</v>
      </c>
      <c r="AB1454" s="129">
        <f t="shared" si="114"/>
        <v>265042.7</v>
      </c>
    </row>
    <row r="1455" spans="1:28" ht="15.75" thickBot="1" x14ac:dyDescent="0.3">
      <c r="A1455" s="141" t="s">
        <v>943</v>
      </c>
      <c r="B1455" s="4" t="s">
        <v>1247</v>
      </c>
      <c r="C1455" s="4" t="s">
        <v>1248</v>
      </c>
      <c r="D1455" s="4" t="s">
        <v>944</v>
      </c>
      <c r="E1455" s="4" t="s">
        <v>945</v>
      </c>
      <c r="F1455" s="4" t="s">
        <v>254</v>
      </c>
      <c r="G1455" s="4" t="s">
        <v>255</v>
      </c>
      <c r="H1455" s="4" t="s">
        <v>440</v>
      </c>
      <c r="I1455" s="7"/>
      <c r="J1455" s="7"/>
      <c r="K1455" s="7"/>
      <c r="L1455" s="7"/>
      <c r="M1455" s="7"/>
      <c r="N1455" s="7"/>
      <c r="O1455" s="7"/>
      <c r="P1455" s="8">
        <v>-9.99</v>
      </c>
      <c r="Q1455" s="7"/>
      <c r="R1455" s="7"/>
      <c r="S1455" s="7"/>
      <c r="T1455" s="7"/>
      <c r="U1455" s="139">
        <f t="shared" si="110"/>
        <v>-9.99</v>
      </c>
      <c r="W1455" s="127" t="str">
        <f t="shared" si="111"/>
        <v>725001505921</v>
      </c>
      <c r="X1455" s="132">
        <f>VLOOKUP(W1455,Factors!$F$4:$H$6200,3,FALSE)</f>
        <v>0.10960000000000003</v>
      </c>
      <c r="Y1455" s="127" t="str">
        <f>VLOOKUP(W1455,Factors!$F$4:$H$6200,2,FALSE)</f>
        <v>3-factor</v>
      </c>
      <c r="Z1455" s="129">
        <f t="shared" si="112"/>
        <v>-1.0949040000000003</v>
      </c>
      <c r="AA1455" s="129">
        <f t="shared" si="113"/>
        <v>-8.8950960000000006</v>
      </c>
      <c r="AB1455" s="129">
        <f t="shared" si="114"/>
        <v>-9.99</v>
      </c>
    </row>
    <row r="1456" spans="1:28" ht="15.75" thickBot="1" x14ac:dyDescent="0.3">
      <c r="A1456" s="141" t="s">
        <v>943</v>
      </c>
      <c r="B1456" s="4" t="s">
        <v>1247</v>
      </c>
      <c r="C1456" s="4" t="s">
        <v>1248</v>
      </c>
      <c r="D1456" s="4" t="s">
        <v>944</v>
      </c>
      <c r="E1456" s="4" t="s">
        <v>945</v>
      </c>
      <c r="F1456" s="4" t="s">
        <v>98</v>
      </c>
      <c r="G1456" s="4" t="s">
        <v>99</v>
      </c>
      <c r="H1456" s="4" t="s">
        <v>440</v>
      </c>
      <c r="I1456" s="11"/>
      <c r="J1456" s="11"/>
      <c r="K1456" s="11"/>
      <c r="L1456" s="11"/>
      <c r="M1456" s="11"/>
      <c r="N1456" s="10">
        <v>9.99</v>
      </c>
      <c r="O1456" s="11"/>
      <c r="P1456" s="11"/>
      <c r="Q1456" s="11"/>
      <c r="R1456" s="11"/>
      <c r="S1456" s="11"/>
      <c r="T1456" s="11"/>
      <c r="U1456" s="139">
        <f t="shared" si="110"/>
        <v>9.99</v>
      </c>
      <c r="W1456" s="127" t="str">
        <f t="shared" si="111"/>
        <v>725001505921</v>
      </c>
      <c r="X1456" s="132">
        <f>VLOOKUP(W1456,Factors!$F$4:$H$6200,3,FALSE)</f>
        <v>0.10960000000000003</v>
      </c>
      <c r="Y1456" s="127" t="str">
        <f>VLOOKUP(W1456,Factors!$F$4:$H$6200,2,FALSE)</f>
        <v>3-factor</v>
      </c>
      <c r="Z1456" s="129">
        <f t="shared" si="112"/>
        <v>1.0949040000000003</v>
      </c>
      <c r="AA1456" s="129">
        <f t="shared" si="113"/>
        <v>8.8950960000000006</v>
      </c>
      <c r="AB1456" s="129">
        <f t="shared" si="114"/>
        <v>9.99</v>
      </c>
    </row>
    <row r="1457" spans="1:28" ht="15.75" thickBot="1" x14ac:dyDescent="0.3">
      <c r="A1457" s="141" t="s">
        <v>943</v>
      </c>
      <c r="B1457" s="4" t="s">
        <v>1247</v>
      </c>
      <c r="C1457" s="4" t="s">
        <v>1248</v>
      </c>
      <c r="D1457" s="4" t="s">
        <v>944</v>
      </c>
      <c r="E1457" s="4" t="s">
        <v>945</v>
      </c>
      <c r="F1457" s="4" t="s">
        <v>102</v>
      </c>
      <c r="G1457" s="4" t="s">
        <v>103</v>
      </c>
      <c r="H1457" s="4" t="s">
        <v>440</v>
      </c>
      <c r="I1457" s="8">
        <v>42.46</v>
      </c>
      <c r="J1457" s="8">
        <v>67.09</v>
      </c>
      <c r="K1457" s="8">
        <v>61.24</v>
      </c>
      <c r="L1457" s="8">
        <v>62.06</v>
      </c>
      <c r="M1457" s="8">
        <v>36.81</v>
      </c>
      <c r="N1457" s="7"/>
      <c r="O1457" s="7"/>
      <c r="P1457" s="8">
        <v>95.75</v>
      </c>
      <c r="Q1457" s="7"/>
      <c r="R1457" s="7"/>
      <c r="S1457" s="7"/>
      <c r="T1457" s="7"/>
      <c r="U1457" s="139">
        <f t="shared" si="110"/>
        <v>365.41</v>
      </c>
      <c r="W1457" s="127" t="str">
        <f t="shared" si="111"/>
        <v>725001505921</v>
      </c>
      <c r="X1457" s="132">
        <f>VLOOKUP(W1457,Factors!$F$4:$H$6200,3,FALSE)</f>
        <v>0.10960000000000003</v>
      </c>
      <c r="Y1457" s="127" t="str">
        <f>VLOOKUP(W1457,Factors!$F$4:$H$6200,2,FALSE)</f>
        <v>3-factor</v>
      </c>
      <c r="Z1457" s="129">
        <f t="shared" si="112"/>
        <v>40.048936000000012</v>
      </c>
      <c r="AA1457" s="129">
        <f t="shared" si="113"/>
        <v>325.361064</v>
      </c>
      <c r="AB1457" s="129">
        <f t="shared" si="114"/>
        <v>365.41</v>
      </c>
    </row>
    <row r="1458" spans="1:28" ht="15.75" thickBot="1" x14ac:dyDescent="0.3">
      <c r="A1458" s="141" t="s">
        <v>943</v>
      </c>
      <c r="B1458" s="4" t="s">
        <v>1247</v>
      </c>
      <c r="C1458" s="4" t="s">
        <v>1248</v>
      </c>
      <c r="D1458" s="4" t="s">
        <v>944</v>
      </c>
      <c r="E1458" s="4" t="s">
        <v>945</v>
      </c>
      <c r="F1458" s="4" t="s">
        <v>116</v>
      </c>
      <c r="G1458" s="4" t="s">
        <v>117</v>
      </c>
      <c r="H1458" s="4" t="s">
        <v>440</v>
      </c>
      <c r="I1458" s="11"/>
      <c r="J1458" s="10">
        <v>23</v>
      </c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39">
        <f t="shared" si="110"/>
        <v>23</v>
      </c>
      <c r="W1458" s="127" t="str">
        <f t="shared" si="111"/>
        <v>725001505921</v>
      </c>
      <c r="X1458" s="132">
        <f>VLOOKUP(W1458,Factors!$F$4:$H$6200,3,FALSE)</f>
        <v>0.10960000000000003</v>
      </c>
      <c r="Y1458" s="127" t="str">
        <f>VLOOKUP(W1458,Factors!$F$4:$H$6200,2,FALSE)</f>
        <v>3-factor</v>
      </c>
      <c r="Z1458" s="129">
        <f t="shared" si="112"/>
        <v>2.5208000000000008</v>
      </c>
      <c r="AA1458" s="129">
        <f t="shared" si="113"/>
        <v>20.479199999999999</v>
      </c>
      <c r="AB1458" s="129">
        <f t="shared" si="114"/>
        <v>23</v>
      </c>
    </row>
    <row r="1459" spans="1:28" ht="15.75" thickBot="1" x14ac:dyDescent="0.3">
      <c r="A1459" s="141" t="s">
        <v>943</v>
      </c>
      <c r="B1459" s="4" t="s">
        <v>1247</v>
      </c>
      <c r="C1459" s="4" t="s">
        <v>1248</v>
      </c>
      <c r="D1459" s="4" t="s">
        <v>944</v>
      </c>
      <c r="E1459" s="4" t="s">
        <v>945</v>
      </c>
      <c r="F1459" s="4" t="s">
        <v>82</v>
      </c>
      <c r="G1459" s="4" t="s">
        <v>83</v>
      </c>
      <c r="H1459" s="4" t="s">
        <v>440</v>
      </c>
      <c r="I1459" s="8">
        <v>70</v>
      </c>
      <c r="J1459" s="8">
        <v>70</v>
      </c>
      <c r="K1459" s="8">
        <v>13.2</v>
      </c>
      <c r="L1459" s="8">
        <v>20</v>
      </c>
      <c r="M1459" s="7"/>
      <c r="N1459" s="7"/>
      <c r="O1459" s="7"/>
      <c r="P1459" s="7"/>
      <c r="Q1459" s="7"/>
      <c r="R1459" s="7"/>
      <c r="S1459" s="7"/>
      <c r="T1459" s="7"/>
      <c r="U1459" s="139">
        <f t="shared" si="110"/>
        <v>173.2</v>
      </c>
      <c r="W1459" s="127" t="str">
        <f t="shared" si="111"/>
        <v>725001505921</v>
      </c>
      <c r="X1459" s="132">
        <f>VLOOKUP(W1459,Factors!$F$4:$H$6200,3,FALSE)</f>
        <v>0.10960000000000003</v>
      </c>
      <c r="Y1459" s="127" t="str">
        <f>VLOOKUP(W1459,Factors!$F$4:$H$6200,2,FALSE)</f>
        <v>3-factor</v>
      </c>
      <c r="Z1459" s="129">
        <f t="shared" si="112"/>
        <v>18.982720000000004</v>
      </c>
      <c r="AA1459" s="129">
        <f t="shared" si="113"/>
        <v>154.21727999999999</v>
      </c>
      <c r="AB1459" s="129">
        <f t="shared" si="114"/>
        <v>173.2</v>
      </c>
    </row>
    <row r="1460" spans="1:28" ht="15.75" thickBot="1" x14ac:dyDescent="0.3">
      <c r="A1460" s="141" t="s">
        <v>943</v>
      </c>
      <c r="B1460" s="4" t="s">
        <v>1247</v>
      </c>
      <c r="C1460" s="4" t="s">
        <v>1248</v>
      </c>
      <c r="D1460" s="4" t="s">
        <v>944</v>
      </c>
      <c r="E1460" s="4" t="s">
        <v>945</v>
      </c>
      <c r="F1460" s="4" t="s">
        <v>312</v>
      </c>
      <c r="G1460" s="4" t="s">
        <v>313</v>
      </c>
      <c r="H1460" s="4" t="s">
        <v>440</v>
      </c>
      <c r="I1460" s="11"/>
      <c r="J1460" s="11"/>
      <c r="K1460" s="11"/>
      <c r="L1460" s="10">
        <v>1038</v>
      </c>
      <c r="M1460" s="10">
        <v>940.66</v>
      </c>
      <c r="N1460" s="10">
        <v>989.33</v>
      </c>
      <c r="O1460" s="10">
        <v>989.33</v>
      </c>
      <c r="P1460" s="10">
        <v>989.33</v>
      </c>
      <c r="Q1460" s="10">
        <v>989.33</v>
      </c>
      <c r="R1460" s="10">
        <v>989.33</v>
      </c>
      <c r="S1460" s="10">
        <v>989.33</v>
      </c>
      <c r="T1460" s="10">
        <v>989.33</v>
      </c>
      <c r="U1460" s="139">
        <f t="shared" si="110"/>
        <v>8903.9699999999993</v>
      </c>
      <c r="W1460" s="127" t="str">
        <f t="shared" si="111"/>
        <v>725001505921</v>
      </c>
      <c r="X1460" s="132">
        <f>VLOOKUP(W1460,Factors!$F$4:$H$6200,3,FALSE)</f>
        <v>0.10960000000000003</v>
      </c>
      <c r="Y1460" s="127" t="str">
        <f>VLOOKUP(W1460,Factors!$F$4:$H$6200,2,FALSE)</f>
        <v>3-factor</v>
      </c>
      <c r="Z1460" s="129">
        <f t="shared" si="112"/>
        <v>975.87511200000017</v>
      </c>
      <c r="AA1460" s="129">
        <f t="shared" si="113"/>
        <v>7928.0948879999996</v>
      </c>
      <c r="AB1460" s="129">
        <f t="shared" si="114"/>
        <v>8903.9699999999993</v>
      </c>
    </row>
    <row r="1461" spans="1:28" ht="15.75" thickBot="1" x14ac:dyDescent="0.3">
      <c r="A1461" s="141" t="s">
        <v>943</v>
      </c>
      <c r="B1461" s="4" t="s">
        <v>1247</v>
      </c>
      <c r="C1461" s="4" t="s">
        <v>1248</v>
      </c>
      <c r="D1461" s="4" t="s">
        <v>944</v>
      </c>
      <c r="E1461" s="4" t="s">
        <v>945</v>
      </c>
      <c r="F1461" s="4" t="s">
        <v>84</v>
      </c>
      <c r="G1461" s="4" t="s">
        <v>85</v>
      </c>
      <c r="H1461" s="4" t="s">
        <v>440</v>
      </c>
      <c r="I1461" s="8">
        <v>10</v>
      </c>
      <c r="J1461" s="8">
        <v>174.2</v>
      </c>
      <c r="K1461" s="8">
        <v>278.87</v>
      </c>
      <c r="L1461" s="7"/>
      <c r="M1461" s="7"/>
      <c r="N1461" s="8">
        <v>185.29</v>
      </c>
      <c r="O1461" s="7"/>
      <c r="P1461" s="8">
        <v>70</v>
      </c>
      <c r="Q1461" s="7"/>
      <c r="R1461" s="8">
        <v>40.5</v>
      </c>
      <c r="S1461" s="7"/>
      <c r="T1461" s="7"/>
      <c r="U1461" s="139">
        <f t="shared" si="110"/>
        <v>758.86</v>
      </c>
      <c r="W1461" s="127" t="str">
        <f t="shared" si="111"/>
        <v>725001505921</v>
      </c>
      <c r="X1461" s="132">
        <f>VLOOKUP(W1461,Factors!$F$4:$H$6200,3,FALSE)</f>
        <v>0.10960000000000003</v>
      </c>
      <c r="Y1461" s="127" t="str">
        <f>VLOOKUP(W1461,Factors!$F$4:$H$6200,2,FALSE)</f>
        <v>3-factor</v>
      </c>
      <c r="Z1461" s="129">
        <f t="shared" si="112"/>
        <v>83.171056000000021</v>
      </c>
      <c r="AA1461" s="129">
        <f t="shared" si="113"/>
        <v>675.68894399999999</v>
      </c>
      <c r="AB1461" s="129">
        <f t="shared" si="114"/>
        <v>758.86</v>
      </c>
    </row>
    <row r="1462" spans="1:28" ht="15.75" thickBot="1" x14ac:dyDescent="0.3">
      <c r="A1462" s="141" t="s">
        <v>943</v>
      </c>
      <c r="B1462" s="4" t="s">
        <v>1247</v>
      </c>
      <c r="C1462" s="4" t="s">
        <v>1248</v>
      </c>
      <c r="D1462" s="4" t="s">
        <v>944</v>
      </c>
      <c r="E1462" s="4" t="s">
        <v>945</v>
      </c>
      <c r="F1462" s="4" t="s">
        <v>164</v>
      </c>
      <c r="G1462" s="4" t="s">
        <v>165</v>
      </c>
      <c r="H1462" s="4" t="s">
        <v>440</v>
      </c>
      <c r="I1462" s="10">
        <v>1754.64</v>
      </c>
      <c r="J1462" s="11"/>
      <c r="K1462" s="11"/>
      <c r="L1462" s="10">
        <v>375</v>
      </c>
      <c r="M1462" s="10">
        <v>330.07</v>
      </c>
      <c r="N1462" s="10">
        <v>204.29</v>
      </c>
      <c r="O1462" s="10">
        <v>-1870</v>
      </c>
      <c r="P1462" s="11"/>
      <c r="Q1462" s="11"/>
      <c r="R1462" s="11"/>
      <c r="S1462" s="11"/>
      <c r="T1462" s="11"/>
      <c r="U1462" s="139">
        <f t="shared" si="110"/>
        <v>794.00000000000045</v>
      </c>
      <c r="W1462" s="127" t="str">
        <f t="shared" si="111"/>
        <v>725001505921</v>
      </c>
      <c r="X1462" s="132">
        <f>VLOOKUP(W1462,Factors!$F$4:$H$6200,3,FALSE)</f>
        <v>0.10960000000000003</v>
      </c>
      <c r="Y1462" s="127" t="str">
        <f>VLOOKUP(W1462,Factors!$F$4:$H$6200,2,FALSE)</f>
        <v>3-factor</v>
      </c>
      <c r="Z1462" s="129">
        <f t="shared" si="112"/>
        <v>87.022400000000076</v>
      </c>
      <c r="AA1462" s="129">
        <f t="shared" si="113"/>
        <v>706.97760000000039</v>
      </c>
      <c r="AB1462" s="129">
        <f t="shared" si="114"/>
        <v>794.00000000000045</v>
      </c>
    </row>
    <row r="1463" spans="1:28" ht="15.75" thickBot="1" x14ac:dyDescent="0.3">
      <c r="A1463" s="141" t="s">
        <v>943</v>
      </c>
      <c r="B1463" s="4" t="s">
        <v>1247</v>
      </c>
      <c r="C1463" s="4" t="s">
        <v>1248</v>
      </c>
      <c r="D1463" s="4" t="s">
        <v>944</v>
      </c>
      <c r="E1463" s="4" t="s">
        <v>945</v>
      </c>
      <c r="F1463" s="4" t="s">
        <v>86</v>
      </c>
      <c r="G1463" s="4" t="s">
        <v>87</v>
      </c>
      <c r="H1463" s="4" t="s">
        <v>440</v>
      </c>
      <c r="I1463" s="7"/>
      <c r="J1463" s="7"/>
      <c r="K1463" s="7"/>
      <c r="L1463" s="7"/>
      <c r="M1463" s="7"/>
      <c r="N1463" s="8">
        <v>908.1</v>
      </c>
      <c r="O1463" s="7"/>
      <c r="P1463" s="7"/>
      <c r="Q1463" s="7"/>
      <c r="R1463" s="7"/>
      <c r="S1463" s="7"/>
      <c r="T1463" s="7"/>
      <c r="U1463" s="139">
        <f t="shared" si="110"/>
        <v>908.1</v>
      </c>
      <c r="W1463" s="127" t="str">
        <f t="shared" si="111"/>
        <v>725001505921</v>
      </c>
      <c r="X1463" s="132">
        <f>VLOOKUP(W1463,Factors!$F$4:$H$6200,3,FALSE)</f>
        <v>0.10960000000000003</v>
      </c>
      <c r="Y1463" s="127" t="str">
        <f>VLOOKUP(W1463,Factors!$F$4:$H$6200,2,FALSE)</f>
        <v>3-factor</v>
      </c>
      <c r="Z1463" s="129">
        <f t="shared" si="112"/>
        <v>99.527760000000029</v>
      </c>
      <c r="AA1463" s="129">
        <f t="shared" si="113"/>
        <v>808.57223999999997</v>
      </c>
      <c r="AB1463" s="129">
        <f t="shared" si="114"/>
        <v>908.1</v>
      </c>
    </row>
    <row r="1464" spans="1:28" ht="15.75" thickBot="1" x14ac:dyDescent="0.3">
      <c r="A1464" s="141" t="s">
        <v>943</v>
      </c>
      <c r="B1464" s="4" t="s">
        <v>1247</v>
      </c>
      <c r="C1464" s="4" t="s">
        <v>1248</v>
      </c>
      <c r="D1464" s="4" t="s">
        <v>944</v>
      </c>
      <c r="E1464" s="4" t="s">
        <v>945</v>
      </c>
      <c r="F1464" s="4" t="s">
        <v>166</v>
      </c>
      <c r="G1464" s="4" t="s">
        <v>167</v>
      </c>
      <c r="H1464" s="4" t="s">
        <v>440</v>
      </c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0">
        <v>50</v>
      </c>
      <c r="T1464" s="11"/>
      <c r="U1464" s="139">
        <f t="shared" si="110"/>
        <v>50</v>
      </c>
      <c r="W1464" s="127" t="str">
        <f t="shared" si="111"/>
        <v>725001505921</v>
      </c>
      <c r="X1464" s="132">
        <f>VLOOKUP(W1464,Factors!$F$4:$H$6200,3,FALSE)</f>
        <v>0.10960000000000003</v>
      </c>
      <c r="Y1464" s="127" t="str">
        <f>VLOOKUP(W1464,Factors!$F$4:$H$6200,2,FALSE)</f>
        <v>3-factor</v>
      </c>
      <c r="Z1464" s="129">
        <f t="shared" si="112"/>
        <v>5.4800000000000013</v>
      </c>
      <c r="AA1464" s="129">
        <f t="shared" si="113"/>
        <v>44.519999999999996</v>
      </c>
      <c r="AB1464" s="129">
        <f t="shared" si="114"/>
        <v>50</v>
      </c>
    </row>
    <row r="1465" spans="1:28" ht="15.75" thickBot="1" x14ac:dyDescent="0.3">
      <c r="A1465" s="141" t="s">
        <v>943</v>
      </c>
      <c r="B1465" s="4" t="s">
        <v>1247</v>
      </c>
      <c r="C1465" s="4" t="s">
        <v>1248</v>
      </c>
      <c r="D1465" s="4" t="s">
        <v>944</v>
      </c>
      <c r="E1465" s="4" t="s">
        <v>945</v>
      </c>
      <c r="F1465" s="4" t="s">
        <v>308</v>
      </c>
      <c r="G1465" s="4" t="s">
        <v>309</v>
      </c>
      <c r="H1465" s="4" t="s">
        <v>440</v>
      </c>
      <c r="I1465" s="7"/>
      <c r="J1465" s="7"/>
      <c r="K1465" s="7"/>
      <c r="L1465" s="7"/>
      <c r="M1465" s="7"/>
      <c r="N1465" s="7"/>
      <c r="O1465" s="7"/>
      <c r="P1465" s="7"/>
      <c r="Q1465" s="7"/>
      <c r="R1465" s="7"/>
      <c r="S1465" s="8">
        <v>30</v>
      </c>
      <c r="T1465" s="7"/>
      <c r="U1465" s="139">
        <f t="shared" si="110"/>
        <v>30</v>
      </c>
      <c r="W1465" s="127" t="str">
        <f t="shared" si="111"/>
        <v>725001505921</v>
      </c>
      <c r="X1465" s="132">
        <f>VLOOKUP(W1465,Factors!$F$4:$H$6200,3,FALSE)</f>
        <v>0.10960000000000003</v>
      </c>
      <c r="Y1465" s="127" t="str">
        <f>VLOOKUP(W1465,Factors!$F$4:$H$6200,2,FALSE)</f>
        <v>3-factor</v>
      </c>
      <c r="Z1465" s="129">
        <f t="shared" si="112"/>
        <v>3.2880000000000011</v>
      </c>
      <c r="AA1465" s="129">
        <f t="shared" si="113"/>
        <v>26.712</v>
      </c>
      <c r="AB1465" s="129">
        <f t="shared" si="114"/>
        <v>30</v>
      </c>
    </row>
    <row r="1466" spans="1:28" ht="15.75" thickBot="1" x14ac:dyDescent="0.3">
      <c r="A1466" s="141" t="s">
        <v>943</v>
      </c>
      <c r="B1466" s="4" t="s">
        <v>1249</v>
      </c>
      <c r="C1466" s="4" t="s">
        <v>1250</v>
      </c>
      <c r="D1466" s="4" t="s">
        <v>944</v>
      </c>
      <c r="E1466" s="4" t="s">
        <v>945</v>
      </c>
      <c r="F1466" s="4" t="s">
        <v>132</v>
      </c>
      <c r="G1466" s="4" t="s">
        <v>133</v>
      </c>
      <c r="H1466" s="4" t="s">
        <v>440</v>
      </c>
      <c r="I1466" s="10">
        <v>479.6</v>
      </c>
      <c r="J1466" s="11"/>
      <c r="K1466" s="10">
        <v>445.21</v>
      </c>
      <c r="L1466" s="11"/>
      <c r="M1466" s="11"/>
      <c r="N1466" s="11"/>
      <c r="O1466" s="11"/>
      <c r="P1466" s="11"/>
      <c r="Q1466" s="11"/>
      <c r="R1466" s="11"/>
      <c r="S1466" s="11"/>
      <c r="T1466" s="11"/>
      <c r="U1466" s="139">
        <f t="shared" si="110"/>
        <v>924.81</v>
      </c>
      <c r="W1466" s="127" t="str">
        <f t="shared" si="111"/>
        <v>727001505921</v>
      </c>
      <c r="X1466" s="132">
        <f>VLOOKUP(W1466,Factors!$F$4:$H$6200,3,FALSE)</f>
        <v>0.10960000000000003</v>
      </c>
      <c r="Y1466" s="127" t="str">
        <f>VLOOKUP(W1466,Factors!$F$4:$H$6200,2,FALSE)</f>
        <v>3-factor</v>
      </c>
      <c r="Z1466" s="129">
        <f t="shared" si="112"/>
        <v>101.35917600000002</v>
      </c>
      <c r="AA1466" s="129">
        <f t="shared" si="113"/>
        <v>823.4508239999999</v>
      </c>
      <c r="AB1466" s="129">
        <f t="shared" si="114"/>
        <v>924.81</v>
      </c>
    </row>
    <row r="1467" spans="1:28" ht="15.75" thickBot="1" x14ac:dyDescent="0.3">
      <c r="A1467" s="141" t="s">
        <v>943</v>
      </c>
      <c r="B1467" s="4" t="s">
        <v>1249</v>
      </c>
      <c r="C1467" s="4" t="s">
        <v>1250</v>
      </c>
      <c r="D1467" s="4" t="s">
        <v>944</v>
      </c>
      <c r="E1467" s="4" t="s">
        <v>945</v>
      </c>
      <c r="F1467" s="4" t="s">
        <v>38</v>
      </c>
      <c r="G1467" s="4" t="s">
        <v>39</v>
      </c>
      <c r="H1467" s="4" t="s">
        <v>440</v>
      </c>
      <c r="I1467" s="8">
        <v>21.6</v>
      </c>
      <c r="J1467" s="7"/>
      <c r="K1467" s="7"/>
      <c r="L1467" s="7"/>
      <c r="M1467" s="7"/>
      <c r="N1467" s="7"/>
      <c r="O1467" s="7"/>
      <c r="P1467" s="7"/>
      <c r="Q1467" s="7"/>
      <c r="R1467" s="7"/>
      <c r="S1467" s="7"/>
      <c r="T1467" s="7"/>
      <c r="U1467" s="139">
        <f t="shared" si="110"/>
        <v>21.6</v>
      </c>
      <c r="W1467" s="127" t="str">
        <f t="shared" si="111"/>
        <v>727001505921</v>
      </c>
      <c r="X1467" s="132">
        <f>VLOOKUP(W1467,Factors!$F$4:$H$6200,3,FALSE)</f>
        <v>0.10960000000000003</v>
      </c>
      <c r="Y1467" s="127" t="str">
        <f>VLOOKUP(W1467,Factors!$F$4:$H$6200,2,FALSE)</f>
        <v>3-factor</v>
      </c>
      <c r="Z1467" s="129">
        <f t="shared" si="112"/>
        <v>2.367360000000001</v>
      </c>
      <c r="AA1467" s="129">
        <f t="shared" si="113"/>
        <v>19.23264</v>
      </c>
      <c r="AB1467" s="129">
        <f t="shared" si="114"/>
        <v>21.6</v>
      </c>
    </row>
    <row r="1468" spans="1:28" ht="15.75" thickBot="1" x14ac:dyDescent="0.3">
      <c r="A1468" s="141" t="s">
        <v>943</v>
      </c>
      <c r="B1468" s="4" t="s">
        <v>1249</v>
      </c>
      <c r="C1468" s="4" t="s">
        <v>1250</v>
      </c>
      <c r="D1468" s="4" t="s">
        <v>944</v>
      </c>
      <c r="E1468" s="4" t="s">
        <v>945</v>
      </c>
      <c r="F1468" s="4" t="s">
        <v>98</v>
      </c>
      <c r="G1468" s="4" t="s">
        <v>99</v>
      </c>
      <c r="H1468" s="4" t="s">
        <v>440</v>
      </c>
      <c r="I1468" s="11"/>
      <c r="J1468" s="11"/>
      <c r="K1468" s="11"/>
      <c r="L1468" s="11"/>
      <c r="M1468" s="11"/>
      <c r="N1468" s="10">
        <v>100</v>
      </c>
      <c r="O1468" s="11"/>
      <c r="P1468" s="11"/>
      <c r="Q1468" s="11"/>
      <c r="R1468" s="10">
        <v>374.89</v>
      </c>
      <c r="S1468" s="10">
        <v>-374.89</v>
      </c>
      <c r="T1468" s="11"/>
      <c r="U1468" s="139">
        <f t="shared" si="110"/>
        <v>100</v>
      </c>
      <c r="W1468" s="127" t="str">
        <f t="shared" si="111"/>
        <v>727001505921</v>
      </c>
      <c r="X1468" s="132">
        <f>VLOOKUP(W1468,Factors!$F$4:$H$6200,3,FALSE)</f>
        <v>0.10960000000000003</v>
      </c>
      <c r="Y1468" s="127" t="str">
        <f>VLOOKUP(W1468,Factors!$F$4:$H$6200,2,FALSE)</f>
        <v>3-factor</v>
      </c>
      <c r="Z1468" s="129">
        <f t="shared" si="112"/>
        <v>10.960000000000003</v>
      </c>
      <c r="AA1468" s="129">
        <f t="shared" si="113"/>
        <v>89.039999999999992</v>
      </c>
      <c r="AB1468" s="129">
        <f t="shared" si="114"/>
        <v>100</v>
      </c>
    </row>
    <row r="1469" spans="1:28" ht="15.75" thickBot="1" x14ac:dyDescent="0.3">
      <c r="A1469" s="141" t="s">
        <v>943</v>
      </c>
      <c r="B1469" s="4" t="s">
        <v>1249</v>
      </c>
      <c r="C1469" s="4" t="s">
        <v>1250</v>
      </c>
      <c r="D1469" s="4" t="s">
        <v>944</v>
      </c>
      <c r="E1469" s="4" t="s">
        <v>945</v>
      </c>
      <c r="F1469" s="4" t="s">
        <v>102</v>
      </c>
      <c r="G1469" s="4" t="s">
        <v>103</v>
      </c>
      <c r="H1469" s="4" t="s">
        <v>440</v>
      </c>
      <c r="I1469" s="7"/>
      <c r="J1469" s="7"/>
      <c r="K1469" s="8">
        <v>9.49</v>
      </c>
      <c r="L1469" s="7"/>
      <c r="M1469" s="7"/>
      <c r="N1469" s="7"/>
      <c r="O1469" s="7"/>
      <c r="P1469" s="7"/>
      <c r="Q1469" s="7"/>
      <c r="R1469" s="7"/>
      <c r="S1469" s="7"/>
      <c r="T1469" s="7"/>
      <c r="U1469" s="139">
        <f t="shared" si="110"/>
        <v>9.49</v>
      </c>
      <c r="W1469" s="127" t="str">
        <f t="shared" si="111"/>
        <v>727001505921</v>
      </c>
      <c r="X1469" s="132">
        <f>VLOOKUP(W1469,Factors!$F$4:$H$6200,3,FALSE)</f>
        <v>0.10960000000000003</v>
      </c>
      <c r="Y1469" s="127" t="str">
        <f>VLOOKUP(W1469,Factors!$F$4:$H$6200,2,FALSE)</f>
        <v>3-factor</v>
      </c>
      <c r="Z1469" s="129">
        <f t="shared" si="112"/>
        <v>1.0401040000000004</v>
      </c>
      <c r="AA1469" s="129">
        <f t="shared" si="113"/>
        <v>8.449895999999999</v>
      </c>
      <c r="AB1469" s="129">
        <f t="shared" si="114"/>
        <v>9.4899999999999984</v>
      </c>
    </row>
    <row r="1470" spans="1:28" ht="15.75" thickBot="1" x14ac:dyDescent="0.3">
      <c r="A1470" s="141" t="s">
        <v>943</v>
      </c>
      <c r="B1470" s="4" t="s">
        <v>1249</v>
      </c>
      <c r="C1470" s="4" t="s">
        <v>1250</v>
      </c>
      <c r="D1470" s="4" t="s">
        <v>944</v>
      </c>
      <c r="E1470" s="4" t="s">
        <v>945</v>
      </c>
      <c r="F1470" s="4" t="s">
        <v>116</v>
      </c>
      <c r="G1470" s="4" t="s">
        <v>117</v>
      </c>
      <c r="H1470" s="4" t="s">
        <v>440</v>
      </c>
      <c r="I1470" s="11"/>
      <c r="J1470" s="10">
        <v>18.399999999999999</v>
      </c>
      <c r="K1470" s="11"/>
      <c r="L1470" s="10">
        <v>7.4</v>
      </c>
      <c r="M1470" s="11"/>
      <c r="N1470" s="10">
        <v>5.0999999999999996</v>
      </c>
      <c r="O1470" s="11"/>
      <c r="P1470" s="10">
        <v>12</v>
      </c>
      <c r="Q1470" s="11"/>
      <c r="R1470" s="11"/>
      <c r="S1470" s="11"/>
      <c r="T1470" s="11"/>
      <c r="U1470" s="139">
        <f t="shared" si="110"/>
        <v>42.9</v>
      </c>
      <c r="W1470" s="127" t="str">
        <f t="shared" si="111"/>
        <v>727001505921</v>
      </c>
      <c r="X1470" s="132">
        <f>VLOOKUP(W1470,Factors!$F$4:$H$6200,3,FALSE)</f>
        <v>0.10960000000000003</v>
      </c>
      <c r="Y1470" s="127" t="str">
        <f>VLOOKUP(W1470,Factors!$F$4:$H$6200,2,FALSE)</f>
        <v>3-factor</v>
      </c>
      <c r="Z1470" s="129">
        <f t="shared" si="112"/>
        <v>4.7018400000000016</v>
      </c>
      <c r="AA1470" s="129">
        <f t="shared" si="113"/>
        <v>38.198159999999994</v>
      </c>
      <c r="AB1470" s="129">
        <f t="shared" si="114"/>
        <v>42.9</v>
      </c>
    </row>
    <row r="1471" spans="1:28" ht="15.75" thickBot="1" x14ac:dyDescent="0.3">
      <c r="A1471" s="141" t="s">
        <v>943</v>
      </c>
      <c r="B1471" s="4" t="s">
        <v>1249</v>
      </c>
      <c r="C1471" s="4" t="s">
        <v>1250</v>
      </c>
      <c r="D1471" s="4" t="s">
        <v>944</v>
      </c>
      <c r="E1471" s="4" t="s">
        <v>945</v>
      </c>
      <c r="F1471" s="4" t="s">
        <v>82</v>
      </c>
      <c r="G1471" s="4" t="s">
        <v>83</v>
      </c>
      <c r="H1471" s="4" t="s">
        <v>440</v>
      </c>
      <c r="I1471" s="7"/>
      <c r="J1471" s="8">
        <v>27</v>
      </c>
      <c r="K1471" s="8">
        <v>23.2</v>
      </c>
      <c r="L1471" s="8">
        <v>17.95</v>
      </c>
      <c r="M1471" s="7"/>
      <c r="N1471" s="7"/>
      <c r="O1471" s="7"/>
      <c r="P1471" s="7"/>
      <c r="Q1471" s="7"/>
      <c r="R1471" s="7"/>
      <c r="S1471" s="8">
        <v>18</v>
      </c>
      <c r="T1471" s="7"/>
      <c r="U1471" s="139">
        <f t="shared" si="110"/>
        <v>86.15</v>
      </c>
      <c r="W1471" s="127" t="str">
        <f t="shared" si="111"/>
        <v>727001505921</v>
      </c>
      <c r="X1471" s="132">
        <f>VLOOKUP(W1471,Factors!$F$4:$H$6200,3,FALSE)</f>
        <v>0.10960000000000003</v>
      </c>
      <c r="Y1471" s="127" t="str">
        <f>VLOOKUP(W1471,Factors!$F$4:$H$6200,2,FALSE)</f>
        <v>3-factor</v>
      </c>
      <c r="Z1471" s="129">
        <f t="shared" si="112"/>
        <v>9.442040000000004</v>
      </c>
      <c r="AA1471" s="129">
        <f t="shared" si="113"/>
        <v>76.70796</v>
      </c>
      <c r="AB1471" s="129">
        <f t="shared" si="114"/>
        <v>86.15</v>
      </c>
    </row>
    <row r="1472" spans="1:28" ht="15.75" thickBot="1" x14ac:dyDescent="0.3">
      <c r="A1472" s="141" t="s">
        <v>943</v>
      </c>
      <c r="B1472" s="4" t="s">
        <v>1249</v>
      </c>
      <c r="C1472" s="4" t="s">
        <v>1250</v>
      </c>
      <c r="D1472" s="4" t="s">
        <v>944</v>
      </c>
      <c r="E1472" s="4" t="s">
        <v>945</v>
      </c>
      <c r="F1472" s="4" t="s">
        <v>239</v>
      </c>
      <c r="G1472" s="4" t="s">
        <v>240</v>
      </c>
      <c r="H1472" s="4" t="s">
        <v>440</v>
      </c>
      <c r="I1472" s="11"/>
      <c r="J1472" s="11"/>
      <c r="K1472" s="11"/>
      <c r="L1472" s="10">
        <v>9</v>
      </c>
      <c r="M1472" s="11"/>
      <c r="N1472" s="11"/>
      <c r="O1472" s="11"/>
      <c r="P1472" s="11"/>
      <c r="Q1472" s="11"/>
      <c r="R1472" s="11"/>
      <c r="S1472" s="11"/>
      <c r="T1472" s="11"/>
      <c r="U1472" s="139">
        <f t="shared" si="110"/>
        <v>9</v>
      </c>
      <c r="W1472" s="127" t="str">
        <f t="shared" si="111"/>
        <v>727001505921</v>
      </c>
      <c r="X1472" s="132">
        <f>VLOOKUP(W1472,Factors!$F$4:$H$6200,3,FALSE)</f>
        <v>0.10960000000000003</v>
      </c>
      <c r="Y1472" s="127" t="str">
        <f>VLOOKUP(W1472,Factors!$F$4:$H$6200,2,FALSE)</f>
        <v>3-factor</v>
      </c>
      <c r="Z1472" s="129">
        <f t="shared" si="112"/>
        <v>0.98640000000000028</v>
      </c>
      <c r="AA1472" s="129">
        <f t="shared" si="113"/>
        <v>8.0136000000000003</v>
      </c>
      <c r="AB1472" s="129">
        <f t="shared" si="114"/>
        <v>9</v>
      </c>
    </row>
    <row r="1473" spans="1:28" ht="15.75" thickBot="1" x14ac:dyDescent="0.3">
      <c r="A1473" s="141" t="s">
        <v>943</v>
      </c>
      <c r="B1473" s="4" t="s">
        <v>1249</v>
      </c>
      <c r="C1473" s="4" t="s">
        <v>1250</v>
      </c>
      <c r="D1473" s="4" t="s">
        <v>944</v>
      </c>
      <c r="E1473" s="4" t="s">
        <v>945</v>
      </c>
      <c r="F1473" s="4" t="s">
        <v>152</v>
      </c>
      <c r="G1473" s="4" t="s">
        <v>153</v>
      </c>
      <c r="H1473" s="4" t="s">
        <v>440</v>
      </c>
      <c r="I1473" s="7"/>
      <c r="J1473" s="7"/>
      <c r="K1473" s="8">
        <v>10830</v>
      </c>
      <c r="L1473" s="7"/>
      <c r="M1473" s="7"/>
      <c r="N1473" s="7"/>
      <c r="O1473" s="7"/>
      <c r="P1473" s="7"/>
      <c r="Q1473" s="7"/>
      <c r="R1473" s="7"/>
      <c r="S1473" s="7"/>
      <c r="T1473" s="8">
        <v>10830</v>
      </c>
      <c r="U1473" s="139">
        <f t="shared" si="110"/>
        <v>21660</v>
      </c>
      <c r="W1473" s="127" t="str">
        <f t="shared" si="111"/>
        <v>727001505921</v>
      </c>
      <c r="X1473" s="132">
        <f>VLOOKUP(W1473,Factors!$F$4:$H$6200,3,FALSE)</f>
        <v>0.10960000000000003</v>
      </c>
      <c r="Y1473" s="127" t="str">
        <f>VLOOKUP(W1473,Factors!$F$4:$H$6200,2,FALSE)</f>
        <v>3-factor</v>
      </c>
      <c r="Z1473" s="129">
        <f t="shared" si="112"/>
        <v>2373.9360000000006</v>
      </c>
      <c r="AA1473" s="129">
        <f t="shared" si="113"/>
        <v>19286.063999999998</v>
      </c>
      <c r="AB1473" s="129">
        <f t="shared" si="114"/>
        <v>21660</v>
      </c>
    </row>
    <row r="1474" spans="1:28" ht="15.75" thickBot="1" x14ac:dyDescent="0.3">
      <c r="A1474" s="141" t="s">
        <v>943</v>
      </c>
      <c r="B1474" s="4" t="s">
        <v>1249</v>
      </c>
      <c r="C1474" s="4" t="s">
        <v>1250</v>
      </c>
      <c r="D1474" s="4" t="s">
        <v>944</v>
      </c>
      <c r="E1474" s="4" t="s">
        <v>945</v>
      </c>
      <c r="F1474" s="4" t="s">
        <v>84</v>
      </c>
      <c r="G1474" s="4" t="s">
        <v>85</v>
      </c>
      <c r="H1474" s="4" t="s">
        <v>440</v>
      </c>
      <c r="I1474" s="10">
        <v>450.2</v>
      </c>
      <c r="J1474" s="10">
        <v>1068.5899999999999</v>
      </c>
      <c r="K1474" s="10">
        <v>2081.11</v>
      </c>
      <c r="L1474" s="10">
        <v>1439.25</v>
      </c>
      <c r="M1474" s="10">
        <v>93.31</v>
      </c>
      <c r="N1474" s="10">
        <v>79.13</v>
      </c>
      <c r="O1474" s="11"/>
      <c r="P1474" s="11"/>
      <c r="Q1474" s="11"/>
      <c r="R1474" s="11"/>
      <c r="S1474" s="10">
        <v>78.53</v>
      </c>
      <c r="T1474" s="11"/>
      <c r="U1474" s="139">
        <f t="shared" si="110"/>
        <v>5290.12</v>
      </c>
      <c r="W1474" s="127" t="str">
        <f t="shared" si="111"/>
        <v>727001505921</v>
      </c>
      <c r="X1474" s="132">
        <f>VLOOKUP(W1474,Factors!$F$4:$H$6200,3,FALSE)</f>
        <v>0.10960000000000003</v>
      </c>
      <c r="Y1474" s="127" t="str">
        <f>VLOOKUP(W1474,Factors!$F$4:$H$6200,2,FALSE)</f>
        <v>3-factor</v>
      </c>
      <c r="Z1474" s="129">
        <f t="shared" si="112"/>
        <v>579.7971520000001</v>
      </c>
      <c r="AA1474" s="129">
        <f t="shared" si="113"/>
        <v>4710.3228479999998</v>
      </c>
      <c r="AB1474" s="129">
        <f t="shared" si="114"/>
        <v>5290.12</v>
      </c>
    </row>
    <row r="1475" spans="1:28" ht="15.75" thickBot="1" x14ac:dyDescent="0.3">
      <c r="A1475" s="141" t="s">
        <v>943</v>
      </c>
      <c r="B1475" s="4" t="s">
        <v>1249</v>
      </c>
      <c r="C1475" s="4" t="s">
        <v>1250</v>
      </c>
      <c r="D1475" s="4" t="s">
        <v>944</v>
      </c>
      <c r="E1475" s="4" t="s">
        <v>945</v>
      </c>
      <c r="F1475" s="4" t="s">
        <v>162</v>
      </c>
      <c r="G1475" s="4" t="s">
        <v>163</v>
      </c>
      <c r="H1475" s="4" t="s">
        <v>440</v>
      </c>
      <c r="I1475" s="7"/>
      <c r="J1475" s="7"/>
      <c r="K1475" s="8">
        <v>128.29</v>
      </c>
      <c r="L1475" s="7"/>
      <c r="M1475" s="7"/>
      <c r="N1475" s="7"/>
      <c r="O1475" s="7"/>
      <c r="P1475" s="7"/>
      <c r="Q1475" s="13">
        <v>0</v>
      </c>
      <c r="R1475" s="7"/>
      <c r="S1475" s="8">
        <v>254.95</v>
      </c>
      <c r="T1475" s="7"/>
      <c r="U1475" s="139">
        <f t="shared" si="110"/>
        <v>383.24</v>
      </c>
      <c r="W1475" s="127" t="str">
        <f t="shared" si="111"/>
        <v>727001505921</v>
      </c>
      <c r="X1475" s="132">
        <f>VLOOKUP(W1475,Factors!$F$4:$H$6200,3,FALSE)</f>
        <v>0.10960000000000003</v>
      </c>
      <c r="Y1475" s="127" t="str">
        <f>VLOOKUP(W1475,Factors!$F$4:$H$6200,2,FALSE)</f>
        <v>3-factor</v>
      </c>
      <c r="Z1475" s="129">
        <f t="shared" si="112"/>
        <v>42.003104000000015</v>
      </c>
      <c r="AA1475" s="129">
        <f t="shared" si="113"/>
        <v>341.236896</v>
      </c>
      <c r="AB1475" s="129">
        <f t="shared" si="114"/>
        <v>383.24</v>
      </c>
    </row>
    <row r="1476" spans="1:28" ht="15.75" thickBot="1" x14ac:dyDescent="0.3">
      <c r="A1476" s="141" t="s">
        <v>943</v>
      </c>
      <c r="B1476" s="4" t="s">
        <v>1249</v>
      </c>
      <c r="C1476" s="4" t="s">
        <v>1250</v>
      </c>
      <c r="D1476" s="4" t="s">
        <v>944</v>
      </c>
      <c r="E1476" s="4" t="s">
        <v>945</v>
      </c>
      <c r="F1476" s="4" t="s">
        <v>164</v>
      </c>
      <c r="G1476" s="4" t="s">
        <v>165</v>
      </c>
      <c r="H1476" s="4" t="s">
        <v>440</v>
      </c>
      <c r="I1476" s="11"/>
      <c r="J1476" s="10">
        <v>1614.96</v>
      </c>
      <c r="K1476" s="10">
        <v>621.4</v>
      </c>
      <c r="L1476" s="11"/>
      <c r="M1476" s="10">
        <v>975</v>
      </c>
      <c r="N1476" s="10">
        <v>879</v>
      </c>
      <c r="O1476" s="10">
        <v>-879</v>
      </c>
      <c r="P1476" s="11"/>
      <c r="Q1476" s="11"/>
      <c r="R1476" s="11"/>
      <c r="S1476" s="11"/>
      <c r="T1476" s="11"/>
      <c r="U1476" s="139">
        <f t="shared" si="110"/>
        <v>3211.36</v>
      </c>
      <c r="W1476" s="127" t="str">
        <f t="shared" si="111"/>
        <v>727001505921</v>
      </c>
      <c r="X1476" s="132">
        <f>VLOOKUP(W1476,Factors!$F$4:$H$6200,3,FALSE)</f>
        <v>0.10960000000000003</v>
      </c>
      <c r="Y1476" s="127" t="str">
        <f>VLOOKUP(W1476,Factors!$F$4:$H$6200,2,FALSE)</f>
        <v>3-factor</v>
      </c>
      <c r="Z1476" s="129">
        <f t="shared" si="112"/>
        <v>351.96505600000012</v>
      </c>
      <c r="AA1476" s="129">
        <f t="shared" si="113"/>
        <v>2859.3949440000001</v>
      </c>
      <c r="AB1476" s="129">
        <f t="shared" si="114"/>
        <v>3211.36</v>
      </c>
    </row>
    <row r="1477" spans="1:28" ht="15.75" thickBot="1" x14ac:dyDescent="0.3">
      <c r="A1477" s="141" t="s">
        <v>943</v>
      </c>
      <c r="B1477" s="4" t="s">
        <v>1249</v>
      </c>
      <c r="C1477" s="4" t="s">
        <v>1250</v>
      </c>
      <c r="D1477" s="4" t="s">
        <v>944</v>
      </c>
      <c r="E1477" s="4" t="s">
        <v>945</v>
      </c>
      <c r="F1477" s="4" t="s">
        <v>86</v>
      </c>
      <c r="G1477" s="4" t="s">
        <v>87</v>
      </c>
      <c r="H1477" s="4" t="s">
        <v>440</v>
      </c>
      <c r="I1477" s="8">
        <v>647.86</v>
      </c>
      <c r="J1477" s="7"/>
      <c r="K1477" s="7"/>
      <c r="L1477" s="7"/>
      <c r="M1477" s="7"/>
      <c r="N1477" s="7"/>
      <c r="O1477" s="7"/>
      <c r="P1477" s="7"/>
      <c r="Q1477" s="7"/>
      <c r="R1477" s="7"/>
      <c r="S1477" s="8">
        <v>23.41</v>
      </c>
      <c r="T1477" s="7"/>
      <c r="U1477" s="139">
        <f t="shared" si="110"/>
        <v>671.27</v>
      </c>
      <c r="W1477" s="127" t="str">
        <f t="shared" si="111"/>
        <v>727001505921</v>
      </c>
      <c r="X1477" s="132">
        <f>VLOOKUP(W1477,Factors!$F$4:$H$6200,3,FALSE)</f>
        <v>0.10960000000000003</v>
      </c>
      <c r="Y1477" s="127" t="str">
        <f>VLOOKUP(W1477,Factors!$F$4:$H$6200,2,FALSE)</f>
        <v>3-factor</v>
      </c>
      <c r="Z1477" s="129">
        <f t="shared" si="112"/>
        <v>73.571192000000025</v>
      </c>
      <c r="AA1477" s="129">
        <f t="shared" si="113"/>
        <v>597.69880799999999</v>
      </c>
      <c r="AB1477" s="129">
        <f t="shared" si="114"/>
        <v>671.27</v>
      </c>
    </row>
    <row r="1478" spans="1:28" ht="15.75" thickBot="1" x14ac:dyDescent="0.3">
      <c r="A1478" s="141" t="s">
        <v>943</v>
      </c>
      <c r="B1478" s="4" t="s">
        <v>1249</v>
      </c>
      <c r="C1478" s="4" t="s">
        <v>1250</v>
      </c>
      <c r="D1478" s="4" t="s">
        <v>944</v>
      </c>
      <c r="E1478" s="4" t="s">
        <v>945</v>
      </c>
      <c r="F1478" s="4" t="s">
        <v>166</v>
      </c>
      <c r="G1478" s="4" t="s">
        <v>167</v>
      </c>
      <c r="H1478" s="4" t="s">
        <v>440</v>
      </c>
      <c r="I1478" s="10">
        <v>160.28</v>
      </c>
      <c r="J1478" s="10">
        <v>2606.1999999999998</v>
      </c>
      <c r="K1478" s="10">
        <v>1100</v>
      </c>
      <c r="L1478" s="11"/>
      <c r="M1478" s="11"/>
      <c r="N1478" s="11"/>
      <c r="O1478" s="11"/>
      <c r="P1478" s="11"/>
      <c r="Q1478" s="11"/>
      <c r="R1478" s="11"/>
      <c r="S1478" s="11"/>
      <c r="T1478" s="11"/>
      <c r="U1478" s="139">
        <f t="shared" si="110"/>
        <v>3866.48</v>
      </c>
      <c r="W1478" s="127" t="str">
        <f t="shared" si="111"/>
        <v>727001505921</v>
      </c>
      <c r="X1478" s="132">
        <f>VLOOKUP(W1478,Factors!$F$4:$H$6200,3,FALSE)</f>
        <v>0.10960000000000003</v>
      </c>
      <c r="Y1478" s="127" t="str">
        <f>VLOOKUP(W1478,Factors!$F$4:$H$6200,2,FALSE)</f>
        <v>3-factor</v>
      </c>
      <c r="Z1478" s="129">
        <f t="shared" si="112"/>
        <v>423.76620800000012</v>
      </c>
      <c r="AA1478" s="129">
        <f t="shared" si="113"/>
        <v>3442.713792</v>
      </c>
      <c r="AB1478" s="129">
        <f t="shared" si="114"/>
        <v>3866.48</v>
      </c>
    </row>
    <row r="1479" spans="1:28" ht="15.75" thickBot="1" x14ac:dyDescent="0.3">
      <c r="A1479" s="141" t="s">
        <v>943</v>
      </c>
      <c r="B1479" s="4" t="s">
        <v>1249</v>
      </c>
      <c r="C1479" s="4" t="s">
        <v>1250</v>
      </c>
      <c r="D1479" s="4" t="s">
        <v>944</v>
      </c>
      <c r="E1479" s="4" t="s">
        <v>945</v>
      </c>
      <c r="F1479" s="4" t="s">
        <v>168</v>
      </c>
      <c r="G1479" s="4" t="s">
        <v>169</v>
      </c>
      <c r="H1479" s="4" t="s">
        <v>440</v>
      </c>
      <c r="I1479" s="8">
        <v>576.26</v>
      </c>
      <c r="J1479" s="7"/>
      <c r="K1479" s="7"/>
      <c r="L1479" s="7"/>
      <c r="M1479" s="7"/>
      <c r="N1479" s="7"/>
      <c r="O1479" s="7"/>
      <c r="P1479" s="7"/>
      <c r="Q1479" s="7"/>
      <c r="R1479" s="7"/>
      <c r="S1479" s="7"/>
      <c r="T1479" s="7"/>
      <c r="U1479" s="139">
        <f t="shared" ref="U1479:U1542" si="115">SUM(I1479:T1479)</f>
        <v>576.26</v>
      </c>
      <c r="W1479" s="127" t="str">
        <f t="shared" ref="W1479:W1542" si="116">CONCATENATE(B1479,RIGHT(D1479,4),A1479)</f>
        <v>727001505921</v>
      </c>
      <c r="X1479" s="132">
        <f>VLOOKUP(W1479,Factors!$F$4:$H$6200,3,FALSE)</f>
        <v>0.10960000000000003</v>
      </c>
      <c r="Y1479" s="127" t="str">
        <f>VLOOKUP(W1479,Factors!$F$4:$H$6200,2,FALSE)</f>
        <v>3-factor</v>
      </c>
      <c r="Z1479" s="129">
        <f t="shared" ref="Z1479:Z1542" si="117">U1479*X1479</f>
        <v>63.158096000000015</v>
      </c>
      <c r="AA1479" s="129">
        <f t="shared" ref="AA1479:AA1542" si="118">U1479-Z1479</f>
        <v>513.10190399999999</v>
      </c>
      <c r="AB1479" s="129">
        <f t="shared" ref="AB1479:AB1542" si="119">Z1479+AA1479</f>
        <v>576.26</v>
      </c>
    </row>
    <row r="1480" spans="1:28" ht="15.75" thickBot="1" x14ac:dyDescent="0.3">
      <c r="A1480" s="141" t="s">
        <v>943</v>
      </c>
      <c r="B1480" s="4" t="s">
        <v>1251</v>
      </c>
      <c r="C1480" s="4" t="s">
        <v>1252</v>
      </c>
      <c r="D1480" s="4" t="s">
        <v>944</v>
      </c>
      <c r="E1480" s="4" t="s">
        <v>945</v>
      </c>
      <c r="F1480" s="4" t="s">
        <v>128</v>
      </c>
      <c r="G1480" s="4" t="s">
        <v>129</v>
      </c>
      <c r="H1480" s="4" t="s">
        <v>440</v>
      </c>
      <c r="I1480" s="7"/>
      <c r="J1480" s="7"/>
      <c r="K1480" s="7"/>
      <c r="L1480" s="7"/>
      <c r="M1480" s="7"/>
      <c r="N1480" s="7"/>
      <c r="O1480" s="7"/>
      <c r="P1480" s="8">
        <v>275</v>
      </c>
      <c r="Q1480" s="7"/>
      <c r="R1480" s="7"/>
      <c r="S1480" s="7"/>
      <c r="T1480" s="7"/>
      <c r="U1480" s="139">
        <f t="shared" si="115"/>
        <v>275</v>
      </c>
      <c r="W1480" s="127" t="str">
        <f t="shared" si="116"/>
        <v>730001505921</v>
      </c>
      <c r="X1480" s="132">
        <f>VLOOKUP(W1480,Factors!$F$4:$H$6200,3,FALSE)</f>
        <v>0.10960000000000003</v>
      </c>
      <c r="Y1480" s="127" t="str">
        <f>VLOOKUP(W1480,Factors!$F$4:$H$6200,2,FALSE)</f>
        <v>3-factor</v>
      </c>
      <c r="Z1480" s="129">
        <f t="shared" si="117"/>
        <v>30.140000000000008</v>
      </c>
      <c r="AA1480" s="129">
        <f t="shared" si="118"/>
        <v>244.85999999999999</v>
      </c>
      <c r="AB1480" s="129">
        <f t="shared" si="119"/>
        <v>275</v>
      </c>
    </row>
    <row r="1481" spans="1:28" ht="15.75" thickBot="1" x14ac:dyDescent="0.3">
      <c r="A1481" s="141" t="s">
        <v>943</v>
      </c>
      <c r="B1481" s="4" t="s">
        <v>1251</v>
      </c>
      <c r="C1481" s="4" t="s">
        <v>1252</v>
      </c>
      <c r="D1481" s="4" t="s">
        <v>944</v>
      </c>
      <c r="E1481" s="4" t="s">
        <v>945</v>
      </c>
      <c r="F1481" s="4" t="s">
        <v>132</v>
      </c>
      <c r="G1481" s="4" t="s">
        <v>133</v>
      </c>
      <c r="H1481" s="4" t="s">
        <v>440</v>
      </c>
      <c r="I1481" s="11"/>
      <c r="J1481" s="11"/>
      <c r="K1481" s="11"/>
      <c r="L1481" s="11"/>
      <c r="M1481" s="11"/>
      <c r="N1481" s="11"/>
      <c r="O1481" s="11"/>
      <c r="P1481" s="10">
        <v>1880.51</v>
      </c>
      <c r="Q1481" s="11"/>
      <c r="R1481" s="11"/>
      <c r="S1481" s="11"/>
      <c r="T1481" s="11"/>
      <c r="U1481" s="139">
        <f t="shared" si="115"/>
        <v>1880.51</v>
      </c>
      <c r="W1481" s="127" t="str">
        <f t="shared" si="116"/>
        <v>730001505921</v>
      </c>
      <c r="X1481" s="132">
        <f>VLOOKUP(W1481,Factors!$F$4:$H$6200,3,FALSE)</f>
        <v>0.10960000000000003</v>
      </c>
      <c r="Y1481" s="127" t="str">
        <f>VLOOKUP(W1481,Factors!$F$4:$H$6200,2,FALSE)</f>
        <v>3-factor</v>
      </c>
      <c r="Z1481" s="129">
        <f t="shared" si="117"/>
        <v>206.10389600000005</v>
      </c>
      <c r="AA1481" s="129">
        <f t="shared" si="118"/>
        <v>1674.4061039999999</v>
      </c>
      <c r="AB1481" s="129">
        <f t="shared" si="119"/>
        <v>1880.51</v>
      </c>
    </row>
    <row r="1482" spans="1:28" ht="15.75" thickBot="1" x14ac:dyDescent="0.3">
      <c r="A1482" s="141" t="s">
        <v>943</v>
      </c>
      <c r="B1482" s="4" t="s">
        <v>1251</v>
      </c>
      <c r="C1482" s="4" t="s">
        <v>1252</v>
      </c>
      <c r="D1482" s="4" t="s">
        <v>944</v>
      </c>
      <c r="E1482" s="4" t="s">
        <v>945</v>
      </c>
      <c r="F1482" s="4" t="s">
        <v>134</v>
      </c>
      <c r="G1482" s="4" t="s">
        <v>135</v>
      </c>
      <c r="H1482" s="4" t="s">
        <v>440</v>
      </c>
      <c r="I1482" s="7"/>
      <c r="J1482" s="7"/>
      <c r="K1482" s="7"/>
      <c r="L1482" s="7"/>
      <c r="M1482" s="7"/>
      <c r="N1482" s="7"/>
      <c r="O1482" s="7"/>
      <c r="P1482" s="7"/>
      <c r="Q1482" s="8">
        <v>599.88</v>
      </c>
      <c r="R1482" s="7"/>
      <c r="S1482" s="7"/>
      <c r="T1482" s="7"/>
      <c r="U1482" s="139">
        <f t="shared" si="115"/>
        <v>599.88</v>
      </c>
      <c r="W1482" s="127" t="str">
        <f t="shared" si="116"/>
        <v>730001505921</v>
      </c>
      <c r="X1482" s="132">
        <f>VLOOKUP(W1482,Factors!$F$4:$H$6200,3,FALSE)</f>
        <v>0.10960000000000003</v>
      </c>
      <c r="Y1482" s="127" t="str">
        <f>VLOOKUP(W1482,Factors!$F$4:$H$6200,2,FALSE)</f>
        <v>3-factor</v>
      </c>
      <c r="Z1482" s="129">
        <f t="shared" si="117"/>
        <v>65.746848000000014</v>
      </c>
      <c r="AA1482" s="129">
        <f t="shared" si="118"/>
        <v>534.133152</v>
      </c>
      <c r="AB1482" s="129">
        <f t="shared" si="119"/>
        <v>599.88</v>
      </c>
    </row>
    <row r="1483" spans="1:28" ht="15.75" thickBot="1" x14ac:dyDescent="0.3">
      <c r="A1483" s="141" t="s">
        <v>943</v>
      </c>
      <c r="B1483" s="4" t="s">
        <v>1251</v>
      </c>
      <c r="C1483" s="4" t="s">
        <v>1252</v>
      </c>
      <c r="D1483" s="4" t="s">
        <v>944</v>
      </c>
      <c r="E1483" s="4" t="s">
        <v>945</v>
      </c>
      <c r="F1483" s="4" t="s">
        <v>98</v>
      </c>
      <c r="G1483" s="4" t="s">
        <v>99</v>
      </c>
      <c r="H1483" s="4" t="s">
        <v>440</v>
      </c>
      <c r="I1483" s="11"/>
      <c r="J1483" s="11"/>
      <c r="K1483" s="11"/>
      <c r="L1483" s="11"/>
      <c r="M1483" s="11"/>
      <c r="N1483" s="11"/>
      <c r="O1483" s="11"/>
      <c r="P1483" s="11"/>
      <c r="Q1483" s="11"/>
      <c r="R1483" s="10">
        <v>1083.24</v>
      </c>
      <c r="S1483" s="10">
        <v>-1083.24</v>
      </c>
      <c r="T1483" s="10">
        <v>522.79</v>
      </c>
      <c r="U1483" s="139">
        <f t="shared" si="115"/>
        <v>522.79</v>
      </c>
      <c r="W1483" s="127" t="str">
        <f t="shared" si="116"/>
        <v>730001505921</v>
      </c>
      <c r="X1483" s="132">
        <f>VLOOKUP(W1483,Factors!$F$4:$H$6200,3,FALSE)</f>
        <v>0.10960000000000003</v>
      </c>
      <c r="Y1483" s="127" t="str">
        <f>VLOOKUP(W1483,Factors!$F$4:$H$6200,2,FALSE)</f>
        <v>3-factor</v>
      </c>
      <c r="Z1483" s="129">
        <f t="shared" si="117"/>
        <v>57.297784000000014</v>
      </c>
      <c r="AA1483" s="129">
        <f t="shared" si="118"/>
        <v>465.49221599999993</v>
      </c>
      <c r="AB1483" s="129">
        <f t="shared" si="119"/>
        <v>522.79</v>
      </c>
    </row>
    <row r="1484" spans="1:28" ht="15.75" thickBot="1" x14ac:dyDescent="0.3">
      <c r="A1484" s="141" t="s">
        <v>943</v>
      </c>
      <c r="B1484" s="4" t="s">
        <v>1251</v>
      </c>
      <c r="C1484" s="4" t="s">
        <v>1252</v>
      </c>
      <c r="D1484" s="4" t="s">
        <v>944</v>
      </c>
      <c r="E1484" s="4" t="s">
        <v>945</v>
      </c>
      <c r="F1484" s="4" t="s">
        <v>146</v>
      </c>
      <c r="G1484" s="4" t="s">
        <v>147</v>
      </c>
      <c r="H1484" s="4" t="s">
        <v>440</v>
      </c>
      <c r="I1484" s="7"/>
      <c r="J1484" s="8">
        <v>69</v>
      </c>
      <c r="K1484" s="7"/>
      <c r="L1484" s="7"/>
      <c r="M1484" s="7"/>
      <c r="N1484" s="7"/>
      <c r="O1484" s="7"/>
      <c r="P1484" s="7"/>
      <c r="Q1484" s="7"/>
      <c r="R1484" s="7"/>
      <c r="S1484" s="8">
        <v>29.7</v>
      </c>
      <c r="T1484" s="7"/>
      <c r="U1484" s="139">
        <f t="shared" si="115"/>
        <v>98.7</v>
      </c>
      <c r="W1484" s="127" t="str">
        <f t="shared" si="116"/>
        <v>730001505921</v>
      </c>
      <c r="X1484" s="132">
        <f>VLOOKUP(W1484,Factors!$F$4:$H$6200,3,FALSE)</f>
        <v>0.10960000000000003</v>
      </c>
      <c r="Y1484" s="127" t="str">
        <f>VLOOKUP(W1484,Factors!$F$4:$H$6200,2,FALSE)</f>
        <v>3-factor</v>
      </c>
      <c r="Z1484" s="129">
        <f t="shared" si="117"/>
        <v>10.817520000000004</v>
      </c>
      <c r="AA1484" s="129">
        <f t="shared" si="118"/>
        <v>87.882480000000001</v>
      </c>
      <c r="AB1484" s="129">
        <f t="shared" si="119"/>
        <v>98.7</v>
      </c>
    </row>
    <row r="1485" spans="1:28" ht="15.75" thickBot="1" x14ac:dyDescent="0.3">
      <c r="A1485" s="141" t="s">
        <v>943</v>
      </c>
      <c r="B1485" s="4" t="s">
        <v>1251</v>
      </c>
      <c r="C1485" s="4" t="s">
        <v>1252</v>
      </c>
      <c r="D1485" s="4" t="s">
        <v>944</v>
      </c>
      <c r="E1485" s="4" t="s">
        <v>945</v>
      </c>
      <c r="F1485" s="4" t="s">
        <v>102</v>
      </c>
      <c r="G1485" s="4" t="s">
        <v>103</v>
      </c>
      <c r="H1485" s="4" t="s">
        <v>440</v>
      </c>
      <c r="I1485" s="11"/>
      <c r="J1485" s="11"/>
      <c r="K1485" s="11"/>
      <c r="L1485" s="10">
        <v>23.25</v>
      </c>
      <c r="M1485" s="11"/>
      <c r="N1485" s="11"/>
      <c r="O1485" s="10">
        <v>60.35</v>
      </c>
      <c r="P1485" s="11"/>
      <c r="Q1485" s="11"/>
      <c r="R1485" s="11"/>
      <c r="S1485" s="11"/>
      <c r="T1485" s="11"/>
      <c r="U1485" s="139">
        <f t="shared" si="115"/>
        <v>83.6</v>
      </c>
      <c r="W1485" s="127" t="str">
        <f t="shared" si="116"/>
        <v>730001505921</v>
      </c>
      <c r="X1485" s="132">
        <f>VLOOKUP(W1485,Factors!$F$4:$H$6200,3,FALSE)</f>
        <v>0.10960000000000003</v>
      </c>
      <c r="Y1485" s="127" t="str">
        <f>VLOOKUP(W1485,Factors!$F$4:$H$6200,2,FALSE)</f>
        <v>3-factor</v>
      </c>
      <c r="Z1485" s="129">
        <f t="shared" si="117"/>
        <v>9.1625600000000027</v>
      </c>
      <c r="AA1485" s="129">
        <f t="shared" si="118"/>
        <v>74.437439999999995</v>
      </c>
      <c r="AB1485" s="129">
        <f t="shared" si="119"/>
        <v>83.6</v>
      </c>
    </row>
    <row r="1486" spans="1:28" ht="15.75" thickBot="1" x14ac:dyDescent="0.3">
      <c r="A1486" s="141" t="s">
        <v>943</v>
      </c>
      <c r="B1486" s="4" t="s">
        <v>1251</v>
      </c>
      <c r="C1486" s="4" t="s">
        <v>1252</v>
      </c>
      <c r="D1486" s="4" t="s">
        <v>944</v>
      </c>
      <c r="E1486" s="4" t="s">
        <v>945</v>
      </c>
      <c r="F1486" s="4" t="s">
        <v>235</v>
      </c>
      <c r="G1486" s="4" t="s">
        <v>236</v>
      </c>
      <c r="H1486" s="4" t="s">
        <v>440</v>
      </c>
      <c r="I1486" s="8">
        <v>57.89</v>
      </c>
      <c r="J1486" s="8">
        <v>72.930000000000007</v>
      </c>
      <c r="K1486" s="8">
        <v>90.09</v>
      </c>
      <c r="L1486" s="8">
        <v>138.06</v>
      </c>
      <c r="M1486" s="8">
        <v>63.35</v>
      </c>
      <c r="N1486" s="8">
        <v>41.16</v>
      </c>
      <c r="O1486" s="8">
        <v>431.23</v>
      </c>
      <c r="P1486" s="8">
        <v>21.23</v>
      </c>
      <c r="Q1486" s="7"/>
      <c r="R1486" s="8">
        <v>96.13</v>
      </c>
      <c r="S1486" s="8">
        <v>47.58</v>
      </c>
      <c r="T1486" s="7"/>
      <c r="U1486" s="139">
        <f t="shared" si="115"/>
        <v>1059.6500000000001</v>
      </c>
      <c r="W1486" s="127" t="str">
        <f t="shared" si="116"/>
        <v>730001505921</v>
      </c>
      <c r="X1486" s="132">
        <f>VLOOKUP(W1486,Factors!$F$4:$H$6200,3,FALSE)</f>
        <v>0.10960000000000003</v>
      </c>
      <c r="Y1486" s="127" t="str">
        <f>VLOOKUP(W1486,Factors!$F$4:$H$6200,2,FALSE)</f>
        <v>3-factor</v>
      </c>
      <c r="Z1486" s="129">
        <f t="shared" si="117"/>
        <v>116.13764000000005</v>
      </c>
      <c r="AA1486" s="129">
        <f t="shared" si="118"/>
        <v>943.51236000000006</v>
      </c>
      <c r="AB1486" s="129">
        <f t="shared" si="119"/>
        <v>1059.6500000000001</v>
      </c>
    </row>
    <row r="1487" spans="1:28" ht="15.75" thickBot="1" x14ac:dyDescent="0.3">
      <c r="A1487" s="141" t="s">
        <v>943</v>
      </c>
      <c r="B1487" s="4" t="s">
        <v>1251</v>
      </c>
      <c r="C1487" s="4" t="s">
        <v>1252</v>
      </c>
      <c r="D1487" s="4" t="s">
        <v>944</v>
      </c>
      <c r="E1487" s="4" t="s">
        <v>945</v>
      </c>
      <c r="F1487" s="4" t="s">
        <v>116</v>
      </c>
      <c r="G1487" s="4" t="s">
        <v>117</v>
      </c>
      <c r="H1487" s="4" t="s">
        <v>440</v>
      </c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0">
        <v>128.75</v>
      </c>
      <c r="T1487" s="11"/>
      <c r="U1487" s="139">
        <f t="shared" si="115"/>
        <v>128.75</v>
      </c>
      <c r="W1487" s="127" t="str">
        <f t="shared" si="116"/>
        <v>730001505921</v>
      </c>
      <c r="X1487" s="132">
        <f>VLOOKUP(W1487,Factors!$F$4:$H$6200,3,FALSE)</f>
        <v>0.10960000000000003</v>
      </c>
      <c r="Y1487" s="127" t="str">
        <f>VLOOKUP(W1487,Factors!$F$4:$H$6200,2,FALSE)</f>
        <v>3-factor</v>
      </c>
      <c r="Z1487" s="129">
        <f t="shared" si="117"/>
        <v>14.111000000000004</v>
      </c>
      <c r="AA1487" s="129">
        <f t="shared" si="118"/>
        <v>114.639</v>
      </c>
      <c r="AB1487" s="129">
        <f t="shared" si="119"/>
        <v>128.75</v>
      </c>
    </row>
    <row r="1488" spans="1:28" ht="15.75" thickBot="1" x14ac:dyDescent="0.3">
      <c r="A1488" s="141" t="s">
        <v>943</v>
      </c>
      <c r="B1488" s="4" t="s">
        <v>1251</v>
      </c>
      <c r="C1488" s="4" t="s">
        <v>1252</v>
      </c>
      <c r="D1488" s="4" t="s">
        <v>944</v>
      </c>
      <c r="E1488" s="4" t="s">
        <v>945</v>
      </c>
      <c r="F1488" s="4" t="s">
        <v>82</v>
      </c>
      <c r="G1488" s="4" t="s">
        <v>83</v>
      </c>
      <c r="H1488" s="4" t="s">
        <v>440</v>
      </c>
      <c r="I1488" s="7"/>
      <c r="J1488" s="8">
        <v>39.75</v>
      </c>
      <c r="K1488" s="8">
        <v>63.5</v>
      </c>
      <c r="L1488" s="7"/>
      <c r="M1488" s="8">
        <v>10</v>
      </c>
      <c r="N1488" s="7"/>
      <c r="O1488" s="7"/>
      <c r="P1488" s="7"/>
      <c r="Q1488" s="7"/>
      <c r="R1488" s="7"/>
      <c r="S1488" s="7"/>
      <c r="T1488" s="7"/>
      <c r="U1488" s="139">
        <f t="shared" si="115"/>
        <v>113.25</v>
      </c>
      <c r="W1488" s="127" t="str">
        <f t="shared" si="116"/>
        <v>730001505921</v>
      </c>
      <c r="X1488" s="132">
        <f>VLOOKUP(W1488,Factors!$F$4:$H$6200,3,FALSE)</f>
        <v>0.10960000000000003</v>
      </c>
      <c r="Y1488" s="127" t="str">
        <f>VLOOKUP(W1488,Factors!$F$4:$H$6200,2,FALSE)</f>
        <v>3-factor</v>
      </c>
      <c r="Z1488" s="129">
        <f t="shared" si="117"/>
        <v>12.412200000000004</v>
      </c>
      <c r="AA1488" s="129">
        <f t="shared" si="118"/>
        <v>100.8378</v>
      </c>
      <c r="AB1488" s="129">
        <f t="shared" si="119"/>
        <v>113.25</v>
      </c>
    </row>
    <row r="1489" spans="1:62" s="126" customFormat="1" ht="15.75" thickBot="1" x14ac:dyDescent="0.3">
      <c r="A1489" s="141" t="s">
        <v>943</v>
      </c>
      <c r="B1489" s="4" t="s">
        <v>1251</v>
      </c>
      <c r="C1489" s="4" t="s">
        <v>1252</v>
      </c>
      <c r="D1489" s="4" t="s">
        <v>944</v>
      </c>
      <c r="E1489" s="4" t="s">
        <v>945</v>
      </c>
      <c r="F1489" s="4" t="s">
        <v>84</v>
      </c>
      <c r="G1489" s="4" t="s">
        <v>85</v>
      </c>
      <c r="H1489" s="4" t="s">
        <v>440</v>
      </c>
      <c r="I1489" s="10">
        <v>1747.36</v>
      </c>
      <c r="J1489" s="10">
        <v>748.34</v>
      </c>
      <c r="K1489" s="10">
        <v>325.55</v>
      </c>
      <c r="L1489" s="10">
        <v>21.6</v>
      </c>
      <c r="M1489" s="10">
        <v>296.93</v>
      </c>
      <c r="N1489" s="10">
        <v>187.69</v>
      </c>
      <c r="O1489" s="11"/>
      <c r="P1489" s="10">
        <v>42.98</v>
      </c>
      <c r="Q1489" s="11"/>
      <c r="R1489" s="11"/>
      <c r="S1489" s="11"/>
      <c r="T1489" s="11"/>
      <c r="U1489" s="139">
        <f t="shared" si="115"/>
        <v>3370.45</v>
      </c>
      <c r="V1489" s="38"/>
      <c r="W1489" s="127" t="str">
        <f t="shared" si="116"/>
        <v>730001505921</v>
      </c>
      <c r="X1489" s="132">
        <f>VLOOKUP(W1489,Factors!$F$4:$H$6200,3,FALSE)</f>
        <v>0.10960000000000003</v>
      </c>
      <c r="Y1489" s="127" t="str">
        <f>VLOOKUP(W1489,Factors!$F$4:$H$6200,2,FALSE)</f>
        <v>3-factor</v>
      </c>
      <c r="Z1489" s="129">
        <f t="shared" si="117"/>
        <v>369.40132000000011</v>
      </c>
      <c r="AA1489" s="129">
        <f t="shared" si="118"/>
        <v>3001.0486799999999</v>
      </c>
      <c r="AB1489" s="129">
        <f t="shared" si="119"/>
        <v>3370.45</v>
      </c>
      <c r="AC1489" s="134"/>
      <c r="AD1489" s="134"/>
      <c r="AE1489" s="134"/>
      <c r="AF1489" s="134"/>
      <c r="AG1489" s="134"/>
      <c r="AH1489" s="134"/>
      <c r="AI1489" s="134"/>
      <c r="AJ1489" s="134"/>
      <c r="AK1489" s="134"/>
      <c r="AL1489" s="134"/>
      <c r="AM1489" s="134"/>
      <c r="AN1489" s="134"/>
      <c r="AO1489" s="134"/>
      <c r="AP1489" s="134"/>
      <c r="AQ1489" s="134"/>
      <c r="AR1489" s="134"/>
      <c r="AS1489" s="134"/>
      <c r="AT1489" s="134"/>
      <c r="AU1489" s="134"/>
      <c r="AV1489" s="134"/>
      <c r="AW1489" s="134"/>
      <c r="AX1489" s="134"/>
      <c r="AY1489" s="134"/>
      <c r="AZ1489" s="134"/>
      <c r="BA1489" s="134"/>
      <c r="BB1489" s="134"/>
      <c r="BC1489" s="134"/>
      <c r="BD1489" s="134"/>
      <c r="BE1489" s="134"/>
      <c r="BF1489" s="134"/>
      <c r="BG1489" s="134"/>
      <c r="BH1489" s="134"/>
      <c r="BI1489" s="134"/>
      <c r="BJ1489" s="134"/>
    </row>
    <row r="1490" spans="1:62" ht="15.75" thickBot="1" x14ac:dyDescent="0.3">
      <c r="A1490" s="141" t="s">
        <v>943</v>
      </c>
      <c r="B1490" s="4" t="s">
        <v>1251</v>
      </c>
      <c r="C1490" s="4" t="s">
        <v>1252</v>
      </c>
      <c r="D1490" s="4" t="s">
        <v>944</v>
      </c>
      <c r="E1490" s="4" t="s">
        <v>945</v>
      </c>
      <c r="F1490" s="4" t="s">
        <v>162</v>
      </c>
      <c r="G1490" s="4" t="s">
        <v>163</v>
      </c>
      <c r="H1490" s="4" t="s">
        <v>440</v>
      </c>
      <c r="I1490" s="7"/>
      <c r="J1490" s="7"/>
      <c r="K1490" s="7"/>
      <c r="L1490" s="7"/>
      <c r="M1490" s="7"/>
      <c r="N1490" s="7"/>
      <c r="O1490" s="7"/>
      <c r="P1490" s="7"/>
      <c r="Q1490" s="7"/>
      <c r="R1490" s="7"/>
      <c r="S1490" s="8">
        <v>169</v>
      </c>
      <c r="T1490" s="7"/>
      <c r="U1490" s="139">
        <f t="shared" si="115"/>
        <v>169</v>
      </c>
      <c r="W1490" s="127" t="str">
        <f t="shared" si="116"/>
        <v>730001505921</v>
      </c>
      <c r="X1490" s="132">
        <f>VLOOKUP(W1490,Factors!$F$4:$H$6200,3,FALSE)</f>
        <v>0.10960000000000003</v>
      </c>
      <c r="Y1490" s="127" t="str">
        <f>VLOOKUP(W1490,Factors!$F$4:$H$6200,2,FALSE)</f>
        <v>3-factor</v>
      </c>
      <c r="Z1490" s="129">
        <f t="shared" si="117"/>
        <v>18.522400000000005</v>
      </c>
      <c r="AA1490" s="129">
        <f t="shared" si="118"/>
        <v>150.4776</v>
      </c>
      <c r="AB1490" s="129">
        <f t="shared" si="119"/>
        <v>169</v>
      </c>
    </row>
    <row r="1491" spans="1:62" ht="15.75" thickBot="1" x14ac:dyDescent="0.3">
      <c r="A1491" s="141" t="s">
        <v>943</v>
      </c>
      <c r="B1491" s="4" t="s">
        <v>1251</v>
      </c>
      <c r="C1491" s="4" t="s">
        <v>1252</v>
      </c>
      <c r="D1491" s="4" t="s">
        <v>944</v>
      </c>
      <c r="E1491" s="4" t="s">
        <v>945</v>
      </c>
      <c r="F1491" s="4" t="s">
        <v>164</v>
      </c>
      <c r="G1491" s="4" t="s">
        <v>165</v>
      </c>
      <c r="H1491" s="4" t="s">
        <v>440</v>
      </c>
      <c r="I1491" s="10">
        <v>141.78</v>
      </c>
      <c r="J1491" s="11"/>
      <c r="K1491" s="10">
        <v>179.77</v>
      </c>
      <c r="L1491" s="10">
        <v>463.81</v>
      </c>
      <c r="M1491" s="10">
        <v>2698.81</v>
      </c>
      <c r="N1491" s="11"/>
      <c r="O1491" s="10">
        <v>-985</v>
      </c>
      <c r="P1491" s="10">
        <v>368.01</v>
      </c>
      <c r="Q1491" s="11"/>
      <c r="R1491" s="11"/>
      <c r="S1491" s="11"/>
      <c r="T1491" s="11"/>
      <c r="U1491" s="139">
        <f t="shared" si="115"/>
        <v>2867.1800000000003</v>
      </c>
      <c r="W1491" s="127" t="str">
        <f t="shared" si="116"/>
        <v>730001505921</v>
      </c>
      <c r="X1491" s="132">
        <f>VLOOKUP(W1491,Factors!$F$4:$H$6200,3,FALSE)</f>
        <v>0.10960000000000003</v>
      </c>
      <c r="Y1491" s="127" t="str">
        <f>VLOOKUP(W1491,Factors!$F$4:$H$6200,2,FALSE)</f>
        <v>3-factor</v>
      </c>
      <c r="Z1491" s="129">
        <f t="shared" si="117"/>
        <v>314.24292800000012</v>
      </c>
      <c r="AA1491" s="129">
        <f t="shared" si="118"/>
        <v>2552.9370720000002</v>
      </c>
      <c r="AB1491" s="129">
        <f t="shared" si="119"/>
        <v>2867.1800000000003</v>
      </c>
    </row>
    <row r="1492" spans="1:62" ht="15.75" thickBot="1" x14ac:dyDescent="0.3">
      <c r="A1492" s="141" t="s">
        <v>943</v>
      </c>
      <c r="B1492" s="4" t="s">
        <v>1251</v>
      </c>
      <c r="C1492" s="4" t="s">
        <v>1252</v>
      </c>
      <c r="D1492" s="4" t="s">
        <v>944</v>
      </c>
      <c r="E1492" s="4" t="s">
        <v>945</v>
      </c>
      <c r="F1492" s="4" t="s">
        <v>86</v>
      </c>
      <c r="G1492" s="4" t="s">
        <v>87</v>
      </c>
      <c r="H1492" s="4" t="s">
        <v>440</v>
      </c>
      <c r="I1492" s="8">
        <v>4971.62</v>
      </c>
      <c r="J1492" s="8">
        <v>574.54999999999995</v>
      </c>
      <c r="K1492" s="8">
        <v>-5695.84</v>
      </c>
      <c r="L1492" s="8">
        <v>443.72</v>
      </c>
      <c r="M1492" s="8">
        <v>234.8</v>
      </c>
      <c r="N1492" s="7"/>
      <c r="O1492" s="7"/>
      <c r="P1492" s="7"/>
      <c r="Q1492" s="7"/>
      <c r="R1492" s="7"/>
      <c r="S1492" s="8">
        <v>19.559999999999999</v>
      </c>
      <c r="T1492" s="7"/>
      <c r="U1492" s="139">
        <f t="shared" si="115"/>
        <v>548.40999999999985</v>
      </c>
      <c r="W1492" s="127" t="str">
        <f t="shared" si="116"/>
        <v>730001505921</v>
      </c>
      <c r="X1492" s="132">
        <f>VLOOKUP(W1492,Factors!$F$4:$H$6200,3,FALSE)</f>
        <v>0.10960000000000003</v>
      </c>
      <c r="Y1492" s="127" t="str">
        <f>VLOOKUP(W1492,Factors!$F$4:$H$6200,2,FALSE)</f>
        <v>3-factor</v>
      </c>
      <c r="Z1492" s="129">
        <f t="shared" si="117"/>
        <v>60.105736</v>
      </c>
      <c r="AA1492" s="129">
        <f t="shared" si="118"/>
        <v>488.30426399999988</v>
      </c>
      <c r="AB1492" s="129">
        <f t="shared" si="119"/>
        <v>548.40999999999985</v>
      </c>
    </row>
    <row r="1493" spans="1:62" ht="15.75" thickBot="1" x14ac:dyDescent="0.3">
      <c r="A1493" s="141" t="s">
        <v>943</v>
      </c>
      <c r="B1493" s="4" t="s">
        <v>1251</v>
      </c>
      <c r="C1493" s="4" t="s">
        <v>1252</v>
      </c>
      <c r="D1493" s="4" t="s">
        <v>944</v>
      </c>
      <c r="E1493" s="4" t="s">
        <v>945</v>
      </c>
      <c r="F1493" s="4" t="s">
        <v>166</v>
      </c>
      <c r="G1493" s="4" t="s">
        <v>167</v>
      </c>
      <c r="H1493" s="4" t="s">
        <v>440</v>
      </c>
      <c r="I1493" s="11"/>
      <c r="J1493" s="11"/>
      <c r="K1493" s="10">
        <v>220.92</v>
      </c>
      <c r="L1493" s="10">
        <v>466.58</v>
      </c>
      <c r="M1493" s="11"/>
      <c r="N1493" s="11"/>
      <c r="O1493" s="11"/>
      <c r="P1493" s="10">
        <v>59.99</v>
      </c>
      <c r="Q1493" s="10">
        <v>152</v>
      </c>
      <c r="R1493" s="10">
        <v>259.99</v>
      </c>
      <c r="S1493" s="10">
        <v>818.99</v>
      </c>
      <c r="T1493" s="11"/>
      <c r="U1493" s="139">
        <f t="shared" si="115"/>
        <v>1978.47</v>
      </c>
      <c r="W1493" s="127" t="str">
        <f t="shared" si="116"/>
        <v>730001505921</v>
      </c>
      <c r="X1493" s="132">
        <f>VLOOKUP(W1493,Factors!$F$4:$H$6200,3,FALSE)</f>
        <v>0.10960000000000003</v>
      </c>
      <c r="Y1493" s="127" t="str">
        <f>VLOOKUP(W1493,Factors!$F$4:$H$6200,2,FALSE)</f>
        <v>3-factor</v>
      </c>
      <c r="Z1493" s="129">
        <f t="shared" si="117"/>
        <v>216.84031200000007</v>
      </c>
      <c r="AA1493" s="129">
        <f t="shared" si="118"/>
        <v>1761.629688</v>
      </c>
      <c r="AB1493" s="129">
        <f t="shared" si="119"/>
        <v>1978.47</v>
      </c>
    </row>
    <row r="1494" spans="1:62" ht="15.75" thickBot="1" x14ac:dyDescent="0.3">
      <c r="A1494" s="141" t="s">
        <v>943</v>
      </c>
      <c r="B1494" s="4" t="s">
        <v>1251</v>
      </c>
      <c r="C1494" s="4" t="s">
        <v>1252</v>
      </c>
      <c r="D1494" s="4" t="s">
        <v>944</v>
      </c>
      <c r="E1494" s="4" t="s">
        <v>945</v>
      </c>
      <c r="F1494" s="4" t="s">
        <v>308</v>
      </c>
      <c r="G1494" s="4" t="s">
        <v>309</v>
      </c>
      <c r="H1494" s="4" t="s">
        <v>440</v>
      </c>
      <c r="I1494" s="8">
        <v>100</v>
      </c>
      <c r="J1494" s="8">
        <v>1885.14</v>
      </c>
      <c r="K1494" s="8">
        <v>1260.3800000000001</v>
      </c>
      <c r="L1494" s="7"/>
      <c r="M1494" s="7"/>
      <c r="N1494" s="8">
        <v>23.45</v>
      </c>
      <c r="O1494" s="7"/>
      <c r="P1494" s="7"/>
      <c r="Q1494" s="7"/>
      <c r="R1494" s="7"/>
      <c r="S1494" s="7"/>
      <c r="T1494" s="7"/>
      <c r="U1494" s="139">
        <f t="shared" si="115"/>
        <v>3268.9700000000003</v>
      </c>
      <c r="W1494" s="127" t="str">
        <f t="shared" si="116"/>
        <v>730001505921</v>
      </c>
      <c r="X1494" s="132">
        <f>VLOOKUP(W1494,Factors!$F$4:$H$6200,3,FALSE)</f>
        <v>0.10960000000000003</v>
      </c>
      <c r="Y1494" s="127" t="str">
        <f>VLOOKUP(W1494,Factors!$F$4:$H$6200,2,FALSE)</f>
        <v>3-factor</v>
      </c>
      <c r="Z1494" s="129">
        <f t="shared" si="117"/>
        <v>358.27911200000011</v>
      </c>
      <c r="AA1494" s="129">
        <f t="shared" si="118"/>
        <v>2910.6908880000001</v>
      </c>
      <c r="AB1494" s="129">
        <f t="shared" si="119"/>
        <v>3268.9700000000003</v>
      </c>
    </row>
    <row r="1495" spans="1:62" ht="15.75" thickBot="1" x14ac:dyDescent="0.3">
      <c r="A1495" s="141" t="s">
        <v>943</v>
      </c>
      <c r="B1495" s="4" t="s">
        <v>1253</v>
      </c>
      <c r="C1495" s="4" t="s">
        <v>1254</v>
      </c>
      <c r="D1495" s="4" t="s">
        <v>944</v>
      </c>
      <c r="E1495" s="4" t="s">
        <v>945</v>
      </c>
      <c r="F1495" s="4" t="s">
        <v>84</v>
      </c>
      <c r="G1495" s="4" t="s">
        <v>85</v>
      </c>
      <c r="H1495" s="4" t="s">
        <v>440</v>
      </c>
      <c r="I1495" s="11"/>
      <c r="J1495" s="11"/>
      <c r="K1495" s="11"/>
      <c r="L1495" s="10">
        <v>155</v>
      </c>
      <c r="M1495" s="11"/>
      <c r="N1495" s="11"/>
      <c r="O1495" s="11"/>
      <c r="P1495" s="11"/>
      <c r="Q1495" s="11"/>
      <c r="R1495" s="11"/>
      <c r="S1495" s="11"/>
      <c r="T1495" s="11"/>
      <c r="U1495" s="139">
        <f t="shared" si="115"/>
        <v>155</v>
      </c>
      <c r="W1495" s="127" t="str">
        <f t="shared" si="116"/>
        <v>731001505921</v>
      </c>
      <c r="X1495" s="132">
        <f>VLOOKUP(W1495,Factors!$F$4:$H$6200,3,FALSE)</f>
        <v>0.10960000000000003</v>
      </c>
      <c r="Y1495" s="127" t="str">
        <f>VLOOKUP(W1495,Factors!$F$4:$H$6200,2,FALSE)</f>
        <v>3-factor</v>
      </c>
      <c r="Z1495" s="129">
        <f t="shared" si="117"/>
        <v>16.988000000000003</v>
      </c>
      <c r="AA1495" s="129">
        <f t="shared" si="118"/>
        <v>138.012</v>
      </c>
      <c r="AB1495" s="129">
        <f t="shared" si="119"/>
        <v>155</v>
      </c>
    </row>
    <row r="1496" spans="1:62" ht="15.75" thickBot="1" x14ac:dyDescent="0.3">
      <c r="A1496" s="141" t="s">
        <v>943</v>
      </c>
      <c r="B1496" s="4" t="s">
        <v>1255</v>
      </c>
      <c r="C1496" s="4" t="s">
        <v>1256</v>
      </c>
      <c r="D1496" s="4" t="s">
        <v>944</v>
      </c>
      <c r="E1496" s="4" t="s">
        <v>945</v>
      </c>
      <c r="F1496" s="4" t="s">
        <v>128</v>
      </c>
      <c r="G1496" s="4" t="s">
        <v>129</v>
      </c>
      <c r="H1496" s="4" t="s">
        <v>440</v>
      </c>
      <c r="I1496" s="8">
        <v>45</v>
      </c>
      <c r="J1496" s="7"/>
      <c r="K1496" s="7"/>
      <c r="L1496" s="7"/>
      <c r="M1496" s="7"/>
      <c r="N1496" s="7"/>
      <c r="O1496" s="7"/>
      <c r="P1496" s="7"/>
      <c r="Q1496" s="8">
        <v>545</v>
      </c>
      <c r="R1496" s="7"/>
      <c r="S1496" s="7"/>
      <c r="T1496" s="7"/>
      <c r="U1496" s="139">
        <f t="shared" si="115"/>
        <v>590</v>
      </c>
      <c r="W1496" s="127" t="str">
        <f t="shared" si="116"/>
        <v>736001505921</v>
      </c>
      <c r="X1496" s="132">
        <f>VLOOKUP(W1496,Factors!$F$4:$H$6200,3,FALSE)</f>
        <v>0.10960000000000003</v>
      </c>
      <c r="Y1496" s="127" t="str">
        <f>VLOOKUP(W1496,Factors!$F$4:$H$6200,2,FALSE)</f>
        <v>3-factor</v>
      </c>
      <c r="Z1496" s="129">
        <f t="shared" si="117"/>
        <v>64.664000000000016</v>
      </c>
      <c r="AA1496" s="129">
        <f t="shared" si="118"/>
        <v>525.33600000000001</v>
      </c>
      <c r="AB1496" s="129">
        <f t="shared" si="119"/>
        <v>590</v>
      </c>
    </row>
    <row r="1497" spans="1:62" ht="15.75" thickBot="1" x14ac:dyDescent="0.3">
      <c r="A1497" s="141" t="s">
        <v>943</v>
      </c>
      <c r="B1497" s="4" t="s">
        <v>1255</v>
      </c>
      <c r="C1497" s="4" t="s">
        <v>1256</v>
      </c>
      <c r="D1497" s="4" t="s">
        <v>944</v>
      </c>
      <c r="E1497" s="4" t="s">
        <v>945</v>
      </c>
      <c r="F1497" s="4" t="s">
        <v>134</v>
      </c>
      <c r="G1497" s="4" t="s">
        <v>135</v>
      </c>
      <c r="H1497" s="4" t="s">
        <v>440</v>
      </c>
      <c r="I1497" s="11"/>
      <c r="J1497" s="10">
        <v>4205</v>
      </c>
      <c r="K1497" s="10">
        <v>14469</v>
      </c>
      <c r="L1497" s="10">
        <v>140</v>
      </c>
      <c r="M1497" s="11"/>
      <c r="N1497" s="10">
        <v>45</v>
      </c>
      <c r="O1497" s="11"/>
      <c r="P1497" s="10">
        <v>633.33000000000004</v>
      </c>
      <c r="Q1497" s="11"/>
      <c r="R1497" s="11"/>
      <c r="S1497" s="11"/>
      <c r="T1497" s="11"/>
      <c r="U1497" s="139">
        <f t="shared" si="115"/>
        <v>19492.330000000002</v>
      </c>
      <c r="W1497" s="127" t="str">
        <f t="shared" si="116"/>
        <v>736001505921</v>
      </c>
      <c r="X1497" s="132">
        <f>VLOOKUP(W1497,Factors!$F$4:$H$6200,3,FALSE)</f>
        <v>0.10960000000000003</v>
      </c>
      <c r="Y1497" s="127" t="str">
        <f>VLOOKUP(W1497,Factors!$F$4:$H$6200,2,FALSE)</f>
        <v>3-factor</v>
      </c>
      <c r="Z1497" s="129">
        <f t="shared" si="117"/>
        <v>2136.3593680000008</v>
      </c>
      <c r="AA1497" s="129">
        <f t="shared" si="118"/>
        <v>17355.970632</v>
      </c>
      <c r="AB1497" s="129">
        <f t="shared" si="119"/>
        <v>19492.330000000002</v>
      </c>
    </row>
    <row r="1498" spans="1:62" ht="15.75" thickBot="1" x14ac:dyDescent="0.3">
      <c r="A1498" s="141" t="s">
        <v>943</v>
      </c>
      <c r="B1498" s="4" t="s">
        <v>1255</v>
      </c>
      <c r="C1498" s="4" t="s">
        <v>1256</v>
      </c>
      <c r="D1498" s="4" t="s">
        <v>944</v>
      </c>
      <c r="E1498" s="4" t="s">
        <v>945</v>
      </c>
      <c r="F1498" s="4" t="s">
        <v>146</v>
      </c>
      <c r="G1498" s="4" t="s">
        <v>147</v>
      </c>
      <c r="H1498" s="4" t="s">
        <v>440</v>
      </c>
      <c r="I1498" s="7"/>
      <c r="J1498" s="7"/>
      <c r="K1498" s="7"/>
      <c r="L1498" s="7"/>
      <c r="M1498" s="7"/>
      <c r="N1498" s="7"/>
      <c r="O1498" s="8">
        <v>8.5</v>
      </c>
      <c r="P1498" s="8">
        <v>24.25</v>
      </c>
      <c r="Q1498" s="8">
        <v>7.75</v>
      </c>
      <c r="R1498" s="7"/>
      <c r="S1498" s="7"/>
      <c r="T1498" s="7"/>
      <c r="U1498" s="139">
        <f t="shared" si="115"/>
        <v>40.5</v>
      </c>
      <c r="W1498" s="127" t="str">
        <f t="shared" si="116"/>
        <v>736001505921</v>
      </c>
      <c r="X1498" s="132">
        <f>VLOOKUP(W1498,Factors!$F$4:$H$6200,3,FALSE)</f>
        <v>0.10960000000000003</v>
      </c>
      <c r="Y1498" s="127" t="str">
        <f>VLOOKUP(W1498,Factors!$F$4:$H$6200,2,FALSE)</f>
        <v>3-factor</v>
      </c>
      <c r="Z1498" s="129">
        <f t="shared" si="117"/>
        <v>4.4388000000000014</v>
      </c>
      <c r="AA1498" s="129">
        <f t="shared" si="118"/>
        <v>36.061199999999999</v>
      </c>
      <c r="AB1498" s="129">
        <f t="shared" si="119"/>
        <v>40.5</v>
      </c>
    </row>
    <row r="1499" spans="1:62" ht="15.75" thickBot="1" x14ac:dyDescent="0.3">
      <c r="A1499" s="141" t="s">
        <v>943</v>
      </c>
      <c r="B1499" s="4" t="s">
        <v>1255</v>
      </c>
      <c r="C1499" s="4" t="s">
        <v>1256</v>
      </c>
      <c r="D1499" s="4" t="s">
        <v>944</v>
      </c>
      <c r="E1499" s="4" t="s">
        <v>945</v>
      </c>
      <c r="F1499" s="4" t="s">
        <v>102</v>
      </c>
      <c r="G1499" s="4" t="s">
        <v>103</v>
      </c>
      <c r="H1499" s="4" t="s">
        <v>440</v>
      </c>
      <c r="I1499" s="11"/>
      <c r="J1499" s="11"/>
      <c r="K1499" s="11"/>
      <c r="L1499" s="11"/>
      <c r="M1499" s="11"/>
      <c r="N1499" s="11"/>
      <c r="O1499" s="10">
        <v>32.97</v>
      </c>
      <c r="P1499" s="11"/>
      <c r="Q1499" s="11"/>
      <c r="R1499" s="11"/>
      <c r="S1499" s="11"/>
      <c r="T1499" s="11"/>
      <c r="U1499" s="139">
        <f t="shared" si="115"/>
        <v>32.97</v>
      </c>
      <c r="W1499" s="127" t="str">
        <f t="shared" si="116"/>
        <v>736001505921</v>
      </c>
      <c r="X1499" s="132">
        <f>VLOOKUP(W1499,Factors!$F$4:$H$6200,3,FALSE)</f>
        <v>0.10960000000000003</v>
      </c>
      <c r="Y1499" s="127" t="str">
        <f>VLOOKUP(W1499,Factors!$F$4:$H$6200,2,FALSE)</f>
        <v>3-factor</v>
      </c>
      <c r="Z1499" s="129">
        <f t="shared" si="117"/>
        <v>3.6135120000000009</v>
      </c>
      <c r="AA1499" s="129">
        <f t="shared" si="118"/>
        <v>29.356487999999999</v>
      </c>
      <c r="AB1499" s="129">
        <f t="shared" si="119"/>
        <v>32.97</v>
      </c>
    </row>
    <row r="1500" spans="1:62" ht="15.75" thickBot="1" x14ac:dyDescent="0.3">
      <c r="A1500" s="141" t="s">
        <v>943</v>
      </c>
      <c r="B1500" s="4" t="s">
        <v>1255</v>
      </c>
      <c r="C1500" s="4" t="s">
        <v>1256</v>
      </c>
      <c r="D1500" s="4" t="s">
        <v>944</v>
      </c>
      <c r="E1500" s="4" t="s">
        <v>945</v>
      </c>
      <c r="F1500" s="4" t="s">
        <v>235</v>
      </c>
      <c r="G1500" s="4" t="s">
        <v>236</v>
      </c>
      <c r="H1500" s="4" t="s">
        <v>440</v>
      </c>
      <c r="I1500" s="8">
        <v>134.97</v>
      </c>
      <c r="J1500" s="8">
        <v>99</v>
      </c>
      <c r="K1500" s="7"/>
      <c r="L1500" s="8">
        <v>241.97</v>
      </c>
      <c r="M1500" s="7"/>
      <c r="N1500" s="7"/>
      <c r="O1500" s="8">
        <v>219.97</v>
      </c>
      <c r="P1500" s="7"/>
      <c r="Q1500" s="8">
        <v>598</v>
      </c>
      <c r="R1500" s="7"/>
      <c r="S1500" s="7"/>
      <c r="T1500" s="7"/>
      <c r="U1500" s="139">
        <f t="shared" si="115"/>
        <v>1293.9099999999999</v>
      </c>
      <c r="W1500" s="127" t="str">
        <f t="shared" si="116"/>
        <v>736001505921</v>
      </c>
      <c r="X1500" s="132">
        <f>VLOOKUP(W1500,Factors!$F$4:$H$6200,3,FALSE)</f>
        <v>0.10960000000000003</v>
      </c>
      <c r="Y1500" s="127" t="str">
        <f>VLOOKUP(W1500,Factors!$F$4:$H$6200,2,FALSE)</f>
        <v>3-factor</v>
      </c>
      <c r="Z1500" s="129">
        <f t="shared" si="117"/>
        <v>141.81253600000002</v>
      </c>
      <c r="AA1500" s="129">
        <f t="shared" si="118"/>
        <v>1152.0974639999999</v>
      </c>
      <c r="AB1500" s="129">
        <f t="shared" si="119"/>
        <v>1293.9099999999999</v>
      </c>
    </row>
    <row r="1501" spans="1:62" ht="15.75" thickBot="1" x14ac:dyDescent="0.3">
      <c r="A1501" s="141" t="s">
        <v>943</v>
      </c>
      <c r="B1501" s="4" t="s">
        <v>1255</v>
      </c>
      <c r="C1501" s="4" t="s">
        <v>1256</v>
      </c>
      <c r="D1501" s="4" t="s">
        <v>944</v>
      </c>
      <c r="E1501" s="4" t="s">
        <v>945</v>
      </c>
      <c r="F1501" s="4" t="s">
        <v>82</v>
      </c>
      <c r="G1501" s="4" t="s">
        <v>83</v>
      </c>
      <c r="H1501" s="4" t="s">
        <v>440</v>
      </c>
      <c r="I1501" s="11"/>
      <c r="J1501" s="11"/>
      <c r="K1501" s="11"/>
      <c r="L1501" s="10">
        <v>24</v>
      </c>
      <c r="M1501" s="11"/>
      <c r="N1501" s="10">
        <v>3.84</v>
      </c>
      <c r="O1501" s="11"/>
      <c r="P1501" s="11"/>
      <c r="Q1501" s="11"/>
      <c r="R1501" s="11"/>
      <c r="S1501" s="11"/>
      <c r="T1501" s="11"/>
      <c r="U1501" s="139">
        <f t="shared" si="115"/>
        <v>27.84</v>
      </c>
      <c r="W1501" s="127" t="str">
        <f t="shared" si="116"/>
        <v>736001505921</v>
      </c>
      <c r="X1501" s="132">
        <f>VLOOKUP(W1501,Factors!$F$4:$H$6200,3,FALSE)</f>
        <v>0.10960000000000003</v>
      </c>
      <c r="Y1501" s="127" t="str">
        <f>VLOOKUP(W1501,Factors!$F$4:$H$6200,2,FALSE)</f>
        <v>3-factor</v>
      </c>
      <c r="Z1501" s="129">
        <f t="shared" si="117"/>
        <v>3.0512640000000006</v>
      </c>
      <c r="AA1501" s="129">
        <f t="shared" si="118"/>
        <v>24.788736</v>
      </c>
      <c r="AB1501" s="129">
        <f t="shared" si="119"/>
        <v>27.84</v>
      </c>
    </row>
    <row r="1502" spans="1:62" ht="15.75" thickBot="1" x14ac:dyDescent="0.3">
      <c r="A1502" s="141" t="s">
        <v>943</v>
      </c>
      <c r="B1502" s="4" t="s">
        <v>1255</v>
      </c>
      <c r="C1502" s="4" t="s">
        <v>1256</v>
      </c>
      <c r="D1502" s="4" t="s">
        <v>944</v>
      </c>
      <c r="E1502" s="4" t="s">
        <v>945</v>
      </c>
      <c r="F1502" s="4" t="s">
        <v>152</v>
      </c>
      <c r="G1502" s="4" t="s">
        <v>153</v>
      </c>
      <c r="H1502" s="4" t="s">
        <v>440</v>
      </c>
      <c r="I1502" s="7"/>
      <c r="J1502" s="7"/>
      <c r="K1502" s="7"/>
      <c r="L1502" s="7"/>
      <c r="M1502" s="7"/>
      <c r="N1502" s="8">
        <v>650</v>
      </c>
      <c r="O1502" s="7"/>
      <c r="P1502" s="7"/>
      <c r="Q1502" s="7"/>
      <c r="R1502" s="7"/>
      <c r="S1502" s="7"/>
      <c r="T1502" s="7"/>
      <c r="U1502" s="139">
        <f t="shared" si="115"/>
        <v>650</v>
      </c>
      <c r="W1502" s="127" t="str">
        <f t="shared" si="116"/>
        <v>736001505921</v>
      </c>
      <c r="X1502" s="132">
        <f>VLOOKUP(W1502,Factors!$F$4:$H$6200,3,FALSE)</f>
        <v>0.10960000000000003</v>
      </c>
      <c r="Y1502" s="127" t="str">
        <f>VLOOKUP(W1502,Factors!$F$4:$H$6200,2,FALSE)</f>
        <v>3-factor</v>
      </c>
      <c r="Z1502" s="129">
        <f t="shared" si="117"/>
        <v>71.240000000000023</v>
      </c>
      <c r="AA1502" s="129">
        <f t="shared" si="118"/>
        <v>578.76</v>
      </c>
      <c r="AB1502" s="129">
        <f t="shared" si="119"/>
        <v>650</v>
      </c>
    </row>
    <row r="1503" spans="1:62" ht="15.75" thickBot="1" x14ac:dyDescent="0.3">
      <c r="A1503" s="141" t="s">
        <v>943</v>
      </c>
      <c r="B1503" s="4" t="s">
        <v>1255</v>
      </c>
      <c r="C1503" s="4" t="s">
        <v>1256</v>
      </c>
      <c r="D1503" s="4" t="s">
        <v>944</v>
      </c>
      <c r="E1503" s="4" t="s">
        <v>945</v>
      </c>
      <c r="F1503" s="4" t="s">
        <v>84</v>
      </c>
      <c r="G1503" s="4" t="s">
        <v>85</v>
      </c>
      <c r="H1503" s="4" t="s">
        <v>440</v>
      </c>
      <c r="I1503" s="10">
        <v>303.04000000000002</v>
      </c>
      <c r="J1503" s="10">
        <v>432.21</v>
      </c>
      <c r="K1503" s="10">
        <v>185.03</v>
      </c>
      <c r="L1503" s="10">
        <v>406.02</v>
      </c>
      <c r="M1503" s="10">
        <v>809.35</v>
      </c>
      <c r="N1503" s="10">
        <v>241.25</v>
      </c>
      <c r="O1503" s="11"/>
      <c r="P1503" s="11"/>
      <c r="Q1503" s="11"/>
      <c r="R1503" s="11"/>
      <c r="S1503" s="11"/>
      <c r="T1503" s="11"/>
      <c r="U1503" s="139">
        <f t="shared" si="115"/>
        <v>2376.9</v>
      </c>
      <c r="W1503" s="127" t="str">
        <f t="shared" si="116"/>
        <v>736001505921</v>
      </c>
      <c r="X1503" s="132">
        <f>VLOOKUP(W1503,Factors!$F$4:$H$6200,3,FALSE)</f>
        <v>0.10960000000000003</v>
      </c>
      <c r="Y1503" s="127" t="str">
        <f>VLOOKUP(W1503,Factors!$F$4:$H$6200,2,FALSE)</f>
        <v>3-factor</v>
      </c>
      <c r="Z1503" s="129">
        <f t="shared" si="117"/>
        <v>260.50824000000006</v>
      </c>
      <c r="AA1503" s="129">
        <f t="shared" si="118"/>
        <v>2116.39176</v>
      </c>
      <c r="AB1503" s="129">
        <f t="shared" si="119"/>
        <v>2376.9</v>
      </c>
    </row>
    <row r="1504" spans="1:62" ht="15.75" thickBot="1" x14ac:dyDescent="0.3">
      <c r="A1504" s="141" t="s">
        <v>943</v>
      </c>
      <c r="B1504" s="4" t="s">
        <v>1255</v>
      </c>
      <c r="C1504" s="4" t="s">
        <v>1256</v>
      </c>
      <c r="D1504" s="4" t="s">
        <v>944</v>
      </c>
      <c r="E1504" s="4" t="s">
        <v>945</v>
      </c>
      <c r="F1504" s="4" t="s">
        <v>164</v>
      </c>
      <c r="G1504" s="4" t="s">
        <v>165</v>
      </c>
      <c r="H1504" s="4" t="s">
        <v>440</v>
      </c>
      <c r="I1504" s="7"/>
      <c r="J1504" s="7"/>
      <c r="K1504" s="7"/>
      <c r="L1504" s="7"/>
      <c r="M1504" s="8">
        <v>656.9</v>
      </c>
      <c r="N1504" s="8">
        <v>1010.18</v>
      </c>
      <c r="O1504" s="7"/>
      <c r="P1504" s="8">
        <v>-1010.18</v>
      </c>
      <c r="Q1504" s="7"/>
      <c r="R1504" s="7"/>
      <c r="S1504" s="7"/>
      <c r="T1504" s="7"/>
      <c r="U1504" s="139">
        <f t="shared" si="115"/>
        <v>656.9</v>
      </c>
      <c r="W1504" s="127" t="str">
        <f t="shared" si="116"/>
        <v>736001505921</v>
      </c>
      <c r="X1504" s="132">
        <f>VLOOKUP(W1504,Factors!$F$4:$H$6200,3,FALSE)</f>
        <v>0.10960000000000003</v>
      </c>
      <c r="Y1504" s="127" t="str">
        <f>VLOOKUP(W1504,Factors!$F$4:$H$6200,2,FALSE)</f>
        <v>3-factor</v>
      </c>
      <c r="Z1504" s="129">
        <f t="shared" si="117"/>
        <v>71.996240000000014</v>
      </c>
      <c r="AA1504" s="129">
        <f t="shared" si="118"/>
        <v>584.90375999999992</v>
      </c>
      <c r="AB1504" s="129">
        <f t="shared" si="119"/>
        <v>656.9</v>
      </c>
    </row>
    <row r="1505" spans="1:28" ht="15.75" thickBot="1" x14ac:dyDescent="0.3">
      <c r="A1505" s="141" t="s">
        <v>943</v>
      </c>
      <c r="B1505" s="4" t="s">
        <v>1255</v>
      </c>
      <c r="C1505" s="4" t="s">
        <v>1256</v>
      </c>
      <c r="D1505" s="4" t="s">
        <v>944</v>
      </c>
      <c r="E1505" s="4" t="s">
        <v>945</v>
      </c>
      <c r="F1505" s="4" t="s">
        <v>86</v>
      </c>
      <c r="G1505" s="4" t="s">
        <v>87</v>
      </c>
      <c r="H1505" s="4" t="s">
        <v>440</v>
      </c>
      <c r="I1505" s="10">
        <v>971.79</v>
      </c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39">
        <f t="shared" si="115"/>
        <v>971.79</v>
      </c>
      <c r="W1505" s="127" t="str">
        <f t="shared" si="116"/>
        <v>736001505921</v>
      </c>
      <c r="X1505" s="132">
        <f>VLOOKUP(W1505,Factors!$F$4:$H$6200,3,FALSE)</f>
        <v>0.10960000000000003</v>
      </c>
      <c r="Y1505" s="127" t="str">
        <f>VLOOKUP(W1505,Factors!$F$4:$H$6200,2,FALSE)</f>
        <v>3-factor</v>
      </c>
      <c r="Z1505" s="129">
        <f t="shared" si="117"/>
        <v>106.50818400000003</v>
      </c>
      <c r="AA1505" s="129">
        <f t="shared" si="118"/>
        <v>865.28181599999994</v>
      </c>
      <c r="AB1505" s="129">
        <f t="shared" si="119"/>
        <v>971.79</v>
      </c>
    </row>
    <row r="1506" spans="1:28" ht="15.75" thickBot="1" x14ac:dyDescent="0.3">
      <c r="A1506" s="141" t="s">
        <v>943</v>
      </c>
      <c r="B1506" s="4" t="s">
        <v>1255</v>
      </c>
      <c r="C1506" s="4" t="s">
        <v>1256</v>
      </c>
      <c r="D1506" s="4" t="s">
        <v>944</v>
      </c>
      <c r="E1506" s="4" t="s">
        <v>945</v>
      </c>
      <c r="F1506" s="4" t="s">
        <v>308</v>
      </c>
      <c r="G1506" s="4" t="s">
        <v>309</v>
      </c>
      <c r="H1506" s="4" t="s">
        <v>440</v>
      </c>
      <c r="I1506" s="7"/>
      <c r="J1506" s="7"/>
      <c r="K1506" s="8">
        <v>617.85</v>
      </c>
      <c r="L1506" s="7"/>
      <c r="M1506" s="7"/>
      <c r="N1506" s="7"/>
      <c r="O1506" s="7"/>
      <c r="P1506" s="7"/>
      <c r="Q1506" s="7"/>
      <c r="R1506" s="7"/>
      <c r="S1506" s="7"/>
      <c r="T1506" s="7"/>
      <c r="U1506" s="139">
        <f t="shared" si="115"/>
        <v>617.85</v>
      </c>
      <c r="W1506" s="127" t="str">
        <f t="shared" si="116"/>
        <v>736001505921</v>
      </c>
      <c r="X1506" s="132">
        <f>VLOOKUP(W1506,Factors!$F$4:$H$6200,3,FALSE)</f>
        <v>0.10960000000000003</v>
      </c>
      <c r="Y1506" s="127" t="str">
        <f>VLOOKUP(W1506,Factors!$F$4:$H$6200,2,FALSE)</f>
        <v>3-factor</v>
      </c>
      <c r="Z1506" s="129">
        <f t="shared" si="117"/>
        <v>67.716360000000023</v>
      </c>
      <c r="AA1506" s="129">
        <f t="shared" si="118"/>
        <v>550.13364000000001</v>
      </c>
      <c r="AB1506" s="129">
        <f t="shared" si="119"/>
        <v>617.85</v>
      </c>
    </row>
    <row r="1507" spans="1:28" ht="15.75" thickBot="1" x14ac:dyDescent="0.3">
      <c r="A1507" s="141" t="s">
        <v>943</v>
      </c>
      <c r="B1507" s="4" t="s">
        <v>1257</v>
      </c>
      <c r="C1507" s="4" t="s">
        <v>1258</v>
      </c>
      <c r="D1507" s="4" t="s">
        <v>944</v>
      </c>
      <c r="E1507" s="4" t="s">
        <v>945</v>
      </c>
      <c r="F1507" s="4" t="s">
        <v>132</v>
      </c>
      <c r="G1507" s="4" t="s">
        <v>133</v>
      </c>
      <c r="H1507" s="4" t="s">
        <v>440</v>
      </c>
      <c r="I1507" s="7"/>
      <c r="J1507" s="7"/>
      <c r="K1507" s="8">
        <v>257.87</v>
      </c>
      <c r="L1507" s="8">
        <v>112.29</v>
      </c>
      <c r="M1507" s="7"/>
      <c r="N1507" s="8">
        <v>75.28</v>
      </c>
      <c r="O1507" s="7"/>
      <c r="P1507" s="7"/>
      <c r="Q1507" s="7"/>
      <c r="R1507" s="7"/>
      <c r="S1507" s="7"/>
      <c r="T1507" s="7"/>
      <c r="U1507" s="139">
        <f t="shared" si="115"/>
        <v>445.44000000000005</v>
      </c>
      <c r="W1507" s="127" t="str">
        <f t="shared" si="116"/>
        <v>740001505921</v>
      </c>
      <c r="X1507" s="132">
        <f>VLOOKUP(W1507,Factors!$F$4:$H$6200,3,FALSE)</f>
        <v>0.10960000000000003</v>
      </c>
      <c r="Y1507" s="127" t="str">
        <f>VLOOKUP(W1507,Factors!$F$4:$H$6200,2,FALSE)</f>
        <v>3-factor</v>
      </c>
      <c r="Z1507" s="129">
        <f t="shared" si="117"/>
        <v>48.820224000000017</v>
      </c>
      <c r="AA1507" s="129">
        <f t="shared" si="118"/>
        <v>396.61977600000006</v>
      </c>
      <c r="AB1507" s="129">
        <f t="shared" si="119"/>
        <v>445.44000000000005</v>
      </c>
    </row>
    <row r="1508" spans="1:28" ht="15.75" thickBot="1" x14ac:dyDescent="0.3">
      <c r="A1508" s="141" t="s">
        <v>943</v>
      </c>
      <c r="B1508" s="4" t="s">
        <v>1257</v>
      </c>
      <c r="C1508" s="4" t="s">
        <v>1258</v>
      </c>
      <c r="D1508" s="4" t="s">
        <v>944</v>
      </c>
      <c r="E1508" s="4" t="s">
        <v>945</v>
      </c>
      <c r="F1508" s="4" t="s">
        <v>98</v>
      </c>
      <c r="G1508" s="4" t="s">
        <v>99</v>
      </c>
      <c r="H1508" s="4" t="s">
        <v>440</v>
      </c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0">
        <v>24.8</v>
      </c>
      <c r="U1508" s="139">
        <f t="shared" si="115"/>
        <v>24.8</v>
      </c>
      <c r="W1508" s="127" t="str">
        <f t="shared" si="116"/>
        <v>740001505921</v>
      </c>
      <c r="X1508" s="132">
        <f>VLOOKUP(W1508,Factors!$F$4:$H$6200,3,FALSE)</f>
        <v>0.10960000000000003</v>
      </c>
      <c r="Y1508" s="127" t="str">
        <f>VLOOKUP(W1508,Factors!$F$4:$H$6200,2,FALSE)</f>
        <v>3-factor</v>
      </c>
      <c r="Z1508" s="129">
        <f t="shared" si="117"/>
        <v>2.7180800000000009</v>
      </c>
      <c r="AA1508" s="129">
        <f t="shared" si="118"/>
        <v>22.08192</v>
      </c>
      <c r="AB1508" s="129">
        <f t="shared" si="119"/>
        <v>24.8</v>
      </c>
    </row>
    <row r="1509" spans="1:28" ht="15.75" thickBot="1" x14ac:dyDescent="0.3">
      <c r="A1509" s="141" t="s">
        <v>943</v>
      </c>
      <c r="B1509" s="4" t="s">
        <v>1257</v>
      </c>
      <c r="C1509" s="4" t="s">
        <v>1258</v>
      </c>
      <c r="D1509" s="4" t="s">
        <v>944</v>
      </c>
      <c r="E1509" s="4" t="s">
        <v>945</v>
      </c>
      <c r="F1509" s="4" t="s">
        <v>364</v>
      </c>
      <c r="G1509" s="4" t="s">
        <v>365</v>
      </c>
      <c r="H1509" s="4" t="s">
        <v>440</v>
      </c>
      <c r="I1509" s="7"/>
      <c r="J1509" s="7"/>
      <c r="K1509" s="7"/>
      <c r="L1509" s="7"/>
      <c r="M1509" s="7"/>
      <c r="N1509" s="7"/>
      <c r="O1509" s="7"/>
      <c r="P1509" s="7"/>
      <c r="Q1509" s="7"/>
      <c r="R1509" s="8">
        <v>49.95</v>
      </c>
      <c r="S1509" s="8">
        <v>49.95</v>
      </c>
      <c r="T1509" s="7"/>
      <c r="U1509" s="139">
        <f t="shared" si="115"/>
        <v>99.9</v>
      </c>
      <c r="W1509" s="127" t="str">
        <f t="shared" si="116"/>
        <v>740001505921</v>
      </c>
      <c r="X1509" s="132">
        <f>VLOOKUP(W1509,Factors!$F$4:$H$6200,3,FALSE)</f>
        <v>0.10960000000000003</v>
      </c>
      <c r="Y1509" s="127" t="str">
        <f>VLOOKUP(W1509,Factors!$F$4:$H$6200,2,FALSE)</f>
        <v>3-factor</v>
      </c>
      <c r="Z1509" s="129">
        <f t="shared" si="117"/>
        <v>10.949040000000004</v>
      </c>
      <c r="AA1509" s="129">
        <f t="shared" si="118"/>
        <v>88.950960000000009</v>
      </c>
      <c r="AB1509" s="129">
        <f t="shared" si="119"/>
        <v>99.9</v>
      </c>
    </row>
    <row r="1510" spans="1:28" ht="15.75" thickBot="1" x14ac:dyDescent="0.3">
      <c r="A1510" s="141" t="s">
        <v>943</v>
      </c>
      <c r="B1510" s="4" t="s">
        <v>1257</v>
      </c>
      <c r="C1510" s="4" t="s">
        <v>1258</v>
      </c>
      <c r="D1510" s="4" t="s">
        <v>944</v>
      </c>
      <c r="E1510" s="4" t="s">
        <v>945</v>
      </c>
      <c r="F1510" s="4" t="s">
        <v>146</v>
      </c>
      <c r="G1510" s="4" t="s">
        <v>147</v>
      </c>
      <c r="H1510" s="4" t="s">
        <v>440</v>
      </c>
      <c r="I1510" s="11"/>
      <c r="J1510" s="11"/>
      <c r="K1510" s="11"/>
      <c r="L1510" s="11"/>
      <c r="M1510" s="10">
        <v>14.52</v>
      </c>
      <c r="N1510" s="11"/>
      <c r="O1510" s="11"/>
      <c r="P1510" s="11"/>
      <c r="Q1510" s="11"/>
      <c r="R1510" s="11"/>
      <c r="S1510" s="11"/>
      <c r="T1510" s="11"/>
      <c r="U1510" s="139">
        <f t="shared" si="115"/>
        <v>14.52</v>
      </c>
      <c r="W1510" s="127" t="str">
        <f t="shared" si="116"/>
        <v>740001505921</v>
      </c>
      <c r="X1510" s="132">
        <f>VLOOKUP(W1510,Factors!$F$4:$H$6200,3,FALSE)</f>
        <v>0.10960000000000003</v>
      </c>
      <c r="Y1510" s="127" t="str">
        <f>VLOOKUP(W1510,Factors!$F$4:$H$6200,2,FALSE)</f>
        <v>3-factor</v>
      </c>
      <c r="Z1510" s="129">
        <f t="shared" si="117"/>
        <v>1.5913920000000004</v>
      </c>
      <c r="AA1510" s="129">
        <f t="shared" si="118"/>
        <v>12.928607999999999</v>
      </c>
      <c r="AB1510" s="129">
        <f t="shared" si="119"/>
        <v>14.52</v>
      </c>
    </row>
    <row r="1511" spans="1:28" ht="15.75" thickBot="1" x14ac:dyDescent="0.3">
      <c r="A1511" s="141" t="s">
        <v>943</v>
      </c>
      <c r="B1511" s="4" t="s">
        <v>1257</v>
      </c>
      <c r="C1511" s="4" t="s">
        <v>1258</v>
      </c>
      <c r="D1511" s="4" t="s">
        <v>944</v>
      </c>
      <c r="E1511" s="4" t="s">
        <v>945</v>
      </c>
      <c r="F1511" s="4" t="s">
        <v>102</v>
      </c>
      <c r="G1511" s="4" t="s">
        <v>103</v>
      </c>
      <c r="H1511" s="4" t="s">
        <v>440</v>
      </c>
      <c r="I1511" s="7"/>
      <c r="J1511" s="8">
        <v>62.55</v>
      </c>
      <c r="K1511" s="8">
        <v>120.93</v>
      </c>
      <c r="L1511" s="8">
        <v>74.91</v>
      </c>
      <c r="M1511" s="7"/>
      <c r="N1511" s="8">
        <v>30.96</v>
      </c>
      <c r="O1511" s="7"/>
      <c r="P1511" s="7"/>
      <c r="Q1511" s="7"/>
      <c r="R1511" s="7"/>
      <c r="S1511" s="7"/>
      <c r="T1511" s="7"/>
      <c r="U1511" s="139">
        <f t="shared" si="115"/>
        <v>289.34999999999997</v>
      </c>
      <c r="W1511" s="127" t="str">
        <f t="shared" si="116"/>
        <v>740001505921</v>
      </c>
      <c r="X1511" s="132">
        <f>VLOOKUP(W1511,Factors!$F$4:$H$6200,3,FALSE)</f>
        <v>0.10960000000000003</v>
      </c>
      <c r="Y1511" s="127" t="str">
        <f>VLOOKUP(W1511,Factors!$F$4:$H$6200,2,FALSE)</f>
        <v>3-factor</v>
      </c>
      <c r="Z1511" s="129">
        <f t="shared" si="117"/>
        <v>31.712760000000006</v>
      </c>
      <c r="AA1511" s="129">
        <f t="shared" si="118"/>
        <v>257.63723999999996</v>
      </c>
      <c r="AB1511" s="129">
        <f t="shared" si="119"/>
        <v>289.34999999999997</v>
      </c>
    </row>
    <row r="1512" spans="1:28" ht="15.75" thickBot="1" x14ac:dyDescent="0.3">
      <c r="A1512" s="141" t="s">
        <v>943</v>
      </c>
      <c r="B1512" s="4" t="s">
        <v>1257</v>
      </c>
      <c r="C1512" s="4" t="s">
        <v>1258</v>
      </c>
      <c r="D1512" s="4" t="s">
        <v>944</v>
      </c>
      <c r="E1512" s="4" t="s">
        <v>945</v>
      </c>
      <c r="F1512" s="4" t="s">
        <v>235</v>
      </c>
      <c r="G1512" s="4" t="s">
        <v>236</v>
      </c>
      <c r="H1512" s="4" t="s">
        <v>440</v>
      </c>
      <c r="I1512" s="11"/>
      <c r="J1512" s="11"/>
      <c r="K1512" s="11"/>
      <c r="L1512" s="10">
        <v>134.97</v>
      </c>
      <c r="M1512" s="11"/>
      <c r="N1512" s="11"/>
      <c r="O1512" s="10">
        <v>134.97</v>
      </c>
      <c r="P1512" s="11"/>
      <c r="Q1512" s="11"/>
      <c r="R1512" s="10">
        <v>149.97</v>
      </c>
      <c r="S1512" s="11"/>
      <c r="T1512" s="11"/>
      <c r="U1512" s="139">
        <f t="shared" si="115"/>
        <v>419.90999999999997</v>
      </c>
      <c r="W1512" s="127" t="str">
        <f t="shared" si="116"/>
        <v>740001505921</v>
      </c>
      <c r="X1512" s="132">
        <f>VLOOKUP(W1512,Factors!$F$4:$H$6200,3,FALSE)</f>
        <v>0.10960000000000003</v>
      </c>
      <c r="Y1512" s="127" t="str">
        <f>VLOOKUP(W1512,Factors!$F$4:$H$6200,2,FALSE)</f>
        <v>3-factor</v>
      </c>
      <c r="Z1512" s="129">
        <f t="shared" si="117"/>
        <v>46.02213600000001</v>
      </c>
      <c r="AA1512" s="129">
        <f t="shared" si="118"/>
        <v>373.88786399999998</v>
      </c>
      <c r="AB1512" s="129">
        <f t="shared" si="119"/>
        <v>419.90999999999997</v>
      </c>
    </row>
    <row r="1513" spans="1:28" ht="15.75" thickBot="1" x14ac:dyDescent="0.3">
      <c r="A1513" s="141" t="s">
        <v>943</v>
      </c>
      <c r="B1513" s="4" t="s">
        <v>1257</v>
      </c>
      <c r="C1513" s="4" t="s">
        <v>1258</v>
      </c>
      <c r="D1513" s="4" t="s">
        <v>944</v>
      </c>
      <c r="E1513" s="4" t="s">
        <v>945</v>
      </c>
      <c r="F1513" s="4" t="s">
        <v>116</v>
      </c>
      <c r="G1513" s="4" t="s">
        <v>117</v>
      </c>
      <c r="H1513" s="4" t="s">
        <v>440</v>
      </c>
      <c r="I1513" s="8">
        <v>19.440000000000001</v>
      </c>
      <c r="J1513" s="8">
        <v>19.100000000000001</v>
      </c>
      <c r="K1513" s="8">
        <v>22.35</v>
      </c>
      <c r="L1513" s="8">
        <v>9.25</v>
      </c>
      <c r="M1513" s="8">
        <v>5.4</v>
      </c>
      <c r="N1513" s="7"/>
      <c r="O1513" s="7"/>
      <c r="P1513" s="7"/>
      <c r="Q1513" s="7"/>
      <c r="R1513" s="7"/>
      <c r="S1513" s="7"/>
      <c r="T1513" s="7"/>
      <c r="U1513" s="139">
        <f t="shared" si="115"/>
        <v>75.54000000000002</v>
      </c>
      <c r="W1513" s="127" t="str">
        <f t="shared" si="116"/>
        <v>740001505921</v>
      </c>
      <c r="X1513" s="132">
        <f>VLOOKUP(W1513,Factors!$F$4:$H$6200,3,FALSE)</f>
        <v>0.10960000000000003</v>
      </c>
      <c r="Y1513" s="127" t="str">
        <f>VLOOKUP(W1513,Factors!$F$4:$H$6200,2,FALSE)</f>
        <v>3-factor</v>
      </c>
      <c r="Z1513" s="129">
        <f t="shared" si="117"/>
        <v>8.2791840000000043</v>
      </c>
      <c r="AA1513" s="129">
        <f t="shared" si="118"/>
        <v>67.26081600000002</v>
      </c>
      <c r="AB1513" s="129">
        <f t="shared" si="119"/>
        <v>75.54000000000002</v>
      </c>
    </row>
    <row r="1514" spans="1:28" ht="15.75" thickBot="1" x14ac:dyDescent="0.3">
      <c r="A1514" s="141" t="s">
        <v>943</v>
      </c>
      <c r="B1514" s="4" t="s">
        <v>1257</v>
      </c>
      <c r="C1514" s="4" t="s">
        <v>1258</v>
      </c>
      <c r="D1514" s="4" t="s">
        <v>944</v>
      </c>
      <c r="E1514" s="4" t="s">
        <v>945</v>
      </c>
      <c r="F1514" s="4" t="s">
        <v>82</v>
      </c>
      <c r="G1514" s="4" t="s">
        <v>83</v>
      </c>
      <c r="H1514" s="4" t="s">
        <v>440</v>
      </c>
      <c r="I1514" s="10">
        <v>120.3</v>
      </c>
      <c r="J1514" s="10">
        <v>129</v>
      </c>
      <c r="K1514" s="10">
        <v>97.2</v>
      </c>
      <c r="L1514" s="10">
        <v>51.2</v>
      </c>
      <c r="M1514" s="10">
        <v>88.2</v>
      </c>
      <c r="N1514" s="10">
        <v>21</v>
      </c>
      <c r="O1514" s="11"/>
      <c r="P1514" s="11"/>
      <c r="Q1514" s="11"/>
      <c r="R1514" s="11"/>
      <c r="S1514" s="11"/>
      <c r="T1514" s="11"/>
      <c r="U1514" s="139">
        <f t="shared" si="115"/>
        <v>506.9</v>
      </c>
      <c r="W1514" s="127" t="str">
        <f t="shared" si="116"/>
        <v>740001505921</v>
      </c>
      <c r="X1514" s="132">
        <f>VLOOKUP(W1514,Factors!$F$4:$H$6200,3,FALSE)</f>
        <v>0.10960000000000003</v>
      </c>
      <c r="Y1514" s="127" t="str">
        <f>VLOOKUP(W1514,Factors!$F$4:$H$6200,2,FALSE)</f>
        <v>3-factor</v>
      </c>
      <c r="Z1514" s="129">
        <f t="shared" si="117"/>
        <v>55.55624000000001</v>
      </c>
      <c r="AA1514" s="129">
        <f t="shared" si="118"/>
        <v>451.34375999999997</v>
      </c>
      <c r="AB1514" s="129">
        <f t="shared" si="119"/>
        <v>506.9</v>
      </c>
    </row>
    <row r="1515" spans="1:28" ht="15.75" thickBot="1" x14ac:dyDescent="0.3">
      <c r="A1515" s="141" t="s">
        <v>943</v>
      </c>
      <c r="B1515" s="4" t="s">
        <v>1257</v>
      </c>
      <c r="C1515" s="4" t="s">
        <v>1258</v>
      </c>
      <c r="D1515" s="4" t="s">
        <v>944</v>
      </c>
      <c r="E1515" s="4" t="s">
        <v>945</v>
      </c>
      <c r="F1515" s="4" t="s">
        <v>152</v>
      </c>
      <c r="G1515" s="4" t="s">
        <v>153</v>
      </c>
      <c r="H1515" s="4" t="s">
        <v>440</v>
      </c>
      <c r="I1515" s="7"/>
      <c r="J1515" s="7"/>
      <c r="K1515" s="8">
        <v>12400</v>
      </c>
      <c r="L1515" s="8">
        <v>3185</v>
      </c>
      <c r="M1515" s="7"/>
      <c r="N1515" s="7"/>
      <c r="O1515" s="8">
        <v>25000</v>
      </c>
      <c r="P1515" s="7"/>
      <c r="Q1515" s="8">
        <v>13041.25</v>
      </c>
      <c r="R1515" s="8">
        <v>124125</v>
      </c>
      <c r="S1515" s="8">
        <v>118592.5</v>
      </c>
      <c r="T1515" s="8">
        <v>36553</v>
      </c>
      <c r="U1515" s="139">
        <f t="shared" si="115"/>
        <v>332896.75</v>
      </c>
      <c r="W1515" s="127" t="str">
        <f t="shared" si="116"/>
        <v>740001505921</v>
      </c>
      <c r="X1515" s="132">
        <f>VLOOKUP(W1515,Factors!$F$4:$H$6200,3,FALSE)</f>
        <v>0.10960000000000003</v>
      </c>
      <c r="Y1515" s="127" t="str">
        <f>VLOOKUP(W1515,Factors!$F$4:$H$6200,2,FALSE)</f>
        <v>3-factor</v>
      </c>
      <c r="Z1515" s="129">
        <f t="shared" si="117"/>
        <v>36485.483800000009</v>
      </c>
      <c r="AA1515" s="129">
        <f t="shared" si="118"/>
        <v>296411.26620000001</v>
      </c>
      <c r="AB1515" s="129">
        <f t="shared" si="119"/>
        <v>332896.75</v>
      </c>
    </row>
    <row r="1516" spans="1:28" ht="15.75" thickBot="1" x14ac:dyDescent="0.3">
      <c r="A1516" s="141" t="s">
        <v>943</v>
      </c>
      <c r="B1516" s="4" t="s">
        <v>1257</v>
      </c>
      <c r="C1516" s="4" t="s">
        <v>1258</v>
      </c>
      <c r="D1516" s="4" t="s">
        <v>944</v>
      </c>
      <c r="E1516" s="4" t="s">
        <v>945</v>
      </c>
      <c r="F1516" s="4" t="s">
        <v>366</v>
      </c>
      <c r="G1516" s="4" t="s">
        <v>367</v>
      </c>
      <c r="H1516" s="4" t="s">
        <v>440</v>
      </c>
      <c r="I1516" s="10">
        <v>49.95</v>
      </c>
      <c r="J1516" s="10">
        <v>68.94</v>
      </c>
      <c r="K1516" s="10">
        <v>49.95</v>
      </c>
      <c r="L1516" s="10">
        <v>49.95</v>
      </c>
      <c r="M1516" s="10">
        <v>63.93</v>
      </c>
      <c r="N1516" s="10">
        <v>49.95</v>
      </c>
      <c r="O1516" s="11"/>
      <c r="P1516" s="11"/>
      <c r="Q1516" s="10">
        <v>49.95</v>
      </c>
      <c r="R1516" s="11"/>
      <c r="S1516" s="11"/>
      <c r="T1516" s="11"/>
      <c r="U1516" s="139">
        <f t="shared" si="115"/>
        <v>382.62</v>
      </c>
      <c r="W1516" s="127" t="str">
        <f t="shared" si="116"/>
        <v>740001505921</v>
      </c>
      <c r="X1516" s="132">
        <f>VLOOKUP(W1516,Factors!$F$4:$H$6200,3,FALSE)</f>
        <v>0.10960000000000003</v>
      </c>
      <c r="Y1516" s="127" t="str">
        <f>VLOOKUP(W1516,Factors!$F$4:$H$6200,2,FALSE)</f>
        <v>3-factor</v>
      </c>
      <c r="Z1516" s="129">
        <f t="shared" si="117"/>
        <v>41.935152000000009</v>
      </c>
      <c r="AA1516" s="129">
        <f t="shared" si="118"/>
        <v>340.68484799999999</v>
      </c>
      <c r="AB1516" s="129">
        <f t="shared" si="119"/>
        <v>382.62</v>
      </c>
    </row>
    <row r="1517" spans="1:28" ht="15.75" thickBot="1" x14ac:dyDescent="0.3">
      <c r="A1517" s="141" t="s">
        <v>943</v>
      </c>
      <c r="B1517" s="4" t="s">
        <v>1257</v>
      </c>
      <c r="C1517" s="4" t="s">
        <v>1258</v>
      </c>
      <c r="D1517" s="4" t="s">
        <v>944</v>
      </c>
      <c r="E1517" s="4" t="s">
        <v>945</v>
      </c>
      <c r="F1517" s="4" t="s">
        <v>84</v>
      </c>
      <c r="G1517" s="4" t="s">
        <v>85</v>
      </c>
      <c r="H1517" s="4" t="s">
        <v>440</v>
      </c>
      <c r="I1517" s="8">
        <v>192.91</v>
      </c>
      <c r="J1517" s="8">
        <v>214.97</v>
      </c>
      <c r="K1517" s="8">
        <v>544.14</v>
      </c>
      <c r="L1517" s="8">
        <v>204.05</v>
      </c>
      <c r="M1517" s="8">
        <v>273.19</v>
      </c>
      <c r="N1517" s="8">
        <v>312.45</v>
      </c>
      <c r="O1517" s="7"/>
      <c r="P1517" s="7"/>
      <c r="Q1517" s="7"/>
      <c r="R1517" s="7"/>
      <c r="S1517" s="7"/>
      <c r="T1517" s="7"/>
      <c r="U1517" s="139">
        <f t="shared" si="115"/>
        <v>1741.71</v>
      </c>
      <c r="W1517" s="127" t="str">
        <f t="shared" si="116"/>
        <v>740001505921</v>
      </c>
      <c r="X1517" s="132">
        <f>VLOOKUP(W1517,Factors!$F$4:$H$6200,3,FALSE)</f>
        <v>0.10960000000000003</v>
      </c>
      <c r="Y1517" s="127" t="str">
        <f>VLOOKUP(W1517,Factors!$F$4:$H$6200,2,FALSE)</f>
        <v>3-factor</v>
      </c>
      <c r="Z1517" s="129">
        <f t="shared" si="117"/>
        <v>190.89141600000005</v>
      </c>
      <c r="AA1517" s="129">
        <f t="shared" si="118"/>
        <v>1550.8185840000001</v>
      </c>
      <c r="AB1517" s="129">
        <f t="shared" si="119"/>
        <v>1741.71</v>
      </c>
    </row>
    <row r="1518" spans="1:28" ht="15.75" thickBot="1" x14ac:dyDescent="0.3">
      <c r="A1518" s="141" t="s">
        <v>943</v>
      </c>
      <c r="B1518" s="4" t="s">
        <v>1257</v>
      </c>
      <c r="C1518" s="4" t="s">
        <v>1258</v>
      </c>
      <c r="D1518" s="4" t="s">
        <v>944</v>
      </c>
      <c r="E1518" s="4" t="s">
        <v>945</v>
      </c>
      <c r="F1518" s="4" t="s">
        <v>162</v>
      </c>
      <c r="G1518" s="4" t="s">
        <v>163</v>
      </c>
      <c r="H1518" s="4" t="s">
        <v>440</v>
      </c>
      <c r="I1518" s="11"/>
      <c r="J1518" s="10">
        <v>1188.9100000000001</v>
      </c>
      <c r="K1518" s="11"/>
      <c r="L1518" s="11"/>
      <c r="M1518" s="10">
        <v>17.5</v>
      </c>
      <c r="N1518" s="11"/>
      <c r="O1518" s="14">
        <v>0</v>
      </c>
      <c r="P1518" s="11"/>
      <c r="Q1518" s="11"/>
      <c r="R1518" s="11"/>
      <c r="S1518" s="11"/>
      <c r="T1518" s="11"/>
      <c r="U1518" s="139">
        <f t="shared" si="115"/>
        <v>1206.4100000000001</v>
      </c>
      <c r="W1518" s="127" t="str">
        <f t="shared" si="116"/>
        <v>740001505921</v>
      </c>
      <c r="X1518" s="132">
        <f>VLOOKUP(W1518,Factors!$F$4:$H$6200,3,FALSE)</f>
        <v>0.10960000000000003</v>
      </c>
      <c r="Y1518" s="127" t="str">
        <f>VLOOKUP(W1518,Factors!$F$4:$H$6200,2,FALSE)</f>
        <v>3-factor</v>
      </c>
      <c r="Z1518" s="129">
        <f t="shared" si="117"/>
        <v>132.22253600000005</v>
      </c>
      <c r="AA1518" s="129">
        <f t="shared" si="118"/>
        <v>1074.1874640000001</v>
      </c>
      <c r="AB1518" s="129">
        <f t="shared" si="119"/>
        <v>1206.4100000000001</v>
      </c>
    </row>
    <row r="1519" spans="1:28" ht="15.75" thickBot="1" x14ac:dyDescent="0.3">
      <c r="A1519" s="141" t="s">
        <v>943</v>
      </c>
      <c r="B1519" s="4" t="s">
        <v>1257</v>
      </c>
      <c r="C1519" s="4" t="s">
        <v>1258</v>
      </c>
      <c r="D1519" s="4" t="s">
        <v>944</v>
      </c>
      <c r="E1519" s="4" t="s">
        <v>945</v>
      </c>
      <c r="F1519" s="4" t="s">
        <v>164</v>
      </c>
      <c r="G1519" s="4" t="s">
        <v>165</v>
      </c>
      <c r="H1519" s="4" t="s">
        <v>440</v>
      </c>
      <c r="I1519" s="8">
        <v>3109.51</v>
      </c>
      <c r="J1519" s="8">
        <v>633.64</v>
      </c>
      <c r="K1519" s="7"/>
      <c r="L1519" s="8">
        <v>641.1</v>
      </c>
      <c r="M1519" s="8">
        <v>231</v>
      </c>
      <c r="N1519" s="8">
        <v>-135.32</v>
      </c>
      <c r="O1519" s="7"/>
      <c r="P1519" s="7"/>
      <c r="Q1519" s="7"/>
      <c r="R1519" s="7"/>
      <c r="S1519" s="7"/>
      <c r="T1519" s="7"/>
      <c r="U1519" s="139">
        <f t="shared" si="115"/>
        <v>4479.93</v>
      </c>
      <c r="W1519" s="127" t="str">
        <f t="shared" si="116"/>
        <v>740001505921</v>
      </c>
      <c r="X1519" s="132">
        <f>VLOOKUP(W1519,Factors!$F$4:$H$6200,3,FALSE)</f>
        <v>0.10960000000000003</v>
      </c>
      <c r="Y1519" s="127" t="str">
        <f>VLOOKUP(W1519,Factors!$F$4:$H$6200,2,FALSE)</f>
        <v>3-factor</v>
      </c>
      <c r="Z1519" s="129">
        <f t="shared" si="117"/>
        <v>491.0003280000002</v>
      </c>
      <c r="AA1519" s="129">
        <f t="shared" si="118"/>
        <v>3988.9296720000002</v>
      </c>
      <c r="AB1519" s="129">
        <f t="shared" si="119"/>
        <v>4479.93</v>
      </c>
    </row>
    <row r="1520" spans="1:28" ht="15.75" thickBot="1" x14ac:dyDescent="0.3">
      <c r="A1520" s="141" t="s">
        <v>943</v>
      </c>
      <c r="B1520" s="4" t="s">
        <v>1257</v>
      </c>
      <c r="C1520" s="4" t="s">
        <v>1258</v>
      </c>
      <c r="D1520" s="4" t="s">
        <v>944</v>
      </c>
      <c r="E1520" s="4" t="s">
        <v>945</v>
      </c>
      <c r="F1520" s="4" t="s">
        <v>86</v>
      </c>
      <c r="G1520" s="4" t="s">
        <v>87</v>
      </c>
      <c r="H1520" s="4" t="s">
        <v>440</v>
      </c>
      <c r="I1520" s="10">
        <v>1623.51</v>
      </c>
      <c r="J1520" s="10">
        <v>3245.36</v>
      </c>
      <c r="K1520" s="10">
        <v>3253.24</v>
      </c>
      <c r="L1520" s="10">
        <v>310</v>
      </c>
      <c r="M1520" s="10">
        <v>3943.3</v>
      </c>
      <c r="N1520" s="10">
        <v>-495</v>
      </c>
      <c r="O1520" s="11"/>
      <c r="P1520" s="11"/>
      <c r="Q1520" s="10">
        <v>-288.89999999999998</v>
      </c>
      <c r="R1520" s="11"/>
      <c r="S1520" s="11"/>
      <c r="T1520" s="11"/>
      <c r="U1520" s="139">
        <f t="shared" si="115"/>
        <v>11591.51</v>
      </c>
      <c r="W1520" s="127" t="str">
        <f t="shared" si="116"/>
        <v>740001505921</v>
      </c>
      <c r="X1520" s="132">
        <f>VLOOKUP(W1520,Factors!$F$4:$H$6200,3,FALSE)</f>
        <v>0.10960000000000003</v>
      </c>
      <c r="Y1520" s="127" t="str">
        <f>VLOOKUP(W1520,Factors!$F$4:$H$6200,2,FALSE)</f>
        <v>3-factor</v>
      </c>
      <c r="Z1520" s="129">
        <f t="shared" si="117"/>
        <v>1270.4294960000004</v>
      </c>
      <c r="AA1520" s="129">
        <f t="shared" si="118"/>
        <v>10321.080504</v>
      </c>
      <c r="AB1520" s="129">
        <f t="shared" si="119"/>
        <v>11591.51</v>
      </c>
    </row>
    <row r="1521" spans="1:28" ht="15.75" thickBot="1" x14ac:dyDescent="0.3">
      <c r="A1521" s="141" t="s">
        <v>943</v>
      </c>
      <c r="B1521" s="4" t="s">
        <v>1257</v>
      </c>
      <c r="C1521" s="4" t="s">
        <v>1258</v>
      </c>
      <c r="D1521" s="4" t="s">
        <v>944</v>
      </c>
      <c r="E1521" s="4" t="s">
        <v>945</v>
      </c>
      <c r="F1521" s="4" t="s">
        <v>166</v>
      </c>
      <c r="G1521" s="4" t="s">
        <v>167</v>
      </c>
      <c r="H1521" s="4" t="s">
        <v>440</v>
      </c>
      <c r="I1521" s="7"/>
      <c r="J1521" s="7"/>
      <c r="K1521" s="7"/>
      <c r="L1521" s="8">
        <v>211.9</v>
      </c>
      <c r="M1521" s="7"/>
      <c r="N1521" s="7"/>
      <c r="O1521" s="7"/>
      <c r="P1521" s="7"/>
      <c r="Q1521" s="7"/>
      <c r="R1521" s="7"/>
      <c r="S1521" s="7"/>
      <c r="T1521" s="7"/>
      <c r="U1521" s="139">
        <f t="shared" si="115"/>
        <v>211.9</v>
      </c>
      <c r="W1521" s="127" t="str">
        <f t="shared" si="116"/>
        <v>740001505921</v>
      </c>
      <c r="X1521" s="132">
        <f>VLOOKUP(W1521,Factors!$F$4:$H$6200,3,FALSE)</f>
        <v>0.10960000000000003</v>
      </c>
      <c r="Y1521" s="127" t="str">
        <f>VLOOKUP(W1521,Factors!$F$4:$H$6200,2,FALSE)</f>
        <v>3-factor</v>
      </c>
      <c r="Z1521" s="129">
        <f t="shared" si="117"/>
        <v>23.224240000000009</v>
      </c>
      <c r="AA1521" s="129">
        <f t="shared" si="118"/>
        <v>188.67576</v>
      </c>
      <c r="AB1521" s="129">
        <f t="shared" si="119"/>
        <v>211.9</v>
      </c>
    </row>
    <row r="1522" spans="1:28" ht="15.75" thickBot="1" x14ac:dyDescent="0.3">
      <c r="A1522" s="141" t="s">
        <v>943</v>
      </c>
      <c r="B1522" s="4" t="s">
        <v>1257</v>
      </c>
      <c r="C1522" s="4" t="s">
        <v>1258</v>
      </c>
      <c r="D1522" s="4" t="s">
        <v>944</v>
      </c>
      <c r="E1522" s="4" t="s">
        <v>945</v>
      </c>
      <c r="F1522" s="4" t="s">
        <v>168</v>
      </c>
      <c r="G1522" s="4" t="s">
        <v>169</v>
      </c>
      <c r="H1522" s="4" t="s">
        <v>440</v>
      </c>
      <c r="I1522" s="11"/>
      <c r="J1522" s="10">
        <v>157.96</v>
      </c>
      <c r="K1522" s="11"/>
      <c r="L1522" s="10">
        <v>317.77999999999997</v>
      </c>
      <c r="M1522" s="11"/>
      <c r="N1522" s="11"/>
      <c r="O1522" s="11"/>
      <c r="P1522" s="11"/>
      <c r="Q1522" s="11"/>
      <c r="R1522" s="11"/>
      <c r="S1522" s="11"/>
      <c r="T1522" s="11"/>
      <c r="U1522" s="139">
        <f t="shared" si="115"/>
        <v>475.74</v>
      </c>
      <c r="W1522" s="127" t="str">
        <f t="shared" si="116"/>
        <v>740001505921</v>
      </c>
      <c r="X1522" s="132">
        <f>VLOOKUP(W1522,Factors!$F$4:$H$6200,3,FALSE)</f>
        <v>0.10960000000000003</v>
      </c>
      <c r="Y1522" s="127" t="str">
        <f>VLOOKUP(W1522,Factors!$F$4:$H$6200,2,FALSE)</f>
        <v>3-factor</v>
      </c>
      <c r="Z1522" s="129">
        <f t="shared" si="117"/>
        <v>52.141104000000013</v>
      </c>
      <c r="AA1522" s="129">
        <f t="shared" si="118"/>
        <v>423.59889599999997</v>
      </c>
      <c r="AB1522" s="129">
        <f t="shared" si="119"/>
        <v>475.74</v>
      </c>
    </row>
    <row r="1523" spans="1:28" ht="15.75" thickBot="1" x14ac:dyDescent="0.3">
      <c r="A1523" s="141" t="s">
        <v>943</v>
      </c>
      <c r="B1523" s="4" t="s">
        <v>1259</v>
      </c>
      <c r="C1523" s="4" t="s">
        <v>7711</v>
      </c>
      <c r="D1523" s="4" t="s">
        <v>944</v>
      </c>
      <c r="E1523" s="4" t="s">
        <v>945</v>
      </c>
      <c r="F1523" s="4" t="s">
        <v>128</v>
      </c>
      <c r="G1523" s="4" t="s">
        <v>129</v>
      </c>
      <c r="H1523" s="4" t="s">
        <v>440</v>
      </c>
      <c r="I1523" s="7"/>
      <c r="J1523" s="7"/>
      <c r="K1523" s="7"/>
      <c r="L1523" s="7"/>
      <c r="M1523" s="7"/>
      <c r="N1523" s="7"/>
      <c r="O1523" s="7"/>
      <c r="P1523" s="7"/>
      <c r="Q1523" s="7"/>
      <c r="R1523" s="8">
        <v>359</v>
      </c>
      <c r="S1523" s="8">
        <v>400</v>
      </c>
      <c r="T1523" s="7"/>
      <c r="U1523" s="139">
        <f t="shared" si="115"/>
        <v>759</v>
      </c>
      <c r="W1523" s="127" t="str">
        <f t="shared" si="116"/>
        <v>745001505921</v>
      </c>
      <c r="X1523" s="132">
        <f>VLOOKUP(W1523,Factors!$F$4:$H$6200,3,FALSE)</f>
        <v>0.10960000000000003</v>
      </c>
      <c r="Y1523" s="127" t="str">
        <f>VLOOKUP(W1523,Factors!$F$4:$H$6200,2,FALSE)</f>
        <v>3-factor</v>
      </c>
      <c r="Z1523" s="129">
        <f t="shared" si="117"/>
        <v>83.18640000000002</v>
      </c>
      <c r="AA1523" s="129">
        <f t="shared" si="118"/>
        <v>675.81359999999995</v>
      </c>
      <c r="AB1523" s="129">
        <f t="shared" si="119"/>
        <v>759</v>
      </c>
    </row>
    <row r="1524" spans="1:28" ht="15.75" thickBot="1" x14ac:dyDescent="0.3">
      <c r="A1524" s="141" t="s">
        <v>943</v>
      </c>
      <c r="B1524" s="4" t="s">
        <v>1259</v>
      </c>
      <c r="C1524" s="4" t="s">
        <v>7711</v>
      </c>
      <c r="D1524" s="4" t="s">
        <v>944</v>
      </c>
      <c r="E1524" s="4" t="s">
        <v>945</v>
      </c>
      <c r="F1524" s="4" t="s">
        <v>134</v>
      </c>
      <c r="G1524" s="4" t="s">
        <v>135</v>
      </c>
      <c r="H1524" s="4" t="s">
        <v>440</v>
      </c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0">
        <v>389.97</v>
      </c>
      <c r="T1524" s="11"/>
      <c r="U1524" s="139">
        <f t="shared" si="115"/>
        <v>389.97</v>
      </c>
      <c r="W1524" s="127" t="str">
        <f t="shared" si="116"/>
        <v>745001505921</v>
      </c>
      <c r="X1524" s="132">
        <f>VLOOKUP(W1524,Factors!$F$4:$H$6200,3,FALSE)</f>
        <v>0.10960000000000003</v>
      </c>
      <c r="Y1524" s="127" t="str">
        <f>VLOOKUP(W1524,Factors!$F$4:$H$6200,2,FALSE)</f>
        <v>3-factor</v>
      </c>
      <c r="Z1524" s="129">
        <f t="shared" si="117"/>
        <v>42.740712000000016</v>
      </c>
      <c r="AA1524" s="129">
        <f t="shared" si="118"/>
        <v>347.229288</v>
      </c>
      <c r="AB1524" s="129">
        <f t="shared" si="119"/>
        <v>389.97</v>
      </c>
    </row>
    <row r="1525" spans="1:28" ht="15.75" thickBot="1" x14ac:dyDescent="0.3">
      <c r="A1525" s="141" t="s">
        <v>943</v>
      </c>
      <c r="B1525" s="4" t="s">
        <v>1259</v>
      </c>
      <c r="C1525" s="4" t="s">
        <v>7711</v>
      </c>
      <c r="D1525" s="4" t="s">
        <v>944</v>
      </c>
      <c r="E1525" s="4" t="s">
        <v>945</v>
      </c>
      <c r="F1525" s="4" t="s">
        <v>38</v>
      </c>
      <c r="G1525" s="4" t="s">
        <v>39</v>
      </c>
      <c r="H1525" s="4" t="s">
        <v>440</v>
      </c>
      <c r="I1525" s="8">
        <v>84.38</v>
      </c>
      <c r="J1525" s="7"/>
      <c r="K1525" s="8">
        <v>135</v>
      </c>
      <c r="L1525" s="7"/>
      <c r="M1525" s="8">
        <v>236.25</v>
      </c>
      <c r="N1525" s="7"/>
      <c r="O1525" s="7"/>
      <c r="P1525" s="7"/>
      <c r="Q1525" s="7"/>
      <c r="R1525" s="7"/>
      <c r="S1525" s="7"/>
      <c r="T1525" s="7"/>
      <c r="U1525" s="139">
        <f t="shared" si="115"/>
        <v>455.63</v>
      </c>
      <c r="W1525" s="127" t="str">
        <f t="shared" si="116"/>
        <v>745001505921</v>
      </c>
      <c r="X1525" s="132">
        <f>VLOOKUP(W1525,Factors!$F$4:$H$6200,3,FALSE)</f>
        <v>0.10960000000000003</v>
      </c>
      <c r="Y1525" s="127" t="str">
        <f>VLOOKUP(W1525,Factors!$F$4:$H$6200,2,FALSE)</f>
        <v>3-factor</v>
      </c>
      <c r="Z1525" s="129">
        <f t="shared" si="117"/>
        <v>49.937048000000011</v>
      </c>
      <c r="AA1525" s="129">
        <f t="shared" si="118"/>
        <v>405.69295199999999</v>
      </c>
      <c r="AB1525" s="129">
        <f t="shared" si="119"/>
        <v>455.63</v>
      </c>
    </row>
    <row r="1526" spans="1:28" ht="15.75" thickBot="1" x14ac:dyDescent="0.3">
      <c r="A1526" s="141" t="s">
        <v>943</v>
      </c>
      <c r="B1526" s="4" t="s">
        <v>1259</v>
      </c>
      <c r="C1526" s="4" t="s">
        <v>7711</v>
      </c>
      <c r="D1526" s="4" t="s">
        <v>944</v>
      </c>
      <c r="E1526" s="4" t="s">
        <v>945</v>
      </c>
      <c r="F1526" s="4" t="s">
        <v>98</v>
      </c>
      <c r="G1526" s="4" t="s">
        <v>99</v>
      </c>
      <c r="H1526" s="4" t="s">
        <v>440</v>
      </c>
      <c r="I1526" s="11"/>
      <c r="J1526" s="11"/>
      <c r="K1526" s="11"/>
      <c r="L1526" s="11"/>
      <c r="M1526" s="11"/>
      <c r="N1526" s="11"/>
      <c r="O1526" s="11"/>
      <c r="P1526" s="11"/>
      <c r="Q1526" s="11"/>
      <c r="R1526" s="10">
        <v>389.97</v>
      </c>
      <c r="S1526" s="10">
        <v>-389.97</v>
      </c>
      <c r="T1526" s="10">
        <v>475</v>
      </c>
      <c r="U1526" s="139">
        <f t="shared" si="115"/>
        <v>475</v>
      </c>
      <c r="W1526" s="127" t="str">
        <f t="shared" si="116"/>
        <v>745001505921</v>
      </c>
      <c r="X1526" s="132">
        <f>VLOOKUP(W1526,Factors!$F$4:$H$6200,3,FALSE)</f>
        <v>0.10960000000000003</v>
      </c>
      <c r="Y1526" s="127" t="str">
        <f>VLOOKUP(W1526,Factors!$F$4:$H$6200,2,FALSE)</f>
        <v>3-factor</v>
      </c>
      <c r="Z1526" s="129">
        <f t="shared" si="117"/>
        <v>52.060000000000016</v>
      </c>
      <c r="AA1526" s="129">
        <f t="shared" si="118"/>
        <v>422.94</v>
      </c>
      <c r="AB1526" s="129">
        <f t="shared" si="119"/>
        <v>475</v>
      </c>
    </row>
    <row r="1527" spans="1:28" ht="15.75" thickBot="1" x14ac:dyDescent="0.3">
      <c r="A1527" s="141" t="s">
        <v>943</v>
      </c>
      <c r="B1527" s="4" t="s">
        <v>1259</v>
      </c>
      <c r="C1527" s="4" t="s">
        <v>7711</v>
      </c>
      <c r="D1527" s="4" t="s">
        <v>944</v>
      </c>
      <c r="E1527" s="4" t="s">
        <v>945</v>
      </c>
      <c r="F1527" s="4" t="s">
        <v>146</v>
      </c>
      <c r="G1527" s="4" t="s">
        <v>147</v>
      </c>
      <c r="H1527" s="4" t="s">
        <v>440</v>
      </c>
      <c r="I1527" s="7"/>
      <c r="J1527" s="7"/>
      <c r="K1527" s="8">
        <v>49.29</v>
      </c>
      <c r="L1527" s="7"/>
      <c r="M1527" s="7"/>
      <c r="N1527" s="7"/>
      <c r="O1527" s="7"/>
      <c r="P1527" s="7"/>
      <c r="Q1527" s="7"/>
      <c r="R1527" s="7"/>
      <c r="S1527" s="7"/>
      <c r="T1527" s="7"/>
      <c r="U1527" s="139">
        <f t="shared" si="115"/>
        <v>49.29</v>
      </c>
      <c r="W1527" s="127" t="str">
        <f t="shared" si="116"/>
        <v>745001505921</v>
      </c>
      <c r="X1527" s="132">
        <f>VLOOKUP(W1527,Factors!$F$4:$H$6200,3,FALSE)</f>
        <v>0.10960000000000003</v>
      </c>
      <c r="Y1527" s="127" t="str">
        <f>VLOOKUP(W1527,Factors!$F$4:$H$6200,2,FALSE)</f>
        <v>3-factor</v>
      </c>
      <c r="Z1527" s="129">
        <f t="shared" si="117"/>
        <v>5.402184000000001</v>
      </c>
      <c r="AA1527" s="129">
        <f t="shared" si="118"/>
        <v>43.887816000000001</v>
      </c>
      <c r="AB1527" s="129">
        <f t="shared" si="119"/>
        <v>49.29</v>
      </c>
    </row>
    <row r="1528" spans="1:28" ht="15.75" thickBot="1" x14ac:dyDescent="0.3">
      <c r="A1528" s="141" t="s">
        <v>943</v>
      </c>
      <c r="B1528" s="4" t="s">
        <v>1259</v>
      </c>
      <c r="C1528" s="4" t="s">
        <v>7711</v>
      </c>
      <c r="D1528" s="4" t="s">
        <v>944</v>
      </c>
      <c r="E1528" s="4" t="s">
        <v>945</v>
      </c>
      <c r="F1528" s="4" t="s">
        <v>102</v>
      </c>
      <c r="G1528" s="4" t="s">
        <v>103</v>
      </c>
      <c r="H1528" s="4" t="s">
        <v>440</v>
      </c>
      <c r="I1528" s="11"/>
      <c r="J1528" s="11"/>
      <c r="K1528" s="10">
        <v>24.89</v>
      </c>
      <c r="L1528" s="11"/>
      <c r="M1528" s="11"/>
      <c r="N1528" s="11"/>
      <c r="O1528" s="11"/>
      <c r="P1528" s="11"/>
      <c r="Q1528" s="11"/>
      <c r="R1528" s="11"/>
      <c r="S1528" s="11"/>
      <c r="T1528" s="11"/>
      <c r="U1528" s="139">
        <f t="shared" si="115"/>
        <v>24.89</v>
      </c>
      <c r="W1528" s="127" t="str">
        <f t="shared" si="116"/>
        <v>745001505921</v>
      </c>
      <c r="X1528" s="132">
        <f>VLOOKUP(W1528,Factors!$F$4:$H$6200,3,FALSE)</f>
        <v>0.10960000000000003</v>
      </c>
      <c r="Y1528" s="127" t="str">
        <f>VLOOKUP(W1528,Factors!$F$4:$H$6200,2,FALSE)</f>
        <v>3-factor</v>
      </c>
      <c r="Z1528" s="129">
        <f t="shared" si="117"/>
        <v>2.7279440000000008</v>
      </c>
      <c r="AA1528" s="129">
        <f t="shared" si="118"/>
        <v>22.162056</v>
      </c>
      <c r="AB1528" s="129">
        <f t="shared" si="119"/>
        <v>24.89</v>
      </c>
    </row>
    <row r="1529" spans="1:28" ht="15.75" thickBot="1" x14ac:dyDescent="0.3">
      <c r="A1529" s="141" t="s">
        <v>943</v>
      </c>
      <c r="B1529" s="4" t="s">
        <v>1259</v>
      </c>
      <c r="C1529" s="4" t="s">
        <v>7711</v>
      </c>
      <c r="D1529" s="4" t="s">
        <v>944</v>
      </c>
      <c r="E1529" s="4" t="s">
        <v>945</v>
      </c>
      <c r="F1529" s="4" t="s">
        <v>235</v>
      </c>
      <c r="G1529" s="4" t="s">
        <v>236</v>
      </c>
      <c r="H1529" s="4" t="s">
        <v>440</v>
      </c>
      <c r="I1529" s="8">
        <v>134.97</v>
      </c>
      <c r="J1529" s="7"/>
      <c r="K1529" s="7"/>
      <c r="L1529" s="8">
        <v>134.97</v>
      </c>
      <c r="M1529" s="7"/>
      <c r="N1529" s="7"/>
      <c r="O1529" s="8">
        <v>134.97</v>
      </c>
      <c r="P1529" s="7"/>
      <c r="Q1529" s="7"/>
      <c r="R1529" s="7"/>
      <c r="S1529" s="7"/>
      <c r="T1529" s="7"/>
      <c r="U1529" s="139">
        <f t="shared" si="115"/>
        <v>404.90999999999997</v>
      </c>
      <c r="W1529" s="127" t="str">
        <f t="shared" si="116"/>
        <v>745001505921</v>
      </c>
      <c r="X1529" s="132">
        <f>VLOOKUP(W1529,Factors!$F$4:$H$6200,3,FALSE)</f>
        <v>0.10960000000000003</v>
      </c>
      <c r="Y1529" s="127" t="str">
        <f>VLOOKUP(W1529,Factors!$F$4:$H$6200,2,FALSE)</f>
        <v>3-factor</v>
      </c>
      <c r="Z1529" s="129">
        <f t="shared" si="117"/>
        <v>44.378136000000012</v>
      </c>
      <c r="AA1529" s="129">
        <f t="shared" si="118"/>
        <v>360.53186399999993</v>
      </c>
      <c r="AB1529" s="129">
        <f t="shared" si="119"/>
        <v>404.90999999999997</v>
      </c>
    </row>
    <row r="1530" spans="1:28" ht="15.75" thickBot="1" x14ac:dyDescent="0.3">
      <c r="A1530" s="141" t="s">
        <v>943</v>
      </c>
      <c r="B1530" s="4" t="s">
        <v>1259</v>
      </c>
      <c r="C1530" s="4" t="s">
        <v>7711</v>
      </c>
      <c r="D1530" s="4" t="s">
        <v>944</v>
      </c>
      <c r="E1530" s="4" t="s">
        <v>945</v>
      </c>
      <c r="F1530" s="4" t="s">
        <v>116</v>
      </c>
      <c r="G1530" s="4" t="s">
        <v>117</v>
      </c>
      <c r="H1530" s="4" t="s">
        <v>440</v>
      </c>
      <c r="I1530" s="11"/>
      <c r="J1530" s="11"/>
      <c r="K1530" s="10">
        <v>17.3</v>
      </c>
      <c r="L1530" s="11"/>
      <c r="M1530" s="11"/>
      <c r="N1530" s="11"/>
      <c r="O1530" s="11"/>
      <c r="P1530" s="11"/>
      <c r="Q1530" s="11"/>
      <c r="R1530" s="11"/>
      <c r="S1530" s="11"/>
      <c r="T1530" s="11"/>
      <c r="U1530" s="139">
        <f t="shared" si="115"/>
        <v>17.3</v>
      </c>
      <c r="W1530" s="127" t="str">
        <f t="shared" si="116"/>
        <v>745001505921</v>
      </c>
      <c r="X1530" s="132">
        <f>VLOOKUP(W1530,Factors!$F$4:$H$6200,3,FALSE)</f>
        <v>0.10960000000000003</v>
      </c>
      <c r="Y1530" s="127" t="str">
        <f>VLOOKUP(W1530,Factors!$F$4:$H$6200,2,FALSE)</f>
        <v>3-factor</v>
      </c>
      <c r="Z1530" s="129">
        <f t="shared" si="117"/>
        <v>1.8960800000000007</v>
      </c>
      <c r="AA1530" s="129">
        <f t="shared" si="118"/>
        <v>15.403919999999999</v>
      </c>
      <c r="AB1530" s="129">
        <f t="shared" si="119"/>
        <v>17.3</v>
      </c>
    </row>
    <row r="1531" spans="1:28" ht="15.75" thickBot="1" x14ac:dyDescent="0.3">
      <c r="A1531" s="141" t="s">
        <v>943</v>
      </c>
      <c r="B1531" s="4" t="s">
        <v>1259</v>
      </c>
      <c r="C1531" s="4" t="s">
        <v>7711</v>
      </c>
      <c r="D1531" s="4" t="s">
        <v>944</v>
      </c>
      <c r="E1531" s="4" t="s">
        <v>945</v>
      </c>
      <c r="F1531" s="4" t="s">
        <v>82</v>
      </c>
      <c r="G1531" s="4" t="s">
        <v>83</v>
      </c>
      <c r="H1531" s="4" t="s">
        <v>440</v>
      </c>
      <c r="I1531" s="8">
        <v>54</v>
      </c>
      <c r="J1531" s="7"/>
      <c r="K1531" s="8">
        <v>101</v>
      </c>
      <c r="L1531" s="7"/>
      <c r="M1531" s="7"/>
      <c r="N1531" s="7"/>
      <c r="O1531" s="7"/>
      <c r="P1531" s="7"/>
      <c r="Q1531" s="7"/>
      <c r="R1531" s="7"/>
      <c r="S1531" s="7"/>
      <c r="T1531" s="7"/>
      <c r="U1531" s="139">
        <f t="shared" si="115"/>
        <v>155</v>
      </c>
      <c r="W1531" s="127" t="str">
        <f t="shared" si="116"/>
        <v>745001505921</v>
      </c>
      <c r="X1531" s="132">
        <f>VLOOKUP(W1531,Factors!$F$4:$H$6200,3,FALSE)</f>
        <v>0.10960000000000003</v>
      </c>
      <c r="Y1531" s="127" t="str">
        <f>VLOOKUP(W1531,Factors!$F$4:$H$6200,2,FALSE)</f>
        <v>3-factor</v>
      </c>
      <c r="Z1531" s="129">
        <f t="shared" si="117"/>
        <v>16.988000000000003</v>
      </c>
      <c r="AA1531" s="129">
        <f t="shared" si="118"/>
        <v>138.012</v>
      </c>
      <c r="AB1531" s="129">
        <f t="shared" si="119"/>
        <v>155</v>
      </c>
    </row>
    <row r="1532" spans="1:28" ht="15.75" thickBot="1" x14ac:dyDescent="0.3">
      <c r="A1532" s="141" t="s">
        <v>943</v>
      </c>
      <c r="B1532" s="4" t="s">
        <v>1259</v>
      </c>
      <c r="C1532" s="4" t="s">
        <v>7711</v>
      </c>
      <c r="D1532" s="4" t="s">
        <v>944</v>
      </c>
      <c r="E1532" s="4" t="s">
        <v>945</v>
      </c>
      <c r="F1532" s="4" t="s">
        <v>239</v>
      </c>
      <c r="G1532" s="4" t="s">
        <v>240</v>
      </c>
      <c r="H1532" s="4" t="s">
        <v>440</v>
      </c>
      <c r="I1532" s="10">
        <v>9</v>
      </c>
      <c r="J1532" s="10">
        <v>9</v>
      </c>
      <c r="K1532" s="11"/>
      <c r="L1532" s="10">
        <v>27</v>
      </c>
      <c r="M1532" s="10">
        <v>45</v>
      </c>
      <c r="N1532" s="11"/>
      <c r="O1532" s="11"/>
      <c r="P1532" s="11"/>
      <c r="Q1532" s="11"/>
      <c r="R1532" s="11"/>
      <c r="S1532" s="11"/>
      <c r="T1532" s="11"/>
      <c r="U1532" s="139">
        <f t="shared" si="115"/>
        <v>90</v>
      </c>
      <c r="W1532" s="127" t="str">
        <f t="shared" si="116"/>
        <v>745001505921</v>
      </c>
      <c r="X1532" s="132">
        <f>VLOOKUP(W1532,Factors!$F$4:$H$6200,3,FALSE)</f>
        <v>0.10960000000000003</v>
      </c>
      <c r="Y1532" s="127" t="str">
        <f>VLOOKUP(W1532,Factors!$F$4:$H$6200,2,FALSE)</f>
        <v>3-factor</v>
      </c>
      <c r="Z1532" s="129">
        <f t="shared" si="117"/>
        <v>9.8640000000000025</v>
      </c>
      <c r="AA1532" s="129">
        <f t="shared" si="118"/>
        <v>80.135999999999996</v>
      </c>
      <c r="AB1532" s="129">
        <f t="shared" si="119"/>
        <v>90</v>
      </c>
    </row>
    <row r="1533" spans="1:28" ht="15.75" thickBot="1" x14ac:dyDescent="0.3">
      <c r="A1533" s="141" t="s">
        <v>943</v>
      </c>
      <c r="B1533" s="4" t="s">
        <v>1259</v>
      </c>
      <c r="C1533" s="4" t="s">
        <v>7711</v>
      </c>
      <c r="D1533" s="4" t="s">
        <v>944</v>
      </c>
      <c r="E1533" s="4" t="s">
        <v>945</v>
      </c>
      <c r="F1533" s="4" t="s">
        <v>84</v>
      </c>
      <c r="G1533" s="4" t="s">
        <v>85</v>
      </c>
      <c r="H1533" s="4" t="s">
        <v>440</v>
      </c>
      <c r="I1533" s="8">
        <v>327.5</v>
      </c>
      <c r="J1533" s="8">
        <v>189.02</v>
      </c>
      <c r="K1533" s="8">
        <v>2662.26</v>
      </c>
      <c r="L1533" s="8">
        <v>710.11</v>
      </c>
      <c r="M1533" s="8">
        <v>1322.2</v>
      </c>
      <c r="N1533" s="8">
        <v>426</v>
      </c>
      <c r="O1533" s="7"/>
      <c r="P1533" s="7"/>
      <c r="Q1533" s="7"/>
      <c r="R1533" s="7"/>
      <c r="S1533" s="7"/>
      <c r="T1533" s="7"/>
      <c r="U1533" s="139">
        <f t="shared" si="115"/>
        <v>5637.09</v>
      </c>
      <c r="W1533" s="127" t="str">
        <f t="shared" si="116"/>
        <v>745001505921</v>
      </c>
      <c r="X1533" s="132">
        <f>VLOOKUP(W1533,Factors!$F$4:$H$6200,3,FALSE)</f>
        <v>0.10960000000000003</v>
      </c>
      <c r="Y1533" s="127" t="str">
        <f>VLOOKUP(W1533,Factors!$F$4:$H$6200,2,FALSE)</f>
        <v>3-factor</v>
      </c>
      <c r="Z1533" s="129">
        <f t="shared" si="117"/>
        <v>617.82506400000022</v>
      </c>
      <c r="AA1533" s="129">
        <f t="shared" si="118"/>
        <v>5019.2649359999996</v>
      </c>
      <c r="AB1533" s="129">
        <f t="shared" si="119"/>
        <v>5637.09</v>
      </c>
    </row>
    <row r="1534" spans="1:28" ht="15.75" thickBot="1" x14ac:dyDescent="0.3">
      <c r="A1534" s="141" t="s">
        <v>943</v>
      </c>
      <c r="B1534" s="4" t="s">
        <v>1259</v>
      </c>
      <c r="C1534" s="4" t="s">
        <v>7711</v>
      </c>
      <c r="D1534" s="4" t="s">
        <v>944</v>
      </c>
      <c r="E1534" s="4" t="s">
        <v>945</v>
      </c>
      <c r="F1534" s="4" t="s">
        <v>164</v>
      </c>
      <c r="G1534" s="4" t="s">
        <v>165</v>
      </c>
      <c r="H1534" s="4" t="s">
        <v>440</v>
      </c>
      <c r="I1534" s="10">
        <v>876.82</v>
      </c>
      <c r="J1534" s="11"/>
      <c r="K1534" s="10">
        <v>224.27</v>
      </c>
      <c r="L1534" s="11"/>
      <c r="M1534" s="10">
        <v>1250</v>
      </c>
      <c r="N1534" s="10">
        <v>1589.9</v>
      </c>
      <c r="O1534" s="10">
        <v>-985</v>
      </c>
      <c r="P1534" s="11"/>
      <c r="Q1534" s="10">
        <v>175.73</v>
      </c>
      <c r="R1534" s="11"/>
      <c r="S1534" s="11"/>
      <c r="T1534" s="10">
        <v>-1250</v>
      </c>
      <c r="U1534" s="139">
        <f t="shared" si="115"/>
        <v>1881.7200000000003</v>
      </c>
      <c r="W1534" s="127" t="str">
        <f t="shared" si="116"/>
        <v>745001505921</v>
      </c>
      <c r="X1534" s="132">
        <f>VLOOKUP(W1534,Factors!$F$4:$H$6200,3,FALSE)</f>
        <v>0.10960000000000003</v>
      </c>
      <c r="Y1534" s="127" t="str">
        <f>VLOOKUP(W1534,Factors!$F$4:$H$6200,2,FALSE)</f>
        <v>3-factor</v>
      </c>
      <c r="Z1534" s="129">
        <f t="shared" si="117"/>
        <v>206.23651200000009</v>
      </c>
      <c r="AA1534" s="129">
        <f t="shared" si="118"/>
        <v>1675.4834880000001</v>
      </c>
      <c r="AB1534" s="129">
        <f t="shared" si="119"/>
        <v>1881.7200000000003</v>
      </c>
    </row>
    <row r="1535" spans="1:28" ht="15.75" thickBot="1" x14ac:dyDescent="0.3">
      <c r="A1535" s="141" t="s">
        <v>943</v>
      </c>
      <c r="B1535" s="4" t="s">
        <v>1259</v>
      </c>
      <c r="C1535" s="4" t="s">
        <v>7711</v>
      </c>
      <c r="D1535" s="4" t="s">
        <v>944</v>
      </c>
      <c r="E1535" s="4" t="s">
        <v>945</v>
      </c>
      <c r="F1535" s="4" t="s">
        <v>86</v>
      </c>
      <c r="G1535" s="4" t="s">
        <v>87</v>
      </c>
      <c r="H1535" s="4" t="s">
        <v>440</v>
      </c>
      <c r="I1535" s="8">
        <v>987.31</v>
      </c>
      <c r="J1535" s="8">
        <v>834.16</v>
      </c>
      <c r="K1535" s="8">
        <v>1738.11</v>
      </c>
      <c r="L1535" s="7"/>
      <c r="M1535" s="7"/>
      <c r="N1535" s="7"/>
      <c r="O1535" s="7"/>
      <c r="P1535" s="7"/>
      <c r="Q1535" s="7"/>
      <c r="R1535" s="7"/>
      <c r="S1535" s="7"/>
      <c r="T1535" s="7"/>
      <c r="U1535" s="139">
        <f t="shared" si="115"/>
        <v>3559.58</v>
      </c>
      <c r="W1535" s="127" t="str">
        <f t="shared" si="116"/>
        <v>745001505921</v>
      </c>
      <c r="X1535" s="132">
        <f>VLOOKUP(W1535,Factors!$F$4:$H$6200,3,FALSE)</f>
        <v>0.10960000000000003</v>
      </c>
      <c r="Y1535" s="127" t="str">
        <f>VLOOKUP(W1535,Factors!$F$4:$H$6200,2,FALSE)</f>
        <v>3-factor</v>
      </c>
      <c r="Z1535" s="129">
        <f t="shared" si="117"/>
        <v>390.12996800000008</v>
      </c>
      <c r="AA1535" s="129">
        <f t="shared" si="118"/>
        <v>3169.4500319999997</v>
      </c>
      <c r="AB1535" s="129">
        <f t="shared" si="119"/>
        <v>3559.58</v>
      </c>
    </row>
    <row r="1536" spans="1:28" ht="15.75" thickBot="1" x14ac:dyDescent="0.3">
      <c r="A1536" s="141" t="s">
        <v>943</v>
      </c>
      <c r="B1536" s="4" t="s">
        <v>1259</v>
      </c>
      <c r="C1536" s="4" t="s">
        <v>7711</v>
      </c>
      <c r="D1536" s="4" t="s">
        <v>944</v>
      </c>
      <c r="E1536" s="4" t="s">
        <v>945</v>
      </c>
      <c r="F1536" s="4" t="s">
        <v>166</v>
      </c>
      <c r="G1536" s="4" t="s">
        <v>167</v>
      </c>
      <c r="H1536" s="4" t="s">
        <v>440</v>
      </c>
      <c r="I1536" s="10">
        <v>104.98</v>
      </c>
      <c r="J1536" s="11"/>
      <c r="K1536" s="11"/>
      <c r="L1536" s="10">
        <v>513.78</v>
      </c>
      <c r="M1536" s="10">
        <v>59.9</v>
      </c>
      <c r="N1536" s="11"/>
      <c r="O1536" s="10">
        <v>161.97999999999999</v>
      </c>
      <c r="P1536" s="11"/>
      <c r="Q1536" s="11"/>
      <c r="R1536" s="11"/>
      <c r="S1536" s="10">
        <v>94.9</v>
      </c>
      <c r="T1536" s="11"/>
      <c r="U1536" s="139">
        <f t="shared" si="115"/>
        <v>935.54</v>
      </c>
      <c r="W1536" s="127" t="str">
        <f t="shared" si="116"/>
        <v>745001505921</v>
      </c>
      <c r="X1536" s="132">
        <f>VLOOKUP(W1536,Factors!$F$4:$H$6200,3,FALSE)</f>
        <v>0.10960000000000003</v>
      </c>
      <c r="Y1536" s="127" t="str">
        <f>VLOOKUP(W1536,Factors!$F$4:$H$6200,2,FALSE)</f>
        <v>3-factor</v>
      </c>
      <c r="Z1536" s="129">
        <f t="shared" si="117"/>
        <v>102.53518400000003</v>
      </c>
      <c r="AA1536" s="129">
        <f t="shared" si="118"/>
        <v>833.00481599999989</v>
      </c>
      <c r="AB1536" s="129">
        <f t="shared" si="119"/>
        <v>935.54</v>
      </c>
    </row>
    <row r="1537" spans="1:28" ht="15.75" thickBot="1" x14ac:dyDescent="0.3">
      <c r="A1537" s="141" t="s">
        <v>943</v>
      </c>
      <c r="B1537" s="4" t="s">
        <v>1259</v>
      </c>
      <c r="C1537" s="4" t="s">
        <v>7711</v>
      </c>
      <c r="D1537" s="4" t="s">
        <v>944</v>
      </c>
      <c r="E1537" s="4" t="s">
        <v>945</v>
      </c>
      <c r="F1537" s="4" t="s">
        <v>168</v>
      </c>
      <c r="G1537" s="4" t="s">
        <v>169</v>
      </c>
      <c r="H1537" s="4" t="s">
        <v>440</v>
      </c>
      <c r="I1537" s="8">
        <v>400</v>
      </c>
      <c r="J1537" s="7"/>
      <c r="K1537" s="7"/>
      <c r="L1537" s="7"/>
      <c r="M1537" s="7"/>
      <c r="N1537" s="7"/>
      <c r="O1537" s="7"/>
      <c r="P1537" s="7"/>
      <c r="Q1537" s="7"/>
      <c r="R1537" s="7"/>
      <c r="S1537" s="7"/>
      <c r="T1537" s="7"/>
      <c r="U1537" s="139">
        <f t="shared" si="115"/>
        <v>400</v>
      </c>
      <c r="W1537" s="127" t="str">
        <f t="shared" si="116"/>
        <v>745001505921</v>
      </c>
      <c r="X1537" s="132">
        <f>VLOOKUP(W1537,Factors!$F$4:$H$6200,3,FALSE)</f>
        <v>0.10960000000000003</v>
      </c>
      <c r="Y1537" s="127" t="str">
        <f>VLOOKUP(W1537,Factors!$F$4:$H$6200,2,FALSE)</f>
        <v>3-factor</v>
      </c>
      <c r="Z1537" s="129">
        <f t="shared" si="117"/>
        <v>43.840000000000011</v>
      </c>
      <c r="AA1537" s="129">
        <f t="shared" si="118"/>
        <v>356.15999999999997</v>
      </c>
      <c r="AB1537" s="129">
        <f t="shared" si="119"/>
        <v>400</v>
      </c>
    </row>
    <row r="1538" spans="1:28" ht="15.75" thickBot="1" x14ac:dyDescent="0.3">
      <c r="A1538" s="141" t="s">
        <v>943</v>
      </c>
      <c r="B1538" s="4" t="s">
        <v>1259</v>
      </c>
      <c r="C1538" s="4" t="s">
        <v>7711</v>
      </c>
      <c r="D1538" s="4" t="s">
        <v>1064</v>
      </c>
      <c r="E1538" s="4" t="s">
        <v>1065</v>
      </c>
      <c r="F1538" s="4" t="s">
        <v>84</v>
      </c>
      <c r="G1538" s="4" t="s">
        <v>85</v>
      </c>
      <c r="H1538" s="4" t="s">
        <v>1066</v>
      </c>
      <c r="I1538" s="11"/>
      <c r="J1538" s="10">
        <v>96.26</v>
      </c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39">
        <f t="shared" si="115"/>
        <v>96.26</v>
      </c>
      <c r="W1538" s="127" t="str">
        <f t="shared" si="116"/>
        <v>745004950921</v>
      </c>
      <c r="X1538" s="132">
        <f>VLOOKUP(W1538,Factors!$F$4:$H$6200,3,FALSE)</f>
        <v>0.10960000000000003</v>
      </c>
      <c r="Y1538" s="127" t="str">
        <f>VLOOKUP(W1538,Factors!$F$4:$H$6200,2,FALSE)</f>
        <v>3-factor</v>
      </c>
      <c r="Z1538" s="129">
        <f t="shared" si="117"/>
        <v>10.550096000000003</v>
      </c>
      <c r="AA1538" s="129">
        <f t="shared" si="118"/>
        <v>85.709903999999995</v>
      </c>
      <c r="AB1538" s="129">
        <f t="shared" si="119"/>
        <v>96.259999999999991</v>
      </c>
    </row>
    <row r="1539" spans="1:28" ht="15.75" thickBot="1" x14ac:dyDescent="0.3">
      <c r="A1539" s="141" t="s">
        <v>943</v>
      </c>
      <c r="B1539" s="4" t="s">
        <v>1260</v>
      </c>
      <c r="C1539" s="4" t="s">
        <v>1261</v>
      </c>
      <c r="D1539" s="4" t="s">
        <v>944</v>
      </c>
      <c r="E1539" s="4" t="s">
        <v>945</v>
      </c>
      <c r="F1539" s="4" t="s">
        <v>445</v>
      </c>
      <c r="G1539" s="4" t="s">
        <v>446</v>
      </c>
      <c r="H1539" s="4" t="s">
        <v>440</v>
      </c>
      <c r="I1539" s="8">
        <v>98.96</v>
      </c>
      <c r="J1539" s="7"/>
      <c r="K1539" s="7"/>
      <c r="L1539" s="7"/>
      <c r="M1539" s="7"/>
      <c r="N1539" s="7"/>
      <c r="O1539" s="7"/>
      <c r="P1539" s="7"/>
      <c r="Q1539" s="7"/>
      <c r="R1539" s="7"/>
      <c r="S1539" s="7"/>
      <c r="T1539" s="7"/>
      <c r="U1539" s="139">
        <f t="shared" si="115"/>
        <v>98.96</v>
      </c>
      <c r="W1539" s="127" t="str">
        <f t="shared" si="116"/>
        <v>748001505921</v>
      </c>
      <c r="X1539" s="132">
        <f>VLOOKUP(W1539,Factors!$F$4:$H$6200,3,FALSE)</f>
        <v>0.10960000000000003</v>
      </c>
      <c r="Y1539" s="127" t="str">
        <f>VLOOKUP(W1539,Factors!$F$4:$H$6200,2,FALSE)</f>
        <v>3-factor</v>
      </c>
      <c r="Z1539" s="129">
        <f t="shared" si="117"/>
        <v>10.846016000000002</v>
      </c>
      <c r="AA1539" s="129">
        <f t="shared" si="118"/>
        <v>88.113983999999988</v>
      </c>
      <c r="AB1539" s="129">
        <f t="shared" si="119"/>
        <v>98.96</v>
      </c>
    </row>
    <row r="1540" spans="1:28" ht="15.75" thickBot="1" x14ac:dyDescent="0.3">
      <c r="A1540" s="141" t="s">
        <v>943</v>
      </c>
      <c r="B1540" s="4" t="s">
        <v>1260</v>
      </c>
      <c r="C1540" s="4" t="s">
        <v>1261</v>
      </c>
      <c r="D1540" s="4" t="s">
        <v>944</v>
      </c>
      <c r="E1540" s="4" t="s">
        <v>945</v>
      </c>
      <c r="F1540" s="4" t="s">
        <v>84</v>
      </c>
      <c r="G1540" s="4" t="s">
        <v>85</v>
      </c>
      <c r="H1540" s="4" t="s">
        <v>440</v>
      </c>
      <c r="I1540" s="11"/>
      <c r="J1540" s="11"/>
      <c r="K1540" s="10">
        <v>1634.66</v>
      </c>
      <c r="L1540" s="11"/>
      <c r="M1540" s="11"/>
      <c r="N1540" s="11"/>
      <c r="O1540" s="11"/>
      <c r="P1540" s="11"/>
      <c r="Q1540" s="11"/>
      <c r="R1540" s="11"/>
      <c r="S1540" s="11"/>
      <c r="T1540" s="11"/>
      <c r="U1540" s="139">
        <f t="shared" si="115"/>
        <v>1634.66</v>
      </c>
      <c r="W1540" s="127" t="str">
        <f t="shared" si="116"/>
        <v>748001505921</v>
      </c>
      <c r="X1540" s="132">
        <f>VLOOKUP(W1540,Factors!$F$4:$H$6200,3,FALSE)</f>
        <v>0.10960000000000003</v>
      </c>
      <c r="Y1540" s="127" t="str">
        <f>VLOOKUP(W1540,Factors!$F$4:$H$6200,2,FALSE)</f>
        <v>3-factor</v>
      </c>
      <c r="Z1540" s="129">
        <f t="shared" si="117"/>
        <v>179.15873600000006</v>
      </c>
      <c r="AA1540" s="129">
        <f t="shared" si="118"/>
        <v>1455.501264</v>
      </c>
      <c r="AB1540" s="129">
        <f t="shared" si="119"/>
        <v>1634.66</v>
      </c>
    </row>
    <row r="1541" spans="1:28" ht="15.75" thickBot="1" x14ac:dyDescent="0.3">
      <c r="A1541" s="141" t="s">
        <v>943</v>
      </c>
      <c r="B1541" s="4" t="s">
        <v>1260</v>
      </c>
      <c r="C1541" s="4" t="s">
        <v>1261</v>
      </c>
      <c r="D1541" s="4" t="s">
        <v>944</v>
      </c>
      <c r="E1541" s="4" t="s">
        <v>945</v>
      </c>
      <c r="F1541" s="4" t="s">
        <v>86</v>
      </c>
      <c r="G1541" s="4" t="s">
        <v>87</v>
      </c>
      <c r="H1541" s="4" t="s">
        <v>440</v>
      </c>
      <c r="I1541" s="8">
        <v>647.86</v>
      </c>
      <c r="J1541" s="7"/>
      <c r="K1541" s="7"/>
      <c r="L1541" s="7"/>
      <c r="M1541" s="7"/>
      <c r="N1541" s="7"/>
      <c r="O1541" s="7"/>
      <c r="P1541" s="7"/>
      <c r="Q1541" s="7"/>
      <c r="R1541" s="7"/>
      <c r="S1541" s="7"/>
      <c r="T1541" s="7"/>
      <c r="U1541" s="139">
        <f t="shared" si="115"/>
        <v>647.86</v>
      </c>
      <c r="W1541" s="127" t="str">
        <f t="shared" si="116"/>
        <v>748001505921</v>
      </c>
      <c r="X1541" s="132">
        <f>VLOOKUP(W1541,Factors!$F$4:$H$6200,3,FALSE)</f>
        <v>0.10960000000000003</v>
      </c>
      <c r="Y1541" s="127" t="str">
        <f>VLOOKUP(W1541,Factors!$F$4:$H$6200,2,FALSE)</f>
        <v>3-factor</v>
      </c>
      <c r="Z1541" s="129">
        <f t="shared" si="117"/>
        <v>71.005456000000024</v>
      </c>
      <c r="AA1541" s="129">
        <f t="shared" si="118"/>
        <v>576.85454400000003</v>
      </c>
      <c r="AB1541" s="129">
        <f t="shared" si="119"/>
        <v>647.86</v>
      </c>
    </row>
    <row r="1542" spans="1:28" ht="15.75" thickBot="1" x14ac:dyDescent="0.3">
      <c r="A1542" s="141" t="s">
        <v>943</v>
      </c>
      <c r="B1542" s="4" t="s">
        <v>1262</v>
      </c>
      <c r="C1542" s="4" t="s">
        <v>1263</v>
      </c>
      <c r="D1542" s="4" t="s">
        <v>944</v>
      </c>
      <c r="E1542" s="4" t="s">
        <v>945</v>
      </c>
      <c r="F1542" s="4" t="s">
        <v>132</v>
      </c>
      <c r="G1542" s="4" t="s">
        <v>133</v>
      </c>
      <c r="H1542" s="4" t="s">
        <v>440</v>
      </c>
      <c r="I1542" s="11"/>
      <c r="J1542" s="10">
        <v>179.57</v>
      </c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39">
        <f t="shared" si="115"/>
        <v>179.57</v>
      </c>
      <c r="W1542" s="127" t="str">
        <f t="shared" si="116"/>
        <v>749001505921</v>
      </c>
      <c r="X1542" s="132">
        <f>VLOOKUP(W1542,Factors!$F$4:$H$6200,3,FALSE)</f>
        <v>0.10960000000000003</v>
      </c>
      <c r="Y1542" s="127" t="str">
        <f>VLOOKUP(W1542,Factors!$F$4:$H$6200,2,FALSE)</f>
        <v>3-factor</v>
      </c>
      <c r="Z1542" s="129">
        <f t="shared" si="117"/>
        <v>19.680872000000004</v>
      </c>
      <c r="AA1542" s="129">
        <f t="shared" si="118"/>
        <v>159.889128</v>
      </c>
      <c r="AB1542" s="129">
        <f t="shared" si="119"/>
        <v>179.57</v>
      </c>
    </row>
    <row r="1543" spans="1:28" ht="15.75" thickBot="1" x14ac:dyDescent="0.3">
      <c r="A1543" s="141" t="s">
        <v>943</v>
      </c>
      <c r="B1543" s="4" t="s">
        <v>1262</v>
      </c>
      <c r="C1543" s="4" t="s">
        <v>1263</v>
      </c>
      <c r="D1543" s="4" t="s">
        <v>944</v>
      </c>
      <c r="E1543" s="4" t="s">
        <v>945</v>
      </c>
      <c r="F1543" s="4" t="s">
        <v>38</v>
      </c>
      <c r="G1543" s="4" t="s">
        <v>39</v>
      </c>
      <c r="H1543" s="4" t="s">
        <v>440</v>
      </c>
      <c r="I1543" s="8">
        <v>135</v>
      </c>
      <c r="J1543" s="8">
        <v>313.2</v>
      </c>
      <c r="K1543" s="8">
        <v>135</v>
      </c>
      <c r="L1543" s="7"/>
      <c r="M1543" s="8">
        <v>405</v>
      </c>
      <c r="N1543" s="7"/>
      <c r="O1543" s="7"/>
      <c r="P1543" s="7"/>
      <c r="Q1543" s="7"/>
      <c r="R1543" s="7"/>
      <c r="S1543" s="7"/>
      <c r="T1543" s="7"/>
      <c r="U1543" s="139">
        <f t="shared" ref="U1543:U1606" si="120">SUM(I1543:T1543)</f>
        <v>988.2</v>
      </c>
      <c r="W1543" s="127" t="str">
        <f t="shared" ref="W1543:W1606" si="121">CONCATENATE(B1543,RIGHT(D1543,4),A1543)</f>
        <v>749001505921</v>
      </c>
      <c r="X1543" s="132">
        <f>VLOOKUP(W1543,Factors!$F$4:$H$6200,3,FALSE)</f>
        <v>0.10960000000000003</v>
      </c>
      <c r="Y1543" s="127" t="str">
        <f>VLOOKUP(W1543,Factors!$F$4:$H$6200,2,FALSE)</f>
        <v>3-factor</v>
      </c>
      <c r="Z1543" s="129">
        <f t="shared" ref="Z1543:Z1606" si="122">U1543*X1543</f>
        <v>108.30672000000004</v>
      </c>
      <c r="AA1543" s="129">
        <f t="shared" ref="AA1543:AA1606" si="123">U1543-Z1543</f>
        <v>879.89328</v>
      </c>
      <c r="AB1543" s="129">
        <f t="shared" ref="AB1543:AB1606" si="124">Z1543+AA1543</f>
        <v>988.2</v>
      </c>
    </row>
    <row r="1544" spans="1:28" ht="15.75" thickBot="1" x14ac:dyDescent="0.3">
      <c r="A1544" s="141" t="s">
        <v>943</v>
      </c>
      <c r="B1544" s="4" t="s">
        <v>1262</v>
      </c>
      <c r="C1544" s="4" t="s">
        <v>1263</v>
      </c>
      <c r="D1544" s="4" t="s">
        <v>944</v>
      </c>
      <c r="E1544" s="4" t="s">
        <v>945</v>
      </c>
      <c r="F1544" s="4" t="s">
        <v>98</v>
      </c>
      <c r="G1544" s="4" t="s">
        <v>99</v>
      </c>
      <c r="H1544" s="4" t="s">
        <v>440</v>
      </c>
      <c r="I1544" s="11"/>
      <c r="J1544" s="11"/>
      <c r="K1544" s="11"/>
      <c r="L1544" s="11"/>
      <c r="M1544" s="11"/>
      <c r="N1544" s="11"/>
      <c r="O1544" s="11"/>
      <c r="P1544" s="11"/>
      <c r="Q1544" s="11"/>
      <c r="R1544" s="10">
        <v>65.98</v>
      </c>
      <c r="S1544" s="10">
        <v>-65.98</v>
      </c>
      <c r="T1544" s="10">
        <v>32.99</v>
      </c>
      <c r="U1544" s="139">
        <f t="shared" si="120"/>
        <v>32.99</v>
      </c>
      <c r="W1544" s="127" t="str">
        <f t="shared" si="121"/>
        <v>749001505921</v>
      </c>
      <c r="X1544" s="132">
        <f>VLOOKUP(W1544,Factors!$F$4:$H$6200,3,FALSE)</f>
        <v>0.10960000000000003</v>
      </c>
      <c r="Y1544" s="127" t="str">
        <f>VLOOKUP(W1544,Factors!$F$4:$H$6200,2,FALSE)</f>
        <v>3-factor</v>
      </c>
      <c r="Z1544" s="129">
        <f t="shared" si="122"/>
        <v>3.6157040000000014</v>
      </c>
      <c r="AA1544" s="129">
        <f t="shared" si="123"/>
        <v>29.374296000000001</v>
      </c>
      <c r="AB1544" s="129">
        <f t="shared" si="124"/>
        <v>32.99</v>
      </c>
    </row>
    <row r="1545" spans="1:28" ht="15.75" thickBot="1" x14ac:dyDescent="0.3">
      <c r="A1545" s="141" t="s">
        <v>943</v>
      </c>
      <c r="B1545" s="4" t="s">
        <v>1262</v>
      </c>
      <c r="C1545" s="4" t="s">
        <v>1263</v>
      </c>
      <c r="D1545" s="4" t="s">
        <v>944</v>
      </c>
      <c r="E1545" s="4" t="s">
        <v>945</v>
      </c>
      <c r="F1545" s="4" t="s">
        <v>146</v>
      </c>
      <c r="G1545" s="4" t="s">
        <v>147</v>
      </c>
      <c r="H1545" s="4" t="s">
        <v>440</v>
      </c>
      <c r="I1545" s="7"/>
      <c r="J1545" s="7"/>
      <c r="K1545" s="7"/>
      <c r="L1545" s="7"/>
      <c r="M1545" s="7"/>
      <c r="N1545" s="7"/>
      <c r="O1545" s="8">
        <v>25.48</v>
      </c>
      <c r="P1545" s="7"/>
      <c r="Q1545" s="7"/>
      <c r="R1545" s="7"/>
      <c r="S1545" s="7"/>
      <c r="T1545" s="7"/>
      <c r="U1545" s="139">
        <f t="shared" si="120"/>
        <v>25.48</v>
      </c>
      <c r="W1545" s="127" t="str">
        <f t="shared" si="121"/>
        <v>749001505921</v>
      </c>
      <c r="X1545" s="132">
        <f>VLOOKUP(W1545,Factors!$F$4:$H$6200,3,FALSE)</f>
        <v>0.10960000000000003</v>
      </c>
      <c r="Y1545" s="127" t="str">
        <f>VLOOKUP(W1545,Factors!$F$4:$H$6200,2,FALSE)</f>
        <v>3-factor</v>
      </c>
      <c r="Z1545" s="129">
        <f t="shared" si="122"/>
        <v>2.7926080000000009</v>
      </c>
      <c r="AA1545" s="129">
        <f t="shared" si="123"/>
        <v>22.687391999999999</v>
      </c>
      <c r="AB1545" s="129">
        <f t="shared" si="124"/>
        <v>25.48</v>
      </c>
    </row>
    <row r="1546" spans="1:28" ht="15.75" thickBot="1" x14ac:dyDescent="0.3">
      <c r="A1546" s="141" t="s">
        <v>943</v>
      </c>
      <c r="B1546" s="4" t="s">
        <v>1262</v>
      </c>
      <c r="C1546" s="4" t="s">
        <v>1263</v>
      </c>
      <c r="D1546" s="4" t="s">
        <v>944</v>
      </c>
      <c r="E1546" s="4" t="s">
        <v>945</v>
      </c>
      <c r="F1546" s="4" t="s">
        <v>102</v>
      </c>
      <c r="G1546" s="4" t="s">
        <v>103</v>
      </c>
      <c r="H1546" s="4" t="s">
        <v>440</v>
      </c>
      <c r="I1546" s="11"/>
      <c r="J1546" s="11"/>
      <c r="K1546" s="10">
        <v>99.99</v>
      </c>
      <c r="L1546" s="11"/>
      <c r="M1546" s="11"/>
      <c r="N1546" s="10">
        <v>99.99</v>
      </c>
      <c r="O1546" s="11"/>
      <c r="P1546" s="11"/>
      <c r="Q1546" s="10">
        <v>219.99</v>
      </c>
      <c r="R1546" s="11"/>
      <c r="S1546" s="10">
        <v>65.989999999999995</v>
      </c>
      <c r="T1546" s="11"/>
      <c r="U1546" s="139">
        <f t="shared" si="120"/>
        <v>485.96000000000004</v>
      </c>
      <c r="W1546" s="127" t="str">
        <f t="shared" si="121"/>
        <v>749001505921</v>
      </c>
      <c r="X1546" s="132">
        <f>VLOOKUP(W1546,Factors!$F$4:$H$6200,3,FALSE)</f>
        <v>0.10960000000000003</v>
      </c>
      <c r="Y1546" s="127" t="str">
        <f>VLOOKUP(W1546,Factors!$F$4:$H$6200,2,FALSE)</f>
        <v>3-factor</v>
      </c>
      <c r="Z1546" s="129">
        <f t="shared" si="122"/>
        <v>53.261216000000019</v>
      </c>
      <c r="AA1546" s="129">
        <f t="shared" si="123"/>
        <v>432.69878400000005</v>
      </c>
      <c r="AB1546" s="129">
        <f t="shared" si="124"/>
        <v>485.96000000000004</v>
      </c>
    </row>
    <row r="1547" spans="1:28" ht="15.75" thickBot="1" x14ac:dyDescent="0.3">
      <c r="A1547" s="141" t="s">
        <v>943</v>
      </c>
      <c r="B1547" s="4" t="s">
        <v>1262</v>
      </c>
      <c r="C1547" s="4" t="s">
        <v>1263</v>
      </c>
      <c r="D1547" s="4" t="s">
        <v>944</v>
      </c>
      <c r="E1547" s="4" t="s">
        <v>945</v>
      </c>
      <c r="F1547" s="4" t="s">
        <v>235</v>
      </c>
      <c r="G1547" s="4" t="s">
        <v>236</v>
      </c>
      <c r="H1547" s="4" t="s">
        <v>440</v>
      </c>
      <c r="I1547" s="8">
        <v>32.99</v>
      </c>
      <c r="J1547" s="8">
        <v>32.99</v>
      </c>
      <c r="K1547" s="8">
        <v>32.99</v>
      </c>
      <c r="L1547" s="8">
        <v>32.99</v>
      </c>
      <c r="M1547" s="8">
        <v>32.99</v>
      </c>
      <c r="N1547" s="8">
        <v>32.99</v>
      </c>
      <c r="O1547" s="8">
        <v>32.99</v>
      </c>
      <c r="P1547" s="8">
        <v>32.99</v>
      </c>
      <c r="Q1547" s="7"/>
      <c r="R1547" s="7"/>
      <c r="S1547" s="8">
        <v>65.98</v>
      </c>
      <c r="T1547" s="8">
        <v>32.99</v>
      </c>
      <c r="U1547" s="139">
        <f t="shared" si="120"/>
        <v>362.89000000000004</v>
      </c>
      <c r="W1547" s="127" t="str">
        <f t="shared" si="121"/>
        <v>749001505921</v>
      </c>
      <c r="X1547" s="132">
        <f>VLOOKUP(W1547,Factors!$F$4:$H$6200,3,FALSE)</f>
        <v>0.10960000000000003</v>
      </c>
      <c r="Y1547" s="127" t="str">
        <f>VLOOKUP(W1547,Factors!$F$4:$H$6200,2,FALSE)</f>
        <v>3-factor</v>
      </c>
      <c r="Z1547" s="129">
        <f t="shared" si="122"/>
        <v>39.772744000000017</v>
      </c>
      <c r="AA1547" s="129">
        <f t="shared" si="123"/>
        <v>323.117256</v>
      </c>
      <c r="AB1547" s="129">
        <f t="shared" si="124"/>
        <v>362.89</v>
      </c>
    </row>
    <row r="1548" spans="1:28" ht="15.75" thickBot="1" x14ac:dyDescent="0.3">
      <c r="A1548" s="141" t="s">
        <v>943</v>
      </c>
      <c r="B1548" s="4" t="s">
        <v>1262</v>
      </c>
      <c r="C1548" s="4" t="s">
        <v>1263</v>
      </c>
      <c r="D1548" s="4" t="s">
        <v>944</v>
      </c>
      <c r="E1548" s="4" t="s">
        <v>945</v>
      </c>
      <c r="F1548" s="4" t="s">
        <v>82</v>
      </c>
      <c r="G1548" s="4" t="s">
        <v>83</v>
      </c>
      <c r="H1548" s="4" t="s">
        <v>440</v>
      </c>
      <c r="I1548" s="10">
        <v>57.1</v>
      </c>
      <c r="J1548" s="10">
        <v>3</v>
      </c>
      <c r="K1548" s="11"/>
      <c r="L1548" s="10">
        <v>15</v>
      </c>
      <c r="M1548" s="11"/>
      <c r="N1548" s="11"/>
      <c r="O1548" s="11"/>
      <c r="P1548" s="11"/>
      <c r="Q1548" s="11"/>
      <c r="R1548" s="11"/>
      <c r="S1548" s="11"/>
      <c r="T1548" s="11"/>
      <c r="U1548" s="139">
        <f t="shared" si="120"/>
        <v>75.099999999999994</v>
      </c>
      <c r="W1548" s="127" t="str">
        <f t="shared" si="121"/>
        <v>749001505921</v>
      </c>
      <c r="X1548" s="132">
        <f>VLOOKUP(W1548,Factors!$F$4:$H$6200,3,FALSE)</f>
        <v>0.10960000000000003</v>
      </c>
      <c r="Y1548" s="127" t="str">
        <f>VLOOKUP(W1548,Factors!$F$4:$H$6200,2,FALSE)</f>
        <v>3-factor</v>
      </c>
      <c r="Z1548" s="129">
        <f t="shared" si="122"/>
        <v>8.2309600000000014</v>
      </c>
      <c r="AA1548" s="129">
        <f t="shared" si="123"/>
        <v>66.869039999999998</v>
      </c>
      <c r="AB1548" s="129">
        <f t="shared" si="124"/>
        <v>75.099999999999994</v>
      </c>
    </row>
    <row r="1549" spans="1:28" ht="15.75" thickBot="1" x14ac:dyDescent="0.3">
      <c r="A1549" s="141" t="s">
        <v>943</v>
      </c>
      <c r="B1549" s="4" t="s">
        <v>1262</v>
      </c>
      <c r="C1549" s="4" t="s">
        <v>1263</v>
      </c>
      <c r="D1549" s="4" t="s">
        <v>944</v>
      </c>
      <c r="E1549" s="4" t="s">
        <v>945</v>
      </c>
      <c r="F1549" s="4" t="s">
        <v>239</v>
      </c>
      <c r="G1549" s="4" t="s">
        <v>240</v>
      </c>
      <c r="H1549" s="4" t="s">
        <v>440</v>
      </c>
      <c r="I1549" s="8">
        <v>9</v>
      </c>
      <c r="J1549" s="8">
        <v>18</v>
      </c>
      <c r="K1549" s="8">
        <v>9</v>
      </c>
      <c r="L1549" s="8">
        <v>36</v>
      </c>
      <c r="M1549" s="7"/>
      <c r="N1549" s="7"/>
      <c r="O1549" s="7"/>
      <c r="P1549" s="7"/>
      <c r="Q1549" s="7"/>
      <c r="R1549" s="7"/>
      <c r="S1549" s="7"/>
      <c r="T1549" s="7"/>
      <c r="U1549" s="139">
        <f t="shared" si="120"/>
        <v>72</v>
      </c>
      <c r="W1549" s="127" t="str">
        <f t="shared" si="121"/>
        <v>749001505921</v>
      </c>
      <c r="X1549" s="132">
        <f>VLOOKUP(W1549,Factors!$F$4:$H$6200,3,FALSE)</f>
        <v>0.10960000000000003</v>
      </c>
      <c r="Y1549" s="127" t="str">
        <f>VLOOKUP(W1549,Factors!$F$4:$H$6200,2,FALSE)</f>
        <v>3-factor</v>
      </c>
      <c r="Z1549" s="129">
        <f t="shared" si="122"/>
        <v>7.8912000000000022</v>
      </c>
      <c r="AA1549" s="129">
        <f t="shared" si="123"/>
        <v>64.108800000000002</v>
      </c>
      <c r="AB1549" s="129">
        <f t="shared" si="124"/>
        <v>72</v>
      </c>
    </row>
    <row r="1550" spans="1:28" ht="15.75" thickBot="1" x14ac:dyDescent="0.3">
      <c r="A1550" s="141" t="s">
        <v>943</v>
      </c>
      <c r="B1550" s="4" t="s">
        <v>1262</v>
      </c>
      <c r="C1550" s="4" t="s">
        <v>1263</v>
      </c>
      <c r="D1550" s="4" t="s">
        <v>944</v>
      </c>
      <c r="E1550" s="4" t="s">
        <v>945</v>
      </c>
      <c r="F1550" s="4" t="s">
        <v>84</v>
      </c>
      <c r="G1550" s="4" t="s">
        <v>85</v>
      </c>
      <c r="H1550" s="4" t="s">
        <v>440</v>
      </c>
      <c r="I1550" s="10">
        <v>386.85</v>
      </c>
      <c r="J1550" s="10">
        <v>1451.1</v>
      </c>
      <c r="K1550" s="10">
        <v>122</v>
      </c>
      <c r="L1550" s="10">
        <v>341.36</v>
      </c>
      <c r="M1550" s="10">
        <v>317.64999999999998</v>
      </c>
      <c r="N1550" s="10">
        <v>341.89</v>
      </c>
      <c r="O1550" s="11"/>
      <c r="P1550" s="11"/>
      <c r="Q1550" s="11"/>
      <c r="R1550" s="11"/>
      <c r="S1550" s="11"/>
      <c r="T1550" s="11"/>
      <c r="U1550" s="139">
        <f t="shared" si="120"/>
        <v>2960.85</v>
      </c>
      <c r="W1550" s="127" t="str">
        <f t="shared" si="121"/>
        <v>749001505921</v>
      </c>
      <c r="X1550" s="132">
        <f>VLOOKUP(W1550,Factors!$F$4:$H$6200,3,FALSE)</f>
        <v>0.10960000000000003</v>
      </c>
      <c r="Y1550" s="127" t="str">
        <f>VLOOKUP(W1550,Factors!$F$4:$H$6200,2,FALSE)</f>
        <v>3-factor</v>
      </c>
      <c r="Z1550" s="129">
        <f t="shared" si="122"/>
        <v>324.50916000000007</v>
      </c>
      <c r="AA1550" s="129">
        <f t="shared" si="123"/>
        <v>2636.3408399999998</v>
      </c>
      <c r="AB1550" s="129">
        <f t="shared" si="124"/>
        <v>2960.85</v>
      </c>
    </row>
    <row r="1551" spans="1:28" ht="15.75" thickBot="1" x14ac:dyDescent="0.3">
      <c r="A1551" s="141" t="s">
        <v>943</v>
      </c>
      <c r="B1551" s="4" t="s">
        <v>1262</v>
      </c>
      <c r="C1551" s="4" t="s">
        <v>1263</v>
      </c>
      <c r="D1551" s="4" t="s">
        <v>944</v>
      </c>
      <c r="E1551" s="4" t="s">
        <v>945</v>
      </c>
      <c r="F1551" s="4" t="s">
        <v>162</v>
      </c>
      <c r="G1551" s="4" t="s">
        <v>163</v>
      </c>
      <c r="H1551" s="4" t="s">
        <v>440</v>
      </c>
      <c r="I1551" s="8">
        <v>98.22</v>
      </c>
      <c r="J1551" s="8">
        <v>69.22</v>
      </c>
      <c r="K1551" s="7"/>
      <c r="L1551" s="8">
        <v>30.42</v>
      </c>
      <c r="M1551" s="7"/>
      <c r="N1551" s="7"/>
      <c r="O1551" s="7"/>
      <c r="P1551" s="7"/>
      <c r="Q1551" s="7"/>
      <c r="R1551" s="7"/>
      <c r="S1551" s="7"/>
      <c r="T1551" s="7"/>
      <c r="U1551" s="139">
        <f t="shared" si="120"/>
        <v>197.86</v>
      </c>
      <c r="W1551" s="127" t="str">
        <f t="shared" si="121"/>
        <v>749001505921</v>
      </c>
      <c r="X1551" s="132">
        <f>VLOOKUP(W1551,Factors!$F$4:$H$6200,3,FALSE)</f>
        <v>0.10960000000000003</v>
      </c>
      <c r="Y1551" s="127" t="str">
        <f>VLOOKUP(W1551,Factors!$F$4:$H$6200,2,FALSE)</f>
        <v>3-factor</v>
      </c>
      <c r="Z1551" s="129">
        <f t="shared" si="122"/>
        <v>21.685456000000009</v>
      </c>
      <c r="AA1551" s="129">
        <f t="shared" si="123"/>
        <v>176.174544</v>
      </c>
      <c r="AB1551" s="129">
        <f t="shared" si="124"/>
        <v>197.86</v>
      </c>
    </row>
    <row r="1552" spans="1:28" ht="15.75" thickBot="1" x14ac:dyDescent="0.3">
      <c r="A1552" s="141" t="s">
        <v>943</v>
      </c>
      <c r="B1552" s="4" t="s">
        <v>1262</v>
      </c>
      <c r="C1552" s="4" t="s">
        <v>1263</v>
      </c>
      <c r="D1552" s="4" t="s">
        <v>944</v>
      </c>
      <c r="E1552" s="4" t="s">
        <v>945</v>
      </c>
      <c r="F1552" s="4" t="s">
        <v>164</v>
      </c>
      <c r="G1552" s="4" t="s">
        <v>165</v>
      </c>
      <c r="H1552" s="4" t="s">
        <v>440</v>
      </c>
      <c r="I1552" s="10">
        <v>12.91</v>
      </c>
      <c r="J1552" s="10">
        <v>1268.73</v>
      </c>
      <c r="K1552" s="11"/>
      <c r="L1552" s="10">
        <v>335.1</v>
      </c>
      <c r="M1552" s="10">
        <v>763.22</v>
      </c>
      <c r="N1552" s="10">
        <v>772.46</v>
      </c>
      <c r="O1552" s="11"/>
      <c r="P1552" s="11"/>
      <c r="Q1552" s="11"/>
      <c r="R1552" s="11"/>
      <c r="S1552" s="11"/>
      <c r="T1552" s="11"/>
      <c r="U1552" s="139">
        <f t="shared" si="120"/>
        <v>3152.42</v>
      </c>
      <c r="W1552" s="127" t="str">
        <f t="shared" si="121"/>
        <v>749001505921</v>
      </c>
      <c r="X1552" s="132">
        <f>VLOOKUP(W1552,Factors!$F$4:$H$6200,3,FALSE)</f>
        <v>0.10960000000000003</v>
      </c>
      <c r="Y1552" s="127" t="str">
        <f>VLOOKUP(W1552,Factors!$F$4:$H$6200,2,FALSE)</f>
        <v>3-factor</v>
      </c>
      <c r="Z1552" s="129">
        <f t="shared" si="122"/>
        <v>345.50523200000009</v>
      </c>
      <c r="AA1552" s="129">
        <f t="shared" si="123"/>
        <v>2806.9147680000001</v>
      </c>
      <c r="AB1552" s="129">
        <f t="shared" si="124"/>
        <v>3152.42</v>
      </c>
    </row>
    <row r="1553" spans="1:62" ht="15.75" thickBot="1" x14ac:dyDescent="0.3">
      <c r="A1553" s="141" t="s">
        <v>943</v>
      </c>
      <c r="B1553" s="4" t="s">
        <v>1262</v>
      </c>
      <c r="C1553" s="4" t="s">
        <v>1263</v>
      </c>
      <c r="D1553" s="4" t="s">
        <v>944</v>
      </c>
      <c r="E1553" s="4" t="s">
        <v>945</v>
      </c>
      <c r="F1553" s="4" t="s">
        <v>86</v>
      </c>
      <c r="G1553" s="4" t="s">
        <v>87</v>
      </c>
      <c r="H1553" s="4" t="s">
        <v>440</v>
      </c>
      <c r="I1553" s="8">
        <v>1181.4000000000001</v>
      </c>
      <c r="J1553" s="7"/>
      <c r="K1553" s="7"/>
      <c r="L1553" s="7"/>
      <c r="M1553" s="7"/>
      <c r="N1553" s="7"/>
      <c r="O1553" s="7"/>
      <c r="P1553" s="7"/>
      <c r="Q1553" s="7"/>
      <c r="R1553" s="7"/>
      <c r="S1553" s="7"/>
      <c r="T1553" s="7"/>
      <c r="U1553" s="139">
        <f t="shared" si="120"/>
        <v>1181.4000000000001</v>
      </c>
      <c r="W1553" s="127" t="str">
        <f t="shared" si="121"/>
        <v>749001505921</v>
      </c>
      <c r="X1553" s="132">
        <f>VLOOKUP(W1553,Factors!$F$4:$H$6200,3,FALSE)</f>
        <v>0.10960000000000003</v>
      </c>
      <c r="Y1553" s="127" t="str">
        <f>VLOOKUP(W1553,Factors!$F$4:$H$6200,2,FALSE)</f>
        <v>3-factor</v>
      </c>
      <c r="Z1553" s="129">
        <f t="shared" si="122"/>
        <v>129.48144000000005</v>
      </c>
      <c r="AA1553" s="129">
        <f t="shared" si="123"/>
        <v>1051.9185600000001</v>
      </c>
      <c r="AB1553" s="129">
        <f t="shared" si="124"/>
        <v>1181.4000000000001</v>
      </c>
    </row>
    <row r="1554" spans="1:62" ht="15.75" thickBot="1" x14ac:dyDescent="0.3">
      <c r="A1554" s="141" t="s">
        <v>943</v>
      </c>
      <c r="B1554" s="4" t="s">
        <v>1262</v>
      </c>
      <c r="C1554" s="4" t="s">
        <v>1263</v>
      </c>
      <c r="D1554" s="4" t="s">
        <v>944</v>
      </c>
      <c r="E1554" s="4" t="s">
        <v>945</v>
      </c>
      <c r="F1554" s="4" t="s">
        <v>166</v>
      </c>
      <c r="G1554" s="4" t="s">
        <v>167</v>
      </c>
      <c r="H1554" s="4" t="s">
        <v>440</v>
      </c>
      <c r="I1554" s="11"/>
      <c r="J1554" s="11"/>
      <c r="K1554" s="10">
        <v>1203.82</v>
      </c>
      <c r="L1554" s="10">
        <v>200</v>
      </c>
      <c r="M1554" s="11"/>
      <c r="N1554" s="11"/>
      <c r="O1554" s="11"/>
      <c r="P1554" s="11"/>
      <c r="Q1554" s="11"/>
      <c r="R1554" s="11"/>
      <c r="S1554" s="11"/>
      <c r="T1554" s="11"/>
      <c r="U1554" s="139">
        <f t="shared" si="120"/>
        <v>1403.82</v>
      </c>
      <c r="W1554" s="127" t="str">
        <f t="shared" si="121"/>
        <v>749001505921</v>
      </c>
      <c r="X1554" s="132">
        <f>VLOOKUP(W1554,Factors!$F$4:$H$6200,3,FALSE)</f>
        <v>0.10960000000000003</v>
      </c>
      <c r="Y1554" s="127" t="str">
        <f>VLOOKUP(W1554,Factors!$F$4:$H$6200,2,FALSE)</f>
        <v>3-factor</v>
      </c>
      <c r="Z1554" s="129">
        <f t="shared" si="122"/>
        <v>153.85867200000004</v>
      </c>
      <c r="AA1554" s="129">
        <f t="shared" si="123"/>
        <v>1249.9613279999999</v>
      </c>
      <c r="AB1554" s="129">
        <f t="shared" si="124"/>
        <v>1403.82</v>
      </c>
    </row>
    <row r="1555" spans="1:62" ht="15.75" thickBot="1" x14ac:dyDescent="0.3">
      <c r="A1555" s="141" t="s">
        <v>943</v>
      </c>
      <c r="B1555" s="4" t="s">
        <v>1262</v>
      </c>
      <c r="C1555" s="4" t="s">
        <v>1263</v>
      </c>
      <c r="D1555" s="4" t="s">
        <v>1043</v>
      </c>
      <c r="E1555" s="4" t="s">
        <v>1044</v>
      </c>
      <c r="F1555" s="4" t="s">
        <v>84</v>
      </c>
      <c r="G1555" s="4" t="s">
        <v>85</v>
      </c>
      <c r="H1555" s="4" t="s">
        <v>1045</v>
      </c>
      <c r="I1555" s="7"/>
      <c r="J1555" s="7"/>
      <c r="K1555" s="7"/>
      <c r="L1555" s="7"/>
      <c r="M1555" s="7"/>
      <c r="N1555" s="8">
        <v>34.5</v>
      </c>
      <c r="O1555" s="7"/>
      <c r="P1555" s="7"/>
      <c r="Q1555" s="7"/>
      <c r="R1555" s="7"/>
      <c r="S1555" s="7"/>
      <c r="T1555" s="7"/>
      <c r="U1555" s="139">
        <f t="shared" si="120"/>
        <v>34.5</v>
      </c>
      <c r="W1555" s="127" t="str">
        <f t="shared" si="121"/>
        <v>749004590921</v>
      </c>
      <c r="X1555" s="132">
        <f>VLOOKUP(W1555,Factors!$F$4:$H$6200,3,FALSE)</f>
        <v>0.10960000000000003</v>
      </c>
      <c r="Y1555" s="127" t="str">
        <f>VLOOKUP(W1555,Factors!$F$4:$H$6200,2,FALSE)</f>
        <v>3-factor</v>
      </c>
      <c r="Z1555" s="129">
        <f t="shared" si="122"/>
        <v>3.781200000000001</v>
      </c>
      <c r="AA1555" s="129">
        <f t="shared" si="123"/>
        <v>30.718799999999998</v>
      </c>
      <c r="AB1555" s="129">
        <f t="shared" si="124"/>
        <v>34.5</v>
      </c>
    </row>
    <row r="1556" spans="1:62" s="126" customFormat="1" ht="15.75" thickBot="1" x14ac:dyDescent="0.3">
      <c r="A1556" s="141" t="s">
        <v>943</v>
      </c>
      <c r="B1556" s="4" t="s">
        <v>1264</v>
      </c>
      <c r="C1556" s="4" t="s">
        <v>1265</v>
      </c>
      <c r="D1556" s="4" t="s">
        <v>944</v>
      </c>
      <c r="E1556" s="4" t="s">
        <v>945</v>
      </c>
      <c r="F1556" s="4" t="s">
        <v>128</v>
      </c>
      <c r="G1556" s="4" t="s">
        <v>129</v>
      </c>
      <c r="H1556" s="4" t="s">
        <v>440</v>
      </c>
      <c r="I1556" s="11"/>
      <c r="J1556" s="11"/>
      <c r="K1556" s="11"/>
      <c r="L1556" s="10">
        <v>250</v>
      </c>
      <c r="M1556" s="11"/>
      <c r="N1556" s="11"/>
      <c r="O1556" s="10">
        <v>-250</v>
      </c>
      <c r="P1556" s="11"/>
      <c r="Q1556" s="11"/>
      <c r="R1556" s="11"/>
      <c r="S1556" s="11"/>
      <c r="T1556" s="10">
        <v>225</v>
      </c>
      <c r="U1556" s="139">
        <f t="shared" si="120"/>
        <v>225</v>
      </c>
      <c r="V1556" s="38"/>
      <c r="W1556" s="127" t="str">
        <f t="shared" si="121"/>
        <v>755001505921</v>
      </c>
      <c r="X1556" s="132">
        <f>VLOOKUP(W1556,Factors!$F$4:$H$6200,3,FALSE)</f>
        <v>0.10960000000000003</v>
      </c>
      <c r="Y1556" s="127" t="str">
        <f>VLOOKUP(W1556,Factors!$F$4:$H$6200,2,FALSE)</f>
        <v>3-factor</v>
      </c>
      <c r="Z1556" s="129">
        <f t="shared" si="122"/>
        <v>24.660000000000007</v>
      </c>
      <c r="AA1556" s="129">
        <f t="shared" si="123"/>
        <v>200.34</v>
      </c>
      <c r="AB1556" s="129">
        <f t="shared" si="124"/>
        <v>225</v>
      </c>
      <c r="AC1556" s="134"/>
      <c r="AD1556" s="134"/>
      <c r="AE1556" s="134"/>
      <c r="AF1556" s="134"/>
      <c r="AG1556" s="134"/>
      <c r="AH1556" s="134"/>
      <c r="AI1556" s="134"/>
      <c r="AJ1556" s="134"/>
      <c r="AK1556" s="134"/>
      <c r="AL1556" s="134"/>
      <c r="AM1556" s="134"/>
      <c r="AN1556" s="134"/>
      <c r="AO1556" s="134"/>
      <c r="AP1556" s="134"/>
      <c r="AQ1556" s="134"/>
      <c r="AR1556" s="134"/>
      <c r="AS1556" s="134"/>
      <c r="AT1556" s="134"/>
      <c r="AU1556" s="134"/>
      <c r="AV1556" s="134"/>
      <c r="AW1556" s="134"/>
      <c r="AX1556" s="134"/>
      <c r="AY1556" s="134"/>
      <c r="AZ1556" s="134"/>
      <c r="BA1556" s="134"/>
      <c r="BB1556" s="134"/>
      <c r="BC1556" s="134"/>
      <c r="BD1556" s="134"/>
      <c r="BE1556" s="134"/>
      <c r="BF1556" s="134"/>
      <c r="BG1556" s="134"/>
      <c r="BH1556" s="134"/>
      <c r="BI1556" s="134"/>
      <c r="BJ1556" s="134"/>
    </row>
    <row r="1557" spans="1:62" ht="15.75" thickBot="1" x14ac:dyDescent="0.3">
      <c r="A1557" s="141" t="s">
        <v>943</v>
      </c>
      <c r="B1557" s="4" t="s">
        <v>1264</v>
      </c>
      <c r="C1557" s="4" t="s">
        <v>1265</v>
      </c>
      <c r="D1557" s="4" t="s">
        <v>944</v>
      </c>
      <c r="E1557" s="4" t="s">
        <v>945</v>
      </c>
      <c r="F1557" s="4" t="s">
        <v>132</v>
      </c>
      <c r="G1557" s="4" t="s">
        <v>133</v>
      </c>
      <c r="H1557" s="4" t="s">
        <v>440</v>
      </c>
      <c r="I1557" s="7"/>
      <c r="J1557" s="7"/>
      <c r="K1557" s="8">
        <v>751.68</v>
      </c>
      <c r="L1557" s="8">
        <v>533.02</v>
      </c>
      <c r="M1557" s="7"/>
      <c r="N1557" s="7"/>
      <c r="O1557" s="8">
        <v>450.34</v>
      </c>
      <c r="P1557" s="7"/>
      <c r="Q1557" s="7"/>
      <c r="R1557" s="7"/>
      <c r="S1557" s="7"/>
      <c r="T1557" s="7"/>
      <c r="U1557" s="139">
        <f t="shared" si="120"/>
        <v>1735.0399999999997</v>
      </c>
      <c r="W1557" s="127" t="str">
        <f t="shared" si="121"/>
        <v>755001505921</v>
      </c>
      <c r="X1557" s="132">
        <f>VLOOKUP(W1557,Factors!$F$4:$H$6200,3,FALSE)</f>
        <v>0.10960000000000003</v>
      </c>
      <c r="Y1557" s="127" t="str">
        <f>VLOOKUP(W1557,Factors!$F$4:$H$6200,2,FALSE)</f>
        <v>3-factor</v>
      </c>
      <c r="Z1557" s="129">
        <f t="shared" si="122"/>
        <v>190.16038400000002</v>
      </c>
      <c r="AA1557" s="129">
        <f t="shared" si="123"/>
        <v>1544.8796159999997</v>
      </c>
      <c r="AB1557" s="129">
        <f t="shared" si="124"/>
        <v>1735.0399999999997</v>
      </c>
    </row>
    <row r="1558" spans="1:62" ht="15.75" thickBot="1" x14ac:dyDescent="0.3">
      <c r="A1558" s="141" t="s">
        <v>943</v>
      </c>
      <c r="B1558" s="4" t="s">
        <v>1264</v>
      </c>
      <c r="C1558" s="4" t="s">
        <v>1265</v>
      </c>
      <c r="D1558" s="4" t="s">
        <v>944</v>
      </c>
      <c r="E1558" s="4" t="s">
        <v>945</v>
      </c>
      <c r="F1558" s="4" t="s">
        <v>134</v>
      </c>
      <c r="G1558" s="4" t="s">
        <v>135</v>
      </c>
      <c r="H1558" s="4" t="s">
        <v>440</v>
      </c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0">
        <v>500</v>
      </c>
      <c r="U1558" s="139">
        <f t="shared" si="120"/>
        <v>500</v>
      </c>
      <c r="W1558" s="127" t="str">
        <f t="shared" si="121"/>
        <v>755001505921</v>
      </c>
      <c r="X1558" s="132">
        <f>VLOOKUP(W1558,Factors!$F$4:$H$6200,3,FALSE)</f>
        <v>0.10960000000000003</v>
      </c>
      <c r="Y1558" s="127" t="str">
        <f>VLOOKUP(W1558,Factors!$F$4:$H$6200,2,FALSE)</f>
        <v>3-factor</v>
      </c>
      <c r="Z1558" s="129">
        <f t="shared" si="122"/>
        <v>54.800000000000018</v>
      </c>
      <c r="AA1558" s="129">
        <f t="shared" si="123"/>
        <v>445.2</v>
      </c>
      <c r="AB1558" s="129">
        <f t="shared" si="124"/>
        <v>500</v>
      </c>
    </row>
    <row r="1559" spans="1:62" ht="15.75" thickBot="1" x14ac:dyDescent="0.3">
      <c r="A1559" s="141" t="s">
        <v>943</v>
      </c>
      <c r="B1559" s="4" t="s">
        <v>1264</v>
      </c>
      <c r="C1559" s="4" t="s">
        <v>1265</v>
      </c>
      <c r="D1559" s="4" t="s">
        <v>944</v>
      </c>
      <c r="E1559" s="4" t="s">
        <v>945</v>
      </c>
      <c r="F1559" s="4" t="s">
        <v>364</v>
      </c>
      <c r="G1559" s="4" t="s">
        <v>365</v>
      </c>
      <c r="H1559" s="4" t="s">
        <v>440</v>
      </c>
      <c r="I1559" s="7"/>
      <c r="J1559" s="7"/>
      <c r="K1559" s="7"/>
      <c r="L1559" s="7"/>
      <c r="M1559" s="7"/>
      <c r="N1559" s="7"/>
      <c r="O1559" s="7"/>
      <c r="P1559" s="7"/>
      <c r="Q1559" s="7"/>
      <c r="R1559" s="7"/>
      <c r="S1559" s="7"/>
      <c r="T1559" s="8">
        <v>14.99</v>
      </c>
      <c r="U1559" s="139">
        <f t="shared" si="120"/>
        <v>14.99</v>
      </c>
      <c r="W1559" s="127" t="str">
        <f t="shared" si="121"/>
        <v>755001505921</v>
      </c>
      <c r="X1559" s="132">
        <f>VLOOKUP(W1559,Factors!$F$4:$H$6200,3,FALSE)</f>
        <v>0.10960000000000003</v>
      </c>
      <c r="Y1559" s="127" t="str">
        <f>VLOOKUP(W1559,Factors!$F$4:$H$6200,2,FALSE)</f>
        <v>3-factor</v>
      </c>
      <c r="Z1559" s="129">
        <f t="shared" si="122"/>
        <v>1.6429040000000006</v>
      </c>
      <c r="AA1559" s="129">
        <f t="shared" si="123"/>
        <v>13.347096000000001</v>
      </c>
      <c r="AB1559" s="129">
        <f t="shared" si="124"/>
        <v>14.990000000000002</v>
      </c>
    </row>
    <row r="1560" spans="1:62" ht="15.75" thickBot="1" x14ac:dyDescent="0.3">
      <c r="A1560" s="141" t="s">
        <v>943</v>
      </c>
      <c r="B1560" s="4" t="s">
        <v>1264</v>
      </c>
      <c r="C1560" s="4" t="s">
        <v>1265</v>
      </c>
      <c r="D1560" s="4" t="s">
        <v>944</v>
      </c>
      <c r="E1560" s="4" t="s">
        <v>945</v>
      </c>
      <c r="F1560" s="4" t="s">
        <v>102</v>
      </c>
      <c r="G1560" s="4" t="s">
        <v>103</v>
      </c>
      <c r="H1560" s="4" t="s">
        <v>440</v>
      </c>
      <c r="I1560" s="11"/>
      <c r="J1560" s="10">
        <v>23.85</v>
      </c>
      <c r="K1560" s="11"/>
      <c r="L1560" s="11"/>
      <c r="M1560" s="11"/>
      <c r="N1560" s="10">
        <v>177</v>
      </c>
      <c r="O1560" s="11"/>
      <c r="P1560" s="11"/>
      <c r="Q1560" s="10">
        <v>49.44</v>
      </c>
      <c r="R1560" s="11"/>
      <c r="S1560" s="11"/>
      <c r="T1560" s="11"/>
      <c r="U1560" s="139">
        <f t="shared" si="120"/>
        <v>250.29</v>
      </c>
      <c r="W1560" s="127" t="str">
        <f t="shared" si="121"/>
        <v>755001505921</v>
      </c>
      <c r="X1560" s="132">
        <f>VLOOKUP(W1560,Factors!$F$4:$H$6200,3,FALSE)</f>
        <v>0.10960000000000003</v>
      </c>
      <c r="Y1560" s="127" t="str">
        <f>VLOOKUP(W1560,Factors!$F$4:$H$6200,2,FALSE)</f>
        <v>3-factor</v>
      </c>
      <c r="Z1560" s="129">
        <f t="shared" si="122"/>
        <v>27.431784000000007</v>
      </c>
      <c r="AA1560" s="129">
        <f t="shared" si="123"/>
        <v>222.85821599999997</v>
      </c>
      <c r="AB1560" s="129">
        <f t="shared" si="124"/>
        <v>250.28999999999996</v>
      </c>
    </row>
    <row r="1561" spans="1:62" ht="15.75" thickBot="1" x14ac:dyDescent="0.3">
      <c r="A1561" s="141" t="s">
        <v>943</v>
      </c>
      <c r="B1561" s="4" t="s">
        <v>1264</v>
      </c>
      <c r="C1561" s="4" t="s">
        <v>1265</v>
      </c>
      <c r="D1561" s="4" t="s">
        <v>944</v>
      </c>
      <c r="E1561" s="4" t="s">
        <v>945</v>
      </c>
      <c r="F1561" s="4" t="s">
        <v>235</v>
      </c>
      <c r="G1561" s="4" t="s">
        <v>236</v>
      </c>
      <c r="H1561" s="4" t="s">
        <v>440</v>
      </c>
      <c r="I1561" s="7"/>
      <c r="J1561" s="7"/>
      <c r="K1561" s="7"/>
      <c r="L1561" s="7"/>
      <c r="M1561" s="8">
        <v>100</v>
      </c>
      <c r="N1561" s="7"/>
      <c r="O1561" s="8">
        <v>85</v>
      </c>
      <c r="P1561" s="7"/>
      <c r="Q1561" s="7"/>
      <c r="R1561" s="7"/>
      <c r="S1561" s="7"/>
      <c r="T1561" s="7"/>
      <c r="U1561" s="139">
        <f t="shared" si="120"/>
        <v>185</v>
      </c>
      <c r="W1561" s="127" t="str">
        <f t="shared" si="121"/>
        <v>755001505921</v>
      </c>
      <c r="X1561" s="132">
        <f>VLOOKUP(W1561,Factors!$F$4:$H$6200,3,FALSE)</f>
        <v>0.10960000000000003</v>
      </c>
      <c r="Y1561" s="127" t="str">
        <f>VLOOKUP(W1561,Factors!$F$4:$H$6200,2,FALSE)</f>
        <v>3-factor</v>
      </c>
      <c r="Z1561" s="129">
        <f t="shared" si="122"/>
        <v>20.276000000000007</v>
      </c>
      <c r="AA1561" s="129">
        <f t="shared" si="123"/>
        <v>164.72399999999999</v>
      </c>
      <c r="AB1561" s="129">
        <f t="shared" si="124"/>
        <v>185</v>
      </c>
    </row>
    <row r="1562" spans="1:62" ht="15.75" thickBot="1" x14ac:dyDescent="0.3">
      <c r="A1562" s="141" t="s">
        <v>943</v>
      </c>
      <c r="B1562" s="4" t="s">
        <v>1264</v>
      </c>
      <c r="C1562" s="4" t="s">
        <v>1265</v>
      </c>
      <c r="D1562" s="4" t="s">
        <v>944</v>
      </c>
      <c r="E1562" s="4" t="s">
        <v>945</v>
      </c>
      <c r="F1562" s="4" t="s">
        <v>116</v>
      </c>
      <c r="G1562" s="4" t="s">
        <v>117</v>
      </c>
      <c r="H1562" s="4" t="s">
        <v>440</v>
      </c>
      <c r="I1562" s="10">
        <v>40.33</v>
      </c>
      <c r="J1562" s="10">
        <v>8</v>
      </c>
      <c r="K1562" s="10">
        <v>24.25</v>
      </c>
      <c r="L1562" s="10">
        <v>4.2</v>
      </c>
      <c r="M1562" s="10">
        <v>12.54</v>
      </c>
      <c r="N1562" s="10">
        <v>25.75</v>
      </c>
      <c r="O1562" s="11"/>
      <c r="P1562" s="11"/>
      <c r="Q1562" s="11"/>
      <c r="R1562" s="10">
        <v>154.4</v>
      </c>
      <c r="S1562" s="11"/>
      <c r="T1562" s="11"/>
      <c r="U1562" s="139">
        <f t="shared" si="120"/>
        <v>269.47000000000003</v>
      </c>
      <c r="W1562" s="127" t="str">
        <f t="shared" si="121"/>
        <v>755001505921</v>
      </c>
      <c r="X1562" s="132">
        <f>VLOOKUP(W1562,Factors!$F$4:$H$6200,3,FALSE)</f>
        <v>0.10960000000000003</v>
      </c>
      <c r="Y1562" s="127" t="str">
        <f>VLOOKUP(W1562,Factors!$F$4:$H$6200,2,FALSE)</f>
        <v>3-factor</v>
      </c>
      <c r="Z1562" s="129">
        <f t="shared" si="122"/>
        <v>29.533912000000011</v>
      </c>
      <c r="AA1562" s="129">
        <f t="shared" si="123"/>
        <v>239.93608800000001</v>
      </c>
      <c r="AB1562" s="129">
        <f t="shared" si="124"/>
        <v>269.47000000000003</v>
      </c>
    </row>
    <row r="1563" spans="1:62" ht="15.75" thickBot="1" x14ac:dyDescent="0.3">
      <c r="A1563" s="141" t="s">
        <v>943</v>
      </c>
      <c r="B1563" s="4" t="s">
        <v>1264</v>
      </c>
      <c r="C1563" s="4" t="s">
        <v>1265</v>
      </c>
      <c r="D1563" s="4" t="s">
        <v>944</v>
      </c>
      <c r="E1563" s="4" t="s">
        <v>945</v>
      </c>
      <c r="F1563" s="4" t="s">
        <v>82</v>
      </c>
      <c r="G1563" s="4" t="s">
        <v>83</v>
      </c>
      <c r="H1563" s="4" t="s">
        <v>440</v>
      </c>
      <c r="I1563" s="8">
        <v>30.85</v>
      </c>
      <c r="J1563" s="8">
        <v>38.450000000000003</v>
      </c>
      <c r="K1563" s="8">
        <v>18</v>
      </c>
      <c r="L1563" s="8">
        <v>6.9</v>
      </c>
      <c r="M1563" s="8">
        <v>18.350000000000001</v>
      </c>
      <c r="N1563" s="8">
        <v>8.8000000000000007</v>
      </c>
      <c r="O1563" s="7"/>
      <c r="P1563" s="7"/>
      <c r="Q1563" s="7"/>
      <c r="R1563" s="7"/>
      <c r="S1563" s="8">
        <v>4.2</v>
      </c>
      <c r="T1563" s="7"/>
      <c r="U1563" s="139">
        <f t="shared" si="120"/>
        <v>125.55000000000001</v>
      </c>
      <c r="W1563" s="127" t="str">
        <f t="shared" si="121"/>
        <v>755001505921</v>
      </c>
      <c r="X1563" s="132">
        <f>VLOOKUP(W1563,Factors!$F$4:$H$6200,3,FALSE)</f>
        <v>0.10960000000000003</v>
      </c>
      <c r="Y1563" s="127" t="str">
        <f>VLOOKUP(W1563,Factors!$F$4:$H$6200,2,FALSE)</f>
        <v>3-factor</v>
      </c>
      <c r="Z1563" s="129">
        <f t="shared" si="122"/>
        <v>13.760280000000005</v>
      </c>
      <c r="AA1563" s="129">
        <f t="shared" si="123"/>
        <v>111.78972</v>
      </c>
      <c r="AB1563" s="129">
        <f t="shared" si="124"/>
        <v>125.55000000000001</v>
      </c>
    </row>
    <row r="1564" spans="1:62" ht="15.75" thickBot="1" x14ac:dyDescent="0.3">
      <c r="A1564" s="141" t="s">
        <v>943</v>
      </c>
      <c r="B1564" s="4" t="s">
        <v>1264</v>
      </c>
      <c r="C1564" s="4" t="s">
        <v>1265</v>
      </c>
      <c r="D1564" s="4" t="s">
        <v>944</v>
      </c>
      <c r="E1564" s="4" t="s">
        <v>945</v>
      </c>
      <c r="F1564" s="4" t="s">
        <v>239</v>
      </c>
      <c r="G1564" s="4" t="s">
        <v>240</v>
      </c>
      <c r="H1564" s="4" t="s">
        <v>440</v>
      </c>
      <c r="I1564" s="11"/>
      <c r="J1564" s="11"/>
      <c r="K1564" s="10">
        <v>29</v>
      </c>
      <c r="L1564" s="11"/>
      <c r="M1564" s="11"/>
      <c r="N1564" s="11"/>
      <c r="O1564" s="11"/>
      <c r="P1564" s="11"/>
      <c r="Q1564" s="11"/>
      <c r="R1564" s="11"/>
      <c r="S1564" s="11"/>
      <c r="T1564" s="11"/>
      <c r="U1564" s="139">
        <f t="shared" si="120"/>
        <v>29</v>
      </c>
      <c r="W1564" s="127" t="str">
        <f t="shared" si="121"/>
        <v>755001505921</v>
      </c>
      <c r="X1564" s="132">
        <f>VLOOKUP(W1564,Factors!$F$4:$H$6200,3,FALSE)</f>
        <v>0.10960000000000003</v>
      </c>
      <c r="Y1564" s="127" t="str">
        <f>VLOOKUP(W1564,Factors!$F$4:$H$6200,2,FALSE)</f>
        <v>3-factor</v>
      </c>
      <c r="Z1564" s="129">
        <f t="shared" si="122"/>
        <v>3.1784000000000008</v>
      </c>
      <c r="AA1564" s="129">
        <f t="shared" si="123"/>
        <v>25.8216</v>
      </c>
      <c r="AB1564" s="129">
        <f t="shared" si="124"/>
        <v>29</v>
      </c>
    </row>
    <row r="1565" spans="1:62" ht="15.75" thickBot="1" x14ac:dyDescent="0.3">
      <c r="A1565" s="141" t="s">
        <v>943</v>
      </c>
      <c r="B1565" s="4" t="s">
        <v>1264</v>
      </c>
      <c r="C1565" s="4" t="s">
        <v>1265</v>
      </c>
      <c r="D1565" s="4" t="s">
        <v>944</v>
      </c>
      <c r="E1565" s="4" t="s">
        <v>945</v>
      </c>
      <c r="F1565" s="4" t="s">
        <v>152</v>
      </c>
      <c r="G1565" s="4" t="s">
        <v>153</v>
      </c>
      <c r="H1565" s="4" t="s">
        <v>440</v>
      </c>
      <c r="I1565" s="7"/>
      <c r="J1565" s="7"/>
      <c r="K1565" s="7"/>
      <c r="L1565" s="7"/>
      <c r="M1565" s="7"/>
      <c r="N1565" s="7"/>
      <c r="O1565" s="8">
        <v>10500</v>
      </c>
      <c r="P1565" s="8">
        <v>3500</v>
      </c>
      <c r="Q1565" s="8">
        <v>7000</v>
      </c>
      <c r="R1565" s="7"/>
      <c r="S1565" s="7"/>
      <c r="T1565" s="8">
        <v>7000</v>
      </c>
      <c r="U1565" s="139">
        <f t="shared" si="120"/>
        <v>28000</v>
      </c>
      <c r="W1565" s="127" t="str">
        <f t="shared" si="121"/>
        <v>755001505921</v>
      </c>
      <c r="X1565" s="132">
        <f>VLOOKUP(W1565,Factors!$F$4:$H$6200,3,FALSE)</f>
        <v>0.10960000000000003</v>
      </c>
      <c r="Y1565" s="127" t="str">
        <f>VLOOKUP(W1565,Factors!$F$4:$H$6200,2,FALSE)</f>
        <v>3-factor</v>
      </c>
      <c r="Z1565" s="129">
        <f t="shared" si="122"/>
        <v>3068.8000000000006</v>
      </c>
      <c r="AA1565" s="129">
        <f t="shared" si="123"/>
        <v>24931.200000000001</v>
      </c>
      <c r="AB1565" s="129">
        <f t="shared" si="124"/>
        <v>28000</v>
      </c>
    </row>
    <row r="1566" spans="1:62" ht="15.75" thickBot="1" x14ac:dyDescent="0.3">
      <c r="A1566" s="141" t="s">
        <v>943</v>
      </c>
      <c r="B1566" s="4" t="s">
        <v>1264</v>
      </c>
      <c r="C1566" s="4" t="s">
        <v>1265</v>
      </c>
      <c r="D1566" s="4" t="s">
        <v>944</v>
      </c>
      <c r="E1566" s="4" t="s">
        <v>945</v>
      </c>
      <c r="F1566" s="4" t="s">
        <v>366</v>
      </c>
      <c r="G1566" s="4" t="s">
        <v>367</v>
      </c>
      <c r="H1566" s="4" t="s">
        <v>440</v>
      </c>
      <c r="I1566" s="11"/>
      <c r="J1566" s="11"/>
      <c r="K1566" s="11"/>
      <c r="L1566" s="11"/>
      <c r="M1566" s="11"/>
      <c r="N1566" s="11"/>
      <c r="O1566" s="11"/>
      <c r="P1566" s="10">
        <v>14.99</v>
      </c>
      <c r="Q1566" s="10">
        <v>14.99</v>
      </c>
      <c r="R1566" s="10">
        <v>14.99</v>
      </c>
      <c r="S1566" s="10">
        <v>14.99</v>
      </c>
      <c r="T1566" s="11"/>
      <c r="U1566" s="139">
        <f t="shared" si="120"/>
        <v>59.96</v>
      </c>
      <c r="W1566" s="127" t="str">
        <f t="shared" si="121"/>
        <v>755001505921</v>
      </c>
      <c r="X1566" s="132">
        <f>VLOOKUP(W1566,Factors!$F$4:$H$6200,3,FALSE)</f>
        <v>0.10960000000000003</v>
      </c>
      <c r="Y1566" s="127" t="str">
        <f>VLOOKUP(W1566,Factors!$F$4:$H$6200,2,FALSE)</f>
        <v>3-factor</v>
      </c>
      <c r="Z1566" s="129">
        <f t="shared" si="122"/>
        <v>6.5716160000000023</v>
      </c>
      <c r="AA1566" s="129">
        <f t="shared" si="123"/>
        <v>53.388384000000002</v>
      </c>
      <c r="AB1566" s="129">
        <f t="shared" si="124"/>
        <v>59.960000000000008</v>
      </c>
    </row>
    <row r="1567" spans="1:62" ht="15.75" thickBot="1" x14ac:dyDescent="0.3">
      <c r="A1567" s="141" t="s">
        <v>943</v>
      </c>
      <c r="B1567" s="4" t="s">
        <v>1264</v>
      </c>
      <c r="C1567" s="4" t="s">
        <v>1265</v>
      </c>
      <c r="D1567" s="4" t="s">
        <v>944</v>
      </c>
      <c r="E1567" s="4" t="s">
        <v>945</v>
      </c>
      <c r="F1567" s="4" t="s">
        <v>84</v>
      </c>
      <c r="G1567" s="4" t="s">
        <v>85</v>
      </c>
      <c r="H1567" s="4" t="s">
        <v>440</v>
      </c>
      <c r="I1567" s="8">
        <v>295.89999999999998</v>
      </c>
      <c r="J1567" s="8">
        <v>491.05</v>
      </c>
      <c r="K1567" s="8">
        <v>2587.7399999999998</v>
      </c>
      <c r="L1567" s="8">
        <v>82</v>
      </c>
      <c r="M1567" s="8">
        <v>59.11</v>
      </c>
      <c r="N1567" s="8">
        <v>135.02000000000001</v>
      </c>
      <c r="O1567" s="7"/>
      <c r="P1567" s="7"/>
      <c r="Q1567" s="7"/>
      <c r="R1567" s="8">
        <v>206.3</v>
      </c>
      <c r="S1567" s="7"/>
      <c r="T1567" s="7"/>
      <c r="U1567" s="139">
        <f t="shared" si="120"/>
        <v>3857.12</v>
      </c>
      <c r="W1567" s="127" t="str">
        <f t="shared" si="121"/>
        <v>755001505921</v>
      </c>
      <c r="X1567" s="132">
        <f>VLOOKUP(W1567,Factors!$F$4:$H$6200,3,FALSE)</f>
        <v>0.10960000000000003</v>
      </c>
      <c r="Y1567" s="127" t="str">
        <f>VLOOKUP(W1567,Factors!$F$4:$H$6200,2,FALSE)</f>
        <v>3-factor</v>
      </c>
      <c r="Z1567" s="129">
        <f t="shared" si="122"/>
        <v>422.74035200000009</v>
      </c>
      <c r="AA1567" s="129">
        <f t="shared" si="123"/>
        <v>3434.3796479999996</v>
      </c>
      <c r="AB1567" s="129">
        <f t="shared" si="124"/>
        <v>3857.12</v>
      </c>
    </row>
    <row r="1568" spans="1:62" ht="15.75" thickBot="1" x14ac:dyDescent="0.3">
      <c r="A1568" s="141" t="s">
        <v>943</v>
      </c>
      <c r="B1568" s="4" t="s">
        <v>1264</v>
      </c>
      <c r="C1568" s="4" t="s">
        <v>1265</v>
      </c>
      <c r="D1568" s="4" t="s">
        <v>944</v>
      </c>
      <c r="E1568" s="4" t="s">
        <v>945</v>
      </c>
      <c r="F1568" s="4" t="s">
        <v>162</v>
      </c>
      <c r="G1568" s="4" t="s">
        <v>163</v>
      </c>
      <c r="H1568" s="4" t="s">
        <v>440</v>
      </c>
      <c r="I1568" s="10">
        <v>27</v>
      </c>
      <c r="J1568" s="10">
        <v>400</v>
      </c>
      <c r="K1568" s="10">
        <v>28.81</v>
      </c>
      <c r="L1568" s="11"/>
      <c r="M1568" s="11"/>
      <c r="N1568" s="11"/>
      <c r="O1568" s="11"/>
      <c r="P1568" s="11"/>
      <c r="Q1568" s="11"/>
      <c r="R1568" s="11"/>
      <c r="S1568" s="11"/>
      <c r="T1568" s="11"/>
      <c r="U1568" s="139">
        <f t="shared" si="120"/>
        <v>455.81</v>
      </c>
      <c r="W1568" s="127" t="str">
        <f t="shared" si="121"/>
        <v>755001505921</v>
      </c>
      <c r="X1568" s="132">
        <f>VLOOKUP(W1568,Factors!$F$4:$H$6200,3,FALSE)</f>
        <v>0.10960000000000003</v>
      </c>
      <c r="Y1568" s="127" t="str">
        <f>VLOOKUP(W1568,Factors!$F$4:$H$6200,2,FALSE)</f>
        <v>3-factor</v>
      </c>
      <c r="Z1568" s="129">
        <f t="shared" si="122"/>
        <v>49.956776000000012</v>
      </c>
      <c r="AA1568" s="129">
        <f t="shared" si="123"/>
        <v>405.85322400000001</v>
      </c>
      <c r="AB1568" s="129">
        <f t="shared" si="124"/>
        <v>455.81</v>
      </c>
    </row>
    <row r="1569" spans="1:28" ht="15.75" thickBot="1" x14ac:dyDescent="0.3">
      <c r="A1569" s="141" t="s">
        <v>943</v>
      </c>
      <c r="B1569" s="4" t="s">
        <v>1264</v>
      </c>
      <c r="C1569" s="4" t="s">
        <v>1265</v>
      </c>
      <c r="D1569" s="4" t="s">
        <v>944</v>
      </c>
      <c r="E1569" s="4" t="s">
        <v>945</v>
      </c>
      <c r="F1569" s="4" t="s">
        <v>86</v>
      </c>
      <c r="G1569" s="4" t="s">
        <v>87</v>
      </c>
      <c r="H1569" s="4" t="s">
        <v>440</v>
      </c>
      <c r="I1569" s="8">
        <v>932.24</v>
      </c>
      <c r="J1569" s="8">
        <v>1075.08</v>
      </c>
      <c r="K1569" s="8">
        <v>700</v>
      </c>
      <c r="L1569" s="8">
        <v>816.28</v>
      </c>
      <c r="M1569" s="8">
        <v>471.55</v>
      </c>
      <c r="N1569" s="7"/>
      <c r="O1569" s="7"/>
      <c r="P1569" s="7"/>
      <c r="Q1569" s="7"/>
      <c r="R1569" s="7"/>
      <c r="S1569" s="7"/>
      <c r="T1569" s="7"/>
      <c r="U1569" s="139">
        <f t="shared" si="120"/>
        <v>3995.1499999999996</v>
      </c>
      <c r="W1569" s="127" t="str">
        <f t="shared" si="121"/>
        <v>755001505921</v>
      </c>
      <c r="X1569" s="132">
        <f>VLOOKUP(W1569,Factors!$F$4:$H$6200,3,FALSE)</f>
        <v>0.10960000000000003</v>
      </c>
      <c r="Y1569" s="127" t="str">
        <f>VLOOKUP(W1569,Factors!$F$4:$H$6200,2,FALSE)</f>
        <v>3-factor</v>
      </c>
      <c r="Z1569" s="129">
        <f t="shared" si="122"/>
        <v>437.86844000000008</v>
      </c>
      <c r="AA1569" s="129">
        <f t="shared" si="123"/>
        <v>3557.2815599999994</v>
      </c>
      <c r="AB1569" s="129">
        <f t="shared" si="124"/>
        <v>3995.1499999999996</v>
      </c>
    </row>
    <row r="1570" spans="1:28" ht="15.75" thickBot="1" x14ac:dyDescent="0.3">
      <c r="A1570" s="141" t="s">
        <v>943</v>
      </c>
      <c r="B1570" s="4" t="s">
        <v>1264</v>
      </c>
      <c r="C1570" s="4" t="s">
        <v>1265</v>
      </c>
      <c r="D1570" s="4" t="s">
        <v>944</v>
      </c>
      <c r="E1570" s="4" t="s">
        <v>945</v>
      </c>
      <c r="F1570" s="4" t="s">
        <v>168</v>
      </c>
      <c r="G1570" s="4" t="s">
        <v>169</v>
      </c>
      <c r="H1570" s="4" t="s">
        <v>440</v>
      </c>
      <c r="I1570" s="10">
        <v>35.5</v>
      </c>
      <c r="J1570" s="11"/>
      <c r="K1570" s="11"/>
      <c r="L1570" s="11"/>
      <c r="M1570" s="11"/>
      <c r="N1570" s="10">
        <v>176.9</v>
      </c>
      <c r="O1570" s="11"/>
      <c r="P1570" s="11"/>
      <c r="Q1570" s="11"/>
      <c r="R1570" s="11"/>
      <c r="S1570" s="11"/>
      <c r="T1570" s="11"/>
      <c r="U1570" s="139">
        <f t="shared" si="120"/>
        <v>212.4</v>
      </c>
      <c r="W1570" s="127" t="str">
        <f t="shared" si="121"/>
        <v>755001505921</v>
      </c>
      <c r="X1570" s="132">
        <f>VLOOKUP(W1570,Factors!$F$4:$H$6200,3,FALSE)</f>
        <v>0.10960000000000003</v>
      </c>
      <c r="Y1570" s="127" t="str">
        <f>VLOOKUP(W1570,Factors!$F$4:$H$6200,2,FALSE)</f>
        <v>3-factor</v>
      </c>
      <c r="Z1570" s="129">
        <f t="shared" si="122"/>
        <v>23.279040000000006</v>
      </c>
      <c r="AA1570" s="129">
        <f t="shared" si="123"/>
        <v>189.12096</v>
      </c>
      <c r="AB1570" s="129">
        <f t="shared" si="124"/>
        <v>212.4</v>
      </c>
    </row>
    <row r="1571" spans="1:28" ht="15.75" thickBot="1" x14ac:dyDescent="0.3">
      <c r="A1571" s="141" t="s">
        <v>943</v>
      </c>
      <c r="B1571" s="4" t="s">
        <v>1266</v>
      </c>
      <c r="C1571" s="4" t="s">
        <v>1267</v>
      </c>
      <c r="D1571" s="4" t="s">
        <v>944</v>
      </c>
      <c r="E1571" s="4" t="s">
        <v>945</v>
      </c>
      <c r="F1571" s="4" t="s">
        <v>128</v>
      </c>
      <c r="G1571" s="4" t="s">
        <v>129</v>
      </c>
      <c r="H1571" s="4" t="s">
        <v>440</v>
      </c>
      <c r="I1571" s="8">
        <v>185</v>
      </c>
      <c r="J1571" s="8">
        <v>265</v>
      </c>
      <c r="K1571" s="7"/>
      <c r="L1571" s="7"/>
      <c r="M1571" s="8">
        <v>105</v>
      </c>
      <c r="N1571" s="7"/>
      <c r="O1571" s="7"/>
      <c r="P1571" s="7"/>
      <c r="Q1571" s="7"/>
      <c r="R1571" s="7"/>
      <c r="S1571" s="7"/>
      <c r="T1571" s="8">
        <v>350</v>
      </c>
      <c r="U1571" s="139">
        <f t="shared" si="120"/>
        <v>905</v>
      </c>
      <c r="W1571" s="127" t="str">
        <f t="shared" si="121"/>
        <v>760001505921</v>
      </c>
      <c r="X1571" s="132">
        <f>VLOOKUP(W1571,Factors!$F$4:$H$6200,3,FALSE)</f>
        <v>0.10960000000000003</v>
      </c>
      <c r="Y1571" s="127" t="str">
        <f>VLOOKUP(W1571,Factors!$F$4:$H$6200,2,FALSE)</f>
        <v>3-factor</v>
      </c>
      <c r="Z1571" s="129">
        <f t="shared" si="122"/>
        <v>99.188000000000031</v>
      </c>
      <c r="AA1571" s="129">
        <f t="shared" si="123"/>
        <v>805.81200000000001</v>
      </c>
      <c r="AB1571" s="129">
        <f t="shared" si="124"/>
        <v>905</v>
      </c>
    </row>
    <row r="1572" spans="1:28" ht="15.75" thickBot="1" x14ac:dyDescent="0.3">
      <c r="A1572" s="141" t="s">
        <v>943</v>
      </c>
      <c r="B1572" s="4" t="s">
        <v>1266</v>
      </c>
      <c r="C1572" s="4" t="s">
        <v>1267</v>
      </c>
      <c r="D1572" s="4" t="s">
        <v>944</v>
      </c>
      <c r="E1572" s="4" t="s">
        <v>945</v>
      </c>
      <c r="F1572" s="4" t="s">
        <v>134</v>
      </c>
      <c r="G1572" s="4" t="s">
        <v>135</v>
      </c>
      <c r="H1572" s="4" t="s">
        <v>440</v>
      </c>
      <c r="I1572" s="11"/>
      <c r="J1572" s="10">
        <v>525</v>
      </c>
      <c r="K1572" s="11"/>
      <c r="L1572" s="11"/>
      <c r="M1572" s="11"/>
      <c r="N1572" s="11"/>
      <c r="O1572" s="11"/>
      <c r="P1572" s="11"/>
      <c r="Q1572" s="11"/>
      <c r="R1572" s="11"/>
      <c r="S1572" s="10">
        <v>955</v>
      </c>
      <c r="T1572" s="10">
        <v>140</v>
      </c>
      <c r="U1572" s="139">
        <f t="shared" si="120"/>
        <v>1620</v>
      </c>
      <c r="W1572" s="127" t="str">
        <f t="shared" si="121"/>
        <v>760001505921</v>
      </c>
      <c r="X1572" s="132">
        <f>VLOOKUP(W1572,Factors!$F$4:$H$6200,3,FALSE)</f>
        <v>0.10960000000000003</v>
      </c>
      <c r="Y1572" s="127" t="str">
        <f>VLOOKUP(W1572,Factors!$F$4:$H$6200,2,FALSE)</f>
        <v>3-factor</v>
      </c>
      <c r="Z1572" s="129">
        <f t="shared" si="122"/>
        <v>177.55200000000005</v>
      </c>
      <c r="AA1572" s="129">
        <f t="shared" si="123"/>
        <v>1442.4479999999999</v>
      </c>
      <c r="AB1572" s="129">
        <f t="shared" si="124"/>
        <v>1620</v>
      </c>
    </row>
    <row r="1573" spans="1:28" ht="15.75" thickBot="1" x14ac:dyDescent="0.3">
      <c r="A1573" s="141" t="s">
        <v>943</v>
      </c>
      <c r="B1573" s="4" t="s">
        <v>1266</v>
      </c>
      <c r="C1573" s="4" t="s">
        <v>1267</v>
      </c>
      <c r="D1573" s="4" t="s">
        <v>944</v>
      </c>
      <c r="E1573" s="4" t="s">
        <v>945</v>
      </c>
      <c r="F1573" s="4" t="s">
        <v>98</v>
      </c>
      <c r="G1573" s="4" t="s">
        <v>99</v>
      </c>
      <c r="H1573" s="4" t="s">
        <v>440</v>
      </c>
      <c r="I1573" s="7"/>
      <c r="J1573" s="7"/>
      <c r="K1573" s="7"/>
      <c r="L1573" s="7"/>
      <c r="M1573" s="7"/>
      <c r="N1573" s="7"/>
      <c r="O1573" s="7"/>
      <c r="P1573" s="7"/>
      <c r="Q1573" s="7"/>
      <c r="R1573" s="8">
        <v>1164.3499999999999</v>
      </c>
      <c r="S1573" s="8">
        <v>-1132.17</v>
      </c>
      <c r="T1573" s="8">
        <v>-17.68</v>
      </c>
      <c r="U1573" s="139">
        <f t="shared" si="120"/>
        <v>14.499999999999837</v>
      </c>
      <c r="W1573" s="127" t="str">
        <f t="shared" si="121"/>
        <v>760001505921</v>
      </c>
      <c r="X1573" s="132">
        <f>VLOOKUP(W1573,Factors!$F$4:$H$6200,3,FALSE)</f>
        <v>0.10960000000000003</v>
      </c>
      <c r="Y1573" s="127" t="str">
        <f>VLOOKUP(W1573,Factors!$F$4:$H$6200,2,FALSE)</f>
        <v>3-factor</v>
      </c>
      <c r="Z1573" s="129">
        <f t="shared" si="122"/>
        <v>1.5891999999999826</v>
      </c>
      <c r="AA1573" s="129">
        <f t="shared" si="123"/>
        <v>12.910799999999854</v>
      </c>
      <c r="AB1573" s="129">
        <f t="shared" si="124"/>
        <v>14.499999999999837</v>
      </c>
    </row>
    <row r="1574" spans="1:28" ht="15.75" thickBot="1" x14ac:dyDescent="0.3">
      <c r="A1574" s="141" t="s">
        <v>943</v>
      </c>
      <c r="B1574" s="4" t="s">
        <v>1266</v>
      </c>
      <c r="C1574" s="4" t="s">
        <v>1267</v>
      </c>
      <c r="D1574" s="4" t="s">
        <v>944</v>
      </c>
      <c r="E1574" s="4" t="s">
        <v>945</v>
      </c>
      <c r="F1574" s="4" t="s">
        <v>146</v>
      </c>
      <c r="G1574" s="4" t="s">
        <v>147</v>
      </c>
      <c r="H1574" s="4" t="s">
        <v>440</v>
      </c>
      <c r="I1574" s="10">
        <v>17.52</v>
      </c>
      <c r="J1574" s="10">
        <v>36.15</v>
      </c>
      <c r="K1574" s="11"/>
      <c r="L1574" s="11"/>
      <c r="M1574" s="10">
        <v>173.76</v>
      </c>
      <c r="N1574" s="11"/>
      <c r="O1574" s="11"/>
      <c r="P1574" s="11"/>
      <c r="Q1574" s="10">
        <v>7.75</v>
      </c>
      <c r="R1574" s="11"/>
      <c r="S1574" s="10">
        <v>7.5</v>
      </c>
      <c r="T1574" s="10">
        <v>32.18</v>
      </c>
      <c r="U1574" s="139">
        <f t="shared" si="120"/>
        <v>274.86</v>
      </c>
      <c r="W1574" s="127" t="str">
        <f t="shared" si="121"/>
        <v>760001505921</v>
      </c>
      <c r="X1574" s="132">
        <f>VLOOKUP(W1574,Factors!$F$4:$H$6200,3,FALSE)</f>
        <v>0.10960000000000003</v>
      </c>
      <c r="Y1574" s="127" t="str">
        <f>VLOOKUP(W1574,Factors!$F$4:$H$6200,2,FALSE)</f>
        <v>3-factor</v>
      </c>
      <c r="Z1574" s="129">
        <f t="shared" si="122"/>
        <v>30.124656000000009</v>
      </c>
      <c r="AA1574" s="129">
        <f t="shared" si="123"/>
        <v>244.735344</v>
      </c>
      <c r="AB1574" s="129">
        <f t="shared" si="124"/>
        <v>274.86</v>
      </c>
    </row>
    <row r="1575" spans="1:28" ht="15.75" thickBot="1" x14ac:dyDescent="0.3">
      <c r="A1575" s="141" t="s">
        <v>943</v>
      </c>
      <c r="B1575" s="4" t="s">
        <v>1266</v>
      </c>
      <c r="C1575" s="4" t="s">
        <v>1267</v>
      </c>
      <c r="D1575" s="4" t="s">
        <v>944</v>
      </c>
      <c r="E1575" s="4" t="s">
        <v>945</v>
      </c>
      <c r="F1575" s="4" t="s">
        <v>102</v>
      </c>
      <c r="G1575" s="4" t="s">
        <v>103</v>
      </c>
      <c r="H1575" s="4" t="s">
        <v>440</v>
      </c>
      <c r="I1575" s="7"/>
      <c r="J1575" s="7"/>
      <c r="K1575" s="7"/>
      <c r="L1575" s="8">
        <v>101.19</v>
      </c>
      <c r="M1575" s="8">
        <v>12.16</v>
      </c>
      <c r="N1575" s="7"/>
      <c r="O1575" s="7"/>
      <c r="P1575" s="7"/>
      <c r="Q1575" s="7"/>
      <c r="R1575" s="7"/>
      <c r="S1575" s="7"/>
      <c r="T1575" s="7"/>
      <c r="U1575" s="139">
        <f t="shared" si="120"/>
        <v>113.35</v>
      </c>
      <c r="W1575" s="127" t="str">
        <f t="shared" si="121"/>
        <v>760001505921</v>
      </c>
      <c r="X1575" s="132">
        <f>VLOOKUP(W1575,Factors!$F$4:$H$6200,3,FALSE)</f>
        <v>0.10960000000000003</v>
      </c>
      <c r="Y1575" s="127" t="str">
        <f>VLOOKUP(W1575,Factors!$F$4:$H$6200,2,FALSE)</f>
        <v>3-factor</v>
      </c>
      <c r="Z1575" s="129">
        <f t="shared" si="122"/>
        <v>12.423160000000003</v>
      </c>
      <c r="AA1575" s="129">
        <f t="shared" si="123"/>
        <v>100.92684</v>
      </c>
      <c r="AB1575" s="129">
        <f t="shared" si="124"/>
        <v>113.35</v>
      </c>
    </row>
    <row r="1576" spans="1:28" ht="15.75" thickBot="1" x14ac:dyDescent="0.3">
      <c r="A1576" s="141" t="s">
        <v>943</v>
      </c>
      <c r="B1576" s="4" t="s">
        <v>1266</v>
      </c>
      <c r="C1576" s="4" t="s">
        <v>1267</v>
      </c>
      <c r="D1576" s="4" t="s">
        <v>944</v>
      </c>
      <c r="E1576" s="4" t="s">
        <v>945</v>
      </c>
      <c r="F1576" s="4" t="s">
        <v>116</v>
      </c>
      <c r="G1576" s="4" t="s">
        <v>117</v>
      </c>
      <c r="H1576" s="4" t="s">
        <v>440</v>
      </c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0">
        <v>10.35</v>
      </c>
      <c r="T1576" s="11"/>
      <c r="U1576" s="139">
        <f t="shared" si="120"/>
        <v>10.35</v>
      </c>
      <c r="W1576" s="127" t="str">
        <f t="shared" si="121"/>
        <v>760001505921</v>
      </c>
      <c r="X1576" s="132">
        <f>VLOOKUP(W1576,Factors!$F$4:$H$6200,3,FALSE)</f>
        <v>0.10960000000000003</v>
      </c>
      <c r="Y1576" s="127" t="str">
        <f>VLOOKUP(W1576,Factors!$F$4:$H$6200,2,FALSE)</f>
        <v>3-factor</v>
      </c>
      <c r="Z1576" s="129">
        <f t="shared" si="122"/>
        <v>1.1343600000000003</v>
      </c>
      <c r="AA1576" s="129">
        <f t="shared" si="123"/>
        <v>9.2156399999999987</v>
      </c>
      <c r="AB1576" s="129">
        <f t="shared" si="124"/>
        <v>10.35</v>
      </c>
    </row>
    <row r="1577" spans="1:28" ht="15.75" thickBot="1" x14ac:dyDescent="0.3">
      <c r="A1577" s="141" t="s">
        <v>943</v>
      </c>
      <c r="B1577" s="4" t="s">
        <v>1266</v>
      </c>
      <c r="C1577" s="4" t="s">
        <v>1267</v>
      </c>
      <c r="D1577" s="4" t="s">
        <v>944</v>
      </c>
      <c r="E1577" s="4" t="s">
        <v>945</v>
      </c>
      <c r="F1577" s="4" t="s">
        <v>82</v>
      </c>
      <c r="G1577" s="4" t="s">
        <v>83</v>
      </c>
      <c r="H1577" s="4" t="s">
        <v>440</v>
      </c>
      <c r="I1577" s="8">
        <v>12.6</v>
      </c>
      <c r="J1577" s="8">
        <v>77.400000000000006</v>
      </c>
      <c r="K1577" s="8">
        <v>131.05000000000001</v>
      </c>
      <c r="L1577" s="8">
        <v>33.200000000000003</v>
      </c>
      <c r="M1577" s="8">
        <v>21.6</v>
      </c>
      <c r="N1577" s="8">
        <v>10.199999999999999</v>
      </c>
      <c r="O1577" s="7"/>
      <c r="P1577" s="7"/>
      <c r="Q1577" s="7"/>
      <c r="R1577" s="7"/>
      <c r="S1577" s="7"/>
      <c r="T1577" s="7"/>
      <c r="U1577" s="139">
        <f t="shared" si="120"/>
        <v>286.05</v>
      </c>
      <c r="W1577" s="127" t="str">
        <f t="shared" si="121"/>
        <v>760001505921</v>
      </c>
      <c r="X1577" s="132">
        <f>VLOOKUP(W1577,Factors!$F$4:$H$6200,3,FALSE)</f>
        <v>0.10960000000000003</v>
      </c>
      <c r="Y1577" s="127" t="str">
        <f>VLOOKUP(W1577,Factors!$F$4:$H$6200,2,FALSE)</f>
        <v>3-factor</v>
      </c>
      <c r="Z1577" s="129">
        <f t="shared" si="122"/>
        <v>31.35108000000001</v>
      </c>
      <c r="AA1577" s="129">
        <f t="shared" si="123"/>
        <v>254.69891999999999</v>
      </c>
      <c r="AB1577" s="129">
        <f t="shared" si="124"/>
        <v>286.05</v>
      </c>
    </row>
    <row r="1578" spans="1:28" ht="15.75" thickBot="1" x14ac:dyDescent="0.3">
      <c r="A1578" s="141" t="s">
        <v>943</v>
      </c>
      <c r="B1578" s="4" t="s">
        <v>1266</v>
      </c>
      <c r="C1578" s="4" t="s">
        <v>1267</v>
      </c>
      <c r="D1578" s="4" t="s">
        <v>944</v>
      </c>
      <c r="E1578" s="4" t="s">
        <v>945</v>
      </c>
      <c r="F1578" s="4" t="s">
        <v>1121</v>
      </c>
      <c r="G1578" s="4" t="s">
        <v>1122</v>
      </c>
      <c r="H1578" s="4" t="s">
        <v>440</v>
      </c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0">
        <v>26915.5</v>
      </c>
      <c r="T1578" s="11"/>
      <c r="U1578" s="139">
        <f t="shared" si="120"/>
        <v>26915.5</v>
      </c>
      <c r="W1578" s="127" t="str">
        <f t="shared" si="121"/>
        <v>760001505921</v>
      </c>
      <c r="X1578" s="132">
        <f>VLOOKUP(W1578,Factors!$F$4:$H$6200,3,FALSE)</f>
        <v>0.10960000000000003</v>
      </c>
      <c r="Y1578" s="127" t="str">
        <f>VLOOKUP(W1578,Factors!$F$4:$H$6200,2,FALSE)</f>
        <v>3-factor</v>
      </c>
      <c r="Z1578" s="129">
        <f t="shared" si="122"/>
        <v>2949.9388000000008</v>
      </c>
      <c r="AA1578" s="129">
        <f t="shared" si="123"/>
        <v>23965.5612</v>
      </c>
      <c r="AB1578" s="129">
        <f t="shared" si="124"/>
        <v>26915.5</v>
      </c>
    </row>
    <row r="1579" spans="1:28" ht="15.75" thickBot="1" x14ac:dyDescent="0.3">
      <c r="A1579" s="141" t="s">
        <v>943</v>
      </c>
      <c r="B1579" s="4" t="s">
        <v>1266</v>
      </c>
      <c r="C1579" s="4" t="s">
        <v>1267</v>
      </c>
      <c r="D1579" s="4" t="s">
        <v>944</v>
      </c>
      <c r="E1579" s="4" t="s">
        <v>945</v>
      </c>
      <c r="F1579" s="4" t="s">
        <v>152</v>
      </c>
      <c r="G1579" s="4" t="s">
        <v>153</v>
      </c>
      <c r="H1579" s="4" t="s">
        <v>440</v>
      </c>
      <c r="I1579" s="7"/>
      <c r="J1579" s="7"/>
      <c r="K1579" s="7"/>
      <c r="L1579" s="7"/>
      <c r="M1579" s="8">
        <v>500</v>
      </c>
      <c r="N1579" s="7"/>
      <c r="O1579" s="8">
        <v>28865</v>
      </c>
      <c r="P1579" s="7"/>
      <c r="Q1579" s="7"/>
      <c r="R1579" s="8">
        <v>3675</v>
      </c>
      <c r="S1579" s="8">
        <v>6675</v>
      </c>
      <c r="T1579" s="8">
        <v>3975</v>
      </c>
      <c r="U1579" s="139">
        <f t="shared" si="120"/>
        <v>43690</v>
      </c>
      <c r="W1579" s="127" t="str">
        <f t="shared" si="121"/>
        <v>760001505921</v>
      </c>
      <c r="X1579" s="132">
        <f>VLOOKUP(W1579,Factors!$F$4:$H$6200,3,FALSE)</f>
        <v>0.10960000000000003</v>
      </c>
      <c r="Y1579" s="127" t="str">
        <f>VLOOKUP(W1579,Factors!$F$4:$H$6200,2,FALSE)</f>
        <v>3-factor</v>
      </c>
      <c r="Z1579" s="129">
        <f t="shared" si="122"/>
        <v>4788.4240000000009</v>
      </c>
      <c r="AA1579" s="129">
        <f t="shared" si="123"/>
        <v>38901.576000000001</v>
      </c>
      <c r="AB1579" s="129">
        <f t="shared" si="124"/>
        <v>43690</v>
      </c>
    </row>
    <row r="1580" spans="1:28" ht="15.75" thickBot="1" x14ac:dyDescent="0.3">
      <c r="A1580" s="141" t="s">
        <v>943</v>
      </c>
      <c r="B1580" s="4" t="s">
        <v>1266</v>
      </c>
      <c r="C1580" s="4" t="s">
        <v>1267</v>
      </c>
      <c r="D1580" s="4" t="s">
        <v>944</v>
      </c>
      <c r="E1580" s="4" t="s">
        <v>945</v>
      </c>
      <c r="F1580" s="4" t="s">
        <v>366</v>
      </c>
      <c r="G1580" s="4" t="s">
        <v>367</v>
      </c>
      <c r="H1580" s="4" t="s">
        <v>440</v>
      </c>
      <c r="I1580" s="10">
        <v>45</v>
      </c>
      <c r="J1580" s="11"/>
      <c r="K1580" s="10">
        <v>29.95</v>
      </c>
      <c r="L1580" s="11"/>
      <c r="M1580" s="10">
        <v>68.8</v>
      </c>
      <c r="N1580" s="10">
        <v>154</v>
      </c>
      <c r="O1580" s="11"/>
      <c r="P1580" s="11"/>
      <c r="Q1580" s="11"/>
      <c r="R1580" s="11"/>
      <c r="S1580" s="10">
        <v>139</v>
      </c>
      <c r="T1580" s="11"/>
      <c r="U1580" s="139">
        <f t="shared" si="120"/>
        <v>436.75</v>
      </c>
      <c r="W1580" s="127" t="str">
        <f t="shared" si="121"/>
        <v>760001505921</v>
      </c>
      <c r="X1580" s="132">
        <f>VLOOKUP(W1580,Factors!$F$4:$H$6200,3,FALSE)</f>
        <v>0.10960000000000003</v>
      </c>
      <c r="Y1580" s="127" t="str">
        <f>VLOOKUP(W1580,Factors!$F$4:$H$6200,2,FALSE)</f>
        <v>3-factor</v>
      </c>
      <c r="Z1580" s="129">
        <f t="shared" si="122"/>
        <v>47.867800000000017</v>
      </c>
      <c r="AA1580" s="129">
        <f t="shared" si="123"/>
        <v>388.88220000000001</v>
      </c>
      <c r="AB1580" s="129">
        <f t="shared" si="124"/>
        <v>436.75</v>
      </c>
    </row>
    <row r="1581" spans="1:28" ht="15.75" thickBot="1" x14ac:dyDescent="0.3">
      <c r="A1581" s="141" t="s">
        <v>943</v>
      </c>
      <c r="B1581" s="4" t="s">
        <v>1266</v>
      </c>
      <c r="C1581" s="4" t="s">
        <v>1267</v>
      </c>
      <c r="D1581" s="4" t="s">
        <v>944</v>
      </c>
      <c r="E1581" s="4" t="s">
        <v>945</v>
      </c>
      <c r="F1581" s="4" t="s">
        <v>84</v>
      </c>
      <c r="G1581" s="4" t="s">
        <v>85</v>
      </c>
      <c r="H1581" s="4" t="s">
        <v>440</v>
      </c>
      <c r="I1581" s="8">
        <v>792.08</v>
      </c>
      <c r="J1581" s="8">
        <v>458.97</v>
      </c>
      <c r="K1581" s="8">
        <v>441.2</v>
      </c>
      <c r="L1581" s="8">
        <v>415.11</v>
      </c>
      <c r="M1581" s="8">
        <v>913.35</v>
      </c>
      <c r="N1581" s="8">
        <v>331.67</v>
      </c>
      <c r="O1581" s="7"/>
      <c r="P1581" s="7"/>
      <c r="Q1581" s="7"/>
      <c r="R1581" s="7"/>
      <c r="S1581" s="7"/>
      <c r="T1581" s="7"/>
      <c r="U1581" s="139">
        <f t="shared" si="120"/>
        <v>3352.38</v>
      </c>
      <c r="W1581" s="127" t="str">
        <f t="shared" si="121"/>
        <v>760001505921</v>
      </c>
      <c r="X1581" s="132">
        <f>VLOOKUP(W1581,Factors!$F$4:$H$6200,3,FALSE)</f>
        <v>0.10960000000000003</v>
      </c>
      <c r="Y1581" s="127" t="str">
        <f>VLOOKUP(W1581,Factors!$F$4:$H$6200,2,FALSE)</f>
        <v>3-factor</v>
      </c>
      <c r="Z1581" s="129">
        <f t="shared" si="122"/>
        <v>367.42084800000009</v>
      </c>
      <c r="AA1581" s="129">
        <f t="shared" si="123"/>
        <v>2984.9591519999999</v>
      </c>
      <c r="AB1581" s="129">
        <f t="shared" si="124"/>
        <v>3352.38</v>
      </c>
    </row>
    <row r="1582" spans="1:28" ht="15.75" thickBot="1" x14ac:dyDescent="0.3">
      <c r="A1582" s="141" t="s">
        <v>943</v>
      </c>
      <c r="B1582" s="4" t="s">
        <v>1266</v>
      </c>
      <c r="C1582" s="4" t="s">
        <v>1267</v>
      </c>
      <c r="D1582" s="4" t="s">
        <v>944</v>
      </c>
      <c r="E1582" s="4" t="s">
        <v>945</v>
      </c>
      <c r="F1582" s="4" t="s">
        <v>162</v>
      </c>
      <c r="G1582" s="4" t="s">
        <v>163</v>
      </c>
      <c r="H1582" s="4" t="s">
        <v>440</v>
      </c>
      <c r="I1582" s="11"/>
      <c r="J1582" s="11"/>
      <c r="K1582" s="10">
        <v>10.31</v>
      </c>
      <c r="L1582" s="11"/>
      <c r="M1582" s="11"/>
      <c r="N1582" s="11"/>
      <c r="O1582" s="11"/>
      <c r="P1582" s="11"/>
      <c r="Q1582" s="11"/>
      <c r="R1582" s="11"/>
      <c r="S1582" s="11"/>
      <c r="T1582" s="11"/>
      <c r="U1582" s="139">
        <f t="shared" si="120"/>
        <v>10.31</v>
      </c>
      <c r="W1582" s="127" t="str">
        <f t="shared" si="121"/>
        <v>760001505921</v>
      </c>
      <c r="X1582" s="132">
        <f>VLOOKUP(W1582,Factors!$F$4:$H$6200,3,FALSE)</f>
        <v>0.10960000000000003</v>
      </c>
      <c r="Y1582" s="127" t="str">
        <f>VLOOKUP(W1582,Factors!$F$4:$H$6200,2,FALSE)</f>
        <v>3-factor</v>
      </c>
      <c r="Z1582" s="129">
        <f t="shared" si="122"/>
        <v>1.1299760000000003</v>
      </c>
      <c r="AA1582" s="129">
        <f t="shared" si="123"/>
        <v>9.1800239999999995</v>
      </c>
      <c r="AB1582" s="129">
        <f t="shared" si="124"/>
        <v>10.31</v>
      </c>
    </row>
    <row r="1583" spans="1:28" ht="15.75" thickBot="1" x14ac:dyDescent="0.3">
      <c r="A1583" s="141" t="s">
        <v>943</v>
      </c>
      <c r="B1583" s="4" t="s">
        <v>1266</v>
      </c>
      <c r="C1583" s="4" t="s">
        <v>1267</v>
      </c>
      <c r="D1583" s="4" t="s">
        <v>944</v>
      </c>
      <c r="E1583" s="4" t="s">
        <v>945</v>
      </c>
      <c r="F1583" s="4" t="s">
        <v>164</v>
      </c>
      <c r="G1583" s="4" t="s">
        <v>165</v>
      </c>
      <c r="H1583" s="4" t="s">
        <v>440</v>
      </c>
      <c r="I1583" s="8">
        <v>1723.97</v>
      </c>
      <c r="J1583" s="8">
        <v>1558.72</v>
      </c>
      <c r="K1583" s="8">
        <v>1931.31</v>
      </c>
      <c r="L1583" s="8">
        <v>1807.04</v>
      </c>
      <c r="M1583" s="8">
        <v>3840.03</v>
      </c>
      <c r="N1583" s="8">
        <v>1837.24</v>
      </c>
      <c r="O1583" s="8">
        <v>-1030</v>
      </c>
      <c r="P1583" s="7"/>
      <c r="Q1583" s="8">
        <v>-870</v>
      </c>
      <c r="R1583" s="7"/>
      <c r="S1583" s="7"/>
      <c r="T1583" s="7"/>
      <c r="U1583" s="139">
        <f t="shared" si="120"/>
        <v>10798.31</v>
      </c>
      <c r="W1583" s="127" t="str">
        <f t="shared" si="121"/>
        <v>760001505921</v>
      </c>
      <c r="X1583" s="132">
        <f>VLOOKUP(W1583,Factors!$F$4:$H$6200,3,FALSE)</f>
        <v>0.10960000000000003</v>
      </c>
      <c r="Y1583" s="127" t="str">
        <f>VLOOKUP(W1583,Factors!$F$4:$H$6200,2,FALSE)</f>
        <v>3-factor</v>
      </c>
      <c r="Z1583" s="129">
        <f t="shared" si="122"/>
        <v>1183.4947760000002</v>
      </c>
      <c r="AA1583" s="129">
        <f t="shared" si="123"/>
        <v>9614.8152239999999</v>
      </c>
      <c r="AB1583" s="129">
        <f t="shared" si="124"/>
        <v>10798.31</v>
      </c>
    </row>
    <row r="1584" spans="1:28" ht="15.75" thickBot="1" x14ac:dyDescent="0.3">
      <c r="A1584" s="141" t="s">
        <v>943</v>
      </c>
      <c r="B1584" s="4" t="s">
        <v>1266</v>
      </c>
      <c r="C1584" s="4" t="s">
        <v>1267</v>
      </c>
      <c r="D1584" s="4" t="s">
        <v>944</v>
      </c>
      <c r="E1584" s="4" t="s">
        <v>945</v>
      </c>
      <c r="F1584" s="4" t="s">
        <v>86</v>
      </c>
      <c r="G1584" s="4" t="s">
        <v>87</v>
      </c>
      <c r="H1584" s="4" t="s">
        <v>440</v>
      </c>
      <c r="I1584" s="10">
        <v>2603.08</v>
      </c>
      <c r="J1584" s="14">
        <v>0</v>
      </c>
      <c r="K1584" s="10">
        <v>896.2</v>
      </c>
      <c r="L1584" s="11"/>
      <c r="M1584" s="10">
        <v>510.32</v>
      </c>
      <c r="N1584" s="11"/>
      <c r="O1584" s="11"/>
      <c r="P1584" s="11"/>
      <c r="Q1584" s="11"/>
      <c r="R1584" s="11"/>
      <c r="S1584" s="11"/>
      <c r="T1584" s="11"/>
      <c r="U1584" s="139">
        <f t="shared" si="120"/>
        <v>4009.6</v>
      </c>
      <c r="W1584" s="127" t="str">
        <f t="shared" si="121"/>
        <v>760001505921</v>
      </c>
      <c r="X1584" s="132">
        <f>VLOOKUP(W1584,Factors!$F$4:$H$6200,3,FALSE)</f>
        <v>0.10960000000000003</v>
      </c>
      <c r="Y1584" s="127" t="str">
        <f>VLOOKUP(W1584,Factors!$F$4:$H$6200,2,FALSE)</f>
        <v>3-factor</v>
      </c>
      <c r="Z1584" s="129">
        <f t="shared" si="122"/>
        <v>439.45216000000011</v>
      </c>
      <c r="AA1584" s="129">
        <f t="shared" si="123"/>
        <v>3570.1478399999996</v>
      </c>
      <c r="AB1584" s="129">
        <f t="shared" si="124"/>
        <v>4009.6</v>
      </c>
    </row>
    <row r="1585" spans="1:28" ht="15.75" thickBot="1" x14ac:dyDescent="0.3">
      <c r="A1585" s="141" t="s">
        <v>943</v>
      </c>
      <c r="B1585" s="4" t="s">
        <v>1266</v>
      </c>
      <c r="C1585" s="4" t="s">
        <v>1267</v>
      </c>
      <c r="D1585" s="4" t="s">
        <v>944</v>
      </c>
      <c r="E1585" s="4" t="s">
        <v>945</v>
      </c>
      <c r="F1585" s="4" t="s">
        <v>166</v>
      </c>
      <c r="G1585" s="4" t="s">
        <v>167</v>
      </c>
      <c r="H1585" s="4" t="s">
        <v>440</v>
      </c>
      <c r="I1585" s="7"/>
      <c r="J1585" s="7"/>
      <c r="K1585" s="8">
        <v>1548.57</v>
      </c>
      <c r="L1585" s="8">
        <v>466.57</v>
      </c>
      <c r="M1585" s="7"/>
      <c r="N1585" s="7"/>
      <c r="O1585" s="7"/>
      <c r="P1585" s="8">
        <v>25</v>
      </c>
      <c r="Q1585" s="7"/>
      <c r="R1585" s="7"/>
      <c r="S1585" s="8">
        <v>60</v>
      </c>
      <c r="T1585" s="8">
        <v>25</v>
      </c>
      <c r="U1585" s="139">
        <f t="shared" si="120"/>
        <v>2125.14</v>
      </c>
      <c r="W1585" s="127" t="str">
        <f t="shared" si="121"/>
        <v>760001505921</v>
      </c>
      <c r="X1585" s="132">
        <f>VLOOKUP(W1585,Factors!$F$4:$H$6200,3,FALSE)</f>
        <v>0.10960000000000003</v>
      </c>
      <c r="Y1585" s="127" t="str">
        <f>VLOOKUP(W1585,Factors!$F$4:$H$6200,2,FALSE)</f>
        <v>3-factor</v>
      </c>
      <c r="Z1585" s="129">
        <f t="shared" si="122"/>
        <v>232.91534400000006</v>
      </c>
      <c r="AA1585" s="129">
        <f t="shared" si="123"/>
        <v>1892.2246559999999</v>
      </c>
      <c r="AB1585" s="129">
        <f t="shared" si="124"/>
        <v>2125.14</v>
      </c>
    </row>
    <row r="1586" spans="1:28" ht="15.75" thickBot="1" x14ac:dyDescent="0.3">
      <c r="A1586" s="141" t="s">
        <v>943</v>
      </c>
      <c r="B1586" s="4" t="s">
        <v>1266</v>
      </c>
      <c r="C1586" s="4" t="s">
        <v>1267</v>
      </c>
      <c r="D1586" s="4" t="s">
        <v>944</v>
      </c>
      <c r="E1586" s="4" t="s">
        <v>945</v>
      </c>
      <c r="F1586" s="4" t="s">
        <v>168</v>
      </c>
      <c r="G1586" s="4" t="s">
        <v>169</v>
      </c>
      <c r="H1586" s="4" t="s">
        <v>440</v>
      </c>
      <c r="I1586" s="11"/>
      <c r="J1586" s="11"/>
      <c r="K1586" s="11"/>
      <c r="L1586" s="11"/>
      <c r="M1586" s="11"/>
      <c r="N1586" s="11"/>
      <c r="O1586" s="10">
        <v>25</v>
      </c>
      <c r="P1586" s="11"/>
      <c r="Q1586" s="11"/>
      <c r="R1586" s="11"/>
      <c r="S1586" s="11"/>
      <c r="T1586" s="11"/>
      <c r="U1586" s="139">
        <f t="shared" si="120"/>
        <v>25</v>
      </c>
      <c r="W1586" s="127" t="str">
        <f t="shared" si="121"/>
        <v>760001505921</v>
      </c>
      <c r="X1586" s="132">
        <f>VLOOKUP(W1586,Factors!$F$4:$H$6200,3,FALSE)</f>
        <v>0.10960000000000003</v>
      </c>
      <c r="Y1586" s="127" t="str">
        <f>VLOOKUP(W1586,Factors!$F$4:$H$6200,2,FALSE)</f>
        <v>3-factor</v>
      </c>
      <c r="Z1586" s="129">
        <f t="shared" si="122"/>
        <v>2.7400000000000007</v>
      </c>
      <c r="AA1586" s="129">
        <f t="shared" si="123"/>
        <v>22.259999999999998</v>
      </c>
      <c r="AB1586" s="129">
        <f t="shared" si="124"/>
        <v>25</v>
      </c>
    </row>
    <row r="1587" spans="1:28" ht="15.75" thickBot="1" x14ac:dyDescent="0.3">
      <c r="A1587" s="141" t="s">
        <v>943</v>
      </c>
      <c r="B1587" s="4" t="s">
        <v>1268</v>
      </c>
      <c r="C1587" s="4" t="s">
        <v>7712</v>
      </c>
      <c r="D1587" s="4" t="s">
        <v>944</v>
      </c>
      <c r="E1587" s="4" t="s">
        <v>945</v>
      </c>
      <c r="F1587" s="4" t="s">
        <v>112</v>
      </c>
      <c r="G1587" s="4" t="s">
        <v>113</v>
      </c>
      <c r="H1587" s="4" t="s">
        <v>440</v>
      </c>
      <c r="I1587" s="8">
        <v>6451.77</v>
      </c>
      <c r="J1587" s="8">
        <v>2150.6</v>
      </c>
      <c r="K1587" s="8">
        <v>2150.59</v>
      </c>
      <c r="L1587" s="8">
        <v>2150.59</v>
      </c>
      <c r="M1587" s="8">
        <v>2150.6</v>
      </c>
      <c r="N1587" s="8">
        <v>2216.14</v>
      </c>
      <c r="O1587" s="8">
        <v>2216.12</v>
      </c>
      <c r="P1587" s="8">
        <v>2216.11</v>
      </c>
      <c r="Q1587" s="8">
        <v>2216.12</v>
      </c>
      <c r="R1587" s="8">
        <v>2216.12</v>
      </c>
      <c r="S1587" s="8">
        <v>2216.11</v>
      </c>
      <c r="T1587" s="8">
        <v>2216.11</v>
      </c>
      <c r="U1587" s="139">
        <f t="shared" si="120"/>
        <v>30566.98</v>
      </c>
      <c r="W1587" s="127" t="str">
        <f t="shared" si="121"/>
        <v>770001505921</v>
      </c>
      <c r="X1587" s="132">
        <f>VLOOKUP(W1587,Factors!$F$4:$H$6200,3,FALSE)</f>
        <v>0.10960000000000003</v>
      </c>
      <c r="Y1587" s="127" t="str">
        <f>VLOOKUP(W1587,Factors!$F$4:$H$6200,2,FALSE)</f>
        <v>3-factor</v>
      </c>
      <c r="Z1587" s="129">
        <f t="shared" si="122"/>
        <v>3350.141008000001</v>
      </c>
      <c r="AA1587" s="129">
        <f t="shared" si="123"/>
        <v>27216.838991999997</v>
      </c>
      <c r="AB1587" s="129">
        <f t="shared" si="124"/>
        <v>30566.98</v>
      </c>
    </row>
    <row r="1588" spans="1:28" ht="15.75" thickBot="1" x14ac:dyDescent="0.3">
      <c r="A1588" s="141" t="s">
        <v>943</v>
      </c>
      <c r="B1588" s="4" t="s">
        <v>1268</v>
      </c>
      <c r="C1588" s="4" t="s">
        <v>7712</v>
      </c>
      <c r="D1588" s="4" t="s">
        <v>944</v>
      </c>
      <c r="E1588" s="4" t="s">
        <v>945</v>
      </c>
      <c r="F1588" s="4" t="s">
        <v>128</v>
      </c>
      <c r="G1588" s="4" t="s">
        <v>129</v>
      </c>
      <c r="H1588" s="4" t="s">
        <v>440</v>
      </c>
      <c r="I1588" s="7"/>
      <c r="J1588" s="7"/>
      <c r="K1588" s="7"/>
      <c r="L1588" s="7"/>
      <c r="M1588" s="7"/>
      <c r="N1588" s="7"/>
      <c r="O1588" s="7"/>
      <c r="P1588" s="8">
        <v>450</v>
      </c>
      <c r="Q1588" s="7"/>
      <c r="R1588" s="7"/>
      <c r="S1588" s="7"/>
      <c r="T1588" s="7"/>
      <c r="U1588" s="139">
        <f t="shared" si="120"/>
        <v>450</v>
      </c>
      <c r="W1588" s="127" t="str">
        <f t="shared" si="121"/>
        <v>770001505921</v>
      </c>
      <c r="X1588" s="132">
        <f>VLOOKUP(W1588,Factors!$F$4:$H$6200,3,FALSE)</f>
        <v>0.10960000000000003</v>
      </c>
      <c r="Y1588" s="127" t="str">
        <f>VLOOKUP(W1588,Factors!$F$4:$H$6200,2,FALSE)</f>
        <v>3-factor</v>
      </c>
      <c r="Z1588" s="129">
        <f t="shared" si="122"/>
        <v>49.320000000000014</v>
      </c>
      <c r="AA1588" s="129">
        <f t="shared" si="123"/>
        <v>400.68</v>
      </c>
      <c r="AB1588" s="129">
        <f t="shared" si="124"/>
        <v>450</v>
      </c>
    </row>
    <row r="1589" spans="1:28" ht="15.75" thickBot="1" x14ac:dyDescent="0.3">
      <c r="A1589" s="141" t="s">
        <v>943</v>
      </c>
      <c r="B1589" s="4" t="s">
        <v>1268</v>
      </c>
      <c r="C1589" s="4" t="s">
        <v>7712</v>
      </c>
      <c r="D1589" s="4" t="s">
        <v>944</v>
      </c>
      <c r="E1589" s="4" t="s">
        <v>945</v>
      </c>
      <c r="F1589" s="4" t="s">
        <v>134</v>
      </c>
      <c r="G1589" s="4" t="s">
        <v>135</v>
      </c>
      <c r="H1589" s="4" t="s">
        <v>440</v>
      </c>
      <c r="I1589" s="11"/>
      <c r="J1589" s="11"/>
      <c r="K1589" s="10">
        <v>265</v>
      </c>
      <c r="L1589" s="11"/>
      <c r="M1589" s="11"/>
      <c r="N1589" s="11"/>
      <c r="O1589" s="11"/>
      <c r="P1589" s="11"/>
      <c r="Q1589" s="11"/>
      <c r="R1589" s="11"/>
      <c r="S1589" s="11"/>
      <c r="T1589" s="11"/>
      <c r="U1589" s="139">
        <f t="shared" si="120"/>
        <v>265</v>
      </c>
      <c r="W1589" s="127" t="str">
        <f t="shared" si="121"/>
        <v>770001505921</v>
      </c>
      <c r="X1589" s="132">
        <f>VLOOKUP(W1589,Factors!$F$4:$H$6200,3,FALSE)</f>
        <v>0.10960000000000003</v>
      </c>
      <c r="Y1589" s="127" t="str">
        <f>VLOOKUP(W1589,Factors!$F$4:$H$6200,2,FALSE)</f>
        <v>3-factor</v>
      </c>
      <c r="Z1589" s="129">
        <f t="shared" si="122"/>
        <v>29.044000000000008</v>
      </c>
      <c r="AA1589" s="129">
        <f t="shared" si="123"/>
        <v>235.95599999999999</v>
      </c>
      <c r="AB1589" s="129">
        <f t="shared" si="124"/>
        <v>265</v>
      </c>
    </row>
    <row r="1590" spans="1:28" ht="15.75" thickBot="1" x14ac:dyDescent="0.3">
      <c r="A1590" s="141" t="s">
        <v>943</v>
      </c>
      <c r="B1590" s="4" t="s">
        <v>1268</v>
      </c>
      <c r="C1590" s="4" t="s">
        <v>7712</v>
      </c>
      <c r="D1590" s="4" t="s">
        <v>944</v>
      </c>
      <c r="E1590" s="4" t="s">
        <v>945</v>
      </c>
      <c r="F1590" s="4" t="s">
        <v>310</v>
      </c>
      <c r="G1590" s="4" t="s">
        <v>311</v>
      </c>
      <c r="H1590" s="4" t="s">
        <v>440</v>
      </c>
      <c r="I1590" s="7"/>
      <c r="J1590" s="7"/>
      <c r="K1590" s="8">
        <v>5684.51</v>
      </c>
      <c r="L1590" s="8">
        <v>5526</v>
      </c>
      <c r="M1590" s="8">
        <v>7501.55</v>
      </c>
      <c r="N1590" s="8">
        <v>6907.5</v>
      </c>
      <c r="O1590" s="8">
        <v>5429.3</v>
      </c>
      <c r="P1590" s="8">
        <v>6921.32</v>
      </c>
      <c r="Q1590" s="8">
        <v>1381.5</v>
      </c>
      <c r="R1590" s="8">
        <v>-1381.5</v>
      </c>
      <c r="S1590" s="7"/>
      <c r="T1590" s="8">
        <v>1215.72</v>
      </c>
      <c r="U1590" s="139">
        <f t="shared" si="120"/>
        <v>39185.9</v>
      </c>
      <c r="W1590" s="127" t="str">
        <f t="shared" si="121"/>
        <v>770001505921</v>
      </c>
      <c r="X1590" s="132">
        <f>VLOOKUP(W1590,Factors!$F$4:$H$6200,3,FALSE)</f>
        <v>0.10960000000000003</v>
      </c>
      <c r="Y1590" s="127" t="str">
        <f>VLOOKUP(W1590,Factors!$F$4:$H$6200,2,FALSE)</f>
        <v>3-factor</v>
      </c>
      <c r="Z1590" s="129">
        <f t="shared" si="122"/>
        <v>4294.7746400000015</v>
      </c>
      <c r="AA1590" s="129">
        <f t="shared" si="123"/>
        <v>34891.125359999998</v>
      </c>
      <c r="AB1590" s="129">
        <f t="shared" si="124"/>
        <v>39185.9</v>
      </c>
    </row>
    <row r="1591" spans="1:28" ht="15.75" thickBot="1" x14ac:dyDescent="0.3">
      <c r="A1591" s="141" t="s">
        <v>943</v>
      </c>
      <c r="B1591" s="4" t="s">
        <v>1268</v>
      </c>
      <c r="C1591" s="4" t="s">
        <v>7712</v>
      </c>
      <c r="D1591" s="4" t="s">
        <v>944</v>
      </c>
      <c r="E1591" s="4" t="s">
        <v>945</v>
      </c>
      <c r="F1591" s="4" t="s">
        <v>98</v>
      </c>
      <c r="G1591" s="4" t="s">
        <v>99</v>
      </c>
      <c r="H1591" s="4" t="s">
        <v>440</v>
      </c>
      <c r="I1591" s="11"/>
      <c r="J1591" s="11"/>
      <c r="K1591" s="11"/>
      <c r="L1591" s="11"/>
      <c r="M1591" s="11"/>
      <c r="N1591" s="11"/>
      <c r="O1591" s="11"/>
      <c r="P1591" s="11"/>
      <c r="Q1591" s="11"/>
      <c r="R1591" s="10">
        <v>155.37</v>
      </c>
      <c r="S1591" s="10">
        <v>198.23</v>
      </c>
      <c r="T1591" s="10">
        <v>997.91</v>
      </c>
      <c r="U1591" s="139">
        <f t="shared" si="120"/>
        <v>1351.51</v>
      </c>
      <c r="W1591" s="127" t="str">
        <f t="shared" si="121"/>
        <v>770001505921</v>
      </c>
      <c r="X1591" s="132">
        <f>VLOOKUP(W1591,Factors!$F$4:$H$6200,3,FALSE)</f>
        <v>0.10960000000000003</v>
      </c>
      <c r="Y1591" s="127" t="str">
        <f>VLOOKUP(W1591,Factors!$F$4:$H$6200,2,FALSE)</f>
        <v>3-factor</v>
      </c>
      <c r="Z1591" s="129">
        <f t="shared" si="122"/>
        <v>148.12549600000003</v>
      </c>
      <c r="AA1591" s="129">
        <f t="shared" si="123"/>
        <v>1203.3845039999999</v>
      </c>
      <c r="AB1591" s="129">
        <f t="shared" si="124"/>
        <v>1351.51</v>
      </c>
    </row>
    <row r="1592" spans="1:28" ht="15.75" thickBot="1" x14ac:dyDescent="0.3">
      <c r="A1592" s="141" t="s">
        <v>943</v>
      </c>
      <c r="B1592" s="4" t="s">
        <v>1268</v>
      </c>
      <c r="C1592" s="4" t="s">
        <v>7712</v>
      </c>
      <c r="D1592" s="4" t="s">
        <v>944</v>
      </c>
      <c r="E1592" s="4" t="s">
        <v>945</v>
      </c>
      <c r="F1592" s="4" t="s">
        <v>146</v>
      </c>
      <c r="G1592" s="4" t="s">
        <v>147</v>
      </c>
      <c r="H1592" s="4" t="s">
        <v>440</v>
      </c>
      <c r="I1592" s="8">
        <v>17.09</v>
      </c>
      <c r="J1592" s="8">
        <v>61.54</v>
      </c>
      <c r="K1592" s="8">
        <v>80.61</v>
      </c>
      <c r="L1592" s="8">
        <v>51.96</v>
      </c>
      <c r="M1592" s="7"/>
      <c r="N1592" s="8">
        <v>22.5</v>
      </c>
      <c r="O1592" s="8">
        <v>20.440000000000001</v>
      </c>
      <c r="P1592" s="7"/>
      <c r="Q1592" s="7"/>
      <c r="R1592" s="8">
        <v>399.47</v>
      </c>
      <c r="S1592" s="7"/>
      <c r="T1592" s="8">
        <v>3.6</v>
      </c>
      <c r="U1592" s="139">
        <f t="shared" si="120"/>
        <v>657.21</v>
      </c>
      <c r="W1592" s="127" t="str">
        <f t="shared" si="121"/>
        <v>770001505921</v>
      </c>
      <c r="X1592" s="132">
        <f>VLOOKUP(W1592,Factors!$F$4:$H$6200,3,FALSE)</f>
        <v>0.10960000000000003</v>
      </c>
      <c r="Y1592" s="127" t="str">
        <f>VLOOKUP(W1592,Factors!$F$4:$H$6200,2,FALSE)</f>
        <v>3-factor</v>
      </c>
      <c r="Z1592" s="129">
        <f t="shared" si="122"/>
        <v>72.030216000000024</v>
      </c>
      <c r="AA1592" s="129">
        <f t="shared" si="123"/>
        <v>585.17978400000004</v>
      </c>
      <c r="AB1592" s="129">
        <f t="shared" si="124"/>
        <v>657.21</v>
      </c>
    </row>
    <row r="1593" spans="1:28" ht="15.75" thickBot="1" x14ac:dyDescent="0.3">
      <c r="A1593" s="141" t="s">
        <v>943</v>
      </c>
      <c r="B1593" s="4" t="s">
        <v>1268</v>
      </c>
      <c r="C1593" s="4" t="s">
        <v>7712</v>
      </c>
      <c r="D1593" s="4" t="s">
        <v>944</v>
      </c>
      <c r="E1593" s="4" t="s">
        <v>945</v>
      </c>
      <c r="F1593" s="4" t="s">
        <v>102</v>
      </c>
      <c r="G1593" s="4" t="s">
        <v>103</v>
      </c>
      <c r="H1593" s="4" t="s">
        <v>440</v>
      </c>
      <c r="I1593" s="10">
        <v>236.7</v>
      </c>
      <c r="J1593" s="11"/>
      <c r="K1593" s="10">
        <v>14.44</v>
      </c>
      <c r="L1593" s="11"/>
      <c r="M1593" s="11"/>
      <c r="N1593" s="10">
        <v>112.46</v>
      </c>
      <c r="O1593" s="10">
        <v>315.83999999999997</v>
      </c>
      <c r="P1593" s="11"/>
      <c r="Q1593" s="10">
        <v>142.13</v>
      </c>
      <c r="R1593" s="11"/>
      <c r="S1593" s="11"/>
      <c r="T1593" s="11"/>
      <c r="U1593" s="139">
        <f t="shared" si="120"/>
        <v>821.56999999999994</v>
      </c>
      <c r="W1593" s="127" t="str">
        <f t="shared" si="121"/>
        <v>770001505921</v>
      </c>
      <c r="X1593" s="132">
        <f>VLOOKUP(W1593,Factors!$F$4:$H$6200,3,FALSE)</f>
        <v>0.10960000000000003</v>
      </c>
      <c r="Y1593" s="127" t="str">
        <f>VLOOKUP(W1593,Factors!$F$4:$H$6200,2,FALSE)</f>
        <v>3-factor</v>
      </c>
      <c r="Z1593" s="129">
        <f t="shared" si="122"/>
        <v>90.044072000000014</v>
      </c>
      <c r="AA1593" s="129">
        <f t="shared" si="123"/>
        <v>731.52592799999991</v>
      </c>
      <c r="AB1593" s="129">
        <f t="shared" si="124"/>
        <v>821.56999999999994</v>
      </c>
    </row>
    <row r="1594" spans="1:28" ht="15.75" thickBot="1" x14ac:dyDescent="0.3">
      <c r="A1594" s="141" t="s">
        <v>943</v>
      </c>
      <c r="B1594" s="4" t="s">
        <v>1268</v>
      </c>
      <c r="C1594" s="4" t="s">
        <v>7712</v>
      </c>
      <c r="D1594" s="4" t="s">
        <v>944</v>
      </c>
      <c r="E1594" s="4" t="s">
        <v>945</v>
      </c>
      <c r="F1594" s="4" t="s">
        <v>235</v>
      </c>
      <c r="G1594" s="4" t="s">
        <v>236</v>
      </c>
      <c r="H1594" s="4" t="s">
        <v>440</v>
      </c>
      <c r="I1594" s="8">
        <v>298.10000000000002</v>
      </c>
      <c r="J1594" s="8">
        <v>295.86</v>
      </c>
      <c r="K1594" s="7"/>
      <c r="L1594" s="7"/>
      <c r="M1594" s="7"/>
      <c r="N1594" s="8">
        <v>114.72</v>
      </c>
      <c r="O1594" s="7"/>
      <c r="P1594" s="7"/>
      <c r="Q1594" s="7"/>
      <c r="R1594" s="7"/>
      <c r="S1594" s="7"/>
      <c r="T1594" s="7"/>
      <c r="U1594" s="139">
        <f t="shared" si="120"/>
        <v>708.68000000000006</v>
      </c>
      <c r="W1594" s="127" t="str">
        <f t="shared" si="121"/>
        <v>770001505921</v>
      </c>
      <c r="X1594" s="132">
        <f>VLOOKUP(W1594,Factors!$F$4:$H$6200,3,FALSE)</f>
        <v>0.10960000000000003</v>
      </c>
      <c r="Y1594" s="127" t="str">
        <f>VLOOKUP(W1594,Factors!$F$4:$H$6200,2,FALSE)</f>
        <v>3-factor</v>
      </c>
      <c r="Z1594" s="129">
        <f t="shared" si="122"/>
        <v>77.671328000000031</v>
      </c>
      <c r="AA1594" s="129">
        <f t="shared" si="123"/>
        <v>631.00867200000005</v>
      </c>
      <c r="AB1594" s="129">
        <f t="shared" si="124"/>
        <v>708.68000000000006</v>
      </c>
    </row>
    <row r="1595" spans="1:28" ht="15.75" thickBot="1" x14ac:dyDescent="0.3">
      <c r="A1595" s="141" t="s">
        <v>943</v>
      </c>
      <c r="B1595" s="4" t="s">
        <v>1268</v>
      </c>
      <c r="C1595" s="4" t="s">
        <v>7712</v>
      </c>
      <c r="D1595" s="4" t="s">
        <v>944</v>
      </c>
      <c r="E1595" s="4" t="s">
        <v>945</v>
      </c>
      <c r="F1595" s="4" t="s">
        <v>116</v>
      </c>
      <c r="G1595" s="4" t="s">
        <v>117</v>
      </c>
      <c r="H1595" s="4" t="s">
        <v>440</v>
      </c>
      <c r="I1595" s="11"/>
      <c r="J1595" s="11"/>
      <c r="K1595" s="11"/>
      <c r="L1595" s="11"/>
      <c r="M1595" s="11"/>
      <c r="N1595" s="10">
        <v>790</v>
      </c>
      <c r="O1595" s="11"/>
      <c r="P1595" s="11"/>
      <c r="Q1595" s="11"/>
      <c r="R1595" s="11"/>
      <c r="S1595" s="11"/>
      <c r="T1595" s="11"/>
      <c r="U1595" s="139">
        <f t="shared" si="120"/>
        <v>790</v>
      </c>
      <c r="W1595" s="127" t="str">
        <f t="shared" si="121"/>
        <v>770001505921</v>
      </c>
      <c r="X1595" s="132">
        <f>VLOOKUP(W1595,Factors!$F$4:$H$6200,3,FALSE)</f>
        <v>0.10960000000000003</v>
      </c>
      <c r="Y1595" s="127" t="str">
        <f>VLOOKUP(W1595,Factors!$F$4:$H$6200,2,FALSE)</f>
        <v>3-factor</v>
      </c>
      <c r="Z1595" s="129">
        <f t="shared" si="122"/>
        <v>86.584000000000017</v>
      </c>
      <c r="AA1595" s="129">
        <f t="shared" si="123"/>
        <v>703.41599999999994</v>
      </c>
      <c r="AB1595" s="129">
        <f t="shared" si="124"/>
        <v>790</v>
      </c>
    </row>
    <row r="1596" spans="1:28" ht="15.75" thickBot="1" x14ac:dyDescent="0.3">
      <c r="A1596" s="141" t="s">
        <v>943</v>
      </c>
      <c r="B1596" s="4" t="s">
        <v>1268</v>
      </c>
      <c r="C1596" s="4" t="s">
        <v>7712</v>
      </c>
      <c r="D1596" s="4" t="s">
        <v>944</v>
      </c>
      <c r="E1596" s="4" t="s">
        <v>945</v>
      </c>
      <c r="F1596" s="4" t="s">
        <v>82</v>
      </c>
      <c r="G1596" s="4" t="s">
        <v>83</v>
      </c>
      <c r="H1596" s="4" t="s">
        <v>440</v>
      </c>
      <c r="I1596" s="8">
        <v>35.07</v>
      </c>
      <c r="J1596" s="8">
        <v>69.760000000000005</v>
      </c>
      <c r="K1596" s="8">
        <v>113.52</v>
      </c>
      <c r="L1596" s="7"/>
      <c r="M1596" s="8">
        <v>46.76</v>
      </c>
      <c r="N1596" s="8">
        <v>58.46</v>
      </c>
      <c r="O1596" s="7"/>
      <c r="P1596" s="7"/>
      <c r="Q1596" s="7"/>
      <c r="R1596" s="7"/>
      <c r="S1596" s="7"/>
      <c r="T1596" s="7"/>
      <c r="U1596" s="139">
        <f t="shared" si="120"/>
        <v>323.57</v>
      </c>
      <c r="W1596" s="127" t="str">
        <f t="shared" si="121"/>
        <v>770001505921</v>
      </c>
      <c r="X1596" s="132">
        <f>VLOOKUP(W1596,Factors!$F$4:$H$6200,3,FALSE)</f>
        <v>0.10960000000000003</v>
      </c>
      <c r="Y1596" s="127" t="str">
        <f>VLOOKUP(W1596,Factors!$F$4:$H$6200,2,FALSE)</f>
        <v>3-factor</v>
      </c>
      <c r="Z1596" s="129">
        <f t="shared" si="122"/>
        <v>35.463272000000011</v>
      </c>
      <c r="AA1596" s="129">
        <f t="shared" si="123"/>
        <v>288.10672799999998</v>
      </c>
      <c r="AB1596" s="129">
        <f t="shared" si="124"/>
        <v>323.57</v>
      </c>
    </row>
    <row r="1597" spans="1:28" ht="15.75" thickBot="1" x14ac:dyDescent="0.3">
      <c r="A1597" s="141" t="s">
        <v>943</v>
      </c>
      <c r="B1597" s="4" t="s">
        <v>1268</v>
      </c>
      <c r="C1597" s="4" t="s">
        <v>7712</v>
      </c>
      <c r="D1597" s="4" t="s">
        <v>944</v>
      </c>
      <c r="E1597" s="4" t="s">
        <v>945</v>
      </c>
      <c r="F1597" s="4" t="s">
        <v>152</v>
      </c>
      <c r="G1597" s="4" t="s">
        <v>153</v>
      </c>
      <c r="H1597" s="4" t="s">
        <v>440</v>
      </c>
      <c r="I1597" s="10">
        <v>4029.8</v>
      </c>
      <c r="J1597" s="10">
        <v>14197.52</v>
      </c>
      <c r="K1597" s="10">
        <v>8888.1200000000008</v>
      </c>
      <c r="L1597" s="11"/>
      <c r="M1597" s="11"/>
      <c r="N1597" s="11"/>
      <c r="O1597" s="10">
        <v>12067.18</v>
      </c>
      <c r="P1597" s="11"/>
      <c r="Q1597" s="10">
        <v>3122.19</v>
      </c>
      <c r="R1597" s="10">
        <v>7927.3</v>
      </c>
      <c r="S1597" s="10">
        <v>5622.71</v>
      </c>
      <c r="T1597" s="10">
        <v>-47676.37</v>
      </c>
      <c r="U1597" s="139">
        <f t="shared" si="120"/>
        <v>8178.4500000000044</v>
      </c>
      <c r="W1597" s="127" t="str">
        <f t="shared" si="121"/>
        <v>770001505921</v>
      </c>
      <c r="X1597" s="132">
        <f>VLOOKUP(W1597,Factors!$F$4:$H$6200,3,FALSE)</f>
        <v>0.10960000000000003</v>
      </c>
      <c r="Y1597" s="127" t="str">
        <f>VLOOKUP(W1597,Factors!$F$4:$H$6200,2,FALSE)</f>
        <v>3-factor</v>
      </c>
      <c r="Z1597" s="129">
        <f t="shared" si="122"/>
        <v>896.35812000000078</v>
      </c>
      <c r="AA1597" s="129">
        <f t="shared" si="123"/>
        <v>7282.0918800000036</v>
      </c>
      <c r="AB1597" s="129">
        <f t="shared" si="124"/>
        <v>8178.4500000000044</v>
      </c>
    </row>
    <row r="1598" spans="1:28" ht="15.75" thickBot="1" x14ac:dyDescent="0.3">
      <c r="A1598" s="141" t="s">
        <v>943</v>
      </c>
      <c r="B1598" s="4" t="s">
        <v>1268</v>
      </c>
      <c r="C1598" s="4" t="s">
        <v>7712</v>
      </c>
      <c r="D1598" s="4" t="s">
        <v>944</v>
      </c>
      <c r="E1598" s="4" t="s">
        <v>945</v>
      </c>
      <c r="F1598" s="4" t="s">
        <v>84</v>
      </c>
      <c r="G1598" s="4" t="s">
        <v>85</v>
      </c>
      <c r="H1598" s="4" t="s">
        <v>440</v>
      </c>
      <c r="I1598" s="8">
        <v>1503.15</v>
      </c>
      <c r="J1598" s="8">
        <v>1009.56</v>
      </c>
      <c r="K1598" s="8">
        <v>4393.37</v>
      </c>
      <c r="L1598" s="8">
        <v>1163.21</v>
      </c>
      <c r="M1598" s="8">
        <v>481.68</v>
      </c>
      <c r="N1598" s="8">
        <v>329.33</v>
      </c>
      <c r="O1598" s="7"/>
      <c r="P1598" s="7"/>
      <c r="Q1598" s="7"/>
      <c r="R1598" s="7"/>
      <c r="S1598" s="8">
        <v>138.35</v>
      </c>
      <c r="T1598" s="7"/>
      <c r="U1598" s="139">
        <f t="shared" si="120"/>
        <v>9018.65</v>
      </c>
      <c r="W1598" s="127" t="str">
        <f t="shared" si="121"/>
        <v>770001505921</v>
      </c>
      <c r="X1598" s="132">
        <f>VLOOKUP(W1598,Factors!$F$4:$H$6200,3,FALSE)</f>
        <v>0.10960000000000003</v>
      </c>
      <c r="Y1598" s="127" t="str">
        <f>VLOOKUP(W1598,Factors!$F$4:$H$6200,2,FALSE)</f>
        <v>3-factor</v>
      </c>
      <c r="Z1598" s="129">
        <f t="shared" si="122"/>
        <v>988.4440400000002</v>
      </c>
      <c r="AA1598" s="129">
        <f t="shared" si="123"/>
        <v>8030.2059599999993</v>
      </c>
      <c r="AB1598" s="129">
        <f t="shared" si="124"/>
        <v>9018.65</v>
      </c>
    </row>
    <row r="1599" spans="1:28" ht="15.75" thickBot="1" x14ac:dyDescent="0.3">
      <c r="A1599" s="141" t="s">
        <v>943</v>
      </c>
      <c r="B1599" s="4" t="s">
        <v>1268</v>
      </c>
      <c r="C1599" s="4" t="s">
        <v>7712</v>
      </c>
      <c r="D1599" s="4" t="s">
        <v>944</v>
      </c>
      <c r="E1599" s="4" t="s">
        <v>945</v>
      </c>
      <c r="F1599" s="4" t="s">
        <v>162</v>
      </c>
      <c r="G1599" s="4" t="s">
        <v>163</v>
      </c>
      <c r="H1599" s="4" t="s">
        <v>440</v>
      </c>
      <c r="I1599" s="10">
        <v>282.88</v>
      </c>
      <c r="J1599" s="10">
        <v>966.88</v>
      </c>
      <c r="K1599" s="10">
        <v>1392.78</v>
      </c>
      <c r="L1599" s="11"/>
      <c r="M1599" s="10">
        <v>649.44000000000005</v>
      </c>
      <c r="N1599" s="10">
        <v>1008.46</v>
      </c>
      <c r="O1599" s="11"/>
      <c r="P1599" s="11"/>
      <c r="Q1599" s="10">
        <v>9.5</v>
      </c>
      <c r="R1599" s="11"/>
      <c r="S1599" s="10">
        <v>571.65</v>
      </c>
      <c r="T1599" s="11"/>
      <c r="U1599" s="139">
        <f t="shared" si="120"/>
        <v>4881.59</v>
      </c>
      <c r="W1599" s="127" t="str">
        <f t="shared" si="121"/>
        <v>770001505921</v>
      </c>
      <c r="X1599" s="132">
        <f>VLOOKUP(W1599,Factors!$F$4:$H$6200,3,FALSE)</f>
        <v>0.10960000000000003</v>
      </c>
      <c r="Y1599" s="127" t="str">
        <f>VLOOKUP(W1599,Factors!$F$4:$H$6200,2,FALSE)</f>
        <v>3-factor</v>
      </c>
      <c r="Z1599" s="129">
        <f t="shared" si="122"/>
        <v>535.02226400000018</v>
      </c>
      <c r="AA1599" s="129">
        <f t="shared" si="123"/>
        <v>4346.567736</v>
      </c>
      <c r="AB1599" s="129">
        <f t="shared" si="124"/>
        <v>4881.59</v>
      </c>
    </row>
    <row r="1600" spans="1:28" ht="15.75" thickBot="1" x14ac:dyDescent="0.3">
      <c r="A1600" s="141" t="s">
        <v>943</v>
      </c>
      <c r="B1600" s="4" t="s">
        <v>1268</v>
      </c>
      <c r="C1600" s="4" t="s">
        <v>7712</v>
      </c>
      <c r="D1600" s="4" t="s">
        <v>944</v>
      </c>
      <c r="E1600" s="4" t="s">
        <v>945</v>
      </c>
      <c r="F1600" s="4" t="s">
        <v>164</v>
      </c>
      <c r="G1600" s="4" t="s">
        <v>165</v>
      </c>
      <c r="H1600" s="4" t="s">
        <v>440</v>
      </c>
      <c r="I1600" s="7"/>
      <c r="J1600" s="8">
        <v>10</v>
      </c>
      <c r="K1600" s="8">
        <v>30</v>
      </c>
      <c r="L1600" s="7"/>
      <c r="M1600" s="7"/>
      <c r="N1600" s="8">
        <v>125</v>
      </c>
      <c r="O1600" s="7"/>
      <c r="P1600" s="7"/>
      <c r="Q1600" s="7"/>
      <c r="R1600" s="7"/>
      <c r="S1600" s="7"/>
      <c r="T1600" s="7"/>
      <c r="U1600" s="139">
        <f t="shared" si="120"/>
        <v>165</v>
      </c>
      <c r="W1600" s="127" t="str">
        <f t="shared" si="121"/>
        <v>770001505921</v>
      </c>
      <c r="X1600" s="132">
        <f>VLOOKUP(W1600,Factors!$F$4:$H$6200,3,FALSE)</f>
        <v>0.10960000000000003</v>
      </c>
      <c r="Y1600" s="127" t="str">
        <f>VLOOKUP(W1600,Factors!$F$4:$H$6200,2,FALSE)</f>
        <v>3-factor</v>
      </c>
      <c r="Z1600" s="129">
        <f t="shared" si="122"/>
        <v>18.084000000000007</v>
      </c>
      <c r="AA1600" s="129">
        <f t="shared" si="123"/>
        <v>146.916</v>
      </c>
      <c r="AB1600" s="129">
        <f t="shared" si="124"/>
        <v>165</v>
      </c>
    </row>
    <row r="1601" spans="1:28" ht="15.75" thickBot="1" x14ac:dyDescent="0.3">
      <c r="A1601" s="141" t="s">
        <v>943</v>
      </c>
      <c r="B1601" s="4" t="s">
        <v>1268</v>
      </c>
      <c r="C1601" s="4" t="s">
        <v>7712</v>
      </c>
      <c r="D1601" s="4" t="s">
        <v>944</v>
      </c>
      <c r="E1601" s="4" t="s">
        <v>945</v>
      </c>
      <c r="F1601" s="4" t="s">
        <v>86</v>
      </c>
      <c r="G1601" s="4" t="s">
        <v>87</v>
      </c>
      <c r="H1601" s="4" t="s">
        <v>440</v>
      </c>
      <c r="I1601" s="10">
        <v>971.79</v>
      </c>
      <c r="J1601" s="11"/>
      <c r="K1601" s="10">
        <v>3248.6</v>
      </c>
      <c r="L1601" s="11"/>
      <c r="M1601" s="11"/>
      <c r="N1601" s="10">
        <v>2022</v>
      </c>
      <c r="O1601" s="11"/>
      <c r="P1601" s="11"/>
      <c r="Q1601" s="10">
        <v>-564.6</v>
      </c>
      <c r="R1601" s="11"/>
      <c r="S1601" s="10">
        <v>-412.72</v>
      </c>
      <c r="T1601" s="11"/>
      <c r="U1601" s="139">
        <f t="shared" si="120"/>
        <v>5265.0699999999988</v>
      </c>
      <c r="W1601" s="127" t="str">
        <f t="shared" si="121"/>
        <v>770001505921</v>
      </c>
      <c r="X1601" s="132">
        <f>VLOOKUP(W1601,Factors!$F$4:$H$6200,3,FALSE)</f>
        <v>0.10960000000000003</v>
      </c>
      <c r="Y1601" s="127" t="str">
        <f>VLOOKUP(W1601,Factors!$F$4:$H$6200,2,FALSE)</f>
        <v>3-factor</v>
      </c>
      <c r="Z1601" s="129">
        <f t="shared" si="122"/>
        <v>577.05167200000005</v>
      </c>
      <c r="AA1601" s="129">
        <f t="shared" si="123"/>
        <v>4688.0183279999983</v>
      </c>
      <c r="AB1601" s="129">
        <f t="shared" si="124"/>
        <v>5265.0699999999979</v>
      </c>
    </row>
    <row r="1602" spans="1:28" ht="15.75" thickBot="1" x14ac:dyDescent="0.3">
      <c r="A1602" s="141" t="s">
        <v>943</v>
      </c>
      <c r="B1602" s="4" t="s">
        <v>1268</v>
      </c>
      <c r="C1602" s="4" t="s">
        <v>7712</v>
      </c>
      <c r="D1602" s="4" t="s">
        <v>944</v>
      </c>
      <c r="E1602" s="4" t="s">
        <v>945</v>
      </c>
      <c r="F1602" s="4" t="s">
        <v>166</v>
      </c>
      <c r="G1602" s="4" t="s">
        <v>167</v>
      </c>
      <c r="H1602" s="4" t="s">
        <v>440</v>
      </c>
      <c r="I1602" s="8">
        <v>255.95</v>
      </c>
      <c r="J1602" s="8">
        <v>92.95</v>
      </c>
      <c r="K1602" s="8">
        <v>1868.55</v>
      </c>
      <c r="L1602" s="7"/>
      <c r="M1602" s="7"/>
      <c r="N1602" s="7"/>
      <c r="O1602" s="7"/>
      <c r="P1602" s="7"/>
      <c r="Q1602" s="8">
        <v>93</v>
      </c>
      <c r="R1602" s="7"/>
      <c r="S1602" s="7"/>
      <c r="T1602" s="7"/>
      <c r="U1602" s="139">
        <f t="shared" si="120"/>
        <v>2310.4499999999998</v>
      </c>
      <c r="W1602" s="127" t="str">
        <f t="shared" si="121"/>
        <v>770001505921</v>
      </c>
      <c r="X1602" s="132">
        <f>VLOOKUP(W1602,Factors!$F$4:$H$6200,3,FALSE)</f>
        <v>0.10960000000000003</v>
      </c>
      <c r="Y1602" s="127" t="str">
        <f>VLOOKUP(W1602,Factors!$F$4:$H$6200,2,FALSE)</f>
        <v>3-factor</v>
      </c>
      <c r="Z1602" s="129">
        <f t="shared" si="122"/>
        <v>253.22532000000004</v>
      </c>
      <c r="AA1602" s="129">
        <f t="shared" si="123"/>
        <v>2057.2246799999998</v>
      </c>
      <c r="AB1602" s="129">
        <f t="shared" si="124"/>
        <v>2310.4499999999998</v>
      </c>
    </row>
    <row r="1603" spans="1:28" ht="15.75" thickBot="1" x14ac:dyDescent="0.3">
      <c r="A1603" s="141" t="s">
        <v>943</v>
      </c>
      <c r="B1603" s="4" t="s">
        <v>1268</v>
      </c>
      <c r="C1603" s="4" t="s">
        <v>7712</v>
      </c>
      <c r="D1603" s="4" t="s">
        <v>944</v>
      </c>
      <c r="E1603" s="4" t="s">
        <v>945</v>
      </c>
      <c r="F1603" s="4" t="s">
        <v>192</v>
      </c>
      <c r="G1603" s="4" t="s">
        <v>193</v>
      </c>
      <c r="H1603" s="4" t="s">
        <v>440</v>
      </c>
      <c r="I1603" s="10">
        <v>-6880.84</v>
      </c>
      <c r="J1603" s="10">
        <v>-10040.19</v>
      </c>
      <c r="K1603" s="10">
        <v>-7731.77</v>
      </c>
      <c r="L1603" s="10">
        <v>-8104.41</v>
      </c>
      <c r="M1603" s="10">
        <v>-6756.83</v>
      </c>
      <c r="N1603" s="10">
        <v>-6084.42</v>
      </c>
      <c r="O1603" s="10">
        <v>-7033.46</v>
      </c>
      <c r="P1603" s="10">
        <v>-5844.18</v>
      </c>
      <c r="Q1603" s="10">
        <v>-6518.9</v>
      </c>
      <c r="R1603" s="10">
        <v>-7866.64</v>
      </c>
      <c r="S1603" s="10">
        <v>-6259.92</v>
      </c>
      <c r="T1603" s="10">
        <v>-8520.92</v>
      </c>
      <c r="U1603" s="139">
        <f t="shared" si="120"/>
        <v>-87642.48</v>
      </c>
      <c r="W1603" s="127" t="str">
        <f t="shared" si="121"/>
        <v>770001505921</v>
      </c>
      <c r="X1603" s="132">
        <f>VLOOKUP(W1603,Factors!$F$4:$H$6200,3,FALSE)</f>
        <v>0.10960000000000003</v>
      </c>
      <c r="Y1603" s="127" t="str">
        <f>VLOOKUP(W1603,Factors!$F$4:$H$6200,2,FALSE)</f>
        <v>3-factor</v>
      </c>
      <c r="Z1603" s="129">
        <f t="shared" si="122"/>
        <v>-9605.6158080000023</v>
      </c>
      <c r="AA1603" s="129">
        <f t="shared" si="123"/>
        <v>-78036.864191999994</v>
      </c>
      <c r="AB1603" s="129">
        <f t="shared" si="124"/>
        <v>-87642.48</v>
      </c>
    </row>
    <row r="1604" spans="1:28" ht="15.75" thickBot="1" x14ac:dyDescent="0.3">
      <c r="A1604" s="141" t="s">
        <v>943</v>
      </c>
      <c r="B1604" s="4" t="s">
        <v>1268</v>
      </c>
      <c r="C1604" s="4" t="s">
        <v>7712</v>
      </c>
      <c r="D1604" s="4" t="s">
        <v>1058</v>
      </c>
      <c r="E1604" s="4" t="s">
        <v>1059</v>
      </c>
      <c r="F1604" s="4" t="s">
        <v>164</v>
      </c>
      <c r="G1604" s="4" t="s">
        <v>165</v>
      </c>
      <c r="H1604" s="4" t="s">
        <v>1060</v>
      </c>
      <c r="I1604" s="7"/>
      <c r="J1604" s="7"/>
      <c r="K1604" s="7"/>
      <c r="L1604" s="7"/>
      <c r="M1604" s="7"/>
      <c r="N1604" s="8">
        <v>470</v>
      </c>
      <c r="O1604" s="7"/>
      <c r="P1604" s="7"/>
      <c r="Q1604" s="7"/>
      <c r="R1604" s="7"/>
      <c r="S1604" s="7"/>
      <c r="T1604" s="7"/>
      <c r="U1604" s="139">
        <f t="shared" si="120"/>
        <v>470</v>
      </c>
      <c r="W1604" s="127" t="str">
        <f t="shared" si="121"/>
        <v>770004536921</v>
      </c>
      <c r="X1604" s="132">
        <f>VLOOKUP(W1604,Factors!$F$4:$H$6200,3,FALSE)</f>
        <v>0.109888</v>
      </c>
      <c r="Y1604" s="127" t="str">
        <f>VLOOKUP(W1604,Factors!$F$4:$H$6200,2,FALSE)</f>
        <v>Employee Cost</v>
      </c>
      <c r="Z1604" s="129">
        <f t="shared" si="122"/>
        <v>51.647359999999999</v>
      </c>
      <c r="AA1604" s="129">
        <f t="shared" si="123"/>
        <v>418.35264000000001</v>
      </c>
      <c r="AB1604" s="129">
        <f t="shared" si="124"/>
        <v>470</v>
      </c>
    </row>
    <row r="1605" spans="1:28" ht="15.75" thickBot="1" x14ac:dyDescent="0.3">
      <c r="A1605" s="141" t="s">
        <v>943</v>
      </c>
      <c r="B1605" s="4" t="s">
        <v>1269</v>
      </c>
      <c r="C1605" s="4" t="s">
        <v>1270</v>
      </c>
      <c r="D1605" s="4" t="s">
        <v>944</v>
      </c>
      <c r="E1605" s="4" t="s">
        <v>945</v>
      </c>
      <c r="F1605" s="4" t="s">
        <v>132</v>
      </c>
      <c r="G1605" s="4" t="s">
        <v>133</v>
      </c>
      <c r="H1605" s="4" t="s">
        <v>440</v>
      </c>
      <c r="I1605" s="11"/>
      <c r="J1605" s="11"/>
      <c r="K1605" s="10">
        <v>256.58999999999997</v>
      </c>
      <c r="L1605" s="10">
        <v>60.78</v>
      </c>
      <c r="M1605" s="11"/>
      <c r="N1605" s="11"/>
      <c r="O1605" s="10">
        <v>13.52</v>
      </c>
      <c r="P1605" s="11"/>
      <c r="Q1605" s="11"/>
      <c r="R1605" s="11"/>
      <c r="S1605" s="11"/>
      <c r="T1605" s="11"/>
      <c r="U1605" s="139">
        <f t="shared" si="120"/>
        <v>330.89</v>
      </c>
      <c r="W1605" s="127" t="str">
        <f t="shared" si="121"/>
        <v>780001505921</v>
      </c>
      <c r="X1605" s="132">
        <f>VLOOKUP(W1605,Factors!$F$4:$H$6200,3,FALSE)</f>
        <v>0.10960000000000003</v>
      </c>
      <c r="Y1605" s="127" t="str">
        <f>VLOOKUP(W1605,Factors!$F$4:$H$6200,2,FALSE)</f>
        <v>3-Factor</v>
      </c>
      <c r="Z1605" s="129">
        <f t="shared" si="122"/>
        <v>36.265544000000006</v>
      </c>
      <c r="AA1605" s="129">
        <f t="shared" si="123"/>
        <v>294.62445600000001</v>
      </c>
      <c r="AB1605" s="129">
        <f t="shared" si="124"/>
        <v>330.89</v>
      </c>
    </row>
    <row r="1606" spans="1:28" ht="15.75" thickBot="1" x14ac:dyDescent="0.3">
      <c r="A1606" s="141" t="s">
        <v>943</v>
      </c>
      <c r="B1606" s="4" t="s">
        <v>1269</v>
      </c>
      <c r="C1606" s="4" t="s">
        <v>1270</v>
      </c>
      <c r="D1606" s="4" t="s">
        <v>944</v>
      </c>
      <c r="E1606" s="4" t="s">
        <v>945</v>
      </c>
      <c r="F1606" s="4" t="s">
        <v>134</v>
      </c>
      <c r="G1606" s="4" t="s">
        <v>135</v>
      </c>
      <c r="H1606" s="4" t="s">
        <v>440</v>
      </c>
      <c r="I1606" s="7"/>
      <c r="J1606" s="7"/>
      <c r="K1606" s="7"/>
      <c r="L1606" s="7"/>
      <c r="M1606" s="7"/>
      <c r="N1606" s="7"/>
      <c r="O1606" s="7"/>
      <c r="P1606" s="7"/>
      <c r="Q1606" s="7"/>
      <c r="R1606" s="7"/>
      <c r="S1606" s="7"/>
      <c r="T1606" s="8">
        <v>116.97</v>
      </c>
      <c r="U1606" s="139">
        <f t="shared" si="120"/>
        <v>116.97</v>
      </c>
      <c r="W1606" s="127" t="str">
        <f t="shared" si="121"/>
        <v>780001505921</v>
      </c>
      <c r="X1606" s="132">
        <f>VLOOKUP(W1606,Factors!$F$4:$H$6200,3,FALSE)</f>
        <v>0.10960000000000003</v>
      </c>
      <c r="Y1606" s="127" t="str">
        <f>VLOOKUP(W1606,Factors!$F$4:$H$6200,2,FALSE)</f>
        <v>3-Factor</v>
      </c>
      <c r="Z1606" s="129">
        <f t="shared" si="122"/>
        <v>12.819912000000004</v>
      </c>
      <c r="AA1606" s="129">
        <f t="shared" si="123"/>
        <v>104.150088</v>
      </c>
      <c r="AB1606" s="129">
        <f t="shared" si="124"/>
        <v>116.97</v>
      </c>
    </row>
    <row r="1607" spans="1:28" ht="15.75" thickBot="1" x14ac:dyDescent="0.3">
      <c r="A1607" s="141" t="s">
        <v>943</v>
      </c>
      <c r="B1607" s="4" t="s">
        <v>1269</v>
      </c>
      <c r="C1607" s="4" t="s">
        <v>1270</v>
      </c>
      <c r="D1607" s="4" t="s">
        <v>944</v>
      </c>
      <c r="E1607" s="4" t="s">
        <v>945</v>
      </c>
      <c r="F1607" s="4" t="s">
        <v>364</v>
      </c>
      <c r="G1607" s="4" t="s">
        <v>365</v>
      </c>
      <c r="H1607" s="4" t="s">
        <v>440</v>
      </c>
      <c r="I1607" s="11"/>
      <c r="J1607" s="11"/>
      <c r="K1607" s="11"/>
      <c r="L1607" s="11"/>
      <c r="M1607" s="11"/>
      <c r="N1607" s="11"/>
      <c r="O1607" s="11"/>
      <c r="P1607" s="11"/>
      <c r="Q1607" s="11"/>
      <c r="R1607" s="10">
        <v>49.95</v>
      </c>
      <c r="S1607" s="10">
        <v>99.9</v>
      </c>
      <c r="T1607" s="11"/>
      <c r="U1607" s="139">
        <f t="shared" ref="U1607:U1670" si="125">SUM(I1607:T1607)</f>
        <v>149.85000000000002</v>
      </c>
      <c r="W1607" s="127" t="str">
        <f t="shared" ref="W1607:W1670" si="126">CONCATENATE(B1607,RIGHT(D1607,4),A1607)</f>
        <v>780001505921</v>
      </c>
      <c r="X1607" s="132">
        <f>VLOOKUP(W1607,Factors!$F$4:$H$6200,3,FALSE)</f>
        <v>0.10960000000000003</v>
      </c>
      <c r="Y1607" s="127" t="str">
        <f>VLOOKUP(W1607,Factors!$F$4:$H$6200,2,FALSE)</f>
        <v>3-Factor</v>
      </c>
      <c r="Z1607" s="129">
        <f t="shared" ref="Z1607:Z1670" si="127">U1607*X1607</f>
        <v>16.423560000000005</v>
      </c>
      <c r="AA1607" s="129">
        <f t="shared" ref="AA1607:AA1670" si="128">U1607-Z1607</f>
        <v>133.42644000000001</v>
      </c>
      <c r="AB1607" s="129">
        <f t="shared" ref="AB1607:AB1670" si="129">Z1607+AA1607</f>
        <v>149.85000000000002</v>
      </c>
    </row>
    <row r="1608" spans="1:28" ht="15.75" thickBot="1" x14ac:dyDescent="0.3">
      <c r="A1608" s="141" t="s">
        <v>943</v>
      </c>
      <c r="B1608" s="4" t="s">
        <v>1269</v>
      </c>
      <c r="C1608" s="4" t="s">
        <v>1270</v>
      </c>
      <c r="D1608" s="4" t="s">
        <v>944</v>
      </c>
      <c r="E1608" s="4" t="s">
        <v>945</v>
      </c>
      <c r="F1608" s="4" t="s">
        <v>146</v>
      </c>
      <c r="G1608" s="4" t="s">
        <v>147</v>
      </c>
      <c r="H1608" s="4" t="s">
        <v>440</v>
      </c>
      <c r="I1608" s="7"/>
      <c r="J1608" s="8">
        <v>156.86000000000001</v>
      </c>
      <c r="K1608" s="7"/>
      <c r="L1608" s="7"/>
      <c r="M1608" s="7"/>
      <c r="N1608" s="7"/>
      <c r="O1608" s="7"/>
      <c r="P1608" s="7"/>
      <c r="Q1608" s="7"/>
      <c r="R1608" s="7"/>
      <c r="S1608" s="7"/>
      <c r="T1608" s="7"/>
      <c r="U1608" s="139">
        <f t="shared" si="125"/>
        <v>156.86000000000001</v>
      </c>
      <c r="W1608" s="127" t="str">
        <f t="shared" si="126"/>
        <v>780001505921</v>
      </c>
      <c r="X1608" s="132">
        <f>VLOOKUP(W1608,Factors!$F$4:$H$6200,3,FALSE)</f>
        <v>0.10960000000000003</v>
      </c>
      <c r="Y1608" s="127" t="str">
        <f>VLOOKUP(W1608,Factors!$F$4:$H$6200,2,FALSE)</f>
        <v>3-Factor</v>
      </c>
      <c r="Z1608" s="129">
        <f t="shared" si="127"/>
        <v>17.191856000000005</v>
      </c>
      <c r="AA1608" s="129">
        <f t="shared" si="128"/>
        <v>139.66814400000001</v>
      </c>
      <c r="AB1608" s="129">
        <f t="shared" si="129"/>
        <v>156.86000000000001</v>
      </c>
    </row>
    <row r="1609" spans="1:28" ht="15.75" thickBot="1" x14ac:dyDescent="0.3">
      <c r="A1609" s="141" t="s">
        <v>943</v>
      </c>
      <c r="B1609" s="4" t="s">
        <v>1269</v>
      </c>
      <c r="C1609" s="4" t="s">
        <v>1270</v>
      </c>
      <c r="D1609" s="4" t="s">
        <v>944</v>
      </c>
      <c r="E1609" s="4" t="s">
        <v>945</v>
      </c>
      <c r="F1609" s="4" t="s">
        <v>102</v>
      </c>
      <c r="G1609" s="4" t="s">
        <v>103</v>
      </c>
      <c r="H1609" s="4" t="s">
        <v>440</v>
      </c>
      <c r="I1609" s="11"/>
      <c r="J1609" s="10">
        <v>36.700000000000003</v>
      </c>
      <c r="K1609" s="11"/>
      <c r="L1609" s="11"/>
      <c r="M1609" s="11"/>
      <c r="N1609" s="10">
        <v>316</v>
      </c>
      <c r="O1609" s="11"/>
      <c r="P1609" s="11"/>
      <c r="Q1609" s="11"/>
      <c r="R1609" s="11"/>
      <c r="S1609" s="11"/>
      <c r="T1609" s="11"/>
      <c r="U1609" s="139">
        <f t="shared" si="125"/>
        <v>352.7</v>
      </c>
      <c r="W1609" s="127" t="str">
        <f t="shared" si="126"/>
        <v>780001505921</v>
      </c>
      <c r="X1609" s="132">
        <f>VLOOKUP(W1609,Factors!$F$4:$H$6200,3,FALSE)</f>
        <v>0.10960000000000003</v>
      </c>
      <c r="Y1609" s="127" t="str">
        <f>VLOOKUP(W1609,Factors!$F$4:$H$6200,2,FALSE)</f>
        <v>3-Factor</v>
      </c>
      <c r="Z1609" s="129">
        <f t="shared" si="127"/>
        <v>38.655920000000009</v>
      </c>
      <c r="AA1609" s="129">
        <f t="shared" si="128"/>
        <v>314.04408000000001</v>
      </c>
      <c r="AB1609" s="129">
        <f t="shared" si="129"/>
        <v>352.70000000000005</v>
      </c>
    </row>
    <row r="1610" spans="1:28" ht="15.75" thickBot="1" x14ac:dyDescent="0.3">
      <c r="A1610" s="141" t="s">
        <v>943</v>
      </c>
      <c r="B1610" s="4" t="s">
        <v>1269</v>
      </c>
      <c r="C1610" s="4" t="s">
        <v>1270</v>
      </c>
      <c r="D1610" s="4" t="s">
        <v>944</v>
      </c>
      <c r="E1610" s="4" t="s">
        <v>945</v>
      </c>
      <c r="F1610" s="4" t="s">
        <v>235</v>
      </c>
      <c r="G1610" s="4" t="s">
        <v>236</v>
      </c>
      <c r="H1610" s="4" t="s">
        <v>440</v>
      </c>
      <c r="I1610" s="7"/>
      <c r="J1610" s="7"/>
      <c r="K1610" s="8">
        <v>116.97</v>
      </c>
      <c r="L1610" s="7"/>
      <c r="M1610" s="8">
        <v>2985</v>
      </c>
      <c r="N1610" s="8">
        <v>116.97</v>
      </c>
      <c r="O1610" s="7"/>
      <c r="P1610" s="7"/>
      <c r="Q1610" s="8">
        <v>116.97</v>
      </c>
      <c r="R1610" s="7"/>
      <c r="S1610" s="7"/>
      <c r="T1610" s="7"/>
      <c r="U1610" s="139">
        <f t="shared" si="125"/>
        <v>3335.9099999999994</v>
      </c>
      <c r="W1610" s="127" t="str">
        <f t="shared" si="126"/>
        <v>780001505921</v>
      </c>
      <c r="X1610" s="132">
        <f>VLOOKUP(W1610,Factors!$F$4:$H$6200,3,FALSE)</f>
        <v>0.10960000000000003</v>
      </c>
      <c r="Y1610" s="127" t="str">
        <f>VLOOKUP(W1610,Factors!$F$4:$H$6200,2,FALSE)</f>
        <v>3-Factor</v>
      </c>
      <c r="Z1610" s="129">
        <f t="shared" si="127"/>
        <v>365.61573600000003</v>
      </c>
      <c r="AA1610" s="129">
        <f t="shared" si="128"/>
        <v>2970.2942639999992</v>
      </c>
      <c r="AB1610" s="129">
        <f t="shared" si="129"/>
        <v>3335.9099999999994</v>
      </c>
    </row>
    <row r="1611" spans="1:28" ht="15.75" thickBot="1" x14ac:dyDescent="0.3">
      <c r="A1611" s="141" t="s">
        <v>943</v>
      </c>
      <c r="B1611" s="4" t="s">
        <v>1269</v>
      </c>
      <c r="C1611" s="4" t="s">
        <v>1270</v>
      </c>
      <c r="D1611" s="4" t="s">
        <v>944</v>
      </c>
      <c r="E1611" s="4" t="s">
        <v>945</v>
      </c>
      <c r="F1611" s="4" t="s">
        <v>116</v>
      </c>
      <c r="G1611" s="4" t="s">
        <v>117</v>
      </c>
      <c r="H1611" s="4" t="s">
        <v>440</v>
      </c>
      <c r="I1611" s="10">
        <v>11.25</v>
      </c>
      <c r="J1611" s="10">
        <v>9</v>
      </c>
      <c r="K1611" s="10">
        <v>18</v>
      </c>
      <c r="L1611" s="11"/>
      <c r="M1611" s="11"/>
      <c r="N1611" s="11"/>
      <c r="O1611" s="11"/>
      <c r="P1611" s="11"/>
      <c r="Q1611" s="11"/>
      <c r="R1611" s="11"/>
      <c r="S1611" s="11"/>
      <c r="T1611" s="11"/>
      <c r="U1611" s="139">
        <f t="shared" si="125"/>
        <v>38.25</v>
      </c>
      <c r="W1611" s="127" t="str">
        <f t="shared" si="126"/>
        <v>780001505921</v>
      </c>
      <c r="X1611" s="132">
        <f>VLOOKUP(W1611,Factors!$F$4:$H$6200,3,FALSE)</f>
        <v>0.10960000000000003</v>
      </c>
      <c r="Y1611" s="127" t="str">
        <f>VLOOKUP(W1611,Factors!$F$4:$H$6200,2,FALSE)</f>
        <v>3-Factor</v>
      </c>
      <c r="Z1611" s="129">
        <f t="shared" si="127"/>
        <v>4.1922000000000015</v>
      </c>
      <c r="AA1611" s="129">
        <f t="shared" si="128"/>
        <v>34.0578</v>
      </c>
      <c r="AB1611" s="129">
        <f t="shared" si="129"/>
        <v>38.25</v>
      </c>
    </row>
    <row r="1612" spans="1:28" ht="15.75" thickBot="1" x14ac:dyDescent="0.3">
      <c r="A1612" s="141" t="s">
        <v>943</v>
      </c>
      <c r="B1612" s="4" t="s">
        <v>1269</v>
      </c>
      <c r="C1612" s="4" t="s">
        <v>1270</v>
      </c>
      <c r="D1612" s="4" t="s">
        <v>944</v>
      </c>
      <c r="E1612" s="4" t="s">
        <v>945</v>
      </c>
      <c r="F1612" s="4" t="s">
        <v>82</v>
      </c>
      <c r="G1612" s="4" t="s">
        <v>83</v>
      </c>
      <c r="H1612" s="4" t="s">
        <v>440</v>
      </c>
      <c r="I1612" s="8">
        <v>3.2</v>
      </c>
      <c r="J1612" s="7"/>
      <c r="K1612" s="8">
        <v>2.5</v>
      </c>
      <c r="L1612" s="8">
        <v>2.4</v>
      </c>
      <c r="M1612" s="8">
        <v>5.95</v>
      </c>
      <c r="N1612" s="8">
        <v>15</v>
      </c>
      <c r="O1612" s="7"/>
      <c r="P1612" s="7"/>
      <c r="Q1612" s="7"/>
      <c r="R1612" s="7"/>
      <c r="S1612" s="7"/>
      <c r="T1612" s="7"/>
      <c r="U1612" s="139">
        <f t="shared" si="125"/>
        <v>29.05</v>
      </c>
      <c r="W1612" s="127" t="str">
        <f t="shared" si="126"/>
        <v>780001505921</v>
      </c>
      <c r="X1612" s="132">
        <f>VLOOKUP(W1612,Factors!$F$4:$H$6200,3,FALSE)</f>
        <v>0.10960000000000003</v>
      </c>
      <c r="Y1612" s="127" t="str">
        <f>VLOOKUP(W1612,Factors!$F$4:$H$6200,2,FALSE)</f>
        <v>3-Factor</v>
      </c>
      <c r="Z1612" s="129">
        <f t="shared" si="127"/>
        <v>3.1838800000000012</v>
      </c>
      <c r="AA1612" s="129">
        <f t="shared" si="128"/>
        <v>25.866119999999999</v>
      </c>
      <c r="AB1612" s="129">
        <f t="shared" si="129"/>
        <v>29.05</v>
      </c>
    </row>
    <row r="1613" spans="1:28" ht="15.75" thickBot="1" x14ac:dyDescent="0.3">
      <c r="A1613" s="141" t="s">
        <v>943</v>
      </c>
      <c r="B1613" s="4" t="s">
        <v>1269</v>
      </c>
      <c r="C1613" s="4" t="s">
        <v>1270</v>
      </c>
      <c r="D1613" s="4" t="s">
        <v>944</v>
      </c>
      <c r="E1613" s="4" t="s">
        <v>945</v>
      </c>
      <c r="F1613" s="4" t="s">
        <v>366</v>
      </c>
      <c r="G1613" s="4" t="s">
        <v>367</v>
      </c>
      <c r="H1613" s="4" t="s">
        <v>440</v>
      </c>
      <c r="I1613" s="10">
        <v>49.95</v>
      </c>
      <c r="J1613" s="10">
        <v>49.95</v>
      </c>
      <c r="K1613" s="10">
        <v>49.95</v>
      </c>
      <c r="L1613" s="10">
        <v>49.95</v>
      </c>
      <c r="M1613" s="10">
        <v>49.95</v>
      </c>
      <c r="N1613" s="10">
        <v>49.95</v>
      </c>
      <c r="O1613" s="10">
        <v>49.95</v>
      </c>
      <c r="P1613" s="11"/>
      <c r="Q1613" s="11"/>
      <c r="R1613" s="11"/>
      <c r="S1613" s="11"/>
      <c r="T1613" s="11"/>
      <c r="U1613" s="139">
        <f t="shared" si="125"/>
        <v>349.65</v>
      </c>
      <c r="W1613" s="127" t="str">
        <f t="shared" si="126"/>
        <v>780001505921</v>
      </c>
      <c r="X1613" s="132">
        <f>VLOOKUP(W1613,Factors!$F$4:$H$6200,3,FALSE)</f>
        <v>0.10960000000000003</v>
      </c>
      <c r="Y1613" s="127" t="str">
        <f>VLOOKUP(W1613,Factors!$F$4:$H$6200,2,FALSE)</f>
        <v>3-Factor</v>
      </c>
      <c r="Z1613" s="129">
        <f t="shared" si="127"/>
        <v>38.321640000000009</v>
      </c>
      <c r="AA1613" s="129">
        <f t="shared" si="128"/>
        <v>311.32835999999998</v>
      </c>
      <c r="AB1613" s="129">
        <f t="shared" si="129"/>
        <v>349.65</v>
      </c>
    </row>
    <row r="1614" spans="1:28" ht="15.75" thickBot="1" x14ac:dyDescent="0.3">
      <c r="A1614" s="141" t="s">
        <v>943</v>
      </c>
      <c r="B1614" s="4" t="s">
        <v>1269</v>
      </c>
      <c r="C1614" s="4" t="s">
        <v>1270</v>
      </c>
      <c r="D1614" s="4" t="s">
        <v>944</v>
      </c>
      <c r="E1614" s="4" t="s">
        <v>945</v>
      </c>
      <c r="F1614" s="4" t="s">
        <v>84</v>
      </c>
      <c r="G1614" s="4" t="s">
        <v>85</v>
      </c>
      <c r="H1614" s="4" t="s">
        <v>440</v>
      </c>
      <c r="I1614" s="8">
        <v>208.05</v>
      </c>
      <c r="J1614" s="8">
        <v>1070.9000000000001</v>
      </c>
      <c r="K1614" s="8">
        <v>3166.38</v>
      </c>
      <c r="L1614" s="8">
        <v>52</v>
      </c>
      <c r="M1614" s="8">
        <v>251.8</v>
      </c>
      <c r="N1614" s="8">
        <v>442</v>
      </c>
      <c r="O1614" s="8">
        <v>959.76</v>
      </c>
      <c r="P1614" s="7"/>
      <c r="Q1614" s="7"/>
      <c r="R1614" s="7"/>
      <c r="S1614" s="7"/>
      <c r="T1614" s="7"/>
      <c r="U1614" s="139">
        <f t="shared" si="125"/>
        <v>6150.89</v>
      </c>
      <c r="W1614" s="127" t="str">
        <f t="shared" si="126"/>
        <v>780001505921</v>
      </c>
      <c r="X1614" s="132">
        <f>VLOOKUP(W1614,Factors!$F$4:$H$6200,3,FALSE)</f>
        <v>0.10960000000000003</v>
      </c>
      <c r="Y1614" s="127" t="str">
        <f>VLOOKUP(W1614,Factors!$F$4:$H$6200,2,FALSE)</f>
        <v>3-Factor</v>
      </c>
      <c r="Z1614" s="129">
        <f t="shared" si="127"/>
        <v>674.13754400000028</v>
      </c>
      <c r="AA1614" s="129">
        <f t="shared" si="128"/>
        <v>5476.7524560000002</v>
      </c>
      <c r="AB1614" s="129">
        <f t="shared" si="129"/>
        <v>6150.89</v>
      </c>
    </row>
    <row r="1615" spans="1:28" ht="15.75" thickBot="1" x14ac:dyDescent="0.3">
      <c r="A1615" s="141" t="s">
        <v>943</v>
      </c>
      <c r="B1615" s="4" t="s">
        <v>1269</v>
      </c>
      <c r="C1615" s="4" t="s">
        <v>1270</v>
      </c>
      <c r="D1615" s="4" t="s">
        <v>944</v>
      </c>
      <c r="E1615" s="4" t="s">
        <v>945</v>
      </c>
      <c r="F1615" s="4" t="s">
        <v>86</v>
      </c>
      <c r="G1615" s="4" t="s">
        <v>87</v>
      </c>
      <c r="H1615" s="4" t="s">
        <v>440</v>
      </c>
      <c r="I1615" s="10">
        <v>647.86</v>
      </c>
      <c r="J1615" s="11"/>
      <c r="K1615" s="11"/>
      <c r="L1615" s="11"/>
      <c r="M1615" s="10">
        <v>415.23</v>
      </c>
      <c r="N1615" s="10">
        <v>934.9</v>
      </c>
      <c r="O1615" s="11"/>
      <c r="P1615" s="11"/>
      <c r="Q1615" s="11"/>
      <c r="R1615" s="11"/>
      <c r="S1615" s="11"/>
      <c r="T1615" s="11"/>
      <c r="U1615" s="139">
        <f t="shared" si="125"/>
        <v>1997.9900000000002</v>
      </c>
      <c r="W1615" s="127" t="str">
        <f t="shared" si="126"/>
        <v>780001505921</v>
      </c>
      <c r="X1615" s="132">
        <f>VLOOKUP(W1615,Factors!$F$4:$H$6200,3,FALSE)</f>
        <v>0.10960000000000003</v>
      </c>
      <c r="Y1615" s="127" t="str">
        <f>VLOOKUP(W1615,Factors!$F$4:$H$6200,2,FALSE)</f>
        <v>3-Factor</v>
      </c>
      <c r="Z1615" s="129">
        <f t="shared" si="127"/>
        <v>218.97970400000008</v>
      </c>
      <c r="AA1615" s="129">
        <f t="shared" si="128"/>
        <v>1779.0102960000002</v>
      </c>
      <c r="AB1615" s="129">
        <f t="shared" si="129"/>
        <v>1997.9900000000002</v>
      </c>
    </row>
    <row r="1616" spans="1:28" ht="15.75" thickBot="1" x14ac:dyDescent="0.3">
      <c r="A1616" s="141" t="s">
        <v>943</v>
      </c>
      <c r="B1616" s="4" t="s">
        <v>1269</v>
      </c>
      <c r="C1616" s="4" t="s">
        <v>1270</v>
      </c>
      <c r="D1616" s="4" t="s">
        <v>944</v>
      </c>
      <c r="E1616" s="4" t="s">
        <v>945</v>
      </c>
      <c r="F1616" s="4" t="s">
        <v>166</v>
      </c>
      <c r="G1616" s="4" t="s">
        <v>167</v>
      </c>
      <c r="H1616" s="4" t="s">
        <v>440</v>
      </c>
      <c r="I1616" s="8">
        <v>312.89999999999998</v>
      </c>
      <c r="J1616" s="7"/>
      <c r="K1616" s="7"/>
      <c r="L1616" s="7"/>
      <c r="M1616" s="7"/>
      <c r="N1616" s="7"/>
      <c r="O1616" s="7"/>
      <c r="P1616" s="7"/>
      <c r="Q1616" s="7"/>
      <c r="R1616" s="7"/>
      <c r="S1616" s="7"/>
      <c r="T1616" s="7"/>
      <c r="U1616" s="139">
        <f t="shared" si="125"/>
        <v>312.89999999999998</v>
      </c>
      <c r="W1616" s="127" t="str">
        <f t="shared" si="126"/>
        <v>780001505921</v>
      </c>
      <c r="X1616" s="132">
        <f>VLOOKUP(W1616,Factors!$F$4:$H$6200,3,FALSE)</f>
        <v>0.10960000000000003</v>
      </c>
      <c r="Y1616" s="127" t="str">
        <f>VLOOKUP(W1616,Factors!$F$4:$H$6200,2,FALSE)</f>
        <v>3-Factor</v>
      </c>
      <c r="Z1616" s="129">
        <f t="shared" si="127"/>
        <v>34.29384000000001</v>
      </c>
      <c r="AA1616" s="129">
        <f t="shared" si="128"/>
        <v>278.60615999999999</v>
      </c>
      <c r="AB1616" s="129">
        <f t="shared" si="129"/>
        <v>312.89999999999998</v>
      </c>
    </row>
    <row r="1617" spans="1:28" ht="15.75" thickBot="1" x14ac:dyDescent="0.3">
      <c r="A1617" s="141" t="s">
        <v>943</v>
      </c>
      <c r="B1617" s="4" t="s">
        <v>545</v>
      </c>
      <c r="C1617" s="4" t="s">
        <v>546</v>
      </c>
      <c r="D1617" s="4" t="s">
        <v>1067</v>
      </c>
      <c r="E1617" s="4" t="s">
        <v>1068</v>
      </c>
      <c r="F1617" s="4" t="s">
        <v>102</v>
      </c>
      <c r="G1617" s="4" t="s">
        <v>103</v>
      </c>
      <c r="H1617" s="4" t="s">
        <v>1069</v>
      </c>
      <c r="I1617" s="11"/>
      <c r="J1617" s="10">
        <v>529.92999999999995</v>
      </c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39">
        <f t="shared" si="125"/>
        <v>529.92999999999995</v>
      </c>
      <c r="W1617" s="127" t="str">
        <f t="shared" si="126"/>
        <v>790001500921</v>
      </c>
      <c r="X1617" s="132">
        <f>VLOOKUP(W1617,Factors!$F$4:$H$6200,3,FALSE)</f>
        <v>0.10960000000000003</v>
      </c>
      <c r="Y1617" s="127" t="str">
        <f>VLOOKUP(W1617,Factors!$F$4:$H$6200,2,FALSE)</f>
        <v>3-factor</v>
      </c>
      <c r="Z1617" s="129">
        <f t="shared" si="127"/>
        <v>58.080328000000009</v>
      </c>
      <c r="AA1617" s="129">
        <f t="shared" si="128"/>
        <v>471.84967199999994</v>
      </c>
      <c r="AB1617" s="129">
        <f t="shared" si="129"/>
        <v>529.92999999999995</v>
      </c>
    </row>
    <row r="1618" spans="1:28" ht="15.75" thickBot="1" x14ac:dyDescent="0.3">
      <c r="A1618" s="141" t="s">
        <v>943</v>
      </c>
      <c r="B1618" s="4" t="s">
        <v>545</v>
      </c>
      <c r="C1618" s="4" t="s">
        <v>546</v>
      </c>
      <c r="D1618" s="4" t="s">
        <v>944</v>
      </c>
      <c r="E1618" s="4" t="s">
        <v>945</v>
      </c>
      <c r="F1618" s="4" t="s">
        <v>112</v>
      </c>
      <c r="G1618" s="4" t="s">
        <v>113</v>
      </c>
      <c r="H1618" s="4" t="s">
        <v>440</v>
      </c>
      <c r="I1618" s="10">
        <v>-6444.26</v>
      </c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39">
        <f t="shared" si="125"/>
        <v>-6444.26</v>
      </c>
      <c r="W1618" s="127" t="str">
        <f t="shared" si="126"/>
        <v>790001505921</v>
      </c>
      <c r="X1618" s="132">
        <f>VLOOKUP(W1618,Factors!$F$4:$H$6200,3,FALSE)</f>
        <v>0.10960000000000003</v>
      </c>
      <c r="Y1618" s="127" t="str">
        <f>VLOOKUP(W1618,Factors!$F$4:$H$6200,2,FALSE)</f>
        <v>3-factor</v>
      </c>
      <c r="Z1618" s="129">
        <f t="shared" si="127"/>
        <v>-706.2908960000002</v>
      </c>
      <c r="AA1618" s="129">
        <f t="shared" si="128"/>
        <v>-5737.9691039999998</v>
      </c>
      <c r="AB1618" s="129">
        <f t="shared" si="129"/>
        <v>-6444.26</v>
      </c>
    </row>
    <row r="1619" spans="1:28" ht="15.75" thickBot="1" x14ac:dyDescent="0.3">
      <c r="A1619" s="141" t="s">
        <v>943</v>
      </c>
      <c r="B1619" s="4" t="s">
        <v>545</v>
      </c>
      <c r="C1619" s="4" t="s">
        <v>546</v>
      </c>
      <c r="D1619" s="4" t="s">
        <v>944</v>
      </c>
      <c r="E1619" s="4" t="s">
        <v>945</v>
      </c>
      <c r="F1619" s="4" t="s">
        <v>128</v>
      </c>
      <c r="G1619" s="4" t="s">
        <v>129</v>
      </c>
      <c r="H1619" s="4" t="s">
        <v>440</v>
      </c>
      <c r="I1619" s="11"/>
      <c r="J1619" s="11"/>
      <c r="K1619" s="11"/>
      <c r="L1619" s="11"/>
      <c r="M1619" s="11"/>
      <c r="N1619" s="11"/>
      <c r="O1619" s="11"/>
      <c r="P1619" s="10">
        <v>3150</v>
      </c>
      <c r="Q1619" s="11"/>
      <c r="R1619" s="11"/>
      <c r="S1619" s="11"/>
      <c r="T1619" s="11"/>
      <c r="U1619" s="139">
        <f t="shared" si="125"/>
        <v>3150</v>
      </c>
      <c r="W1619" s="127" t="str">
        <f t="shared" si="126"/>
        <v>790001505921</v>
      </c>
      <c r="X1619" s="132">
        <f>VLOOKUP(W1619,Factors!$F$4:$H$6200,3,FALSE)</f>
        <v>0.10960000000000003</v>
      </c>
      <c r="Y1619" s="127" t="str">
        <f>VLOOKUP(W1619,Factors!$F$4:$H$6200,2,FALSE)</f>
        <v>3-factor</v>
      </c>
      <c r="Z1619" s="129">
        <f t="shared" si="127"/>
        <v>345.24000000000012</v>
      </c>
      <c r="AA1619" s="129">
        <f t="shared" si="128"/>
        <v>2804.7599999999998</v>
      </c>
      <c r="AB1619" s="129">
        <f t="shared" si="129"/>
        <v>3150</v>
      </c>
    </row>
    <row r="1620" spans="1:28" ht="15.75" thickBot="1" x14ac:dyDescent="0.3">
      <c r="A1620" s="141" t="s">
        <v>943</v>
      </c>
      <c r="B1620" s="4" t="s">
        <v>545</v>
      </c>
      <c r="C1620" s="4" t="s">
        <v>546</v>
      </c>
      <c r="D1620" s="4" t="s">
        <v>944</v>
      </c>
      <c r="E1620" s="4" t="s">
        <v>945</v>
      </c>
      <c r="F1620" s="4" t="s">
        <v>134</v>
      </c>
      <c r="G1620" s="4" t="s">
        <v>135</v>
      </c>
      <c r="H1620" s="4" t="s">
        <v>440</v>
      </c>
      <c r="I1620" s="7"/>
      <c r="J1620" s="8">
        <v>149</v>
      </c>
      <c r="K1620" s="7"/>
      <c r="L1620" s="7"/>
      <c r="M1620" s="7"/>
      <c r="N1620" s="7"/>
      <c r="O1620" s="7"/>
      <c r="P1620" s="7"/>
      <c r="Q1620" s="7"/>
      <c r="R1620" s="7"/>
      <c r="S1620" s="13">
        <v>0</v>
      </c>
      <c r="T1620" s="7"/>
      <c r="U1620" s="139">
        <f t="shared" si="125"/>
        <v>149</v>
      </c>
      <c r="W1620" s="127" t="str">
        <f t="shared" si="126"/>
        <v>790001505921</v>
      </c>
      <c r="X1620" s="132">
        <f>VLOOKUP(W1620,Factors!$F$4:$H$6200,3,FALSE)</f>
        <v>0.10960000000000003</v>
      </c>
      <c r="Y1620" s="127" t="str">
        <f>VLOOKUP(W1620,Factors!$F$4:$H$6200,2,FALSE)</f>
        <v>3-factor</v>
      </c>
      <c r="Z1620" s="129">
        <f t="shared" si="127"/>
        <v>16.330400000000004</v>
      </c>
      <c r="AA1620" s="129">
        <f t="shared" si="128"/>
        <v>132.6696</v>
      </c>
      <c r="AB1620" s="129">
        <f t="shared" si="129"/>
        <v>149</v>
      </c>
    </row>
    <row r="1621" spans="1:28" ht="15.75" thickBot="1" x14ac:dyDescent="0.3">
      <c r="A1621" s="141" t="s">
        <v>943</v>
      </c>
      <c r="B1621" s="4" t="s">
        <v>545</v>
      </c>
      <c r="C1621" s="4" t="s">
        <v>546</v>
      </c>
      <c r="D1621" s="4" t="s">
        <v>944</v>
      </c>
      <c r="E1621" s="4" t="s">
        <v>945</v>
      </c>
      <c r="F1621" s="4" t="s">
        <v>38</v>
      </c>
      <c r="G1621" s="4" t="s">
        <v>39</v>
      </c>
      <c r="H1621" s="4" t="s">
        <v>440</v>
      </c>
      <c r="I1621" s="10">
        <v>726.46</v>
      </c>
      <c r="J1621" s="11"/>
      <c r="K1621" s="10">
        <v>1279.8900000000001</v>
      </c>
      <c r="L1621" s="11"/>
      <c r="M1621" s="10">
        <v>174.41</v>
      </c>
      <c r="N1621" s="11"/>
      <c r="O1621" s="11"/>
      <c r="P1621" s="10">
        <v>728.7</v>
      </c>
      <c r="Q1621" s="10">
        <v>1550.67</v>
      </c>
      <c r="R1621" s="11"/>
      <c r="S1621" s="11"/>
      <c r="T1621" s="10">
        <v>845.12</v>
      </c>
      <c r="U1621" s="139">
        <f t="shared" si="125"/>
        <v>5305.25</v>
      </c>
      <c r="W1621" s="127" t="str">
        <f t="shared" si="126"/>
        <v>790001505921</v>
      </c>
      <c r="X1621" s="132">
        <f>VLOOKUP(W1621,Factors!$F$4:$H$6200,3,FALSE)</f>
        <v>0.10960000000000003</v>
      </c>
      <c r="Y1621" s="127" t="str">
        <f>VLOOKUP(W1621,Factors!$F$4:$H$6200,2,FALSE)</f>
        <v>3-factor</v>
      </c>
      <c r="Z1621" s="129">
        <f t="shared" si="127"/>
        <v>581.45540000000017</v>
      </c>
      <c r="AA1621" s="129">
        <f t="shared" si="128"/>
        <v>4723.7946000000002</v>
      </c>
      <c r="AB1621" s="129">
        <f t="shared" si="129"/>
        <v>5305.25</v>
      </c>
    </row>
    <row r="1622" spans="1:28" ht="15.75" thickBot="1" x14ac:dyDescent="0.3">
      <c r="A1622" s="141" t="s">
        <v>943</v>
      </c>
      <c r="B1622" s="4" t="s">
        <v>545</v>
      </c>
      <c r="C1622" s="4" t="s">
        <v>546</v>
      </c>
      <c r="D1622" s="4" t="s">
        <v>944</v>
      </c>
      <c r="E1622" s="4" t="s">
        <v>945</v>
      </c>
      <c r="F1622" s="4" t="s">
        <v>98</v>
      </c>
      <c r="G1622" s="4" t="s">
        <v>99</v>
      </c>
      <c r="H1622" s="4" t="s">
        <v>440</v>
      </c>
      <c r="I1622" s="7"/>
      <c r="J1622" s="7"/>
      <c r="K1622" s="7"/>
      <c r="L1622" s="7"/>
      <c r="M1622" s="7"/>
      <c r="N1622" s="7"/>
      <c r="O1622" s="7"/>
      <c r="P1622" s="7"/>
      <c r="Q1622" s="7"/>
      <c r="R1622" s="7"/>
      <c r="S1622" s="7"/>
      <c r="T1622" s="8">
        <v>48.19</v>
      </c>
      <c r="U1622" s="139">
        <f t="shared" si="125"/>
        <v>48.19</v>
      </c>
      <c r="W1622" s="127" t="str">
        <f t="shared" si="126"/>
        <v>790001505921</v>
      </c>
      <c r="X1622" s="132">
        <f>VLOOKUP(W1622,Factors!$F$4:$H$6200,3,FALSE)</f>
        <v>0.10960000000000003</v>
      </c>
      <c r="Y1622" s="127" t="str">
        <f>VLOOKUP(W1622,Factors!$F$4:$H$6200,2,FALSE)</f>
        <v>3-factor</v>
      </c>
      <c r="Z1622" s="129">
        <f t="shared" si="127"/>
        <v>5.2816240000000017</v>
      </c>
      <c r="AA1622" s="129">
        <f t="shared" si="128"/>
        <v>42.908375999999997</v>
      </c>
      <c r="AB1622" s="129">
        <f t="shared" si="129"/>
        <v>48.19</v>
      </c>
    </row>
    <row r="1623" spans="1:28" ht="15.75" thickBot="1" x14ac:dyDescent="0.3">
      <c r="A1623" s="141" t="s">
        <v>943</v>
      </c>
      <c r="B1623" s="4" t="s">
        <v>545</v>
      </c>
      <c r="C1623" s="4" t="s">
        <v>546</v>
      </c>
      <c r="D1623" s="4" t="s">
        <v>944</v>
      </c>
      <c r="E1623" s="4" t="s">
        <v>945</v>
      </c>
      <c r="F1623" s="4" t="s">
        <v>146</v>
      </c>
      <c r="G1623" s="4" t="s">
        <v>147</v>
      </c>
      <c r="H1623" s="4" t="s">
        <v>440</v>
      </c>
      <c r="I1623" s="11"/>
      <c r="J1623" s="11"/>
      <c r="K1623" s="11"/>
      <c r="L1623" s="11"/>
      <c r="M1623" s="10">
        <v>141.97999999999999</v>
      </c>
      <c r="N1623" s="11"/>
      <c r="O1623" s="11"/>
      <c r="P1623" s="11"/>
      <c r="Q1623" s="11"/>
      <c r="R1623" s="10">
        <v>23.21</v>
      </c>
      <c r="S1623" s="10">
        <v>60</v>
      </c>
      <c r="T1623" s="10">
        <v>7.75</v>
      </c>
      <c r="U1623" s="139">
        <f t="shared" si="125"/>
        <v>232.94</v>
      </c>
      <c r="W1623" s="127" t="str">
        <f t="shared" si="126"/>
        <v>790001505921</v>
      </c>
      <c r="X1623" s="132">
        <f>VLOOKUP(W1623,Factors!$F$4:$H$6200,3,FALSE)</f>
        <v>0.10960000000000003</v>
      </c>
      <c r="Y1623" s="127" t="str">
        <f>VLOOKUP(W1623,Factors!$F$4:$H$6200,2,FALSE)</f>
        <v>3-factor</v>
      </c>
      <c r="Z1623" s="129">
        <f t="shared" si="127"/>
        <v>25.530224000000008</v>
      </c>
      <c r="AA1623" s="129">
        <f t="shared" si="128"/>
        <v>207.40977599999999</v>
      </c>
      <c r="AB1623" s="129">
        <f t="shared" si="129"/>
        <v>232.94</v>
      </c>
    </row>
    <row r="1624" spans="1:28" ht="15.75" thickBot="1" x14ac:dyDescent="0.3">
      <c r="A1624" s="141" t="s">
        <v>943</v>
      </c>
      <c r="B1624" s="4" t="s">
        <v>545</v>
      </c>
      <c r="C1624" s="4" t="s">
        <v>546</v>
      </c>
      <c r="D1624" s="4" t="s">
        <v>944</v>
      </c>
      <c r="E1624" s="4" t="s">
        <v>945</v>
      </c>
      <c r="F1624" s="4" t="s">
        <v>102</v>
      </c>
      <c r="G1624" s="4" t="s">
        <v>103</v>
      </c>
      <c r="H1624" s="4" t="s">
        <v>440</v>
      </c>
      <c r="I1624" s="8">
        <v>1221.6600000000001</v>
      </c>
      <c r="J1624" s="8">
        <v>1230.94</v>
      </c>
      <c r="K1624" s="8">
        <v>2733.38</v>
      </c>
      <c r="L1624" s="8">
        <v>1844.95</v>
      </c>
      <c r="M1624" s="8">
        <v>448.65</v>
      </c>
      <c r="N1624" s="8">
        <v>810.25</v>
      </c>
      <c r="O1624" s="8">
        <v>2560.85</v>
      </c>
      <c r="P1624" s="8">
        <v>1515.88</v>
      </c>
      <c r="Q1624" s="8">
        <v>1133.8</v>
      </c>
      <c r="R1624" s="8">
        <v>349.93</v>
      </c>
      <c r="S1624" s="8">
        <v>446.27</v>
      </c>
      <c r="T1624" s="7"/>
      <c r="U1624" s="139">
        <f t="shared" si="125"/>
        <v>14296.560000000001</v>
      </c>
      <c r="W1624" s="127" t="str">
        <f t="shared" si="126"/>
        <v>790001505921</v>
      </c>
      <c r="X1624" s="132">
        <f>VLOOKUP(W1624,Factors!$F$4:$H$6200,3,FALSE)</f>
        <v>0.10960000000000003</v>
      </c>
      <c r="Y1624" s="127" t="str">
        <f>VLOOKUP(W1624,Factors!$F$4:$H$6200,2,FALSE)</f>
        <v>3-factor</v>
      </c>
      <c r="Z1624" s="129">
        <f t="shared" si="127"/>
        <v>1566.9029760000005</v>
      </c>
      <c r="AA1624" s="129">
        <f t="shared" si="128"/>
        <v>12729.657024</v>
      </c>
      <c r="AB1624" s="129">
        <f t="shared" si="129"/>
        <v>14296.560000000001</v>
      </c>
    </row>
    <row r="1625" spans="1:28" ht="15.75" thickBot="1" x14ac:dyDescent="0.3">
      <c r="A1625" s="141" t="s">
        <v>943</v>
      </c>
      <c r="B1625" s="4" t="s">
        <v>545</v>
      </c>
      <c r="C1625" s="4" t="s">
        <v>546</v>
      </c>
      <c r="D1625" s="4" t="s">
        <v>944</v>
      </c>
      <c r="E1625" s="4" t="s">
        <v>945</v>
      </c>
      <c r="F1625" s="4" t="s">
        <v>445</v>
      </c>
      <c r="G1625" s="4" t="s">
        <v>446</v>
      </c>
      <c r="H1625" s="4" t="s">
        <v>440</v>
      </c>
      <c r="I1625" s="10">
        <v>12.93</v>
      </c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39">
        <f t="shared" si="125"/>
        <v>12.93</v>
      </c>
      <c r="W1625" s="127" t="str">
        <f t="shared" si="126"/>
        <v>790001505921</v>
      </c>
      <c r="X1625" s="132">
        <f>VLOOKUP(W1625,Factors!$F$4:$H$6200,3,FALSE)</f>
        <v>0.10960000000000003</v>
      </c>
      <c r="Y1625" s="127" t="str">
        <f>VLOOKUP(W1625,Factors!$F$4:$H$6200,2,FALSE)</f>
        <v>3-factor</v>
      </c>
      <c r="Z1625" s="129">
        <f t="shared" si="127"/>
        <v>1.4171280000000004</v>
      </c>
      <c r="AA1625" s="129">
        <f t="shared" si="128"/>
        <v>11.512872</v>
      </c>
      <c r="AB1625" s="129">
        <f t="shared" si="129"/>
        <v>12.93</v>
      </c>
    </row>
    <row r="1626" spans="1:28" ht="15.75" thickBot="1" x14ac:dyDescent="0.3">
      <c r="A1626" s="141" t="s">
        <v>943</v>
      </c>
      <c r="B1626" s="4" t="s">
        <v>545</v>
      </c>
      <c r="C1626" s="4" t="s">
        <v>546</v>
      </c>
      <c r="D1626" s="4" t="s">
        <v>944</v>
      </c>
      <c r="E1626" s="4" t="s">
        <v>945</v>
      </c>
      <c r="F1626" s="4" t="s">
        <v>235</v>
      </c>
      <c r="G1626" s="4" t="s">
        <v>236</v>
      </c>
      <c r="H1626" s="4" t="s">
        <v>440</v>
      </c>
      <c r="I1626" s="8">
        <v>36.659999999999997</v>
      </c>
      <c r="J1626" s="8">
        <v>51.7</v>
      </c>
      <c r="K1626" s="8">
        <v>88.85</v>
      </c>
      <c r="L1626" s="8">
        <v>101.92</v>
      </c>
      <c r="M1626" s="8">
        <v>42.12</v>
      </c>
      <c r="N1626" s="8">
        <v>19.93</v>
      </c>
      <c r="O1626" s="8">
        <v>52</v>
      </c>
      <c r="P1626" s="8">
        <v>82.74</v>
      </c>
      <c r="Q1626" s="8">
        <v>41.37</v>
      </c>
      <c r="R1626" s="8">
        <v>90.25</v>
      </c>
      <c r="S1626" s="8">
        <v>48.88</v>
      </c>
      <c r="T1626" s="8">
        <v>36.86</v>
      </c>
      <c r="U1626" s="139">
        <f t="shared" si="125"/>
        <v>693.28</v>
      </c>
      <c r="W1626" s="127" t="str">
        <f t="shared" si="126"/>
        <v>790001505921</v>
      </c>
      <c r="X1626" s="132">
        <f>VLOOKUP(W1626,Factors!$F$4:$H$6200,3,FALSE)</f>
        <v>0.10960000000000003</v>
      </c>
      <c r="Y1626" s="127" t="str">
        <f>VLOOKUP(W1626,Factors!$F$4:$H$6200,2,FALSE)</f>
        <v>3-factor</v>
      </c>
      <c r="Z1626" s="129">
        <f t="shared" si="127"/>
        <v>75.983488000000023</v>
      </c>
      <c r="AA1626" s="129">
        <f t="shared" si="128"/>
        <v>617.29651199999989</v>
      </c>
      <c r="AB1626" s="129">
        <f t="shared" si="129"/>
        <v>693.28</v>
      </c>
    </row>
    <row r="1627" spans="1:28" ht="15.75" thickBot="1" x14ac:dyDescent="0.3">
      <c r="A1627" s="141" t="s">
        <v>943</v>
      </c>
      <c r="B1627" s="4" t="s">
        <v>545</v>
      </c>
      <c r="C1627" s="4" t="s">
        <v>546</v>
      </c>
      <c r="D1627" s="4" t="s">
        <v>944</v>
      </c>
      <c r="E1627" s="4" t="s">
        <v>945</v>
      </c>
      <c r="F1627" s="4" t="s">
        <v>116</v>
      </c>
      <c r="G1627" s="4" t="s">
        <v>117</v>
      </c>
      <c r="H1627" s="4" t="s">
        <v>440</v>
      </c>
      <c r="I1627" s="10">
        <v>39.42</v>
      </c>
      <c r="J1627" s="10">
        <v>405.3</v>
      </c>
      <c r="K1627" s="10">
        <v>273.72000000000003</v>
      </c>
      <c r="L1627" s="10">
        <v>17.97</v>
      </c>
      <c r="M1627" s="10">
        <v>59.15</v>
      </c>
      <c r="N1627" s="11"/>
      <c r="O1627" s="11"/>
      <c r="P1627" s="11"/>
      <c r="Q1627" s="11"/>
      <c r="R1627" s="11"/>
      <c r="S1627" s="11"/>
      <c r="T1627" s="10">
        <v>18.97</v>
      </c>
      <c r="U1627" s="139">
        <f t="shared" si="125"/>
        <v>814.53000000000009</v>
      </c>
      <c r="W1627" s="127" t="str">
        <f t="shared" si="126"/>
        <v>790001505921</v>
      </c>
      <c r="X1627" s="132">
        <f>VLOOKUP(W1627,Factors!$F$4:$H$6200,3,FALSE)</f>
        <v>0.10960000000000003</v>
      </c>
      <c r="Y1627" s="127" t="str">
        <f>VLOOKUP(W1627,Factors!$F$4:$H$6200,2,FALSE)</f>
        <v>3-factor</v>
      </c>
      <c r="Z1627" s="129">
        <f t="shared" si="127"/>
        <v>89.272488000000038</v>
      </c>
      <c r="AA1627" s="129">
        <f t="shared" si="128"/>
        <v>725.25751200000002</v>
      </c>
      <c r="AB1627" s="129">
        <f t="shared" si="129"/>
        <v>814.53000000000009</v>
      </c>
    </row>
    <row r="1628" spans="1:28" ht="15.75" thickBot="1" x14ac:dyDescent="0.3">
      <c r="A1628" s="141" t="s">
        <v>943</v>
      </c>
      <c r="B1628" s="4" t="s">
        <v>545</v>
      </c>
      <c r="C1628" s="4" t="s">
        <v>546</v>
      </c>
      <c r="D1628" s="4" t="s">
        <v>944</v>
      </c>
      <c r="E1628" s="4" t="s">
        <v>945</v>
      </c>
      <c r="F1628" s="4" t="s">
        <v>82</v>
      </c>
      <c r="G1628" s="4" t="s">
        <v>83</v>
      </c>
      <c r="H1628" s="4" t="s">
        <v>440</v>
      </c>
      <c r="I1628" s="8">
        <v>840</v>
      </c>
      <c r="J1628" s="7"/>
      <c r="K1628" s="8">
        <v>564.04999999999995</v>
      </c>
      <c r="L1628" s="7"/>
      <c r="M1628" s="7"/>
      <c r="N1628" s="7"/>
      <c r="O1628" s="8">
        <v>1.2</v>
      </c>
      <c r="P1628" s="8">
        <v>2.2000000000000002</v>
      </c>
      <c r="Q1628" s="7"/>
      <c r="R1628" s="7"/>
      <c r="S1628" s="7"/>
      <c r="T1628" s="7"/>
      <c r="U1628" s="139">
        <f t="shared" si="125"/>
        <v>1407.45</v>
      </c>
      <c r="W1628" s="127" t="str">
        <f t="shared" si="126"/>
        <v>790001505921</v>
      </c>
      <c r="X1628" s="132">
        <f>VLOOKUP(W1628,Factors!$F$4:$H$6200,3,FALSE)</f>
        <v>0.10960000000000003</v>
      </c>
      <c r="Y1628" s="127" t="str">
        <f>VLOOKUP(W1628,Factors!$F$4:$H$6200,2,FALSE)</f>
        <v>3-factor</v>
      </c>
      <c r="Z1628" s="129">
        <f t="shared" si="127"/>
        <v>154.25652000000005</v>
      </c>
      <c r="AA1628" s="129">
        <f t="shared" si="128"/>
        <v>1253.1934799999999</v>
      </c>
      <c r="AB1628" s="129">
        <f t="shared" si="129"/>
        <v>1407.45</v>
      </c>
    </row>
    <row r="1629" spans="1:28" ht="15.75" thickBot="1" x14ac:dyDescent="0.3">
      <c r="A1629" s="141" t="s">
        <v>943</v>
      </c>
      <c r="B1629" s="4" t="s">
        <v>545</v>
      </c>
      <c r="C1629" s="4" t="s">
        <v>546</v>
      </c>
      <c r="D1629" s="4" t="s">
        <v>944</v>
      </c>
      <c r="E1629" s="4" t="s">
        <v>945</v>
      </c>
      <c r="F1629" s="4" t="s">
        <v>239</v>
      </c>
      <c r="G1629" s="4" t="s">
        <v>240</v>
      </c>
      <c r="H1629" s="4" t="s">
        <v>440</v>
      </c>
      <c r="I1629" s="10">
        <v>9</v>
      </c>
      <c r="J1629" s="11"/>
      <c r="K1629" s="10">
        <v>9</v>
      </c>
      <c r="L1629" s="11"/>
      <c r="M1629" s="11"/>
      <c r="N1629" s="11"/>
      <c r="O1629" s="11"/>
      <c r="P1629" s="11"/>
      <c r="Q1629" s="11"/>
      <c r="R1629" s="11"/>
      <c r="S1629" s="11"/>
      <c r="T1629" s="11"/>
      <c r="U1629" s="139">
        <f t="shared" si="125"/>
        <v>18</v>
      </c>
      <c r="W1629" s="127" t="str">
        <f t="shared" si="126"/>
        <v>790001505921</v>
      </c>
      <c r="X1629" s="132">
        <f>VLOOKUP(W1629,Factors!$F$4:$H$6200,3,FALSE)</f>
        <v>0.10960000000000003</v>
      </c>
      <c r="Y1629" s="127" t="str">
        <f>VLOOKUP(W1629,Factors!$F$4:$H$6200,2,FALSE)</f>
        <v>3-factor</v>
      </c>
      <c r="Z1629" s="129">
        <f t="shared" si="127"/>
        <v>1.9728000000000006</v>
      </c>
      <c r="AA1629" s="129">
        <f t="shared" si="128"/>
        <v>16.027200000000001</v>
      </c>
      <c r="AB1629" s="129">
        <f t="shared" si="129"/>
        <v>18</v>
      </c>
    </row>
    <row r="1630" spans="1:28" ht="15.75" thickBot="1" x14ac:dyDescent="0.3">
      <c r="A1630" s="141" t="s">
        <v>943</v>
      </c>
      <c r="B1630" s="4" t="s">
        <v>545</v>
      </c>
      <c r="C1630" s="4" t="s">
        <v>546</v>
      </c>
      <c r="D1630" s="4" t="s">
        <v>944</v>
      </c>
      <c r="E1630" s="4" t="s">
        <v>945</v>
      </c>
      <c r="F1630" s="4" t="s">
        <v>531</v>
      </c>
      <c r="G1630" s="4" t="s">
        <v>532</v>
      </c>
      <c r="H1630" s="4" t="s">
        <v>440</v>
      </c>
      <c r="I1630" s="7"/>
      <c r="J1630" s="7"/>
      <c r="K1630" s="8">
        <v>-250</v>
      </c>
      <c r="L1630" s="7"/>
      <c r="M1630" s="7"/>
      <c r="N1630" s="7"/>
      <c r="O1630" s="7"/>
      <c r="P1630" s="7"/>
      <c r="Q1630" s="7"/>
      <c r="R1630" s="7"/>
      <c r="S1630" s="7"/>
      <c r="T1630" s="7"/>
      <c r="U1630" s="139">
        <f t="shared" si="125"/>
        <v>-250</v>
      </c>
      <c r="W1630" s="127" t="str">
        <f t="shared" si="126"/>
        <v>790001505921</v>
      </c>
      <c r="X1630" s="132">
        <f>VLOOKUP(W1630,Factors!$F$4:$H$6200,3,FALSE)</f>
        <v>0.10960000000000003</v>
      </c>
      <c r="Y1630" s="127" t="str">
        <f>VLOOKUP(W1630,Factors!$F$4:$H$6200,2,FALSE)</f>
        <v>3-factor</v>
      </c>
      <c r="Z1630" s="129">
        <f t="shared" si="127"/>
        <v>-27.400000000000009</v>
      </c>
      <c r="AA1630" s="129">
        <f t="shared" si="128"/>
        <v>-222.6</v>
      </c>
      <c r="AB1630" s="129">
        <f t="shared" si="129"/>
        <v>-250</v>
      </c>
    </row>
    <row r="1631" spans="1:28" ht="15.75" thickBot="1" x14ac:dyDescent="0.3">
      <c r="A1631" s="141" t="s">
        <v>943</v>
      </c>
      <c r="B1631" s="4" t="s">
        <v>545</v>
      </c>
      <c r="C1631" s="4" t="s">
        <v>546</v>
      </c>
      <c r="D1631" s="4" t="s">
        <v>944</v>
      </c>
      <c r="E1631" s="4" t="s">
        <v>945</v>
      </c>
      <c r="F1631" s="4" t="s">
        <v>84</v>
      </c>
      <c r="G1631" s="4" t="s">
        <v>85</v>
      </c>
      <c r="H1631" s="4" t="s">
        <v>440</v>
      </c>
      <c r="I1631" s="10">
        <v>4010.12</v>
      </c>
      <c r="J1631" s="10">
        <v>4340.41</v>
      </c>
      <c r="K1631" s="10">
        <v>5427.02</v>
      </c>
      <c r="L1631" s="10">
        <v>1885.91</v>
      </c>
      <c r="M1631" s="10">
        <v>452.72</v>
      </c>
      <c r="N1631" s="10">
        <v>610.89</v>
      </c>
      <c r="O1631" s="11"/>
      <c r="P1631" s="10">
        <v>15.99</v>
      </c>
      <c r="Q1631" s="10">
        <v>227.98</v>
      </c>
      <c r="R1631" s="11"/>
      <c r="S1631" s="11"/>
      <c r="T1631" s="11"/>
      <c r="U1631" s="139">
        <f t="shared" si="125"/>
        <v>16971.04</v>
      </c>
      <c r="W1631" s="127" t="str">
        <f t="shared" si="126"/>
        <v>790001505921</v>
      </c>
      <c r="X1631" s="132">
        <f>VLOOKUP(W1631,Factors!$F$4:$H$6200,3,FALSE)</f>
        <v>0.10960000000000003</v>
      </c>
      <c r="Y1631" s="127" t="str">
        <f>VLOOKUP(W1631,Factors!$F$4:$H$6200,2,FALSE)</f>
        <v>3-factor</v>
      </c>
      <c r="Z1631" s="129">
        <f t="shared" si="127"/>
        <v>1860.0259840000006</v>
      </c>
      <c r="AA1631" s="129">
        <f t="shared" si="128"/>
        <v>15111.014016000001</v>
      </c>
      <c r="AB1631" s="129">
        <f t="shared" si="129"/>
        <v>16971.04</v>
      </c>
    </row>
    <row r="1632" spans="1:28" ht="15.75" thickBot="1" x14ac:dyDescent="0.3">
      <c r="A1632" s="141" t="s">
        <v>943</v>
      </c>
      <c r="B1632" s="4" t="s">
        <v>545</v>
      </c>
      <c r="C1632" s="4" t="s">
        <v>546</v>
      </c>
      <c r="D1632" s="4" t="s">
        <v>944</v>
      </c>
      <c r="E1632" s="4" t="s">
        <v>945</v>
      </c>
      <c r="F1632" s="4" t="s">
        <v>162</v>
      </c>
      <c r="G1632" s="4" t="s">
        <v>163</v>
      </c>
      <c r="H1632" s="4" t="s">
        <v>440</v>
      </c>
      <c r="I1632" s="7"/>
      <c r="J1632" s="8">
        <v>-935.62</v>
      </c>
      <c r="K1632" s="8">
        <v>1.8</v>
      </c>
      <c r="L1632" s="7"/>
      <c r="M1632" s="7"/>
      <c r="N1632" s="7"/>
      <c r="O1632" s="7"/>
      <c r="P1632" s="7"/>
      <c r="Q1632" s="7"/>
      <c r="R1632" s="7"/>
      <c r="S1632" s="7"/>
      <c r="T1632" s="7"/>
      <c r="U1632" s="139">
        <f t="shared" si="125"/>
        <v>-933.82</v>
      </c>
      <c r="W1632" s="127" t="str">
        <f t="shared" si="126"/>
        <v>790001505921</v>
      </c>
      <c r="X1632" s="132">
        <f>VLOOKUP(W1632,Factors!$F$4:$H$6200,3,FALSE)</f>
        <v>0.10960000000000003</v>
      </c>
      <c r="Y1632" s="127" t="str">
        <f>VLOOKUP(W1632,Factors!$F$4:$H$6200,2,FALSE)</f>
        <v>3-factor</v>
      </c>
      <c r="Z1632" s="129">
        <f t="shared" si="127"/>
        <v>-102.34667200000004</v>
      </c>
      <c r="AA1632" s="129">
        <f t="shared" si="128"/>
        <v>-831.47332800000004</v>
      </c>
      <c r="AB1632" s="129">
        <f t="shared" si="129"/>
        <v>-933.82</v>
      </c>
    </row>
    <row r="1633" spans="1:28" ht="15.75" thickBot="1" x14ac:dyDescent="0.3">
      <c r="A1633" s="141" t="s">
        <v>943</v>
      </c>
      <c r="B1633" s="4" t="s">
        <v>545</v>
      </c>
      <c r="C1633" s="4" t="s">
        <v>546</v>
      </c>
      <c r="D1633" s="4" t="s">
        <v>944</v>
      </c>
      <c r="E1633" s="4" t="s">
        <v>945</v>
      </c>
      <c r="F1633" s="4" t="s">
        <v>166</v>
      </c>
      <c r="G1633" s="4" t="s">
        <v>167</v>
      </c>
      <c r="H1633" s="4" t="s">
        <v>440</v>
      </c>
      <c r="I1633" s="10">
        <v>70.900000000000006</v>
      </c>
      <c r="J1633" s="11"/>
      <c r="K1633" s="10">
        <v>6197.66</v>
      </c>
      <c r="L1633" s="11"/>
      <c r="M1633" s="11"/>
      <c r="N1633" s="11"/>
      <c r="O1633" s="11"/>
      <c r="P1633" s="10">
        <v>435</v>
      </c>
      <c r="Q1633" s="10">
        <v>102.99</v>
      </c>
      <c r="R1633" s="11"/>
      <c r="S1633" s="11"/>
      <c r="T1633" s="11"/>
      <c r="U1633" s="139">
        <f t="shared" si="125"/>
        <v>6806.5499999999993</v>
      </c>
      <c r="W1633" s="127" t="str">
        <f t="shared" si="126"/>
        <v>790001505921</v>
      </c>
      <c r="X1633" s="132">
        <f>VLOOKUP(W1633,Factors!$F$4:$H$6200,3,FALSE)</f>
        <v>0.10960000000000003</v>
      </c>
      <c r="Y1633" s="127" t="str">
        <f>VLOOKUP(W1633,Factors!$F$4:$H$6200,2,FALSE)</f>
        <v>3-factor</v>
      </c>
      <c r="Z1633" s="129">
        <f t="shared" si="127"/>
        <v>745.99788000000012</v>
      </c>
      <c r="AA1633" s="129">
        <f t="shared" si="128"/>
        <v>6060.5521199999994</v>
      </c>
      <c r="AB1633" s="129">
        <f t="shared" si="129"/>
        <v>6806.5499999999993</v>
      </c>
    </row>
    <row r="1634" spans="1:28" ht="15.75" thickBot="1" x14ac:dyDescent="0.3">
      <c r="A1634" s="141" t="s">
        <v>943</v>
      </c>
      <c r="B1634" s="4" t="s">
        <v>545</v>
      </c>
      <c r="C1634" s="4" t="s">
        <v>546</v>
      </c>
      <c r="D1634" s="4" t="s">
        <v>944</v>
      </c>
      <c r="E1634" s="4" t="s">
        <v>945</v>
      </c>
      <c r="F1634" s="4" t="s">
        <v>308</v>
      </c>
      <c r="G1634" s="4" t="s">
        <v>309</v>
      </c>
      <c r="H1634" s="4" t="s">
        <v>440</v>
      </c>
      <c r="I1634" s="7"/>
      <c r="J1634" s="7"/>
      <c r="K1634" s="8">
        <v>329.78</v>
      </c>
      <c r="L1634" s="7"/>
      <c r="M1634" s="7"/>
      <c r="N1634" s="7"/>
      <c r="O1634" s="7"/>
      <c r="P1634" s="7"/>
      <c r="Q1634" s="7"/>
      <c r="R1634" s="7"/>
      <c r="S1634" s="7"/>
      <c r="T1634" s="7"/>
      <c r="U1634" s="139">
        <f t="shared" si="125"/>
        <v>329.78</v>
      </c>
      <c r="W1634" s="127" t="str">
        <f t="shared" si="126"/>
        <v>790001505921</v>
      </c>
      <c r="X1634" s="132">
        <f>VLOOKUP(W1634,Factors!$F$4:$H$6200,3,FALSE)</f>
        <v>0.10960000000000003</v>
      </c>
      <c r="Y1634" s="127" t="str">
        <f>VLOOKUP(W1634,Factors!$F$4:$H$6200,2,FALSE)</f>
        <v>3-factor</v>
      </c>
      <c r="Z1634" s="129">
        <f t="shared" si="127"/>
        <v>36.143888000000004</v>
      </c>
      <c r="AA1634" s="129">
        <f t="shared" si="128"/>
        <v>293.63611199999997</v>
      </c>
      <c r="AB1634" s="129">
        <f t="shared" si="129"/>
        <v>329.78</v>
      </c>
    </row>
    <row r="1635" spans="1:28" ht="15.75" thickBot="1" x14ac:dyDescent="0.3">
      <c r="A1635" s="141" t="s">
        <v>943</v>
      </c>
      <c r="B1635" s="4" t="s">
        <v>545</v>
      </c>
      <c r="C1635" s="4" t="s">
        <v>546</v>
      </c>
      <c r="D1635" s="4" t="s">
        <v>944</v>
      </c>
      <c r="E1635" s="4" t="s">
        <v>945</v>
      </c>
      <c r="F1635" s="4" t="s">
        <v>192</v>
      </c>
      <c r="G1635" s="4" t="s">
        <v>193</v>
      </c>
      <c r="H1635" s="4" t="s">
        <v>440</v>
      </c>
      <c r="I1635" s="10">
        <v>-3647.39</v>
      </c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39">
        <f t="shared" si="125"/>
        <v>-3647.39</v>
      </c>
      <c r="W1635" s="127" t="str">
        <f t="shared" si="126"/>
        <v>790001505921</v>
      </c>
      <c r="X1635" s="132">
        <f>VLOOKUP(W1635,Factors!$F$4:$H$6200,3,FALSE)</f>
        <v>0.10960000000000003</v>
      </c>
      <c r="Y1635" s="127" t="str">
        <f>VLOOKUP(W1635,Factors!$F$4:$H$6200,2,FALSE)</f>
        <v>3-factor</v>
      </c>
      <c r="Z1635" s="129">
        <f t="shared" si="127"/>
        <v>-399.7539440000001</v>
      </c>
      <c r="AA1635" s="129">
        <f t="shared" si="128"/>
        <v>-3247.6360559999998</v>
      </c>
      <c r="AB1635" s="129">
        <f t="shared" si="129"/>
        <v>-3647.39</v>
      </c>
    </row>
    <row r="1636" spans="1:28" ht="15.75" thickBot="1" x14ac:dyDescent="0.3">
      <c r="A1636" s="141" t="s">
        <v>943</v>
      </c>
      <c r="B1636" s="4" t="s">
        <v>1271</v>
      </c>
      <c r="C1636" s="4" t="s">
        <v>1272</v>
      </c>
      <c r="D1636" s="4" t="s">
        <v>944</v>
      </c>
      <c r="E1636" s="4" t="s">
        <v>945</v>
      </c>
      <c r="F1636" s="4" t="s">
        <v>110</v>
      </c>
      <c r="G1636" s="4" t="s">
        <v>111</v>
      </c>
      <c r="H1636" s="4" t="s">
        <v>440</v>
      </c>
      <c r="I1636" s="10">
        <v>316.33999999999997</v>
      </c>
      <c r="J1636" s="11"/>
      <c r="K1636" s="10">
        <v>790.79</v>
      </c>
      <c r="L1636" s="11"/>
      <c r="M1636" s="11"/>
      <c r="N1636" s="11"/>
      <c r="O1636" s="11"/>
      <c r="P1636" s="11"/>
      <c r="Q1636" s="10">
        <v>62.47</v>
      </c>
      <c r="R1636" s="11"/>
      <c r="S1636" s="11"/>
      <c r="T1636" s="11"/>
      <c r="U1636" s="139">
        <f t="shared" si="125"/>
        <v>1169.5999999999999</v>
      </c>
      <c r="W1636" s="127" t="str">
        <f t="shared" si="126"/>
        <v>790011505921</v>
      </c>
      <c r="X1636" s="132">
        <f>VLOOKUP(W1636,Factors!$F$4:$H$6200,3,FALSE)</f>
        <v>0.10960000000000003</v>
      </c>
      <c r="Y1636" s="127" t="str">
        <f>VLOOKUP(W1636,Factors!$F$4:$H$6200,2,FALSE)</f>
        <v>3-factor</v>
      </c>
      <c r="Z1636" s="129">
        <f t="shared" si="127"/>
        <v>128.18816000000004</v>
      </c>
      <c r="AA1636" s="129">
        <f t="shared" si="128"/>
        <v>1041.4118399999998</v>
      </c>
      <c r="AB1636" s="129">
        <f t="shared" si="129"/>
        <v>1169.5999999999999</v>
      </c>
    </row>
    <row r="1637" spans="1:28" ht="15.75" thickBot="1" x14ac:dyDescent="0.3">
      <c r="A1637" s="141" t="s">
        <v>943</v>
      </c>
      <c r="B1637" s="4" t="s">
        <v>1271</v>
      </c>
      <c r="C1637" s="4" t="s">
        <v>1272</v>
      </c>
      <c r="D1637" s="4" t="s">
        <v>944</v>
      </c>
      <c r="E1637" s="4" t="s">
        <v>945</v>
      </c>
      <c r="F1637" s="4" t="s">
        <v>112</v>
      </c>
      <c r="G1637" s="4" t="s">
        <v>113</v>
      </c>
      <c r="H1637" s="4" t="s">
        <v>440</v>
      </c>
      <c r="I1637" s="8">
        <v>7716.23</v>
      </c>
      <c r="J1637" s="8">
        <v>5573.15</v>
      </c>
      <c r="K1637" s="8">
        <v>5573.19</v>
      </c>
      <c r="L1637" s="8">
        <v>5663.22</v>
      </c>
      <c r="M1637" s="8">
        <v>5663.21</v>
      </c>
      <c r="N1637" s="8">
        <v>5855.75</v>
      </c>
      <c r="O1637" s="8">
        <v>5855.75</v>
      </c>
      <c r="P1637" s="8">
        <v>5855.74</v>
      </c>
      <c r="Q1637" s="8">
        <v>5855.72</v>
      </c>
      <c r="R1637" s="8">
        <v>5855.87</v>
      </c>
      <c r="S1637" s="8">
        <v>5855.75</v>
      </c>
      <c r="T1637" s="8">
        <v>5855.74</v>
      </c>
      <c r="U1637" s="139">
        <f t="shared" si="125"/>
        <v>71179.320000000007</v>
      </c>
      <c r="W1637" s="127" t="str">
        <f t="shared" si="126"/>
        <v>790011505921</v>
      </c>
      <c r="X1637" s="132">
        <f>VLOOKUP(W1637,Factors!$F$4:$H$6200,3,FALSE)</f>
        <v>0.10960000000000003</v>
      </c>
      <c r="Y1637" s="127" t="str">
        <f>VLOOKUP(W1637,Factors!$F$4:$H$6200,2,FALSE)</f>
        <v>3-factor</v>
      </c>
      <c r="Z1637" s="129">
        <f t="shared" si="127"/>
        <v>7801.2534720000031</v>
      </c>
      <c r="AA1637" s="129">
        <f t="shared" si="128"/>
        <v>63378.066528000003</v>
      </c>
      <c r="AB1637" s="129">
        <f t="shared" si="129"/>
        <v>71179.320000000007</v>
      </c>
    </row>
    <row r="1638" spans="1:28" ht="15.75" thickBot="1" x14ac:dyDescent="0.3">
      <c r="A1638" s="141" t="s">
        <v>943</v>
      </c>
      <c r="B1638" s="4" t="s">
        <v>1271</v>
      </c>
      <c r="C1638" s="4" t="s">
        <v>1272</v>
      </c>
      <c r="D1638" s="4" t="s">
        <v>944</v>
      </c>
      <c r="E1638" s="4" t="s">
        <v>945</v>
      </c>
      <c r="F1638" s="4" t="s">
        <v>98</v>
      </c>
      <c r="G1638" s="4" t="s">
        <v>99</v>
      </c>
      <c r="H1638" s="4" t="s">
        <v>440</v>
      </c>
      <c r="I1638" s="7"/>
      <c r="J1638" s="7"/>
      <c r="K1638" s="7"/>
      <c r="L1638" s="7"/>
      <c r="M1638" s="7"/>
      <c r="N1638" s="7"/>
      <c r="O1638" s="7"/>
      <c r="P1638" s="7"/>
      <c r="Q1638" s="7"/>
      <c r="R1638" s="8">
        <v>810.21</v>
      </c>
      <c r="S1638" s="8">
        <v>-810.21</v>
      </c>
      <c r="T1638" s="7"/>
      <c r="U1638" s="139">
        <f t="shared" si="125"/>
        <v>0</v>
      </c>
      <c r="W1638" s="127" t="str">
        <f t="shared" si="126"/>
        <v>790011505921</v>
      </c>
      <c r="X1638" s="132">
        <f>VLOOKUP(W1638,Factors!$F$4:$H$6200,3,FALSE)</f>
        <v>0.10960000000000003</v>
      </c>
      <c r="Y1638" s="127" t="str">
        <f>VLOOKUP(W1638,Factors!$F$4:$H$6200,2,FALSE)</f>
        <v>3-factor</v>
      </c>
      <c r="Z1638" s="129">
        <f t="shared" si="127"/>
        <v>0</v>
      </c>
      <c r="AA1638" s="129">
        <f t="shared" si="128"/>
        <v>0</v>
      </c>
      <c r="AB1638" s="129">
        <f t="shared" si="129"/>
        <v>0</v>
      </c>
    </row>
    <row r="1639" spans="1:28" ht="15.75" thickBot="1" x14ac:dyDescent="0.3">
      <c r="A1639" s="141" t="s">
        <v>943</v>
      </c>
      <c r="B1639" s="4" t="s">
        <v>1271</v>
      </c>
      <c r="C1639" s="4" t="s">
        <v>1272</v>
      </c>
      <c r="D1639" s="4" t="s">
        <v>944</v>
      </c>
      <c r="E1639" s="4" t="s">
        <v>945</v>
      </c>
      <c r="F1639" s="4" t="s">
        <v>82</v>
      </c>
      <c r="G1639" s="4" t="s">
        <v>83</v>
      </c>
      <c r="H1639" s="4" t="s">
        <v>440</v>
      </c>
      <c r="I1639" s="11"/>
      <c r="J1639" s="11"/>
      <c r="K1639" s="10">
        <v>5.2</v>
      </c>
      <c r="L1639" s="11"/>
      <c r="M1639" s="11"/>
      <c r="N1639" s="11"/>
      <c r="O1639" s="11"/>
      <c r="P1639" s="11"/>
      <c r="Q1639" s="11"/>
      <c r="R1639" s="11"/>
      <c r="S1639" s="11"/>
      <c r="T1639" s="11"/>
      <c r="U1639" s="139">
        <f t="shared" si="125"/>
        <v>5.2</v>
      </c>
      <c r="W1639" s="127" t="str">
        <f t="shared" si="126"/>
        <v>790011505921</v>
      </c>
      <c r="X1639" s="132">
        <f>VLOOKUP(W1639,Factors!$F$4:$H$6200,3,FALSE)</f>
        <v>0.10960000000000003</v>
      </c>
      <c r="Y1639" s="127" t="str">
        <f>VLOOKUP(W1639,Factors!$F$4:$H$6200,2,FALSE)</f>
        <v>3-factor</v>
      </c>
      <c r="Z1639" s="129">
        <f t="shared" si="127"/>
        <v>0.5699200000000002</v>
      </c>
      <c r="AA1639" s="129">
        <f t="shared" si="128"/>
        <v>4.6300799999999995</v>
      </c>
      <c r="AB1639" s="129">
        <f t="shared" si="129"/>
        <v>5.1999999999999993</v>
      </c>
    </row>
    <row r="1640" spans="1:28" ht="15.75" thickBot="1" x14ac:dyDescent="0.3">
      <c r="A1640" s="141" t="s">
        <v>943</v>
      </c>
      <c r="B1640" s="4" t="s">
        <v>1271</v>
      </c>
      <c r="C1640" s="4" t="s">
        <v>1272</v>
      </c>
      <c r="D1640" s="4" t="s">
        <v>944</v>
      </c>
      <c r="E1640" s="4" t="s">
        <v>945</v>
      </c>
      <c r="F1640" s="4" t="s">
        <v>84</v>
      </c>
      <c r="G1640" s="4" t="s">
        <v>85</v>
      </c>
      <c r="H1640" s="4" t="s">
        <v>440</v>
      </c>
      <c r="I1640" s="7"/>
      <c r="J1640" s="7"/>
      <c r="K1640" s="8">
        <v>81.75</v>
      </c>
      <c r="L1640" s="7"/>
      <c r="M1640" s="7"/>
      <c r="N1640" s="7"/>
      <c r="O1640" s="7"/>
      <c r="P1640" s="7"/>
      <c r="Q1640" s="7"/>
      <c r="R1640" s="7"/>
      <c r="S1640" s="7"/>
      <c r="T1640" s="7"/>
      <c r="U1640" s="139">
        <f t="shared" si="125"/>
        <v>81.75</v>
      </c>
      <c r="W1640" s="127" t="str">
        <f t="shared" si="126"/>
        <v>790011505921</v>
      </c>
      <c r="X1640" s="132">
        <f>VLOOKUP(W1640,Factors!$F$4:$H$6200,3,FALSE)</f>
        <v>0.10960000000000003</v>
      </c>
      <c r="Y1640" s="127" t="str">
        <f>VLOOKUP(W1640,Factors!$F$4:$H$6200,2,FALSE)</f>
        <v>3-factor</v>
      </c>
      <c r="Z1640" s="129">
        <f t="shared" si="127"/>
        <v>8.9598000000000031</v>
      </c>
      <c r="AA1640" s="129">
        <f t="shared" si="128"/>
        <v>72.790199999999999</v>
      </c>
      <c r="AB1640" s="129">
        <f t="shared" si="129"/>
        <v>81.75</v>
      </c>
    </row>
    <row r="1641" spans="1:28" ht="15.75" thickBot="1" x14ac:dyDescent="0.3">
      <c r="A1641" s="141" t="s">
        <v>943</v>
      </c>
      <c r="B1641" s="4" t="s">
        <v>1271</v>
      </c>
      <c r="C1641" s="4" t="s">
        <v>1272</v>
      </c>
      <c r="D1641" s="4" t="s">
        <v>944</v>
      </c>
      <c r="E1641" s="4" t="s">
        <v>945</v>
      </c>
      <c r="F1641" s="4" t="s">
        <v>166</v>
      </c>
      <c r="G1641" s="4" t="s">
        <v>167</v>
      </c>
      <c r="H1641" s="4" t="s">
        <v>440</v>
      </c>
      <c r="I1641" s="11"/>
      <c r="J1641" s="11"/>
      <c r="K1641" s="10">
        <v>20.97</v>
      </c>
      <c r="L1641" s="11"/>
      <c r="M1641" s="11"/>
      <c r="N1641" s="11"/>
      <c r="O1641" s="11"/>
      <c r="P1641" s="11"/>
      <c r="Q1641" s="11"/>
      <c r="R1641" s="11"/>
      <c r="S1641" s="11"/>
      <c r="T1641" s="11"/>
      <c r="U1641" s="139">
        <f t="shared" si="125"/>
        <v>20.97</v>
      </c>
      <c r="W1641" s="127" t="str">
        <f t="shared" si="126"/>
        <v>790011505921</v>
      </c>
      <c r="X1641" s="132">
        <f>VLOOKUP(W1641,Factors!$F$4:$H$6200,3,FALSE)</f>
        <v>0.10960000000000003</v>
      </c>
      <c r="Y1641" s="127" t="str">
        <f>VLOOKUP(W1641,Factors!$F$4:$H$6200,2,FALSE)</f>
        <v>3-factor</v>
      </c>
      <c r="Z1641" s="129">
        <f t="shared" si="127"/>
        <v>2.2983120000000006</v>
      </c>
      <c r="AA1641" s="129">
        <f t="shared" si="128"/>
        <v>18.671688</v>
      </c>
      <c r="AB1641" s="129">
        <f t="shared" si="129"/>
        <v>20.97</v>
      </c>
    </row>
    <row r="1642" spans="1:28" ht="15.75" thickBot="1" x14ac:dyDescent="0.3">
      <c r="A1642" s="141" t="s">
        <v>943</v>
      </c>
      <c r="B1642" s="4" t="s">
        <v>1273</v>
      </c>
      <c r="C1642" s="4" t="s">
        <v>1274</v>
      </c>
      <c r="D1642" s="4" t="s">
        <v>944</v>
      </c>
      <c r="E1642" s="4" t="s">
        <v>945</v>
      </c>
      <c r="F1642" s="4" t="s">
        <v>110</v>
      </c>
      <c r="G1642" s="4" t="s">
        <v>111</v>
      </c>
      <c r="H1642" s="4" t="s">
        <v>440</v>
      </c>
      <c r="I1642" s="10">
        <v>3055.56</v>
      </c>
      <c r="J1642" s="10">
        <v>3055.56</v>
      </c>
      <c r="K1642" s="10">
        <v>4072.21</v>
      </c>
      <c r="L1642" s="10">
        <v>3055.56</v>
      </c>
      <c r="M1642" s="10">
        <v>3055.56</v>
      </c>
      <c r="N1642" s="10">
        <v>33055.56</v>
      </c>
      <c r="O1642" s="10">
        <v>3055.56</v>
      </c>
      <c r="P1642" s="10">
        <v>3055.56</v>
      </c>
      <c r="Q1642" s="10">
        <v>3055.56</v>
      </c>
      <c r="R1642" s="10">
        <v>3055.56</v>
      </c>
      <c r="S1642" s="10">
        <v>3055.56</v>
      </c>
      <c r="T1642" s="10">
        <v>3055.56</v>
      </c>
      <c r="U1642" s="139">
        <f t="shared" si="125"/>
        <v>67683.369999999981</v>
      </c>
      <c r="W1642" s="127" t="str">
        <f t="shared" si="126"/>
        <v>790021505921</v>
      </c>
      <c r="X1642" s="132">
        <f>VLOOKUP(W1642,Factors!$F$4:$H$6200,3,FALSE)</f>
        <v>0.10960000000000003</v>
      </c>
      <c r="Y1642" s="127" t="str">
        <f>VLOOKUP(W1642,Factors!$F$4:$H$6200,2,FALSE)</f>
        <v>3-factor</v>
      </c>
      <c r="Z1642" s="129">
        <f t="shared" si="127"/>
        <v>7418.0973519999998</v>
      </c>
      <c r="AA1642" s="129">
        <f t="shared" si="128"/>
        <v>60265.272647999984</v>
      </c>
      <c r="AB1642" s="129">
        <f t="shared" si="129"/>
        <v>67683.369999999981</v>
      </c>
    </row>
    <row r="1643" spans="1:28" ht="15.75" thickBot="1" x14ac:dyDescent="0.3">
      <c r="A1643" s="141" t="s">
        <v>943</v>
      </c>
      <c r="B1643" s="4" t="s">
        <v>1273</v>
      </c>
      <c r="C1643" s="4" t="s">
        <v>1274</v>
      </c>
      <c r="D1643" s="4" t="s">
        <v>944</v>
      </c>
      <c r="E1643" s="4" t="s">
        <v>945</v>
      </c>
      <c r="F1643" s="4" t="s">
        <v>112</v>
      </c>
      <c r="G1643" s="4" t="s">
        <v>113</v>
      </c>
      <c r="H1643" s="4" t="s">
        <v>440</v>
      </c>
      <c r="I1643" s="8">
        <v>9522.2900000000009</v>
      </c>
      <c r="J1643" s="8">
        <v>9522.2800000000007</v>
      </c>
      <c r="K1643" s="8">
        <v>9522.2199999999993</v>
      </c>
      <c r="L1643" s="8">
        <v>10299.959999999999</v>
      </c>
      <c r="M1643" s="8">
        <v>11518.3</v>
      </c>
      <c r="N1643" s="8">
        <v>12037.12</v>
      </c>
      <c r="O1643" s="8">
        <v>11643.36</v>
      </c>
      <c r="P1643" s="8">
        <v>11643.36</v>
      </c>
      <c r="Q1643" s="8">
        <v>11643.39</v>
      </c>
      <c r="R1643" s="8">
        <v>11643.32</v>
      </c>
      <c r="S1643" s="8">
        <v>11643.37</v>
      </c>
      <c r="T1643" s="8">
        <v>11643.37</v>
      </c>
      <c r="U1643" s="139">
        <f t="shared" si="125"/>
        <v>132282.34</v>
      </c>
      <c r="W1643" s="127" t="str">
        <f t="shared" si="126"/>
        <v>790021505921</v>
      </c>
      <c r="X1643" s="132">
        <f>VLOOKUP(W1643,Factors!$F$4:$H$6200,3,FALSE)</f>
        <v>0.10960000000000003</v>
      </c>
      <c r="Y1643" s="127" t="str">
        <f>VLOOKUP(W1643,Factors!$F$4:$H$6200,2,FALSE)</f>
        <v>3-factor</v>
      </c>
      <c r="Z1643" s="129">
        <f t="shared" si="127"/>
        <v>14498.144464000005</v>
      </c>
      <c r="AA1643" s="129">
        <f t="shared" si="128"/>
        <v>117784.19553599998</v>
      </c>
      <c r="AB1643" s="129">
        <f t="shared" si="129"/>
        <v>132282.34</v>
      </c>
    </row>
    <row r="1644" spans="1:28" ht="15.75" thickBot="1" x14ac:dyDescent="0.3">
      <c r="A1644" s="141" t="s">
        <v>943</v>
      </c>
      <c r="B1644" s="4" t="s">
        <v>1273</v>
      </c>
      <c r="C1644" s="4" t="s">
        <v>1274</v>
      </c>
      <c r="D1644" s="4" t="s">
        <v>944</v>
      </c>
      <c r="E1644" s="4" t="s">
        <v>945</v>
      </c>
      <c r="F1644" s="4" t="s">
        <v>1275</v>
      </c>
      <c r="G1644" s="4" t="s">
        <v>1276</v>
      </c>
      <c r="H1644" s="4" t="s">
        <v>440</v>
      </c>
      <c r="I1644" s="8">
        <v>157276.46</v>
      </c>
      <c r="J1644" s="8">
        <v>157276.42000000001</v>
      </c>
      <c r="K1644" s="8">
        <v>157276.46</v>
      </c>
      <c r="L1644" s="8">
        <v>175831.13</v>
      </c>
      <c r="M1644" s="8">
        <v>168621.5</v>
      </c>
      <c r="N1644" s="8">
        <v>180788.63</v>
      </c>
      <c r="O1644" s="8">
        <v>180788.62</v>
      </c>
      <c r="P1644" s="8">
        <v>180788.61</v>
      </c>
      <c r="Q1644" s="8">
        <v>180788.65</v>
      </c>
      <c r="R1644" s="8">
        <v>180788.65</v>
      </c>
      <c r="S1644" s="8">
        <v>180788.63</v>
      </c>
      <c r="T1644" s="8">
        <v>180788.63</v>
      </c>
      <c r="U1644" s="139">
        <f t="shared" si="125"/>
        <v>2081802.3899999997</v>
      </c>
      <c r="W1644" s="127" t="str">
        <f t="shared" si="126"/>
        <v>790021505921</v>
      </c>
      <c r="X1644" s="132">
        <f>VLOOKUP(W1644,Factors!$F$4:$H$6200,3,FALSE)</f>
        <v>0.10960000000000003</v>
      </c>
      <c r="Y1644" s="127" t="str">
        <f>VLOOKUP(W1644,Factors!$F$4:$H$6200,2,FALSE)</f>
        <v>3-factor</v>
      </c>
      <c r="Z1644" s="129">
        <f t="shared" si="127"/>
        <v>228165.54194400003</v>
      </c>
      <c r="AA1644" s="129">
        <f t="shared" si="128"/>
        <v>1853636.8480559997</v>
      </c>
      <c r="AB1644" s="129">
        <f t="shared" si="129"/>
        <v>2081802.3899999997</v>
      </c>
    </row>
    <row r="1645" spans="1:28" ht="15.75" thickBot="1" x14ac:dyDescent="0.3">
      <c r="A1645" s="141" t="s">
        <v>943</v>
      </c>
      <c r="B1645" s="4" t="s">
        <v>1273</v>
      </c>
      <c r="C1645" s="4" t="s">
        <v>1274</v>
      </c>
      <c r="D1645" s="4" t="s">
        <v>944</v>
      </c>
      <c r="E1645" s="4" t="s">
        <v>945</v>
      </c>
      <c r="F1645" s="4" t="s">
        <v>98</v>
      </c>
      <c r="G1645" s="4" t="s">
        <v>99</v>
      </c>
      <c r="H1645" s="4" t="s">
        <v>440</v>
      </c>
      <c r="I1645" s="11"/>
      <c r="J1645" s="11"/>
      <c r="K1645" s="11"/>
      <c r="L1645" s="11"/>
      <c r="M1645" s="11"/>
      <c r="N1645" s="11"/>
      <c r="O1645" s="11"/>
      <c r="P1645" s="11"/>
      <c r="Q1645" s="11"/>
      <c r="R1645" s="10">
        <v>679.21</v>
      </c>
      <c r="S1645" s="10">
        <v>-54.37</v>
      </c>
      <c r="T1645" s="10">
        <v>-185.68</v>
      </c>
      <c r="U1645" s="139">
        <f t="shared" si="125"/>
        <v>439.16</v>
      </c>
      <c r="W1645" s="127" t="str">
        <f t="shared" si="126"/>
        <v>790021505921</v>
      </c>
      <c r="X1645" s="132">
        <f>VLOOKUP(W1645,Factors!$F$4:$H$6200,3,FALSE)</f>
        <v>0.10960000000000003</v>
      </c>
      <c r="Y1645" s="127" t="str">
        <f>VLOOKUP(W1645,Factors!$F$4:$H$6200,2,FALSE)</f>
        <v>3-factor</v>
      </c>
      <c r="Z1645" s="129">
        <f t="shared" si="127"/>
        <v>48.131936000000017</v>
      </c>
      <c r="AA1645" s="129">
        <f t="shared" si="128"/>
        <v>391.02806400000003</v>
      </c>
      <c r="AB1645" s="129">
        <f t="shared" si="129"/>
        <v>439.16</v>
      </c>
    </row>
    <row r="1646" spans="1:28" ht="15.75" thickBot="1" x14ac:dyDescent="0.3">
      <c r="A1646" s="141" t="s">
        <v>943</v>
      </c>
      <c r="B1646" s="4" t="s">
        <v>1273</v>
      </c>
      <c r="C1646" s="4" t="s">
        <v>1274</v>
      </c>
      <c r="D1646" s="4" t="s">
        <v>944</v>
      </c>
      <c r="E1646" s="4" t="s">
        <v>945</v>
      </c>
      <c r="F1646" s="4" t="s">
        <v>192</v>
      </c>
      <c r="G1646" s="4" t="s">
        <v>193</v>
      </c>
      <c r="H1646" s="4" t="s">
        <v>440</v>
      </c>
      <c r="I1646" s="8">
        <v>-12896.5</v>
      </c>
      <c r="J1646" s="8">
        <v>-1597.24</v>
      </c>
      <c r="K1646" s="8">
        <v>-53061.64</v>
      </c>
      <c r="L1646" s="8">
        <v>-15489.4</v>
      </c>
      <c r="M1646" s="8">
        <v>-39042.120000000003</v>
      </c>
      <c r="N1646" s="8">
        <v>-75854.34</v>
      </c>
      <c r="O1646" s="8">
        <v>-36233.54</v>
      </c>
      <c r="P1646" s="8">
        <v>-43293.31</v>
      </c>
      <c r="Q1646" s="8">
        <v>-44029.87</v>
      </c>
      <c r="R1646" s="8">
        <v>-36909.339999999997</v>
      </c>
      <c r="S1646" s="8">
        <v>-41860.230000000003</v>
      </c>
      <c r="T1646" s="8">
        <v>-31213.55</v>
      </c>
      <c r="U1646" s="139">
        <f t="shared" si="125"/>
        <v>-431481.0799999999</v>
      </c>
      <c r="W1646" s="127" t="str">
        <f t="shared" si="126"/>
        <v>790021505921</v>
      </c>
      <c r="X1646" s="132">
        <f>VLOOKUP(W1646,Factors!$F$4:$H$6200,3,FALSE)</f>
        <v>0.10960000000000003</v>
      </c>
      <c r="Y1646" s="127" t="str">
        <f>VLOOKUP(W1646,Factors!$F$4:$H$6200,2,FALSE)</f>
        <v>3-factor</v>
      </c>
      <c r="Z1646" s="129">
        <f t="shared" si="127"/>
        <v>-47290.326368000002</v>
      </c>
      <c r="AA1646" s="129">
        <f t="shared" si="128"/>
        <v>-384190.75363199989</v>
      </c>
      <c r="AB1646" s="129">
        <f t="shared" si="129"/>
        <v>-431481.0799999999</v>
      </c>
    </row>
    <row r="1647" spans="1:28" ht="15.75" thickBot="1" x14ac:dyDescent="0.3">
      <c r="A1647" s="141" t="s">
        <v>943</v>
      </c>
      <c r="B1647" s="4" t="s">
        <v>1277</v>
      </c>
      <c r="C1647" s="4" t="s">
        <v>1278</v>
      </c>
      <c r="D1647" s="4" t="s">
        <v>944</v>
      </c>
      <c r="E1647" s="4" t="s">
        <v>945</v>
      </c>
      <c r="F1647" s="4" t="s">
        <v>110</v>
      </c>
      <c r="G1647" s="4" t="s">
        <v>111</v>
      </c>
      <c r="H1647" s="4" t="s">
        <v>440</v>
      </c>
      <c r="I1647" s="7"/>
      <c r="J1647" s="7"/>
      <c r="K1647" s="8">
        <v>251.34</v>
      </c>
      <c r="L1647" s="7"/>
      <c r="M1647" s="7"/>
      <c r="N1647" s="7"/>
      <c r="O1647" s="7"/>
      <c r="P1647" s="7"/>
      <c r="Q1647" s="7"/>
      <c r="R1647" s="7"/>
      <c r="S1647" s="7"/>
      <c r="T1647" s="7"/>
      <c r="U1647" s="139">
        <f t="shared" si="125"/>
        <v>251.34</v>
      </c>
      <c r="W1647" s="127" t="str">
        <f t="shared" si="126"/>
        <v>790031505921</v>
      </c>
      <c r="X1647" s="132">
        <f>VLOOKUP(W1647,Factors!$F$4:$H$6200,3,FALSE)</f>
        <v>0.10960000000000003</v>
      </c>
      <c r="Y1647" s="127" t="str">
        <f>VLOOKUP(W1647,Factors!$F$4:$H$6200,2,FALSE)</f>
        <v>3-factor</v>
      </c>
      <c r="Z1647" s="129">
        <f t="shared" si="127"/>
        <v>27.546864000000006</v>
      </c>
      <c r="AA1647" s="129">
        <f t="shared" si="128"/>
        <v>223.793136</v>
      </c>
      <c r="AB1647" s="129">
        <f t="shared" si="129"/>
        <v>251.34</v>
      </c>
    </row>
    <row r="1648" spans="1:28" ht="15.75" thickBot="1" x14ac:dyDescent="0.3">
      <c r="A1648" s="141" t="s">
        <v>943</v>
      </c>
      <c r="B1648" s="4" t="s">
        <v>1277</v>
      </c>
      <c r="C1648" s="4" t="s">
        <v>1278</v>
      </c>
      <c r="D1648" s="4" t="s">
        <v>944</v>
      </c>
      <c r="E1648" s="4" t="s">
        <v>945</v>
      </c>
      <c r="F1648" s="4" t="s">
        <v>112</v>
      </c>
      <c r="G1648" s="4" t="s">
        <v>113</v>
      </c>
      <c r="H1648" s="4" t="s">
        <v>440</v>
      </c>
      <c r="I1648" s="10">
        <v>1555.32</v>
      </c>
      <c r="J1648" s="10">
        <v>1555.32</v>
      </c>
      <c r="K1648" s="10">
        <v>1555.33</v>
      </c>
      <c r="L1648" s="10">
        <v>777.66</v>
      </c>
      <c r="M1648" s="11"/>
      <c r="N1648" s="10">
        <v>-393.75</v>
      </c>
      <c r="O1648" s="11"/>
      <c r="P1648" s="11"/>
      <c r="Q1648" s="11"/>
      <c r="R1648" s="11"/>
      <c r="S1648" s="11"/>
      <c r="T1648" s="11"/>
      <c r="U1648" s="139">
        <f t="shared" si="125"/>
        <v>5049.8799999999992</v>
      </c>
      <c r="W1648" s="127" t="str">
        <f t="shared" si="126"/>
        <v>790031505921</v>
      </c>
      <c r="X1648" s="132">
        <f>VLOOKUP(W1648,Factors!$F$4:$H$6200,3,FALSE)</f>
        <v>0.10960000000000003</v>
      </c>
      <c r="Y1648" s="127" t="str">
        <f>VLOOKUP(W1648,Factors!$F$4:$H$6200,2,FALSE)</f>
        <v>3-factor</v>
      </c>
      <c r="Z1648" s="129">
        <f t="shared" si="127"/>
        <v>553.46684800000003</v>
      </c>
      <c r="AA1648" s="129">
        <f t="shared" si="128"/>
        <v>4496.4131519999992</v>
      </c>
      <c r="AB1648" s="129">
        <f t="shared" si="129"/>
        <v>5049.8799999999992</v>
      </c>
    </row>
    <row r="1649" spans="1:28" ht="15.75" thickBot="1" x14ac:dyDescent="0.3">
      <c r="A1649" s="141" t="s">
        <v>943</v>
      </c>
      <c r="B1649" s="4" t="s">
        <v>1277</v>
      </c>
      <c r="C1649" s="4" t="s">
        <v>1278</v>
      </c>
      <c r="D1649" s="4" t="s">
        <v>944</v>
      </c>
      <c r="E1649" s="4" t="s">
        <v>945</v>
      </c>
      <c r="F1649" s="4" t="s">
        <v>1275</v>
      </c>
      <c r="G1649" s="4" t="s">
        <v>1276</v>
      </c>
      <c r="H1649" s="4" t="s">
        <v>440</v>
      </c>
      <c r="I1649" s="10">
        <v>16662.759999999998</v>
      </c>
      <c r="J1649" s="10">
        <v>16662.759999999998</v>
      </c>
      <c r="K1649" s="10">
        <v>16662.75</v>
      </c>
      <c r="L1649" s="10">
        <v>8845.69</v>
      </c>
      <c r="M1649" s="11"/>
      <c r="N1649" s="11"/>
      <c r="O1649" s="11"/>
      <c r="P1649" s="11"/>
      <c r="Q1649" s="11"/>
      <c r="R1649" s="11"/>
      <c r="S1649" s="11"/>
      <c r="T1649" s="11"/>
      <c r="U1649" s="139">
        <f t="shared" si="125"/>
        <v>58833.96</v>
      </c>
      <c r="W1649" s="127" t="str">
        <f t="shared" si="126"/>
        <v>790031505921</v>
      </c>
      <c r="X1649" s="132">
        <f>VLOOKUP(W1649,Factors!$F$4:$H$6200,3,FALSE)</f>
        <v>0.10960000000000003</v>
      </c>
      <c r="Y1649" s="127" t="str">
        <f>VLOOKUP(W1649,Factors!$F$4:$H$6200,2,FALSE)</f>
        <v>3-factor</v>
      </c>
      <c r="Z1649" s="129">
        <f t="shared" si="127"/>
        <v>6448.202016000002</v>
      </c>
      <c r="AA1649" s="129">
        <f t="shared" si="128"/>
        <v>52385.757983999996</v>
      </c>
      <c r="AB1649" s="129">
        <f t="shared" si="129"/>
        <v>58833.96</v>
      </c>
    </row>
    <row r="1650" spans="1:28" ht="15.75" thickBot="1" x14ac:dyDescent="0.3">
      <c r="A1650" s="141" t="s">
        <v>943</v>
      </c>
      <c r="B1650" s="4" t="s">
        <v>1277</v>
      </c>
      <c r="C1650" s="4" t="s">
        <v>1278</v>
      </c>
      <c r="D1650" s="4" t="s">
        <v>944</v>
      </c>
      <c r="E1650" s="4" t="s">
        <v>945</v>
      </c>
      <c r="F1650" s="4" t="s">
        <v>192</v>
      </c>
      <c r="G1650" s="4" t="s">
        <v>193</v>
      </c>
      <c r="H1650" s="4" t="s">
        <v>440</v>
      </c>
      <c r="I1650" s="8">
        <v>-20211.25</v>
      </c>
      <c r="J1650" s="8">
        <v>-24466.25</v>
      </c>
      <c r="K1650" s="8">
        <v>-18083.75</v>
      </c>
      <c r="L1650" s="8">
        <v>-22288.45</v>
      </c>
      <c r="M1650" s="7"/>
      <c r="N1650" s="8">
        <v>21845.85</v>
      </c>
      <c r="O1650" s="7"/>
      <c r="P1650" s="7"/>
      <c r="Q1650" s="7"/>
      <c r="R1650" s="7"/>
      <c r="S1650" s="7"/>
      <c r="T1650" s="7"/>
      <c r="U1650" s="139">
        <f t="shared" si="125"/>
        <v>-63203.85</v>
      </c>
      <c r="W1650" s="127" t="str">
        <f t="shared" si="126"/>
        <v>790031505921</v>
      </c>
      <c r="X1650" s="132">
        <f>VLOOKUP(W1650,Factors!$F$4:$H$6200,3,FALSE)</f>
        <v>0.10960000000000003</v>
      </c>
      <c r="Y1650" s="127" t="str">
        <f>VLOOKUP(W1650,Factors!$F$4:$H$6200,2,FALSE)</f>
        <v>3-factor</v>
      </c>
      <c r="Z1650" s="129">
        <f t="shared" si="127"/>
        <v>-6927.1419600000017</v>
      </c>
      <c r="AA1650" s="129">
        <f t="shared" si="128"/>
        <v>-56276.708039999998</v>
      </c>
      <c r="AB1650" s="129">
        <f t="shared" si="129"/>
        <v>-63203.85</v>
      </c>
    </row>
    <row r="1651" spans="1:28" ht="15.75" thickBot="1" x14ac:dyDescent="0.3">
      <c r="A1651" s="141" t="s">
        <v>943</v>
      </c>
      <c r="B1651" s="4" t="s">
        <v>1279</v>
      </c>
      <c r="C1651" s="4" t="s">
        <v>1280</v>
      </c>
      <c r="D1651" s="4" t="s">
        <v>944</v>
      </c>
      <c r="E1651" s="4" t="s">
        <v>945</v>
      </c>
      <c r="F1651" s="4" t="s">
        <v>82</v>
      </c>
      <c r="G1651" s="4" t="s">
        <v>83</v>
      </c>
      <c r="H1651" s="4" t="s">
        <v>440</v>
      </c>
      <c r="I1651" s="11"/>
      <c r="J1651" s="10">
        <v>169</v>
      </c>
      <c r="K1651" s="10">
        <v>-169</v>
      </c>
      <c r="L1651" s="11"/>
      <c r="M1651" s="11"/>
      <c r="N1651" s="11"/>
      <c r="O1651" s="11"/>
      <c r="P1651" s="11"/>
      <c r="Q1651" s="11"/>
      <c r="R1651" s="11"/>
      <c r="S1651" s="11"/>
      <c r="T1651" s="11"/>
      <c r="U1651" s="139">
        <f t="shared" si="125"/>
        <v>0</v>
      </c>
      <c r="W1651" s="127" t="str">
        <f t="shared" si="126"/>
        <v>830101505921</v>
      </c>
      <c r="X1651" s="132">
        <f>VLOOKUP(W1651,Factors!$F$4:$H$6200,3,FALSE)</f>
        <v>0.10960000000000003</v>
      </c>
      <c r="Y1651" s="127" t="str">
        <f>VLOOKUP(W1651,Factors!$F$4:$H$6200,2,FALSE)</f>
        <v>3-factor</v>
      </c>
      <c r="Z1651" s="129">
        <f t="shared" si="127"/>
        <v>0</v>
      </c>
      <c r="AA1651" s="129">
        <f t="shared" si="128"/>
        <v>0</v>
      </c>
      <c r="AB1651" s="129">
        <f t="shared" si="129"/>
        <v>0</v>
      </c>
    </row>
    <row r="1652" spans="1:28" ht="15.75" thickBot="1" x14ac:dyDescent="0.3">
      <c r="A1652" s="141" t="s">
        <v>943</v>
      </c>
      <c r="B1652" s="4" t="s">
        <v>1281</v>
      </c>
      <c r="C1652" s="4" t="s">
        <v>1282</v>
      </c>
      <c r="D1652" s="4" t="s">
        <v>944</v>
      </c>
      <c r="E1652" s="4" t="s">
        <v>945</v>
      </c>
      <c r="F1652" s="4" t="s">
        <v>134</v>
      </c>
      <c r="G1652" s="4" t="s">
        <v>135</v>
      </c>
      <c r="H1652" s="4" t="s">
        <v>440</v>
      </c>
      <c r="I1652" s="8">
        <v>101774.75</v>
      </c>
      <c r="J1652" s="7"/>
      <c r="K1652" s="7"/>
      <c r="L1652" s="8">
        <v>100616.25</v>
      </c>
      <c r="M1652" s="7"/>
      <c r="N1652" s="7"/>
      <c r="O1652" s="8">
        <v>100616.25</v>
      </c>
      <c r="P1652" s="7"/>
      <c r="Q1652" s="8">
        <v>24387.759999999998</v>
      </c>
      <c r="R1652" s="8">
        <v>100616.25</v>
      </c>
      <c r="S1652" s="7"/>
      <c r="T1652" s="7"/>
      <c r="U1652" s="139">
        <f t="shared" si="125"/>
        <v>428011.26</v>
      </c>
      <c r="W1652" s="127" t="str">
        <f t="shared" si="126"/>
        <v>830301505921</v>
      </c>
      <c r="X1652" s="132">
        <f>VLOOKUP(W1652,Factors!$F$4:$H$6200,3,FALSE)</f>
        <v>0.10960000000000003</v>
      </c>
      <c r="Y1652" s="127" t="str">
        <f>VLOOKUP(W1652,Factors!$F$4:$H$6200,2,FALSE)</f>
        <v>3-factor</v>
      </c>
      <c r="Z1652" s="129">
        <f t="shared" si="127"/>
        <v>46910.034096000018</v>
      </c>
      <c r="AA1652" s="129">
        <f t="shared" si="128"/>
        <v>381101.22590399999</v>
      </c>
      <c r="AB1652" s="129">
        <f t="shared" si="129"/>
        <v>428011.26</v>
      </c>
    </row>
    <row r="1653" spans="1:28" ht="15.75" thickBot="1" x14ac:dyDescent="0.3">
      <c r="A1653" s="141" t="s">
        <v>943</v>
      </c>
      <c r="B1653" s="4" t="s">
        <v>1281</v>
      </c>
      <c r="C1653" s="4" t="s">
        <v>1282</v>
      </c>
      <c r="D1653" s="4" t="s">
        <v>944</v>
      </c>
      <c r="E1653" s="4" t="s">
        <v>945</v>
      </c>
      <c r="F1653" s="4" t="s">
        <v>152</v>
      </c>
      <c r="G1653" s="4" t="s">
        <v>153</v>
      </c>
      <c r="H1653" s="4" t="s">
        <v>440</v>
      </c>
      <c r="I1653" s="10">
        <v>9817.5</v>
      </c>
      <c r="J1653" s="10">
        <v>9817.5</v>
      </c>
      <c r="K1653" s="10">
        <v>9864.0499999999993</v>
      </c>
      <c r="L1653" s="10">
        <v>10826.55</v>
      </c>
      <c r="M1653" s="10">
        <v>10733.45</v>
      </c>
      <c r="N1653" s="10">
        <v>10780</v>
      </c>
      <c r="O1653" s="10">
        <v>10780</v>
      </c>
      <c r="P1653" s="10">
        <v>10780</v>
      </c>
      <c r="Q1653" s="10">
        <v>10780</v>
      </c>
      <c r="R1653" s="10">
        <v>10780</v>
      </c>
      <c r="S1653" s="10">
        <v>10780</v>
      </c>
      <c r="T1653" s="10">
        <v>10780</v>
      </c>
      <c r="U1653" s="139">
        <f t="shared" si="125"/>
        <v>126519.05</v>
      </c>
      <c r="W1653" s="127" t="str">
        <f t="shared" si="126"/>
        <v>830301505921</v>
      </c>
      <c r="X1653" s="132">
        <f>VLOOKUP(W1653,Factors!$F$4:$H$6200,3,FALSE)</f>
        <v>0.10960000000000003</v>
      </c>
      <c r="Y1653" s="127" t="str">
        <f>VLOOKUP(W1653,Factors!$F$4:$H$6200,2,FALSE)</f>
        <v>3-factor</v>
      </c>
      <c r="Z1653" s="129">
        <f t="shared" si="127"/>
        <v>13866.487880000004</v>
      </c>
      <c r="AA1653" s="129">
        <f t="shared" si="128"/>
        <v>112652.56212</v>
      </c>
      <c r="AB1653" s="129">
        <f t="shared" si="129"/>
        <v>126519.05</v>
      </c>
    </row>
    <row r="1654" spans="1:28" ht="15.75" thickBot="1" x14ac:dyDescent="0.3">
      <c r="A1654" s="141" t="s">
        <v>943</v>
      </c>
      <c r="B1654" s="4" t="s">
        <v>1286</v>
      </c>
      <c r="C1654" s="4" t="s">
        <v>1287</v>
      </c>
      <c r="D1654" s="4" t="s">
        <v>944</v>
      </c>
      <c r="E1654" s="4" t="s">
        <v>945</v>
      </c>
      <c r="F1654" s="4" t="s">
        <v>206</v>
      </c>
      <c r="G1654" s="4" t="s">
        <v>207</v>
      </c>
      <c r="H1654" s="4" t="s">
        <v>440</v>
      </c>
      <c r="I1654" s="8">
        <v>-26656.35</v>
      </c>
      <c r="J1654" s="8">
        <v>-23063.99</v>
      </c>
      <c r="K1654" s="8">
        <v>-68672.34</v>
      </c>
      <c r="L1654" s="8">
        <v>-21489.71</v>
      </c>
      <c r="M1654" s="8">
        <v>-34858.58</v>
      </c>
      <c r="N1654" s="8">
        <v>-42352.19</v>
      </c>
      <c r="O1654" s="8">
        <v>-53390.07</v>
      </c>
      <c r="P1654" s="8">
        <v>-37974.47</v>
      </c>
      <c r="Q1654" s="8">
        <v>-30944.52</v>
      </c>
      <c r="R1654" s="8">
        <v>-24437.9</v>
      </c>
      <c r="S1654" s="8">
        <v>-36460.480000000003</v>
      </c>
      <c r="T1654" s="8">
        <v>-30758.95</v>
      </c>
      <c r="U1654" s="139">
        <f t="shared" si="125"/>
        <v>-431059.55</v>
      </c>
      <c r="W1654" s="127" t="str">
        <f t="shared" si="126"/>
        <v>840891505921</v>
      </c>
      <c r="X1654" s="132">
        <f>VLOOKUP(W1654,Factors!$F$4:$H$6200,3,FALSE)</f>
        <v>0.10960000000000003</v>
      </c>
      <c r="Y1654" s="127" t="str">
        <f>VLOOKUP(W1654,Factors!$F$4:$H$6200,2,FALSE)</f>
        <v>3-factor</v>
      </c>
      <c r="Z1654" s="129">
        <f t="shared" si="127"/>
        <v>-47244.126680000008</v>
      </c>
      <c r="AA1654" s="129">
        <f t="shared" si="128"/>
        <v>-383815.42332</v>
      </c>
      <c r="AB1654" s="129">
        <f t="shared" si="129"/>
        <v>-431059.55</v>
      </c>
    </row>
    <row r="1655" spans="1:28" ht="15.75" thickBot="1" x14ac:dyDescent="0.3">
      <c r="A1655" s="141" t="s">
        <v>943</v>
      </c>
      <c r="B1655" s="4" t="s">
        <v>1307</v>
      </c>
      <c r="C1655" s="4" t="s">
        <v>1308</v>
      </c>
      <c r="D1655" s="4" t="s">
        <v>944</v>
      </c>
      <c r="E1655" s="4" t="s">
        <v>945</v>
      </c>
      <c r="F1655" s="4" t="s">
        <v>152</v>
      </c>
      <c r="G1655" s="4" t="s">
        <v>153</v>
      </c>
      <c r="H1655" s="4" t="s">
        <v>440</v>
      </c>
      <c r="I1655" s="8">
        <v>42980.75</v>
      </c>
      <c r="J1655" s="8">
        <v>65776.649999999994</v>
      </c>
      <c r="K1655" s="8">
        <v>73414.17</v>
      </c>
      <c r="L1655" s="8">
        <v>33863.93</v>
      </c>
      <c r="M1655" s="8">
        <v>1681.2</v>
      </c>
      <c r="N1655" s="8">
        <v>186.8</v>
      </c>
      <c r="O1655" s="7"/>
      <c r="P1655" s="7"/>
      <c r="Q1655" s="7"/>
      <c r="R1655" s="7"/>
      <c r="S1655" s="7"/>
      <c r="T1655" s="7"/>
      <c r="U1655" s="139">
        <f t="shared" si="125"/>
        <v>217903.5</v>
      </c>
      <c r="W1655" s="127" t="str">
        <f t="shared" si="126"/>
        <v>857001505921</v>
      </c>
      <c r="X1655" s="132">
        <f>VLOOKUP(W1655,Factors!$F$4:$H$6200,3,FALSE)</f>
        <v>0.109888</v>
      </c>
      <c r="Y1655" s="127" t="str">
        <f>VLOOKUP(W1655,Factors!$F$4:$H$6200,2,FALSE)</f>
        <v>Employee Cost</v>
      </c>
      <c r="Z1655" s="129">
        <f t="shared" si="127"/>
        <v>23944.979808</v>
      </c>
      <c r="AA1655" s="129">
        <f t="shared" si="128"/>
        <v>193958.520192</v>
      </c>
      <c r="AB1655" s="129">
        <f t="shared" si="129"/>
        <v>217903.5</v>
      </c>
    </row>
    <row r="1656" spans="1:28" ht="15.75" thickBot="1" x14ac:dyDescent="0.3">
      <c r="A1656" s="141" t="s">
        <v>943</v>
      </c>
      <c r="B1656" s="4" t="s">
        <v>1307</v>
      </c>
      <c r="C1656" s="4" t="s">
        <v>1308</v>
      </c>
      <c r="D1656" s="4" t="s">
        <v>944</v>
      </c>
      <c r="E1656" s="4" t="s">
        <v>945</v>
      </c>
      <c r="F1656" s="4" t="s">
        <v>86</v>
      </c>
      <c r="G1656" s="4" t="s">
        <v>87</v>
      </c>
      <c r="H1656" s="4" t="s">
        <v>440</v>
      </c>
      <c r="I1656" s="11"/>
      <c r="J1656" s="11"/>
      <c r="K1656" s="11"/>
      <c r="L1656" s="11"/>
      <c r="M1656" s="11"/>
      <c r="N1656" s="11"/>
      <c r="O1656" s="11"/>
      <c r="P1656" s="11"/>
      <c r="Q1656" s="10">
        <v>-47202.84</v>
      </c>
      <c r="R1656" s="11"/>
      <c r="S1656" s="11"/>
      <c r="T1656" s="11"/>
      <c r="U1656" s="139">
        <f t="shared" si="125"/>
        <v>-47202.84</v>
      </c>
      <c r="W1656" s="127" t="str">
        <f t="shared" si="126"/>
        <v>857001505921</v>
      </c>
      <c r="X1656" s="132">
        <f>VLOOKUP(W1656,Factors!$F$4:$H$6200,3,FALSE)</f>
        <v>0.109888</v>
      </c>
      <c r="Y1656" s="127" t="str">
        <f>VLOOKUP(W1656,Factors!$F$4:$H$6200,2,FALSE)</f>
        <v>Employee Cost</v>
      </c>
      <c r="Z1656" s="129">
        <f t="shared" si="127"/>
        <v>-5187.0256819199994</v>
      </c>
      <c r="AA1656" s="129">
        <f t="shared" si="128"/>
        <v>-42015.814318079996</v>
      </c>
      <c r="AB1656" s="129">
        <f t="shared" si="129"/>
        <v>-47202.84</v>
      </c>
    </row>
    <row r="1657" spans="1:28" ht="15.75" thickBot="1" x14ac:dyDescent="0.3">
      <c r="A1657" s="141" t="s">
        <v>943</v>
      </c>
      <c r="B1657" s="4" t="s">
        <v>7653</v>
      </c>
      <c r="C1657" s="4" t="s">
        <v>7654</v>
      </c>
      <c r="D1657" s="4" t="s">
        <v>944</v>
      </c>
      <c r="E1657" s="4" t="s">
        <v>945</v>
      </c>
      <c r="F1657" s="4" t="s">
        <v>132</v>
      </c>
      <c r="G1657" s="4" t="s">
        <v>133</v>
      </c>
      <c r="H1657" s="4" t="s">
        <v>440</v>
      </c>
      <c r="I1657" s="11"/>
      <c r="J1657" s="11"/>
      <c r="K1657" s="11"/>
      <c r="L1657" s="11"/>
      <c r="M1657" s="11"/>
      <c r="N1657" s="11"/>
      <c r="O1657" s="10">
        <v>49.8</v>
      </c>
      <c r="P1657" s="11"/>
      <c r="Q1657" s="11"/>
      <c r="R1657" s="11"/>
      <c r="S1657" s="11"/>
      <c r="T1657" s="10">
        <v>-44.13</v>
      </c>
      <c r="U1657" s="139">
        <f t="shared" si="125"/>
        <v>5.6699999999999946</v>
      </c>
      <c r="W1657" s="127" t="str">
        <f t="shared" si="126"/>
        <v>857011505921</v>
      </c>
      <c r="X1657" s="132">
        <f>VLOOKUP(W1657,Factors!$F$4:$H$6200,3,FALSE)</f>
        <v>0.10960000000000003</v>
      </c>
      <c r="Y1657" s="127" t="str">
        <f>VLOOKUP(W1657,Factors!$F$4:$H$6200,2,FALSE)</f>
        <v>3-factor</v>
      </c>
      <c r="Z1657" s="129">
        <f t="shared" si="127"/>
        <v>0.62143199999999954</v>
      </c>
      <c r="AA1657" s="129">
        <f t="shared" si="128"/>
        <v>5.0485679999999951</v>
      </c>
      <c r="AB1657" s="129">
        <f t="shared" si="129"/>
        <v>5.6699999999999946</v>
      </c>
    </row>
    <row r="1658" spans="1:28" ht="15.75" thickBot="1" x14ac:dyDescent="0.3">
      <c r="A1658" s="141" t="s">
        <v>943</v>
      </c>
      <c r="B1658" s="4" t="s">
        <v>7653</v>
      </c>
      <c r="C1658" s="4" t="s">
        <v>7654</v>
      </c>
      <c r="D1658" s="4" t="s">
        <v>944</v>
      </c>
      <c r="E1658" s="4" t="s">
        <v>945</v>
      </c>
      <c r="F1658" s="4" t="s">
        <v>537</v>
      </c>
      <c r="G1658" s="4" t="s">
        <v>538</v>
      </c>
      <c r="H1658" s="4" t="s">
        <v>440</v>
      </c>
      <c r="I1658" s="7"/>
      <c r="J1658" s="7"/>
      <c r="K1658" s="7"/>
      <c r="L1658" s="7"/>
      <c r="M1658" s="7"/>
      <c r="N1658" s="7"/>
      <c r="O1658" s="8">
        <v>90.99</v>
      </c>
      <c r="P1658" s="7"/>
      <c r="Q1658" s="7"/>
      <c r="R1658" s="7"/>
      <c r="S1658" s="7"/>
      <c r="T1658" s="7"/>
      <c r="U1658" s="139">
        <f t="shared" si="125"/>
        <v>90.99</v>
      </c>
      <c r="W1658" s="127" t="str">
        <f t="shared" si="126"/>
        <v>857011505921</v>
      </c>
      <c r="X1658" s="132">
        <f>VLOOKUP(W1658,Factors!$F$4:$H$6200,3,FALSE)</f>
        <v>0.10960000000000003</v>
      </c>
      <c r="Y1658" s="127" t="str">
        <f>VLOOKUP(W1658,Factors!$F$4:$H$6200,2,FALSE)</f>
        <v>3-factor</v>
      </c>
      <c r="Z1658" s="129">
        <f t="shared" si="127"/>
        <v>9.9725040000000025</v>
      </c>
      <c r="AA1658" s="129">
        <f t="shared" si="128"/>
        <v>81.017495999999994</v>
      </c>
      <c r="AB1658" s="129">
        <f t="shared" si="129"/>
        <v>90.99</v>
      </c>
    </row>
    <row r="1659" spans="1:28" ht="15.75" thickBot="1" x14ac:dyDescent="0.3">
      <c r="A1659" s="141" t="s">
        <v>943</v>
      </c>
      <c r="B1659" s="4" t="s">
        <v>7653</v>
      </c>
      <c r="C1659" s="4" t="s">
        <v>7654</v>
      </c>
      <c r="D1659" s="4" t="s">
        <v>944</v>
      </c>
      <c r="E1659" s="4" t="s">
        <v>945</v>
      </c>
      <c r="F1659" s="4" t="s">
        <v>102</v>
      </c>
      <c r="G1659" s="4" t="s">
        <v>103</v>
      </c>
      <c r="H1659" s="4" t="s">
        <v>440</v>
      </c>
      <c r="I1659" s="11"/>
      <c r="J1659" s="11"/>
      <c r="K1659" s="11"/>
      <c r="L1659" s="11"/>
      <c r="M1659" s="11"/>
      <c r="N1659" s="11"/>
      <c r="O1659" s="10">
        <v>357.19</v>
      </c>
      <c r="P1659" s="10">
        <v>287.95999999999998</v>
      </c>
      <c r="Q1659" s="10">
        <v>142.57</v>
      </c>
      <c r="R1659" s="10">
        <v>94.85</v>
      </c>
      <c r="S1659" s="10">
        <v>246.42</v>
      </c>
      <c r="T1659" s="10">
        <v>-1000.52</v>
      </c>
      <c r="U1659" s="139">
        <f t="shared" si="125"/>
        <v>128.47000000000003</v>
      </c>
      <c r="W1659" s="127" t="str">
        <f t="shared" si="126"/>
        <v>857011505921</v>
      </c>
      <c r="X1659" s="132">
        <f>VLOOKUP(W1659,Factors!$F$4:$H$6200,3,FALSE)</f>
        <v>0.10960000000000003</v>
      </c>
      <c r="Y1659" s="127" t="str">
        <f>VLOOKUP(W1659,Factors!$F$4:$H$6200,2,FALSE)</f>
        <v>3-factor</v>
      </c>
      <c r="Z1659" s="129">
        <f t="shared" si="127"/>
        <v>14.080312000000006</v>
      </c>
      <c r="AA1659" s="129">
        <f t="shared" si="128"/>
        <v>114.38968800000002</v>
      </c>
      <c r="AB1659" s="129">
        <f t="shared" si="129"/>
        <v>128.47000000000003</v>
      </c>
    </row>
    <row r="1660" spans="1:28" ht="15.75" thickBot="1" x14ac:dyDescent="0.3">
      <c r="A1660" s="141" t="s">
        <v>943</v>
      </c>
      <c r="B1660" s="4" t="s">
        <v>7653</v>
      </c>
      <c r="C1660" s="4" t="s">
        <v>7654</v>
      </c>
      <c r="D1660" s="4" t="s">
        <v>944</v>
      </c>
      <c r="E1660" s="4" t="s">
        <v>945</v>
      </c>
      <c r="F1660" s="4" t="s">
        <v>1121</v>
      </c>
      <c r="G1660" s="4" t="s">
        <v>1122</v>
      </c>
      <c r="H1660" s="4" t="s">
        <v>440</v>
      </c>
      <c r="I1660" s="7"/>
      <c r="J1660" s="7"/>
      <c r="K1660" s="7"/>
      <c r="L1660" s="7"/>
      <c r="M1660" s="7"/>
      <c r="N1660" s="7"/>
      <c r="O1660" s="7"/>
      <c r="P1660" s="8">
        <v>2000</v>
      </c>
      <c r="Q1660" s="7"/>
      <c r="R1660" s="7"/>
      <c r="S1660" s="7"/>
      <c r="T1660" s="8">
        <v>-1772.4</v>
      </c>
      <c r="U1660" s="139">
        <f t="shared" si="125"/>
        <v>227.59999999999991</v>
      </c>
      <c r="W1660" s="127" t="str">
        <f t="shared" si="126"/>
        <v>857011505921</v>
      </c>
      <c r="X1660" s="132">
        <f>VLOOKUP(W1660,Factors!$F$4:$H$6200,3,FALSE)</f>
        <v>0.10960000000000003</v>
      </c>
      <c r="Y1660" s="127" t="str">
        <f>VLOOKUP(W1660,Factors!$F$4:$H$6200,2,FALSE)</f>
        <v>3-factor</v>
      </c>
      <c r="Z1660" s="129">
        <f t="shared" si="127"/>
        <v>24.944959999999998</v>
      </c>
      <c r="AA1660" s="129">
        <f t="shared" si="128"/>
        <v>202.6550399999999</v>
      </c>
      <c r="AB1660" s="129">
        <f t="shared" si="129"/>
        <v>227.59999999999991</v>
      </c>
    </row>
    <row r="1661" spans="1:28" ht="15.75" thickBot="1" x14ac:dyDescent="0.3">
      <c r="A1661" s="141" t="s">
        <v>943</v>
      </c>
      <c r="B1661" s="4" t="s">
        <v>7653</v>
      </c>
      <c r="C1661" s="4" t="s">
        <v>7654</v>
      </c>
      <c r="D1661" s="4" t="s">
        <v>972</v>
      </c>
      <c r="E1661" s="4" t="s">
        <v>973</v>
      </c>
      <c r="F1661" s="4" t="s">
        <v>445</v>
      </c>
      <c r="G1661" s="4" t="s">
        <v>446</v>
      </c>
      <c r="H1661" s="4" t="s">
        <v>974</v>
      </c>
      <c r="I1661" s="11"/>
      <c r="J1661" s="11"/>
      <c r="K1661" s="11"/>
      <c r="L1661" s="11"/>
      <c r="M1661" s="11"/>
      <c r="N1661" s="11"/>
      <c r="O1661" s="11"/>
      <c r="P1661" s="11"/>
      <c r="Q1661" s="11"/>
      <c r="R1661" s="10">
        <v>1075</v>
      </c>
      <c r="S1661" s="11"/>
      <c r="T1661" s="10">
        <v>-952.66</v>
      </c>
      <c r="U1661" s="139">
        <f t="shared" si="125"/>
        <v>122.34000000000003</v>
      </c>
      <c r="W1661" s="127" t="str">
        <f t="shared" si="126"/>
        <v>857011590921</v>
      </c>
      <c r="X1661" s="132">
        <f>VLOOKUP(W1661,Factors!$F$4:$H$6200,3,FALSE)</f>
        <v>0.10960000000000003</v>
      </c>
      <c r="Y1661" s="127" t="str">
        <f>VLOOKUP(W1661,Factors!$F$4:$H$6200,2,FALSE)</f>
        <v>3-factor</v>
      </c>
      <c r="Z1661" s="129">
        <f t="shared" si="127"/>
        <v>13.408464000000007</v>
      </c>
      <c r="AA1661" s="129">
        <f t="shared" si="128"/>
        <v>108.93153600000002</v>
      </c>
      <c r="AB1661" s="129">
        <f t="shared" si="129"/>
        <v>122.34000000000003</v>
      </c>
    </row>
    <row r="1662" spans="1:28" ht="15.75" thickBot="1" x14ac:dyDescent="0.3">
      <c r="A1662" s="141" t="s">
        <v>943</v>
      </c>
      <c r="B1662" s="4" t="s">
        <v>7653</v>
      </c>
      <c r="C1662" s="4" t="s">
        <v>7654</v>
      </c>
      <c r="D1662" s="4" t="s">
        <v>972</v>
      </c>
      <c r="E1662" s="4" t="s">
        <v>973</v>
      </c>
      <c r="F1662" s="4" t="s">
        <v>152</v>
      </c>
      <c r="G1662" s="4" t="s">
        <v>153</v>
      </c>
      <c r="H1662" s="4" t="s">
        <v>974</v>
      </c>
      <c r="I1662" s="7"/>
      <c r="J1662" s="7"/>
      <c r="K1662" s="7"/>
      <c r="L1662" s="7"/>
      <c r="M1662" s="7"/>
      <c r="N1662" s="7"/>
      <c r="O1662" s="7"/>
      <c r="P1662" s="8">
        <v>20000</v>
      </c>
      <c r="Q1662" s="13">
        <v>0</v>
      </c>
      <c r="R1662" s="7"/>
      <c r="S1662" s="7"/>
      <c r="T1662" s="8">
        <v>-17724</v>
      </c>
      <c r="U1662" s="139">
        <f t="shared" si="125"/>
        <v>2276</v>
      </c>
      <c r="W1662" s="127" t="str">
        <f t="shared" si="126"/>
        <v>857011590921</v>
      </c>
      <c r="X1662" s="132">
        <f>VLOOKUP(W1662,Factors!$F$4:$H$6200,3,FALSE)</f>
        <v>0.10960000000000003</v>
      </c>
      <c r="Y1662" s="127" t="str">
        <f>VLOOKUP(W1662,Factors!$F$4:$H$6200,2,FALSE)</f>
        <v>3-factor</v>
      </c>
      <c r="Z1662" s="129">
        <f t="shared" si="127"/>
        <v>249.44960000000006</v>
      </c>
      <c r="AA1662" s="129">
        <f t="shared" si="128"/>
        <v>2026.5503999999999</v>
      </c>
      <c r="AB1662" s="129">
        <f t="shared" si="129"/>
        <v>2276</v>
      </c>
    </row>
    <row r="1663" spans="1:28" ht="15.75" thickBot="1" x14ac:dyDescent="0.3">
      <c r="A1663" s="141" t="s">
        <v>943</v>
      </c>
      <c r="B1663" s="4" t="s">
        <v>7653</v>
      </c>
      <c r="C1663" s="4" t="s">
        <v>7654</v>
      </c>
      <c r="D1663" s="4" t="s">
        <v>975</v>
      </c>
      <c r="E1663" s="4" t="s">
        <v>976</v>
      </c>
      <c r="F1663" s="4" t="s">
        <v>70</v>
      </c>
      <c r="G1663" s="4" t="s">
        <v>71</v>
      </c>
      <c r="H1663" s="4" t="s">
        <v>977</v>
      </c>
      <c r="I1663" s="11"/>
      <c r="J1663" s="11"/>
      <c r="K1663" s="11"/>
      <c r="L1663" s="11"/>
      <c r="M1663" s="11"/>
      <c r="N1663" s="11"/>
      <c r="O1663" s="11"/>
      <c r="P1663" s="10">
        <v>35923</v>
      </c>
      <c r="Q1663" s="10">
        <v>127087</v>
      </c>
      <c r="R1663" s="11"/>
      <c r="S1663" s="11"/>
      <c r="T1663" s="10">
        <v>-144459.46</v>
      </c>
      <c r="U1663" s="139">
        <f t="shared" si="125"/>
        <v>18550.540000000008</v>
      </c>
      <c r="W1663" s="127" t="str">
        <f t="shared" si="126"/>
        <v>857011591921</v>
      </c>
      <c r="X1663" s="132">
        <f>VLOOKUP(W1663,Factors!$F$4:$H$6200,3,FALSE)</f>
        <v>0.10960000000000003</v>
      </c>
      <c r="Y1663" s="127" t="str">
        <f>VLOOKUP(W1663,Factors!$F$4:$H$6200,2,FALSE)</f>
        <v>3-factor</v>
      </c>
      <c r="Z1663" s="129">
        <f t="shared" si="127"/>
        <v>2033.1391840000015</v>
      </c>
      <c r="AA1663" s="129">
        <f t="shared" si="128"/>
        <v>16517.400816000008</v>
      </c>
      <c r="AB1663" s="129">
        <f t="shared" si="129"/>
        <v>18550.540000000008</v>
      </c>
    </row>
    <row r="1664" spans="1:28" ht="15.75" thickBot="1" x14ac:dyDescent="0.3">
      <c r="A1664" s="141" t="s">
        <v>943</v>
      </c>
      <c r="B1664" s="4" t="s">
        <v>7653</v>
      </c>
      <c r="C1664" s="4" t="s">
        <v>7654</v>
      </c>
      <c r="D1664" s="4" t="s">
        <v>959</v>
      </c>
      <c r="E1664" s="4" t="s">
        <v>960</v>
      </c>
      <c r="F1664" s="4" t="s">
        <v>312</v>
      </c>
      <c r="G1664" s="4" t="s">
        <v>313</v>
      </c>
      <c r="H1664" s="4" t="s">
        <v>961</v>
      </c>
      <c r="I1664" s="11"/>
      <c r="J1664" s="11"/>
      <c r="K1664" s="11"/>
      <c r="L1664" s="11"/>
      <c r="M1664" s="11"/>
      <c r="N1664" s="11"/>
      <c r="O1664" s="11"/>
      <c r="P1664" s="11"/>
      <c r="Q1664" s="11"/>
      <c r="R1664" s="10">
        <v>50649</v>
      </c>
      <c r="S1664" s="11"/>
      <c r="T1664" s="10">
        <v>-44885.14</v>
      </c>
      <c r="U1664" s="139">
        <f t="shared" si="125"/>
        <v>5763.8600000000006</v>
      </c>
      <c r="W1664" s="127" t="str">
        <f t="shared" si="126"/>
        <v>857014720921</v>
      </c>
      <c r="X1664" s="132">
        <f>VLOOKUP(W1664,Factors!$F$4:$H$6200,3,FALSE)</f>
        <v>0.10960000000000003</v>
      </c>
      <c r="Y1664" s="127" t="str">
        <f>VLOOKUP(W1664,Factors!$F$4:$H$6200,2,FALSE)</f>
        <v>3-factor</v>
      </c>
      <c r="Z1664" s="129">
        <f t="shared" si="127"/>
        <v>631.71905600000025</v>
      </c>
      <c r="AA1664" s="129">
        <f t="shared" si="128"/>
        <v>5132.1409440000007</v>
      </c>
      <c r="AB1664" s="129">
        <f t="shared" si="129"/>
        <v>5763.8600000000006</v>
      </c>
    </row>
    <row r="1665" spans="1:62" ht="15.75" thickBot="1" x14ac:dyDescent="0.3">
      <c r="A1665" s="141" t="s">
        <v>943</v>
      </c>
      <c r="B1665" s="4" t="s">
        <v>1309</v>
      </c>
      <c r="C1665" s="4" t="s">
        <v>1310</v>
      </c>
      <c r="D1665" s="4" t="s">
        <v>959</v>
      </c>
      <c r="E1665" s="4" t="s">
        <v>960</v>
      </c>
      <c r="F1665" s="4" t="s">
        <v>312</v>
      </c>
      <c r="G1665" s="4" t="s">
        <v>313</v>
      </c>
      <c r="H1665" s="4" t="s">
        <v>961</v>
      </c>
      <c r="I1665" s="11"/>
      <c r="J1665" s="11"/>
      <c r="K1665" s="11"/>
      <c r="L1665" s="11"/>
      <c r="M1665" s="11"/>
      <c r="N1665" s="11"/>
      <c r="O1665" s="11"/>
      <c r="P1665" s="11"/>
      <c r="Q1665" s="11"/>
      <c r="R1665" s="14">
        <v>0</v>
      </c>
      <c r="S1665" s="11"/>
      <c r="T1665" s="11"/>
      <c r="U1665" s="139">
        <f t="shared" si="125"/>
        <v>0</v>
      </c>
      <c r="W1665" s="127" t="str">
        <f t="shared" si="126"/>
        <v>857104720921</v>
      </c>
      <c r="X1665" s="132">
        <f>VLOOKUP(W1665,Factors!$F$4:$H$6200,3,FALSE)</f>
        <v>0.10960000000000003</v>
      </c>
      <c r="Y1665" s="127" t="str">
        <f>VLOOKUP(W1665,Factors!$F$4:$H$6200,2,FALSE)</f>
        <v>3-factor</v>
      </c>
      <c r="Z1665" s="129">
        <f t="shared" si="127"/>
        <v>0</v>
      </c>
      <c r="AA1665" s="129">
        <f t="shared" si="128"/>
        <v>0</v>
      </c>
      <c r="AB1665" s="129">
        <f t="shared" si="129"/>
        <v>0</v>
      </c>
    </row>
    <row r="1666" spans="1:62" ht="15.75" thickBot="1" x14ac:dyDescent="0.3">
      <c r="A1666" s="141" t="s">
        <v>1336</v>
      </c>
      <c r="B1666" s="4" t="s">
        <v>512</v>
      </c>
      <c r="C1666" s="4" t="s">
        <v>513</v>
      </c>
      <c r="D1666" s="4" t="s">
        <v>1338</v>
      </c>
      <c r="E1666" s="4" t="s">
        <v>1339</v>
      </c>
      <c r="F1666" s="4" t="s">
        <v>954</v>
      </c>
      <c r="G1666" s="4" t="s">
        <v>955</v>
      </c>
      <c r="H1666" s="4" t="s">
        <v>1340</v>
      </c>
      <c r="I1666" s="7"/>
      <c r="J1666" s="7"/>
      <c r="K1666" s="7"/>
      <c r="L1666" s="7"/>
      <c r="M1666" s="7"/>
      <c r="N1666" s="7"/>
      <c r="O1666" s="8">
        <v>-1310.49</v>
      </c>
      <c r="P1666" s="7"/>
      <c r="Q1666" s="7"/>
      <c r="R1666" s="7"/>
      <c r="S1666" s="7"/>
      <c r="T1666" s="7"/>
      <c r="U1666" s="139">
        <f t="shared" si="125"/>
        <v>-1310.49</v>
      </c>
      <c r="W1666" s="127" t="str">
        <f t="shared" si="126"/>
        <v>510202380924</v>
      </c>
      <c r="X1666" s="132">
        <f>VLOOKUP(W1666,Factors!$F$4:$H$6200,3,FALSE)</f>
        <v>0.10960000000000003</v>
      </c>
      <c r="Y1666" s="127" t="str">
        <f>VLOOKUP(W1666,Factors!$F$4:$H$6200,2,FALSE)</f>
        <v>3-factor</v>
      </c>
      <c r="Z1666" s="129">
        <f t="shared" si="127"/>
        <v>-143.62970400000003</v>
      </c>
      <c r="AA1666" s="129">
        <f t="shared" si="128"/>
        <v>-1166.8602960000001</v>
      </c>
      <c r="AB1666" s="129">
        <f t="shared" si="129"/>
        <v>-1310.49</v>
      </c>
    </row>
    <row r="1667" spans="1:62" ht="15.75" thickBot="1" x14ac:dyDescent="0.3">
      <c r="A1667" s="141" t="s">
        <v>1336</v>
      </c>
      <c r="B1667" s="4" t="s">
        <v>1337</v>
      </c>
      <c r="C1667" s="4" t="s">
        <v>955</v>
      </c>
      <c r="D1667" s="4" t="s">
        <v>1338</v>
      </c>
      <c r="E1667" s="4" t="s">
        <v>1339</v>
      </c>
      <c r="F1667" s="4" t="s">
        <v>954</v>
      </c>
      <c r="G1667" s="4" t="s">
        <v>955</v>
      </c>
      <c r="H1667" s="4" t="s">
        <v>1340</v>
      </c>
      <c r="I1667" s="10">
        <v>288287.09999999998</v>
      </c>
      <c r="J1667" s="10">
        <v>301825.86</v>
      </c>
      <c r="K1667" s="10">
        <v>306786.09999999998</v>
      </c>
      <c r="L1667" s="10">
        <v>302225.86</v>
      </c>
      <c r="M1667" s="10">
        <v>301825.86</v>
      </c>
      <c r="N1667" s="10">
        <v>307424.53000000003</v>
      </c>
      <c r="O1667" s="10">
        <v>301825.86</v>
      </c>
      <c r="P1667" s="10">
        <v>302025.86</v>
      </c>
      <c r="Q1667" s="10">
        <v>311477.86</v>
      </c>
      <c r="R1667" s="10">
        <v>303207.86</v>
      </c>
      <c r="S1667" s="10">
        <v>302325.86</v>
      </c>
      <c r="T1667" s="10">
        <v>301825.86</v>
      </c>
      <c r="U1667" s="139">
        <f t="shared" si="125"/>
        <v>3631064.4699999993</v>
      </c>
      <c r="W1667" s="127" t="str">
        <f t="shared" si="126"/>
        <v>510252380924</v>
      </c>
      <c r="X1667" s="132">
        <f>VLOOKUP(W1667,Factors!$F$4:$H$6200,3,FALSE)</f>
        <v>0.10960000000000003</v>
      </c>
      <c r="Y1667" s="127" t="str">
        <f>VLOOKUP(W1667,Factors!$F$4:$H$6200,2,FALSE)</f>
        <v>3-factor</v>
      </c>
      <c r="Z1667" s="129">
        <f t="shared" si="127"/>
        <v>397964.66591200005</v>
      </c>
      <c r="AA1667" s="129">
        <f t="shared" si="128"/>
        <v>3233099.8040879993</v>
      </c>
      <c r="AB1667" s="129">
        <f t="shared" si="129"/>
        <v>3631064.4699999993</v>
      </c>
    </row>
    <row r="1668" spans="1:62" ht="15.75" thickBot="1" x14ac:dyDescent="0.3">
      <c r="A1668" s="141" t="s">
        <v>1336</v>
      </c>
      <c r="B1668" s="4" t="s">
        <v>1307</v>
      </c>
      <c r="C1668" s="4" t="s">
        <v>1308</v>
      </c>
      <c r="D1668" s="4" t="s">
        <v>1338</v>
      </c>
      <c r="E1668" s="4" t="s">
        <v>1339</v>
      </c>
      <c r="F1668" s="4" t="s">
        <v>954</v>
      </c>
      <c r="G1668" s="4" t="s">
        <v>955</v>
      </c>
      <c r="H1668" s="4" t="s">
        <v>1340</v>
      </c>
      <c r="I1668" s="7"/>
      <c r="J1668" s="8">
        <v>-135710</v>
      </c>
      <c r="K1668" s="7"/>
      <c r="L1668" s="7"/>
      <c r="M1668" s="7"/>
      <c r="N1668" s="8">
        <v>-133103</v>
      </c>
      <c r="O1668" s="7"/>
      <c r="P1668" s="7"/>
      <c r="Q1668" s="7"/>
      <c r="R1668" s="7"/>
      <c r="S1668" s="7"/>
      <c r="T1668" s="7"/>
      <c r="U1668" s="139">
        <f t="shared" si="125"/>
        <v>-268813</v>
      </c>
      <c r="W1668" s="127" t="str">
        <f t="shared" si="126"/>
        <v>857002380924</v>
      </c>
      <c r="X1668" s="132">
        <f>VLOOKUP(W1668,Factors!$F$4:$H$6200,3,FALSE)</f>
        <v>0.10960000000000003</v>
      </c>
      <c r="Y1668" s="127" t="str">
        <f>VLOOKUP(W1668,Factors!$F$4:$H$6200,2,FALSE)</f>
        <v>3-Factor</v>
      </c>
      <c r="Z1668" s="129">
        <f t="shared" si="127"/>
        <v>-29461.904800000008</v>
      </c>
      <c r="AA1668" s="129">
        <f t="shared" si="128"/>
        <v>-239351.09519999998</v>
      </c>
      <c r="AB1668" s="129">
        <f t="shared" si="129"/>
        <v>-268813</v>
      </c>
    </row>
    <row r="1669" spans="1:62" ht="15.75" thickBot="1" x14ac:dyDescent="0.3">
      <c r="A1669" s="141" t="s">
        <v>1336</v>
      </c>
      <c r="B1669" s="4" t="s">
        <v>1307</v>
      </c>
      <c r="C1669" s="4" t="s">
        <v>1308</v>
      </c>
      <c r="D1669" s="4" t="s">
        <v>1338</v>
      </c>
      <c r="E1669" s="4" t="s">
        <v>1339</v>
      </c>
      <c r="F1669" s="4" t="s">
        <v>164</v>
      </c>
      <c r="G1669" s="4" t="s">
        <v>165</v>
      </c>
      <c r="H1669" s="4" t="s">
        <v>1340</v>
      </c>
      <c r="I1669" s="11"/>
      <c r="J1669" s="14">
        <v>0</v>
      </c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39">
        <f t="shared" si="125"/>
        <v>0</v>
      </c>
      <c r="W1669" s="127" t="str">
        <f t="shared" si="126"/>
        <v>857002380924</v>
      </c>
      <c r="X1669" s="132">
        <f>VLOOKUP(W1669,Factors!$F$4:$H$6200,3,FALSE)</f>
        <v>0.10960000000000003</v>
      </c>
      <c r="Y1669" s="127" t="str">
        <f>VLOOKUP(W1669,Factors!$F$4:$H$6200,2,FALSE)</f>
        <v>3-Factor</v>
      </c>
      <c r="Z1669" s="129">
        <f t="shared" si="127"/>
        <v>0</v>
      </c>
      <c r="AA1669" s="129">
        <f t="shared" si="128"/>
        <v>0</v>
      </c>
      <c r="AB1669" s="129">
        <f t="shared" si="129"/>
        <v>0</v>
      </c>
    </row>
    <row r="1670" spans="1:62" ht="15.75" thickBot="1" x14ac:dyDescent="0.3">
      <c r="A1670" s="141" t="s">
        <v>1447</v>
      </c>
      <c r="B1670" s="4" t="s">
        <v>821</v>
      </c>
      <c r="C1670" s="4" t="s">
        <v>822</v>
      </c>
      <c r="D1670" s="4" t="s">
        <v>1448</v>
      </c>
      <c r="E1670" s="4" t="s">
        <v>1449</v>
      </c>
      <c r="F1670" s="4" t="s">
        <v>510</v>
      </c>
      <c r="G1670" s="4" t="s">
        <v>511</v>
      </c>
      <c r="H1670" s="4" t="s">
        <v>205</v>
      </c>
      <c r="I1670" s="10">
        <v>2755.2</v>
      </c>
      <c r="J1670" s="10">
        <v>2755.2</v>
      </c>
      <c r="K1670" s="10">
        <v>2755.2</v>
      </c>
      <c r="L1670" s="10">
        <v>2755.2</v>
      </c>
      <c r="M1670" s="10">
        <v>2755.2</v>
      </c>
      <c r="N1670" s="10">
        <v>2755.2</v>
      </c>
      <c r="O1670" s="10">
        <v>2755.2</v>
      </c>
      <c r="P1670" s="10">
        <v>2755.2</v>
      </c>
      <c r="Q1670" s="10">
        <v>2755.2</v>
      </c>
      <c r="R1670" s="10">
        <v>2755.2</v>
      </c>
      <c r="S1670" s="10">
        <v>2755.2</v>
      </c>
      <c r="T1670" s="10">
        <v>2755.2</v>
      </c>
      <c r="U1670" s="139">
        <f t="shared" si="125"/>
        <v>33062.400000000001</v>
      </c>
      <c r="W1670" s="127" t="str">
        <f t="shared" si="126"/>
        <v>115401295931</v>
      </c>
      <c r="X1670" s="132">
        <f>VLOOKUP(W1670,Factors!$F$4:$H$6200,3,FALSE)</f>
        <v>0.11529999999999996</v>
      </c>
      <c r="Y1670" s="127" t="str">
        <f>VLOOKUP(W1670,Factors!$F$4:$H$6200,2,FALSE)</f>
        <v>Customers-All</v>
      </c>
      <c r="Z1670" s="129">
        <f t="shared" si="127"/>
        <v>3812.0947199999987</v>
      </c>
      <c r="AA1670" s="129">
        <f t="shared" si="128"/>
        <v>29250.305280000004</v>
      </c>
      <c r="AB1670" s="129">
        <f t="shared" si="129"/>
        <v>33062.400000000001</v>
      </c>
    </row>
    <row r="1671" spans="1:62" ht="15.75" thickBot="1" x14ac:dyDescent="0.3">
      <c r="A1671" s="141" t="s">
        <v>1447</v>
      </c>
      <c r="B1671" s="4" t="s">
        <v>188</v>
      </c>
      <c r="C1671" s="4" t="s">
        <v>189</v>
      </c>
      <c r="D1671" s="4" t="s">
        <v>1453</v>
      </c>
      <c r="E1671" s="4" t="s">
        <v>1454</v>
      </c>
      <c r="F1671" s="4" t="s">
        <v>1457</v>
      </c>
      <c r="G1671" s="4" t="s">
        <v>1458</v>
      </c>
      <c r="H1671" s="4" t="s">
        <v>507</v>
      </c>
      <c r="I1671" s="7"/>
      <c r="J1671" s="7"/>
      <c r="K1671" s="8">
        <v>827.92</v>
      </c>
      <c r="L1671" s="8">
        <v>829.05</v>
      </c>
      <c r="M1671" s="8">
        <v>828.49</v>
      </c>
      <c r="N1671" s="8">
        <v>828.49</v>
      </c>
      <c r="O1671" s="8">
        <v>10799.01</v>
      </c>
      <c r="P1671" s="8">
        <v>3321.07</v>
      </c>
      <c r="Q1671" s="8">
        <v>3321.07</v>
      </c>
      <c r="R1671" s="8">
        <v>3321.07</v>
      </c>
      <c r="S1671" s="8">
        <v>3321.07</v>
      </c>
      <c r="T1671" s="8">
        <v>3390.48</v>
      </c>
      <c r="U1671" s="139">
        <f t="shared" ref="U1671:U1734" si="130">SUM(I1671:T1671)</f>
        <v>30787.719999999998</v>
      </c>
      <c r="W1671" s="127" t="str">
        <f t="shared" ref="W1671:W1734" si="131">CONCATENATE(B1671,RIGHT(D1671,4),A1671)</f>
        <v>131001550931</v>
      </c>
      <c r="X1671" s="132">
        <f>VLOOKUP(W1671,Factors!$F$4:$H$6200,3,FALSE)</f>
        <v>0.10960000000000003</v>
      </c>
      <c r="Y1671" s="127" t="str">
        <f>VLOOKUP(W1671,Factors!$F$4:$H$6200,2,FALSE)</f>
        <v>3-factor</v>
      </c>
      <c r="Z1671" s="129">
        <f t="shared" ref="Z1671:Z1734" si="132">U1671*X1671</f>
        <v>3374.3341120000005</v>
      </c>
      <c r="AA1671" s="129">
        <f t="shared" ref="AA1671:AA1734" si="133">U1671-Z1671</f>
        <v>27413.385887999997</v>
      </c>
      <c r="AB1671" s="129">
        <f t="shared" ref="AB1671:AB1734" si="134">Z1671+AA1671</f>
        <v>30787.719999999998</v>
      </c>
    </row>
    <row r="1672" spans="1:62" ht="15.75" thickBot="1" x14ac:dyDescent="0.3">
      <c r="A1672" s="141" t="s">
        <v>1447</v>
      </c>
      <c r="B1672" s="4" t="s">
        <v>188</v>
      </c>
      <c r="C1672" s="4" t="s">
        <v>189</v>
      </c>
      <c r="D1672" s="4" t="s">
        <v>1450</v>
      </c>
      <c r="E1672" s="4" t="s">
        <v>1451</v>
      </c>
      <c r="F1672" s="4" t="s">
        <v>510</v>
      </c>
      <c r="G1672" s="4" t="s">
        <v>511</v>
      </c>
      <c r="H1672" s="4" t="s">
        <v>1452</v>
      </c>
      <c r="I1672" s="7"/>
      <c r="J1672" s="7"/>
      <c r="K1672" s="8">
        <v>1540.93</v>
      </c>
      <c r="L1672" s="8">
        <v>1792.22</v>
      </c>
      <c r="M1672" s="8">
        <v>4300.46</v>
      </c>
      <c r="N1672" s="8">
        <v>3046.34</v>
      </c>
      <c r="O1672" s="8">
        <v>3046.34</v>
      </c>
      <c r="P1672" s="8">
        <v>3046.34</v>
      </c>
      <c r="Q1672" s="8">
        <v>3046.34</v>
      </c>
      <c r="R1672" s="8">
        <v>3046.34</v>
      </c>
      <c r="S1672" s="8">
        <v>3046.34</v>
      </c>
      <c r="T1672" s="8">
        <v>3046.34</v>
      </c>
      <c r="U1672" s="139">
        <f t="shared" si="130"/>
        <v>28957.99</v>
      </c>
      <c r="W1672" s="127" t="str">
        <f t="shared" si="131"/>
        <v>131005010931</v>
      </c>
      <c r="X1672" s="132">
        <f>VLOOKUP(W1672,Factors!$F$4:$H$6200,3,FALSE)</f>
        <v>0.10960000000000003</v>
      </c>
      <c r="Y1672" s="127" t="str">
        <f>VLOOKUP(W1672,Factors!$F$4:$H$6200,2,FALSE)</f>
        <v>3-factor</v>
      </c>
      <c r="Z1672" s="129">
        <f t="shared" si="132"/>
        <v>3173.795704000001</v>
      </c>
      <c r="AA1672" s="129">
        <f t="shared" si="133"/>
        <v>25784.194296000001</v>
      </c>
      <c r="AB1672" s="129">
        <f t="shared" si="134"/>
        <v>28957.99</v>
      </c>
    </row>
    <row r="1673" spans="1:62" ht="15.75" thickBot="1" x14ac:dyDescent="0.3">
      <c r="A1673" s="141" t="s">
        <v>1447</v>
      </c>
      <c r="B1673" s="4" t="s">
        <v>188</v>
      </c>
      <c r="C1673" s="4" t="s">
        <v>189</v>
      </c>
      <c r="D1673" s="4" t="s">
        <v>7724</v>
      </c>
      <c r="E1673" s="4" t="s">
        <v>7725</v>
      </c>
      <c r="F1673" s="4" t="s">
        <v>510</v>
      </c>
      <c r="G1673" s="4" t="s">
        <v>511</v>
      </c>
      <c r="H1673" s="4" t="s">
        <v>905</v>
      </c>
      <c r="I1673" s="11"/>
      <c r="J1673" s="11"/>
      <c r="K1673" s="11"/>
      <c r="L1673" s="11"/>
      <c r="M1673" s="10">
        <v>19906.66</v>
      </c>
      <c r="N1673" s="10">
        <v>9953.33</v>
      </c>
      <c r="O1673" s="10">
        <v>9953.33</v>
      </c>
      <c r="P1673" s="10">
        <v>9953.33</v>
      </c>
      <c r="Q1673" s="10">
        <v>9953.33</v>
      </c>
      <c r="R1673" s="10">
        <v>9953.33</v>
      </c>
      <c r="S1673" s="10">
        <v>9953.33</v>
      </c>
      <c r="T1673" s="10">
        <v>9953.33</v>
      </c>
      <c r="U1673" s="139">
        <f t="shared" si="130"/>
        <v>89579.97</v>
      </c>
      <c r="W1673" s="127" t="str">
        <f t="shared" si="131"/>
        <v>131005025931</v>
      </c>
      <c r="X1673" s="132">
        <f>VLOOKUP(W1673,Factors!$F$4:$H$6200,3,FALSE)</f>
        <v>0.10960000000000003</v>
      </c>
      <c r="Y1673" s="127" t="str">
        <f>VLOOKUP(W1673,Factors!$F$4:$H$6200,2,FALSE)</f>
        <v>3-factor</v>
      </c>
      <c r="Z1673" s="129">
        <f t="shared" si="132"/>
        <v>9817.9647120000027</v>
      </c>
      <c r="AA1673" s="129">
        <f t="shared" si="133"/>
        <v>79762.005288</v>
      </c>
      <c r="AB1673" s="129">
        <f t="shared" si="134"/>
        <v>89579.97</v>
      </c>
    </row>
    <row r="1674" spans="1:62" ht="15.75" thickBot="1" x14ac:dyDescent="0.3">
      <c r="A1674" s="141" t="s">
        <v>1447</v>
      </c>
      <c r="B1674" s="4" t="s">
        <v>188</v>
      </c>
      <c r="C1674" s="4" t="s">
        <v>189</v>
      </c>
      <c r="D1674" s="4" t="s">
        <v>7724</v>
      </c>
      <c r="E1674" s="4" t="s">
        <v>7725</v>
      </c>
      <c r="F1674" s="4" t="s">
        <v>1455</v>
      </c>
      <c r="G1674" s="4" t="s">
        <v>1456</v>
      </c>
      <c r="H1674" s="4" t="s">
        <v>905</v>
      </c>
      <c r="I1674" s="7"/>
      <c r="J1674" s="7"/>
      <c r="K1674" s="7"/>
      <c r="L1674" s="7"/>
      <c r="M1674" s="7"/>
      <c r="N1674" s="7"/>
      <c r="O1674" s="7"/>
      <c r="P1674" s="7"/>
      <c r="Q1674" s="7"/>
      <c r="R1674" s="8">
        <v>5510.94</v>
      </c>
      <c r="S1674" s="7"/>
      <c r="T1674" s="8">
        <v>3033.48</v>
      </c>
      <c r="U1674" s="139">
        <f t="shared" si="130"/>
        <v>8544.42</v>
      </c>
      <c r="W1674" s="127" t="str">
        <f t="shared" si="131"/>
        <v>131005025931</v>
      </c>
      <c r="X1674" s="132">
        <f>VLOOKUP(W1674,Factors!$F$4:$H$6200,3,FALSE)</f>
        <v>0.10960000000000003</v>
      </c>
      <c r="Y1674" s="127" t="str">
        <f>VLOOKUP(W1674,Factors!$F$4:$H$6200,2,FALSE)</f>
        <v>3-factor</v>
      </c>
      <c r="Z1674" s="129">
        <f t="shared" si="132"/>
        <v>936.46843200000023</v>
      </c>
      <c r="AA1674" s="129">
        <f t="shared" si="133"/>
        <v>7607.9515679999995</v>
      </c>
      <c r="AB1674" s="129">
        <f t="shared" si="134"/>
        <v>8544.42</v>
      </c>
    </row>
    <row r="1675" spans="1:62" ht="15.75" thickBot="1" x14ac:dyDescent="0.3">
      <c r="A1675" s="141" t="s">
        <v>1447</v>
      </c>
      <c r="B1675" s="4" t="s">
        <v>992</v>
      </c>
      <c r="C1675" s="4" t="s">
        <v>993</v>
      </c>
      <c r="D1675" s="4" t="s">
        <v>1453</v>
      </c>
      <c r="E1675" s="4" t="s">
        <v>1454</v>
      </c>
      <c r="F1675" s="4" t="s">
        <v>1455</v>
      </c>
      <c r="G1675" s="4" t="s">
        <v>1456</v>
      </c>
      <c r="H1675" s="4" t="s">
        <v>507</v>
      </c>
      <c r="I1675" s="11"/>
      <c r="J1675" s="11"/>
      <c r="K1675" s="11"/>
      <c r="L1675" s="11"/>
      <c r="M1675" s="11"/>
      <c r="N1675" s="11"/>
      <c r="O1675" s="11"/>
      <c r="P1675" s="11"/>
      <c r="Q1675" s="10">
        <v>90966</v>
      </c>
      <c r="R1675" s="10">
        <v>220918</v>
      </c>
      <c r="S1675" s="10">
        <v>155942</v>
      </c>
      <c r="T1675" s="10">
        <v>-178253</v>
      </c>
      <c r="U1675" s="139">
        <f t="shared" si="130"/>
        <v>289573</v>
      </c>
      <c r="W1675" s="127" t="str">
        <f t="shared" si="131"/>
        <v>160001550931</v>
      </c>
      <c r="X1675" s="132">
        <f>VLOOKUP(W1675,Factors!$F$4:$H$6200,3,FALSE)</f>
        <v>0.10960000000000003</v>
      </c>
      <c r="Y1675" s="127" t="str">
        <f>VLOOKUP(W1675,Factors!$F$4:$H$6200,2,FALSE)</f>
        <v>3-factor</v>
      </c>
      <c r="Z1675" s="129">
        <f t="shared" si="132"/>
        <v>31737.20080000001</v>
      </c>
      <c r="AA1675" s="129">
        <f t="shared" si="133"/>
        <v>257835.79919999998</v>
      </c>
      <c r="AB1675" s="129">
        <f t="shared" si="134"/>
        <v>289573</v>
      </c>
    </row>
    <row r="1676" spans="1:62" ht="15.75" thickBot="1" x14ac:dyDescent="0.3">
      <c r="A1676" s="141" t="s">
        <v>1447</v>
      </c>
      <c r="B1676" s="4" t="s">
        <v>992</v>
      </c>
      <c r="C1676" s="4" t="s">
        <v>993</v>
      </c>
      <c r="D1676" s="4" t="s">
        <v>7726</v>
      </c>
      <c r="E1676" s="4" t="s">
        <v>7727</v>
      </c>
      <c r="F1676" s="4" t="s">
        <v>510</v>
      </c>
      <c r="G1676" s="4" t="s">
        <v>511</v>
      </c>
      <c r="H1676" s="4" t="s">
        <v>680</v>
      </c>
      <c r="I1676" s="7"/>
      <c r="J1676" s="7"/>
      <c r="K1676" s="7"/>
      <c r="L1676" s="7"/>
      <c r="M1676" s="7"/>
      <c r="N1676" s="13">
        <v>0</v>
      </c>
      <c r="O1676" s="13">
        <v>0</v>
      </c>
      <c r="P1676" s="8">
        <v>-534093.21</v>
      </c>
      <c r="Q1676" s="13">
        <v>0</v>
      </c>
      <c r="R1676" s="13">
        <v>0</v>
      </c>
      <c r="S1676" s="8">
        <v>21450.76</v>
      </c>
      <c r="T1676" s="8">
        <v>482879.85</v>
      </c>
      <c r="U1676" s="139">
        <f t="shared" si="130"/>
        <v>-29762.599999999977</v>
      </c>
      <c r="W1676" s="127" t="str">
        <f t="shared" si="131"/>
        <v>160001555931</v>
      </c>
      <c r="X1676" s="132">
        <f>VLOOKUP(W1676,Factors!$F$4:$H$6200,3,FALSE)</f>
        <v>0.10960000000000003</v>
      </c>
      <c r="Y1676" s="127" t="str">
        <f>VLOOKUP(W1676,Factors!$F$4:$H$6200,2,FALSE)</f>
        <v>3-factor</v>
      </c>
      <c r="Z1676" s="129">
        <f t="shared" si="132"/>
        <v>-3261.9809599999985</v>
      </c>
      <c r="AA1676" s="129">
        <f t="shared" si="133"/>
        <v>-26500.61903999998</v>
      </c>
      <c r="AB1676" s="129">
        <f t="shared" si="134"/>
        <v>-29762.599999999977</v>
      </c>
    </row>
    <row r="1677" spans="1:62" s="126" customFormat="1" ht="15.75" thickBot="1" x14ac:dyDescent="0.3">
      <c r="A1677" s="141" t="s">
        <v>1447</v>
      </c>
      <c r="B1677" s="4" t="s">
        <v>384</v>
      </c>
      <c r="C1677" s="4" t="s">
        <v>385</v>
      </c>
      <c r="D1677" s="4" t="s">
        <v>1453</v>
      </c>
      <c r="E1677" s="4" t="s">
        <v>1454</v>
      </c>
      <c r="F1677" s="4" t="s">
        <v>510</v>
      </c>
      <c r="G1677" s="4" t="s">
        <v>511</v>
      </c>
      <c r="H1677" s="4" t="s">
        <v>507</v>
      </c>
      <c r="I1677" s="10">
        <v>376633.9</v>
      </c>
      <c r="J1677" s="10">
        <v>376633.9</v>
      </c>
      <c r="K1677" s="10">
        <v>376633.9</v>
      </c>
      <c r="L1677" s="10">
        <v>376633.9</v>
      </c>
      <c r="M1677" s="10">
        <v>376633.9</v>
      </c>
      <c r="N1677" s="10">
        <v>376633.9</v>
      </c>
      <c r="O1677" s="10">
        <v>376633.9</v>
      </c>
      <c r="P1677" s="10">
        <v>244505.53</v>
      </c>
      <c r="Q1677" s="11"/>
      <c r="R1677" s="11"/>
      <c r="S1677" s="11"/>
      <c r="T1677" s="11"/>
      <c r="U1677" s="139">
        <f t="shared" si="130"/>
        <v>2880942.8299999996</v>
      </c>
      <c r="V1677" s="38"/>
      <c r="W1677" s="127" t="str">
        <f t="shared" si="131"/>
        <v>161001550931</v>
      </c>
      <c r="X1677" s="132">
        <f>VLOOKUP(W1677,Factors!$F$4:$H$6200,3,FALSE)</f>
        <v>0.10960000000000003</v>
      </c>
      <c r="Y1677" s="127" t="str">
        <f>VLOOKUP(W1677,Factors!$F$4:$H$6200,2,FALSE)</f>
        <v>3-factor</v>
      </c>
      <c r="Z1677" s="129">
        <f t="shared" si="132"/>
        <v>315751.33416800003</v>
      </c>
      <c r="AA1677" s="129">
        <f t="shared" si="133"/>
        <v>2565191.4958319995</v>
      </c>
      <c r="AB1677" s="129">
        <f t="shared" si="134"/>
        <v>2880942.8299999996</v>
      </c>
      <c r="AC1677" s="134"/>
      <c r="AD1677" s="134"/>
      <c r="AE1677" s="134"/>
      <c r="AF1677" s="134"/>
      <c r="AG1677" s="134"/>
      <c r="AH1677" s="134"/>
      <c r="AI1677" s="134"/>
      <c r="AJ1677" s="134"/>
      <c r="AK1677" s="134"/>
      <c r="AL1677" s="134"/>
      <c r="AM1677" s="134"/>
      <c r="AN1677" s="134"/>
      <c r="AO1677" s="134"/>
      <c r="AP1677" s="134"/>
      <c r="AQ1677" s="134"/>
      <c r="AR1677" s="134"/>
      <c r="AS1677" s="134"/>
      <c r="AT1677" s="134"/>
      <c r="AU1677" s="134"/>
      <c r="AV1677" s="134"/>
      <c r="AW1677" s="134"/>
      <c r="AX1677" s="134"/>
      <c r="AY1677" s="134"/>
      <c r="AZ1677" s="134"/>
      <c r="BA1677" s="134"/>
      <c r="BB1677" s="134"/>
      <c r="BC1677" s="134"/>
      <c r="BD1677" s="134"/>
      <c r="BE1677" s="134"/>
      <c r="BF1677" s="134"/>
      <c r="BG1677" s="134"/>
      <c r="BH1677" s="134"/>
      <c r="BI1677" s="134"/>
      <c r="BJ1677" s="134"/>
    </row>
    <row r="1678" spans="1:62" ht="15.75" thickBot="1" x14ac:dyDescent="0.3">
      <c r="A1678" s="141" t="s">
        <v>1447</v>
      </c>
      <c r="B1678" s="4" t="s">
        <v>384</v>
      </c>
      <c r="C1678" s="4" t="s">
        <v>385</v>
      </c>
      <c r="D1678" s="4" t="s">
        <v>1453</v>
      </c>
      <c r="E1678" s="4" t="s">
        <v>1454</v>
      </c>
      <c r="F1678" s="4" t="s">
        <v>1455</v>
      </c>
      <c r="G1678" s="4" t="s">
        <v>1456</v>
      </c>
      <c r="H1678" s="4" t="s">
        <v>507</v>
      </c>
      <c r="I1678" s="8">
        <v>8663.8799999999992</v>
      </c>
      <c r="J1678" s="8">
        <v>8542.23</v>
      </c>
      <c r="K1678" s="8">
        <v>8500.24</v>
      </c>
      <c r="L1678" s="8">
        <v>4050.46</v>
      </c>
      <c r="M1678" s="8">
        <v>4015.18</v>
      </c>
      <c r="N1678" s="8">
        <v>4143.3500000000004</v>
      </c>
      <c r="O1678" s="8">
        <v>26273.1</v>
      </c>
      <c r="P1678" s="8">
        <v>3786.95</v>
      </c>
      <c r="Q1678" s="8">
        <v>2226.3000000000002</v>
      </c>
      <c r="R1678" s="8">
        <v>988.15</v>
      </c>
      <c r="S1678" s="7"/>
      <c r="T1678" s="8">
        <v>1976.3</v>
      </c>
      <c r="U1678" s="139">
        <f t="shared" si="130"/>
        <v>73166.14</v>
      </c>
      <c r="W1678" s="127" t="str">
        <f t="shared" si="131"/>
        <v>161001550931</v>
      </c>
      <c r="X1678" s="132">
        <f>VLOOKUP(W1678,Factors!$F$4:$H$6200,3,FALSE)</f>
        <v>0.10960000000000003</v>
      </c>
      <c r="Y1678" s="127" t="str">
        <f>VLOOKUP(W1678,Factors!$F$4:$H$6200,2,FALSE)</f>
        <v>3-factor</v>
      </c>
      <c r="Z1678" s="129">
        <f t="shared" si="132"/>
        <v>8019.008944000002</v>
      </c>
      <c r="AA1678" s="129">
        <f t="shared" si="133"/>
        <v>65147.131055999998</v>
      </c>
      <c r="AB1678" s="129">
        <f t="shared" si="134"/>
        <v>73166.14</v>
      </c>
    </row>
    <row r="1679" spans="1:62" ht="15.75" thickBot="1" x14ac:dyDescent="0.3">
      <c r="A1679" s="141" t="s">
        <v>1447</v>
      </c>
      <c r="B1679" s="4" t="s">
        <v>384</v>
      </c>
      <c r="C1679" s="4" t="s">
        <v>385</v>
      </c>
      <c r="D1679" s="4" t="s">
        <v>1453</v>
      </c>
      <c r="E1679" s="4" t="s">
        <v>1454</v>
      </c>
      <c r="F1679" s="4" t="s">
        <v>1457</v>
      </c>
      <c r="G1679" s="4" t="s">
        <v>1458</v>
      </c>
      <c r="H1679" s="4" t="s">
        <v>507</v>
      </c>
      <c r="I1679" s="10">
        <v>3686.53</v>
      </c>
      <c r="J1679" s="10">
        <v>3686.53</v>
      </c>
      <c r="K1679" s="10">
        <v>3686.53</v>
      </c>
      <c r="L1679" s="10">
        <v>3686.53</v>
      </c>
      <c r="M1679" s="10">
        <v>3686.53</v>
      </c>
      <c r="N1679" s="10">
        <v>124963.44</v>
      </c>
      <c r="O1679" s="10">
        <v>126736.41</v>
      </c>
      <c r="P1679" s="10">
        <v>127705.07</v>
      </c>
      <c r="Q1679" s="10">
        <v>125407.07</v>
      </c>
      <c r="R1679" s="10">
        <v>125408.18</v>
      </c>
      <c r="S1679" s="10">
        <v>126925.87</v>
      </c>
      <c r="T1679" s="10">
        <v>126603.27</v>
      </c>
      <c r="U1679" s="139">
        <f t="shared" si="130"/>
        <v>902181.96000000008</v>
      </c>
      <c r="W1679" s="127" t="str">
        <f t="shared" si="131"/>
        <v>161001550931</v>
      </c>
      <c r="X1679" s="132">
        <f>VLOOKUP(W1679,Factors!$F$4:$H$6200,3,FALSE)</f>
        <v>0.10960000000000003</v>
      </c>
      <c r="Y1679" s="127" t="str">
        <f>VLOOKUP(W1679,Factors!$F$4:$H$6200,2,FALSE)</f>
        <v>3-factor</v>
      </c>
      <c r="Z1679" s="129">
        <f t="shared" si="132"/>
        <v>98879.142816000036</v>
      </c>
      <c r="AA1679" s="129">
        <f t="shared" si="133"/>
        <v>803302.81718400004</v>
      </c>
      <c r="AB1679" s="129">
        <f t="shared" si="134"/>
        <v>902181.96000000008</v>
      </c>
    </row>
    <row r="1680" spans="1:62" ht="15.75" thickBot="1" x14ac:dyDescent="0.3">
      <c r="A1680" s="141" t="s">
        <v>1447</v>
      </c>
      <c r="B1680" s="4" t="s">
        <v>384</v>
      </c>
      <c r="C1680" s="4" t="s">
        <v>385</v>
      </c>
      <c r="D1680" s="4" t="s">
        <v>7726</v>
      </c>
      <c r="E1680" s="4" t="s">
        <v>7727</v>
      </c>
      <c r="F1680" s="4" t="s">
        <v>510</v>
      </c>
      <c r="G1680" s="4" t="s">
        <v>511</v>
      </c>
      <c r="H1680" s="4" t="s">
        <v>680</v>
      </c>
      <c r="I1680" s="7"/>
      <c r="J1680" s="7"/>
      <c r="K1680" s="7"/>
      <c r="L1680" s="7"/>
      <c r="M1680" s="7"/>
      <c r="N1680" s="7"/>
      <c r="O1680" s="7"/>
      <c r="P1680" s="8">
        <v>534093.21</v>
      </c>
      <c r="Q1680" s="7"/>
      <c r="R1680" s="7"/>
      <c r="S1680" s="7"/>
      <c r="T1680" s="7"/>
      <c r="U1680" s="139">
        <f t="shared" si="130"/>
        <v>534093.21</v>
      </c>
      <c r="W1680" s="127" t="str">
        <f t="shared" si="131"/>
        <v>161001555931</v>
      </c>
      <c r="X1680" s="132">
        <f>VLOOKUP(W1680,Factors!$F$4:$H$6200,3,FALSE)</f>
        <v>0.10960000000000003</v>
      </c>
      <c r="Y1680" s="127" t="str">
        <f>VLOOKUP(W1680,Factors!$F$4:$H$6200,2,FALSE)</f>
        <v>3-factor</v>
      </c>
      <c r="Z1680" s="129">
        <f t="shared" si="132"/>
        <v>58536.615816000012</v>
      </c>
      <c r="AA1680" s="129">
        <f t="shared" si="133"/>
        <v>475556.59418399993</v>
      </c>
      <c r="AB1680" s="129">
        <f t="shared" si="134"/>
        <v>534093.21</v>
      </c>
    </row>
    <row r="1681" spans="1:28" ht="15.75" thickBot="1" x14ac:dyDescent="0.3">
      <c r="A1681" s="141" t="s">
        <v>1447</v>
      </c>
      <c r="B1681" s="4" t="s">
        <v>1004</v>
      </c>
      <c r="C1681" s="4" t="s">
        <v>1005</v>
      </c>
      <c r="D1681" s="4" t="s">
        <v>1453</v>
      </c>
      <c r="E1681" s="4" t="s">
        <v>1454</v>
      </c>
      <c r="F1681" s="4" t="s">
        <v>510</v>
      </c>
      <c r="G1681" s="4" t="s">
        <v>511</v>
      </c>
      <c r="H1681" s="4" t="s">
        <v>507</v>
      </c>
      <c r="I1681" s="11"/>
      <c r="J1681" s="11"/>
      <c r="K1681" s="11"/>
      <c r="L1681" s="11"/>
      <c r="M1681" s="11"/>
      <c r="N1681" s="11"/>
      <c r="O1681" s="10">
        <v>2785.45</v>
      </c>
      <c r="P1681" s="10">
        <v>2785.45</v>
      </c>
      <c r="Q1681" s="10">
        <v>2785.45</v>
      </c>
      <c r="R1681" s="10">
        <v>2785.45</v>
      </c>
      <c r="S1681" s="10">
        <v>2785.45</v>
      </c>
      <c r="T1681" s="10">
        <v>2785.45</v>
      </c>
      <c r="U1681" s="139">
        <f t="shared" si="130"/>
        <v>16712.7</v>
      </c>
      <c r="W1681" s="127" t="str">
        <f t="shared" si="131"/>
        <v>161551550931</v>
      </c>
      <c r="X1681" s="132">
        <f>VLOOKUP(W1681,Factors!$F$4:$H$6200,3,FALSE)</f>
        <v>0</v>
      </c>
      <c r="Y1681" s="127" t="str">
        <f>VLOOKUP(W1681,Factors!$F$4:$H$6200,2,FALSE)</f>
        <v>Direct-OR</v>
      </c>
      <c r="Z1681" s="129">
        <f t="shared" si="132"/>
        <v>0</v>
      </c>
      <c r="AA1681" s="129">
        <f t="shared" si="133"/>
        <v>16712.7</v>
      </c>
      <c r="AB1681" s="129">
        <f t="shared" si="134"/>
        <v>16712.7</v>
      </c>
    </row>
    <row r="1682" spans="1:28" ht="15.75" thickBot="1" x14ac:dyDescent="0.3">
      <c r="A1682" s="141" t="s">
        <v>1459</v>
      </c>
      <c r="B1682" s="4" t="s">
        <v>89</v>
      </c>
      <c r="C1682" s="4" t="s">
        <v>90</v>
      </c>
      <c r="D1682" s="4" t="s">
        <v>1460</v>
      </c>
      <c r="E1682" s="4" t="s">
        <v>1461</v>
      </c>
      <c r="F1682" s="4" t="s">
        <v>70</v>
      </c>
      <c r="G1682" s="4" t="s">
        <v>71</v>
      </c>
      <c r="H1682" s="4" t="s">
        <v>686</v>
      </c>
      <c r="I1682" s="8">
        <v>851.2</v>
      </c>
      <c r="J1682" s="8">
        <v>224.64</v>
      </c>
      <c r="K1682" s="8">
        <v>-75.069999999999993</v>
      </c>
      <c r="L1682" s="8">
        <v>2295.11</v>
      </c>
      <c r="M1682" s="8">
        <v>2695.65</v>
      </c>
      <c r="N1682" s="8">
        <v>2994.12</v>
      </c>
      <c r="O1682" s="8">
        <v>915.74</v>
      </c>
      <c r="P1682" s="8">
        <v>2130.11</v>
      </c>
      <c r="Q1682" s="8">
        <v>4061.55</v>
      </c>
      <c r="R1682" s="7"/>
      <c r="S1682" s="8">
        <v>1256</v>
      </c>
      <c r="T1682" s="8">
        <v>64.39</v>
      </c>
      <c r="U1682" s="139">
        <f t="shared" si="130"/>
        <v>17413.440000000002</v>
      </c>
      <c r="W1682" s="127" t="str">
        <f t="shared" si="131"/>
        <v>111001045935</v>
      </c>
      <c r="X1682" s="132">
        <f>VLOOKUP(W1682,Factors!$F$4:$H$6200,3,FALSE)</f>
        <v>0.10960000000000003</v>
      </c>
      <c r="Y1682" s="127" t="str">
        <f>VLOOKUP(W1682,Factors!$F$4:$H$6200,2,FALSE)</f>
        <v>3-factor</v>
      </c>
      <c r="Z1682" s="129">
        <f t="shared" si="132"/>
        <v>1908.5130240000008</v>
      </c>
      <c r="AA1682" s="129">
        <f t="shared" si="133"/>
        <v>15504.926976000002</v>
      </c>
      <c r="AB1682" s="129">
        <f t="shared" si="134"/>
        <v>17413.440000000002</v>
      </c>
    </row>
    <row r="1683" spans="1:28" ht="15.75" thickBot="1" x14ac:dyDescent="0.3">
      <c r="A1683" s="141" t="s">
        <v>1459</v>
      </c>
      <c r="B1683" s="4" t="s">
        <v>89</v>
      </c>
      <c r="C1683" s="4" t="s">
        <v>90</v>
      </c>
      <c r="D1683" s="4" t="s">
        <v>1460</v>
      </c>
      <c r="E1683" s="4" t="s">
        <v>1461</v>
      </c>
      <c r="F1683" s="4" t="s">
        <v>47</v>
      </c>
      <c r="G1683" s="4" t="s">
        <v>48</v>
      </c>
      <c r="H1683" s="4" t="s">
        <v>686</v>
      </c>
      <c r="I1683" s="10">
        <v>46.01</v>
      </c>
      <c r="J1683" s="11"/>
      <c r="K1683" s="11"/>
      <c r="L1683" s="11"/>
      <c r="M1683" s="11"/>
      <c r="N1683" s="11"/>
      <c r="O1683" s="11"/>
      <c r="P1683" s="11"/>
      <c r="Q1683" s="10">
        <v>310.18</v>
      </c>
      <c r="R1683" s="11"/>
      <c r="S1683" s="10">
        <v>415.17</v>
      </c>
      <c r="T1683" s="10">
        <v>45.24</v>
      </c>
      <c r="U1683" s="139">
        <f t="shared" si="130"/>
        <v>816.6</v>
      </c>
      <c r="W1683" s="127" t="str">
        <f t="shared" si="131"/>
        <v>111001045935</v>
      </c>
      <c r="X1683" s="132">
        <f>VLOOKUP(W1683,Factors!$F$4:$H$6200,3,FALSE)</f>
        <v>0.10960000000000003</v>
      </c>
      <c r="Y1683" s="127" t="str">
        <f>VLOOKUP(W1683,Factors!$F$4:$H$6200,2,FALSE)</f>
        <v>3-factor</v>
      </c>
      <c r="Z1683" s="129">
        <f t="shared" si="132"/>
        <v>89.499360000000024</v>
      </c>
      <c r="AA1683" s="129">
        <f t="shared" si="133"/>
        <v>727.10064</v>
      </c>
      <c r="AB1683" s="129">
        <f t="shared" si="134"/>
        <v>816.6</v>
      </c>
    </row>
    <row r="1684" spans="1:28" ht="15.75" thickBot="1" x14ac:dyDescent="0.3">
      <c r="A1684" s="141" t="s">
        <v>1459</v>
      </c>
      <c r="B1684" s="4" t="s">
        <v>89</v>
      </c>
      <c r="C1684" s="4" t="s">
        <v>90</v>
      </c>
      <c r="D1684" s="4" t="s">
        <v>1460</v>
      </c>
      <c r="E1684" s="4" t="s">
        <v>1461</v>
      </c>
      <c r="F1684" s="4" t="s">
        <v>94</v>
      </c>
      <c r="G1684" s="4" t="s">
        <v>95</v>
      </c>
      <c r="H1684" s="4" t="s">
        <v>686</v>
      </c>
      <c r="I1684" s="8">
        <v>281.02999999999997</v>
      </c>
      <c r="J1684" s="8">
        <v>394.98</v>
      </c>
      <c r="K1684" s="8">
        <v>560.14</v>
      </c>
      <c r="L1684" s="8">
        <v>655.08000000000004</v>
      </c>
      <c r="M1684" s="8">
        <v>889.74</v>
      </c>
      <c r="N1684" s="8">
        <v>797.95</v>
      </c>
      <c r="O1684" s="8">
        <v>618.30999999999995</v>
      </c>
      <c r="P1684" s="8">
        <v>703.63</v>
      </c>
      <c r="Q1684" s="8">
        <v>993.25</v>
      </c>
      <c r="R1684" s="8">
        <v>1105.1099999999999</v>
      </c>
      <c r="S1684" s="8">
        <v>587.75</v>
      </c>
      <c r="T1684" s="8">
        <v>2286.25</v>
      </c>
      <c r="U1684" s="139">
        <f t="shared" si="130"/>
        <v>9873.2199999999993</v>
      </c>
      <c r="W1684" s="127" t="str">
        <f t="shared" si="131"/>
        <v>111001045935</v>
      </c>
      <c r="X1684" s="132">
        <f>VLOOKUP(W1684,Factors!$F$4:$H$6200,3,FALSE)</f>
        <v>0.10960000000000003</v>
      </c>
      <c r="Y1684" s="127" t="str">
        <f>VLOOKUP(W1684,Factors!$F$4:$H$6200,2,FALSE)</f>
        <v>3-factor</v>
      </c>
      <c r="Z1684" s="129">
        <f t="shared" si="132"/>
        <v>1082.1049120000002</v>
      </c>
      <c r="AA1684" s="129">
        <f t="shared" si="133"/>
        <v>8791.1150879999987</v>
      </c>
      <c r="AB1684" s="129">
        <f t="shared" si="134"/>
        <v>9873.2199999999993</v>
      </c>
    </row>
    <row r="1685" spans="1:28" ht="15.75" thickBot="1" x14ac:dyDescent="0.3">
      <c r="A1685" s="141" t="s">
        <v>1459</v>
      </c>
      <c r="B1685" s="4" t="s">
        <v>89</v>
      </c>
      <c r="C1685" s="4" t="s">
        <v>90</v>
      </c>
      <c r="D1685" s="4" t="s">
        <v>1460</v>
      </c>
      <c r="E1685" s="4" t="s">
        <v>1461</v>
      </c>
      <c r="F1685" s="4" t="s">
        <v>38</v>
      </c>
      <c r="G1685" s="4" t="s">
        <v>39</v>
      </c>
      <c r="H1685" s="4" t="s">
        <v>686</v>
      </c>
      <c r="I1685" s="10">
        <v>237.93</v>
      </c>
      <c r="J1685" s="10">
        <v>1312.5</v>
      </c>
      <c r="K1685" s="11"/>
      <c r="L1685" s="11"/>
      <c r="M1685" s="11"/>
      <c r="N1685" s="11"/>
      <c r="O1685" s="10">
        <v>866</v>
      </c>
      <c r="P1685" s="10">
        <v>5550</v>
      </c>
      <c r="Q1685" s="11"/>
      <c r="R1685" s="11"/>
      <c r="S1685" s="11"/>
      <c r="T1685" s="11"/>
      <c r="U1685" s="139">
        <f t="shared" si="130"/>
        <v>7966.43</v>
      </c>
      <c r="W1685" s="127" t="str">
        <f t="shared" si="131"/>
        <v>111001045935</v>
      </c>
      <c r="X1685" s="132">
        <f>VLOOKUP(W1685,Factors!$F$4:$H$6200,3,FALSE)</f>
        <v>0.10960000000000003</v>
      </c>
      <c r="Y1685" s="127" t="str">
        <f>VLOOKUP(W1685,Factors!$F$4:$H$6200,2,FALSE)</f>
        <v>3-factor</v>
      </c>
      <c r="Z1685" s="129">
        <f t="shared" si="132"/>
        <v>873.12072800000033</v>
      </c>
      <c r="AA1685" s="129">
        <f t="shared" si="133"/>
        <v>7093.3092720000004</v>
      </c>
      <c r="AB1685" s="129">
        <f t="shared" si="134"/>
        <v>7966.43</v>
      </c>
    </row>
    <row r="1686" spans="1:28" ht="15.75" thickBot="1" x14ac:dyDescent="0.3">
      <c r="A1686" s="141" t="s">
        <v>1459</v>
      </c>
      <c r="B1686" s="4" t="s">
        <v>89</v>
      </c>
      <c r="C1686" s="4" t="s">
        <v>90</v>
      </c>
      <c r="D1686" s="4" t="s">
        <v>1460</v>
      </c>
      <c r="E1686" s="4" t="s">
        <v>1461</v>
      </c>
      <c r="F1686" s="4" t="s">
        <v>98</v>
      </c>
      <c r="G1686" s="4" t="s">
        <v>99</v>
      </c>
      <c r="H1686" s="4" t="s">
        <v>686</v>
      </c>
      <c r="I1686" s="7"/>
      <c r="J1686" s="7"/>
      <c r="K1686" s="7"/>
      <c r="L1686" s="7"/>
      <c r="M1686" s="7"/>
      <c r="N1686" s="7"/>
      <c r="O1686" s="7"/>
      <c r="P1686" s="7"/>
      <c r="Q1686" s="7"/>
      <c r="R1686" s="8">
        <v>47.03</v>
      </c>
      <c r="S1686" s="8">
        <v>-47.03</v>
      </c>
      <c r="T1686" s="8">
        <v>2279.86</v>
      </c>
      <c r="U1686" s="139">
        <f t="shared" si="130"/>
        <v>2279.86</v>
      </c>
      <c r="W1686" s="127" t="str">
        <f t="shared" si="131"/>
        <v>111001045935</v>
      </c>
      <c r="X1686" s="132">
        <f>VLOOKUP(W1686,Factors!$F$4:$H$6200,3,FALSE)</f>
        <v>0.10960000000000003</v>
      </c>
      <c r="Y1686" s="127" t="str">
        <f>VLOOKUP(W1686,Factors!$F$4:$H$6200,2,FALSE)</f>
        <v>3-factor</v>
      </c>
      <c r="Z1686" s="129">
        <f t="shared" si="132"/>
        <v>249.87265600000009</v>
      </c>
      <c r="AA1686" s="129">
        <f t="shared" si="133"/>
        <v>2029.9873440000001</v>
      </c>
      <c r="AB1686" s="129">
        <f t="shared" si="134"/>
        <v>2279.86</v>
      </c>
    </row>
    <row r="1687" spans="1:28" ht="15.75" thickBot="1" x14ac:dyDescent="0.3">
      <c r="A1687" s="141" t="s">
        <v>1459</v>
      </c>
      <c r="B1687" s="4" t="s">
        <v>89</v>
      </c>
      <c r="C1687" s="4" t="s">
        <v>90</v>
      </c>
      <c r="D1687" s="4" t="s">
        <v>1460</v>
      </c>
      <c r="E1687" s="4" t="s">
        <v>1461</v>
      </c>
      <c r="F1687" s="4" t="s">
        <v>154</v>
      </c>
      <c r="G1687" s="4" t="s">
        <v>155</v>
      </c>
      <c r="H1687" s="4" t="s">
        <v>686</v>
      </c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0">
        <v>1256</v>
      </c>
      <c r="T1687" s="11"/>
      <c r="U1687" s="139">
        <f t="shared" si="130"/>
        <v>1256</v>
      </c>
      <c r="W1687" s="127" t="str">
        <f t="shared" si="131"/>
        <v>111001045935</v>
      </c>
      <c r="X1687" s="132">
        <f>VLOOKUP(W1687,Factors!$F$4:$H$6200,3,FALSE)</f>
        <v>0.10960000000000003</v>
      </c>
      <c r="Y1687" s="127" t="str">
        <f>VLOOKUP(W1687,Factors!$F$4:$H$6200,2,FALSE)</f>
        <v>3-factor</v>
      </c>
      <c r="Z1687" s="129">
        <f t="shared" si="132"/>
        <v>137.65760000000003</v>
      </c>
      <c r="AA1687" s="129">
        <f t="shared" si="133"/>
        <v>1118.3424</v>
      </c>
      <c r="AB1687" s="129">
        <f t="shared" si="134"/>
        <v>1256</v>
      </c>
    </row>
    <row r="1688" spans="1:28" ht="15.75" thickBot="1" x14ac:dyDescent="0.3">
      <c r="A1688" s="141" t="s">
        <v>1459</v>
      </c>
      <c r="B1688" s="4" t="s">
        <v>89</v>
      </c>
      <c r="C1688" s="4" t="s">
        <v>90</v>
      </c>
      <c r="D1688" s="4" t="s">
        <v>1460</v>
      </c>
      <c r="E1688" s="4" t="s">
        <v>1461</v>
      </c>
      <c r="F1688" s="4" t="s">
        <v>51</v>
      </c>
      <c r="G1688" s="4" t="s">
        <v>52</v>
      </c>
      <c r="H1688" s="4" t="s">
        <v>686</v>
      </c>
      <c r="I1688" s="8">
        <v>-791.36</v>
      </c>
      <c r="J1688" s="8">
        <v>545.88</v>
      </c>
      <c r="K1688" s="8">
        <v>93.87</v>
      </c>
      <c r="L1688" s="7"/>
      <c r="M1688" s="7"/>
      <c r="N1688" s="8">
        <v>102.6</v>
      </c>
      <c r="O1688" s="7"/>
      <c r="P1688" s="7"/>
      <c r="Q1688" s="8">
        <v>156.94</v>
      </c>
      <c r="R1688" s="7"/>
      <c r="S1688" s="7"/>
      <c r="T1688" s="7"/>
      <c r="U1688" s="139">
        <f t="shared" si="130"/>
        <v>107.92999999999998</v>
      </c>
      <c r="W1688" s="127" t="str">
        <f t="shared" si="131"/>
        <v>111001045935</v>
      </c>
      <c r="X1688" s="132">
        <f>VLOOKUP(W1688,Factors!$F$4:$H$6200,3,FALSE)</f>
        <v>0.10960000000000003</v>
      </c>
      <c r="Y1688" s="127" t="str">
        <f>VLOOKUP(W1688,Factors!$F$4:$H$6200,2,FALSE)</f>
        <v>3-factor</v>
      </c>
      <c r="Z1688" s="129">
        <f t="shared" si="132"/>
        <v>11.829128000000001</v>
      </c>
      <c r="AA1688" s="129">
        <f t="shared" si="133"/>
        <v>96.100871999999981</v>
      </c>
      <c r="AB1688" s="129">
        <f t="shared" si="134"/>
        <v>107.92999999999998</v>
      </c>
    </row>
    <row r="1689" spans="1:28" ht="15.75" thickBot="1" x14ac:dyDescent="0.3">
      <c r="A1689" s="141" t="s">
        <v>1459</v>
      </c>
      <c r="B1689" s="4" t="s">
        <v>89</v>
      </c>
      <c r="C1689" s="4" t="s">
        <v>90</v>
      </c>
      <c r="D1689" s="4" t="s">
        <v>1460</v>
      </c>
      <c r="E1689" s="4" t="s">
        <v>1461</v>
      </c>
      <c r="F1689" s="4" t="s">
        <v>42</v>
      </c>
      <c r="G1689" s="4" t="s">
        <v>43</v>
      </c>
      <c r="H1689" s="4" t="s">
        <v>686</v>
      </c>
      <c r="I1689" s="10">
        <v>6052.19</v>
      </c>
      <c r="J1689" s="10">
        <v>6733.82</v>
      </c>
      <c r="K1689" s="10">
        <v>9021.24</v>
      </c>
      <c r="L1689" s="10">
        <v>12311.37</v>
      </c>
      <c r="M1689" s="10">
        <v>14288.82</v>
      </c>
      <c r="N1689" s="10">
        <v>13376.85</v>
      </c>
      <c r="O1689" s="10">
        <v>11450.04</v>
      </c>
      <c r="P1689" s="10">
        <v>11611.77</v>
      </c>
      <c r="Q1689" s="10">
        <v>16581.7</v>
      </c>
      <c r="R1689" s="10">
        <v>19616.68</v>
      </c>
      <c r="S1689" s="10">
        <v>9342.4500000000007</v>
      </c>
      <c r="T1689" s="10">
        <v>10138.43</v>
      </c>
      <c r="U1689" s="139">
        <f t="shared" si="130"/>
        <v>140525.36000000002</v>
      </c>
      <c r="W1689" s="127" t="str">
        <f t="shared" si="131"/>
        <v>111001045935</v>
      </c>
      <c r="X1689" s="132">
        <f>VLOOKUP(W1689,Factors!$F$4:$H$6200,3,FALSE)</f>
        <v>0.10960000000000003</v>
      </c>
      <c r="Y1689" s="127" t="str">
        <f>VLOOKUP(W1689,Factors!$F$4:$H$6200,2,FALSE)</f>
        <v>3-factor</v>
      </c>
      <c r="Z1689" s="129">
        <f t="shared" si="132"/>
        <v>15401.579456000007</v>
      </c>
      <c r="AA1689" s="129">
        <f t="shared" si="133"/>
        <v>125123.78054400001</v>
      </c>
      <c r="AB1689" s="129">
        <f t="shared" si="134"/>
        <v>140525.36000000002</v>
      </c>
    </row>
    <row r="1690" spans="1:28" ht="15.75" thickBot="1" x14ac:dyDescent="0.3">
      <c r="A1690" s="141" t="s">
        <v>1459</v>
      </c>
      <c r="B1690" s="4" t="s">
        <v>89</v>
      </c>
      <c r="C1690" s="4" t="s">
        <v>90</v>
      </c>
      <c r="D1690" s="4" t="s">
        <v>1460</v>
      </c>
      <c r="E1690" s="4" t="s">
        <v>1461</v>
      </c>
      <c r="F1690" s="4" t="s">
        <v>53</v>
      </c>
      <c r="G1690" s="4" t="s">
        <v>54</v>
      </c>
      <c r="H1690" s="4" t="s">
        <v>686</v>
      </c>
      <c r="I1690" s="8">
        <v>482.28</v>
      </c>
      <c r="J1690" s="8">
        <v>792.27</v>
      </c>
      <c r="K1690" s="8">
        <v>2332.15</v>
      </c>
      <c r="L1690" s="8">
        <v>1076.03</v>
      </c>
      <c r="M1690" s="8">
        <v>1923.51</v>
      </c>
      <c r="N1690" s="8">
        <v>2827.56</v>
      </c>
      <c r="O1690" s="8">
        <v>1185.97</v>
      </c>
      <c r="P1690" s="8">
        <v>2767.61</v>
      </c>
      <c r="Q1690" s="8">
        <v>3559.57</v>
      </c>
      <c r="R1690" s="8">
        <v>2967.61</v>
      </c>
      <c r="S1690" s="8">
        <v>1605.77</v>
      </c>
      <c r="T1690" s="8">
        <v>1981.62</v>
      </c>
      <c r="U1690" s="139">
        <f t="shared" si="130"/>
        <v>23501.95</v>
      </c>
      <c r="W1690" s="127" t="str">
        <f t="shared" si="131"/>
        <v>111001045935</v>
      </c>
      <c r="X1690" s="132">
        <f>VLOOKUP(W1690,Factors!$F$4:$H$6200,3,FALSE)</f>
        <v>0.10960000000000003</v>
      </c>
      <c r="Y1690" s="127" t="str">
        <f>VLOOKUP(W1690,Factors!$F$4:$H$6200,2,FALSE)</f>
        <v>3-factor</v>
      </c>
      <c r="Z1690" s="129">
        <f t="shared" si="132"/>
        <v>2575.813720000001</v>
      </c>
      <c r="AA1690" s="129">
        <f t="shared" si="133"/>
        <v>20926.136279999999</v>
      </c>
      <c r="AB1690" s="129">
        <f t="shared" si="134"/>
        <v>23501.95</v>
      </c>
    </row>
    <row r="1691" spans="1:28" ht="15.75" thickBot="1" x14ac:dyDescent="0.3">
      <c r="A1691" s="141" t="s">
        <v>1459</v>
      </c>
      <c r="B1691" s="4" t="s">
        <v>89</v>
      </c>
      <c r="C1691" s="4" t="s">
        <v>90</v>
      </c>
      <c r="D1691" s="4" t="s">
        <v>1460</v>
      </c>
      <c r="E1691" s="4" t="s">
        <v>1461</v>
      </c>
      <c r="F1691" s="4" t="s">
        <v>172</v>
      </c>
      <c r="G1691" s="4" t="s">
        <v>173</v>
      </c>
      <c r="H1691" s="4" t="s">
        <v>686</v>
      </c>
      <c r="I1691" s="10">
        <v>-45</v>
      </c>
      <c r="J1691" s="10">
        <v>22.5</v>
      </c>
      <c r="K1691" s="10">
        <v>45</v>
      </c>
      <c r="L1691" s="11"/>
      <c r="M1691" s="10">
        <v>90</v>
      </c>
      <c r="N1691" s="10">
        <v>90</v>
      </c>
      <c r="O1691" s="10">
        <v>45</v>
      </c>
      <c r="P1691" s="10">
        <v>22.5</v>
      </c>
      <c r="Q1691" s="10">
        <v>67.5</v>
      </c>
      <c r="R1691" s="10">
        <v>22.5</v>
      </c>
      <c r="S1691" s="10">
        <v>90</v>
      </c>
      <c r="T1691" s="10">
        <v>22.5</v>
      </c>
      <c r="U1691" s="139">
        <f t="shared" si="130"/>
        <v>472.5</v>
      </c>
      <c r="W1691" s="127" t="str">
        <f t="shared" si="131"/>
        <v>111001045935</v>
      </c>
      <c r="X1691" s="132">
        <f>VLOOKUP(W1691,Factors!$F$4:$H$6200,3,FALSE)</f>
        <v>0.10960000000000003</v>
      </c>
      <c r="Y1691" s="127" t="str">
        <f>VLOOKUP(W1691,Factors!$F$4:$H$6200,2,FALSE)</f>
        <v>3-factor</v>
      </c>
      <c r="Z1691" s="129">
        <f t="shared" si="132"/>
        <v>51.786000000000016</v>
      </c>
      <c r="AA1691" s="129">
        <f t="shared" si="133"/>
        <v>420.714</v>
      </c>
      <c r="AB1691" s="129">
        <f t="shared" si="134"/>
        <v>472.5</v>
      </c>
    </row>
    <row r="1692" spans="1:28" ht="15.75" thickBot="1" x14ac:dyDescent="0.3">
      <c r="A1692" s="141" t="s">
        <v>1459</v>
      </c>
      <c r="B1692" s="4" t="s">
        <v>89</v>
      </c>
      <c r="C1692" s="4" t="s">
        <v>90</v>
      </c>
      <c r="D1692" s="4" t="s">
        <v>1464</v>
      </c>
      <c r="E1692" s="4" t="s">
        <v>1465</v>
      </c>
      <c r="F1692" s="4" t="s">
        <v>47</v>
      </c>
      <c r="G1692" s="4" t="s">
        <v>48</v>
      </c>
      <c r="H1692" s="4" t="s">
        <v>440</v>
      </c>
      <c r="I1692" s="7"/>
      <c r="J1692" s="7"/>
      <c r="K1692" s="7"/>
      <c r="L1692" s="8">
        <v>110.61</v>
      </c>
      <c r="M1692" s="8">
        <v>181.69</v>
      </c>
      <c r="N1692" s="7"/>
      <c r="O1692" s="7"/>
      <c r="P1692" s="7"/>
      <c r="Q1692" s="7"/>
      <c r="R1692" s="7"/>
      <c r="S1692" s="7"/>
      <c r="T1692" s="7"/>
      <c r="U1692" s="139">
        <f t="shared" si="130"/>
        <v>292.3</v>
      </c>
      <c r="W1692" s="127" t="str">
        <f t="shared" si="131"/>
        <v>111001505935</v>
      </c>
      <c r="X1692" s="132">
        <f>VLOOKUP(W1692,Factors!$F$4:$H$6200,3,FALSE)</f>
        <v>0.10960000000000003</v>
      </c>
      <c r="Y1692" s="127" t="str">
        <f>VLOOKUP(W1692,Factors!$F$4:$H$6200,2,FALSE)</f>
        <v>3-factor</v>
      </c>
      <c r="Z1692" s="129">
        <f t="shared" si="132"/>
        <v>32.036080000000013</v>
      </c>
      <c r="AA1692" s="129">
        <f t="shared" si="133"/>
        <v>260.26391999999998</v>
      </c>
      <c r="AB1692" s="129">
        <f t="shared" si="134"/>
        <v>292.3</v>
      </c>
    </row>
    <row r="1693" spans="1:28" ht="15.75" thickBot="1" x14ac:dyDescent="0.3">
      <c r="A1693" s="141" t="s">
        <v>1459</v>
      </c>
      <c r="B1693" s="4" t="s">
        <v>89</v>
      </c>
      <c r="C1693" s="4" t="s">
        <v>90</v>
      </c>
      <c r="D1693" s="4" t="s">
        <v>1466</v>
      </c>
      <c r="E1693" s="4" t="s">
        <v>1467</v>
      </c>
      <c r="F1693" s="4" t="s">
        <v>47</v>
      </c>
      <c r="G1693" s="4" t="s">
        <v>48</v>
      </c>
      <c r="H1693" s="4" t="s">
        <v>485</v>
      </c>
      <c r="I1693" s="10">
        <v>36.19</v>
      </c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39">
        <f t="shared" si="130"/>
        <v>36.19</v>
      </c>
      <c r="W1693" s="127" t="str">
        <f t="shared" si="131"/>
        <v>111001580935</v>
      </c>
      <c r="X1693" s="132">
        <f>VLOOKUP(W1693,Factors!$F$4:$H$6200,3,FALSE)</f>
        <v>8.5600000000000009E-2</v>
      </c>
      <c r="Y1693" s="127" t="str">
        <f>VLOOKUP(W1693,Factors!$F$4:$H$6200,2,FALSE)</f>
        <v>Sendout Volumes</v>
      </c>
      <c r="Z1693" s="129">
        <f t="shared" si="132"/>
        <v>3.097864</v>
      </c>
      <c r="AA1693" s="129">
        <f t="shared" si="133"/>
        <v>33.092135999999996</v>
      </c>
      <c r="AB1693" s="129">
        <f t="shared" si="134"/>
        <v>36.19</v>
      </c>
    </row>
    <row r="1694" spans="1:28" ht="15.75" thickBot="1" x14ac:dyDescent="0.3">
      <c r="A1694" s="141" t="s">
        <v>1459</v>
      </c>
      <c r="B1694" s="4" t="s">
        <v>89</v>
      </c>
      <c r="C1694" s="4" t="s">
        <v>90</v>
      </c>
      <c r="D1694" s="4" t="s">
        <v>1466</v>
      </c>
      <c r="E1694" s="4" t="s">
        <v>1467</v>
      </c>
      <c r="F1694" s="4" t="s">
        <v>94</v>
      </c>
      <c r="G1694" s="4" t="s">
        <v>95</v>
      </c>
      <c r="H1694" s="4" t="s">
        <v>485</v>
      </c>
      <c r="I1694" s="8">
        <v>40.76</v>
      </c>
      <c r="J1694" s="8">
        <v>20.05</v>
      </c>
      <c r="K1694" s="7"/>
      <c r="L1694" s="8">
        <v>92.53</v>
      </c>
      <c r="M1694" s="8">
        <v>86.05</v>
      </c>
      <c r="N1694" s="8">
        <v>17.25</v>
      </c>
      <c r="O1694" s="7"/>
      <c r="P1694" s="7"/>
      <c r="Q1694" s="8">
        <v>15.39</v>
      </c>
      <c r="R1694" s="8">
        <v>1.59</v>
      </c>
      <c r="S1694" s="8">
        <v>13.8</v>
      </c>
      <c r="T1694" s="7"/>
      <c r="U1694" s="139">
        <f t="shared" si="130"/>
        <v>287.41999999999996</v>
      </c>
      <c r="W1694" s="127" t="str">
        <f t="shared" si="131"/>
        <v>111001580935</v>
      </c>
      <c r="X1694" s="132">
        <f>VLOOKUP(W1694,Factors!$F$4:$H$6200,3,FALSE)</f>
        <v>8.5600000000000009E-2</v>
      </c>
      <c r="Y1694" s="127" t="str">
        <f>VLOOKUP(W1694,Factors!$F$4:$H$6200,2,FALSE)</f>
        <v>Sendout Volumes</v>
      </c>
      <c r="Z1694" s="129">
        <f t="shared" si="132"/>
        <v>24.603151999999998</v>
      </c>
      <c r="AA1694" s="129">
        <f t="shared" si="133"/>
        <v>262.81684799999994</v>
      </c>
      <c r="AB1694" s="129">
        <f t="shared" si="134"/>
        <v>287.41999999999996</v>
      </c>
    </row>
    <row r="1695" spans="1:28" ht="15.75" thickBot="1" x14ac:dyDescent="0.3">
      <c r="A1695" s="141" t="s">
        <v>1459</v>
      </c>
      <c r="B1695" s="4" t="s">
        <v>89</v>
      </c>
      <c r="C1695" s="4" t="s">
        <v>90</v>
      </c>
      <c r="D1695" s="4" t="s">
        <v>1466</v>
      </c>
      <c r="E1695" s="4" t="s">
        <v>1467</v>
      </c>
      <c r="F1695" s="4" t="s">
        <v>42</v>
      </c>
      <c r="G1695" s="4" t="s">
        <v>43</v>
      </c>
      <c r="H1695" s="4" t="s">
        <v>485</v>
      </c>
      <c r="I1695" s="10">
        <v>832.89</v>
      </c>
      <c r="J1695" s="10">
        <v>409.8</v>
      </c>
      <c r="K1695" s="11"/>
      <c r="L1695" s="10">
        <v>1891.01</v>
      </c>
      <c r="M1695" s="10">
        <v>1599.03</v>
      </c>
      <c r="N1695" s="10">
        <v>352.43</v>
      </c>
      <c r="O1695" s="11"/>
      <c r="P1695" s="11"/>
      <c r="Q1695" s="10">
        <v>314.52</v>
      </c>
      <c r="R1695" s="10">
        <v>32.57</v>
      </c>
      <c r="S1695" s="10">
        <v>282.10000000000002</v>
      </c>
      <c r="T1695" s="11"/>
      <c r="U1695" s="139">
        <f t="shared" si="130"/>
        <v>5714.35</v>
      </c>
      <c r="W1695" s="127" t="str">
        <f t="shared" si="131"/>
        <v>111001580935</v>
      </c>
      <c r="X1695" s="132">
        <f>VLOOKUP(W1695,Factors!$F$4:$H$6200,3,FALSE)</f>
        <v>8.5600000000000009E-2</v>
      </c>
      <c r="Y1695" s="127" t="str">
        <f>VLOOKUP(W1695,Factors!$F$4:$H$6200,2,FALSE)</f>
        <v>Sendout Volumes</v>
      </c>
      <c r="Z1695" s="129">
        <f t="shared" si="132"/>
        <v>489.14836000000008</v>
      </c>
      <c r="AA1695" s="129">
        <f t="shared" si="133"/>
        <v>5225.2016400000002</v>
      </c>
      <c r="AB1695" s="129">
        <f t="shared" si="134"/>
        <v>5714.35</v>
      </c>
    </row>
    <row r="1696" spans="1:28" ht="15.75" thickBot="1" x14ac:dyDescent="0.3">
      <c r="A1696" s="141" t="s">
        <v>1459</v>
      </c>
      <c r="B1696" s="4" t="s">
        <v>89</v>
      </c>
      <c r="C1696" s="4" t="s">
        <v>90</v>
      </c>
      <c r="D1696" s="4" t="s">
        <v>1466</v>
      </c>
      <c r="E1696" s="4" t="s">
        <v>1467</v>
      </c>
      <c r="F1696" s="4" t="s">
        <v>53</v>
      </c>
      <c r="G1696" s="4" t="s">
        <v>54</v>
      </c>
      <c r="H1696" s="4" t="s">
        <v>485</v>
      </c>
      <c r="I1696" s="7"/>
      <c r="J1696" s="7"/>
      <c r="K1696" s="7"/>
      <c r="L1696" s="7"/>
      <c r="M1696" s="8">
        <v>159.35</v>
      </c>
      <c r="N1696" s="7"/>
      <c r="O1696" s="7"/>
      <c r="P1696" s="7"/>
      <c r="Q1696" s="7"/>
      <c r="R1696" s="7"/>
      <c r="S1696" s="7"/>
      <c r="T1696" s="7"/>
      <c r="U1696" s="139">
        <f t="shared" si="130"/>
        <v>159.35</v>
      </c>
      <c r="W1696" s="127" t="str">
        <f t="shared" si="131"/>
        <v>111001580935</v>
      </c>
      <c r="X1696" s="132">
        <f>VLOOKUP(W1696,Factors!$F$4:$H$6200,3,FALSE)</f>
        <v>8.5600000000000009E-2</v>
      </c>
      <c r="Y1696" s="127" t="str">
        <f>VLOOKUP(W1696,Factors!$F$4:$H$6200,2,FALSE)</f>
        <v>Sendout Volumes</v>
      </c>
      <c r="Z1696" s="129">
        <f t="shared" si="132"/>
        <v>13.640360000000001</v>
      </c>
      <c r="AA1696" s="129">
        <f t="shared" si="133"/>
        <v>145.70963999999998</v>
      </c>
      <c r="AB1696" s="129">
        <f t="shared" si="134"/>
        <v>159.34999999999997</v>
      </c>
    </row>
    <row r="1697" spans="1:28" ht="15.75" thickBot="1" x14ac:dyDescent="0.3">
      <c r="A1697" s="141" t="s">
        <v>1459</v>
      </c>
      <c r="B1697" s="4" t="s">
        <v>89</v>
      </c>
      <c r="C1697" s="4" t="s">
        <v>90</v>
      </c>
      <c r="D1697" s="4" t="s">
        <v>1468</v>
      </c>
      <c r="E1697" s="4" t="s">
        <v>1469</v>
      </c>
      <c r="F1697" s="4" t="s">
        <v>70</v>
      </c>
      <c r="G1697" s="4" t="s">
        <v>71</v>
      </c>
      <c r="H1697" s="4" t="s">
        <v>1470</v>
      </c>
      <c r="I1697" s="11"/>
      <c r="J1697" s="11"/>
      <c r="K1697" s="11"/>
      <c r="L1697" s="11"/>
      <c r="M1697" s="11"/>
      <c r="N1697" s="11"/>
      <c r="O1697" s="11"/>
      <c r="P1697" s="11"/>
      <c r="Q1697" s="10">
        <v>456.89</v>
      </c>
      <c r="R1697" s="11"/>
      <c r="S1697" s="11"/>
      <c r="T1697" s="11"/>
      <c r="U1697" s="139">
        <f t="shared" si="130"/>
        <v>456.89</v>
      </c>
      <c r="W1697" s="127" t="str">
        <f t="shared" si="131"/>
        <v>111005005935</v>
      </c>
      <c r="X1697" s="132">
        <f>VLOOKUP(W1697,Factors!$F$4:$H$6200,3,FALSE)</f>
        <v>8.5600000000000009E-2</v>
      </c>
      <c r="Y1697" s="127" t="str">
        <f>VLOOKUP(W1697,Factors!$F$4:$H$6200,2,FALSE)</f>
        <v>Sendout Volumes</v>
      </c>
      <c r="Z1697" s="129">
        <f t="shared" si="132"/>
        <v>39.109784000000005</v>
      </c>
      <c r="AA1697" s="129">
        <f t="shared" si="133"/>
        <v>417.780216</v>
      </c>
      <c r="AB1697" s="129">
        <f t="shared" si="134"/>
        <v>456.89</v>
      </c>
    </row>
    <row r="1698" spans="1:28" ht="15.75" thickBot="1" x14ac:dyDescent="0.3">
      <c r="A1698" s="141" t="s">
        <v>1459</v>
      </c>
      <c r="B1698" s="4" t="s">
        <v>89</v>
      </c>
      <c r="C1698" s="4" t="s">
        <v>90</v>
      </c>
      <c r="D1698" s="4" t="s">
        <v>1468</v>
      </c>
      <c r="E1698" s="4" t="s">
        <v>1469</v>
      </c>
      <c r="F1698" s="4" t="s">
        <v>94</v>
      </c>
      <c r="G1698" s="4" t="s">
        <v>95</v>
      </c>
      <c r="H1698" s="4" t="s">
        <v>1470</v>
      </c>
      <c r="I1698" s="8">
        <v>158.04</v>
      </c>
      <c r="J1698" s="8">
        <v>32.69</v>
      </c>
      <c r="K1698" s="8">
        <v>41.49</v>
      </c>
      <c r="L1698" s="8">
        <v>254.43</v>
      </c>
      <c r="M1698" s="8">
        <v>200.54</v>
      </c>
      <c r="N1698" s="8">
        <v>105.64</v>
      </c>
      <c r="O1698" s="8">
        <v>311.63</v>
      </c>
      <c r="P1698" s="8">
        <v>175.93</v>
      </c>
      <c r="Q1698" s="8">
        <v>505.69</v>
      </c>
      <c r="R1698" s="8">
        <v>182.64</v>
      </c>
      <c r="S1698" s="8">
        <v>164.84</v>
      </c>
      <c r="T1698" s="8">
        <v>180.33</v>
      </c>
      <c r="U1698" s="139">
        <f t="shared" si="130"/>
        <v>2313.8900000000003</v>
      </c>
      <c r="W1698" s="127" t="str">
        <f t="shared" si="131"/>
        <v>111005005935</v>
      </c>
      <c r="X1698" s="132">
        <f>VLOOKUP(W1698,Factors!$F$4:$H$6200,3,FALSE)</f>
        <v>8.5600000000000009E-2</v>
      </c>
      <c r="Y1698" s="127" t="str">
        <f>VLOOKUP(W1698,Factors!$F$4:$H$6200,2,FALSE)</f>
        <v>Sendout Volumes</v>
      </c>
      <c r="Z1698" s="129">
        <f t="shared" si="132"/>
        <v>198.06898400000006</v>
      </c>
      <c r="AA1698" s="129">
        <f t="shared" si="133"/>
        <v>2115.8210160000003</v>
      </c>
      <c r="AB1698" s="129">
        <f t="shared" si="134"/>
        <v>2313.8900000000003</v>
      </c>
    </row>
    <row r="1699" spans="1:28" ht="15.75" thickBot="1" x14ac:dyDescent="0.3">
      <c r="A1699" s="141" t="s">
        <v>1459</v>
      </c>
      <c r="B1699" s="4" t="s">
        <v>89</v>
      </c>
      <c r="C1699" s="4" t="s">
        <v>90</v>
      </c>
      <c r="D1699" s="4" t="s">
        <v>1468</v>
      </c>
      <c r="E1699" s="4" t="s">
        <v>1469</v>
      </c>
      <c r="F1699" s="4" t="s">
        <v>98</v>
      </c>
      <c r="G1699" s="4" t="s">
        <v>99</v>
      </c>
      <c r="H1699" s="4" t="s">
        <v>1470</v>
      </c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0">
        <v>229.93</v>
      </c>
      <c r="U1699" s="139">
        <f t="shared" si="130"/>
        <v>229.93</v>
      </c>
      <c r="W1699" s="127" t="str">
        <f t="shared" si="131"/>
        <v>111005005935</v>
      </c>
      <c r="X1699" s="132">
        <f>VLOOKUP(W1699,Factors!$F$4:$H$6200,3,FALSE)</f>
        <v>8.5600000000000009E-2</v>
      </c>
      <c r="Y1699" s="127" t="str">
        <f>VLOOKUP(W1699,Factors!$F$4:$H$6200,2,FALSE)</f>
        <v>Sendout Volumes</v>
      </c>
      <c r="Z1699" s="129">
        <f t="shared" si="132"/>
        <v>19.682008000000003</v>
      </c>
      <c r="AA1699" s="129">
        <f t="shared" si="133"/>
        <v>210.24799200000001</v>
      </c>
      <c r="AB1699" s="129">
        <f t="shared" si="134"/>
        <v>229.93</v>
      </c>
    </row>
    <row r="1700" spans="1:28" ht="15.75" thickBot="1" x14ac:dyDescent="0.3">
      <c r="A1700" s="141" t="s">
        <v>1459</v>
      </c>
      <c r="B1700" s="4" t="s">
        <v>89</v>
      </c>
      <c r="C1700" s="4" t="s">
        <v>90</v>
      </c>
      <c r="D1700" s="4" t="s">
        <v>1468</v>
      </c>
      <c r="E1700" s="4" t="s">
        <v>1469</v>
      </c>
      <c r="F1700" s="4" t="s">
        <v>51</v>
      </c>
      <c r="G1700" s="4" t="s">
        <v>52</v>
      </c>
      <c r="H1700" s="4" t="s">
        <v>1470</v>
      </c>
      <c r="I1700" s="7"/>
      <c r="J1700" s="7"/>
      <c r="K1700" s="7"/>
      <c r="L1700" s="8">
        <v>718.14</v>
      </c>
      <c r="M1700" s="8">
        <v>205.18</v>
      </c>
      <c r="N1700" s="7"/>
      <c r="O1700" s="8">
        <v>512.96</v>
      </c>
      <c r="P1700" s="7"/>
      <c r="Q1700" s="7"/>
      <c r="R1700" s="7"/>
      <c r="S1700" s="7"/>
      <c r="T1700" s="8">
        <v>313.89999999999998</v>
      </c>
      <c r="U1700" s="139">
        <f t="shared" si="130"/>
        <v>1750.1799999999998</v>
      </c>
      <c r="W1700" s="127" t="str">
        <f t="shared" si="131"/>
        <v>111005005935</v>
      </c>
      <c r="X1700" s="132">
        <f>VLOOKUP(W1700,Factors!$F$4:$H$6200,3,FALSE)</f>
        <v>8.5600000000000009E-2</v>
      </c>
      <c r="Y1700" s="127" t="str">
        <f>VLOOKUP(W1700,Factors!$F$4:$H$6200,2,FALSE)</f>
        <v>Sendout Volumes</v>
      </c>
      <c r="Z1700" s="129">
        <f t="shared" si="132"/>
        <v>149.81540799999999</v>
      </c>
      <c r="AA1700" s="129">
        <f t="shared" si="133"/>
        <v>1600.3645919999999</v>
      </c>
      <c r="AB1700" s="129">
        <f t="shared" si="134"/>
        <v>1750.1799999999998</v>
      </c>
    </row>
    <row r="1701" spans="1:28" ht="15.75" thickBot="1" x14ac:dyDescent="0.3">
      <c r="A1701" s="141" t="s">
        <v>1459</v>
      </c>
      <c r="B1701" s="4" t="s">
        <v>89</v>
      </c>
      <c r="C1701" s="4" t="s">
        <v>90</v>
      </c>
      <c r="D1701" s="4" t="s">
        <v>1468</v>
      </c>
      <c r="E1701" s="4" t="s">
        <v>1469</v>
      </c>
      <c r="F1701" s="4" t="s">
        <v>42</v>
      </c>
      <c r="G1701" s="4" t="s">
        <v>43</v>
      </c>
      <c r="H1701" s="4" t="s">
        <v>1470</v>
      </c>
      <c r="I1701" s="10">
        <v>2599.1</v>
      </c>
      <c r="J1701" s="10">
        <v>445.56</v>
      </c>
      <c r="K1701" s="10">
        <v>847.88</v>
      </c>
      <c r="L1701" s="10">
        <v>3865.95</v>
      </c>
      <c r="M1701" s="10">
        <v>3623.7</v>
      </c>
      <c r="N1701" s="10">
        <v>2158.8000000000002</v>
      </c>
      <c r="O1701" s="10">
        <v>3932.1</v>
      </c>
      <c r="P1701" s="10">
        <v>2749.14</v>
      </c>
      <c r="Q1701" s="10">
        <v>7469.85</v>
      </c>
      <c r="R1701" s="10">
        <v>2516.17</v>
      </c>
      <c r="S1701" s="10">
        <v>1681.23</v>
      </c>
      <c r="T1701" s="10">
        <v>2476.85</v>
      </c>
      <c r="U1701" s="139">
        <f t="shared" si="130"/>
        <v>34366.329999999994</v>
      </c>
      <c r="W1701" s="127" t="str">
        <f t="shared" si="131"/>
        <v>111005005935</v>
      </c>
      <c r="X1701" s="132">
        <f>VLOOKUP(W1701,Factors!$F$4:$H$6200,3,FALSE)</f>
        <v>8.5600000000000009E-2</v>
      </c>
      <c r="Y1701" s="127" t="str">
        <f>VLOOKUP(W1701,Factors!$F$4:$H$6200,2,FALSE)</f>
        <v>Sendout Volumes</v>
      </c>
      <c r="Z1701" s="129">
        <f t="shared" si="132"/>
        <v>2941.7578479999997</v>
      </c>
      <c r="AA1701" s="129">
        <f t="shared" si="133"/>
        <v>31424.572151999993</v>
      </c>
      <c r="AB1701" s="129">
        <f t="shared" si="134"/>
        <v>34366.329999999994</v>
      </c>
    </row>
    <row r="1702" spans="1:28" ht="15.75" thickBot="1" x14ac:dyDescent="0.3">
      <c r="A1702" s="141" t="s">
        <v>1459</v>
      </c>
      <c r="B1702" s="4" t="s">
        <v>89</v>
      </c>
      <c r="C1702" s="4" t="s">
        <v>90</v>
      </c>
      <c r="D1702" s="4" t="s">
        <v>1468</v>
      </c>
      <c r="E1702" s="4" t="s">
        <v>1469</v>
      </c>
      <c r="F1702" s="4" t="s">
        <v>53</v>
      </c>
      <c r="G1702" s="4" t="s">
        <v>54</v>
      </c>
      <c r="H1702" s="4" t="s">
        <v>1470</v>
      </c>
      <c r="I1702" s="8">
        <v>630.64</v>
      </c>
      <c r="J1702" s="8">
        <v>222.57</v>
      </c>
      <c r="K1702" s="7"/>
      <c r="L1702" s="8">
        <v>615.52</v>
      </c>
      <c r="M1702" s="8">
        <v>269.3</v>
      </c>
      <c r="N1702" s="7"/>
      <c r="O1702" s="8">
        <v>1923.5</v>
      </c>
      <c r="P1702" s="8">
        <v>846.34</v>
      </c>
      <c r="Q1702" s="8">
        <v>2864.52</v>
      </c>
      <c r="R1702" s="8">
        <v>1216.44</v>
      </c>
      <c r="S1702" s="8">
        <v>1687.32</v>
      </c>
      <c r="T1702" s="8">
        <v>894.43</v>
      </c>
      <c r="U1702" s="139">
        <f t="shared" si="130"/>
        <v>11170.58</v>
      </c>
      <c r="W1702" s="127" t="str">
        <f t="shared" si="131"/>
        <v>111005005935</v>
      </c>
      <c r="X1702" s="132">
        <f>VLOOKUP(W1702,Factors!$F$4:$H$6200,3,FALSE)</f>
        <v>8.5600000000000009E-2</v>
      </c>
      <c r="Y1702" s="127" t="str">
        <f>VLOOKUP(W1702,Factors!$F$4:$H$6200,2,FALSE)</f>
        <v>Sendout Volumes</v>
      </c>
      <c r="Z1702" s="129">
        <f t="shared" si="132"/>
        <v>956.20164800000009</v>
      </c>
      <c r="AA1702" s="129">
        <f t="shared" si="133"/>
        <v>10214.378352</v>
      </c>
      <c r="AB1702" s="129">
        <f t="shared" si="134"/>
        <v>11170.58</v>
      </c>
    </row>
    <row r="1703" spans="1:28" ht="15.75" thickBot="1" x14ac:dyDescent="0.3">
      <c r="A1703" s="141" t="s">
        <v>1459</v>
      </c>
      <c r="B1703" s="4" t="s">
        <v>89</v>
      </c>
      <c r="C1703" s="4" t="s">
        <v>90</v>
      </c>
      <c r="D1703" s="4" t="s">
        <v>1468</v>
      </c>
      <c r="E1703" s="4" t="s">
        <v>1469</v>
      </c>
      <c r="F1703" s="4" t="s">
        <v>172</v>
      </c>
      <c r="G1703" s="4" t="s">
        <v>173</v>
      </c>
      <c r="H1703" s="4" t="s">
        <v>1470</v>
      </c>
      <c r="I1703" s="11"/>
      <c r="J1703" s="11"/>
      <c r="K1703" s="11"/>
      <c r="L1703" s="11"/>
      <c r="M1703" s="10">
        <v>45</v>
      </c>
      <c r="N1703" s="11"/>
      <c r="O1703" s="10">
        <v>135</v>
      </c>
      <c r="P1703" s="10">
        <v>45</v>
      </c>
      <c r="Q1703" s="10">
        <v>135</v>
      </c>
      <c r="R1703" s="11"/>
      <c r="S1703" s="10">
        <v>67.5</v>
      </c>
      <c r="T1703" s="11"/>
      <c r="U1703" s="139">
        <f t="shared" si="130"/>
        <v>427.5</v>
      </c>
      <c r="W1703" s="127" t="str">
        <f t="shared" si="131"/>
        <v>111005005935</v>
      </c>
      <c r="X1703" s="132">
        <f>VLOOKUP(W1703,Factors!$F$4:$H$6200,3,FALSE)</f>
        <v>8.5600000000000009E-2</v>
      </c>
      <c r="Y1703" s="127" t="str">
        <f>VLOOKUP(W1703,Factors!$F$4:$H$6200,2,FALSE)</f>
        <v>Sendout Volumes</v>
      </c>
      <c r="Z1703" s="129">
        <f t="shared" si="132"/>
        <v>36.594000000000001</v>
      </c>
      <c r="AA1703" s="129">
        <f t="shared" si="133"/>
        <v>390.90600000000001</v>
      </c>
      <c r="AB1703" s="129">
        <f t="shared" si="134"/>
        <v>427.5</v>
      </c>
    </row>
    <row r="1704" spans="1:28" ht="15.75" thickBot="1" x14ac:dyDescent="0.3">
      <c r="A1704" s="141" t="s">
        <v>1459</v>
      </c>
      <c r="B1704" s="4" t="s">
        <v>89</v>
      </c>
      <c r="C1704" s="4" t="s">
        <v>90</v>
      </c>
      <c r="D1704" s="4" t="s">
        <v>1471</v>
      </c>
      <c r="E1704" s="4" t="s">
        <v>1472</v>
      </c>
      <c r="F1704" s="4" t="s">
        <v>70</v>
      </c>
      <c r="G1704" s="4" t="s">
        <v>71</v>
      </c>
      <c r="H1704" s="4" t="s">
        <v>1452</v>
      </c>
      <c r="I1704" s="8">
        <v>142.15</v>
      </c>
      <c r="J1704" s="7"/>
      <c r="K1704" s="8">
        <v>622.02</v>
      </c>
      <c r="L1704" s="7"/>
      <c r="M1704" s="7"/>
      <c r="N1704" s="7"/>
      <c r="O1704" s="7"/>
      <c r="P1704" s="7"/>
      <c r="Q1704" s="8">
        <v>268.31</v>
      </c>
      <c r="R1704" s="7"/>
      <c r="S1704" s="7"/>
      <c r="T1704" s="7"/>
      <c r="U1704" s="139">
        <f t="shared" si="130"/>
        <v>1032.48</v>
      </c>
      <c r="W1704" s="127" t="str">
        <f t="shared" si="131"/>
        <v>111005010935</v>
      </c>
      <c r="X1704" s="132">
        <f>VLOOKUP(W1704,Factors!$F$4:$H$6200,3,FALSE)</f>
        <v>8.5600000000000009E-2</v>
      </c>
      <c r="Y1704" s="127" t="str">
        <f>VLOOKUP(W1704,Factors!$F$4:$H$6200,2,FALSE)</f>
        <v>Sendout Volumes</v>
      </c>
      <c r="Z1704" s="129">
        <f t="shared" si="132"/>
        <v>88.380288000000007</v>
      </c>
      <c r="AA1704" s="129">
        <f t="shared" si="133"/>
        <v>944.09971199999995</v>
      </c>
      <c r="AB1704" s="129">
        <f t="shared" si="134"/>
        <v>1032.48</v>
      </c>
    </row>
    <row r="1705" spans="1:28" ht="15.75" thickBot="1" x14ac:dyDescent="0.3">
      <c r="A1705" s="141" t="s">
        <v>1459</v>
      </c>
      <c r="B1705" s="4" t="s">
        <v>89</v>
      </c>
      <c r="C1705" s="4" t="s">
        <v>90</v>
      </c>
      <c r="D1705" s="4" t="s">
        <v>1471</v>
      </c>
      <c r="E1705" s="4" t="s">
        <v>1472</v>
      </c>
      <c r="F1705" s="4" t="s">
        <v>94</v>
      </c>
      <c r="G1705" s="4" t="s">
        <v>95</v>
      </c>
      <c r="H1705" s="4" t="s">
        <v>1452</v>
      </c>
      <c r="I1705" s="10">
        <v>69.03</v>
      </c>
      <c r="J1705" s="10">
        <v>67.209999999999994</v>
      </c>
      <c r="K1705" s="10">
        <v>96.75</v>
      </c>
      <c r="L1705" s="10">
        <v>176.75</v>
      </c>
      <c r="M1705" s="10">
        <v>154.56</v>
      </c>
      <c r="N1705" s="10">
        <v>77.3</v>
      </c>
      <c r="O1705" s="10">
        <v>16.97</v>
      </c>
      <c r="P1705" s="10">
        <v>64</v>
      </c>
      <c r="Q1705" s="10">
        <v>489.42</v>
      </c>
      <c r="R1705" s="10">
        <v>149.71</v>
      </c>
      <c r="S1705" s="10">
        <v>337.84</v>
      </c>
      <c r="T1705" s="10">
        <v>161.68</v>
      </c>
      <c r="U1705" s="139">
        <f t="shared" si="130"/>
        <v>1861.22</v>
      </c>
      <c r="W1705" s="127" t="str">
        <f t="shared" si="131"/>
        <v>111005010935</v>
      </c>
      <c r="X1705" s="132">
        <f>VLOOKUP(W1705,Factors!$F$4:$H$6200,3,FALSE)</f>
        <v>8.5600000000000009E-2</v>
      </c>
      <c r="Y1705" s="127" t="str">
        <f>VLOOKUP(W1705,Factors!$F$4:$H$6200,2,FALSE)</f>
        <v>Sendout Volumes</v>
      </c>
      <c r="Z1705" s="129">
        <f t="shared" si="132"/>
        <v>159.32043200000001</v>
      </c>
      <c r="AA1705" s="129">
        <f t="shared" si="133"/>
        <v>1701.899568</v>
      </c>
      <c r="AB1705" s="129">
        <f t="shared" si="134"/>
        <v>1861.22</v>
      </c>
    </row>
    <row r="1706" spans="1:28" ht="15.75" thickBot="1" x14ac:dyDescent="0.3">
      <c r="A1706" s="141" t="s">
        <v>1459</v>
      </c>
      <c r="B1706" s="4" t="s">
        <v>89</v>
      </c>
      <c r="C1706" s="4" t="s">
        <v>90</v>
      </c>
      <c r="D1706" s="4" t="s">
        <v>1471</v>
      </c>
      <c r="E1706" s="4" t="s">
        <v>1472</v>
      </c>
      <c r="F1706" s="4" t="s">
        <v>98</v>
      </c>
      <c r="G1706" s="4" t="s">
        <v>99</v>
      </c>
      <c r="H1706" s="4" t="s">
        <v>1452</v>
      </c>
      <c r="I1706" s="7"/>
      <c r="J1706" s="7"/>
      <c r="K1706" s="7"/>
      <c r="L1706" s="7"/>
      <c r="M1706" s="7"/>
      <c r="N1706" s="7"/>
      <c r="O1706" s="7"/>
      <c r="P1706" s="7"/>
      <c r="Q1706" s="7"/>
      <c r="R1706" s="8">
        <v>122.69</v>
      </c>
      <c r="S1706" s="8">
        <v>-122.69</v>
      </c>
      <c r="T1706" s="7"/>
      <c r="U1706" s="139">
        <f t="shared" si="130"/>
        <v>0</v>
      </c>
      <c r="W1706" s="127" t="str">
        <f t="shared" si="131"/>
        <v>111005010935</v>
      </c>
      <c r="X1706" s="132">
        <f>VLOOKUP(W1706,Factors!$F$4:$H$6200,3,FALSE)</f>
        <v>8.5600000000000009E-2</v>
      </c>
      <c r="Y1706" s="127" t="str">
        <f>VLOOKUP(W1706,Factors!$F$4:$H$6200,2,FALSE)</f>
        <v>Sendout Volumes</v>
      </c>
      <c r="Z1706" s="129">
        <f t="shared" si="132"/>
        <v>0</v>
      </c>
      <c r="AA1706" s="129">
        <f t="shared" si="133"/>
        <v>0</v>
      </c>
      <c r="AB1706" s="129">
        <f t="shared" si="134"/>
        <v>0</v>
      </c>
    </row>
    <row r="1707" spans="1:28" ht="15.75" thickBot="1" x14ac:dyDescent="0.3">
      <c r="A1707" s="141" t="s">
        <v>1459</v>
      </c>
      <c r="B1707" s="4" t="s">
        <v>89</v>
      </c>
      <c r="C1707" s="4" t="s">
        <v>90</v>
      </c>
      <c r="D1707" s="4" t="s">
        <v>1471</v>
      </c>
      <c r="E1707" s="4" t="s">
        <v>1472</v>
      </c>
      <c r="F1707" s="4" t="s">
        <v>42</v>
      </c>
      <c r="G1707" s="4" t="s">
        <v>43</v>
      </c>
      <c r="H1707" s="4" t="s">
        <v>1452</v>
      </c>
      <c r="I1707" s="10">
        <v>1113.9000000000001</v>
      </c>
      <c r="J1707" s="10">
        <v>891.12</v>
      </c>
      <c r="K1707" s="10">
        <v>1669.3</v>
      </c>
      <c r="L1707" s="10">
        <v>2310.7199999999998</v>
      </c>
      <c r="M1707" s="10">
        <v>1927.5</v>
      </c>
      <c r="N1707" s="10">
        <v>1156.5</v>
      </c>
      <c r="O1707" s="10">
        <v>231.3</v>
      </c>
      <c r="P1707" s="10">
        <v>1026.48</v>
      </c>
      <c r="Q1707" s="10">
        <v>8020.26</v>
      </c>
      <c r="R1707" s="10">
        <v>2419.42</v>
      </c>
      <c r="S1707" s="10">
        <v>2659.27</v>
      </c>
      <c r="T1707" s="10">
        <v>2011.96</v>
      </c>
      <c r="U1707" s="139">
        <f t="shared" si="130"/>
        <v>25437.73</v>
      </c>
      <c r="W1707" s="127" t="str">
        <f t="shared" si="131"/>
        <v>111005010935</v>
      </c>
      <c r="X1707" s="132">
        <f>VLOOKUP(W1707,Factors!$F$4:$H$6200,3,FALSE)</f>
        <v>8.5600000000000009E-2</v>
      </c>
      <c r="Y1707" s="127" t="str">
        <f>VLOOKUP(W1707,Factors!$F$4:$H$6200,2,FALSE)</f>
        <v>Sendout Volumes</v>
      </c>
      <c r="Z1707" s="129">
        <f t="shared" si="132"/>
        <v>2177.4696880000001</v>
      </c>
      <c r="AA1707" s="129">
        <f t="shared" si="133"/>
        <v>23260.260311999999</v>
      </c>
      <c r="AB1707" s="129">
        <f t="shared" si="134"/>
        <v>25437.73</v>
      </c>
    </row>
    <row r="1708" spans="1:28" ht="15.75" thickBot="1" x14ac:dyDescent="0.3">
      <c r="A1708" s="141" t="s">
        <v>1459</v>
      </c>
      <c r="B1708" s="4" t="s">
        <v>89</v>
      </c>
      <c r="C1708" s="4" t="s">
        <v>90</v>
      </c>
      <c r="D1708" s="4" t="s">
        <v>1471</v>
      </c>
      <c r="E1708" s="4" t="s">
        <v>1472</v>
      </c>
      <c r="F1708" s="4" t="s">
        <v>53</v>
      </c>
      <c r="G1708" s="4" t="s">
        <v>54</v>
      </c>
      <c r="H1708" s="4" t="s">
        <v>1452</v>
      </c>
      <c r="I1708" s="8">
        <v>296.77999999999997</v>
      </c>
      <c r="J1708" s="8">
        <v>482.25</v>
      </c>
      <c r="K1708" s="8">
        <v>308.04000000000002</v>
      </c>
      <c r="L1708" s="8">
        <v>1301.3800000000001</v>
      </c>
      <c r="M1708" s="8">
        <v>1231.04</v>
      </c>
      <c r="N1708" s="8">
        <v>423.17</v>
      </c>
      <c r="O1708" s="8">
        <v>115.41</v>
      </c>
      <c r="P1708" s="8">
        <v>281.36</v>
      </c>
      <c r="Q1708" s="8">
        <v>1981.62</v>
      </c>
      <c r="R1708" s="8">
        <v>640.14</v>
      </c>
      <c r="S1708" s="8">
        <v>422.32</v>
      </c>
      <c r="T1708" s="8">
        <v>109.63</v>
      </c>
      <c r="U1708" s="139">
        <f t="shared" si="130"/>
        <v>7593.1399999999994</v>
      </c>
      <c r="W1708" s="127" t="str">
        <f t="shared" si="131"/>
        <v>111005010935</v>
      </c>
      <c r="X1708" s="132">
        <f>VLOOKUP(W1708,Factors!$F$4:$H$6200,3,FALSE)</f>
        <v>8.5600000000000009E-2</v>
      </c>
      <c r="Y1708" s="127" t="str">
        <f>VLOOKUP(W1708,Factors!$F$4:$H$6200,2,FALSE)</f>
        <v>Sendout Volumes</v>
      </c>
      <c r="Z1708" s="129">
        <f t="shared" si="132"/>
        <v>649.97278400000005</v>
      </c>
      <c r="AA1708" s="129">
        <f t="shared" si="133"/>
        <v>6943.1672159999998</v>
      </c>
      <c r="AB1708" s="129">
        <f t="shared" si="134"/>
        <v>7593.1399999999994</v>
      </c>
    </row>
    <row r="1709" spans="1:28" ht="15.75" thickBot="1" x14ac:dyDescent="0.3">
      <c r="A1709" s="141" t="s">
        <v>1459</v>
      </c>
      <c r="B1709" s="4" t="s">
        <v>89</v>
      </c>
      <c r="C1709" s="4" t="s">
        <v>90</v>
      </c>
      <c r="D1709" s="4" t="s">
        <v>1471</v>
      </c>
      <c r="E1709" s="4" t="s">
        <v>1472</v>
      </c>
      <c r="F1709" s="4" t="s">
        <v>172</v>
      </c>
      <c r="G1709" s="4" t="s">
        <v>173</v>
      </c>
      <c r="H1709" s="4" t="s">
        <v>1452</v>
      </c>
      <c r="I1709" s="11"/>
      <c r="J1709" s="11"/>
      <c r="K1709" s="10">
        <v>22.5</v>
      </c>
      <c r="L1709" s="10">
        <v>90</v>
      </c>
      <c r="M1709" s="10">
        <v>45</v>
      </c>
      <c r="N1709" s="11"/>
      <c r="O1709" s="11"/>
      <c r="P1709" s="11"/>
      <c r="Q1709" s="10">
        <v>90</v>
      </c>
      <c r="R1709" s="11"/>
      <c r="S1709" s="11"/>
      <c r="T1709" s="11"/>
      <c r="U1709" s="139">
        <f t="shared" si="130"/>
        <v>247.5</v>
      </c>
      <c r="W1709" s="127" t="str">
        <f t="shared" si="131"/>
        <v>111005010935</v>
      </c>
      <c r="X1709" s="132">
        <f>VLOOKUP(W1709,Factors!$F$4:$H$6200,3,FALSE)</f>
        <v>8.5600000000000009E-2</v>
      </c>
      <c r="Y1709" s="127" t="str">
        <f>VLOOKUP(W1709,Factors!$F$4:$H$6200,2,FALSE)</f>
        <v>Sendout Volumes</v>
      </c>
      <c r="Z1709" s="129">
        <f t="shared" si="132"/>
        <v>21.186000000000003</v>
      </c>
      <c r="AA1709" s="129">
        <f t="shared" si="133"/>
        <v>226.31399999999999</v>
      </c>
      <c r="AB1709" s="129">
        <f t="shared" si="134"/>
        <v>247.5</v>
      </c>
    </row>
    <row r="1710" spans="1:28" ht="15.75" thickBot="1" x14ac:dyDescent="0.3">
      <c r="A1710" s="141" t="s">
        <v>1459</v>
      </c>
      <c r="B1710" s="4" t="s">
        <v>237</v>
      </c>
      <c r="C1710" s="4" t="s">
        <v>238</v>
      </c>
      <c r="D1710" s="4" t="s">
        <v>1475</v>
      </c>
      <c r="E1710" s="4" t="s">
        <v>1476</v>
      </c>
      <c r="F1710" s="4" t="s">
        <v>144</v>
      </c>
      <c r="G1710" s="4" t="s">
        <v>145</v>
      </c>
      <c r="H1710" s="4" t="s">
        <v>1477</v>
      </c>
      <c r="I1710" s="8">
        <v>411.09</v>
      </c>
      <c r="J1710" s="8">
        <v>375.74</v>
      </c>
      <c r="K1710" s="8">
        <v>405.03</v>
      </c>
      <c r="L1710" s="8">
        <v>405.03</v>
      </c>
      <c r="M1710" s="8">
        <v>450.12</v>
      </c>
      <c r="N1710" s="8">
        <v>479.41</v>
      </c>
      <c r="O1710" s="8">
        <v>420.83</v>
      </c>
      <c r="P1710" s="8">
        <v>450.12</v>
      </c>
      <c r="Q1710" s="8">
        <v>420.83</v>
      </c>
      <c r="R1710" s="8">
        <v>420.83</v>
      </c>
      <c r="S1710" s="8">
        <v>450.12</v>
      </c>
      <c r="T1710" s="8">
        <v>450.12</v>
      </c>
      <c r="U1710" s="139">
        <f t="shared" si="130"/>
        <v>5139.2699999999995</v>
      </c>
      <c r="W1710" s="127" t="str">
        <f t="shared" si="131"/>
        <v>115005195935</v>
      </c>
      <c r="X1710" s="132">
        <f>VLOOKUP(W1710,Factors!$F$4:$H$6200,3,FALSE)</f>
        <v>0.10809999999999997</v>
      </c>
      <c r="Y1710" s="127" t="str">
        <f>VLOOKUP(W1710,Factors!$F$4:$H$6200,2,FALSE)</f>
        <v>Firm Sales Volumes</v>
      </c>
      <c r="Z1710" s="129">
        <f t="shared" si="132"/>
        <v>555.55508699999984</v>
      </c>
      <c r="AA1710" s="129">
        <f t="shared" si="133"/>
        <v>4583.7149129999998</v>
      </c>
      <c r="AB1710" s="129">
        <f t="shared" si="134"/>
        <v>5139.2699999999995</v>
      </c>
    </row>
    <row r="1711" spans="1:28" ht="15.75" thickBot="1" x14ac:dyDescent="0.3">
      <c r="A1711" s="141" t="s">
        <v>1459</v>
      </c>
      <c r="B1711" s="4" t="s">
        <v>821</v>
      </c>
      <c r="C1711" s="4" t="s">
        <v>822</v>
      </c>
      <c r="D1711" s="4" t="s">
        <v>1462</v>
      </c>
      <c r="E1711" s="4" t="s">
        <v>1463</v>
      </c>
      <c r="F1711" s="4" t="s">
        <v>112</v>
      </c>
      <c r="G1711" s="4" t="s">
        <v>113</v>
      </c>
      <c r="H1711" s="4" t="s">
        <v>205</v>
      </c>
      <c r="I1711" s="8">
        <v>232</v>
      </c>
      <c r="J1711" s="8">
        <v>232.01</v>
      </c>
      <c r="K1711" s="8">
        <v>232</v>
      </c>
      <c r="L1711" s="8">
        <v>232</v>
      </c>
      <c r="M1711" s="8">
        <v>232</v>
      </c>
      <c r="N1711" s="8">
        <v>240.12</v>
      </c>
      <c r="O1711" s="8">
        <v>240.12</v>
      </c>
      <c r="P1711" s="8">
        <v>240.13</v>
      </c>
      <c r="Q1711" s="8">
        <v>240.12</v>
      </c>
      <c r="R1711" s="8">
        <v>240.13</v>
      </c>
      <c r="S1711" s="8">
        <v>240.12</v>
      </c>
      <c r="T1711" s="8">
        <v>240.12</v>
      </c>
      <c r="U1711" s="139">
        <f t="shared" si="130"/>
        <v>2840.87</v>
      </c>
      <c r="W1711" s="127" t="str">
        <f t="shared" si="131"/>
        <v>115401295935</v>
      </c>
      <c r="X1711" s="132">
        <f>VLOOKUP(W1711,Factors!$F$4:$H$6200,3,FALSE)</f>
        <v>0.11529999999999996</v>
      </c>
      <c r="Y1711" s="127" t="str">
        <f>VLOOKUP(W1711,Factors!$F$4:$H$6200,2,FALSE)</f>
        <v>Customers-All</v>
      </c>
      <c r="Z1711" s="129">
        <f t="shared" si="132"/>
        <v>327.55231099999986</v>
      </c>
      <c r="AA1711" s="129">
        <f t="shared" si="133"/>
        <v>2513.317689</v>
      </c>
      <c r="AB1711" s="129">
        <f t="shared" si="134"/>
        <v>2840.87</v>
      </c>
    </row>
    <row r="1712" spans="1:28" ht="15.75" thickBot="1" x14ac:dyDescent="0.3">
      <c r="A1712" s="141" t="s">
        <v>1459</v>
      </c>
      <c r="B1712" s="4" t="s">
        <v>821</v>
      </c>
      <c r="C1712" s="4" t="s">
        <v>822</v>
      </c>
      <c r="D1712" s="4" t="s">
        <v>1462</v>
      </c>
      <c r="E1712" s="4" t="s">
        <v>1463</v>
      </c>
      <c r="F1712" s="4" t="s">
        <v>70</v>
      </c>
      <c r="G1712" s="4" t="s">
        <v>71</v>
      </c>
      <c r="H1712" s="4" t="s">
        <v>205</v>
      </c>
      <c r="I1712" s="8">
        <v>524.98</v>
      </c>
      <c r="J1712" s="8">
        <v>118.76</v>
      </c>
      <c r="K1712" s="8">
        <v>266.92</v>
      </c>
      <c r="L1712" s="8">
        <v>44.36</v>
      </c>
      <c r="M1712" s="8">
        <v>1738.46</v>
      </c>
      <c r="N1712" s="8">
        <v>224.43</v>
      </c>
      <c r="O1712" s="7"/>
      <c r="P1712" s="7"/>
      <c r="Q1712" s="8">
        <v>669</v>
      </c>
      <c r="R1712" s="7"/>
      <c r="S1712" s="7"/>
      <c r="T1712" s="7"/>
      <c r="U1712" s="139">
        <f t="shared" si="130"/>
        <v>3586.91</v>
      </c>
      <c r="W1712" s="127" t="str">
        <f t="shared" si="131"/>
        <v>115401295935</v>
      </c>
      <c r="X1712" s="132">
        <f>VLOOKUP(W1712,Factors!$F$4:$H$6200,3,FALSE)</f>
        <v>0.11529999999999996</v>
      </c>
      <c r="Y1712" s="127" t="str">
        <f>VLOOKUP(W1712,Factors!$F$4:$H$6200,2,FALSE)</f>
        <v>Customers-All</v>
      </c>
      <c r="Z1712" s="129">
        <f t="shared" si="132"/>
        <v>413.57072299999982</v>
      </c>
      <c r="AA1712" s="129">
        <f t="shared" si="133"/>
        <v>3173.339277</v>
      </c>
      <c r="AB1712" s="129">
        <f t="shared" si="134"/>
        <v>3586.91</v>
      </c>
    </row>
    <row r="1713" spans="1:28" ht="15.75" thickBot="1" x14ac:dyDescent="0.3">
      <c r="A1713" s="141" t="s">
        <v>1459</v>
      </c>
      <c r="B1713" s="4" t="s">
        <v>821</v>
      </c>
      <c r="C1713" s="4" t="s">
        <v>822</v>
      </c>
      <c r="D1713" s="4" t="s">
        <v>1462</v>
      </c>
      <c r="E1713" s="4" t="s">
        <v>1463</v>
      </c>
      <c r="F1713" s="4" t="s">
        <v>47</v>
      </c>
      <c r="G1713" s="4" t="s">
        <v>48</v>
      </c>
      <c r="H1713" s="4" t="s">
        <v>205</v>
      </c>
      <c r="I1713" s="11"/>
      <c r="J1713" s="11"/>
      <c r="K1713" s="11"/>
      <c r="L1713" s="10">
        <v>64.599999999999994</v>
      </c>
      <c r="M1713" s="11"/>
      <c r="N1713" s="11"/>
      <c r="O1713" s="11"/>
      <c r="P1713" s="11"/>
      <c r="Q1713" s="11"/>
      <c r="R1713" s="11"/>
      <c r="S1713" s="11"/>
      <c r="T1713" s="11"/>
      <c r="U1713" s="139">
        <f t="shared" si="130"/>
        <v>64.599999999999994</v>
      </c>
      <c r="W1713" s="127" t="str">
        <f t="shared" si="131"/>
        <v>115401295935</v>
      </c>
      <c r="X1713" s="132">
        <f>VLOOKUP(W1713,Factors!$F$4:$H$6200,3,FALSE)</f>
        <v>0.11529999999999996</v>
      </c>
      <c r="Y1713" s="127" t="str">
        <f>VLOOKUP(W1713,Factors!$F$4:$H$6200,2,FALSE)</f>
        <v>Customers-All</v>
      </c>
      <c r="Z1713" s="129">
        <f t="shared" si="132"/>
        <v>7.4483799999999967</v>
      </c>
      <c r="AA1713" s="129">
        <f t="shared" si="133"/>
        <v>57.151619999999994</v>
      </c>
      <c r="AB1713" s="129">
        <f t="shared" si="134"/>
        <v>64.599999999999994</v>
      </c>
    </row>
    <row r="1714" spans="1:28" ht="15.75" thickBot="1" x14ac:dyDescent="0.3">
      <c r="A1714" s="141" t="s">
        <v>1459</v>
      </c>
      <c r="B1714" s="4" t="s">
        <v>821</v>
      </c>
      <c r="C1714" s="4" t="s">
        <v>822</v>
      </c>
      <c r="D1714" s="4" t="s">
        <v>1462</v>
      </c>
      <c r="E1714" s="4" t="s">
        <v>1463</v>
      </c>
      <c r="F1714" s="4" t="s">
        <v>80</v>
      </c>
      <c r="G1714" s="4" t="s">
        <v>81</v>
      </c>
      <c r="H1714" s="4" t="s">
        <v>205</v>
      </c>
      <c r="I1714" s="8">
        <v>6020</v>
      </c>
      <c r="J1714" s="8">
        <v>6020</v>
      </c>
      <c r="K1714" s="8">
        <v>6020</v>
      </c>
      <c r="L1714" s="8">
        <v>6020</v>
      </c>
      <c r="M1714" s="8">
        <v>6020</v>
      </c>
      <c r="N1714" s="8">
        <v>6020</v>
      </c>
      <c r="O1714" s="8">
        <v>6020</v>
      </c>
      <c r="P1714" s="8">
        <v>6020</v>
      </c>
      <c r="Q1714" s="8">
        <v>6020</v>
      </c>
      <c r="R1714" s="8">
        <v>6020</v>
      </c>
      <c r="S1714" s="8">
        <v>6020</v>
      </c>
      <c r="T1714" s="8">
        <v>6020</v>
      </c>
      <c r="U1714" s="139">
        <f t="shared" si="130"/>
        <v>72240</v>
      </c>
      <c r="W1714" s="127" t="str">
        <f t="shared" si="131"/>
        <v>115401295935</v>
      </c>
      <c r="X1714" s="132">
        <f>VLOOKUP(W1714,Factors!$F$4:$H$6200,3,FALSE)</f>
        <v>0.11529999999999996</v>
      </c>
      <c r="Y1714" s="127" t="str">
        <f>VLOOKUP(W1714,Factors!$F$4:$H$6200,2,FALSE)</f>
        <v>Customers-All</v>
      </c>
      <c r="Z1714" s="129">
        <f t="shared" si="132"/>
        <v>8329.2719999999972</v>
      </c>
      <c r="AA1714" s="129">
        <f t="shared" si="133"/>
        <v>63910.728000000003</v>
      </c>
      <c r="AB1714" s="129">
        <f t="shared" si="134"/>
        <v>72240</v>
      </c>
    </row>
    <row r="1715" spans="1:28" ht="15.75" thickBot="1" x14ac:dyDescent="0.3">
      <c r="A1715" s="141" t="s">
        <v>1459</v>
      </c>
      <c r="B1715" s="4" t="s">
        <v>821</v>
      </c>
      <c r="C1715" s="4" t="s">
        <v>822</v>
      </c>
      <c r="D1715" s="4" t="s">
        <v>1462</v>
      </c>
      <c r="E1715" s="4" t="s">
        <v>1463</v>
      </c>
      <c r="F1715" s="4" t="s">
        <v>94</v>
      </c>
      <c r="G1715" s="4" t="s">
        <v>95</v>
      </c>
      <c r="H1715" s="4" t="s">
        <v>205</v>
      </c>
      <c r="I1715" s="11"/>
      <c r="J1715" s="11"/>
      <c r="K1715" s="11"/>
      <c r="L1715" s="10">
        <v>1999</v>
      </c>
      <c r="M1715" s="11"/>
      <c r="N1715" s="11"/>
      <c r="O1715" s="11"/>
      <c r="P1715" s="11"/>
      <c r="Q1715" s="11"/>
      <c r="R1715" s="11"/>
      <c r="S1715" s="11"/>
      <c r="T1715" s="11"/>
      <c r="U1715" s="139">
        <f t="shared" si="130"/>
        <v>1999</v>
      </c>
      <c r="W1715" s="127" t="str">
        <f t="shared" si="131"/>
        <v>115401295935</v>
      </c>
      <c r="X1715" s="132">
        <f>VLOOKUP(W1715,Factors!$F$4:$H$6200,3,FALSE)</f>
        <v>0.11529999999999996</v>
      </c>
      <c r="Y1715" s="127" t="str">
        <f>VLOOKUP(W1715,Factors!$F$4:$H$6200,2,FALSE)</f>
        <v>Customers-All</v>
      </c>
      <c r="Z1715" s="129">
        <f t="shared" si="132"/>
        <v>230.48469999999992</v>
      </c>
      <c r="AA1715" s="129">
        <f t="shared" si="133"/>
        <v>1768.5153</v>
      </c>
      <c r="AB1715" s="129">
        <f t="shared" si="134"/>
        <v>1999</v>
      </c>
    </row>
    <row r="1716" spans="1:28" ht="15.75" thickBot="1" x14ac:dyDescent="0.3">
      <c r="A1716" s="141" t="s">
        <v>1459</v>
      </c>
      <c r="B1716" s="4" t="s">
        <v>821</v>
      </c>
      <c r="C1716" s="4" t="s">
        <v>822</v>
      </c>
      <c r="D1716" s="4" t="s">
        <v>1462</v>
      </c>
      <c r="E1716" s="4" t="s">
        <v>1463</v>
      </c>
      <c r="F1716" s="4" t="s">
        <v>537</v>
      </c>
      <c r="G1716" s="4" t="s">
        <v>538</v>
      </c>
      <c r="H1716" s="4" t="s">
        <v>205</v>
      </c>
      <c r="I1716" s="7"/>
      <c r="J1716" s="7"/>
      <c r="K1716" s="7"/>
      <c r="L1716" s="7"/>
      <c r="M1716" s="7"/>
      <c r="N1716" s="7"/>
      <c r="O1716" s="7"/>
      <c r="P1716" s="7"/>
      <c r="Q1716" s="7"/>
      <c r="R1716" s="7"/>
      <c r="S1716" s="8">
        <v>2219.5</v>
      </c>
      <c r="T1716" s="7"/>
      <c r="U1716" s="139">
        <f t="shared" si="130"/>
        <v>2219.5</v>
      </c>
      <c r="W1716" s="127" t="str">
        <f t="shared" si="131"/>
        <v>115401295935</v>
      </c>
      <c r="X1716" s="132">
        <f>VLOOKUP(W1716,Factors!$F$4:$H$6200,3,FALSE)</f>
        <v>0.11529999999999996</v>
      </c>
      <c r="Y1716" s="127" t="str">
        <f>VLOOKUP(W1716,Factors!$F$4:$H$6200,2,FALSE)</f>
        <v>Customers-All</v>
      </c>
      <c r="Z1716" s="129">
        <f t="shared" si="132"/>
        <v>255.9083499999999</v>
      </c>
      <c r="AA1716" s="129">
        <f t="shared" si="133"/>
        <v>1963.5916500000001</v>
      </c>
      <c r="AB1716" s="129">
        <f t="shared" si="134"/>
        <v>2219.5</v>
      </c>
    </row>
    <row r="1717" spans="1:28" ht="15.75" thickBot="1" x14ac:dyDescent="0.3">
      <c r="A1717" s="141" t="s">
        <v>1459</v>
      </c>
      <c r="B1717" s="4" t="s">
        <v>821</v>
      </c>
      <c r="C1717" s="4" t="s">
        <v>822</v>
      </c>
      <c r="D1717" s="4" t="s">
        <v>1462</v>
      </c>
      <c r="E1717" s="4" t="s">
        <v>1463</v>
      </c>
      <c r="F1717" s="4" t="s">
        <v>38</v>
      </c>
      <c r="G1717" s="4" t="s">
        <v>39</v>
      </c>
      <c r="H1717" s="4" t="s">
        <v>205</v>
      </c>
      <c r="I1717" s="10">
        <v>652.23</v>
      </c>
      <c r="J1717" s="10">
        <v>1600.8</v>
      </c>
      <c r="K1717" s="10">
        <v>1292.0999999999999</v>
      </c>
      <c r="L1717" s="11"/>
      <c r="M1717" s="10">
        <v>1045.5999999999999</v>
      </c>
      <c r="N1717" s="10">
        <v>1378.3</v>
      </c>
      <c r="O1717" s="10">
        <v>238</v>
      </c>
      <c r="P1717" s="11"/>
      <c r="Q1717" s="10">
        <v>309.39999999999998</v>
      </c>
      <c r="R1717" s="10">
        <v>1963.5</v>
      </c>
      <c r="S1717" s="10">
        <v>916.3</v>
      </c>
      <c r="T1717" s="10">
        <v>392.7</v>
      </c>
      <c r="U1717" s="139">
        <f t="shared" si="130"/>
        <v>9788.93</v>
      </c>
      <c r="W1717" s="127" t="str">
        <f t="shared" si="131"/>
        <v>115401295935</v>
      </c>
      <c r="X1717" s="132">
        <f>VLOOKUP(W1717,Factors!$F$4:$H$6200,3,FALSE)</f>
        <v>0.11529999999999996</v>
      </c>
      <c r="Y1717" s="127" t="str">
        <f>VLOOKUP(W1717,Factors!$F$4:$H$6200,2,FALSE)</f>
        <v>Customers-All</v>
      </c>
      <c r="Z1717" s="129">
        <f t="shared" si="132"/>
        <v>1128.6636289999997</v>
      </c>
      <c r="AA1717" s="129">
        <f t="shared" si="133"/>
        <v>8660.2663710000015</v>
      </c>
      <c r="AB1717" s="129">
        <f t="shared" si="134"/>
        <v>9788.93</v>
      </c>
    </row>
    <row r="1718" spans="1:28" ht="15.75" thickBot="1" x14ac:dyDescent="0.3">
      <c r="A1718" s="141" t="s">
        <v>1459</v>
      </c>
      <c r="B1718" s="4" t="s">
        <v>821</v>
      </c>
      <c r="C1718" s="4" t="s">
        <v>822</v>
      </c>
      <c r="D1718" s="4" t="s">
        <v>1462</v>
      </c>
      <c r="E1718" s="4" t="s">
        <v>1463</v>
      </c>
      <c r="F1718" s="4" t="s">
        <v>144</v>
      </c>
      <c r="G1718" s="4" t="s">
        <v>145</v>
      </c>
      <c r="H1718" s="4" t="s">
        <v>205</v>
      </c>
      <c r="I1718" s="8">
        <v>28</v>
      </c>
      <c r="J1718" s="7"/>
      <c r="K1718" s="7"/>
      <c r="L1718" s="7"/>
      <c r="M1718" s="8">
        <v>85</v>
      </c>
      <c r="N1718" s="7"/>
      <c r="O1718" s="7"/>
      <c r="P1718" s="7"/>
      <c r="Q1718" s="7"/>
      <c r="R1718" s="7"/>
      <c r="S1718" s="7"/>
      <c r="T1718" s="7"/>
      <c r="U1718" s="139">
        <f t="shared" si="130"/>
        <v>113</v>
      </c>
      <c r="W1718" s="127" t="str">
        <f t="shared" si="131"/>
        <v>115401295935</v>
      </c>
      <c r="X1718" s="132">
        <f>VLOOKUP(W1718,Factors!$F$4:$H$6200,3,FALSE)</f>
        <v>0.11529999999999996</v>
      </c>
      <c r="Y1718" s="127" t="str">
        <f>VLOOKUP(W1718,Factors!$F$4:$H$6200,2,FALSE)</f>
        <v>Customers-All</v>
      </c>
      <c r="Z1718" s="129">
        <f t="shared" si="132"/>
        <v>13.028899999999995</v>
      </c>
      <c r="AA1718" s="129">
        <f t="shared" si="133"/>
        <v>99.971100000000007</v>
      </c>
      <c r="AB1718" s="129">
        <f t="shared" si="134"/>
        <v>113</v>
      </c>
    </row>
    <row r="1719" spans="1:28" ht="15.75" thickBot="1" x14ac:dyDescent="0.3">
      <c r="A1719" s="141" t="s">
        <v>1459</v>
      </c>
      <c r="B1719" s="4" t="s">
        <v>821</v>
      </c>
      <c r="C1719" s="4" t="s">
        <v>822</v>
      </c>
      <c r="D1719" s="4" t="s">
        <v>1462</v>
      </c>
      <c r="E1719" s="4" t="s">
        <v>1463</v>
      </c>
      <c r="F1719" s="4" t="s">
        <v>102</v>
      </c>
      <c r="G1719" s="4" t="s">
        <v>103</v>
      </c>
      <c r="H1719" s="4" t="s">
        <v>205</v>
      </c>
      <c r="I1719" s="11"/>
      <c r="J1719" s="11"/>
      <c r="K1719" s="11"/>
      <c r="L1719" s="11"/>
      <c r="M1719" s="10">
        <v>39.99</v>
      </c>
      <c r="N1719" s="11"/>
      <c r="O1719" s="11"/>
      <c r="P1719" s="11"/>
      <c r="Q1719" s="11"/>
      <c r="R1719" s="11"/>
      <c r="S1719" s="11"/>
      <c r="T1719" s="11"/>
      <c r="U1719" s="139">
        <f t="shared" si="130"/>
        <v>39.99</v>
      </c>
      <c r="W1719" s="127" t="str">
        <f t="shared" si="131"/>
        <v>115401295935</v>
      </c>
      <c r="X1719" s="132">
        <f>VLOOKUP(W1719,Factors!$F$4:$H$6200,3,FALSE)</f>
        <v>0.11529999999999996</v>
      </c>
      <c r="Y1719" s="127" t="str">
        <f>VLOOKUP(W1719,Factors!$F$4:$H$6200,2,FALSE)</f>
        <v>Customers-All</v>
      </c>
      <c r="Z1719" s="129">
        <f t="shared" si="132"/>
        <v>4.6108469999999988</v>
      </c>
      <c r="AA1719" s="129">
        <f t="shared" si="133"/>
        <v>35.379153000000002</v>
      </c>
      <c r="AB1719" s="129">
        <f t="shared" si="134"/>
        <v>39.99</v>
      </c>
    </row>
    <row r="1720" spans="1:28" ht="15.75" thickBot="1" x14ac:dyDescent="0.3">
      <c r="A1720" s="141" t="s">
        <v>1459</v>
      </c>
      <c r="B1720" s="4" t="s">
        <v>821</v>
      </c>
      <c r="C1720" s="4" t="s">
        <v>822</v>
      </c>
      <c r="D1720" s="4" t="s">
        <v>1462</v>
      </c>
      <c r="E1720" s="4" t="s">
        <v>1463</v>
      </c>
      <c r="F1720" s="4" t="s">
        <v>148</v>
      </c>
      <c r="G1720" s="4" t="s">
        <v>149</v>
      </c>
      <c r="H1720" s="4" t="s">
        <v>205</v>
      </c>
      <c r="I1720" s="8">
        <v>35.979999999999997</v>
      </c>
      <c r="J1720" s="8">
        <v>43.8</v>
      </c>
      <c r="K1720" s="8">
        <v>57.87</v>
      </c>
      <c r="L1720" s="8">
        <v>219.99</v>
      </c>
      <c r="M1720" s="8">
        <v>97.98</v>
      </c>
      <c r="N1720" s="8">
        <v>385</v>
      </c>
      <c r="O1720" s="7"/>
      <c r="P1720" s="7"/>
      <c r="Q1720" s="7"/>
      <c r="R1720" s="7"/>
      <c r="S1720" s="7"/>
      <c r="T1720" s="7"/>
      <c r="U1720" s="139">
        <f t="shared" si="130"/>
        <v>840.62</v>
      </c>
      <c r="W1720" s="127" t="str">
        <f t="shared" si="131"/>
        <v>115401295935</v>
      </c>
      <c r="X1720" s="132">
        <f>VLOOKUP(W1720,Factors!$F$4:$H$6200,3,FALSE)</f>
        <v>0.11529999999999996</v>
      </c>
      <c r="Y1720" s="127" t="str">
        <f>VLOOKUP(W1720,Factors!$F$4:$H$6200,2,FALSE)</f>
        <v>Customers-All</v>
      </c>
      <c r="Z1720" s="129">
        <f t="shared" si="132"/>
        <v>96.923485999999968</v>
      </c>
      <c r="AA1720" s="129">
        <f t="shared" si="133"/>
        <v>743.69651399999998</v>
      </c>
      <c r="AB1720" s="129">
        <f t="shared" si="134"/>
        <v>840.61999999999989</v>
      </c>
    </row>
    <row r="1721" spans="1:28" ht="15.75" thickBot="1" x14ac:dyDescent="0.3">
      <c r="A1721" s="141" t="s">
        <v>1459</v>
      </c>
      <c r="B1721" s="4" t="s">
        <v>821</v>
      </c>
      <c r="C1721" s="4" t="s">
        <v>822</v>
      </c>
      <c r="D1721" s="4" t="s">
        <v>1462</v>
      </c>
      <c r="E1721" s="4" t="s">
        <v>1463</v>
      </c>
      <c r="F1721" s="4" t="s">
        <v>239</v>
      </c>
      <c r="G1721" s="4" t="s">
        <v>240</v>
      </c>
      <c r="H1721" s="4" t="s">
        <v>205</v>
      </c>
      <c r="I1721" s="11"/>
      <c r="J1721" s="10">
        <v>50</v>
      </c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39">
        <f t="shared" si="130"/>
        <v>50</v>
      </c>
      <c r="W1721" s="127" t="str">
        <f t="shared" si="131"/>
        <v>115401295935</v>
      </c>
      <c r="X1721" s="132">
        <f>VLOOKUP(W1721,Factors!$F$4:$H$6200,3,FALSE)</f>
        <v>0.11529999999999996</v>
      </c>
      <c r="Y1721" s="127" t="str">
        <f>VLOOKUP(W1721,Factors!$F$4:$H$6200,2,FALSE)</f>
        <v>Customers-All</v>
      </c>
      <c r="Z1721" s="129">
        <f t="shared" si="132"/>
        <v>5.7649999999999979</v>
      </c>
      <c r="AA1721" s="129">
        <f t="shared" si="133"/>
        <v>44.234999999999999</v>
      </c>
      <c r="AB1721" s="129">
        <f t="shared" si="134"/>
        <v>50</v>
      </c>
    </row>
    <row r="1722" spans="1:28" ht="15.75" thickBot="1" x14ac:dyDescent="0.3">
      <c r="A1722" s="141" t="s">
        <v>1459</v>
      </c>
      <c r="B1722" s="4" t="s">
        <v>821</v>
      </c>
      <c r="C1722" s="4" t="s">
        <v>822</v>
      </c>
      <c r="D1722" s="4" t="s">
        <v>1462</v>
      </c>
      <c r="E1722" s="4" t="s">
        <v>1463</v>
      </c>
      <c r="F1722" s="4" t="s">
        <v>150</v>
      </c>
      <c r="G1722" s="4" t="s">
        <v>151</v>
      </c>
      <c r="H1722" s="4" t="s">
        <v>205</v>
      </c>
      <c r="I1722" s="7"/>
      <c r="J1722" s="7"/>
      <c r="K1722" s="7"/>
      <c r="L1722" s="7"/>
      <c r="M1722" s="8">
        <v>377.9</v>
      </c>
      <c r="N1722" s="7"/>
      <c r="O1722" s="7"/>
      <c r="P1722" s="7"/>
      <c r="Q1722" s="7"/>
      <c r="R1722" s="7"/>
      <c r="S1722" s="7"/>
      <c r="T1722" s="7"/>
      <c r="U1722" s="139">
        <f t="shared" si="130"/>
        <v>377.9</v>
      </c>
      <c r="W1722" s="127" t="str">
        <f t="shared" si="131"/>
        <v>115401295935</v>
      </c>
      <c r="X1722" s="132">
        <f>VLOOKUP(W1722,Factors!$F$4:$H$6200,3,FALSE)</f>
        <v>0.11529999999999996</v>
      </c>
      <c r="Y1722" s="127" t="str">
        <f>VLOOKUP(W1722,Factors!$F$4:$H$6200,2,FALSE)</f>
        <v>Customers-All</v>
      </c>
      <c r="Z1722" s="129">
        <f t="shared" si="132"/>
        <v>43.571869999999983</v>
      </c>
      <c r="AA1722" s="129">
        <f t="shared" si="133"/>
        <v>334.32812999999999</v>
      </c>
      <c r="AB1722" s="129">
        <f t="shared" si="134"/>
        <v>377.9</v>
      </c>
    </row>
    <row r="1723" spans="1:28" ht="15.75" thickBot="1" x14ac:dyDescent="0.3">
      <c r="A1723" s="141" t="s">
        <v>1459</v>
      </c>
      <c r="B1723" s="4" t="s">
        <v>821</v>
      </c>
      <c r="C1723" s="4" t="s">
        <v>822</v>
      </c>
      <c r="D1723" s="4" t="s">
        <v>1462</v>
      </c>
      <c r="E1723" s="4" t="s">
        <v>1463</v>
      </c>
      <c r="F1723" s="4" t="s">
        <v>336</v>
      </c>
      <c r="G1723" s="4" t="s">
        <v>337</v>
      </c>
      <c r="H1723" s="4" t="s">
        <v>205</v>
      </c>
      <c r="I1723" s="11"/>
      <c r="J1723" s="11"/>
      <c r="K1723" s="11"/>
      <c r="L1723" s="11"/>
      <c r="M1723" s="10">
        <v>182.33</v>
      </c>
      <c r="N1723" s="11"/>
      <c r="O1723" s="11"/>
      <c r="P1723" s="11"/>
      <c r="Q1723" s="11"/>
      <c r="R1723" s="11"/>
      <c r="S1723" s="11"/>
      <c r="T1723" s="11"/>
      <c r="U1723" s="139">
        <f t="shared" si="130"/>
        <v>182.33</v>
      </c>
      <c r="W1723" s="127" t="str">
        <f t="shared" si="131"/>
        <v>115401295935</v>
      </c>
      <c r="X1723" s="132">
        <f>VLOOKUP(W1723,Factors!$F$4:$H$6200,3,FALSE)</f>
        <v>0.11529999999999996</v>
      </c>
      <c r="Y1723" s="127" t="str">
        <f>VLOOKUP(W1723,Factors!$F$4:$H$6200,2,FALSE)</f>
        <v>Customers-All</v>
      </c>
      <c r="Z1723" s="129">
        <f t="shared" si="132"/>
        <v>21.022648999999994</v>
      </c>
      <c r="AA1723" s="129">
        <f t="shared" si="133"/>
        <v>161.30735100000001</v>
      </c>
      <c r="AB1723" s="129">
        <f t="shared" si="134"/>
        <v>182.33</v>
      </c>
    </row>
    <row r="1724" spans="1:28" ht="15.75" thickBot="1" x14ac:dyDescent="0.3">
      <c r="A1724" s="141" t="s">
        <v>1459</v>
      </c>
      <c r="B1724" s="4" t="s">
        <v>821</v>
      </c>
      <c r="C1724" s="4" t="s">
        <v>822</v>
      </c>
      <c r="D1724" s="4" t="s">
        <v>1462</v>
      </c>
      <c r="E1724" s="4" t="s">
        <v>1463</v>
      </c>
      <c r="F1724" s="4" t="s">
        <v>84</v>
      </c>
      <c r="G1724" s="4" t="s">
        <v>85</v>
      </c>
      <c r="H1724" s="4" t="s">
        <v>205</v>
      </c>
      <c r="I1724" s="8">
        <v>14.78</v>
      </c>
      <c r="J1724" s="8">
        <v>21.18</v>
      </c>
      <c r="K1724" s="8">
        <v>14.15</v>
      </c>
      <c r="L1724" s="7"/>
      <c r="M1724" s="8">
        <v>49.52</v>
      </c>
      <c r="N1724" s="8">
        <v>26.33</v>
      </c>
      <c r="O1724" s="7"/>
      <c r="P1724" s="7"/>
      <c r="Q1724" s="7"/>
      <c r="R1724" s="7"/>
      <c r="S1724" s="7"/>
      <c r="T1724" s="7"/>
      <c r="U1724" s="139">
        <f t="shared" si="130"/>
        <v>125.96</v>
      </c>
      <c r="W1724" s="127" t="str">
        <f t="shared" si="131"/>
        <v>115401295935</v>
      </c>
      <c r="X1724" s="132">
        <f>VLOOKUP(W1724,Factors!$F$4:$H$6200,3,FALSE)</f>
        <v>0.11529999999999996</v>
      </c>
      <c r="Y1724" s="127" t="str">
        <f>VLOOKUP(W1724,Factors!$F$4:$H$6200,2,FALSE)</f>
        <v>Customers-All</v>
      </c>
      <c r="Z1724" s="129">
        <f t="shared" si="132"/>
        <v>14.523187999999994</v>
      </c>
      <c r="AA1724" s="129">
        <f t="shared" si="133"/>
        <v>111.436812</v>
      </c>
      <c r="AB1724" s="129">
        <f t="shared" si="134"/>
        <v>125.96</v>
      </c>
    </row>
    <row r="1725" spans="1:28" ht="15.75" thickBot="1" x14ac:dyDescent="0.3">
      <c r="A1725" s="141" t="s">
        <v>1459</v>
      </c>
      <c r="B1725" s="4" t="s">
        <v>821</v>
      </c>
      <c r="C1725" s="4" t="s">
        <v>822</v>
      </c>
      <c r="D1725" s="4" t="s">
        <v>1462</v>
      </c>
      <c r="E1725" s="4" t="s">
        <v>1463</v>
      </c>
      <c r="F1725" s="4" t="s">
        <v>906</v>
      </c>
      <c r="G1725" s="4" t="s">
        <v>907</v>
      </c>
      <c r="H1725" s="4" t="s">
        <v>205</v>
      </c>
      <c r="I1725" s="11"/>
      <c r="J1725" s="11"/>
      <c r="K1725" s="11"/>
      <c r="L1725" s="11"/>
      <c r="M1725" s="11"/>
      <c r="N1725" s="11"/>
      <c r="O1725" s="10">
        <v>5000</v>
      </c>
      <c r="P1725" s="11"/>
      <c r="Q1725" s="11"/>
      <c r="R1725" s="11"/>
      <c r="S1725" s="11"/>
      <c r="T1725" s="11"/>
      <c r="U1725" s="139">
        <f t="shared" si="130"/>
        <v>5000</v>
      </c>
      <c r="W1725" s="127" t="str">
        <f t="shared" si="131"/>
        <v>115401295935</v>
      </c>
      <c r="X1725" s="132">
        <f>VLOOKUP(W1725,Factors!$F$4:$H$6200,3,FALSE)</f>
        <v>0.11529999999999996</v>
      </c>
      <c r="Y1725" s="127" t="str">
        <f>VLOOKUP(W1725,Factors!$F$4:$H$6200,2,FALSE)</f>
        <v>Customers-All</v>
      </c>
      <c r="Z1725" s="129">
        <f t="shared" si="132"/>
        <v>576.49999999999977</v>
      </c>
      <c r="AA1725" s="129">
        <f t="shared" si="133"/>
        <v>4423.5</v>
      </c>
      <c r="AB1725" s="129">
        <f t="shared" si="134"/>
        <v>5000</v>
      </c>
    </row>
    <row r="1726" spans="1:28" ht="15.75" thickBot="1" x14ac:dyDescent="0.3">
      <c r="A1726" s="141" t="s">
        <v>1459</v>
      </c>
      <c r="B1726" s="4" t="s">
        <v>493</v>
      </c>
      <c r="C1726" s="4" t="s">
        <v>494</v>
      </c>
      <c r="D1726" s="4" t="s">
        <v>1478</v>
      </c>
      <c r="E1726" s="4" t="s">
        <v>1479</v>
      </c>
      <c r="F1726" s="4" t="s">
        <v>128</v>
      </c>
      <c r="G1726" s="4" t="s">
        <v>129</v>
      </c>
      <c r="H1726" s="4" t="s">
        <v>479</v>
      </c>
      <c r="I1726" s="7"/>
      <c r="J1726" s="7"/>
      <c r="K1726" s="7"/>
      <c r="L1726" s="7"/>
      <c r="M1726" s="8">
        <v>1156.5999999999999</v>
      </c>
      <c r="N1726" s="7"/>
      <c r="O1726" s="7"/>
      <c r="P1726" s="7"/>
      <c r="Q1726" s="7"/>
      <c r="R1726" s="7"/>
      <c r="S1726" s="7"/>
      <c r="T1726" s="7"/>
      <c r="U1726" s="139">
        <f t="shared" si="130"/>
        <v>1156.5999999999999</v>
      </c>
      <c r="W1726" s="127" t="str">
        <f t="shared" si="131"/>
        <v>120111440935</v>
      </c>
      <c r="X1726" s="132">
        <f>VLOOKUP(W1726,Factors!$F$4:$H$6200,3,FALSE)</f>
        <v>0.11529999999999996</v>
      </c>
      <c r="Y1726" s="127" t="str">
        <f>VLOOKUP(W1726,Factors!$F$4:$H$6200,2,FALSE)</f>
        <v>Customers-All</v>
      </c>
      <c r="Z1726" s="129">
        <f t="shared" si="132"/>
        <v>133.35597999999993</v>
      </c>
      <c r="AA1726" s="129">
        <f t="shared" si="133"/>
        <v>1023.24402</v>
      </c>
      <c r="AB1726" s="129">
        <f t="shared" si="134"/>
        <v>1156.5999999999999</v>
      </c>
    </row>
    <row r="1727" spans="1:28" ht="15.75" thickBot="1" x14ac:dyDescent="0.3">
      <c r="A1727" s="141" t="s">
        <v>1459</v>
      </c>
      <c r="B1727" s="4" t="s">
        <v>493</v>
      </c>
      <c r="C1727" s="4" t="s">
        <v>494</v>
      </c>
      <c r="D1727" s="4" t="s">
        <v>1478</v>
      </c>
      <c r="E1727" s="4" t="s">
        <v>1479</v>
      </c>
      <c r="F1727" s="4" t="s">
        <v>70</v>
      </c>
      <c r="G1727" s="4" t="s">
        <v>71</v>
      </c>
      <c r="H1727" s="4" t="s">
        <v>479</v>
      </c>
      <c r="I1727" s="11"/>
      <c r="J1727" s="11"/>
      <c r="K1727" s="11"/>
      <c r="L1727" s="11"/>
      <c r="M1727" s="10">
        <v>19.989999999999998</v>
      </c>
      <c r="N1727" s="11"/>
      <c r="O1727" s="10">
        <v>35.97</v>
      </c>
      <c r="P1727" s="11"/>
      <c r="Q1727" s="11"/>
      <c r="R1727" s="11"/>
      <c r="S1727" s="11"/>
      <c r="T1727" s="11"/>
      <c r="U1727" s="139">
        <f t="shared" si="130"/>
        <v>55.959999999999994</v>
      </c>
      <c r="W1727" s="127" t="str">
        <f t="shared" si="131"/>
        <v>120111440935</v>
      </c>
      <c r="X1727" s="132">
        <f>VLOOKUP(W1727,Factors!$F$4:$H$6200,3,FALSE)</f>
        <v>0.11529999999999996</v>
      </c>
      <c r="Y1727" s="127" t="str">
        <f>VLOOKUP(W1727,Factors!$F$4:$H$6200,2,FALSE)</f>
        <v>Customers-All</v>
      </c>
      <c r="Z1727" s="129">
        <f t="shared" si="132"/>
        <v>6.4521879999999969</v>
      </c>
      <c r="AA1727" s="129">
        <f t="shared" si="133"/>
        <v>49.507811999999994</v>
      </c>
      <c r="AB1727" s="129">
        <f t="shared" si="134"/>
        <v>55.959999999999994</v>
      </c>
    </row>
    <row r="1728" spans="1:28" ht="15.75" thickBot="1" x14ac:dyDescent="0.3">
      <c r="A1728" s="141" t="s">
        <v>1459</v>
      </c>
      <c r="B1728" s="4" t="s">
        <v>493</v>
      </c>
      <c r="C1728" s="4" t="s">
        <v>494</v>
      </c>
      <c r="D1728" s="4" t="s">
        <v>1478</v>
      </c>
      <c r="E1728" s="4" t="s">
        <v>1479</v>
      </c>
      <c r="F1728" s="4" t="s">
        <v>47</v>
      </c>
      <c r="G1728" s="4" t="s">
        <v>48</v>
      </c>
      <c r="H1728" s="4" t="s">
        <v>479</v>
      </c>
      <c r="I1728" s="7"/>
      <c r="J1728" s="7"/>
      <c r="K1728" s="7"/>
      <c r="L1728" s="7"/>
      <c r="M1728" s="7"/>
      <c r="N1728" s="8">
        <v>1.07</v>
      </c>
      <c r="O1728" s="7"/>
      <c r="P1728" s="7"/>
      <c r="Q1728" s="7"/>
      <c r="R1728" s="7"/>
      <c r="S1728" s="7"/>
      <c r="T1728" s="7"/>
      <c r="U1728" s="139">
        <f t="shared" si="130"/>
        <v>1.07</v>
      </c>
      <c r="W1728" s="127" t="str">
        <f t="shared" si="131"/>
        <v>120111440935</v>
      </c>
      <c r="X1728" s="132">
        <f>VLOOKUP(W1728,Factors!$F$4:$H$6200,3,FALSE)</f>
        <v>0.11529999999999996</v>
      </c>
      <c r="Y1728" s="127" t="str">
        <f>VLOOKUP(W1728,Factors!$F$4:$H$6200,2,FALSE)</f>
        <v>Customers-All</v>
      </c>
      <c r="Z1728" s="129">
        <f t="shared" si="132"/>
        <v>0.12337099999999997</v>
      </c>
      <c r="AA1728" s="129">
        <f t="shared" si="133"/>
        <v>0.94662900000000005</v>
      </c>
      <c r="AB1728" s="129">
        <f t="shared" si="134"/>
        <v>1.07</v>
      </c>
    </row>
    <row r="1729" spans="1:62" ht="15.75" thickBot="1" x14ac:dyDescent="0.3">
      <c r="A1729" s="141" t="s">
        <v>1459</v>
      </c>
      <c r="B1729" s="4" t="s">
        <v>493</v>
      </c>
      <c r="C1729" s="4" t="s">
        <v>494</v>
      </c>
      <c r="D1729" s="4" t="s">
        <v>1478</v>
      </c>
      <c r="E1729" s="4" t="s">
        <v>1479</v>
      </c>
      <c r="F1729" s="4" t="s">
        <v>310</v>
      </c>
      <c r="G1729" s="4" t="s">
        <v>311</v>
      </c>
      <c r="H1729" s="4" t="s">
        <v>479</v>
      </c>
      <c r="I1729" s="10">
        <v>634.95000000000005</v>
      </c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39">
        <f t="shared" si="130"/>
        <v>634.95000000000005</v>
      </c>
      <c r="W1729" s="127" t="str">
        <f t="shared" si="131"/>
        <v>120111440935</v>
      </c>
      <c r="X1729" s="132">
        <f>VLOOKUP(W1729,Factors!$F$4:$H$6200,3,FALSE)</f>
        <v>0.11529999999999996</v>
      </c>
      <c r="Y1729" s="127" t="str">
        <f>VLOOKUP(W1729,Factors!$F$4:$H$6200,2,FALSE)</f>
        <v>Customers-All</v>
      </c>
      <c r="Z1729" s="129">
        <f t="shared" si="132"/>
        <v>73.209734999999981</v>
      </c>
      <c r="AA1729" s="129">
        <f t="shared" si="133"/>
        <v>561.74026500000002</v>
      </c>
      <c r="AB1729" s="129">
        <f t="shared" si="134"/>
        <v>634.95000000000005</v>
      </c>
    </row>
    <row r="1730" spans="1:62" s="126" customFormat="1" ht="15.75" thickBot="1" x14ac:dyDescent="0.3">
      <c r="A1730" s="141" t="s">
        <v>1459</v>
      </c>
      <c r="B1730" s="4" t="s">
        <v>493</v>
      </c>
      <c r="C1730" s="4" t="s">
        <v>494</v>
      </c>
      <c r="D1730" s="4" t="s">
        <v>1478</v>
      </c>
      <c r="E1730" s="4" t="s">
        <v>1479</v>
      </c>
      <c r="F1730" s="4" t="s">
        <v>38</v>
      </c>
      <c r="G1730" s="4" t="s">
        <v>39</v>
      </c>
      <c r="H1730" s="4" t="s">
        <v>479</v>
      </c>
      <c r="I1730" s="7"/>
      <c r="J1730" s="7"/>
      <c r="K1730" s="7"/>
      <c r="L1730" s="7"/>
      <c r="M1730" s="8">
        <v>24221.5</v>
      </c>
      <c r="N1730" s="7"/>
      <c r="O1730" s="7"/>
      <c r="P1730" s="7"/>
      <c r="Q1730" s="7"/>
      <c r="R1730" s="7"/>
      <c r="S1730" s="7"/>
      <c r="T1730" s="7"/>
      <c r="U1730" s="139">
        <f t="shared" si="130"/>
        <v>24221.5</v>
      </c>
      <c r="V1730" s="38"/>
      <c r="W1730" s="127" t="str">
        <f t="shared" si="131"/>
        <v>120111440935</v>
      </c>
      <c r="X1730" s="132">
        <f>VLOOKUP(W1730,Factors!$F$4:$H$6200,3,FALSE)</f>
        <v>0.11529999999999996</v>
      </c>
      <c r="Y1730" s="127" t="str">
        <f>VLOOKUP(W1730,Factors!$F$4:$H$6200,2,FALSE)</f>
        <v>Customers-All</v>
      </c>
      <c r="Z1730" s="129">
        <f t="shared" si="132"/>
        <v>2792.738949999999</v>
      </c>
      <c r="AA1730" s="129">
        <f t="shared" si="133"/>
        <v>21428.761050000001</v>
      </c>
      <c r="AB1730" s="129">
        <f t="shared" si="134"/>
        <v>24221.5</v>
      </c>
      <c r="AC1730" s="134"/>
      <c r="AD1730" s="134"/>
      <c r="AE1730" s="134"/>
      <c r="AF1730" s="134"/>
      <c r="AG1730" s="134"/>
      <c r="AH1730" s="134"/>
      <c r="AI1730" s="134"/>
      <c r="AJ1730" s="134"/>
      <c r="AK1730" s="134"/>
      <c r="AL1730" s="134"/>
      <c r="AM1730" s="134"/>
      <c r="AN1730" s="134"/>
      <c r="AO1730" s="134"/>
      <c r="AP1730" s="134"/>
      <c r="AQ1730" s="134"/>
      <c r="AR1730" s="134"/>
      <c r="AS1730" s="134"/>
      <c r="AT1730" s="134"/>
      <c r="AU1730" s="134"/>
      <c r="AV1730" s="134"/>
      <c r="AW1730" s="134"/>
      <c r="AX1730" s="134"/>
      <c r="AY1730" s="134"/>
      <c r="AZ1730" s="134"/>
      <c r="BA1730" s="134"/>
      <c r="BB1730" s="134"/>
      <c r="BC1730" s="134"/>
      <c r="BD1730" s="134"/>
      <c r="BE1730" s="134"/>
      <c r="BF1730" s="134"/>
      <c r="BG1730" s="134"/>
      <c r="BH1730" s="134"/>
      <c r="BI1730" s="134"/>
      <c r="BJ1730" s="134"/>
    </row>
    <row r="1731" spans="1:62" ht="15.75" thickBot="1" x14ac:dyDescent="0.3">
      <c r="A1731" s="141" t="s">
        <v>1459</v>
      </c>
      <c r="B1731" s="4" t="s">
        <v>493</v>
      </c>
      <c r="C1731" s="4" t="s">
        <v>494</v>
      </c>
      <c r="D1731" s="4" t="s">
        <v>1464</v>
      </c>
      <c r="E1731" s="4" t="s">
        <v>1465</v>
      </c>
      <c r="F1731" s="4" t="s">
        <v>70</v>
      </c>
      <c r="G1731" s="4" t="s">
        <v>71</v>
      </c>
      <c r="H1731" s="4" t="s">
        <v>440</v>
      </c>
      <c r="I1731" s="11"/>
      <c r="J1731" s="11"/>
      <c r="K1731" s="11"/>
      <c r="L1731" s="11"/>
      <c r="M1731" s="11"/>
      <c r="N1731" s="10">
        <v>2893</v>
      </c>
      <c r="O1731" s="11"/>
      <c r="P1731" s="11"/>
      <c r="Q1731" s="11"/>
      <c r="R1731" s="11"/>
      <c r="S1731" s="11"/>
      <c r="T1731" s="11"/>
      <c r="U1731" s="139">
        <f t="shared" si="130"/>
        <v>2893</v>
      </c>
      <c r="W1731" s="127" t="str">
        <f t="shared" si="131"/>
        <v>120111505935</v>
      </c>
      <c r="X1731" s="132">
        <f>VLOOKUP(W1731,Factors!$F$4:$H$6200,3,FALSE)</f>
        <v>0.11529999999999996</v>
      </c>
      <c r="Y1731" s="127" t="str">
        <f>VLOOKUP(W1731,Factors!$F$4:$H$6200,2,FALSE)</f>
        <v>Customers-All</v>
      </c>
      <c r="Z1731" s="129">
        <f t="shared" si="132"/>
        <v>333.5628999999999</v>
      </c>
      <c r="AA1731" s="129">
        <f t="shared" si="133"/>
        <v>2559.4371000000001</v>
      </c>
      <c r="AB1731" s="129">
        <f t="shared" si="134"/>
        <v>2893</v>
      </c>
    </row>
    <row r="1732" spans="1:62" ht="15.75" thickBot="1" x14ac:dyDescent="0.3">
      <c r="A1732" s="141" t="s">
        <v>1459</v>
      </c>
      <c r="B1732" s="4" t="s">
        <v>493</v>
      </c>
      <c r="C1732" s="4" t="s">
        <v>494</v>
      </c>
      <c r="D1732" s="4" t="s">
        <v>1464</v>
      </c>
      <c r="E1732" s="4" t="s">
        <v>1465</v>
      </c>
      <c r="F1732" s="4" t="s">
        <v>164</v>
      </c>
      <c r="G1732" s="4" t="s">
        <v>165</v>
      </c>
      <c r="H1732" s="4" t="s">
        <v>440</v>
      </c>
      <c r="I1732" s="7"/>
      <c r="J1732" s="7"/>
      <c r="K1732" s="7"/>
      <c r="L1732" s="7"/>
      <c r="M1732" s="7"/>
      <c r="N1732" s="8">
        <v>970.9</v>
      </c>
      <c r="O1732" s="7"/>
      <c r="P1732" s="7"/>
      <c r="Q1732" s="7"/>
      <c r="R1732" s="7"/>
      <c r="S1732" s="7"/>
      <c r="T1732" s="7"/>
      <c r="U1732" s="139">
        <f t="shared" si="130"/>
        <v>970.9</v>
      </c>
      <c r="W1732" s="127" t="str">
        <f t="shared" si="131"/>
        <v>120111505935</v>
      </c>
      <c r="X1732" s="132">
        <f>VLOOKUP(W1732,Factors!$F$4:$H$6200,3,FALSE)</f>
        <v>0.11529999999999996</v>
      </c>
      <c r="Y1732" s="127" t="str">
        <f>VLOOKUP(W1732,Factors!$F$4:$H$6200,2,FALSE)</f>
        <v>Customers-All</v>
      </c>
      <c r="Z1732" s="129">
        <f t="shared" si="132"/>
        <v>111.94476999999996</v>
      </c>
      <c r="AA1732" s="129">
        <f t="shared" si="133"/>
        <v>858.95523000000003</v>
      </c>
      <c r="AB1732" s="129">
        <f t="shared" si="134"/>
        <v>970.9</v>
      </c>
    </row>
    <row r="1733" spans="1:62" ht="15.75" thickBot="1" x14ac:dyDescent="0.3">
      <c r="A1733" s="141" t="s">
        <v>1459</v>
      </c>
      <c r="B1733" s="4" t="s">
        <v>493</v>
      </c>
      <c r="C1733" s="4" t="s">
        <v>494</v>
      </c>
      <c r="D1733" s="4" t="s">
        <v>1464</v>
      </c>
      <c r="E1733" s="4" t="s">
        <v>1465</v>
      </c>
      <c r="F1733" s="4" t="s">
        <v>76</v>
      </c>
      <c r="G1733" s="4" t="s">
        <v>77</v>
      </c>
      <c r="H1733" s="4" t="s">
        <v>440</v>
      </c>
      <c r="I1733" s="10">
        <v>3757.78</v>
      </c>
      <c r="J1733" s="10">
        <v>2643.19</v>
      </c>
      <c r="K1733" s="10">
        <v>732.46</v>
      </c>
      <c r="L1733" s="10">
        <v>3933.49</v>
      </c>
      <c r="M1733" s="10">
        <v>4156.43</v>
      </c>
      <c r="N1733" s="10">
        <v>5301.48</v>
      </c>
      <c r="O1733" s="10">
        <v>4116.4799999999996</v>
      </c>
      <c r="P1733" s="10">
        <v>3827.04</v>
      </c>
      <c r="Q1733" s="10">
        <v>4245.12</v>
      </c>
      <c r="R1733" s="10">
        <v>4068.24</v>
      </c>
      <c r="S1733" s="10">
        <v>2283.36</v>
      </c>
      <c r="T1733" s="10">
        <v>4187.04</v>
      </c>
      <c r="U1733" s="139">
        <f t="shared" si="130"/>
        <v>43252.11</v>
      </c>
      <c r="W1733" s="127" t="str">
        <f t="shared" si="131"/>
        <v>120111505935</v>
      </c>
      <c r="X1733" s="132">
        <f>VLOOKUP(W1733,Factors!$F$4:$H$6200,3,FALSE)</f>
        <v>0.11529999999999996</v>
      </c>
      <c r="Y1733" s="127" t="str">
        <f>VLOOKUP(W1733,Factors!$F$4:$H$6200,2,FALSE)</f>
        <v>Customers-All</v>
      </c>
      <c r="Z1733" s="129">
        <f t="shared" si="132"/>
        <v>4986.9682829999983</v>
      </c>
      <c r="AA1733" s="129">
        <f t="shared" si="133"/>
        <v>38265.141717000006</v>
      </c>
      <c r="AB1733" s="129">
        <f t="shared" si="134"/>
        <v>43252.11</v>
      </c>
    </row>
    <row r="1734" spans="1:62" ht="15.75" thickBot="1" x14ac:dyDescent="0.3">
      <c r="A1734" s="141" t="s">
        <v>1459</v>
      </c>
      <c r="B1734" s="4" t="s">
        <v>493</v>
      </c>
      <c r="C1734" s="4" t="s">
        <v>494</v>
      </c>
      <c r="D1734" s="4" t="s">
        <v>1464</v>
      </c>
      <c r="E1734" s="4" t="s">
        <v>1465</v>
      </c>
      <c r="F1734" s="4" t="s">
        <v>1480</v>
      </c>
      <c r="G1734" s="4" t="s">
        <v>1481</v>
      </c>
      <c r="H1734" s="4" t="s">
        <v>440</v>
      </c>
      <c r="I1734" s="8">
        <v>159.08000000000001</v>
      </c>
      <c r="J1734" s="13">
        <v>0</v>
      </c>
      <c r="K1734" s="7"/>
      <c r="L1734" s="8">
        <v>127.14</v>
      </c>
      <c r="M1734" s="8">
        <v>1430.33</v>
      </c>
      <c r="N1734" s="8">
        <v>792.07</v>
      </c>
      <c r="O1734" s="8">
        <v>1604.77</v>
      </c>
      <c r="P1734" s="8">
        <v>1396.15</v>
      </c>
      <c r="Q1734" s="8">
        <v>561.66</v>
      </c>
      <c r="R1734" s="8">
        <v>369.1</v>
      </c>
      <c r="S1734" s="8">
        <v>401.19</v>
      </c>
      <c r="T1734" s="8">
        <v>48.14</v>
      </c>
      <c r="U1734" s="139">
        <f t="shared" si="130"/>
        <v>6889.6299999999992</v>
      </c>
      <c r="W1734" s="127" t="str">
        <f t="shared" si="131"/>
        <v>120111505935</v>
      </c>
      <c r="X1734" s="132">
        <f>VLOOKUP(W1734,Factors!$F$4:$H$6200,3,FALSE)</f>
        <v>0.11529999999999996</v>
      </c>
      <c r="Y1734" s="127" t="str">
        <f>VLOOKUP(W1734,Factors!$F$4:$H$6200,2,FALSE)</f>
        <v>Customers-All</v>
      </c>
      <c r="Z1734" s="129">
        <f t="shared" si="132"/>
        <v>794.37433899999962</v>
      </c>
      <c r="AA1734" s="129">
        <f t="shared" si="133"/>
        <v>6095.2556609999992</v>
      </c>
      <c r="AB1734" s="129">
        <f t="shared" si="134"/>
        <v>6889.6299999999992</v>
      </c>
    </row>
    <row r="1735" spans="1:62" ht="15.75" thickBot="1" x14ac:dyDescent="0.3">
      <c r="A1735" s="141" t="s">
        <v>1459</v>
      </c>
      <c r="B1735" s="4" t="s">
        <v>493</v>
      </c>
      <c r="C1735" s="4" t="s">
        <v>494</v>
      </c>
      <c r="D1735" s="4" t="s">
        <v>1464</v>
      </c>
      <c r="E1735" s="4" t="s">
        <v>1465</v>
      </c>
      <c r="F1735" s="4" t="s">
        <v>42</v>
      </c>
      <c r="G1735" s="4" t="s">
        <v>43</v>
      </c>
      <c r="H1735" s="4" t="s">
        <v>440</v>
      </c>
      <c r="I1735" s="10">
        <v>436.14</v>
      </c>
      <c r="J1735" s="14">
        <v>0</v>
      </c>
      <c r="K1735" s="11"/>
      <c r="L1735" s="11"/>
      <c r="M1735" s="11"/>
      <c r="N1735" s="11"/>
      <c r="O1735" s="11"/>
      <c r="P1735" s="10">
        <v>5115.7700000000004</v>
      </c>
      <c r="Q1735" s="10">
        <v>1053.3599999999999</v>
      </c>
      <c r="R1735" s="10">
        <v>1354.32</v>
      </c>
      <c r="S1735" s="10">
        <v>1605.12</v>
      </c>
      <c r="T1735" s="10">
        <v>1053.3599999999999</v>
      </c>
      <c r="U1735" s="139">
        <f t="shared" ref="U1735:U1798" si="135">SUM(I1735:T1735)</f>
        <v>10618.07</v>
      </c>
      <c r="W1735" s="127" t="str">
        <f t="shared" ref="W1735:W1798" si="136">CONCATENATE(B1735,RIGHT(D1735,4),A1735)</f>
        <v>120111505935</v>
      </c>
      <c r="X1735" s="132">
        <f>VLOOKUP(W1735,Factors!$F$4:$H$6200,3,FALSE)</f>
        <v>0.11529999999999996</v>
      </c>
      <c r="Y1735" s="127" t="str">
        <f>VLOOKUP(W1735,Factors!$F$4:$H$6200,2,FALSE)</f>
        <v>Customers-All</v>
      </c>
      <c r="Z1735" s="129">
        <f t="shared" ref="Z1735:Z1798" si="137">U1735*X1735</f>
        <v>1224.2634709999995</v>
      </c>
      <c r="AA1735" s="129">
        <f t="shared" ref="AA1735:AA1798" si="138">U1735-Z1735</f>
        <v>9393.8065289999995</v>
      </c>
      <c r="AB1735" s="129">
        <f t="shared" ref="AB1735:AB1798" si="139">Z1735+AA1735</f>
        <v>10618.07</v>
      </c>
    </row>
    <row r="1736" spans="1:62" ht="15.75" thickBot="1" x14ac:dyDescent="0.3">
      <c r="A1736" s="141" t="s">
        <v>1459</v>
      </c>
      <c r="B1736" s="4" t="s">
        <v>493</v>
      </c>
      <c r="C1736" s="4" t="s">
        <v>494</v>
      </c>
      <c r="D1736" s="4" t="s">
        <v>1464</v>
      </c>
      <c r="E1736" s="4" t="s">
        <v>1465</v>
      </c>
      <c r="F1736" s="4" t="s">
        <v>53</v>
      </c>
      <c r="G1736" s="4" t="s">
        <v>54</v>
      </c>
      <c r="H1736" s="4" t="s">
        <v>440</v>
      </c>
      <c r="I1736" s="7"/>
      <c r="J1736" s="7"/>
      <c r="K1736" s="7"/>
      <c r="L1736" s="7"/>
      <c r="M1736" s="8">
        <v>24.55</v>
      </c>
      <c r="N1736" s="8">
        <v>73.64</v>
      </c>
      <c r="O1736" s="7"/>
      <c r="P1736" s="7"/>
      <c r="Q1736" s="7"/>
      <c r="R1736" s="7"/>
      <c r="S1736" s="7"/>
      <c r="T1736" s="7"/>
      <c r="U1736" s="139">
        <f t="shared" si="135"/>
        <v>98.19</v>
      </c>
      <c r="W1736" s="127" t="str">
        <f t="shared" si="136"/>
        <v>120111505935</v>
      </c>
      <c r="X1736" s="132">
        <f>VLOOKUP(W1736,Factors!$F$4:$H$6200,3,FALSE)</f>
        <v>0.11529999999999996</v>
      </c>
      <c r="Y1736" s="127" t="str">
        <f>VLOOKUP(W1736,Factors!$F$4:$H$6200,2,FALSE)</f>
        <v>Customers-All</v>
      </c>
      <c r="Z1736" s="129">
        <f t="shared" si="137"/>
        <v>11.321306999999996</v>
      </c>
      <c r="AA1736" s="129">
        <f t="shared" si="138"/>
        <v>86.868693000000007</v>
      </c>
      <c r="AB1736" s="129">
        <f t="shared" si="139"/>
        <v>98.19</v>
      </c>
    </row>
    <row r="1737" spans="1:62" ht="15.75" thickBot="1" x14ac:dyDescent="0.3">
      <c r="A1737" s="141" t="s">
        <v>1459</v>
      </c>
      <c r="B1737" s="4" t="s">
        <v>493</v>
      </c>
      <c r="C1737" s="4" t="s">
        <v>494</v>
      </c>
      <c r="D1737" s="4" t="s">
        <v>1466</v>
      </c>
      <c r="E1737" s="4" t="s">
        <v>1467</v>
      </c>
      <c r="F1737" s="4" t="s">
        <v>42</v>
      </c>
      <c r="G1737" s="4" t="s">
        <v>43</v>
      </c>
      <c r="H1737" s="4" t="s">
        <v>485</v>
      </c>
      <c r="I1737" s="10">
        <v>705.72</v>
      </c>
      <c r="J1737" s="10">
        <v>529.29999999999995</v>
      </c>
      <c r="K1737" s="10">
        <v>689.44</v>
      </c>
      <c r="L1737" s="10">
        <v>1019.32</v>
      </c>
      <c r="M1737" s="10">
        <v>3747.5</v>
      </c>
      <c r="N1737" s="10">
        <v>1971.36</v>
      </c>
      <c r="O1737" s="14">
        <v>0</v>
      </c>
      <c r="P1737" s="10">
        <v>451.88</v>
      </c>
      <c r="Q1737" s="10">
        <v>462.73</v>
      </c>
      <c r="R1737" s="10">
        <v>152.88</v>
      </c>
      <c r="S1737" s="10">
        <v>122.3</v>
      </c>
      <c r="T1737" s="14">
        <v>0</v>
      </c>
      <c r="U1737" s="139">
        <f t="shared" si="135"/>
        <v>9852.4299999999985</v>
      </c>
      <c r="W1737" s="127" t="str">
        <f t="shared" si="136"/>
        <v>120111580935</v>
      </c>
      <c r="X1737" s="132">
        <f>VLOOKUP(W1737,Factors!$F$4:$H$6200,3,FALSE)</f>
        <v>0.11529999999999996</v>
      </c>
      <c r="Y1737" s="127" t="str">
        <f>VLOOKUP(W1737,Factors!$F$4:$H$6200,2,FALSE)</f>
        <v>Customers-All</v>
      </c>
      <c r="Z1737" s="129">
        <f t="shared" si="137"/>
        <v>1135.9851789999993</v>
      </c>
      <c r="AA1737" s="129">
        <f t="shared" si="138"/>
        <v>8716.4448209999991</v>
      </c>
      <c r="AB1737" s="129">
        <f t="shared" si="139"/>
        <v>9852.4299999999985</v>
      </c>
    </row>
    <row r="1738" spans="1:62" ht="15.75" thickBot="1" x14ac:dyDescent="0.3">
      <c r="A1738" s="141" t="s">
        <v>1459</v>
      </c>
      <c r="B1738" s="4" t="s">
        <v>493</v>
      </c>
      <c r="C1738" s="4" t="s">
        <v>494</v>
      </c>
      <c r="D1738" s="4" t="s">
        <v>1466</v>
      </c>
      <c r="E1738" s="4" t="s">
        <v>1467</v>
      </c>
      <c r="F1738" s="4" t="s">
        <v>53</v>
      </c>
      <c r="G1738" s="4" t="s">
        <v>54</v>
      </c>
      <c r="H1738" s="4" t="s">
        <v>485</v>
      </c>
      <c r="I1738" s="7"/>
      <c r="J1738" s="7"/>
      <c r="K1738" s="7"/>
      <c r="L1738" s="7"/>
      <c r="M1738" s="8">
        <v>299.2</v>
      </c>
      <c r="N1738" s="8">
        <v>179.52</v>
      </c>
      <c r="O1738" s="7"/>
      <c r="P1738" s="7"/>
      <c r="Q1738" s="7"/>
      <c r="R1738" s="7"/>
      <c r="S1738" s="7"/>
      <c r="T1738" s="7"/>
      <c r="U1738" s="139">
        <f t="shared" si="135"/>
        <v>478.72</v>
      </c>
      <c r="W1738" s="127" t="str">
        <f t="shared" si="136"/>
        <v>120111580935</v>
      </c>
      <c r="X1738" s="132">
        <f>VLOOKUP(W1738,Factors!$F$4:$H$6200,3,FALSE)</f>
        <v>0.11529999999999996</v>
      </c>
      <c r="Y1738" s="127" t="str">
        <f>VLOOKUP(W1738,Factors!$F$4:$H$6200,2,FALSE)</f>
        <v>Customers-All</v>
      </c>
      <c r="Z1738" s="129">
        <f t="shared" si="137"/>
        <v>55.196415999999985</v>
      </c>
      <c r="AA1738" s="129">
        <f t="shared" si="138"/>
        <v>423.52358400000003</v>
      </c>
      <c r="AB1738" s="129">
        <f t="shared" si="139"/>
        <v>478.72</v>
      </c>
    </row>
    <row r="1739" spans="1:62" ht="15.75" thickBot="1" x14ac:dyDescent="0.3">
      <c r="A1739" s="141" t="s">
        <v>1459</v>
      </c>
      <c r="B1739" s="4" t="s">
        <v>678</v>
      </c>
      <c r="C1739" s="4" t="s">
        <v>679</v>
      </c>
      <c r="D1739" s="4" t="s">
        <v>1464</v>
      </c>
      <c r="E1739" s="4" t="s">
        <v>1465</v>
      </c>
      <c r="F1739" s="4" t="s">
        <v>132</v>
      </c>
      <c r="G1739" s="4" t="s">
        <v>133</v>
      </c>
      <c r="H1739" s="4" t="s">
        <v>440</v>
      </c>
      <c r="I1739" s="11"/>
      <c r="J1739" s="10">
        <v>528.96</v>
      </c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39">
        <f t="shared" si="135"/>
        <v>528.96</v>
      </c>
      <c r="W1739" s="127" t="str">
        <f t="shared" si="136"/>
        <v>120121505935</v>
      </c>
      <c r="X1739" s="132">
        <f>VLOOKUP(W1739,Factors!$F$4:$H$6200,3,FALSE)</f>
        <v>0.10960000000000003</v>
      </c>
      <c r="Y1739" s="127" t="str">
        <f>VLOOKUP(W1739,Factors!$F$4:$H$6200,2,FALSE)</f>
        <v>3-Factor</v>
      </c>
      <c r="Z1739" s="129">
        <f t="shared" si="137"/>
        <v>57.97401600000002</v>
      </c>
      <c r="AA1739" s="129">
        <f t="shared" si="138"/>
        <v>470.98598400000003</v>
      </c>
      <c r="AB1739" s="129">
        <f t="shared" si="139"/>
        <v>528.96</v>
      </c>
    </row>
    <row r="1740" spans="1:62" ht="15.75" thickBot="1" x14ac:dyDescent="0.3">
      <c r="A1740" s="141" t="s">
        <v>1459</v>
      </c>
      <c r="B1740" s="4" t="s">
        <v>678</v>
      </c>
      <c r="C1740" s="4" t="s">
        <v>679</v>
      </c>
      <c r="D1740" s="4" t="s">
        <v>1464</v>
      </c>
      <c r="E1740" s="4" t="s">
        <v>1465</v>
      </c>
      <c r="F1740" s="4" t="s">
        <v>254</v>
      </c>
      <c r="G1740" s="4" t="s">
        <v>255</v>
      </c>
      <c r="H1740" s="4" t="s">
        <v>440</v>
      </c>
      <c r="I1740" s="8">
        <v>37</v>
      </c>
      <c r="J1740" s="8">
        <v>37</v>
      </c>
      <c r="K1740" s="8">
        <v>37</v>
      </c>
      <c r="L1740" s="8">
        <v>37</v>
      </c>
      <c r="M1740" s="8">
        <v>37</v>
      </c>
      <c r="N1740" s="8">
        <v>77</v>
      </c>
      <c r="O1740" s="8">
        <v>37</v>
      </c>
      <c r="P1740" s="8">
        <v>37</v>
      </c>
      <c r="Q1740" s="8">
        <v>37</v>
      </c>
      <c r="R1740" s="7"/>
      <c r="S1740" s="7"/>
      <c r="T1740" s="7"/>
      <c r="U1740" s="139">
        <f t="shared" si="135"/>
        <v>373</v>
      </c>
      <c r="W1740" s="127" t="str">
        <f t="shared" si="136"/>
        <v>120121505935</v>
      </c>
      <c r="X1740" s="132">
        <f>VLOOKUP(W1740,Factors!$F$4:$H$6200,3,FALSE)</f>
        <v>0.10960000000000003</v>
      </c>
      <c r="Y1740" s="127" t="str">
        <f>VLOOKUP(W1740,Factors!$F$4:$H$6200,2,FALSE)</f>
        <v>3-Factor</v>
      </c>
      <c r="Z1740" s="129">
        <f t="shared" si="137"/>
        <v>40.880800000000015</v>
      </c>
      <c r="AA1740" s="129">
        <f t="shared" si="138"/>
        <v>332.11919999999998</v>
      </c>
      <c r="AB1740" s="129">
        <f t="shared" si="139"/>
        <v>373</v>
      </c>
    </row>
    <row r="1741" spans="1:62" ht="15.75" thickBot="1" x14ac:dyDescent="0.3">
      <c r="A1741" s="141" t="s">
        <v>1459</v>
      </c>
      <c r="B1741" s="4" t="s">
        <v>678</v>
      </c>
      <c r="C1741" s="4" t="s">
        <v>679</v>
      </c>
      <c r="D1741" s="4" t="s">
        <v>1464</v>
      </c>
      <c r="E1741" s="4" t="s">
        <v>1465</v>
      </c>
      <c r="F1741" s="4" t="s">
        <v>82</v>
      </c>
      <c r="G1741" s="4" t="s">
        <v>83</v>
      </c>
      <c r="H1741" s="4" t="s">
        <v>440</v>
      </c>
      <c r="I1741" s="10">
        <v>81.400000000000006</v>
      </c>
      <c r="J1741" s="10">
        <v>98.4</v>
      </c>
      <c r="K1741" s="10">
        <v>90.8</v>
      </c>
      <c r="L1741" s="10">
        <v>55.6</v>
      </c>
      <c r="M1741" s="10">
        <v>43.6</v>
      </c>
      <c r="N1741" s="10">
        <v>21.8</v>
      </c>
      <c r="O1741" s="11"/>
      <c r="P1741" s="11"/>
      <c r="Q1741" s="11"/>
      <c r="R1741" s="11"/>
      <c r="S1741" s="11"/>
      <c r="T1741" s="11"/>
      <c r="U1741" s="139">
        <f t="shared" si="135"/>
        <v>391.60000000000008</v>
      </c>
      <c r="W1741" s="127" t="str">
        <f t="shared" si="136"/>
        <v>120121505935</v>
      </c>
      <c r="X1741" s="132">
        <f>VLOOKUP(W1741,Factors!$F$4:$H$6200,3,FALSE)</f>
        <v>0.10960000000000003</v>
      </c>
      <c r="Y1741" s="127" t="str">
        <f>VLOOKUP(W1741,Factors!$F$4:$H$6200,2,FALSE)</f>
        <v>3-Factor</v>
      </c>
      <c r="Z1741" s="129">
        <f t="shared" si="137"/>
        <v>42.919360000000019</v>
      </c>
      <c r="AA1741" s="129">
        <f t="shared" si="138"/>
        <v>348.68064000000004</v>
      </c>
      <c r="AB1741" s="129">
        <f t="shared" si="139"/>
        <v>391.60000000000008</v>
      </c>
    </row>
    <row r="1742" spans="1:62" ht="15.75" thickBot="1" x14ac:dyDescent="0.3">
      <c r="A1742" s="141" t="s">
        <v>1459</v>
      </c>
      <c r="B1742" s="4" t="s">
        <v>678</v>
      </c>
      <c r="C1742" s="4" t="s">
        <v>679</v>
      </c>
      <c r="D1742" s="4" t="s">
        <v>1464</v>
      </c>
      <c r="E1742" s="4" t="s">
        <v>1465</v>
      </c>
      <c r="F1742" s="4" t="s">
        <v>84</v>
      </c>
      <c r="G1742" s="4" t="s">
        <v>85</v>
      </c>
      <c r="H1742" s="4" t="s">
        <v>440</v>
      </c>
      <c r="I1742" s="8">
        <v>33.93</v>
      </c>
      <c r="J1742" s="7"/>
      <c r="K1742" s="7"/>
      <c r="L1742" s="7"/>
      <c r="M1742" s="7"/>
      <c r="N1742" s="7"/>
      <c r="O1742" s="7"/>
      <c r="P1742" s="7"/>
      <c r="Q1742" s="7"/>
      <c r="R1742" s="7"/>
      <c r="S1742" s="7"/>
      <c r="T1742" s="7"/>
      <c r="U1742" s="139">
        <f t="shared" si="135"/>
        <v>33.93</v>
      </c>
      <c r="W1742" s="127" t="str">
        <f t="shared" si="136"/>
        <v>120121505935</v>
      </c>
      <c r="X1742" s="132">
        <f>VLOOKUP(W1742,Factors!$F$4:$H$6200,3,FALSE)</f>
        <v>0.10960000000000003</v>
      </c>
      <c r="Y1742" s="127" t="str">
        <f>VLOOKUP(W1742,Factors!$F$4:$H$6200,2,FALSE)</f>
        <v>3-Factor</v>
      </c>
      <c r="Z1742" s="129">
        <f t="shared" si="137"/>
        <v>3.7187280000000009</v>
      </c>
      <c r="AA1742" s="129">
        <f t="shared" si="138"/>
        <v>30.211271999999997</v>
      </c>
      <c r="AB1742" s="129">
        <f t="shared" si="139"/>
        <v>33.93</v>
      </c>
    </row>
    <row r="1743" spans="1:62" ht="15.75" thickBot="1" x14ac:dyDescent="0.3">
      <c r="A1743" s="141" t="s">
        <v>1459</v>
      </c>
      <c r="B1743" s="4" t="s">
        <v>678</v>
      </c>
      <c r="C1743" s="4" t="s">
        <v>679</v>
      </c>
      <c r="D1743" s="4" t="s">
        <v>1464</v>
      </c>
      <c r="E1743" s="4" t="s">
        <v>1465</v>
      </c>
      <c r="F1743" s="4" t="s">
        <v>166</v>
      </c>
      <c r="G1743" s="4" t="s">
        <v>167</v>
      </c>
      <c r="H1743" s="4" t="s">
        <v>440</v>
      </c>
      <c r="I1743" s="11"/>
      <c r="J1743" s="11"/>
      <c r="K1743" s="10">
        <v>200</v>
      </c>
      <c r="L1743" s="11"/>
      <c r="M1743" s="11"/>
      <c r="N1743" s="11"/>
      <c r="O1743" s="11"/>
      <c r="P1743" s="11"/>
      <c r="Q1743" s="11"/>
      <c r="R1743" s="11"/>
      <c r="S1743" s="11"/>
      <c r="T1743" s="11"/>
      <c r="U1743" s="139">
        <f t="shared" si="135"/>
        <v>200</v>
      </c>
      <c r="W1743" s="127" t="str">
        <f t="shared" si="136"/>
        <v>120121505935</v>
      </c>
      <c r="X1743" s="132">
        <f>VLOOKUP(W1743,Factors!$F$4:$H$6200,3,FALSE)</f>
        <v>0.10960000000000003</v>
      </c>
      <c r="Y1743" s="127" t="str">
        <f>VLOOKUP(W1743,Factors!$F$4:$H$6200,2,FALSE)</f>
        <v>3-Factor</v>
      </c>
      <c r="Z1743" s="129">
        <f t="shared" si="137"/>
        <v>21.920000000000005</v>
      </c>
      <c r="AA1743" s="129">
        <f t="shared" si="138"/>
        <v>178.07999999999998</v>
      </c>
      <c r="AB1743" s="129">
        <f t="shared" si="139"/>
        <v>200</v>
      </c>
    </row>
    <row r="1744" spans="1:62" ht="15.75" thickBot="1" x14ac:dyDescent="0.3">
      <c r="A1744" s="141" t="s">
        <v>1459</v>
      </c>
      <c r="B1744" s="4" t="s">
        <v>188</v>
      </c>
      <c r="C1744" s="4" t="s">
        <v>189</v>
      </c>
      <c r="D1744" s="4" t="s">
        <v>1460</v>
      </c>
      <c r="E1744" s="4" t="s">
        <v>1461</v>
      </c>
      <c r="F1744" s="4" t="s">
        <v>47</v>
      </c>
      <c r="G1744" s="4" t="s">
        <v>48</v>
      </c>
      <c r="H1744" s="4" t="s">
        <v>686</v>
      </c>
      <c r="I1744" s="7"/>
      <c r="J1744" s="7"/>
      <c r="K1744" s="8">
        <v>83.28</v>
      </c>
      <c r="L1744" s="7"/>
      <c r="M1744" s="7"/>
      <c r="N1744" s="7"/>
      <c r="O1744" s="7"/>
      <c r="P1744" s="7"/>
      <c r="Q1744" s="7"/>
      <c r="R1744" s="7"/>
      <c r="S1744" s="7"/>
      <c r="T1744" s="7"/>
      <c r="U1744" s="139">
        <f t="shared" si="135"/>
        <v>83.28</v>
      </c>
      <c r="W1744" s="127" t="str">
        <f t="shared" si="136"/>
        <v>131001045935</v>
      </c>
      <c r="X1744" s="132">
        <f>VLOOKUP(W1744,Factors!$F$4:$H$6200,3,FALSE)</f>
        <v>0.10960000000000003</v>
      </c>
      <c r="Y1744" s="127" t="str">
        <f>VLOOKUP(W1744,Factors!$F$4:$H$6200,2,FALSE)</f>
        <v>3-factor</v>
      </c>
      <c r="Z1744" s="129">
        <f t="shared" si="137"/>
        <v>9.1274880000000032</v>
      </c>
      <c r="AA1744" s="129">
        <f t="shared" si="138"/>
        <v>74.152512000000002</v>
      </c>
      <c r="AB1744" s="129">
        <f t="shared" si="139"/>
        <v>83.28</v>
      </c>
    </row>
    <row r="1745" spans="1:28" ht="15.75" thickBot="1" x14ac:dyDescent="0.3">
      <c r="A1745" s="141" t="s">
        <v>1459</v>
      </c>
      <c r="B1745" s="4" t="s">
        <v>188</v>
      </c>
      <c r="C1745" s="4" t="s">
        <v>189</v>
      </c>
      <c r="D1745" s="4" t="s">
        <v>1460</v>
      </c>
      <c r="E1745" s="4" t="s">
        <v>1461</v>
      </c>
      <c r="F1745" s="4" t="s">
        <v>94</v>
      </c>
      <c r="G1745" s="4" t="s">
        <v>95</v>
      </c>
      <c r="H1745" s="4" t="s">
        <v>686</v>
      </c>
      <c r="I1745" s="10">
        <v>11.56</v>
      </c>
      <c r="J1745" s="11"/>
      <c r="K1745" s="10">
        <v>24.09</v>
      </c>
      <c r="L1745" s="11"/>
      <c r="M1745" s="11"/>
      <c r="N1745" s="10">
        <v>36.159999999999997</v>
      </c>
      <c r="O1745" s="11"/>
      <c r="P1745" s="11"/>
      <c r="Q1745" s="11"/>
      <c r="R1745" s="11"/>
      <c r="S1745" s="11"/>
      <c r="T1745" s="10">
        <v>57.41</v>
      </c>
      <c r="U1745" s="139">
        <f t="shared" si="135"/>
        <v>129.22</v>
      </c>
      <c r="W1745" s="127" t="str">
        <f t="shared" si="136"/>
        <v>131001045935</v>
      </c>
      <c r="X1745" s="132">
        <f>VLOOKUP(W1745,Factors!$F$4:$H$6200,3,FALSE)</f>
        <v>0.10960000000000003</v>
      </c>
      <c r="Y1745" s="127" t="str">
        <f>VLOOKUP(W1745,Factors!$F$4:$H$6200,2,FALSE)</f>
        <v>3-factor</v>
      </c>
      <c r="Z1745" s="129">
        <f t="shared" si="137"/>
        <v>14.162512000000003</v>
      </c>
      <c r="AA1745" s="129">
        <f t="shared" si="138"/>
        <v>115.05748799999999</v>
      </c>
      <c r="AB1745" s="129">
        <f t="shared" si="139"/>
        <v>129.22</v>
      </c>
    </row>
    <row r="1746" spans="1:28" ht="15.75" thickBot="1" x14ac:dyDescent="0.3">
      <c r="A1746" s="141" t="s">
        <v>1459</v>
      </c>
      <c r="B1746" s="4" t="s">
        <v>188</v>
      </c>
      <c r="C1746" s="4" t="s">
        <v>189</v>
      </c>
      <c r="D1746" s="4" t="s">
        <v>1460</v>
      </c>
      <c r="E1746" s="4" t="s">
        <v>1461</v>
      </c>
      <c r="F1746" s="4" t="s">
        <v>42</v>
      </c>
      <c r="G1746" s="4" t="s">
        <v>43</v>
      </c>
      <c r="H1746" s="4" t="s">
        <v>686</v>
      </c>
      <c r="I1746" s="8">
        <v>236.16</v>
      </c>
      <c r="J1746" s="7"/>
      <c r="K1746" s="8">
        <v>410.45</v>
      </c>
      <c r="L1746" s="7"/>
      <c r="M1746" s="7"/>
      <c r="N1746" s="8">
        <v>738.9</v>
      </c>
      <c r="O1746" s="7"/>
      <c r="P1746" s="7"/>
      <c r="Q1746" s="7"/>
      <c r="R1746" s="7"/>
      <c r="S1746" s="7"/>
      <c r="T1746" s="8">
        <v>1173.2</v>
      </c>
      <c r="U1746" s="139">
        <f t="shared" si="135"/>
        <v>2558.71</v>
      </c>
      <c r="W1746" s="127" t="str">
        <f t="shared" si="136"/>
        <v>131001045935</v>
      </c>
      <c r="X1746" s="132">
        <f>VLOOKUP(W1746,Factors!$F$4:$H$6200,3,FALSE)</f>
        <v>0.10960000000000003</v>
      </c>
      <c r="Y1746" s="127" t="str">
        <f>VLOOKUP(W1746,Factors!$F$4:$H$6200,2,FALSE)</f>
        <v>3-factor</v>
      </c>
      <c r="Z1746" s="129">
        <f t="shared" si="137"/>
        <v>280.43461600000006</v>
      </c>
      <c r="AA1746" s="129">
        <f t="shared" si="138"/>
        <v>2278.275384</v>
      </c>
      <c r="AB1746" s="129">
        <f t="shared" si="139"/>
        <v>2558.71</v>
      </c>
    </row>
    <row r="1747" spans="1:28" ht="15.75" thickBot="1" x14ac:dyDescent="0.3">
      <c r="A1747" s="141" t="s">
        <v>1459</v>
      </c>
      <c r="B1747" s="4" t="s">
        <v>188</v>
      </c>
      <c r="C1747" s="4" t="s">
        <v>189</v>
      </c>
      <c r="D1747" s="4" t="s">
        <v>1460</v>
      </c>
      <c r="E1747" s="4" t="s">
        <v>1461</v>
      </c>
      <c r="F1747" s="4" t="s">
        <v>53</v>
      </c>
      <c r="G1747" s="4" t="s">
        <v>54</v>
      </c>
      <c r="H1747" s="4" t="s">
        <v>686</v>
      </c>
      <c r="I1747" s="11"/>
      <c r="J1747" s="11"/>
      <c r="K1747" s="10">
        <v>82.01</v>
      </c>
      <c r="L1747" s="11"/>
      <c r="M1747" s="11"/>
      <c r="N1747" s="11"/>
      <c r="O1747" s="11"/>
      <c r="P1747" s="11"/>
      <c r="Q1747" s="11"/>
      <c r="R1747" s="11"/>
      <c r="S1747" s="11"/>
      <c r="T1747" s="11"/>
      <c r="U1747" s="139">
        <f t="shared" si="135"/>
        <v>82.01</v>
      </c>
      <c r="W1747" s="127" t="str">
        <f t="shared" si="136"/>
        <v>131001045935</v>
      </c>
      <c r="X1747" s="132">
        <f>VLOOKUP(W1747,Factors!$F$4:$H$6200,3,FALSE)</f>
        <v>0.10960000000000003</v>
      </c>
      <c r="Y1747" s="127" t="str">
        <f>VLOOKUP(W1747,Factors!$F$4:$H$6200,2,FALSE)</f>
        <v>3-factor</v>
      </c>
      <c r="Z1747" s="129">
        <f t="shared" si="137"/>
        <v>8.9882960000000036</v>
      </c>
      <c r="AA1747" s="129">
        <f t="shared" si="138"/>
        <v>73.021704</v>
      </c>
      <c r="AB1747" s="129">
        <f t="shared" si="139"/>
        <v>82.01</v>
      </c>
    </row>
    <row r="1748" spans="1:28" ht="15.75" thickBot="1" x14ac:dyDescent="0.3">
      <c r="A1748" s="141" t="s">
        <v>1459</v>
      </c>
      <c r="B1748" s="4" t="s">
        <v>188</v>
      </c>
      <c r="C1748" s="4" t="s">
        <v>189</v>
      </c>
      <c r="D1748" s="4" t="s">
        <v>1464</v>
      </c>
      <c r="E1748" s="4" t="s">
        <v>1465</v>
      </c>
      <c r="F1748" s="4" t="s">
        <v>94</v>
      </c>
      <c r="G1748" s="4" t="s">
        <v>95</v>
      </c>
      <c r="H1748" s="4" t="s">
        <v>440</v>
      </c>
      <c r="I1748" s="7"/>
      <c r="J1748" s="7"/>
      <c r="K1748" s="7"/>
      <c r="L1748" s="7"/>
      <c r="M1748" s="7"/>
      <c r="N1748" s="8">
        <v>10.039999999999999</v>
      </c>
      <c r="O1748" s="7"/>
      <c r="P1748" s="7"/>
      <c r="Q1748" s="7"/>
      <c r="R1748" s="8">
        <v>4.0999999999999996</v>
      </c>
      <c r="S1748" s="7"/>
      <c r="T1748" s="7"/>
      <c r="U1748" s="139">
        <f t="shared" si="135"/>
        <v>14.139999999999999</v>
      </c>
      <c r="W1748" s="127" t="str">
        <f t="shared" si="136"/>
        <v>131001505935</v>
      </c>
      <c r="X1748" s="132">
        <f>VLOOKUP(W1748,Factors!$F$4:$H$6200,3,FALSE)</f>
        <v>0.10960000000000003</v>
      </c>
      <c r="Y1748" s="127" t="str">
        <f>VLOOKUP(W1748,Factors!$F$4:$H$6200,2,FALSE)</f>
        <v>3-factor</v>
      </c>
      <c r="Z1748" s="129">
        <f t="shared" si="137"/>
        <v>1.5497440000000002</v>
      </c>
      <c r="AA1748" s="129">
        <f t="shared" si="138"/>
        <v>12.590255999999998</v>
      </c>
      <c r="AB1748" s="129">
        <f t="shared" si="139"/>
        <v>14.139999999999999</v>
      </c>
    </row>
    <row r="1749" spans="1:28" ht="15.75" thickBot="1" x14ac:dyDescent="0.3">
      <c r="A1749" s="141" t="s">
        <v>1459</v>
      </c>
      <c r="B1749" s="4" t="s">
        <v>188</v>
      </c>
      <c r="C1749" s="4" t="s">
        <v>189</v>
      </c>
      <c r="D1749" s="4" t="s">
        <v>1464</v>
      </c>
      <c r="E1749" s="4" t="s">
        <v>1465</v>
      </c>
      <c r="F1749" s="4" t="s">
        <v>42</v>
      </c>
      <c r="G1749" s="4" t="s">
        <v>43</v>
      </c>
      <c r="H1749" s="4" t="s">
        <v>440</v>
      </c>
      <c r="I1749" s="11"/>
      <c r="J1749" s="11"/>
      <c r="K1749" s="11"/>
      <c r="L1749" s="11"/>
      <c r="M1749" s="11"/>
      <c r="N1749" s="10">
        <v>205.25</v>
      </c>
      <c r="O1749" s="11"/>
      <c r="P1749" s="11"/>
      <c r="Q1749" s="11"/>
      <c r="R1749" s="10">
        <v>83.8</v>
      </c>
      <c r="S1749" s="11"/>
      <c r="T1749" s="11"/>
      <c r="U1749" s="139">
        <f t="shared" si="135"/>
        <v>289.05</v>
      </c>
      <c r="W1749" s="127" t="str">
        <f t="shared" si="136"/>
        <v>131001505935</v>
      </c>
      <c r="X1749" s="132">
        <f>VLOOKUP(W1749,Factors!$F$4:$H$6200,3,FALSE)</f>
        <v>0.10960000000000003</v>
      </c>
      <c r="Y1749" s="127" t="str">
        <f>VLOOKUP(W1749,Factors!$F$4:$H$6200,2,FALSE)</f>
        <v>3-factor</v>
      </c>
      <c r="Z1749" s="129">
        <f t="shared" si="137"/>
        <v>31.679880000000011</v>
      </c>
      <c r="AA1749" s="129">
        <f t="shared" si="138"/>
        <v>257.37011999999999</v>
      </c>
      <c r="AB1749" s="129">
        <f t="shared" si="139"/>
        <v>289.05</v>
      </c>
    </row>
    <row r="1750" spans="1:28" ht="15.75" thickBot="1" x14ac:dyDescent="0.3">
      <c r="A1750" s="141" t="s">
        <v>1459</v>
      </c>
      <c r="B1750" s="4" t="s">
        <v>188</v>
      </c>
      <c r="C1750" s="4" t="s">
        <v>189</v>
      </c>
      <c r="D1750" s="4" t="s">
        <v>1468</v>
      </c>
      <c r="E1750" s="4" t="s">
        <v>1469</v>
      </c>
      <c r="F1750" s="4" t="s">
        <v>47</v>
      </c>
      <c r="G1750" s="4" t="s">
        <v>48</v>
      </c>
      <c r="H1750" s="4" t="s">
        <v>1470</v>
      </c>
      <c r="I1750" s="8">
        <v>235.52</v>
      </c>
      <c r="J1750" s="7"/>
      <c r="K1750" s="8">
        <v>98.3</v>
      </c>
      <c r="L1750" s="7"/>
      <c r="M1750" s="8">
        <v>454.22</v>
      </c>
      <c r="N1750" s="7"/>
      <c r="O1750" s="7"/>
      <c r="P1750" s="8">
        <v>198.93</v>
      </c>
      <c r="Q1750" s="8">
        <v>89.88</v>
      </c>
      <c r="R1750" s="8">
        <v>245.79</v>
      </c>
      <c r="S1750" s="7"/>
      <c r="T1750" s="7"/>
      <c r="U1750" s="139">
        <f t="shared" si="135"/>
        <v>1322.6399999999999</v>
      </c>
      <c r="W1750" s="127" t="str">
        <f t="shared" si="136"/>
        <v>131005005935</v>
      </c>
      <c r="X1750" s="132">
        <f>VLOOKUP(W1750,Factors!$F$4:$H$6200,3,FALSE)</f>
        <v>0.10960000000000003</v>
      </c>
      <c r="Y1750" s="127" t="str">
        <f>VLOOKUP(W1750,Factors!$F$4:$H$6200,2,FALSE)</f>
        <v>3-factor</v>
      </c>
      <c r="Z1750" s="129">
        <f t="shared" si="137"/>
        <v>144.96134400000003</v>
      </c>
      <c r="AA1750" s="129">
        <f t="shared" si="138"/>
        <v>1177.6786559999998</v>
      </c>
      <c r="AB1750" s="129">
        <f t="shared" si="139"/>
        <v>1322.6399999999999</v>
      </c>
    </row>
    <row r="1751" spans="1:28" ht="15.75" thickBot="1" x14ac:dyDescent="0.3">
      <c r="A1751" s="141" t="s">
        <v>1459</v>
      </c>
      <c r="B1751" s="4" t="s">
        <v>188</v>
      </c>
      <c r="C1751" s="4" t="s">
        <v>189</v>
      </c>
      <c r="D1751" s="4" t="s">
        <v>1468</v>
      </c>
      <c r="E1751" s="4" t="s">
        <v>1469</v>
      </c>
      <c r="F1751" s="4" t="s">
        <v>94</v>
      </c>
      <c r="G1751" s="4" t="s">
        <v>95</v>
      </c>
      <c r="H1751" s="4" t="s">
        <v>1470</v>
      </c>
      <c r="I1751" s="10">
        <v>375.69</v>
      </c>
      <c r="J1751" s="10">
        <v>399.14</v>
      </c>
      <c r="K1751" s="10">
        <v>132.47999999999999</v>
      </c>
      <c r="L1751" s="10">
        <v>469.48</v>
      </c>
      <c r="M1751" s="10">
        <v>443.87</v>
      </c>
      <c r="N1751" s="10">
        <v>164.71</v>
      </c>
      <c r="O1751" s="10">
        <v>771.29</v>
      </c>
      <c r="P1751" s="10">
        <v>205.31</v>
      </c>
      <c r="Q1751" s="10">
        <v>725.47</v>
      </c>
      <c r="R1751" s="10">
        <v>18.45</v>
      </c>
      <c r="S1751" s="10">
        <v>61.51</v>
      </c>
      <c r="T1751" s="10">
        <v>82.01</v>
      </c>
      <c r="U1751" s="139">
        <f t="shared" si="135"/>
        <v>3849.41</v>
      </c>
      <c r="W1751" s="127" t="str">
        <f t="shared" si="136"/>
        <v>131005005935</v>
      </c>
      <c r="X1751" s="132">
        <f>VLOOKUP(W1751,Factors!$F$4:$H$6200,3,FALSE)</f>
        <v>0.10960000000000003</v>
      </c>
      <c r="Y1751" s="127" t="str">
        <f>VLOOKUP(W1751,Factors!$F$4:$H$6200,2,FALSE)</f>
        <v>3-factor</v>
      </c>
      <c r="Z1751" s="129">
        <f t="shared" si="137"/>
        <v>421.8953360000001</v>
      </c>
      <c r="AA1751" s="129">
        <f t="shared" si="138"/>
        <v>3427.5146639999998</v>
      </c>
      <c r="AB1751" s="129">
        <f t="shared" si="139"/>
        <v>3849.41</v>
      </c>
    </row>
    <row r="1752" spans="1:28" ht="15.75" thickBot="1" x14ac:dyDescent="0.3">
      <c r="A1752" s="141" t="s">
        <v>1459</v>
      </c>
      <c r="B1752" s="4" t="s">
        <v>188</v>
      </c>
      <c r="C1752" s="4" t="s">
        <v>189</v>
      </c>
      <c r="D1752" s="4" t="s">
        <v>1468</v>
      </c>
      <c r="E1752" s="4" t="s">
        <v>1469</v>
      </c>
      <c r="F1752" s="4" t="s">
        <v>38</v>
      </c>
      <c r="G1752" s="4" t="s">
        <v>39</v>
      </c>
      <c r="H1752" s="4" t="s">
        <v>1470</v>
      </c>
      <c r="I1752" s="7"/>
      <c r="J1752" s="7"/>
      <c r="K1752" s="7"/>
      <c r="L1752" s="7"/>
      <c r="M1752" s="7"/>
      <c r="N1752" s="7"/>
      <c r="O1752" s="7"/>
      <c r="P1752" s="8">
        <v>170</v>
      </c>
      <c r="Q1752" s="8">
        <v>85</v>
      </c>
      <c r="R1752" s="7"/>
      <c r="S1752" s="7"/>
      <c r="T1752" s="13">
        <v>0</v>
      </c>
      <c r="U1752" s="139">
        <f t="shared" si="135"/>
        <v>255</v>
      </c>
      <c r="W1752" s="127" t="str">
        <f t="shared" si="136"/>
        <v>131005005935</v>
      </c>
      <c r="X1752" s="132">
        <f>VLOOKUP(W1752,Factors!$F$4:$H$6200,3,FALSE)</f>
        <v>0.10960000000000003</v>
      </c>
      <c r="Y1752" s="127" t="str">
        <f>VLOOKUP(W1752,Factors!$F$4:$H$6200,2,FALSE)</f>
        <v>3-factor</v>
      </c>
      <c r="Z1752" s="129">
        <f t="shared" si="137"/>
        <v>27.948000000000008</v>
      </c>
      <c r="AA1752" s="129">
        <f t="shared" si="138"/>
        <v>227.05199999999999</v>
      </c>
      <c r="AB1752" s="129">
        <f t="shared" si="139"/>
        <v>255</v>
      </c>
    </row>
    <row r="1753" spans="1:28" ht="15.75" thickBot="1" x14ac:dyDescent="0.3">
      <c r="A1753" s="141" t="s">
        <v>1459</v>
      </c>
      <c r="B1753" s="4" t="s">
        <v>188</v>
      </c>
      <c r="C1753" s="4" t="s">
        <v>189</v>
      </c>
      <c r="D1753" s="4" t="s">
        <v>1468</v>
      </c>
      <c r="E1753" s="4" t="s">
        <v>1469</v>
      </c>
      <c r="F1753" s="4" t="s">
        <v>510</v>
      </c>
      <c r="G1753" s="4" t="s">
        <v>511</v>
      </c>
      <c r="H1753" s="4" t="s">
        <v>1470</v>
      </c>
      <c r="I1753" s="8">
        <v>2811.48</v>
      </c>
      <c r="J1753" s="8">
        <v>2811.48</v>
      </c>
      <c r="K1753" s="8">
        <v>2811.48</v>
      </c>
      <c r="L1753" s="8">
        <v>2811.48</v>
      </c>
      <c r="M1753" s="8">
        <v>2811.48</v>
      </c>
      <c r="N1753" s="8">
        <v>2811.48</v>
      </c>
      <c r="O1753" s="8">
        <v>2811.48</v>
      </c>
      <c r="P1753" s="8">
        <v>2811.48</v>
      </c>
      <c r="Q1753" s="8">
        <v>2811.48</v>
      </c>
      <c r="R1753" s="8">
        <v>2811.48</v>
      </c>
      <c r="S1753" s="8">
        <v>3160.88</v>
      </c>
      <c r="T1753" s="8">
        <v>2986.18</v>
      </c>
      <c r="U1753" s="139">
        <f t="shared" si="135"/>
        <v>34261.86</v>
      </c>
      <c r="W1753" s="127" t="str">
        <f t="shared" si="136"/>
        <v>131005005935</v>
      </c>
      <c r="X1753" s="132">
        <f>VLOOKUP(W1753,Factors!$F$4:$H$6200,3,FALSE)</f>
        <v>0.10960000000000003</v>
      </c>
      <c r="Y1753" s="127" t="str">
        <f>VLOOKUP(W1753,Factors!$F$4:$H$6200,2,FALSE)</f>
        <v>3-factor</v>
      </c>
      <c r="Z1753" s="129">
        <f t="shared" si="137"/>
        <v>3755.0998560000012</v>
      </c>
      <c r="AA1753" s="129">
        <f t="shared" si="138"/>
        <v>30506.760144</v>
      </c>
      <c r="AB1753" s="129">
        <f t="shared" si="139"/>
        <v>34261.86</v>
      </c>
    </row>
    <row r="1754" spans="1:28" ht="15.75" thickBot="1" x14ac:dyDescent="0.3">
      <c r="A1754" s="141" t="s">
        <v>1459</v>
      </c>
      <c r="B1754" s="4" t="s">
        <v>188</v>
      </c>
      <c r="C1754" s="4" t="s">
        <v>189</v>
      </c>
      <c r="D1754" s="4" t="s">
        <v>1468</v>
      </c>
      <c r="E1754" s="4" t="s">
        <v>1469</v>
      </c>
      <c r="F1754" s="4" t="s">
        <v>146</v>
      </c>
      <c r="G1754" s="4" t="s">
        <v>147</v>
      </c>
      <c r="H1754" s="4" t="s">
        <v>1470</v>
      </c>
      <c r="I1754" s="11"/>
      <c r="J1754" s="11"/>
      <c r="K1754" s="10">
        <v>141.51</v>
      </c>
      <c r="L1754" s="11"/>
      <c r="M1754" s="11"/>
      <c r="N1754" s="11"/>
      <c r="O1754" s="11"/>
      <c r="P1754" s="11"/>
      <c r="Q1754" s="11"/>
      <c r="R1754" s="11"/>
      <c r="S1754" s="11"/>
      <c r="T1754" s="11"/>
      <c r="U1754" s="139">
        <f t="shared" si="135"/>
        <v>141.51</v>
      </c>
      <c r="W1754" s="127" t="str">
        <f t="shared" si="136"/>
        <v>131005005935</v>
      </c>
      <c r="X1754" s="132">
        <f>VLOOKUP(W1754,Factors!$F$4:$H$6200,3,FALSE)</f>
        <v>0.10960000000000003</v>
      </c>
      <c r="Y1754" s="127" t="str">
        <f>VLOOKUP(W1754,Factors!$F$4:$H$6200,2,FALSE)</f>
        <v>3-factor</v>
      </c>
      <c r="Z1754" s="129">
        <f t="shared" si="137"/>
        <v>15.509496000000004</v>
      </c>
      <c r="AA1754" s="129">
        <f t="shared" si="138"/>
        <v>126.00050399999999</v>
      </c>
      <c r="AB1754" s="129">
        <f t="shared" si="139"/>
        <v>141.51</v>
      </c>
    </row>
    <row r="1755" spans="1:28" ht="15.75" thickBot="1" x14ac:dyDescent="0.3">
      <c r="A1755" s="141" t="s">
        <v>1459</v>
      </c>
      <c r="B1755" s="4" t="s">
        <v>188</v>
      </c>
      <c r="C1755" s="4" t="s">
        <v>189</v>
      </c>
      <c r="D1755" s="4" t="s">
        <v>1468</v>
      </c>
      <c r="E1755" s="4" t="s">
        <v>1469</v>
      </c>
      <c r="F1755" s="4" t="s">
        <v>148</v>
      </c>
      <c r="G1755" s="4" t="s">
        <v>149</v>
      </c>
      <c r="H1755" s="4" t="s">
        <v>1470</v>
      </c>
      <c r="I1755" s="8">
        <v>599.98</v>
      </c>
      <c r="J1755" s="7"/>
      <c r="K1755" s="8">
        <v>299.99</v>
      </c>
      <c r="L1755" s="7"/>
      <c r="M1755" s="7"/>
      <c r="N1755" s="7"/>
      <c r="O1755" s="7"/>
      <c r="P1755" s="7"/>
      <c r="Q1755" s="7"/>
      <c r="R1755" s="7"/>
      <c r="S1755" s="7"/>
      <c r="T1755" s="7"/>
      <c r="U1755" s="139">
        <f t="shared" si="135"/>
        <v>899.97</v>
      </c>
      <c r="W1755" s="127" t="str">
        <f t="shared" si="136"/>
        <v>131005005935</v>
      </c>
      <c r="X1755" s="132">
        <f>VLOOKUP(W1755,Factors!$F$4:$H$6200,3,FALSE)</f>
        <v>0.10960000000000003</v>
      </c>
      <c r="Y1755" s="127" t="str">
        <f>VLOOKUP(W1755,Factors!$F$4:$H$6200,2,FALSE)</f>
        <v>3-factor</v>
      </c>
      <c r="Z1755" s="129">
        <f t="shared" si="137"/>
        <v>98.636712000000031</v>
      </c>
      <c r="AA1755" s="129">
        <f t="shared" si="138"/>
        <v>801.33328800000004</v>
      </c>
      <c r="AB1755" s="129">
        <f t="shared" si="139"/>
        <v>899.97</v>
      </c>
    </row>
    <row r="1756" spans="1:28" ht="15.75" thickBot="1" x14ac:dyDescent="0.3">
      <c r="A1756" s="141" t="s">
        <v>1459</v>
      </c>
      <c r="B1756" s="4" t="s">
        <v>188</v>
      </c>
      <c r="C1756" s="4" t="s">
        <v>189</v>
      </c>
      <c r="D1756" s="4" t="s">
        <v>1468</v>
      </c>
      <c r="E1756" s="4" t="s">
        <v>1469</v>
      </c>
      <c r="F1756" s="4" t="s">
        <v>51</v>
      </c>
      <c r="G1756" s="4" t="s">
        <v>52</v>
      </c>
      <c r="H1756" s="4" t="s">
        <v>1470</v>
      </c>
      <c r="I1756" s="10">
        <v>157.31</v>
      </c>
      <c r="J1756" s="14">
        <v>0</v>
      </c>
      <c r="K1756" s="11"/>
      <c r="L1756" s="10">
        <v>136.56</v>
      </c>
      <c r="M1756" s="11"/>
      <c r="N1756" s="11"/>
      <c r="O1756" s="11"/>
      <c r="P1756" s="11"/>
      <c r="Q1756" s="11"/>
      <c r="R1756" s="11"/>
      <c r="S1756" s="11"/>
      <c r="T1756" s="11"/>
      <c r="U1756" s="139">
        <f t="shared" si="135"/>
        <v>293.87</v>
      </c>
      <c r="W1756" s="127" t="str">
        <f t="shared" si="136"/>
        <v>131005005935</v>
      </c>
      <c r="X1756" s="132">
        <f>VLOOKUP(W1756,Factors!$F$4:$H$6200,3,FALSE)</f>
        <v>0.10960000000000003</v>
      </c>
      <c r="Y1756" s="127" t="str">
        <f>VLOOKUP(W1756,Factors!$F$4:$H$6200,2,FALSE)</f>
        <v>3-factor</v>
      </c>
      <c r="Z1756" s="129">
        <f t="shared" si="137"/>
        <v>32.208152000000013</v>
      </c>
      <c r="AA1756" s="129">
        <f t="shared" si="138"/>
        <v>261.66184799999996</v>
      </c>
      <c r="AB1756" s="129">
        <f t="shared" si="139"/>
        <v>293.87</v>
      </c>
    </row>
    <row r="1757" spans="1:28" ht="15.75" thickBot="1" x14ac:dyDescent="0.3">
      <c r="A1757" s="141" t="s">
        <v>1459</v>
      </c>
      <c r="B1757" s="4" t="s">
        <v>188</v>
      </c>
      <c r="C1757" s="4" t="s">
        <v>189</v>
      </c>
      <c r="D1757" s="4" t="s">
        <v>1468</v>
      </c>
      <c r="E1757" s="4" t="s">
        <v>1469</v>
      </c>
      <c r="F1757" s="4" t="s">
        <v>42</v>
      </c>
      <c r="G1757" s="4" t="s">
        <v>43</v>
      </c>
      <c r="H1757" s="4" t="s">
        <v>1470</v>
      </c>
      <c r="I1757" s="8">
        <v>6143.84</v>
      </c>
      <c r="J1757" s="8">
        <v>7350.62</v>
      </c>
      <c r="K1757" s="8">
        <v>2668.89</v>
      </c>
      <c r="L1757" s="8">
        <v>7309</v>
      </c>
      <c r="M1757" s="8">
        <v>8538.4</v>
      </c>
      <c r="N1757" s="8">
        <v>3284</v>
      </c>
      <c r="O1757" s="8">
        <v>15270.6</v>
      </c>
      <c r="P1757" s="8">
        <v>3972.9</v>
      </c>
      <c r="Q1757" s="8">
        <v>11963.8</v>
      </c>
      <c r="R1757" s="8">
        <v>377.1</v>
      </c>
      <c r="S1757" s="8">
        <v>1257</v>
      </c>
      <c r="T1757" s="8">
        <v>1676</v>
      </c>
      <c r="U1757" s="139">
        <f t="shared" si="135"/>
        <v>69812.150000000009</v>
      </c>
      <c r="W1757" s="127" t="str">
        <f t="shared" si="136"/>
        <v>131005005935</v>
      </c>
      <c r="X1757" s="132">
        <f>VLOOKUP(W1757,Factors!$F$4:$H$6200,3,FALSE)</f>
        <v>0.10960000000000003</v>
      </c>
      <c r="Y1757" s="127" t="str">
        <f>VLOOKUP(W1757,Factors!$F$4:$H$6200,2,FALSE)</f>
        <v>3-factor</v>
      </c>
      <c r="Z1757" s="129">
        <f t="shared" si="137"/>
        <v>7651.411640000003</v>
      </c>
      <c r="AA1757" s="129">
        <f t="shared" si="138"/>
        <v>62160.738360000003</v>
      </c>
      <c r="AB1757" s="129">
        <f t="shared" si="139"/>
        <v>69812.150000000009</v>
      </c>
    </row>
    <row r="1758" spans="1:28" ht="15.75" thickBot="1" x14ac:dyDescent="0.3">
      <c r="A1758" s="141" t="s">
        <v>1459</v>
      </c>
      <c r="B1758" s="4" t="s">
        <v>188</v>
      </c>
      <c r="C1758" s="4" t="s">
        <v>189</v>
      </c>
      <c r="D1758" s="4" t="s">
        <v>1468</v>
      </c>
      <c r="E1758" s="4" t="s">
        <v>1469</v>
      </c>
      <c r="F1758" s="4" t="s">
        <v>53</v>
      </c>
      <c r="G1758" s="4" t="s">
        <v>54</v>
      </c>
      <c r="H1758" s="4" t="s">
        <v>1470</v>
      </c>
      <c r="I1758" s="10">
        <v>1376.38</v>
      </c>
      <c r="J1758" s="10">
        <v>806.18</v>
      </c>
      <c r="K1758" s="10">
        <v>38.51</v>
      </c>
      <c r="L1758" s="10">
        <v>2148.91</v>
      </c>
      <c r="M1758" s="10">
        <v>532.61</v>
      </c>
      <c r="N1758" s="10">
        <v>81.94</v>
      </c>
      <c r="O1758" s="10">
        <v>491.64</v>
      </c>
      <c r="P1758" s="10">
        <v>222.84</v>
      </c>
      <c r="Q1758" s="10">
        <v>2862.09</v>
      </c>
      <c r="R1758" s="11"/>
      <c r="S1758" s="11"/>
      <c r="T1758" s="11"/>
      <c r="U1758" s="139">
        <f t="shared" si="135"/>
        <v>8561.0999999999985</v>
      </c>
      <c r="W1758" s="127" t="str">
        <f t="shared" si="136"/>
        <v>131005005935</v>
      </c>
      <c r="X1758" s="132">
        <f>VLOOKUP(W1758,Factors!$F$4:$H$6200,3,FALSE)</f>
        <v>0.10960000000000003</v>
      </c>
      <c r="Y1758" s="127" t="str">
        <f>VLOOKUP(W1758,Factors!$F$4:$H$6200,2,FALSE)</f>
        <v>3-factor</v>
      </c>
      <c r="Z1758" s="129">
        <f t="shared" si="137"/>
        <v>938.29656000000011</v>
      </c>
      <c r="AA1758" s="129">
        <f t="shared" si="138"/>
        <v>7622.8034399999988</v>
      </c>
      <c r="AB1758" s="129">
        <f t="shared" si="139"/>
        <v>8561.0999999999985</v>
      </c>
    </row>
    <row r="1759" spans="1:28" ht="15.75" thickBot="1" x14ac:dyDescent="0.3">
      <c r="A1759" s="141" t="s">
        <v>1459</v>
      </c>
      <c r="B1759" s="4" t="s">
        <v>188</v>
      </c>
      <c r="C1759" s="4" t="s">
        <v>189</v>
      </c>
      <c r="D1759" s="4" t="s">
        <v>1471</v>
      </c>
      <c r="E1759" s="4" t="s">
        <v>1472</v>
      </c>
      <c r="F1759" s="4" t="s">
        <v>70</v>
      </c>
      <c r="G1759" s="4" t="s">
        <v>71</v>
      </c>
      <c r="H1759" s="4" t="s">
        <v>1452</v>
      </c>
      <c r="I1759" s="8">
        <v>265.16000000000003</v>
      </c>
      <c r="J1759" s="7"/>
      <c r="K1759" s="7"/>
      <c r="L1759" s="7"/>
      <c r="M1759" s="7"/>
      <c r="N1759" s="7"/>
      <c r="O1759" s="7"/>
      <c r="P1759" s="7"/>
      <c r="Q1759" s="7"/>
      <c r="R1759" s="7"/>
      <c r="S1759" s="7"/>
      <c r="T1759" s="7"/>
      <c r="U1759" s="139">
        <f t="shared" si="135"/>
        <v>265.16000000000003</v>
      </c>
      <c r="W1759" s="127" t="str">
        <f t="shared" si="136"/>
        <v>131005010935</v>
      </c>
      <c r="X1759" s="132">
        <f>VLOOKUP(W1759,Factors!$F$4:$H$6200,3,FALSE)</f>
        <v>0.10960000000000003</v>
      </c>
      <c r="Y1759" s="127" t="str">
        <f>VLOOKUP(W1759,Factors!$F$4:$H$6200,2,FALSE)</f>
        <v>3-factor</v>
      </c>
      <c r="Z1759" s="129">
        <f t="shared" si="137"/>
        <v>29.061536000000011</v>
      </c>
      <c r="AA1759" s="129">
        <f t="shared" si="138"/>
        <v>236.09846400000001</v>
      </c>
      <c r="AB1759" s="129">
        <f t="shared" si="139"/>
        <v>265.16000000000003</v>
      </c>
    </row>
    <row r="1760" spans="1:28" ht="15.75" thickBot="1" x14ac:dyDescent="0.3">
      <c r="A1760" s="141" t="s">
        <v>1459</v>
      </c>
      <c r="B1760" s="4" t="s">
        <v>188</v>
      </c>
      <c r="C1760" s="4" t="s">
        <v>189</v>
      </c>
      <c r="D1760" s="4" t="s">
        <v>1471</v>
      </c>
      <c r="E1760" s="4" t="s">
        <v>1472</v>
      </c>
      <c r="F1760" s="4" t="s">
        <v>94</v>
      </c>
      <c r="G1760" s="4" t="s">
        <v>95</v>
      </c>
      <c r="H1760" s="4" t="s">
        <v>1452</v>
      </c>
      <c r="I1760" s="10">
        <v>563.57000000000005</v>
      </c>
      <c r="J1760" s="10">
        <v>794.52</v>
      </c>
      <c r="K1760" s="10">
        <v>363.29</v>
      </c>
      <c r="L1760" s="10">
        <v>62.32</v>
      </c>
      <c r="M1760" s="10">
        <v>178.36</v>
      </c>
      <c r="N1760" s="10">
        <v>316.29000000000002</v>
      </c>
      <c r="O1760" s="10">
        <v>102.43</v>
      </c>
      <c r="P1760" s="10">
        <v>160.97999999999999</v>
      </c>
      <c r="Q1760" s="10">
        <v>328.86</v>
      </c>
      <c r="R1760" s="10">
        <v>225.08</v>
      </c>
      <c r="S1760" s="10">
        <v>252.46</v>
      </c>
      <c r="T1760" s="10">
        <v>218.36</v>
      </c>
      <c r="U1760" s="139">
        <f t="shared" si="135"/>
        <v>3566.52</v>
      </c>
      <c r="W1760" s="127" t="str">
        <f t="shared" si="136"/>
        <v>131005010935</v>
      </c>
      <c r="X1760" s="132">
        <f>VLOOKUP(W1760,Factors!$F$4:$H$6200,3,FALSE)</f>
        <v>0.10960000000000003</v>
      </c>
      <c r="Y1760" s="127" t="str">
        <f>VLOOKUP(W1760,Factors!$F$4:$H$6200,2,FALSE)</f>
        <v>3-factor</v>
      </c>
      <c r="Z1760" s="129">
        <f t="shared" si="137"/>
        <v>390.89059200000008</v>
      </c>
      <c r="AA1760" s="129">
        <f t="shared" si="138"/>
        <v>3175.6294079999998</v>
      </c>
      <c r="AB1760" s="129">
        <f t="shared" si="139"/>
        <v>3566.52</v>
      </c>
    </row>
    <row r="1761" spans="1:28" ht="15.75" thickBot="1" x14ac:dyDescent="0.3">
      <c r="A1761" s="141" t="s">
        <v>1459</v>
      </c>
      <c r="B1761" s="4" t="s">
        <v>188</v>
      </c>
      <c r="C1761" s="4" t="s">
        <v>189</v>
      </c>
      <c r="D1761" s="4" t="s">
        <v>1471</v>
      </c>
      <c r="E1761" s="4" t="s">
        <v>1472</v>
      </c>
      <c r="F1761" s="4" t="s">
        <v>510</v>
      </c>
      <c r="G1761" s="4" t="s">
        <v>511</v>
      </c>
      <c r="H1761" s="4" t="s">
        <v>1452</v>
      </c>
      <c r="I1761" s="10">
        <v>1535.78</v>
      </c>
      <c r="J1761" s="10">
        <v>1535.78</v>
      </c>
      <c r="K1761" s="10">
        <v>1535.78</v>
      </c>
      <c r="L1761" s="10">
        <v>1535.78</v>
      </c>
      <c r="M1761" s="10">
        <v>1535.78</v>
      </c>
      <c r="N1761" s="10">
        <v>1535.78</v>
      </c>
      <c r="O1761" s="10">
        <v>1535.78</v>
      </c>
      <c r="P1761" s="10">
        <v>1535.78</v>
      </c>
      <c r="Q1761" s="10">
        <v>1535.78</v>
      </c>
      <c r="R1761" s="10">
        <v>1535.78</v>
      </c>
      <c r="S1761" s="10">
        <v>1885.18</v>
      </c>
      <c r="T1761" s="10">
        <v>1710.48</v>
      </c>
      <c r="U1761" s="139">
        <f t="shared" si="135"/>
        <v>18953.460000000003</v>
      </c>
      <c r="W1761" s="127" t="str">
        <f t="shared" si="136"/>
        <v>131005010935</v>
      </c>
      <c r="X1761" s="132">
        <f>VLOOKUP(W1761,Factors!$F$4:$H$6200,3,FALSE)</f>
        <v>0.10960000000000003</v>
      </c>
      <c r="Y1761" s="127" t="str">
        <f>VLOOKUP(W1761,Factors!$F$4:$H$6200,2,FALSE)</f>
        <v>3-factor</v>
      </c>
      <c r="Z1761" s="129">
        <f t="shared" si="137"/>
        <v>2077.2992160000008</v>
      </c>
      <c r="AA1761" s="129">
        <f t="shared" si="138"/>
        <v>16876.160784000003</v>
      </c>
      <c r="AB1761" s="129">
        <f t="shared" si="139"/>
        <v>18953.460000000003</v>
      </c>
    </row>
    <row r="1762" spans="1:28" ht="15.75" thickBot="1" x14ac:dyDescent="0.3">
      <c r="A1762" s="141" t="s">
        <v>1459</v>
      </c>
      <c r="B1762" s="4" t="s">
        <v>188</v>
      </c>
      <c r="C1762" s="4" t="s">
        <v>189</v>
      </c>
      <c r="D1762" s="4" t="s">
        <v>1471</v>
      </c>
      <c r="E1762" s="4" t="s">
        <v>1472</v>
      </c>
      <c r="F1762" s="4" t="s">
        <v>51</v>
      </c>
      <c r="G1762" s="4" t="s">
        <v>52</v>
      </c>
      <c r="H1762" s="4" t="s">
        <v>1452</v>
      </c>
      <c r="I1762" s="8">
        <v>314.61</v>
      </c>
      <c r="J1762" s="13">
        <v>0</v>
      </c>
      <c r="K1762" s="7"/>
      <c r="L1762" s="7"/>
      <c r="M1762" s="7"/>
      <c r="N1762" s="7"/>
      <c r="O1762" s="7"/>
      <c r="P1762" s="7"/>
      <c r="Q1762" s="7"/>
      <c r="R1762" s="7"/>
      <c r="S1762" s="7"/>
      <c r="T1762" s="7"/>
      <c r="U1762" s="139">
        <f t="shared" si="135"/>
        <v>314.61</v>
      </c>
      <c r="W1762" s="127" t="str">
        <f t="shared" si="136"/>
        <v>131005010935</v>
      </c>
      <c r="X1762" s="132">
        <f>VLOOKUP(W1762,Factors!$F$4:$H$6200,3,FALSE)</f>
        <v>0.10960000000000003</v>
      </c>
      <c r="Y1762" s="127" t="str">
        <f>VLOOKUP(W1762,Factors!$F$4:$H$6200,2,FALSE)</f>
        <v>3-factor</v>
      </c>
      <c r="Z1762" s="129">
        <f t="shared" si="137"/>
        <v>34.481256000000009</v>
      </c>
      <c r="AA1762" s="129">
        <f t="shared" si="138"/>
        <v>280.12874399999998</v>
      </c>
      <c r="AB1762" s="129">
        <f t="shared" si="139"/>
        <v>314.61</v>
      </c>
    </row>
    <row r="1763" spans="1:28" ht="15.75" thickBot="1" x14ac:dyDescent="0.3">
      <c r="A1763" s="141" t="s">
        <v>1459</v>
      </c>
      <c r="B1763" s="4" t="s">
        <v>188</v>
      </c>
      <c r="C1763" s="4" t="s">
        <v>189</v>
      </c>
      <c r="D1763" s="4" t="s">
        <v>1471</v>
      </c>
      <c r="E1763" s="4" t="s">
        <v>1472</v>
      </c>
      <c r="F1763" s="4" t="s">
        <v>42</v>
      </c>
      <c r="G1763" s="4" t="s">
        <v>43</v>
      </c>
      <c r="H1763" s="4" t="s">
        <v>1452</v>
      </c>
      <c r="I1763" s="10">
        <v>9826.4</v>
      </c>
      <c r="J1763" s="10">
        <v>14653.52</v>
      </c>
      <c r="K1763" s="10">
        <v>6693.6</v>
      </c>
      <c r="L1763" s="10">
        <v>1273.6400000000001</v>
      </c>
      <c r="M1763" s="10">
        <v>3606.6</v>
      </c>
      <c r="N1763" s="10">
        <v>5933.3</v>
      </c>
      <c r="O1763" s="10">
        <v>1970.4</v>
      </c>
      <c r="P1763" s="10">
        <v>3166.9</v>
      </c>
      <c r="Q1763" s="10">
        <v>6720.59</v>
      </c>
      <c r="R1763" s="10">
        <v>4599.74</v>
      </c>
      <c r="S1763" s="10">
        <v>5159.41</v>
      </c>
      <c r="T1763" s="10">
        <v>4127.96</v>
      </c>
      <c r="U1763" s="139">
        <f t="shared" si="135"/>
        <v>67732.06</v>
      </c>
      <c r="W1763" s="127" t="str">
        <f t="shared" si="136"/>
        <v>131005010935</v>
      </c>
      <c r="X1763" s="132">
        <f>VLOOKUP(W1763,Factors!$F$4:$H$6200,3,FALSE)</f>
        <v>0.10960000000000003</v>
      </c>
      <c r="Y1763" s="127" t="str">
        <f>VLOOKUP(W1763,Factors!$F$4:$H$6200,2,FALSE)</f>
        <v>3-factor</v>
      </c>
      <c r="Z1763" s="129">
        <f t="shared" si="137"/>
        <v>7423.4337760000017</v>
      </c>
      <c r="AA1763" s="129">
        <f t="shared" si="138"/>
        <v>60308.626223999992</v>
      </c>
      <c r="AB1763" s="129">
        <f t="shared" si="139"/>
        <v>67732.06</v>
      </c>
    </row>
    <row r="1764" spans="1:28" ht="15.75" thickBot="1" x14ac:dyDescent="0.3">
      <c r="A1764" s="141" t="s">
        <v>1459</v>
      </c>
      <c r="B1764" s="4" t="s">
        <v>188</v>
      </c>
      <c r="C1764" s="4" t="s">
        <v>189</v>
      </c>
      <c r="D1764" s="4" t="s">
        <v>1471</v>
      </c>
      <c r="E1764" s="4" t="s">
        <v>1472</v>
      </c>
      <c r="F1764" s="4" t="s">
        <v>53</v>
      </c>
      <c r="G1764" s="4" t="s">
        <v>54</v>
      </c>
      <c r="H1764" s="4" t="s">
        <v>1452</v>
      </c>
      <c r="I1764" s="8">
        <v>1376.39</v>
      </c>
      <c r="J1764" s="8">
        <v>1583.35</v>
      </c>
      <c r="K1764" s="8">
        <v>730.6</v>
      </c>
      <c r="L1764" s="7"/>
      <c r="M1764" s="8">
        <v>38.47</v>
      </c>
      <c r="N1764" s="8">
        <v>530.6</v>
      </c>
      <c r="O1764" s="8">
        <v>122.91</v>
      </c>
      <c r="P1764" s="8">
        <v>122.91</v>
      </c>
      <c r="Q1764" s="7"/>
      <c r="R1764" s="7"/>
      <c r="S1764" s="7"/>
      <c r="T1764" s="8">
        <v>334.52</v>
      </c>
      <c r="U1764" s="139">
        <f t="shared" si="135"/>
        <v>4839.75</v>
      </c>
      <c r="W1764" s="127" t="str">
        <f t="shared" si="136"/>
        <v>131005010935</v>
      </c>
      <c r="X1764" s="132">
        <f>VLOOKUP(W1764,Factors!$F$4:$H$6200,3,FALSE)</f>
        <v>0.10960000000000003</v>
      </c>
      <c r="Y1764" s="127" t="str">
        <f>VLOOKUP(W1764,Factors!$F$4:$H$6200,2,FALSE)</f>
        <v>3-factor</v>
      </c>
      <c r="Z1764" s="129">
        <f t="shared" si="137"/>
        <v>530.43660000000011</v>
      </c>
      <c r="AA1764" s="129">
        <f t="shared" si="138"/>
        <v>4309.3134</v>
      </c>
      <c r="AB1764" s="129">
        <f t="shared" si="139"/>
        <v>4839.75</v>
      </c>
    </row>
    <row r="1765" spans="1:28" ht="15.75" thickBot="1" x14ac:dyDescent="0.3">
      <c r="A1765" s="141" t="s">
        <v>1459</v>
      </c>
      <c r="B1765" s="4" t="s">
        <v>188</v>
      </c>
      <c r="C1765" s="4" t="s">
        <v>189</v>
      </c>
      <c r="D1765" s="4" t="s">
        <v>1482</v>
      </c>
      <c r="E1765" s="4" t="s">
        <v>1483</v>
      </c>
      <c r="F1765" s="4" t="s">
        <v>47</v>
      </c>
      <c r="G1765" s="4" t="s">
        <v>48</v>
      </c>
      <c r="H1765" s="4" t="s">
        <v>781</v>
      </c>
      <c r="I1765" s="10">
        <v>111.5</v>
      </c>
      <c r="J1765" s="10">
        <v>460.96</v>
      </c>
      <c r="K1765" s="11"/>
      <c r="L1765" s="10">
        <v>142.63999999999999</v>
      </c>
      <c r="M1765" s="10">
        <v>332.7</v>
      </c>
      <c r="N1765" s="11"/>
      <c r="O1765" s="10">
        <v>168.47</v>
      </c>
      <c r="P1765" s="10">
        <v>81.5</v>
      </c>
      <c r="Q1765" s="10">
        <v>204.5</v>
      </c>
      <c r="R1765" s="10">
        <v>215.26</v>
      </c>
      <c r="S1765" s="10">
        <v>20.89</v>
      </c>
      <c r="T1765" s="10">
        <v>178.46</v>
      </c>
      <c r="U1765" s="139">
        <f t="shared" si="135"/>
        <v>1916.88</v>
      </c>
      <c r="W1765" s="127" t="str">
        <f t="shared" si="136"/>
        <v>131005015935</v>
      </c>
      <c r="X1765" s="132">
        <f>VLOOKUP(W1765,Factors!$F$4:$H$6200,3,FALSE)</f>
        <v>0.10960000000000003</v>
      </c>
      <c r="Y1765" s="127" t="str">
        <f>VLOOKUP(W1765,Factors!$F$4:$H$6200,2,FALSE)</f>
        <v>3-factor</v>
      </c>
      <c r="Z1765" s="129">
        <f t="shared" si="137"/>
        <v>210.09004800000008</v>
      </c>
      <c r="AA1765" s="129">
        <f t="shared" si="138"/>
        <v>1706.7899520000001</v>
      </c>
      <c r="AB1765" s="129">
        <f t="shared" si="139"/>
        <v>1916.88</v>
      </c>
    </row>
    <row r="1766" spans="1:28" ht="15.75" thickBot="1" x14ac:dyDescent="0.3">
      <c r="A1766" s="141" t="s">
        <v>1459</v>
      </c>
      <c r="B1766" s="4" t="s">
        <v>188</v>
      </c>
      <c r="C1766" s="4" t="s">
        <v>189</v>
      </c>
      <c r="D1766" s="4" t="s">
        <v>1482</v>
      </c>
      <c r="E1766" s="4" t="s">
        <v>1483</v>
      </c>
      <c r="F1766" s="4" t="s">
        <v>94</v>
      </c>
      <c r="G1766" s="4" t="s">
        <v>95</v>
      </c>
      <c r="H1766" s="4" t="s">
        <v>781</v>
      </c>
      <c r="I1766" s="8">
        <v>972.54</v>
      </c>
      <c r="J1766" s="8">
        <v>942.27</v>
      </c>
      <c r="K1766" s="8">
        <v>1200.72</v>
      </c>
      <c r="L1766" s="8">
        <v>1927.8</v>
      </c>
      <c r="M1766" s="8">
        <v>-135.55000000000001</v>
      </c>
      <c r="N1766" s="8">
        <v>1254.7</v>
      </c>
      <c r="O1766" s="8">
        <v>501.36</v>
      </c>
      <c r="P1766" s="8">
        <v>423.4</v>
      </c>
      <c r="Q1766" s="8">
        <v>908.29</v>
      </c>
      <c r="R1766" s="8">
        <v>426.94</v>
      </c>
      <c r="S1766" s="8">
        <v>847.91</v>
      </c>
      <c r="T1766" s="8">
        <v>1060.95</v>
      </c>
      <c r="U1766" s="139">
        <f t="shared" si="135"/>
        <v>10331.33</v>
      </c>
      <c r="W1766" s="127" t="str">
        <f t="shared" si="136"/>
        <v>131005015935</v>
      </c>
      <c r="X1766" s="132">
        <f>VLOOKUP(W1766,Factors!$F$4:$H$6200,3,FALSE)</f>
        <v>0.10960000000000003</v>
      </c>
      <c r="Y1766" s="127" t="str">
        <f>VLOOKUP(W1766,Factors!$F$4:$H$6200,2,FALSE)</f>
        <v>3-factor</v>
      </c>
      <c r="Z1766" s="129">
        <f t="shared" si="137"/>
        <v>1132.3137680000002</v>
      </c>
      <c r="AA1766" s="129">
        <f t="shared" si="138"/>
        <v>9199.0162319999999</v>
      </c>
      <c r="AB1766" s="129">
        <f t="shared" si="139"/>
        <v>10331.33</v>
      </c>
    </row>
    <row r="1767" spans="1:28" ht="15.75" thickBot="1" x14ac:dyDescent="0.3">
      <c r="A1767" s="141" t="s">
        <v>1459</v>
      </c>
      <c r="B1767" s="4" t="s">
        <v>188</v>
      </c>
      <c r="C1767" s="4" t="s">
        <v>189</v>
      </c>
      <c r="D1767" s="4" t="s">
        <v>1482</v>
      </c>
      <c r="E1767" s="4" t="s">
        <v>1483</v>
      </c>
      <c r="F1767" s="4" t="s">
        <v>146</v>
      </c>
      <c r="G1767" s="4" t="s">
        <v>147</v>
      </c>
      <c r="H1767" s="4" t="s">
        <v>781</v>
      </c>
      <c r="I1767" s="10">
        <v>13.55</v>
      </c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39">
        <f t="shared" si="135"/>
        <v>13.55</v>
      </c>
      <c r="W1767" s="127" t="str">
        <f t="shared" si="136"/>
        <v>131005015935</v>
      </c>
      <c r="X1767" s="132">
        <f>VLOOKUP(W1767,Factors!$F$4:$H$6200,3,FALSE)</f>
        <v>0.10960000000000003</v>
      </c>
      <c r="Y1767" s="127" t="str">
        <f>VLOOKUP(W1767,Factors!$F$4:$H$6200,2,FALSE)</f>
        <v>3-factor</v>
      </c>
      <c r="Z1767" s="129">
        <f t="shared" si="137"/>
        <v>1.4850800000000004</v>
      </c>
      <c r="AA1767" s="129">
        <f t="shared" si="138"/>
        <v>12.064920000000001</v>
      </c>
      <c r="AB1767" s="129">
        <f t="shared" si="139"/>
        <v>13.55</v>
      </c>
    </row>
    <row r="1768" spans="1:28" ht="15.75" thickBot="1" x14ac:dyDescent="0.3">
      <c r="A1768" s="141" t="s">
        <v>1459</v>
      </c>
      <c r="B1768" s="4" t="s">
        <v>188</v>
      </c>
      <c r="C1768" s="4" t="s">
        <v>189</v>
      </c>
      <c r="D1768" s="4" t="s">
        <v>1482</v>
      </c>
      <c r="E1768" s="4" t="s">
        <v>1483</v>
      </c>
      <c r="F1768" s="4" t="s">
        <v>51</v>
      </c>
      <c r="G1768" s="4" t="s">
        <v>52</v>
      </c>
      <c r="H1768" s="4" t="s">
        <v>781</v>
      </c>
      <c r="I1768" s="8">
        <v>104.87</v>
      </c>
      <c r="J1768" s="8">
        <v>209.74</v>
      </c>
      <c r="K1768" s="7"/>
      <c r="L1768" s="7"/>
      <c r="M1768" s="7"/>
      <c r="N1768" s="8">
        <v>54.63</v>
      </c>
      <c r="O1768" s="7"/>
      <c r="P1768" s="7"/>
      <c r="Q1768" s="7"/>
      <c r="R1768" s="7"/>
      <c r="S1768" s="8">
        <v>111.5</v>
      </c>
      <c r="T1768" s="7"/>
      <c r="U1768" s="139">
        <f t="shared" si="135"/>
        <v>480.74</v>
      </c>
      <c r="W1768" s="127" t="str">
        <f t="shared" si="136"/>
        <v>131005015935</v>
      </c>
      <c r="X1768" s="132">
        <f>VLOOKUP(W1768,Factors!$F$4:$H$6200,3,FALSE)</f>
        <v>0.10960000000000003</v>
      </c>
      <c r="Y1768" s="127" t="str">
        <f>VLOOKUP(W1768,Factors!$F$4:$H$6200,2,FALSE)</f>
        <v>3-factor</v>
      </c>
      <c r="Z1768" s="129">
        <f t="shared" si="137"/>
        <v>52.689104000000015</v>
      </c>
      <c r="AA1768" s="129">
        <f t="shared" si="138"/>
        <v>428.05089599999997</v>
      </c>
      <c r="AB1768" s="129">
        <f t="shared" si="139"/>
        <v>480.74</v>
      </c>
    </row>
    <row r="1769" spans="1:28" ht="15.75" thickBot="1" x14ac:dyDescent="0.3">
      <c r="A1769" s="141" t="s">
        <v>1459</v>
      </c>
      <c r="B1769" s="4" t="s">
        <v>188</v>
      </c>
      <c r="C1769" s="4" t="s">
        <v>189</v>
      </c>
      <c r="D1769" s="4" t="s">
        <v>1482</v>
      </c>
      <c r="E1769" s="4" t="s">
        <v>1483</v>
      </c>
      <c r="F1769" s="4" t="s">
        <v>42</v>
      </c>
      <c r="G1769" s="4" t="s">
        <v>43</v>
      </c>
      <c r="H1769" s="4" t="s">
        <v>781</v>
      </c>
      <c r="I1769" s="10">
        <v>18671.36</v>
      </c>
      <c r="J1769" s="10">
        <v>18660.099999999999</v>
      </c>
      <c r="K1769" s="10">
        <v>24340.47</v>
      </c>
      <c r="L1769" s="10">
        <v>38700.35</v>
      </c>
      <c r="M1769" s="10">
        <v>-3261.9</v>
      </c>
      <c r="N1769" s="10">
        <v>24470</v>
      </c>
      <c r="O1769" s="10">
        <v>9959.1</v>
      </c>
      <c r="P1769" s="10">
        <v>8652.6</v>
      </c>
      <c r="Q1769" s="10">
        <v>18143.78</v>
      </c>
      <c r="R1769" s="10">
        <v>8725</v>
      </c>
      <c r="S1769" s="10">
        <v>16803.52</v>
      </c>
      <c r="T1769" s="10">
        <v>21263.56</v>
      </c>
      <c r="U1769" s="139">
        <f t="shared" si="135"/>
        <v>205127.94</v>
      </c>
      <c r="W1769" s="127" t="str">
        <f t="shared" si="136"/>
        <v>131005015935</v>
      </c>
      <c r="X1769" s="132">
        <f>VLOOKUP(W1769,Factors!$F$4:$H$6200,3,FALSE)</f>
        <v>0.10960000000000003</v>
      </c>
      <c r="Y1769" s="127" t="str">
        <f>VLOOKUP(W1769,Factors!$F$4:$H$6200,2,FALSE)</f>
        <v>3-factor</v>
      </c>
      <c r="Z1769" s="129">
        <f t="shared" si="137"/>
        <v>22482.022224000008</v>
      </c>
      <c r="AA1769" s="129">
        <f t="shared" si="138"/>
        <v>182645.91777599999</v>
      </c>
      <c r="AB1769" s="129">
        <f t="shared" si="139"/>
        <v>205127.94</v>
      </c>
    </row>
    <row r="1770" spans="1:28" ht="15.75" thickBot="1" x14ac:dyDescent="0.3">
      <c r="A1770" s="141" t="s">
        <v>1459</v>
      </c>
      <c r="B1770" s="4" t="s">
        <v>188</v>
      </c>
      <c r="C1770" s="4" t="s">
        <v>189</v>
      </c>
      <c r="D1770" s="4" t="s">
        <v>1482</v>
      </c>
      <c r="E1770" s="4" t="s">
        <v>1483</v>
      </c>
      <c r="F1770" s="4" t="s">
        <v>53</v>
      </c>
      <c r="G1770" s="4" t="s">
        <v>54</v>
      </c>
      <c r="H1770" s="4" t="s">
        <v>781</v>
      </c>
      <c r="I1770" s="8">
        <v>1098.8800000000001</v>
      </c>
      <c r="J1770" s="8">
        <v>386.57</v>
      </c>
      <c r="K1770" s="8">
        <v>197.53</v>
      </c>
      <c r="L1770" s="8">
        <v>696.49</v>
      </c>
      <c r="M1770" s="8">
        <v>491.64</v>
      </c>
      <c r="N1770" s="8">
        <v>1116.68</v>
      </c>
      <c r="O1770" s="8">
        <v>286.79000000000002</v>
      </c>
      <c r="P1770" s="13">
        <v>0</v>
      </c>
      <c r="Q1770" s="8">
        <v>418.15</v>
      </c>
      <c r="R1770" s="7"/>
      <c r="S1770" s="8">
        <v>413</v>
      </c>
      <c r="T1770" s="8">
        <v>418.15</v>
      </c>
      <c r="U1770" s="139">
        <f t="shared" si="135"/>
        <v>5523.8799999999992</v>
      </c>
      <c r="W1770" s="127" t="str">
        <f t="shared" si="136"/>
        <v>131005015935</v>
      </c>
      <c r="X1770" s="132">
        <f>VLOOKUP(W1770,Factors!$F$4:$H$6200,3,FALSE)</f>
        <v>0.10960000000000003</v>
      </c>
      <c r="Y1770" s="127" t="str">
        <f>VLOOKUP(W1770,Factors!$F$4:$H$6200,2,FALSE)</f>
        <v>3-factor</v>
      </c>
      <c r="Z1770" s="129">
        <f t="shared" si="137"/>
        <v>605.41724800000009</v>
      </c>
      <c r="AA1770" s="129">
        <f t="shared" si="138"/>
        <v>4918.4627519999995</v>
      </c>
      <c r="AB1770" s="129">
        <f t="shared" si="139"/>
        <v>5523.8799999999992</v>
      </c>
    </row>
    <row r="1771" spans="1:28" ht="15.75" thickBot="1" x14ac:dyDescent="0.3">
      <c r="A1771" s="141" t="s">
        <v>1459</v>
      </c>
      <c r="B1771" s="4" t="s">
        <v>188</v>
      </c>
      <c r="C1771" s="4" t="s">
        <v>189</v>
      </c>
      <c r="D1771" s="4" t="s">
        <v>1484</v>
      </c>
      <c r="E1771" s="4" t="s">
        <v>1485</v>
      </c>
      <c r="F1771" s="4" t="s">
        <v>144</v>
      </c>
      <c r="G1771" s="4" t="s">
        <v>145</v>
      </c>
      <c r="H1771" s="4" t="s">
        <v>784</v>
      </c>
      <c r="I1771" s="11"/>
      <c r="J1771" s="11"/>
      <c r="K1771" s="11"/>
      <c r="L1771" s="11"/>
      <c r="M1771" s="10">
        <v>138.99</v>
      </c>
      <c r="N1771" s="11"/>
      <c r="O1771" s="10">
        <v>138.99</v>
      </c>
      <c r="P1771" s="10">
        <v>138.99</v>
      </c>
      <c r="Q1771" s="11"/>
      <c r="R1771" s="11"/>
      <c r="S1771" s="11"/>
      <c r="T1771" s="11"/>
      <c r="U1771" s="139">
        <f t="shared" si="135"/>
        <v>416.97</v>
      </c>
      <c r="W1771" s="127" t="str">
        <f t="shared" si="136"/>
        <v>131005020935</v>
      </c>
      <c r="X1771" s="132">
        <f>VLOOKUP(W1771,Factors!$F$4:$H$6200,3,FALSE)</f>
        <v>0.10960000000000003</v>
      </c>
      <c r="Y1771" s="127" t="str">
        <f>VLOOKUP(W1771,Factors!$F$4:$H$6200,2,FALSE)</f>
        <v>3-factor</v>
      </c>
      <c r="Z1771" s="129">
        <f t="shared" si="137"/>
        <v>45.699912000000019</v>
      </c>
      <c r="AA1771" s="129">
        <f t="shared" si="138"/>
        <v>371.27008799999999</v>
      </c>
      <c r="AB1771" s="129">
        <f t="shared" si="139"/>
        <v>416.97</v>
      </c>
    </row>
    <row r="1772" spans="1:28" ht="15.75" thickBot="1" x14ac:dyDescent="0.3">
      <c r="A1772" s="141" t="s">
        <v>1459</v>
      </c>
      <c r="B1772" s="4" t="s">
        <v>188</v>
      </c>
      <c r="C1772" s="4" t="s">
        <v>189</v>
      </c>
      <c r="D1772" s="4" t="s">
        <v>1484</v>
      </c>
      <c r="E1772" s="4" t="s">
        <v>1485</v>
      </c>
      <c r="F1772" s="4" t="s">
        <v>364</v>
      </c>
      <c r="G1772" s="4" t="s">
        <v>365</v>
      </c>
      <c r="H1772" s="4" t="s">
        <v>784</v>
      </c>
      <c r="I1772" s="8">
        <v>2798.75</v>
      </c>
      <c r="J1772" s="8">
        <v>2547.42</v>
      </c>
      <c r="K1772" s="8">
        <v>3616.18</v>
      </c>
      <c r="L1772" s="8">
        <v>2508.2800000000002</v>
      </c>
      <c r="M1772" s="8">
        <v>2149.44</v>
      </c>
      <c r="N1772" s="8">
        <v>2354.3200000000002</v>
      </c>
      <c r="O1772" s="8">
        <v>2383.33</v>
      </c>
      <c r="P1772" s="8">
        <v>2149.44</v>
      </c>
      <c r="Q1772" s="8">
        <v>2675.64</v>
      </c>
      <c r="R1772" s="8">
        <v>1692.94</v>
      </c>
      <c r="S1772" s="8">
        <v>1899.36</v>
      </c>
      <c r="T1772" s="8">
        <v>4051.78</v>
      </c>
      <c r="U1772" s="139">
        <f t="shared" si="135"/>
        <v>30826.879999999997</v>
      </c>
      <c r="W1772" s="127" t="str">
        <f t="shared" si="136"/>
        <v>131005020935</v>
      </c>
      <c r="X1772" s="132">
        <f>VLOOKUP(W1772,Factors!$F$4:$H$6200,3,FALSE)</f>
        <v>0.10960000000000003</v>
      </c>
      <c r="Y1772" s="127" t="str">
        <f>VLOOKUP(W1772,Factors!$F$4:$H$6200,2,FALSE)</f>
        <v>3-factor</v>
      </c>
      <c r="Z1772" s="129">
        <f t="shared" si="137"/>
        <v>3378.6260480000005</v>
      </c>
      <c r="AA1772" s="129">
        <f t="shared" si="138"/>
        <v>27448.253951999995</v>
      </c>
      <c r="AB1772" s="129">
        <f t="shared" si="139"/>
        <v>30826.879999999997</v>
      </c>
    </row>
    <row r="1773" spans="1:28" ht="15.75" thickBot="1" x14ac:dyDescent="0.3">
      <c r="A1773" s="141" t="s">
        <v>1459</v>
      </c>
      <c r="B1773" s="4" t="s">
        <v>334</v>
      </c>
      <c r="C1773" s="4" t="s">
        <v>335</v>
      </c>
      <c r="D1773" s="4" t="s">
        <v>1460</v>
      </c>
      <c r="E1773" s="4" t="s">
        <v>1461</v>
      </c>
      <c r="F1773" s="4" t="s">
        <v>94</v>
      </c>
      <c r="G1773" s="4" t="s">
        <v>95</v>
      </c>
      <c r="H1773" s="4" t="s">
        <v>686</v>
      </c>
      <c r="I1773" s="11"/>
      <c r="J1773" s="11"/>
      <c r="K1773" s="11"/>
      <c r="L1773" s="11"/>
      <c r="M1773" s="11"/>
      <c r="N1773" s="10">
        <v>1.66</v>
      </c>
      <c r="O1773" s="11"/>
      <c r="P1773" s="11"/>
      <c r="Q1773" s="11"/>
      <c r="R1773" s="11"/>
      <c r="S1773" s="11"/>
      <c r="T1773" s="11"/>
      <c r="U1773" s="139">
        <f t="shared" si="135"/>
        <v>1.66</v>
      </c>
      <c r="W1773" s="127" t="str">
        <f t="shared" si="136"/>
        <v>135101045935</v>
      </c>
      <c r="X1773" s="132">
        <f>VLOOKUP(W1773,Factors!$F$4:$H$6200,3,FALSE)</f>
        <v>0.10960000000000003</v>
      </c>
      <c r="Y1773" s="127" t="str">
        <f>VLOOKUP(W1773,Factors!$F$4:$H$6200,2,FALSE)</f>
        <v>3-factor</v>
      </c>
      <c r="Z1773" s="129">
        <f t="shared" si="137"/>
        <v>0.18193600000000004</v>
      </c>
      <c r="AA1773" s="129">
        <f t="shared" si="138"/>
        <v>1.4780639999999998</v>
      </c>
      <c r="AB1773" s="129">
        <f t="shared" si="139"/>
        <v>1.66</v>
      </c>
    </row>
    <row r="1774" spans="1:28" ht="15.75" thickBot="1" x14ac:dyDescent="0.3">
      <c r="A1774" s="141" t="s">
        <v>1459</v>
      </c>
      <c r="B1774" s="4" t="s">
        <v>334</v>
      </c>
      <c r="C1774" s="4" t="s">
        <v>335</v>
      </c>
      <c r="D1774" s="4" t="s">
        <v>1460</v>
      </c>
      <c r="E1774" s="4" t="s">
        <v>1461</v>
      </c>
      <c r="F1774" s="4" t="s">
        <v>42</v>
      </c>
      <c r="G1774" s="4" t="s">
        <v>43</v>
      </c>
      <c r="H1774" s="4" t="s">
        <v>686</v>
      </c>
      <c r="I1774" s="7"/>
      <c r="J1774" s="7"/>
      <c r="K1774" s="7"/>
      <c r="L1774" s="7"/>
      <c r="M1774" s="7"/>
      <c r="N1774" s="8">
        <v>34</v>
      </c>
      <c r="O1774" s="7"/>
      <c r="P1774" s="7"/>
      <c r="Q1774" s="7"/>
      <c r="R1774" s="7"/>
      <c r="S1774" s="7"/>
      <c r="T1774" s="7"/>
      <c r="U1774" s="139">
        <f t="shared" si="135"/>
        <v>34</v>
      </c>
      <c r="W1774" s="127" t="str">
        <f t="shared" si="136"/>
        <v>135101045935</v>
      </c>
      <c r="X1774" s="132">
        <f>VLOOKUP(W1774,Factors!$F$4:$H$6200,3,FALSE)</f>
        <v>0.10960000000000003</v>
      </c>
      <c r="Y1774" s="127" t="str">
        <f>VLOOKUP(W1774,Factors!$F$4:$H$6200,2,FALSE)</f>
        <v>3-factor</v>
      </c>
      <c r="Z1774" s="129">
        <f t="shared" si="137"/>
        <v>3.7264000000000008</v>
      </c>
      <c r="AA1774" s="129">
        <f t="shared" si="138"/>
        <v>30.273599999999998</v>
      </c>
      <c r="AB1774" s="129">
        <f t="shared" si="139"/>
        <v>34</v>
      </c>
    </row>
    <row r="1775" spans="1:28" ht="15.75" thickBot="1" x14ac:dyDescent="0.3">
      <c r="A1775" s="141" t="s">
        <v>1459</v>
      </c>
      <c r="B1775" s="4" t="s">
        <v>334</v>
      </c>
      <c r="C1775" s="4" t="s">
        <v>335</v>
      </c>
      <c r="D1775" s="4" t="s">
        <v>1473</v>
      </c>
      <c r="E1775" s="4" t="s">
        <v>1474</v>
      </c>
      <c r="F1775" s="4" t="s">
        <v>47</v>
      </c>
      <c r="G1775" s="4" t="s">
        <v>48</v>
      </c>
      <c r="H1775" s="4" t="s">
        <v>1069</v>
      </c>
      <c r="I1775" s="11"/>
      <c r="J1775" s="10">
        <v>63.73</v>
      </c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39">
        <f t="shared" si="135"/>
        <v>63.73</v>
      </c>
      <c r="W1775" s="127" t="str">
        <f t="shared" si="136"/>
        <v>135101500935</v>
      </c>
      <c r="X1775" s="132">
        <f>VLOOKUP(W1775,Factors!$F$4:$H$6200,3,FALSE)</f>
        <v>0.10960000000000003</v>
      </c>
      <c r="Y1775" s="127" t="str">
        <f>VLOOKUP(W1775,Factors!$F$4:$H$6200,2,FALSE)</f>
        <v>3-factor</v>
      </c>
      <c r="Z1775" s="129">
        <f t="shared" si="137"/>
        <v>6.9848080000000019</v>
      </c>
      <c r="AA1775" s="129">
        <f t="shared" si="138"/>
        <v>56.745191999999996</v>
      </c>
      <c r="AB1775" s="129">
        <f t="shared" si="139"/>
        <v>63.73</v>
      </c>
    </row>
    <row r="1776" spans="1:28" ht="15.75" thickBot="1" x14ac:dyDescent="0.3">
      <c r="A1776" s="141" t="s">
        <v>1459</v>
      </c>
      <c r="B1776" s="4" t="s">
        <v>267</v>
      </c>
      <c r="C1776" s="4" t="s">
        <v>268</v>
      </c>
      <c r="D1776" s="4" t="s">
        <v>1466</v>
      </c>
      <c r="E1776" s="4" t="s">
        <v>1467</v>
      </c>
      <c r="F1776" s="4" t="s">
        <v>94</v>
      </c>
      <c r="G1776" s="4" t="s">
        <v>95</v>
      </c>
      <c r="H1776" s="4" t="s">
        <v>485</v>
      </c>
      <c r="I1776" s="7"/>
      <c r="J1776" s="7"/>
      <c r="K1776" s="7"/>
      <c r="L1776" s="7"/>
      <c r="M1776" s="7"/>
      <c r="N1776" s="7"/>
      <c r="O1776" s="8">
        <v>9.43</v>
      </c>
      <c r="P1776" s="7"/>
      <c r="Q1776" s="7"/>
      <c r="R1776" s="7"/>
      <c r="S1776" s="7"/>
      <c r="T1776" s="7"/>
      <c r="U1776" s="139">
        <f t="shared" si="135"/>
        <v>9.43</v>
      </c>
      <c r="W1776" s="127" t="str">
        <f t="shared" si="136"/>
        <v>141001580935</v>
      </c>
      <c r="X1776" s="132">
        <f>VLOOKUP(W1776,Factors!$F$4:$H$6200,3,FALSE)</f>
        <v>1.2220987243040216E-2</v>
      </c>
      <c r="Y1776" s="127" t="str">
        <f>VLOOKUP(W1776,Factors!$F$4:$H$6200,2,FALSE)</f>
        <v>Transmission</v>
      </c>
      <c r="Z1776" s="129">
        <f t="shared" si="137"/>
        <v>0.11524390970186923</v>
      </c>
      <c r="AA1776" s="129">
        <f t="shared" si="138"/>
        <v>9.3147560902981308</v>
      </c>
      <c r="AB1776" s="129">
        <f t="shared" si="139"/>
        <v>9.43</v>
      </c>
    </row>
    <row r="1777" spans="1:62" ht="15.75" thickBot="1" x14ac:dyDescent="0.3">
      <c r="A1777" s="141" t="s">
        <v>1459</v>
      </c>
      <c r="B1777" s="4" t="s">
        <v>267</v>
      </c>
      <c r="C1777" s="4" t="s">
        <v>268</v>
      </c>
      <c r="D1777" s="4" t="s">
        <v>1466</v>
      </c>
      <c r="E1777" s="4" t="s">
        <v>1467</v>
      </c>
      <c r="F1777" s="4" t="s">
        <v>42</v>
      </c>
      <c r="G1777" s="4" t="s">
        <v>43</v>
      </c>
      <c r="H1777" s="4" t="s">
        <v>485</v>
      </c>
      <c r="I1777" s="11"/>
      <c r="J1777" s="11"/>
      <c r="K1777" s="11"/>
      <c r="L1777" s="11"/>
      <c r="M1777" s="11"/>
      <c r="N1777" s="11"/>
      <c r="O1777" s="10">
        <v>192.75</v>
      </c>
      <c r="P1777" s="11"/>
      <c r="Q1777" s="11"/>
      <c r="R1777" s="11"/>
      <c r="S1777" s="11"/>
      <c r="T1777" s="11"/>
      <c r="U1777" s="139">
        <f t="shared" si="135"/>
        <v>192.75</v>
      </c>
      <c r="W1777" s="127" t="str">
        <f t="shared" si="136"/>
        <v>141001580935</v>
      </c>
      <c r="X1777" s="132">
        <f>VLOOKUP(W1777,Factors!$F$4:$H$6200,3,FALSE)</f>
        <v>1.2220987243040216E-2</v>
      </c>
      <c r="Y1777" s="127" t="str">
        <f>VLOOKUP(W1777,Factors!$F$4:$H$6200,2,FALSE)</f>
        <v>Transmission</v>
      </c>
      <c r="Z1777" s="129">
        <f t="shared" si="137"/>
        <v>2.3555952910960016</v>
      </c>
      <c r="AA1777" s="129">
        <f t="shared" si="138"/>
        <v>190.39440470890401</v>
      </c>
      <c r="AB1777" s="129">
        <f t="shared" si="139"/>
        <v>192.75</v>
      </c>
    </row>
    <row r="1778" spans="1:62" ht="15.75" thickBot="1" x14ac:dyDescent="0.3">
      <c r="A1778" s="141" t="s">
        <v>1459</v>
      </c>
      <c r="B1778" s="4" t="s">
        <v>267</v>
      </c>
      <c r="C1778" s="4" t="s">
        <v>268</v>
      </c>
      <c r="D1778" s="4" t="s">
        <v>1468</v>
      </c>
      <c r="E1778" s="4" t="s">
        <v>1469</v>
      </c>
      <c r="F1778" s="4" t="s">
        <v>94</v>
      </c>
      <c r="G1778" s="4" t="s">
        <v>95</v>
      </c>
      <c r="H1778" s="4" t="s">
        <v>1470</v>
      </c>
      <c r="I1778" s="7"/>
      <c r="J1778" s="7"/>
      <c r="K1778" s="7"/>
      <c r="L1778" s="7"/>
      <c r="M1778" s="7"/>
      <c r="N1778" s="7"/>
      <c r="O1778" s="8">
        <v>19.96</v>
      </c>
      <c r="P1778" s="7"/>
      <c r="Q1778" s="7"/>
      <c r="R1778" s="8">
        <v>33.92</v>
      </c>
      <c r="S1778" s="7"/>
      <c r="T1778" s="7"/>
      <c r="U1778" s="139">
        <f t="shared" si="135"/>
        <v>53.88</v>
      </c>
      <c r="W1778" s="127" t="str">
        <f t="shared" si="136"/>
        <v>141005005935</v>
      </c>
      <c r="X1778" s="132">
        <f>VLOOKUP(W1778,Factors!$F$4:$H$6200,3,FALSE)</f>
        <v>1.2220987243040216E-2</v>
      </c>
      <c r="Y1778" s="127" t="str">
        <f>VLOOKUP(W1778,Factors!$F$4:$H$6200,2,FALSE)</f>
        <v>Transmission</v>
      </c>
      <c r="Z1778" s="129">
        <f t="shared" si="137"/>
        <v>0.65846679265500685</v>
      </c>
      <c r="AA1778" s="129">
        <f t="shared" si="138"/>
        <v>53.221533207344997</v>
      </c>
      <c r="AB1778" s="129">
        <f t="shared" si="139"/>
        <v>53.88</v>
      </c>
    </row>
    <row r="1779" spans="1:62" ht="15.75" thickBot="1" x14ac:dyDescent="0.3">
      <c r="A1779" s="141" t="s">
        <v>1459</v>
      </c>
      <c r="B1779" s="4" t="s">
        <v>267</v>
      </c>
      <c r="C1779" s="4" t="s">
        <v>268</v>
      </c>
      <c r="D1779" s="4" t="s">
        <v>1468</v>
      </c>
      <c r="E1779" s="4" t="s">
        <v>1469</v>
      </c>
      <c r="F1779" s="4" t="s">
        <v>42</v>
      </c>
      <c r="G1779" s="4" t="s">
        <v>43</v>
      </c>
      <c r="H1779" s="4" t="s">
        <v>1470</v>
      </c>
      <c r="I1779" s="11"/>
      <c r="J1779" s="11"/>
      <c r="K1779" s="11"/>
      <c r="L1779" s="11"/>
      <c r="M1779" s="11"/>
      <c r="N1779" s="11"/>
      <c r="O1779" s="10">
        <v>408</v>
      </c>
      <c r="P1779" s="11"/>
      <c r="Q1779" s="11"/>
      <c r="R1779" s="10">
        <v>554.88</v>
      </c>
      <c r="S1779" s="11"/>
      <c r="T1779" s="11"/>
      <c r="U1779" s="139">
        <f t="shared" si="135"/>
        <v>962.88</v>
      </c>
      <c r="W1779" s="127" t="str">
        <f t="shared" si="136"/>
        <v>141005005935</v>
      </c>
      <c r="X1779" s="132">
        <f>VLOOKUP(W1779,Factors!$F$4:$H$6200,3,FALSE)</f>
        <v>1.2220987243040216E-2</v>
      </c>
      <c r="Y1779" s="127" t="str">
        <f>VLOOKUP(W1779,Factors!$F$4:$H$6200,2,FALSE)</f>
        <v>Transmission</v>
      </c>
      <c r="Z1779" s="129">
        <f t="shared" si="137"/>
        <v>11.767344196578563</v>
      </c>
      <c r="AA1779" s="129">
        <f t="shared" si="138"/>
        <v>951.11265580342138</v>
      </c>
      <c r="AB1779" s="129">
        <f t="shared" si="139"/>
        <v>962.87999999999988</v>
      </c>
    </row>
    <row r="1780" spans="1:62" ht="15.75" thickBot="1" x14ac:dyDescent="0.3">
      <c r="A1780" s="141" t="s">
        <v>1459</v>
      </c>
      <c r="B1780" s="4" t="s">
        <v>267</v>
      </c>
      <c r="C1780" s="4" t="s">
        <v>268</v>
      </c>
      <c r="D1780" s="4" t="s">
        <v>1468</v>
      </c>
      <c r="E1780" s="4" t="s">
        <v>1469</v>
      </c>
      <c r="F1780" s="4" t="s">
        <v>53</v>
      </c>
      <c r="G1780" s="4" t="s">
        <v>54</v>
      </c>
      <c r="H1780" s="4" t="s">
        <v>1470</v>
      </c>
      <c r="I1780" s="7"/>
      <c r="J1780" s="7"/>
      <c r="K1780" s="7"/>
      <c r="L1780" s="7"/>
      <c r="M1780" s="7"/>
      <c r="N1780" s="7"/>
      <c r="O1780" s="7"/>
      <c r="P1780" s="7"/>
      <c r="Q1780" s="7"/>
      <c r="R1780" s="8">
        <v>138.44</v>
      </c>
      <c r="S1780" s="7"/>
      <c r="T1780" s="7"/>
      <c r="U1780" s="139">
        <f t="shared" si="135"/>
        <v>138.44</v>
      </c>
      <c r="W1780" s="127" t="str">
        <f t="shared" si="136"/>
        <v>141005005935</v>
      </c>
      <c r="X1780" s="132">
        <f>VLOOKUP(W1780,Factors!$F$4:$H$6200,3,FALSE)</f>
        <v>1.2220987243040216E-2</v>
      </c>
      <c r="Y1780" s="127" t="str">
        <f>VLOOKUP(W1780,Factors!$F$4:$H$6200,2,FALSE)</f>
        <v>Transmission</v>
      </c>
      <c r="Z1780" s="129">
        <f t="shared" si="137"/>
        <v>1.6918734739264873</v>
      </c>
      <c r="AA1780" s="129">
        <f t="shared" si="138"/>
        <v>136.74812652607352</v>
      </c>
      <c r="AB1780" s="129">
        <f t="shared" si="139"/>
        <v>138.44</v>
      </c>
    </row>
    <row r="1781" spans="1:62" ht="15.75" thickBot="1" x14ac:dyDescent="0.3">
      <c r="A1781" s="141" t="s">
        <v>1459</v>
      </c>
      <c r="B1781" s="4" t="s">
        <v>267</v>
      </c>
      <c r="C1781" s="4" t="s">
        <v>268</v>
      </c>
      <c r="D1781" s="4" t="s">
        <v>1486</v>
      </c>
      <c r="E1781" s="4" t="s">
        <v>1487</v>
      </c>
      <c r="F1781" s="4" t="s">
        <v>102</v>
      </c>
      <c r="G1781" s="4" t="s">
        <v>103</v>
      </c>
      <c r="H1781" s="4" t="s">
        <v>1488</v>
      </c>
      <c r="I1781" s="10">
        <v>83.59</v>
      </c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39">
        <f t="shared" si="135"/>
        <v>83.59</v>
      </c>
      <c r="W1781" s="127" t="str">
        <f t="shared" si="136"/>
        <v>141005155935</v>
      </c>
      <c r="X1781" s="132">
        <f>VLOOKUP(W1781,Factors!$F$4:$H$6200,3,FALSE)</f>
        <v>1.2220987243040216E-2</v>
      </c>
      <c r="Y1781" s="127" t="str">
        <f>VLOOKUP(W1781,Factors!$F$4:$H$6200,2,FALSE)</f>
        <v>Transmission</v>
      </c>
      <c r="Z1781" s="129">
        <f t="shared" si="137"/>
        <v>1.0215523236457316</v>
      </c>
      <c r="AA1781" s="129">
        <f t="shared" si="138"/>
        <v>82.568447676354268</v>
      </c>
      <c r="AB1781" s="129">
        <f t="shared" si="139"/>
        <v>83.59</v>
      </c>
    </row>
    <row r="1782" spans="1:62" ht="15.75" thickBot="1" x14ac:dyDescent="0.3">
      <c r="A1782" s="141" t="s">
        <v>1459</v>
      </c>
      <c r="B1782" s="4" t="s">
        <v>354</v>
      </c>
      <c r="C1782" s="4" t="s">
        <v>355</v>
      </c>
      <c r="D1782" s="4" t="s">
        <v>1473</v>
      </c>
      <c r="E1782" s="4" t="s">
        <v>1474</v>
      </c>
      <c r="F1782" s="4" t="s">
        <v>38</v>
      </c>
      <c r="G1782" s="4" t="s">
        <v>39</v>
      </c>
      <c r="H1782" s="4" t="s">
        <v>1069</v>
      </c>
      <c r="I1782" s="7"/>
      <c r="J1782" s="7"/>
      <c r="K1782" s="7"/>
      <c r="L1782" s="7"/>
      <c r="M1782" s="7"/>
      <c r="N1782" s="7"/>
      <c r="O1782" s="7"/>
      <c r="P1782" s="7"/>
      <c r="Q1782" s="8">
        <v>220.52</v>
      </c>
      <c r="R1782" s="7"/>
      <c r="S1782" s="7"/>
      <c r="T1782" s="7"/>
      <c r="U1782" s="139">
        <f t="shared" si="135"/>
        <v>220.52</v>
      </c>
      <c r="W1782" s="127" t="str">
        <f t="shared" si="136"/>
        <v>155021500935</v>
      </c>
      <c r="X1782" s="132">
        <f>VLOOKUP(W1782,Factors!$F$4:$H$6200,3,FALSE)</f>
        <v>0.10960000000000003</v>
      </c>
      <c r="Y1782" s="127" t="str">
        <f>VLOOKUP(W1782,Factors!$F$4:$H$6200,2,FALSE)</f>
        <v>3-factor</v>
      </c>
      <c r="Z1782" s="129">
        <f t="shared" si="137"/>
        <v>24.168992000000006</v>
      </c>
      <c r="AA1782" s="129">
        <f t="shared" si="138"/>
        <v>196.35100800000001</v>
      </c>
      <c r="AB1782" s="129">
        <f t="shared" si="139"/>
        <v>220.52</v>
      </c>
    </row>
    <row r="1783" spans="1:62" s="126" customFormat="1" ht="15.75" thickBot="1" x14ac:dyDescent="0.3">
      <c r="A1783" s="141" t="s">
        <v>1459</v>
      </c>
      <c r="B1783" s="4" t="s">
        <v>354</v>
      </c>
      <c r="C1783" s="4" t="s">
        <v>355</v>
      </c>
      <c r="D1783" s="4" t="s">
        <v>1464</v>
      </c>
      <c r="E1783" s="4" t="s">
        <v>1465</v>
      </c>
      <c r="F1783" s="4" t="s">
        <v>110</v>
      </c>
      <c r="G1783" s="4" t="s">
        <v>111</v>
      </c>
      <c r="H1783" s="4" t="s">
        <v>440</v>
      </c>
      <c r="I1783" s="8">
        <v>3750</v>
      </c>
      <c r="J1783" s="8">
        <v>3750</v>
      </c>
      <c r="K1783" s="8">
        <v>3750</v>
      </c>
      <c r="L1783" s="8">
        <v>3750</v>
      </c>
      <c r="M1783" s="8">
        <v>3750</v>
      </c>
      <c r="N1783" s="8">
        <v>4500</v>
      </c>
      <c r="O1783" s="8">
        <v>4500</v>
      </c>
      <c r="P1783" s="8">
        <v>4500</v>
      </c>
      <c r="Q1783" s="8">
        <v>4500</v>
      </c>
      <c r="R1783" s="8">
        <v>4500</v>
      </c>
      <c r="S1783" s="8">
        <v>4500</v>
      </c>
      <c r="T1783" s="8">
        <v>4500</v>
      </c>
      <c r="U1783" s="139">
        <f t="shared" si="135"/>
        <v>50250</v>
      </c>
      <c r="V1783" s="38"/>
      <c r="W1783" s="127" t="str">
        <f t="shared" si="136"/>
        <v>155021505935</v>
      </c>
      <c r="X1783" s="132">
        <f>VLOOKUP(W1783,Factors!$F$4:$H$6200,3,FALSE)</f>
        <v>0.10960000000000003</v>
      </c>
      <c r="Y1783" s="127" t="str">
        <f>VLOOKUP(W1783,Factors!$F$4:$H$6200,2,FALSE)</f>
        <v>3-factor</v>
      </c>
      <c r="Z1783" s="129">
        <f t="shared" si="137"/>
        <v>5507.4000000000015</v>
      </c>
      <c r="AA1783" s="129">
        <f t="shared" si="138"/>
        <v>44742.6</v>
      </c>
      <c r="AB1783" s="129">
        <f t="shared" si="139"/>
        <v>50250</v>
      </c>
      <c r="AC1783" s="134"/>
      <c r="AD1783" s="134"/>
      <c r="AE1783" s="134"/>
      <c r="AF1783" s="134"/>
      <c r="AG1783" s="134"/>
      <c r="AH1783" s="134"/>
      <c r="AI1783" s="134"/>
      <c r="AJ1783" s="134"/>
      <c r="AK1783" s="134"/>
      <c r="AL1783" s="134"/>
      <c r="AM1783" s="134"/>
      <c r="AN1783" s="134"/>
      <c r="AO1783" s="134"/>
      <c r="AP1783" s="134"/>
      <c r="AQ1783" s="134"/>
      <c r="AR1783" s="134"/>
      <c r="AS1783" s="134"/>
      <c r="AT1783" s="134"/>
      <c r="AU1783" s="134"/>
      <c r="AV1783" s="134"/>
      <c r="AW1783" s="134"/>
      <c r="AX1783" s="134"/>
      <c r="AY1783" s="134"/>
      <c r="AZ1783" s="134"/>
      <c r="BA1783" s="134"/>
      <c r="BB1783" s="134"/>
      <c r="BC1783" s="134"/>
      <c r="BD1783" s="134"/>
      <c r="BE1783" s="134"/>
      <c r="BF1783" s="134"/>
      <c r="BG1783" s="134"/>
      <c r="BH1783" s="134"/>
      <c r="BI1783" s="134"/>
      <c r="BJ1783" s="134"/>
    </row>
    <row r="1784" spans="1:62" ht="15.75" thickBot="1" x14ac:dyDescent="0.3">
      <c r="A1784" s="141" t="s">
        <v>1459</v>
      </c>
      <c r="B1784" s="4" t="s">
        <v>354</v>
      </c>
      <c r="C1784" s="4" t="s">
        <v>355</v>
      </c>
      <c r="D1784" s="4" t="s">
        <v>1464</v>
      </c>
      <c r="E1784" s="4" t="s">
        <v>1465</v>
      </c>
      <c r="F1784" s="4" t="s">
        <v>112</v>
      </c>
      <c r="G1784" s="4" t="s">
        <v>113</v>
      </c>
      <c r="H1784" s="4" t="s">
        <v>440</v>
      </c>
      <c r="I1784" s="10">
        <v>2772.05</v>
      </c>
      <c r="J1784" s="10">
        <v>2683.03</v>
      </c>
      <c r="K1784" s="10">
        <v>2691.99</v>
      </c>
      <c r="L1784" s="10">
        <v>2763.15</v>
      </c>
      <c r="M1784" s="10">
        <v>2638.53</v>
      </c>
      <c r="N1784" s="10">
        <v>2772.45</v>
      </c>
      <c r="O1784" s="10">
        <v>2818.48</v>
      </c>
      <c r="P1784" s="10">
        <v>2772.43</v>
      </c>
      <c r="Q1784" s="10">
        <v>2781.66</v>
      </c>
      <c r="R1784" s="10">
        <v>2855.3</v>
      </c>
      <c r="S1784" s="10">
        <v>2726.42</v>
      </c>
      <c r="T1784" s="10">
        <v>2818.46</v>
      </c>
      <c r="U1784" s="139">
        <f t="shared" si="135"/>
        <v>33093.949999999997</v>
      </c>
      <c r="W1784" s="127" t="str">
        <f t="shared" si="136"/>
        <v>155021505935</v>
      </c>
      <c r="X1784" s="132">
        <f>VLOOKUP(W1784,Factors!$F$4:$H$6200,3,FALSE)</f>
        <v>0.10960000000000003</v>
      </c>
      <c r="Y1784" s="127" t="str">
        <f>VLOOKUP(W1784,Factors!$F$4:$H$6200,2,FALSE)</f>
        <v>3-factor</v>
      </c>
      <c r="Z1784" s="129">
        <f t="shared" si="137"/>
        <v>3627.0969200000009</v>
      </c>
      <c r="AA1784" s="129">
        <f t="shared" si="138"/>
        <v>29466.853079999997</v>
      </c>
      <c r="AB1784" s="129">
        <f t="shared" si="139"/>
        <v>33093.949999999997</v>
      </c>
    </row>
    <row r="1785" spans="1:62" ht="15.75" thickBot="1" x14ac:dyDescent="0.3">
      <c r="A1785" s="141" t="s">
        <v>1459</v>
      </c>
      <c r="B1785" s="4" t="s">
        <v>354</v>
      </c>
      <c r="C1785" s="4" t="s">
        <v>355</v>
      </c>
      <c r="D1785" s="4" t="s">
        <v>1464</v>
      </c>
      <c r="E1785" s="4" t="s">
        <v>1465</v>
      </c>
      <c r="F1785" s="4" t="s">
        <v>134</v>
      </c>
      <c r="G1785" s="4" t="s">
        <v>135</v>
      </c>
      <c r="H1785" s="4" t="s">
        <v>440</v>
      </c>
      <c r="I1785" s="11"/>
      <c r="J1785" s="11"/>
      <c r="K1785" s="11"/>
      <c r="L1785" s="11"/>
      <c r="M1785" s="11"/>
      <c r="N1785" s="11"/>
      <c r="O1785" s="10">
        <v>100</v>
      </c>
      <c r="P1785" s="11"/>
      <c r="Q1785" s="11"/>
      <c r="R1785" s="11"/>
      <c r="S1785" s="10">
        <v>240</v>
      </c>
      <c r="T1785" s="11"/>
      <c r="U1785" s="139">
        <f t="shared" si="135"/>
        <v>340</v>
      </c>
      <c r="W1785" s="127" t="str">
        <f t="shared" si="136"/>
        <v>155021505935</v>
      </c>
      <c r="X1785" s="132">
        <f>VLOOKUP(W1785,Factors!$F$4:$H$6200,3,FALSE)</f>
        <v>0.10960000000000003</v>
      </c>
      <c r="Y1785" s="127" t="str">
        <f>VLOOKUP(W1785,Factors!$F$4:$H$6200,2,FALSE)</f>
        <v>3-factor</v>
      </c>
      <c r="Z1785" s="129">
        <f t="shared" si="137"/>
        <v>37.26400000000001</v>
      </c>
      <c r="AA1785" s="129">
        <f t="shared" si="138"/>
        <v>302.73599999999999</v>
      </c>
      <c r="AB1785" s="129">
        <f t="shared" si="139"/>
        <v>340</v>
      </c>
    </row>
    <row r="1786" spans="1:62" ht="15.75" thickBot="1" x14ac:dyDescent="0.3">
      <c r="A1786" s="141" t="s">
        <v>1459</v>
      </c>
      <c r="B1786" s="4" t="s">
        <v>354</v>
      </c>
      <c r="C1786" s="4" t="s">
        <v>355</v>
      </c>
      <c r="D1786" s="4" t="s">
        <v>1464</v>
      </c>
      <c r="E1786" s="4" t="s">
        <v>1465</v>
      </c>
      <c r="F1786" s="4" t="s">
        <v>38</v>
      </c>
      <c r="G1786" s="4" t="s">
        <v>39</v>
      </c>
      <c r="H1786" s="4" t="s">
        <v>440</v>
      </c>
      <c r="I1786" s="7"/>
      <c r="J1786" s="7"/>
      <c r="K1786" s="8">
        <v>105.84</v>
      </c>
      <c r="L1786" s="7"/>
      <c r="M1786" s="8">
        <v>105.84</v>
      </c>
      <c r="N1786" s="7"/>
      <c r="O1786" s="7"/>
      <c r="P1786" s="7"/>
      <c r="Q1786" s="7"/>
      <c r="R1786" s="7"/>
      <c r="S1786" s="7"/>
      <c r="T1786" s="7"/>
      <c r="U1786" s="139">
        <f t="shared" si="135"/>
        <v>211.68</v>
      </c>
      <c r="W1786" s="127" t="str">
        <f t="shared" si="136"/>
        <v>155021505935</v>
      </c>
      <c r="X1786" s="132">
        <f>VLOOKUP(W1786,Factors!$F$4:$H$6200,3,FALSE)</f>
        <v>0.10960000000000003</v>
      </c>
      <c r="Y1786" s="127" t="str">
        <f>VLOOKUP(W1786,Factors!$F$4:$H$6200,2,FALSE)</f>
        <v>3-factor</v>
      </c>
      <c r="Z1786" s="129">
        <f t="shared" si="137"/>
        <v>23.200128000000007</v>
      </c>
      <c r="AA1786" s="129">
        <f t="shared" si="138"/>
        <v>188.479872</v>
      </c>
      <c r="AB1786" s="129">
        <f t="shared" si="139"/>
        <v>211.68</v>
      </c>
    </row>
    <row r="1787" spans="1:62" ht="15.75" thickBot="1" x14ac:dyDescent="0.3">
      <c r="A1787" s="141" t="s">
        <v>1459</v>
      </c>
      <c r="B1787" s="4" t="s">
        <v>354</v>
      </c>
      <c r="C1787" s="4" t="s">
        <v>355</v>
      </c>
      <c r="D1787" s="4" t="s">
        <v>1464</v>
      </c>
      <c r="E1787" s="4" t="s">
        <v>1465</v>
      </c>
      <c r="F1787" s="4" t="s">
        <v>98</v>
      </c>
      <c r="G1787" s="4" t="s">
        <v>99</v>
      </c>
      <c r="H1787" s="4" t="s">
        <v>440</v>
      </c>
      <c r="I1787" s="11"/>
      <c r="J1787" s="11"/>
      <c r="K1787" s="11"/>
      <c r="L1787" s="11"/>
      <c r="M1787" s="11"/>
      <c r="N1787" s="11"/>
      <c r="O1787" s="11"/>
      <c r="P1787" s="11"/>
      <c r="Q1787" s="11"/>
      <c r="R1787" s="10">
        <v>266.27999999999997</v>
      </c>
      <c r="S1787" s="10">
        <v>-266.27999999999997</v>
      </c>
      <c r="T1787" s="11"/>
      <c r="U1787" s="139">
        <f t="shared" si="135"/>
        <v>0</v>
      </c>
      <c r="W1787" s="127" t="str">
        <f t="shared" si="136"/>
        <v>155021505935</v>
      </c>
      <c r="X1787" s="132">
        <f>VLOOKUP(W1787,Factors!$F$4:$H$6200,3,FALSE)</f>
        <v>0.10960000000000003</v>
      </c>
      <c r="Y1787" s="127" t="str">
        <f>VLOOKUP(W1787,Factors!$F$4:$H$6200,2,FALSE)</f>
        <v>3-factor</v>
      </c>
      <c r="Z1787" s="129">
        <f t="shared" si="137"/>
        <v>0</v>
      </c>
      <c r="AA1787" s="129">
        <f t="shared" si="138"/>
        <v>0</v>
      </c>
      <c r="AB1787" s="129">
        <f t="shared" si="139"/>
        <v>0</v>
      </c>
    </row>
    <row r="1788" spans="1:62" ht="15.75" thickBot="1" x14ac:dyDescent="0.3">
      <c r="A1788" s="141" t="s">
        <v>1459</v>
      </c>
      <c r="B1788" s="4" t="s">
        <v>354</v>
      </c>
      <c r="C1788" s="4" t="s">
        <v>355</v>
      </c>
      <c r="D1788" s="4" t="s">
        <v>1464</v>
      </c>
      <c r="E1788" s="4" t="s">
        <v>1465</v>
      </c>
      <c r="F1788" s="4" t="s">
        <v>102</v>
      </c>
      <c r="G1788" s="4" t="s">
        <v>103</v>
      </c>
      <c r="H1788" s="4" t="s">
        <v>440</v>
      </c>
      <c r="I1788" s="8">
        <v>73.83</v>
      </c>
      <c r="J1788" s="8">
        <v>65.239999999999995</v>
      </c>
      <c r="K1788" s="8">
        <v>44.38</v>
      </c>
      <c r="L1788" s="7"/>
      <c r="M1788" s="8">
        <v>407.22</v>
      </c>
      <c r="N1788" s="8">
        <v>122.31</v>
      </c>
      <c r="O1788" s="8">
        <v>177.11</v>
      </c>
      <c r="P1788" s="8">
        <v>142.85</v>
      </c>
      <c r="Q1788" s="7"/>
      <c r="R1788" s="8">
        <v>51.27</v>
      </c>
      <c r="S1788" s="8">
        <v>61.81</v>
      </c>
      <c r="T1788" s="8">
        <v>19.489999999999998</v>
      </c>
      <c r="U1788" s="139">
        <f t="shared" si="135"/>
        <v>1165.51</v>
      </c>
      <c r="W1788" s="127" t="str">
        <f t="shared" si="136"/>
        <v>155021505935</v>
      </c>
      <c r="X1788" s="132">
        <f>VLOOKUP(W1788,Factors!$F$4:$H$6200,3,FALSE)</f>
        <v>0.10960000000000003</v>
      </c>
      <c r="Y1788" s="127" t="str">
        <f>VLOOKUP(W1788,Factors!$F$4:$H$6200,2,FALSE)</f>
        <v>3-factor</v>
      </c>
      <c r="Z1788" s="129">
        <f t="shared" si="137"/>
        <v>127.73989600000003</v>
      </c>
      <c r="AA1788" s="129">
        <f t="shared" si="138"/>
        <v>1037.7701039999999</v>
      </c>
      <c r="AB1788" s="129">
        <f t="shared" si="139"/>
        <v>1165.51</v>
      </c>
    </row>
    <row r="1789" spans="1:62" ht="15.75" thickBot="1" x14ac:dyDescent="0.3">
      <c r="A1789" s="141" t="s">
        <v>1459</v>
      </c>
      <c r="B1789" s="4" t="s">
        <v>354</v>
      </c>
      <c r="C1789" s="4" t="s">
        <v>355</v>
      </c>
      <c r="D1789" s="4" t="s">
        <v>1464</v>
      </c>
      <c r="E1789" s="4" t="s">
        <v>1465</v>
      </c>
      <c r="F1789" s="4" t="s">
        <v>116</v>
      </c>
      <c r="G1789" s="4" t="s">
        <v>117</v>
      </c>
      <c r="H1789" s="4" t="s">
        <v>440</v>
      </c>
      <c r="I1789" s="10">
        <v>74</v>
      </c>
      <c r="J1789" s="10">
        <v>20.350000000000001</v>
      </c>
      <c r="K1789" s="11"/>
      <c r="L1789" s="11"/>
      <c r="M1789" s="11"/>
      <c r="N1789" s="10">
        <v>18.95</v>
      </c>
      <c r="O1789" s="11"/>
      <c r="P1789" s="11"/>
      <c r="Q1789" s="11"/>
      <c r="R1789" s="11"/>
      <c r="S1789" s="11"/>
      <c r="T1789" s="11"/>
      <c r="U1789" s="139">
        <f t="shared" si="135"/>
        <v>113.3</v>
      </c>
      <c r="W1789" s="127" t="str">
        <f t="shared" si="136"/>
        <v>155021505935</v>
      </c>
      <c r="X1789" s="132">
        <f>VLOOKUP(W1789,Factors!$F$4:$H$6200,3,FALSE)</f>
        <v>0.10960000000000003</v>
      </c>
      <c r="Y1789" s="127" t="str">
        <f>VLOOKUP(W1789,Factors!$F$4:$H$6200,2,FALSE)</f>
        <v>3-factor</v>
      </c>
      <c r="Z1789" s="129">
        <f t="shared" si="137"/>
        <v>12.417680000000002</v>
      </c>
      <c r="AA1789" s="129">
        <f t="shared" si="138"/>
        <v>100.88231999999999</v>
      </c>
      <c r="AB1789" s="129">
        <f t="shared" si="139"/>
        <v>113.3</v>
      </c>
    </row>
    <row r="1790" spans="1:62" ht="15.75" thickBot="1" x14ac:dyDescent="0.3">
      <c r="A1790" s="141" t="s">
        <v>1459</v>
      </c>
      <c r="B1790" s="4" t="s">
        <v>354</v>
      </c>
      <c r="C1790" s="4" t="s">
        <v>355</v>
      </c>
      <c r="D1790" s="4" t="s">
        <v>1464</v>
      </c>
      <c r="E1790" s="4" t="s">
        <v>1465</v>
      </c>
      <c r="F1790" s="4" t="s">
        <v>82</v>
      </c>
      <c r="G1790" s="4" t="s">
        <v>83</v>
      </c>
      <c r="H1790" s="4" t="s">
        <v>440</v>
      </c>
      <c r="I1790" s="7"/>
      <c r="J1790" s="7"/>
      <c r="K1790" s="8">
        <v>2.2599999999999998</v>
      </c>
      <c r="L1790" s="7"/>
      <c r="M1790" s="7"/>
      <c r="N1790" s="7"/>
      <c r="O1790" s="7"/>
      <c r="P1790" s="7"/>
      <c r="Q1790" s="7"/>
      <c r="R1790" s="7"/>
      <c r="S1790" s="7"/>
      <c r="T1790" s="7"/>
      <c r="U1790" s="139">
        <f t="shared" si="135"/>
        <v>2.2599999999999998</v>
      </c>
      <c r="W1790" s="127" t="str">
        <f t="shared" si="136"/>
        <v>155021505935</v>
      </c>
      <c r="X1790" s="132">
        <f>VLOOKUP(W1790,Factors!$F$4:$H$6200,3,FALSE)</f>
        <v>0.10960000000000003</v>
      </c>
      <c r="Y1790" s="127" t="str">
        <f>VLOOKUP(W1790,Factors!$F$4:$H$6200,2,FALSE)</f>
        <v>3-factor</v>
      </c>
      <c r="Z1790" s="129">
        <f t="shared" si="137"/>
        <v>0.24769600000000006</v>
      </c>
      <c r="AA1790" s="129">
        <f t="shared" si="138"/>
        <v>2.0123039999999999</v>
      </c>
      <c r="AB1790" s="129">
        <f t="shared" si="139"/>
        <v>2.2599999999999998</v>
      </c>
    </row>
    <row r="1791" spans="1:62" ht="15.75" thickBot="1" x14ac:dyDescent="0.3">
      <c r="A1791" s="141" t="s">
        <v>1459</v>
      </c>
      <c r="B1791" s="4" t="s">
        <v>354</v>
      </c>
      <c r="C1791" s="4" t="s">
        <v>355</v>
      </c>
      <c r="D1791" s="4" t="s">
        <v>1464</v>
      </c>
      <c r="E1791" s="4" t="s">
        <v>1465</v>
      </c>
      <c r="F1791" s="4" t="s">
        <v>84</v>
      </c>
      <c r="G1791" s="4" t="s">
        <v>85</v>
      </c>
      <c r="H1791" s="4" t="s">
        <v>440</v>
      </c>
      <c r="I1791" s="10">
        <v>189.45</v>
      </c>
      <c r="J1791" s="10">
        <v>94.6</v>
      </c>
      <c r="K1791" s="10">
        <v>319.48</v>
      </c>
      <c r="L1791" s="10">
        <v>98.15</v>
      </c>
      <c r="M1791" s="10">
        <v>26.5</v>
      </c>
      <c r="N1791" s="10">
        <v>86.2</v>
      </c>
      <c r="O1791" s="11"/>
      <c r="P1791" s="11"/>
      <c r="Q1791" s="11"/>
      <c r="R1791" s="11"/>
      <c r="S1791" s="11"/>
      <c r="T1791" s="11"/>
      <c r="U1791" s="139">
        <f t="shared" si="135"/>
        <v>814.38</v>
      </c>
      <c r="W1791" s="127" t="str">
        <f t="shared" si="136"/>
        <v>155021505935</v>
      </c>
      <c r="X1791" s="132">
        <f>VLOOKUP(W1791,Factors!$F$4:$H$6200,3,FALSE)</f>
        <v>0.10960000000000003</v>
      </c>
      <c r="Y1791" s="127" t="str">
        <f>VLOOKUP(W1791,Factors!$F$4:$H$6200,2,FALSE)</f>
        <v>3-factor</v>
      </c>
      <c r="Z1791" s="129">
        <f t="shared" si="137"/>
        <v>89.256048000000021</v>
      </c>
      <c r="AA1791" s="129">
        <f t="shared" si="138"/>
        <v>725.12395199999992</v>
      </c>
      <c r="AB1791" s="129">
        <f t="shared" si="139"/>
        <v>814.37999999999988</v>
      </c>
    </row>
    <row r="1792" spans="1:62" ht="15.75" thickBot="1" x14ac:dyDescent="0.3">
      <c r="A1792" s="141" t="s">
        <v>1459</v>
      </c>
      <c r="B1792" s="4" t="s">
        <v>194</v>
      </c>
      <c r="C1792" s="4" t="s">
        <v>195</v>
      </c>
      <c r="D1792" s="4" t="s">
        <v>1473</v>
      </c>
      <c r="E1792" s="4" t="s">
        <v>1474</v>
      </c>
      <c r="F1792" s="4" t="s">
        <v>47</v>
      </c>
      <c r="G1792" s="4" t="s">
        <v>48</v>
      </c>
      <c r="H1792" s="4" t="s">
        <v>1069</v>
      </c>
      <c r="I1792" s="7"/>
      <c r="J1792" s="7"/>
      <c r="K1792" s="7"/>
      <c r="L1792" s="8">
        <v>87.46</v>
      </c>
      <c r="M1792" s="7"/>
      <c r="N1792" s="7"/>
      <c r="O1792" s="7"/>
      <c r="P1792" s="7"/>
      <c r="Q1792" s="7"/>
      <c r="R1792" s="7"/>
      <c r="S1792" s="7"/>
      <c r="T1792" s="7"/>
      <c r="U1792" s="139">
        <f t="shared" si="135"/>
        <v>87.46</v>
      </c>
      <c r="W1792" s="127" t="str">
        <f t="shared" si="136"/>
        <v>155061500935</v>
      </c>
      <c r="X1792" s="132">
        <f>VLOOKUP(W1792,Factors!$F$4:$H$6200,3,FALSE)</f>
        <v>0</v>
      </c>
      <c r="Y1792" s="127" t="str">
        <f>VLOOKUP(W1792,Factors!$F$4:$H$6200,2,FALSE)</f>
        <v>Direct-OR</v>
      </c>
      <c r="Z1792" s="129">
        <f t="shared" si="137"/>
        <v>0</v>
      </c>
      <c r="AA1792" s="129">
        <f t="shared" si="138"/>
        <v>87.46</v>
      </c>
      <c r="AB1792" s="129">
        <f t="shared" si="139"/>
        <v>87.46</v>
      </c>
    </row>
    <row r="1793" spans="1:28" ht="15.75" thickBot="1" x14ac:dyDescent="0.3">
      <c r="A1793" s="141" t="s">
        <v>1459</v>
      </c>
      <c r="B1793" s="4" t="s">
        <v>194</v>
      </c>
      <c r="C1793" s="4" t="s">
        <v>195</v>
      </c>
      <c r="D1793" s="4" t="s">
        <v>1473</v>
      </c>
      <c r="E1793" s="4" t="s">
        <v>1474</v>
      </c>
      <c r="F1793" s="4" t="s">
        <v>38</v>
      </c>
      <c r="G1793" s="4" t="s">
        <v>39</v>
      </c>
      <c r="H1793" s="4" t="s">
        <v>1069</v>
      </c>
      <c r="I1793" s="10">
        <v>775</v>
      </c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39">
        <f t="shared" si="135"/>
        <v>775</v>
      </c>
      <c r="W1793" s="127" t="str">
        <f t="shared" si="136"/>
        <v>155061500935</v>
      </c>
      <c r="X1793" s="132">
        <f>VLOOKUP(W1793,Factors!$F$4:$H$6200,3,FALSE)</f>
        <v>0</v>
      </c>
      <c r="Y1793" s="127" t="str">
        <f>VLOOKUP(W1793,Factors!$F$4:$H$6200,2,FALSE)</f>
        <v>Direct-OR</v>
      </c>
      <c r="Z1793" s="129">
        <f t="shared" si="137"/>
        <v>0</v>
      </c>
      <c r="AA1793" s="129">
        <f t="shared" si="138"/>
        <v>775</v>
      </c>
      <c r="AB1793" s="129">
        <f t="shared" si="139"/>
        <v>775</v>
      </c>
    </row>
    <row r="1794" spans="1:28" ht="15.75" thickBot="1" x14ac:dyDescent="0.3">
      <c r="A1794" s="141" t="s">
        <v>1459</v>
      </c>
      <c r="B1794" s="4" t="s">
        <v>194</v>
      </c>
      <c r="C1794" s="4" t="s">
        <v>195</v>
      </c>
      <c r="D1794" s="4" t="s">
        <v>1486</v>
      </c>
      <c r="E1794" s="4" t="s">
        <v>1487</v>
      </c>
      <c r="F1794" s="4" t="s">
        <v>80</v>
      </c>
      <c r="G1794" s="4" t="s">
        <v>81</v>
      </c>
      <c r="H1794" s="4" t="s">
        <v>1488</v>
      </c>
      <c r="I1794" s="8">
        <v>750</v>
      </c>
      <c r="J1794" s="8">
        <v>750</v>
      </c>
      <c r="K1794" s="8">
        <v>750</v>
      </c>
      <c r="L1794" s="8">
        <v>750</v>
      </c>
      <c r="M1794" s="8">
        <v>750</v>
      </c>
      <c r="N1794" s="8">
        <v>750</v>
      </c>
      <c r="O1794" s="8">
        <v>750</v>
      </c>
      <c r="P1794" s="8">
        <v>750</v>
      </c>
      <c r="Q1794" s="8">
        <v>750</v>
      </c>
      <c r="R1794" s="8">
        <v>750</v>
      </c>
      <c r="S1794" s="8">
        <v>750</v>
      </c>
      <c r="T1794" s="8">
        <v>750</v>
      </c>
      <c r="U1794" s="139">
        <f t="shared" si="135"/>
        <v>9000</v>
      </c>
      <c r="W1794" s="127" t="str">
        <f t="shared" si="136"/>
        <v>155065155935</v>
      </c>
      <c r="X1794" s="132">
        <f>VLOOKUP(W1794,Factors!$F$4:$H$6200,3,FALSE)</f>
        <v>0</v>
      </c>
      <c r="Y1794" s="127" t="str">
        <f>VLOOKUP(W1794,Factors!$F$4:$H$6200,2,FALSE)</f>
        <v>Direct-OR</v>
      </c>
      <c r="Z1794" s="129">
        <f t="shared" si="137"/>
        <v>0</v>
      </c>
      <c r="AA1794" s="129">
        <f t="shared" si="138"/>
        <v>9000</v>
      </c>
      <c r="AB1794" s="129">
        <f t="shared" si="139"/>
        <v>9000</v>
      </c>
    </row>
    <row r="1795" spans="1:28" ht="15.75" thickBot="1" x14ac:dyDescent="0.3">
      <c r="A1795" s="141" t="s">
        <v>1459</v>
      </c>
      <c r="B1795" s="4" t="s">
        <v>992</v>
      </c>
      <c r="C1795" s="4" t="s">
        <v>993</v>
      </c>
      <c r="D1795" s="4" t="s">
        <v>1473</v>
      </c>
      <c r="E1795" s="4" t="s">
        <v>1474</v>
      </c>
      <c r="F1795" s="4" t="s">
        <v>70</v>
      </c>
      <c r="G1795" s="4" t="s">
        <v>71</v>
      </c>
      <c r="H1795" s="4" t="s">
        <v>1069</v>
      </c>
      <c r="I1795" s="11"/>
      <c r="J1795" s="11"/>
      <c r="K1795" s="11"/>
      <c r="L1795" s="11"/>
      <c r="M1795" s="11"/>
      <c r="N1795" s="10">
        <v>6400</v>
      </c>
      <c r="O1795" s="10">
        <v>337.1</v>
      </c>
      <c r="P1795" s="11"/>
      <c r="Q1795" s="11"/>
      <c r="R1795" s="11"/>
      <c r="S1795" s="11"/>
      <c r="T1795" s="11"/>
      <c r="U1795" s="139">
        <f t="shared" si="135"/>
        <v>6737.1</v>
      </c>
      <c r="W1795" s="127" t="str">
        <f t="shared" si="136"/>
        <v>160001500935</v>
      </c>
      <c r="X1795" s="132">
        <f>VLOOKUP(W1795,Factors!$F$4:$H$6200,3,FALSE)</f>
        <v>0.10960000000000003</v>
      </c>
      <c r="Y1795" s="127" t="str">
        <f>VLOOKUP(W1795,Factors!$F$4:$H$6200,2,FALSE)</f>
        <v>3-factor</v>
      </c>
      <c r="Z1795" s="129">
        <f t="shared" si="137"/>
        <v>738.38616000000025</v>
      </c>
      <c r="AA1795" s="129">
        <f t="shared" si="138"/>
        <v>5998.7138400000003</v>
      </c>
      <c r="AB1795" s="129">
        <f t="shared" si="139"/>
        <v>6737.1</v>
      </c>
    </row>
    <row r="1796" spans="1:28" ht="15.75" thickBot="1" x14ac:dyDescent="0.3">
      <c r="A1796" s="141" t="s">
        <v>1459</v>
      </c>
      <c r="B1796" s="4" t="s">
        <v>992</v>
      </c>
      <c r="C1796" s="4" t="s">
        <v>993</v>
      </c>
      <c r="D1796" s="4" t="s">
        <v>1473</v>
      </c>
      <c r="E1796" s="4" t="s">
        <v>1474</v>
      </c>
      <c r="F1796" s="4" t="s">
        <v>94</v>
      </c>
      <c r="G1796" s="4" t="s">
        <v>95</v>
      </c>
      <c r="H1796" s="4" t="s">
        <v>1069</v>
      </c>
      <c r="I1796" s="7"/>
      <c r="J1796" s="7"/>
      <c r="K1796" s="7"/>
      <c r="L1796" s="7"/>
      <c r="M1796" s="7"/>
      <c r="N1796" s="7"/>
      <c r="O1796" s="7"/>
      <c r="P1796" s="7"/>
      <c r="Q1796" s="8">
        <v>1280</v>
      </c>
      <c r="R1796" s="8">
        <v>47.9</v>
      </c>
      <c r="S1796" s="7"/>
      <c r="T1796" s="7"/>
      <c r="U1796" s="139">
        <f t="shared" si="135"/>
        <v>1327.9</v>
      </c>
      <c r="W1796" s="127" t="str">
        <f t="shared" si="136"/>
        <v>160001500935</v>
      </c>
      <c r="X1796" s="132">
        <f>VLOOKUP(W1796,Factors!$F$4:$H$6200,3,FALSE)</f>
        <v>0.10960000000000003</v>
      </c>
      <c r="Y1796" s="127" t="str">
        <f>VLOOKUP(W1796,Factors!$F$4:$H$6200,2,FALSE)</f>
        <v>3-factor</v>
      </c>
      <c r="Z1796" s="129">
        <f t="shared" si="137"/>
        <v>145.53784000000005</v>
      </c>
      <c r="AA1796" s="129">
        <f t="shared" si="138"/>
        <v>1182.3621600000001</v>
      </c>
      <c r="AB1796" s="129">
        <f t="shared" si="139"/>
        <v>1327.9</v>
      </c>
    </row>
    <row r="1797" spans="1:28" ht="15.75" thickBot="1" x14ac:dyDescent="0.3">
      <c r="A1797" s="141" t="s">
        <v>1459</v>
      </c>
      <c r="B1797" s="4" t="s">
        <v>992</v>
      </c>
      <c r="C1797" s="4" t="s">
        <v>993</v>
      </c>
      <c r="D1797" s="4" t="s">
        <v>1473</v>
      </c>
      <c r="E1797" s="4" t="s">
        <v>1474</v>
      </c>
      <c r="F1797" s="4" t="s">
        <v>38</v>
      </c>
      <c r="G1797" s="4" t="s">
        <v>39</v>
      </c>
      <c r="H1797" s="4" t="s">
        <v>1069</v>
      </c>
      <c r="I1797" s="11"/>
      <c r="J1797" s="11"/>
      <c r="K1797" s="11"/>
      <c r="L1797" s="11"/>
      <c r="M1797" s="10">
        <v>7901.48</v>
      </c>
      <c r="N1797" s="10">
        <v>214144.59</v>
      </c>
      <c r="O1797" s="10">
        <v>10343.969999999999</v>
      </c>
      <c r="P1797" s="10">
        <v>228952.29</v>
      </c>
      <c r="Q1797" s="10">
        <v>21865.439999999999</v>
      </c>
      <c r="R1797" s="10">
        <v>49359.94</v>
      </c>
      <c r="S1797" s="10">
        <v>8523.66</v>
      </c>
      <c r="T1797" s="10">
        <v>39038.19</v>
      </c>
      <c r="U1797" s="139">
        <f t="shared" si="135"/>
        <v>580129.56000000006</v>
      </c>
      <c r="W1797" s="127" t="str">
        <f t="shared" si="136"/>
        <v>160001500935</v>
      </c>
      <c r="X1797" s="132">
        <f>VLOOKUP(W1797,Factors!$F$4:$H$6200,3,FALSE)</f>
        <v>0.10960000000000003</v>
      </c>
      <c r="Y1797" s="127" t="str">
        <f>VLOOKUP(W1797,Factors!$F$4:$H$6200,2,FALSE)</f>
        <v>3-factor</v>
      </c>
      <c r="Z1797" s="129">
        <f t="shared" si="137"/>
        <v>63582.199776000023</v>
      </c>
      <c r="AA1797" s="129">
        <f t="shared" si="138"/>
        <v>516547.36022400006</v>
      </c>
      <c r="AB1797" s="129">
        <f t="shared" si="139"/>
        <v>580129.56000000006</v>
      </c>
    </row>
    <row r="1798" spans="1:28" ht="15.75" thickBot="1" x14ac:dyDescent="0.3">
      <c r="A1798" s="141" t="s">
        <v>1459</v>
      </c>
      <c r="B1798" s="4" t="s">
        <v>992</v>
      </c>
      <c r="C1798" s="4" t="s">
        <v>993</v>
      </c>
      <c r="D1798" s="4" t="s">
        <v>1473</v>
      </c>
      <c r="E1798" s="4" t="s">
        <v>1474</v>
      </c>
      <c r="F1798" s="4" t="s">
        <v>254</v>
      </c>
      <c r="G1798" s="4" t="s">
        <v>255</v>
      </c>
      <c r="H1798" s="4" t="s">
        <v>1069</v>
      </c>
      <c r="I1798" s="7"/>
      <c r="J1798" s="7"/>
      <c r="K1798" s="7"/>
      <c r="L1798" s="7"/>
      <c r="M1798" s="7"/>
      <c r="N1798" s="7"/>
      <c r="O1798" s="7"/>
      <c r="P1798" s="7"/>
      <c r="Q1798" s="8">
        <v>5427.41</v>
      </c>
      <c r="R1798" s="7"/>
      <c r="S1798" s="8">
        <v>1215.52</v>
      </c>
      <c r="T1798" s="8">
        <v>1089</v>
      </c>
      <c r="U1798" s="139">
        <f t="shared" si="135"/>
        <v>7731.93</v>
      </c>
      <c r="W1798" s="127" t="str">
        <f t="shared" si="136"/>
        <v>160001500935</v>
      </c>
      <c r="X1798" s="132">
        <f>VLOOKUP(W1798,Factors!$F$4:$H$6200,3,FALSE)</f>
        <v>0.10960000000000003</v>
      </c>
      <c r="Y1798" s="127" t="str">
        <f>VLOOKUP(W1798,Factors!$F$4:$H$6200,2,FALSE)</f>
        <v>3-factor</v>
      </c>
      <c r="Z1798" s="129">
        <f t="shared" si="137"/>
        <v>847.41952800000024</v>
      </c>
      <c r="AA1798" s="129">
        <f t="shared" si="138"/>
        <v>6884.5104719999999</v>
      </c>
      <c r="AB1798" s="129">
        <f t="shared" si="139"/>
        <v>7731.93</v>
      </c>
    </row>
    <row r="1799" spans="1:28" ht="15.75" thickBot="1" x14ac:dyDescent="0.3">
      <c r="A1799" s="141" t="s">
        <v>1459</v>
      </c>
      <c r="B1799" s="4" t="s">
        <v>992</v>
      </c>
      <c r="C1799" s="4" t="s">
        <v>993</v>
      </c>
      <c r="D1799" s="4" t="s">
        <v>1473</v>
      </c>
      <c r="E1799" s="4" t="s">
        <v>1474</v>
      </c>
      <c r="F1799" s="4" t="s">
        <v>144</v>
      </c>
      <c r="G1799" s="4" t="s">
        <v>145</v>
      </c>
      <c r="H1799" s="4" t="s">
        <v>1069</v>
      </c>
      <c r="I1799" s="11"/>
      <c r="J1799" s="11"/>
      <c r="K1799" s="11"/>
      <c r="L1799" s="11"/>
      <c r="M1799" s="11"/>
      <c r="N1799" s="10">
        <v>526.98</v>
      </c>
      <c r="O1799" s="10">
        <v>2322.12</v>
      </c>
      <c r="P1799" s="10">
        <v>1609.07</v>
      </c>
      <c r="Q1799" s="10">
        <v>3828.38</v>
      </c>
      <c r="R1799" s="10">
        <v>14572.35</v>
      </c>
      <c r="S1799" s="10">
        <v>16180.15</v>
      </c>
      <c r="T1799" s="10">
        <v>17453.97</v>
      </c>
      <c r="U1799" s="139">
        <f t="shared" ref="U1799:U1862" si="140">SUM(I1799:T1799)</f>
        <v>56493.020000000004</v>
      </c>
      <c r="W1799" s="127" t="str">
        <f t="shared" ref="W1799:W1862" si="141">CONCATENATE(B1799,RIGHT(D1799,4),A1799)</f>
        <v>160001500935</v>
      </c>
      <c r="X1799" s="132">
        <f>VLOOKUP(W1799,Factors!$F$4:$H$6200,3,FALSE)</f>
        <v>0.10960000000000003</v>
      </c>
      <c r="Y1799" s="127" t="str">
        <f>VLOOKUP(W1799,Factors!$F$4:$H$6200,2,FALSE)</f>
        <v>3-factor</v>
      </c>
      <c r="Z1799" s="129">
        <f t="shared" ref="Z1799:Z1862" si="142">U1799*X1799</f>
        <v>6191.6349920000021</v>
      </c>
      <c r="AA1799" s="129">
        <f t="shared" ref="AA1799:AA1862" si="143">U1799-Z1799</f>
        <v>50301.385008000005</v>
      </c>
      <c r="AB1799" s="129">
        <f t="shared" ref="AB1799:AB1862" si="144">Z1799+AA1799</f>
        <v>56493.020000000004</v>
      </c>
    </row>
    <row r="1800" spans="1:28" ht="15.75" thickBot="1" x14ac:dyDescent="0.3">
      <c r="A1800" s="141" t="s">
        <v>1459</v>
      </c>
      <c r="B1800" s="4" t="s">
        <v>992</v>
      </c>
      <c r="C1800" s="4" t="s">
        <v>993</v>
      </c>
      <c r="D1800" s="4" t="s">
        <v>1473</v>
      </c>
      <c r="E1800" s="4" t="s">
        <v>1474</v>
      </c>
      <c r="F1800" s="4" t="s">
        <v>146</v>
      </c>
      <c r="G1800" s="4" t="s">
        <v>147</v>
      </c>
      <c r="H1800" s="4" t="s">
        <v>1069</v>
      </c>
      <c r="I1800" s="7"/>
      <c r="J1800" s="7"/>
      <c r="K1800" s="7"/>
      <c r="L1800" s="7"/>
      <c r="M1800" s="7"/>
      <c r="N1800" s="7"/>
      <c r="O1800" s="7"/>
      <c r="P1800" s="7"/>
      <c r="Q1800" s="7"/>
      <c r="R1800" s="8">
        <v>32.700000000000003</v>
      </c>
      <c r="S1800" s="7"/>
      <c r="T1800" s="7"/>
      <c r="U1800" s="139">
        <f t="shared" si="140"/>
        <v>32.700000000000003</v>
      </c>
      <c r="W1800" s="127" t="str">
        <f t="shared" si="141"/>
        <v>160001500935</v>
      </c>
      <c r="X1800" s="132">
        <f>VLOOKUP(W1800,Factors!$F$4:$H$6200,3,FALSE)</f>
        <v>0.10960000000000003</v>
      </c>
      <c r="Y1800" s="127" t="str">
        <f>VLOOKUP(W1800,Factors!$F$4:$H$6200,2,FALSE)</f>
        <v>3-factor</v>
      </c>
      <c r="Z1800" s="129">
        <f t="shared" si="142"/>
        <v>3.5839200000000013</v>
      </c>
      <c r="AA1800" s="129">
        <f t="shared" si="143"/>
        <v>29.11608</v>
      </c>
      <c r="AB1800" s="129">
        <f t="shared" si="144"/>
        <v>32.700000000000003</v>
      </c>
    </row>
    <row r="1801" spans="1:28" ht="15.75" thickBot="1" x14ac:dyDescent="0.3">
      <c r="A1801" s="141" t="s">
        <v>1459</v>
      </c>
      <c r="B1801" s="4" t="s">
        <v>992</v>
      </c>
      <c r="C1801" s="4" t="s">
        <v>993</v>
      </c>
      <c r="D1801" s="4" t="s">
        <v>1473</v>
      </c>
      <c r="E1801" s="4" t="s">
        <v>1474</v>
      </c>
      <c r="F1801" s="4" t="s">
        <v>102</v>
      </c>
      <c r="G1801" s="4" t="s">
        <v>103</v>
      </c>
      <c r="H1801" s="4" t="s">
        <v>1069</v>
      </c>
      <c r="I1801" s="11"/>
      <c r="J1801" s="11"/>
      <c r="K1801" s="11"/>
      <c r="L1801" s="11"/>
      <c r="M1801" s="11"/>
      <c r="N1801" s="11"/>
      <c r="O1801" s="10">
        <v>68.930000000000007</v>
      </c>
      <c r="P1801" s="11"/>
      <c r="Q1801" s="11"/>
      <c r="R1801" s="11"/>
      <c r="S1801" s="11"/>
      <c r="T1801" s="11"/>
      <c r="U1801" s="139">
        <f t="shared" si="140"/>
        <v>68.930000000000007</v>
      </c>
      <c r="W1801" s="127" t="str">
        <f t="shared" si="141"/>
        <v>160001500935</v>
      </c>
      <c r="X1801" s="132">
        <f>VLOOKUP(W1801,Factors!$F$4:$H$6200,3,FALSE)</f>
        <v>0.10960000000000003</v>
      </c>
      <c r="Y1801" s="127" t="str">
        <f>VLOOKUP(W1801,Factors!$F$4:$H$6200,2,FALSE)</f>
        <v>3-factor</v>
      </c>
      <c r="Z1801" s="129">
        <f t="shared" si="142"/>
        <v>7.5547280000000026</v>
      </c>
      <c r="AA1801" s="129">
        <f t="shared" si="143"/>
        <v>61.375272000000002</v>
      </c>
      <c r="AB1801" s="129">
        <f t="shared" si="144"/>
        <v>68.930000000000007</v>
      </c>
    </row>
    <row r="1802" spans="1:28" ht="15.75" thickBot="1" x14ac:dyDescent="0.3">
      <c r="A1802" s="141" t="s">
        <v>1459</v>
      </c>
      <c r="B1802" s="4" t="s">
        <v>992</v>
      </c>
      <c r="C1802" s="4" t="s">
        <v>993</v>
      </c>
      <c r="D1802" s="4" t="s">
        <v>1473</v>
      </c>
      <c r="E1802" s="4" t="s">
        <v>1474</v>
      </c>
      <c r="F1802" s="4" t="s">
        <v>154</v>
      </c>
      <c r="G1802" s="4" t="s">
        <v>155</v>
      </c>
      <c r="H1802" s="4" t="s">
        <v>1069</v>
      </c>
      <c r="I1802" s="7"/>
      <c r="J1802" s="7"/>
      <c r="K1802" s="7"/>
      <c r="L1802" s="7"/>
      <c r="M1802" s="7"/>
      <c r="N1802" s="7"/>
      <c r="O1802" s="8">
        <v>3919</v>
      </c>
      <c r="P1802" s="8">
        <v>235.64</v>
      </c>
      <c r="Q1802" s="8">
        <v>3947.55</v>
      </c>
      <c r="R1802" s="7"/>
      <c r="S1802" s="7"/>
      <c r="T1802" s="7"/>
      <c r="U1802" s="139">
        <f t="shared" si="140"/>
        <v>8102.1900000000005</v>
      </c>
      <c r="W1802" s="127" t="str">
        <f t="shared" si="141"/>
        <v>160001500935</v>
      </c>
      <c r="X1802" s="132">
        <f>VLOOKUP(W1802,Factors!$F$4:$H$6200,3,FALSE)</f>
        <v>0.10960000000000003</v>
      </c>
      <c r="Y1802" s="127" t="str">
        <f>VLOOKUP(W1802,Factors!$F$4:$H$6200,2,FALSE)</f>
        <v>3-factor</v>
      </c>
      <c r="Z1802" s="129">
        <f t="shared" si="142"/>
        <v>888.00002400000028</v>
      </c>
      <c r="AA1802" s="129">
        <f t="shared" si="143"/>
        <v>7214.1899760000006</v>
      </c>
      <c r="AB1802" s="129">
        <f t="shared" si="144"/>
        <v>8102.1900000000005</v>
      </c>
    </row>
    <row r="1803" spans="1:28" ht="15.75" thickBot="1" x14ac:dyDescent="0.3">
      <c r="A1803" s="141" t="s">
        <v>1459</v>
      </c>
      <c r="B1803" s="4" t="s">
        <v>992</v>
      </c>
      <c r="C1803" s="4" t="s">
        <v>993</v>
      </c>
      <c r="D1803" s="4" t="s">
        <v>1473</v>
      </c>
      <c r="E1803" s="4" t="s">
        <v>1474</v>
      </c>
      <c r="F1803" s="4" t="s">
        <v>583</v>
      </c>
      <c r="G1803" s="4" t="s">
        <v>584</v>
      </c>
      <c r="H1803" s="4" t="s">
        <v>1069</v>
      </c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0">
        <v>797.32</v>
      </c>
      <c r="T1803" s="11"/>
      <c r="U1803" s="139">
        <f t="shared" si="140"/>
        <v>797.32</v>
      </c>
      <c r="W1803" s="127" t="str">
        <f t="shared" si="141"/>
        <v>160001500935</v>
      </c>
      <c r="X1803" s="132">
        <f>VLOOKUP(W1803,Factors!$F$4:$H$6200,3,FALSE)</f>
        <v>0.10960000000000003</v>
      </c>
      <c r="Y1803" s="127" t="str">
        <f>VLOOKUP(W1803,Factors!$F$4:$H$6200,2,FALSE)</f>
        <v>3-factor</v>
      </c>
      <c r="Z1803" s="129">
        <f t="shared" si="142"/>
        <v>87.386272000000034</v>
      </c>
      <c r="AA1803" s="129">
        <f t="shared" si="143"/>
        <v>709.93372799999997</v>
      </c>
      <c r="AB1803" s="129">
        <f t="shared" si="144"/>
        <v>797.32</v>
      </c>
    </row>
    <row r="1804" spans="1:28" ht="15.75" thickBot="1" x14ac:dyDescent="0.3">
      <c r="A1804" s="141" t="s">
        <v>1459</v>
      </c>
      <c r="B1804" s="4" t="s">
        <v>992</v>
      </c>
      <c r="C1804" s="4" t="s">
        <v>993</v>
      </c>
      <c r="D1804" s="4" t="s">
        <v>1497</v>
      </c>
      <c r="E1804" s="4" t="s">
        <v>1498</v>
      </c>
      <c r="F1804" s="4" t="s">
        <v>47</v>
      </c>
      <c r="G1804" s="4" t="s">
        <v>48</v>
      </c>
      <c r="H1804" s="4" t="s">
        <v>1499</v>
      </c>
      <c r="I1804" s="7"/>
      <c r="J1804" s="7"/>
      <c r="K1804" s="7"/>
      <c r="L1804" s="7"/>
      <c r="M1804" s="7"/>
      <c r="N1804" s="7"/>
      <c r="O1804" s="7"/>
      <c r="P1804" s="7"/>
      <c r="Q1804" s="8">
        <v>83.56</v>
      </c>
      <c r="R1804" s="7"/>
      <c r="S1804" s="7"/>
      <c r="T1804" s="7"/>
      <c r="U1804" s="139">
        <f t="shared" si="140"/>
        <v>83.56</v>
      </c>
      <c r="W1804" s="127" t="str">
        <f t="shared" si="141"/>
        <v>160004355935</v>
      </c>
      <c r="X1804" s="132">
        <f>VLOOKUP(W1804,Factors!$F$4:$H$6200,3,FALSE)</f>
        <v>0.10960000000000003</v>
      </c>
      <c r="Y1804" s="127" t="str">
        <f>VLOOKUP(W1804,Factors!$F$4:$H$6200,2,FALSE)</f>
        <v>3-factor</v>
      </c>
      <c r="Z1804" s="129">
        <f t="shared" si="142"/>
        <v>9.1581760000000028</v>
      </c>
      <c r="AA1804" s="129">
        <f t="shared" si="143"/>
        <v>74.401824000000005</v>
      </c>
      <c r="AB1804" s="129">
        <f t="shared" si="144"/>
        <v>83.56</v>
      </c>
    </row>
    <row r="1805" spans="1:28" ht="15.75" thickBot="1" x14ac:dyDescent="0.3">
      <c r="A1805" s="141" t="s">
        <v>1459</v>
      </c>
      <c r="B1805" s="4" t="s">
        <v>992</v>
      </c>
      <c r="C1805" s="4" t="s">
        <v>993</v>
      </c>
      <c r="D1805" s="4" t="s">
        <v>1489</v>
      </c>
      <c r="E1805" s="4" t="s">
        <v>1490</v>
      </c>
      <c r="F1805" s="4" t="s">
        <v>38</v>
      </c>
      <c r="G1805" s="4" t="s">
        <v>39</v>
      </c>
      <c r="H1805" s="4" t="s">
        <v>1491</v>
      </c>
      <c r="I1805" s="11"/>
      <c r="J1805" s="11"/>
      <c r="K1805" s="11"/>
      <c r="L1805" s="11"/>
      <c r="M1805" s="11"/>
      <c r="N1805" s="10">
        <v>717</v>
      </c>
      <c r="O1805" s="10">
        <v>-169</v>
      </c>
      <c r="P1805" s="11"/>
      <c r="Q1805" s="11"/>
      <c r="R1805" s="11"/>
      <c r="S1805" s="11"/>
      <c r="T1805" s="11"/>
      <c r="U1805" s="139">
        <f t="shared" si="140"/>
        <v>548</v>
      </c>
      <c r="W1805" s="127" t="str">
        <f t="shared" si="141"/>
        <v>160004360935</v>
      </c>
      <c r="X1805" s="132">
        <f>VLOOKUP(W1805,Factors!$F$4:$H$6200,3,FALSE)</f>
        <v>0.10960000000000003</v>
      </c>
      <c r="Y1805" s="127" t="str">
        <f>VLOOKUP(W1805,Factors!$F$4:$H$6200,2,FALSE)</f>
        <v>3-factor</v>
      </c>
      <c r="Z1805" s="129">
        <f t="shared" si="142"/>
        <v>60.060800000000015</v>
      </c>
      <c r="AA1805" s="129">
        <f t="shared" si="143"/>
        <v>487.93919999999997</v>
      </c>
      <c r="AB1805" s="129">
        <f t="shared" si="144"/>
        <v>548</v>
      </c>
    </row>
    <row r="1806" spans="1:28" ht="15.75" thickBot="1" x14ac:dyDescent="0.3">
      <c r="A1806" s="141" t="s">
        <v>1459</v>
      </c>
      <c r="B1806" s="4" t="s">
        <v>992</v>
      </c>
      <c r="C1806" s="4" t="s">
        <v>993</v>
      </c>
      <c r="D1806" s="4" t="s">
        <v>1489</v>
      </c>
      <c r="E1806" s="4" t="s">
        <v>1490</v>
      </c>
      <c r="F1806" s="4" t="s">
        <v>102</v>
      </c>
      <c r="G1806" s="4" t="s">
        <v>103</v>
      </c>
      <c r="H1806" s="4" t="s">
        <v>1491</v>
      </c>
      <c r="I1806" s="7"/>
      <c r="J1806" s="7"/>
      <c r="K1806" s="7"/>
      <c r="L1806" s="7"/>
      <c r="M1806" s="7"/>
      <c r="N1806" s="8">
        <v>956.51</v>
      </c>
      <c r="O1806" s="7"/>
      <c r="P1806" s="7"/>
      <c r="Q1806" s="7"/>
      <c r="R1806" s="7"/>
      <c r="S1806" s="7"/>
      <c r="T1806" s="7"/>
      <c r="U1806" s="139">
        <f t="shared" si="140"/>
        <v>956.51</v>
      </c>
      <c r="W1806" s="127" t="str">
        <f t="shared" si="141"/>
        <v>160004360935</v>
      </c>
      <c r="X1806" s="132">
        <f>VLOOKUP(W1806,Factors!$F$4:$H$6200,3,FALSE)</f>
        <v>0.10960000000000003</v>
      </c>
      <c r="Y1806" s="127" t="str">
        <f>VLOOKUP(W1806,Factors!$F$4:$H$6200,2,FALSE)</f>
        <v>3-factor</v>
      </c>
      <c r="Z1806" s="129">
        <f t="shared" si="142"/>
        <v>104.83349600000003</v>
      </c>
      <c r="AA1806" s="129">
        <f t="shared" si="143"/>
        <v>851.67650400000002</v>
      </c>
      <c r="AB1806" s="129">
        <f t="shared" si="144"/>
        <v>956.51</v>
      </c>
    </row>
    <row r="1807" spans="1:28" ht="15.75" thickBot="1" x14ac:dyDescent="0.3">
      <c r="A1807" s="141" t="s">
        <v>1459</v>
      </c>
      <c r="B1807" s="4" t="s">
        <v>384</v>
      </c>
      <c r="C1807" s="4" t="s">
        <v>385</v>
      </c>
      <c r="D1807" s="4" t="s">
        <v>1462</v>
      </c>
      <c r="E1807" s="4" t="s">
        <v>1463</v>
      </c>
      <c r="F1807" s="4" t="s">
        <v>118</v>
      </c>
      <c r="G1807" s="4" t="s">
        <v>119</v>
      </c>
      <c r="H1807" s="4" t="s">
        <v>205</v>
      </c>
      <c r="I1807" s="7"/>
      <c r="J1807" s="8">
        <v>464.88</v>
      </c>
      <c r="K1807" s="8">
        <v>73.260000000000005</v>
      </c>
      <c r="L1807" s="7"/>
      <c r="M1807" s="7"/>
      <c r="N1807" s="8">
        <v>112.84</v>
      </c>
      <c r="O1807" s="7"/>
      <c r="P1807" s="7"/>
      <c r="Q1807" s="7"/>
      <c r="R1807" s="7"/>
      <c r="S1807" s="7"/>
      <c r="T1807" s="7"/>
      <c r="U1807" s="139">
        <f t="shared" si="140"/>
        <v>650.98</v>
      </c>
      <c r="W1807" s="127" t="str">
        <f t="shared" si="141"/>
        <v>161001295935</v>
      </c>
      <c r="X1807" s="132">
        <f>VLOOKUP(W1807,Factors!$F$4:$H$6200,3,FALSE)</f>
        <v>0.10960000000000003</v>
      </c>
      <c r="Y1807" s="127" t="str">
        <f>VLOOKUP(W1807,Factors!$F$4:$H$6200,2,FALSE)</f>
        <v>3-factor</v>
      </c>
      <c r="Z1807" s="129">
        <f t="shared" si="142"/>
        <v>71.347408000000016</v>
      </c>
      <c r="AA1807" s="129">
        <f t="shared" si="143"/>
        <v>579.63259200000005</v>
      </c>
      <c r="AB1807" s="129">
        <f t="shared" si="144"/>
        <v>650.98</v>
      </c>
    </row>
    <row r="1808" spans="1:28" ht="15.75" thickBot="1" x14ac:dyDescent="0.3">
      <c r="A1808" s="141" t="s">
        <v>1459</v>
      </c>
      <c r="B1808" s="4" t="s">
        <v>384</v>
      </c>
      <c r="C1808" s="4" t="s">
        <v>385</v>
      </c>
      <c r="D1808" s="4" t="s">
        <v>1462</v>
      </c>
      <c r="E1808" s="4" t="s">
        <v>1463</v>
      </c>
      <c r="F1808" s="4" t="s">
        <v>120</v>
      </c>
      <c r="G1808" s="4" t="s">
        <v>121</v>
      </c>
      <c r="H1808" s="4" t="s">
        <v>205</v>
      </c>
      <c r="I1808" s="10">
        <v>16970.439999999999</v>
      </c>
      <c r="J1808" s="10">
        <v>13448.16</v>
      </c>
      <c r="K1808" s="10">
        <v>13064.78</v>
      </c>
      <c r="L1808" s="10">
        <v>16648.84</v>
      </c>
      <c r="M1808" s="10">
        <v>8780.9</v>
      </c>
      <c r="N1808" s="10">
        <v>7895.36</v>
      </c>
      <c r="O1808" s="10">
        <v>9202.24</v>
      </c>
      <c r="P1808" s="10">
        <v>8014.84</v>
      </c>
      <c r="Q1808" s="10">
        <v>11638.88</v>
      </c>
      <c r="R1808" s="10">
        <v>10431.36</v>
      </c>
      <c r="S1808" s="10">
        <v>9086.4</v>
      </c>
      <c r="T1808" s="10">
        <v>11241.28</v>
      </c>
      <c r="U1808" s="139">
        <f t="shared" si="140"/>
        <v>136423.48000000001</v>
      </c>
      <c r="W1808" s="127" t="str">
        <f t="shared" si="141"/>
        <v>161001295935</v>
      </c>
      <c r="X1808" s="132">
        <f>VLOOKUP(W1808,Factors!$F$4:$H$6200,3,FALSE)</f>
        <v>0.10960000000000003</v>
      </c>
      <c r="Y1808" s="127" t="str">
        <f>VLOOKUP(W1808,Factors!$F$4:$H$6200,2,FALSE)</f>
        <v>3-factor</v>
      </c>
      <c r="Z1808" s="129">
        <f t="shared" si="142"/>
        <v>14952.013408000006</v>
      </c>
      <c r="AA1808" s="129">
        <f t="shared" si="143"/>
        <v>121471.46659200001</v>
      </c>
      <c r="AB1808" s="129">
        <f t="shared" si="144"/>
        <v>136423.48000000001</v>
      </c>
    </row>
    <row r="1809" spans="1:28" ht="15.75" thickBot="1" x14ac:dyDescent="0.3">
      <c r="A1809" s="141" t="s">
        <v>1459</v>
      </c>
      <c r="B1809" s="4" t="s">
        <v>384</v>
      </c>
      <c r="C1809" s="4" t="s">
        <v>385</v>
      </c>
      <c r="D1809" s="4" t="s">
        <v>1462</v>
      </c>
      <c r="E1809" s="4" t="s">
        <v>1463</v>
      </c>
      <c r="F1809" s="4" t="s">
        <v>122</v>
      </c>
      <c r="G1809" s="4" t="s">
        <v>123</v>
      </c>
      <c r="H1809" s="4" t="s">
        <v>205</v>
      </c>
      <c r="I1809" s="8">
        <v>716.85</v>
      </c>
      <c r="J1809" s="8">
        <v>1056.3599999999999</v>
      </c>
      <c r="K1809" s="8">
        <v>1668.58</v>
      </c>
      <c r="L1809" s="8">
        <v>473.69</v>
      </c>
      <c r="M1809" s="8">
        <v>2264.52</v>
      </c>
      <c r="N1809" s="8">
        <v>1290.6500000000001</v>
      </c>
      <c r="O1809" s="8">
        <v>63.48</v>
      </c>
      <c r="P1809" s="8">
        <v>42.32</v>
      </c>
      <c r="Q1809" s="8">
        <v>406.29</v>
      </c>
      <c r="R1809" s="8">
        <v>98.07</v>
      </c>
      <c r="S1809" s="7"/>
      <c r="T1809" s="8">
        <v>896.64</v>
      </c>
      <c r="U1809" s="139">
        <f t="shared" si="140"/>
        <v>8977.4499999999989</v>
      </c>
      <c r="W1809" s="127" t="str">
        <f t="shared" si="141"/>
        <v>161001295935</v>
      </c>
      <c r="X1809" s="132">
        <f>VLOOKUP(W1809,Factors!$F$4:$H$6200,3,FALSE)</f>
        <v>0.10960000000000003</v>
      </c>
      <c r="Y1809" s="127" t="str">
        <f>VLOOKUP(W1809,Factors!$F$4:$H$6200,2,FALSE)</f>
        <v>3-factor</v>
      </c>
      <c r="Z1809" s="129">
        <f t="shared" si="142"/>
        <v>983.92852000000016</v>
      </c>
      <c r="AA1809" s="129">
        <f t="shared" si="143"/>
        <v>7993.5214799999985</v>
      </c>
      <c r="AB1809" s="129">
        <f t="shared" si="144"/>
        <v>8977.4499999999989</v>
      </c>
    </row>
    <row r="1810" spans="1:28" ht="15.75" thickBot="1" x14ac:dyDescent="0.3">
      <c r="A1810" s="141" t="s">
        <v>1459</v>
      </c>
      <c r="B1810" s="4" t="s">
        <v>384</v>
      </c>
      <c r="C1810" s="4" t="s">
        <v>385</v>
      </c>
      <c r="D1810" s="4" t="s">
        <v>1462</v>
      </c>
      <c r="E1810" s="4" t="s">
        <v>1463</v>
      </c>
      <c r="F1810" s="4" t="s">
        <v>110</v>
      </c>
      <c r="G1810" s="4" t="s">
        <v>111</v>
      </c>
      <c r="H1810" s="4" t="s">
        <v>205</v>
      </c>
      <c r="I1810" s="11"/>
      <c r="J1810" s="11"/>
      <c r="K1810" s="11"/>
      <c r="L1810" s="11"/>
      <c r="M1810" s="11"/>
      <c r="N1810" s="11"/>
      <c r="O1810" s="11"/>
      <c r="P1810" s="11"/>
      <c r="Q1810" s="10">
        <v>3560.83</v>
      </c>
      <c r="R1810" s="11"/>
      <c r="S1810" s="10">
        <v>303.22000000000003</v>
      </c>
      <c r="T1810" s="11"/>
      <c r="U1810" s="139">
        <f t="shared" si="140"/>
        <v>3864.05</v>
      </c>
      <c r="W1810" s="127" t="str">
        <f t="shared" si="141"/>
        <v>161001295935</v>
      </c>
      <c r="X1810" s="132">
        <f>VLOOKUP(W1810,Factors!$F$4:$H$6200,3,FALSE)</f>
        <v>0.10960000000000003</v>
      </c>
      <c r="Y1810" s="127" t="str">
        <f>VLOOKUP(W1810,Factors!$F$4:$H$6200,2,FALSE)</f>
        <v>3-factor</v>
      </c>
      <c r="Z1810" s="129">
        <f t="shared" si="142"/>
        <v>423.49988000000013</v>
      </c>
      <c r="AA1810" s="129">
        <f t="shared" si="143"/>
        <v>3440.5501199999999</v>
      </c>
      <c r="AB1810" s="129">
        <f t="shared" si="144"/>
        <v>3864.05</v>
      </c>
    </row>
    <row r="1811" spans="1:28" ht="15.75" thickBot="1" x14ac:dyDescent="0.3">
      <c r="A1811" s="141" t="s">
        <v>1459</v>
      </c>
      <c r="B1811" s="4" t="s">
        <v>384</v>
      </c>
      <c r="C1811" s="4" t="s">
        <v>385</v>
      </c>
      <c r="D1811" s="4" t="s">
        <v>1462</v>
      </c>
      <c r="E1811" s="4" t="s">
        <v>1463</v>
      </c>
      <c r="F1811" s="4" t="s">
        <v>112</v>
      </c>
      <c r="G1811" s="4" t="s">
        <v>113</v>
      </c>
      <c r="H1811" s="4" t="s">
        <v>205</v>
      </c>
      <c r="I1811" s="8">
        <v>5350.23</v>
      </c>
      <c r="J1811" s="8">
        <v>5023.97</v>
      </c>
      <c r="K1811" s="8">
        <v>5172.2</v>
      </c>
      <c r="L1811" s="8">
        <v>5637.49</v>
      </c>
      <c r="M1811" s="8">
        <v>4206.08</v>
      </c>
      <c r="N1811" s="8">
        <v>4641.83</v>
      </c>
      <c r="O1811" s="8">
        <v>4473.78</v>
      </c>
      <c r="P1811" s="8">
        <v>4310.01</v>
      </c>
      <c r="Q1811" s="8">
        <v>4704.79</v>
      </c>
      <c r="R1811" s="8">
        <v>4777.01</v>
      </c>
      <c r="S1811" s="8">
        <v>4356.3599999999997</v>
      </c>
      <c r="T1811" s="8">
        <v>4858.59</v>
      </c>
      <c r="U1811" s="139">
        <f t="shared" si="140"/>
        <v>57512.340000000011</v>
      </c>
      <c r="W1811" s="127" t="str">
        <f t="shared" si="141"/>
        <v>161001295935</v>
      </c>
      <c r="X1811" s="132">
        <f>VLOOKUP(W1811,Factors!$F$4:$H$6200,3,FALSE)</f>
        <v>0.10960000000000003</v>
      </c>
      <c r="Y1811" s="127" t="str">
        <f>VLOOKUP(W1811,Factors!$F$4:$H$6200,2,FALSE)</f>
        <v>3-factor</v>
      </c>
      <c r="Z1811" s="129">
        <f t="shared" si="142"/>
        <v>6303.3524640000032</v>
      </c>
      <c r="AA1811" s="129">
        <f t="shared" si="143"/>
        <v>51208.987536000008</v>
      </c>
      <c r="AB1811" s="129">
        <f t="shared" si="144"/>
        <v>57512.340000000011</v>
      </c>
    </row>
    <row r="1812" spans="1:28" ht="15.75" thickBot="1" x14ac:dyDescent="0.3">
      <c r="A1812" s="141" t="s">
        <v>1459</v>
      </c>
      <c r="B1812" s="4" t="s">
        <v>384</v>
      </c>
      <c r="C1812" s="4" t="s">
        <v>385</v>
      </c>
      <c r="D1812" s="4" t="s">
        <v>1462</v>
      </c>
      <c r="E1812" s="4" t="s">
        <v>1463</v>
      </c>
      <c r="F1812" s="4" t="s">
        <v>70</v>
      </c>
      <c r="G1812" s="4" t="s">
        <v>71</v>
      </c>
      <c r="H1812" s="4" t="s">
        <v>205</v>
      </c>
      <c r="I1812" s="7"/>
      <c r="J1812" s="7"/>
      <c r="K1812" s="7"/>
      <c r="L1812" s="7"/>
      <c r="M1812" s="7"/>
      <c r="N1812" s="7"/>
      <c r="O1812" s="7"/>
      <c r="P1812" s="7"/>
      <c r="Q1812" s="7"/>
      <c r="R1812" s="8">
        <v>137.19999999999999</v>
      </c>
      <c r="S1812" s="8">
        <v>213.53</v>
      </c>
      <c r="T1812" s="8">
        <v>39.51</v>
      </c>
      <c r="U1812" s="139">
        <f t="shared" si="140"/>
        <v>390.24</v>
      </c>
      <c r="W1812" s="127" t="str">
        <f t="shared" si="141"/>
        <v>161001295935</v>
      </c>
      <c r="X1812" s="132">
        <f>VLOOKUP(W1812,Factors!$F$4:$H$6200,3,FALSE)</f>
        <v>0.10960000000000003</v>
      </c>
      <c r="Y1812" s="127" t="str">
        <f>VLOOKUP(W1812,Factors!$F$4:$H$6200,2,FALSE)</f>
        <v>3-factor</v>
      </c>
      <c r="Z1812" s="129">
        <f t="shared" si="142"/>
        <v>42.77030400000001</v>
      </c>
      <c r="AA1812" s="129">
        <f t="shared" si="143"/>
        <v>347.469696</v>
      </c>
      <c r="AB1812" s="129">
        <f t="shared" si="144"/>
        <v>390.24</v>
      </c>
    </row>
    <row r="1813" spans="1:28" ht="15.75" thickBot="1" x14ac:dyDescent="0.3">
      <c r="A1813" s="141" t="s">
        <v>1459</v>
      </c>
      <c r="B1813" s="4" t="s">
        <v>384</v>
      </c>
      <c r="C1813" s="4" t="s">
        <v>385</v>
      </c>
      <c r="D1813" s="4" t="s">
        <v>1462</v>
      </c>
      <c r="E1813" s="4" t="s">
        <v>1463</v>
      </c>
      <c r="F1813" s="4" t="s">
        <v>47</v>
      </c>
      <c r="G1813" s="4" t="s">
        <v>48</v>
      </c>
      <c r="H1813" s="4" t="s">
        <v>205</v>
      </c>
      <c r="I1813" s="10">
        <v>263.89</v>
      </c>
      <c r="J1813" s="10">
        <v>344.53</v>
      </c>
      <c r="K1813" s="10">
        <v>26.36</v>
      </c>
      <c r="L1813" s="10">
        <v>192.12</v>
      </c>
      <c r="M1813" s="10">
        <v>79.42</v>
      </c>
      <c r="N1813" s="10">
        <v>28.39</v>
      </c>
      <c r="O1813" s="11"/>
      <c r="P1813" s="11"/>
      <c r="Q1813" s="11"/>
      <c r="R1813" s="11"/>
      <c r="S1813" s="11"/>
      <c r="T1813" s="11"/>
      <c r="U1813" s="139">
        <f t="shared" si="140"/>
        <v>934.70999999999992</v>
      </c>
      <c r="W1813" s="127" t="str">
        <f t="shared" si="141"/>
        <v>161001295935</v>
      </c>
      <c r="X1813" s="132">
        <f>VLOOKUP(W1813,Factors!$F$4:$H$6200,3,FALSE)</f>
        <v>0.10960000000000003</v>
      </c>
      <c r="Y1813" s="127" t="str">
        <f>VLOOKUP(W1813,Factors!$F$4:$H$6200,2,FALSE)</f>
        <v>3-factor</v>
      </c>
      <c r="Z1813" s="129">
        <f t="shared" si="142"/>
        <v>102.44421600000003</v>
      </c>
      <c r="AA1813" s="129">
        <f t="shared" si="143"/>
        <v>832.26578399999994</v>
      </c>
      <c r="AB1813" s="129">
        <f t="shared" si="144"/>
        <v>934.70999999999992</v>
      </c>
    </row>
    <row r="1814" spans="1:28" ht="15.75" thickBot="1" x14ac:dyDescent="0.3">
      <c r="A1814" s="141" t="s">
        <v>1459</v>
      </c>
      <c r="B1814" s="4" t="s">
        <v>384</v>
      </c>
      <c r="C1814" s="4" t="s">
        <v>385</v>
      </c>
      <c r="D1814" s="4" t="s">
        <v>1462</v>
      </c>
      <c r="E1814" s="4" t="s">
        <v>1463</v>
      </c>
      <c r="F1814" s="4" t="s">
        <v>80</v>
      </c>
      <c r="G1814" s="4" t="s">
        <v>81</v>
      </c>
      <c r="H1814" s="4" t="s">
        <v>205</v>
      </c>
      <c r="I1814" s="8">
        <v>1508</v>
      </c>
      <c r="J1814" s="8">
        <v>1508</v>
      </c>
      <c r="K1814" s="8">
        <v>1508</v>
      </c>
      <c r="L1814" s="8">
        <v>1508</v>
      </c>
      <c r="M1814" s="8">
        <v>1508</v>
      </c>
      <c r="N1814" s="8">
        <v>1508</v>
      </c>
      <c r="O1814" s="8">
        <v>1508</v>
      </c>
      <c r="P1814" s="8">
        <v>1508</v>
      </c>
      <c r="Q1814" s="8">
        <v>1508</v>
      </c>
      <c r="R1814" s="8">
        <v>1508</v>
      </c>
      <c r="S1814" s="8">
        <v>1508</v>
      </c>
      <c r="T1814" s="8">
        <v>1508</v>
      </c>
      <c r="U1814" s="139">
        <f t="shared" si="140"/>
        <v>18096</v>
      </c>
      <c r="W1814" s="127" t="str">
        <f t="shared" si="141"/>
        <v>161001295935</v>
      </c>
      <c r="X1814" s="132">
        <f>VLOOKUP(W1814,Factors!$F$4:$H$6200,3,FALSE)</f>
        <v>0.10960000000000003</v>
      </c>
      <c r="Y1814" s="127" t="str">
        <f>VLOOKUP(W1814,Factors!$F$4:$H$6200,2,FALSE)</f>
        <v>3-factor</v>
      </c>
      <c r="Z1814" s="129">
        <f t="shared" si="142"/>
        <v>1983.3216000000004</v>
      </c>
      <c r="AA1814" s="129">
        <f t="shared" si="143"/>
        <v>16112.678399999999</v>
      </c>
      <c r="AB1814" s="129">
        <f t="shared" si="144"/>
        <v>18096</v>
      </c>
    </row>
    <row r="1815" spans="1:28" ht="15.75" thickBot="1" x14ac:dyDescent="0.3">
      <c r="A1815" s="141" t="s">
        <v>1459</v>
      </c>
      <c r="B1815" s="4" t="s">
        <v>384</v>
      </c>
      <c r="C1815" s="4" t="s">
        <v>385</v>
      </c>
      <c r="D1815" s="4" t="s">
        <v>1462</v>
      </c>
      <c r="E1815" s="4" t="s">
        <v>1463</v>
      </c>
      <c r="F1815" s="4" t="s">
        <v>94</v>
      </c>
      <c r="G1815" s="4" t="s">
        <v>95</v>
      </c>
      <c r="H1815" s="4" t="s">
        <v>205</v>
      </c>
      <c r="I1815" s="10">
        <v>1360.22</v>
      </c>
      <c r="J1815" s="10">
        <v>1169.3599999999999</v>
      </c>
      <c r="K1815" s="10">
        <v>1449.06</v>
      </c>
      <c r="L1815" s="10">
        <v>1675.71</v>
      </c>
      <c r="M1815" s="10">
        <v>1080.97</v>
      </c>
      <c r="N1815" s="10">
        <v>910.03</v>
      </c>
      <c r="O1815" s="10">
        <v>906.79</v>
      </c>
      <c r="P1815" s="10">
        <v>848.66</v>
      </c>
      <c r="Q1815" s="10">
        <v>1306.43</v>
      </c>
      <c r="R1815" s="10">
        <v>1055.6300000000001</v>
      </c>
      <c r="S1815" s="10">
        <v>6662.77</v>
      </c>
      <c r="T1815" s="10">
        <v>1187.8800000000001</v>
      </c>
      <c r="U1815" s="139">
        <f t="shared" si="140"/>
        <v>19613.510000000002</v>
      </c>
      <c r="W1815" s="127" t="str">
        <f t="shared" si="141"/>
        <v>161001295935</v>
      </c>
      <c r="X1815" s="132">
        <f>VLOOKUP(W1815,Factors!$F$4:$H$6200,3,FALSE)</f>
        <v>0.10960000000000003</v>
      </c>
      <c r="Y1815" s="127" t="str">
        <f>VLOOKUP(W1815,Factors!$F$4:$H$6200,2,FALSE)</f>
        <v>3-factor</v>
      </c>
      <c r="Z1815" s="129">
        <f t="shared" si="142"/>
        <v>2149.6406960000008</v>
      </c>
      <c r="AA1815" s="129">
        <f t="shared" si="143"/>
        <v>17463.869304</v>
      </c>
      <c r="AB1815" s="129">
        <f t="shared" si="144"/>
        <v>19613.510000000002</v>
      </c>
    </row>
    <row r="1816" spans="1:28" ht="15.75" thickBot="1" x14ac:dyDescent="0.3">
      <c r="A1816" s="141" t="s">
        <v>1459</v>
      </c>
      <c r="B1816" s="4" t="s">
        <v>384</v>
      </c>
      <c r="C1816" s="4" t="s">
        <v>385</v>
      </c>
      <c r="D1816" s="4" t="s">
        <v>1462</v>
      </c>
      <c r="E1816" s="4" t="s">
        <v>1463</v>
      </c>
      <c r="F1816" s="4" t="s">
        <v>134</v>
      </c>
      <c r="G1816" s="4" t="s">
        <v>135</v>
      </c>
      <c r="H1816" s="4" t="s">
        <v>205</v>
      </c>
      <c r="I1816" s="7"/>
      <c r="J1816" s="7"/>
      <c r="K1816" s="7"/>
      <c r="L1816" s="7"/>
      <c r="M1816" s="7"/>
      <c r="N1816" s="7"/>
      <c r="O1816" s="7"/>
      <c r="P1816" s="7"/>
      <c r="Q1816" s="7"/>
      <c r="R1816" s="8">
        <v>12.99</v>
      </c>
      <c r="S1816" s="8">
        <v>12.99</v>
      </c>
      <c r="T1816" s="8">
        <v>12.99</v>
      </c>
      <c r="U1816" s="139">
        <f t="shared" si="140"/>
        <v>38.97</v>
      </c>
      <c r="W1816" s="127" t="str">
        <f t="shared" si="141"/>
        <v>161001295935</v>
      </c>
      <c r="X1816" s="132">
        <f>VLOOKUP(W1816,Factors!$F$4:$H$6200,3,FALSE)</f>
        <v>0.10960000000000003</v>
      </c>
      <c r="Y1816" s="127" t="str">
        <f>VLOOKUP(W1816,Factors!$F$4:$H$6200,2,FALSE)</f>
        <v>3-factor</v>
      </c>
      <c r="Z1816" s="129">
        <f t="shared" si="142"/>
        <v>4.2711120000000014</v>
      </c>
      <c r="AA1816" s="129">
        <f t="shared" si="143"/>
        <v>34.698887999999997</v>
      </c>
      <c r="AB1816" s="129">
        <f t="shared" si="144"/>
        <v>38.97</v>
      </c>
    </row>
    <row r="1817" spans="1:28" ht="15.75" thickBot="1" x14ac:dyDescent="0.3">
      <c r="A1817" s="141" t="s">
        <v>1459</v>
      </c>
      <c r="B1817" s="4" t="s">
        <v>384</v>
      </c>
      <c r="C1817" s="4" t="s">
        <v>385</v>
      </c>
      <c r="D1817" s="4" t="s">
        <v>1462</v>
      </c>
      <c r="E1817" s="4" t="s">
        <v>1463</v>
      </c>
      <c r="F1817" s="4" t="s">
        <v>38</v>
      </c>
      <c r="G1817" s="4" t="s">
        <v>39</v>
      </c>
      <c r="H1817" s="4" t="s">
        <v>205</v>
      </c>
      <c r="I1817" s="11"/>
      <c r="J1817" s="11"/>
      <c r="K1817" s="11"/>
      <c r="L1817" s="11"/>
      <c r="M1817" s="10">
        <v>30000</v>
      </c>
      <c r="N1817" s="10">
        <v>-5300</v>
      </c>
      <c r="O1817" s="10">
        <v>20940.41</v>
      </c>
      <c r="P1817" s="10">
        <v>13953.59</v>
      </c>
      <c r="Q1817" s="11"/>
      <c r="R1817" s="11"/>
      <c r="S1817" s="11"/>
      <c r="T1817" s="11"/>
      <c r="U1817" s="139">
        <f t="shared" si="140"/>
        <v>59594</v>
      </c>
      <c r="W1817" s="127" t="str">
        <f t="shared" si="141"/>
        <v>161001295935</v>
      </c>
      <c r="X1817" s="132">
        <f>VLOOKUP(W1817,Factors!$F$4:$H$6200,3,FALSE)</f>
        <v>0.10960000000000003</v>
      </c>
      <c r="Y1817" s="127" t="str">
        <f>VLOOKUP(W1817,Factors!$F$4:$H$6200,2,FALSE)</f>
        <v>3-factor</v>
      </c>
      <c r="Z1817" s="129">
        <f t="shared" si="142"/>
        <v>6531.5024000000021</v>
      </c>
      <c r="AA1817" s="129">
        <f t="shared" si="143"/>
        <v>53062.497599999995</v>
      </c>
      <c r="AB1817" s="129">
        <f t="shared" si="144"/>
        <v>59594</v>
      </c>
    </row>
    <row r="1818" spans="1:28" ht="15.75" thickBot="1" x14ac:dyDescent="0.3">
      <c r="A1818" s="141" t="s">
        <v>1459</v>
      </c>
      <c r="B1818" s="4" t="s">
        <v>384</v>
      </c>
      <c r="C1818" s="4" t="s">
        <v>385</v>
      </c>
      <c r="D1818" s="4" t="s">
        <v>1462</v>
      </c>
      <c r="E1818" s="4" t="s">
        <v>1463</v>
      </c>
      <c r="F1818" s="4" t="s">
        <v>98</v>
      </c>
      <c r="G1818" s="4" t="s">
        <v>99</v>
      </c>
      <c r="H1818" s="4" t="s">
        <v>205</v>
      </c>
      <c r="I1818" s="11"/>
      <c r="J1818" s="11"/>
      <c r="K1818" s="11"/>
      <c r="L1818" s="11"/>
      <c r="M1818" s="11"/>
      <c r="N1818" s="11"/>
      <c r="O1818" s="11"/>
      <c r="P1818" s="11"/>
      <c r="Q1818" s="11"/>
      <c r="R1818" s="10">
        <v>9088.26</v>
      </c>
      <c r="S1818" s="10">
        <v>427.93</v>
      </c>
      <c r="T1818" s="10">
        <v>7483.06</v>
      </c>
      <c r="U1818" s="139">
        <f t="shared" si="140"/>
        <v>16999.25</v>
      </c>
      <c r="W1818" s="127" t="str">
        <f t="shared" si="141"/>
        <v>161001295935</v>
      </c>
      <c r="X1818" s="132">
        <f>VLOOKUP(W1818,Factors!$F$4:$H$6200,3,FALSE)</f>
        <v>0.10960000000000003</v>
      </c>
      <c r="Y1818" s="127" t="str">
        <f>VLOOKUP(W1818,Factors!$F$4:$H$6200,2,FALSE)</f>
        <v>3-factor</v>
      </c>
      <c r="Z1818" s="129">
        <f t="shared" si="142"/>
        <v>1863.1178000000004</v>
      </c>
      <c r="AA1818" s="129">
        <f t="shared" si="143"/>
        <v>15136.1322</v>
      </c>
      <c r="AB1818" s="129">
        <f t="shared" si="144"/>
        <v>16999.25</v>
      </c>
    </row>
    <row r="1819" spans="1:28" ht="15.75" thickBot="1" x14ac:dyDescent="0.3">
      <c r="A1819" s="141" t="s">
        <v>1459</v>
      </c>
      <c r="B1819" s="4" t="s">
        <v>384</v>
      </c>
      <c r="C1819" s="4" t="s">
        <v>385</v>
      </c>
      <c r="D1819" s="4" t="s">
        <v>1462</v>
      </c>
      <c r="E1819" s="4" t="s">
        <v>1463</v>
      </c>
      <c r="F1819" s="4" t="s">
        <v>146</v>
      </c>
      <c r="G1819" s="4" t="s">
        <v>147</v>
      </c>
      <c r="H1819" s="4" t="s">
        <v>205</v>
      </c>
      <c r="I1819" s="7"/>
      <c r="J1819" s="7"/>
      <c r="K1819" s="7"/>
      <c r="L1819" s="7"/>
      <c r="M1819" s="7"/>
      <c r="N1819" s="7"/>
      <c r="O1819" s="7"/>
      <c r="P1819" s="7"/>
      <c r="Q1819" s="7"/>
      <c r="R1819" s="8">
        <v>187.34</v>
      </c>
      <c r="S1819" s="7"/>
      <c r="T1819" s="7"/>
      <c r="U1819" s="139">
        <f t="shared" si="140"/>
        <v>187.34</v>
      </c>
      <c r="W1819" s="127" t="str">
        <f t="shared" si="141"/>
        <v>161001295935</v>
      </c>
      <c r="X1819" s="132">
        <f>VLOOKUP(W1819,Factors!$F$4:$H$6200,3,FALSE)</f>
        <v>0.10960000000000003</v>
      </c>
      <c r="Y1819" s="127" t="str">
        <f>VLOOKUP(W1819,Factors!$F$4:$H$6200,2,FALSE)</f>
        <v>3-factor</v>
      </c>
      <c r="Z1819" s="129">
        <f t="shared" si="142"/>
        <v>20.532464000000004</v>
      </c>
      <c r="AA1819" s="129">
        <f t="shared" si="143"/>
        <v>166.807536</v>
      </c>
      <c r="AB1819" s="129">
        <f t="shared" si="144"/>
        <v>187.34</v>
      </c>
    </row>
    <row r="1820" spans="1:28" ht="15.75" thickBot="1" x14ac:dyDescent="0.3">
      <c r="A1820" s="141" t="s">
        <v>1459</v>
      </c>
      <c r="B1820" s="4" t="s">
        <v>384</v>
      </c>
      <c r="C1820" s="4" t="s">
        <v>385</v>
      </c>
      <c r="D1820" s="4" t="s">
        <v>1462</v>
      </c>
      <c r="E1820" s="4" t="s">
        <v>1463</v>
      </c>
      <c r="F1820" s="4" t="s">
        <v>102</v>
      </c>
      <c r="G1820" s="4" t="s">
        <v>103</v>
      </c>
      <c r="H1820" s="4" t="s">
        <v>205</v>
      </c>
      <c r="I1820" s="10">
        <v>58.67</v>
      </c>
      <c r="J1820" s="10">
        <v>26.2</v>
      </c>
      <c r="K1820" s="10">
        <v>33.75</v>
      </c>
      <c r="L1820" s="10">
        <v>30.45</v>
      </c>
      <c r="M1820" s="11"/>
      <c r="N1820" s="10">
        <v>12.95</v>
      </c>
      <c r="O1820" s="10">
        <v>11.31</v>
      </c>
      <c r="P1820" s="11"/>
      <c r="Q1820" s="11"/>
      <c r="R1820" s="10">
        <v>296.13</v>
      </c>
      <c r="S1820" s="11"/>
      <c r="T1820" s="11"/>
      <c r="U1820" s="139">
        <f t="shared" si="140"/>
        <v>469.46</v>
      </c>
      <c r="W1820" s="127" t="str">
        <f t="shared" si="141"/>
        <v>161001295935</v>
      </c>
      <c r="X1820" s="132">
        <f>VLOOKUP(W1820,Factors!$F$4:$H$6200,3,FALSE)</f>
        <v>0.10960000000000003</v>
      </c>
      <c r="Y1820" s="127" t="str">
        <f>VLOOKUP(W1820,Factors!$F$4:$H$6200,2,FALSE)</f>
        <v>3-factor</v>
      </c>
      <c r="Z1820" s="129">
        <f t="shared" si="142"/>
        <v>51.452816000000013</v>
      </c>
      <c r="AA1820" s="129">
        <f t="shared" si="143"/>
        <v>418.00718399999994</v>
      </c>
      <c r="AB1820" s="129">
        <f t="shared" si="144"/>
        <v>469.45999999999992</v>
      </c>
    </row>
    <row r="1821" spans="1:28" ht="15.75" thickBot="1" x14ac:dyDescent="0.3">
      <c r="A1821" s="141" t="s">
        <v>1459</v>
      </c>
      <c r="B1821" s="4" t="s">
        <v>384</v>
      </c>
      <c r="C1821" s="4" t="s">
        <v>385</v>
      </c>
      <c r="D1821" s="4" t="s">
        <v>1462</v>
      </c>
      <c r="E1821" s="4" t="s">
        <v>1463</v>
      </c>
      <c r="F1821" s="4" t="s">
        <v>116</v>
      </c>
      <c r="G1821" s="4" t="s">
        <v>117</v>
      </c>
      <c r="H1821" s="4" t="s">
        <v>205</v>
      </c>
      <c r="I1821" s="7"/>
      <c r="J1821" s="7"/>
      <c r="K1821" s="7"/>
      <c r="L1821" s="7"/>
      <c r="M1821" s="7"/>
      <c r="N1821" s="7"/>
      <c r="O1821" s="7"/>
      <c r="P1821" s="7"/>
      <c r="Q1821" s="7"/>
      <c r="R1821" s="7"/>
      <c r="S1821" s="8">
        <v>58.1</v>
      </c>
      <c r="T1821" s="7"/>
      <c r="U1821" s="139">
        <f t="shared" si="140"/>
        <v>58.1</v>
      </c>
      <c r="W1821" s="127" t="str">
        <f t="shared" si="141"/>
        <v>161001295935</v>
      </c>
      <c r="X1821" s="132">
        <f>VLOOKUP(W1821,Factors!$F$4:$H$6200,3,FALSE)</f>
        <v>0.10960000000000003</v>
      </c>
      <c r="Y1821" s="127" t="str">
        <f>VLOOKUP(W1821,Factors!$F$4:$H$6200,2,FALSE)</f>
        <v>3-factor</v>
      </c>
      <c r="Z1821" s="129">
        <f t="shared" si="142"/>
        <v>6.3677600000000023</v>
      </c>
      <c r="AA1821" s="129">
        <f t="shared" si="143"/>
        <v>51.732239999999997</v>
      </c>
      <c r="AB1821" s="129">
        <f t="shared" si="144"/>
        <v>58.1</v>
      </c>
    </row>
    <row r="1822" spans="1:28" ht="15.75" thickBot="1" x14ac:dyDescent="0.3">
      <c r="A1822" s="141" t="s">
        <v>1459</v>
      </c>
      <c r="B1822" s="4" t="s">
        <v>384</v>
      </c>
      <c r="C1822" s="4" t="s">
        <v>385</v>
      </c>
      <c r="D1822" s="4" t="s">
        <v>1462</v>
      </c>
      <c r="E1822" s="4" t="s">
        <v>1463</v>
      </c>
      <c r="F1822" s="4" t="s">
        <v>82</v>
      </c>
      <c r="G1822" s="4" t="s">
        <v>83</v>
      </c>
      <c r="H1822" s="4" t="s">
        <v>205</v>
      </c>
      <c r="I1822" s="11"/>
      <c r="J1822" s="11"/>
      <c r="K1822" s="10">
        <v>5</v>
      </c>
      <c r="L1822" s="11"/>
      <c r="M1822" s="11"/>
      <c r="N1822" s="11"/>
      <c r="O1822" s="11"/>
      <c r="P1822" s="11"/>
      <c r="Q1822" s="11"/>
      <c r="R1822" s="11"/>
      <c r="S1822" s="11"/>
      <c r="T1822" s="11"/>
      <c r="U1822" s="139">
        <f t="shared" si="140"/>
        <v>5</v>
      </c>
      <c r="W1822" s="127" t="str">
        <f t="shared" si="141"/>
        <v>161001295935</v>
      </c>
      <c r="X1822" s="132">
        <f>VLOOKUP(W1822,Factors!$F$4:$H$6200,3,FALSE)</f>
        <v>0.10960000000000003</v>
      </c>
      <c r="Y1822" s="127" t="str">
        <f>VLOOKUP(W1822,Factors!$F$4:$H$6200,2,FALSE)</f>
        <v>3-factor</v>
      </c>
      <c r="Z1822" s="129">
        <f t="shared" si="142"/>
        <v>0.54800000000000015</v>
      </c>
      <c r="AA1822" s="129">
        <f t="shared" si="143"/>
        <v>4.452</v>
      </c>
      <c r="AB1822" s="129">
        <f t="shared" si="144"/>
        <v>5</v>
      </c>
    </row>
    <row r="1823" spans="1:28" ht="15.75" thickBot="1" x14ac:dyDescent="0.3">
      <c r="A1823" s="141" t="s">
        <v>1459</v>
      </c>
      <c r="B1823" s="4" t="s">
        <v>384</v>
      </c>
      <c r="C1823" s="4" t="s">
        <v>385</v>
      </c>
      <c r="D1823" s="4" t="s">
        <v>1462</v>
      </c>
      <c r="E1823" s="4" t="s">
        <v>1463</v>
      </c>
      <c r="F1823" s="4" t="s">
        <v>154</v>
      </c>
      <c r="G1823" s="4" t="s">
        <v>155</v>
      </c>
      <c r="H1823" s="4" t="s">
        <v>205</v>
      </c>
      <c r="I1823" s="7"/>
      <c r="J1823" s="7"/>
      <c r="K1823" s="7"/>
      <c r="L1823" s="7"/>
      <c r="M1823" s="7"/>
      <c r="N1823" s="7"/>
      <c r="O1823" s="7"/>
      <c r="P1823" s="7"/>
      <c r="Q1823" s="8">
        <v>759.2</v>
      </c>
      <c r="R1823" s="8">
        <v>1224.23</v>
      </c>
      <c r="S1823" s="8">
        <v>917</v>
      </c>
      <c r="T1823" s="7"/>
      <c r="U1823" s="139">
        <f t="shared" si="140"/>
        <v>2900.4300000000003</v>
      </c>
      <c r="W1823" s="127" t="str">
        <f t="shared" si="141"/>
        <v>161001295935</v>
      </c>
      <c r="X1823" s="132">
        <f>VLOOKUP(W1823,Factors!$F$4:$H$6200,3,FALSE)</f>
        <v>0.10960000000000003</v>
      </c>
      <c r="Y1823" s="127" t="str">
        <f>VLOOKUP(W1823,Factors!$F$4:$H$6200,2,FALSE)</f>
        <v>3-factor</v>
      </c>
      <c r="Z1823" s="129">
        <f t="shared" si="142"/>
        <v>317.88712800000013</v>
      </c>
      <c r="AA1823" s="129">
        <f t="shared" si="143"/>
        <v>2582.542872</v>
      </c>
      <c r="AB1823" s="129">
        <f t="shared" si="144"/>
        <v>2900.4300000000003</v>
      </c>
    </row>
    <row r="1824" spans="1:28" ht="15.75" thickBot="1" x14ac:dyDescent="0.3">
      <c r="A1824" s="141" t="s">
        <v>1459</v>
      </c>
      <c r="B1824" s="4" t="s">
        <v>384</v>
      </c>
      <c r="C1824" s="4" t="s">
        <v>385</v>
      </c>
      <c r="D1824" s="4" t="s">
        <v>1462</v>
      </c>
      <c r="E1824" s="4" t="s">
        <v>1463</v>
      </c>
      <c r="F1824" s="4" t="s">
        <v>156</v>
      </c>
      <c r="G1824" s="4" t="s">
        <v>157</v>
      </c>
      <c r="H1824" s="4" t="s">
        <v>205</v>
      </c>
      <c r="I1824" s="11"/>
      <c r="J1824" s="10">
        <v>22.5</v>
      </c>
      <c r="K1824" s="10">
        <v>113.3</v>
      </c>
      <c r="L1824" s="11"/>
      <c r="M1824" s="11"/>
      <c r="N1824" s="11"/>
      <c r="O1824" s="11"/>
      <c r="P1824" s="11"/>
      <c r="Q1824" s="11"/>
      <c r="R1824" s="11"/>
      <c r="S1824" s="11"/>
      <c r="T1824" s="11"/>
      <c r="U1824" s="139">
        <f t="shared" si="140"/>
        <v>135.80000000000001</v>
      </c>
      <c r="W1824" s="127" t="str">
        <f t="shared" si="141"/>
        <v>161001295935</v>
      </c>
      <c r="X1824" s="132">
        <f>VLOOKUP(W1824,Factors!$F$4:$H$6200,3,FALSE)</f>
        <v>0.10960000000000003</v>
      </c>
      <c r="Y1824" s="127" t="str">
        <f>VLOOKUP(W1824,Factors!$F$4:$H$6200,2,FALSE)</f>
        <v>3-factor</v>
      </c>
      <c r="Z1824" s="129">
        <f t="shared" si="142"/>
        <v>14.883680000000005</v>
      </c>
      <c r="AA1824" s="129">
        <f t="shared" si="143"/>
        <v>120.91632000000001</v>
      </c>
      <c r="AB1824" s="129">
        <f t="shared" si="144"/>
        <v>135.80000000000001</v>
      </c>
    </row>
    <row r="1825" spans="1:28" ht="15.75" thickBot="1" x14ac:dyDescent="0.3">
      <c r="A1825" s="141" t="s">
        <v>1459</v>
      </c>
      <c r="B1825" s="4" t="s">
        <v>384</v>
      </c>
      <c r="C1825" s="4" t="s">
        <v>385</v>
      </c>
      <c r="D1825" s="4" t="s">
        <v>1462</v>
      </c>
      <c r="E1825" s="4" t="s">
        <v>1463</v>
      </c>
      <c r="F1825" s="4" t="s">
        <v>162</v>
      </c>
      <c r="G1825" s="4" t="s">
        <v>163</v>
      </c>
      <c r="H1825" s="4" t="s">
        <v>205</v>
      </c>
      <c r="I1825" s="7"/>
      <c r="J1825" s="7"/>
      <c r="K1825" s="7"/>
      <c r="L1825" s="7"/>
      <c r="M1825" s="7"/>
      <c r="N1825" s="7"/>
      <c r="O1825" s="7"/>
      <c r="P1825" s="7"/>
      <c r="Q1825" s="7"/>
      <c r="R1825" s="8">
        <v>130.5</v>
      </c>
      <c r="S1825" s="7"/>
      <c r="T1825" s="7"/>
      <c r="U1825" s="139">
        <f t="shared" si="140"/>
        <v>130.5</v>
      </c>
      <c r="W1825" s="127" t="str">
        <f t="shared" si="141"/>
        <v>161001295935</v>
      </c>
      <c r="X1825" s="132">
        <f>VLOOKUP(W1825,Factors!$F$4:$H$6200,3,FALSE)</f>
        <v>0.10960000000000003</v>
      </c>
      <c r="Y1825" s="127" t="str">
        <f>VLOOKUP(W1825,Factors!$F$4:$H$6200,2,FALSE)</f>
        <v>3-factor</v>
      </c>
      <c r="Z1825" s="129">
        <f t="shared" si="142"/>
        <v>14.302800000000005</v>
      </c>
      <c r="AA1825" s="129">
        <f t="shared" si="143"/>
        <v>116.1972</v>
      </c>
      <c r="AB1825" s="129">
        <f t="shared" si="144"/>
        <v>130.5</v>
      </c>
    </row>
    <row r="1826" spans="1:28" ht="15.75" thickBot="1" x14ac:dyDescent="0.3">
      <c r="A1826" s="141" t="s">
        <v>1459</v>
      </c>
      <c r="B1826" s="4" t="s">
        <v>384</v>
      </c>
      <c r="C1826" s="4" t="s">
        <v>385</v>
      </c>
      <c r="D1826" s="4" t="s">
        <v>1462</v>
      </c>
      <c r="E1826" s="4" t="s">
        <v>1463</v>
      </c>
      <c r="F1826" s="4" t="s">
        <v>86</v>
      </c>
      <c r="G1826" s="4" t="s">
        <v>87</v>
      </c>
      <c r="H1826" s="4" t="s">
        <v>205</v>
      </c>
      <c r="I1826" s="11"/>
      <c r="J1826" s="11"/>
      <c r="K1826" s="11"/>
      <c r="L1826" s="11"/>
      <c r="M1826" s="10">
        <v>616.4</v>
      </c>
      <c r="N1826" s="11"/>
      <c r="O1826" s="11"/>
      <c r="P1826" s="11"/>
      <c r="Q1826" s="11"/>
      <c r="R1826" s="10">
        <v>14.75</v>
      </c>
      <c r="S1826" s="11"/>
      <c r="T1826" s="11"/>
      <c r="U1826" s="139">
        <f t="shared" si="140"/>
        <v>631.15</v>
      </c>
      <c r="W1826" s="127" t="str">
        <f t="shared" si="141"/>
        <v>161001295935</v>
      </c>
      <c r="X1826" s="132">
        <f>VLOOKUP(W1826,Factors!$F$4:$H$6200,3,FALSE)</f>
        <v>0.10960000000000003</v>
      </c>
      <c r="Y1826" s="127" t="str">
        <f>VLOOKUP(W1826,Factors!$F$4:$H$6200,2,FALSE)</f>
        <v>3-factor</v>
      </c>
      <c r="Z1826" s="129">
        <f t="shared" si="142"/>
        <v>69.174040000000019</v>
      </c>
      <c r="AA1826" s="129">
        <f t="shared" si="143"/>
        <v>561.97595999999999</v>
      </c>
      <c r="AB1826" s="129">
        <f t="shared" si="144"/>
        <v>631.15</v>
      </c>
    </row>
    <row r="1827" spans="1:28" ht="15.75" thickBot="1" x14ac:dyDescent="0.3">
      <c r="A1827" s="141" t="s">
        <v>1459</v>
      </c>
      <c r="B1827" s="4" t="s">
        <v>384</v>
      </c>
      <c r="C1827" s="4" t="s">
        <v>385</v>
      </c>
      <c r="D1827" s="4" t="s">
        <v>1462</v>
      </c>
      <c r="E1827" s="4" t="s">
        <v>1463</v>
      </c>
      <c r="F1827" s="4" t="s">
        <v>42</v>
      </c>
      <c r="G1827" s="4" t="s">
        <v>43</v>
      </c>
      <c r="H1827" s="4" t="s">
        <v>205</v>
      </c>
      <c r="I1827" s="7"/>
      <c r="J1827" s="7"/>
      <c r="K1827" s="7"/>
      <c r="L1827" s="7"/>
      <c r="M1827" s="7"/>
      <c r="N1827" s="7"/>
      <c r="O1827" s="7"/>
      <c r="P1827" s="8">
        <v>934.61</v>
      </c>
      <c r="Q1827" s="8">
        <v>2482.92</v>
      </c>
      <c r="R1827" s="13">
        <v>0</v>
      </c>
      <c r="S1827" s="7"/>
      <c r="T1827" s="7"/>
      <c r="U1827" s="139">
        <f t="shared" si="140"/>
        <v>3417.53</v>
      </c>
      <c r="W1827" s="127" t="str">
        <f t="shared" si="141"/>
        <v>161001295935</v>
      </c>
      <c r="X1827" s="132">
        <f>VLOOKUP(W1827,Factors!$F$4:$H$6200,3,FALSE)</f>
        <v>0.10960000000000003</v>
      </c>
      <c r="Y1827" s="127" t="str">
        <f>VLOOKUP(W1827,Factors!$F$4:$H$6200,2,FALSE)</f>
        <v>3-factor</v>
      </c>
      <c r="Z1827" s="129">
        <f t="shared" si="142"/>
        <v>374.5612880000001</v>
      </c>
      <c r="AA1827" s="129">
        <f t="shared" si="143"/>
        <v>3042.9687119999999</v>
      </c>
      <c r="AB1827" s="129">
        <f t="shared" si="144"/>
        <v>3417.5299999999997</v>
      </c>
    </row>
    <row r="1828" spans="1:28" ht="15.75" thickBot="1" x14ac:dyDescent="0.3">
      <c r="A1828" s="141" t="s">
        <v>1459</v>
      </c>
      <c r="B1828" s="4" t="s">
        <v>384</v>
      </c>
      <c r="C1828" s="4" t="s">
        <v>385</v>
      </c>
      <c r="D1828" s="4" t="s">
        <v>1462</v>
      </c>
      <c r="E1828" s="4" t="s">
        <v>1463</v>
      </c>
      <c r="F1828" s="4" t="s">
        <v>53</v>
      </c>
      <c r="G1828" s="4" t="s">
        <v>54</v>
      </c>
      <c r="H1828" s="4" t="s">
        <v>205</v>
      </c>
      <c r="I1828" s="11"/>
      <c r="J1828" s="11"/>
      <c r="K1828" s="11"/>
      <c r="L1828" s="11"/>
      <c r="M1828" s="11"/>
      <c r="N1828" s="11"/>
      <c r="O1828" s="11"/>
      <c r="P1828" s="10">
        <v>294.55</v>
      </c>
      <c r="Q1828" s="10">
        <v>125.15</v>
      </c>
      <c r="R1828" s="14">
        <v>0</v>
      </c>
      <c r="S1828" s="11"/>
      <c r="T1828" s="11"/>
      <c r="U1828" s="139">
        <f t="shared" si="140"/>
        <v>419.70000000000005</v>
      </c>
      <c r="W1828" s="127" t="str">
        <f t="shared" si="141"/>
        <v>161001295935</v>
      </c>
      <c r="X1828" s="132">
        <f>VLOOKUP(W1828,Factors!$F$4:$H$6200,3,FALSE)</f>
        <v>0.10960000000000003</v>
      </c>
      <c r="Y1828" s="127" t="str">
        <f>VLOOKUP(W1828,Factors!$F$4:$H$6200,2,FALSE)</f>
        <v>3-factor</v>
      </c>
      <c r="Z1828" s="129">
        <f t="shared" si="142"/>
        <v>45.999120000000019</v>
      </c>
      <c r="AA1828" s="129">
        <f t="shared" si="143"/>
        <v>373.70088000000004</v>
      </c>
      <c r="AB1828" s="129">
        <f t="shared" si="144"/>
        <v>419.70000000000005</v>
      </c>
    </row>
    <row r="1829" spans="1:28" ht="15.75" thickBot="1" x14ac:dyDescent="0.3">
      <c r="A1829" s="141" t="s">
        <v>1459</v>
      </c>
      <c r="B1829" s="4" t="s">
        <v>384</v>
      </c>
      <c r="C1829" s="4" t="s">
        <v>385</v>
      </c>
      <c r="D1829" s="4" t="s">
        <v>1462</v>
      </c>
      <c r="E1829" s="4" t="s">
        <v>1463</v>
      </c>
      <c r="F1829" s="4" t="s">
        <v>192</v>
      </c>
      <c r="G1829" s="4" t="s">
        <v>193</v>
      </c>
      <c r="H1829" s="4" t="s">
        <v>205</v>
      </c>
      <c r="I1829" s="8">
        <v>-12463.56</v>
      </c>
      <c r="J1829" s="8">
        <v>-15802.56</v>
      </c>
      <c r="K1829" s="8">
        <v>-15237.36</v>
      </c>
      <c r="L1829" s="8">
        <v>-15019.14</v>
      </c>
      <c r="M1829" s="8">
        <v>-8340.08</v>
      </c>
      <c r="N1829" s="7"/>
      <c r="O1829" s="7"/>
      <c r="P1829" s="7"/>
      <c r="Q1829" s="7"/>
      <c r="R1829" s="7"/>
      <c r="S1829" s="7"/>
      <c r="T1829" s="7"/>
      <c r="U1829" s="139">
        <f t="shared" si="140"/>
        <v>-66862.7</v>
      </c>
      <c r="W1829" s="127" t="str">
        <f t="shared" si="141"/>
        <v>161001295935</v>
      </c>
      <c r="X1829" s="132">
        <f>VLOOKUP(W1829,Factors!$F$4:$H$6200,3,FALSE)</f>
        <v>0.10960000000000003</v>
      </c>
      <c r="Y1829" s="127" t="str">
        <f>VLOOKUP(W1829,Factors!$F$4:$H$6200,2,FALSE)</f>
        <v>3-factor</v>
      </c>
      <c r="Z1829" s="129">
        <f t="shared" si="142"/>
        <v>-7328.1519200000021</v>
      </c>
      <c r="AA1829" s="129">
        <f t="shared" si="143"/>
        <v>-59534.548079999993</v>
      </c>
      <c r="AB1829" s="129">
        <f t="shared" si="144"/>
        <v>-66862.7</v>
      </c>
    </row>
    <row r="1830" spans="1:28" ht="15.75" thickBot="1" x14ac:dyDescent="0.3">
      <c r="A1830" s="141" t="s">
        <v>1459</v>
      </c>
      <c r="B1830" s="4" t="s">
        <v>384</v>
      </c>
      <c r="C1830" s="4" t="s">
        <v>385</v>
      </c>
      <c r="D1830" s="4" t="s">
        <v>1462</v>
      </c>
      <c r="E1830" s="4" t="s">
        <v>1463</v>
      </c>
      <c r="F1830" s="4" t="s">
        <v>176</v>
      </c>
      <c r="G1830" s="4" t="s">
        <v>177</v>
      </c>
      <c r="H1830" s="4" t="s">
        <v>205</v>
      </c>
      <c r="I1830" s="10">
        <v>-7265.8</v>
      </c>
      <c r="J1830" s="10">
        <v>-5808.32</v>
      </c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39">
        <f t="shared" si="140"/>
        <v>-13074.119999999999</v>
      </c>
      <c r="W1830" s="127" t="str">
        <f t="shared" si="141"/>
        <v>161001295935</v>
      </c>
      <c r="X1830" s="132">
        <f>VLOOKUP(W1830,Factors!$F$4:$H$6200,3,FALSE)</f>
        <v>0.10960000000000003</v>
      </c>
      <c r="Y1830" s="127" t="str">
        <f>VLOOKUP(W1830,Factors!$F$4:$H$6200,2,FALSE)</f>
        <v>3-factor</v>
      </c>
      <c r="Z1830" s="129">
        <f t="shared" si="142"/>
        <v>-1432.9235520000002</v>
      </c>
      <c r="AA1830" s="129">
        <f t="shared" si="143"/>
        <v>-11641.196447999999</v>
      </c>
      <c r="AB1830" s="129">
        <f t="shared" si="144"/>
        <v>-13074.119999999999</v>
      </c>
    </row>
    <row r="1831" spans="1:28" ht="15.75" thickBot="1" x14ac:dyDescent="0.3">
      <c r="A1831" s="141" t="s">
        <v>1459</v>
      </c>
      <c r="B1831" s="4" t="s">
        <v>384</v>
      </c>
      <c r="C1831" s="4" t="s">
        <v>385</v>
      </c>
      <c r="D1831" s="4" t="s">
        <v>1462</v>
      </c>
      <c r="E1831" s="4" t="s">
        <v>1463</v>
      </c>
      <c r="F1831" s="4" t="s">
        <v>178</v>
      </c>
      <c r="G1831" s="4" t="s">
        <v>179</v>
      </c>
      <c r="H1831" s="4" t="s">
        <v>205</v>
      </c>
      <c r="I1831" s="8">
        <v>-310.87</v>
      </c>
      <c r="J1831" s="8">
        <v>-233.15</v>
      </c>
      <c r="K1831" s="7"/>
      <c r="L1831" s="7"/>
      <c r="M1831" s="7"/>
      <c r="N1831" s="7"/>
      <c r="O1831" s="7"/>
      <c r="P1831" s="7"/>
      <c r="Q1831" s="7"/>
      <c r="R1831" s="7"/>
      <c r="S1831" s="7"/>
      <c r="T1831" s="7"/>
      <c r="U1831" s="139">
        <f t="shared" si="140"/>
        <v>-544.02</v>
      </c>
      <c r="W1831" s="127" t="str">
        <f t="shared" si="141"/>
        <v>161001295935</v>
      </c>
      <c r="X1831" s="132">
        <f>VLOOKUP(W1831,Factors!$F$4:$H$6200,3,FALSE)</f>
        <v>0.10960000000000003</v>
      </c>
      <c r="Y1831" s="127" t="str">
        <f>VLOOKUP(W1831,Factors!$F$4:$H$6200,2,FALSE)</f>
        <v>3-factor</v>
      </c>
      <c r="Z1831" s="129">
        <f t="shared" si="142"/>
        <v>-59.624592000000014</v>
      </c>
      <c r="AA1831" s="129">
        <f t="shared" si="143"/>
        <v>-484.39540799999997</v>
      </c>
      <c r="AB1831" s="129">
        <f t="shared" si="144"/>
        <v>-544.02</v>
      </c>
    </row>
    <row r="1832" spans="1:28" ht="15.75" thickBot="1" x14ac:dyDescent="0.3">
      <c r="A1832" s="141" t="s">
        <v>1459</v>
      </c>
      <c r="B1832" s="4" t="s">
        <v>384</v>
      </c>
      <c r="C1832" s="4" t="s">
        <v>385</v>
      </c>
      <c r="D1832" s="4" t="s">
        <v>1473</v>
      </c>
      <c r="E1832" s="4" t="s">
        <v>1474</v>
      </c>
      <c r="F1832" s="4" t="s">
        <v>70</v>
      </c>
      <c r="G1832" s="4" t="s">
        <v>71</v>
      </c>
      <c r="H1832" s="4" t="s">
        <v>1069</v>
      </c>
      <c r="I1832" s="10">
        <v>1373.14</v>
      </c>
      <c r="J1832" s="10">
        <v>1564.31</v>
      </c>
      <c r="K1832" s="10">
        <v>676.01</v>
      </c>
      <c r="L1832" s="10">
        <v>1343.89</v>
      </c>
      <c r="M1832" s="10">
        <v>137.34</v>
      </c>
      <c r="N1832" s="11"/>
      <c r="O1832" s="11"/>
      <c r="P1832" s="11"/>
      <c r="Q1832" s="11"/>
      <c r="R1832" s="11"/>
      <c r="S1832" s="11"/>
      <c r="T1832" s="11"/>
      <c r="U1832" s="139">
        <f t="shared" si="140"/>
        <v>5094.6900000000005</v>
      </c>
      <c r="W1832" s="127" t="str">
        <f t="shared" si="141"/>
        <v>161001500935</v>
      </c>
      <c r="X1832" s="132">
        <f>VLOOKUP(W1832,Factors!$F$4:$H$6200,3,FALSE)</f>
        <v>0.10960000000000003</v>
      </c>
      <c r="Y1832" s="127" t="str">
        <f>VLOOKUP(W1832,Factors!$F$4:$H$6200,2,FALSE)</f>
        <v>3-factor</v>
      </c>
      <c r="Z1832" s="129">
        <f t="shared" si="142"/>
        <v>558.37802400000021</v>
      </c>
      <c r="AA1832" s="129">
        <f t="shared" si="143"/>
        <v>4536.311976</v>
      </c>
      <c r="AB1832" s="129">
        <f t="shared" si="144"/>
        <v>5094.6900000000005</v>
      </c>
    </row>
    <row r="1833" spans="1:28" ht="15.75" thickBot="1" x14ac:dyDescent="0.3">
      <c r="A1833" s="141" t="s">
        <v>1459</v>
      </c>
      <c r="B1833" s="4" t="s">
        <v>384</v>
      </c>
      <c r="C1833" s="4" t="s">
        <v>385</v>
      </c>
      <c r="D1833" s="4" t="s">
        <v>1473</v>
      </c>
      <c r="E1833" s="4" t="s">
        <v>1474</v>
      </c>
      <c r="F1833" s="4" t="s">
        <v>47</v>
      </c>
      <c r="G1833" s="4" t="s">
        <v>48</v>
      </c>
      <c r="H1833" s="4" t="s">
        <v>1069</v>
      </c>
      <c r="I1833" s="8">
        <v>34.369999999999997</v>
      </c>
      <c r="J1833" s="7"/>
      <c r="K1833" s="7"/>
      <c r="L1833" s="7"/>
      <c r="M1833" s="7"/>
      <c r="N1833" s="7"/>
      <c r="O1833" s="7"/>
      <c r="P1833" s="7"/>
      <c r="Q1833" s="7"/>
      <c r="R1833" s="7"/>
      <c r="S1833" s="7"/>
      <c r="T1833" s="7"/>
      <c r="U1833" s="139">
        <f t="shared" si="140"/>
        <v>34.369999999999997</v>
      </c>
      <c r="W1833" s="127" t="str">
        <f t="shared" si="141"/>
        <v>161001500935</v>
      </c>
      <c r="X1833" s="132">
        <f>VLOOKUP(W1833,Factors!$F$4:$H$6200,3,FALSE)</f>
        <v>0.10960000000000003</v>
      </c>
      <c r="Y1833" s="127" t="str">
        <f>VLOOKUP(W1833,Factors!$F$4:$H$6200,2,FALSE)</f>
        <v>3-factor</v>
      </c>
      <c r="Z1833" s="129">
        <f t="shared" si="142"/>
        <v>3.7669520000000007</v>
      </c>
      <c r="AA1833" s="129">
        <f t="shared" si="143"/>
        <v>30.603047999999998</v>
      </c>
      <c r="AB1833" s="129">
        <f t="shared" si="144"/>
        <v>34.369999999999997</v>
      </c>
    </row>
    <row r="1834" spans="1:28" ht="15.75" thickBot="1" x14ac:dyDescent="0.3">
      <c r="A1834" s="141" t="s">
        <v>1459</v>
      </c>
      <c r="B1834" s="4" t="s">
        <v>384</v>
      </c>
      <c r="C1834" s="4" t="s">
        <v>385</v>
      </c>
      <c r="D1834" s="4" t="s">
        <v>1473</v>
      </c>
      <c r="E1834" s="4" t="s">
        <v>1474</v>
      </c>
      <c r="F1834" s="4" t="s">
        <v>38</v>
      </c>
      <c r="G1834" s="4" t="s">
        <v>39</v>
      </c>
      <c r="H1834" s="4" t="s">
        <v>1069</v>
      </c>
      <c r="I1834" s="11"/>
      <c r="J1834" s="11"/>
      <c r="K1834" s="11"/>
      <c r="L1834" s="11"/>
      <c r="M1834" s="11"/>
      <c r="N1834" s="10">
        <v>749</v>
      </c>
      <c r="O1834" s="10">
        <v>36280</v>
      </c>
      <c r="P1834" s="10">
        <v>-35720</v>
      </c>
      <c r="Q1834" s="11"/>
      <c r="R1834" s="11"/>
      <c r="S1834" s="11"/>
      <c r="T1834" s="11"/>
      <c r="U1834" s="139">
        <f t="shared" si="140"/>
        <v>1309</v>
      </c>
      <c r="W1834" s="127" t="str">
        <f t="shared" si="141"/>
        <v>161001500935</v>
      </c>
      <c r="X1834" s="132">
        <f>VLOOKUP(W1834,Factors!$F$4:$H$6200,3,FALSE)</f>
        <v>0.10960000000000003</v>
      </c>
      <c r="Y1834" s="127" t="str">
        <f>VLOOKUP(W1834,Factors!$F$4:$H$6200,2,FALSE)</f>
        <v>3-factor</v>
      </c>
      <c r="Z1834" s="129">
        <f t="shared" si="142"/>
        <v>143.46640000000005</v>
      </c>
      <c r="AA1834" s="129">
        <f t="shared" si="143"/>
        <v>1165.5336</v>
      </c>
      <c r="AB1834" s="129">
        <f t="shared" si="144"/>
        <v>1309</v>
      </c>
    </row>
    <row r="1835" spans="1:28" ht="15.75" thickBot="1" x14ac:dyDescent="0.3">
      <c r="A1835" s="141" t="s">
        <v>1459</v>
      </c>
      <c r="B1835" s="4" t="s">
        <v>384</v>
      </c>
      <c r="C1835" s="4" t="s">
        <v>385</v>
      </c>
      <c r="D1835" s="4" t="s">
        <v>1473</v>
      </c>
      <c r="E1835" s="4" t="s">
        <v>1474</v>
      </c>
      <c r="F1835" s="4" t="s">
        <v>98</v>
      </c>
      <c r="G1835" s="4" t="s">
        <v>99</v>
      </c>
      <c r="H1835" s="4" t="s">
        <v>1069</v>
      </c>
      <c r="I1835" s="7"/>
      <c r="J1835" s="7"/>
      <c r="K1835" s="8">
        <v>60.51</v>
      </c>
      <c r="L1835" s="7"/>
      <c r="M1835" s="8">
        <v>207.13</v>
      </c>
      <c r="N1835" s="8">
        <v>117.84</v>
      </c>
      <c r="O1835" s="7"/>
      <c r="P1835" s="7"/>
      <c r="Q1835" s="7"/>
      <c r="R1835" s="7"/>
      <c r="S1835" s="7"/>
      <c r="T1835" s="7"/>
      <c r="U1835" s="139">
        <f t="shared" si="140"/>
        <v>385.48</v>
      </c>
      <c r="W1835" s="127" t="str">
        <f t="shared" si="141"/>
        <v>161001500935</v>
      </c>
      <c r="X1835" s="132">
        <f>VLOOKUP(W1835,Factors!$F$4:$H$6200,3,FALSE)</f>
        <v>0.10960000000000003</v>
      </c>
      <c r="Y1835" s="127" t="str">
        <f>VLOOKUP(W1835,Factors!$F$4:$H$6200,2,FALSE)</f>
        <v>3-factor</v>
      </c>
      <c r="Z1835" s="129">
        <f t="shared" si="142"/>
        <v>42.248608000000011</v>
      </c>
      <c r="AA1835" s="129">
        <f t="shared" si="143"/>
        <v>343.23139200000003</v>
      </c>
      <c r="AB1835" s="129">
        <f t="shared" si="144"/>
        <v>385.48</v>
      </c>
    </row>
    <row r="1836" spans="1:28" ht="15.75" thickBot="1" x14ac:dyDescent="0.3">
      <c r="A1836" s="141" t="s">
        <v>1459</v>
      </c>
      <c r="B1836" s="4" t="s">
        <v>384</v>
      </c>
      <c r="C1836" s="4" t="s">
        <v>385</v>
      </c>
      <c r="D1836" s="4" t="s">
        <v>1473</v>
      </c>
      <c r="E1836" s="4" t="s">
        <v>1474</v>
      </c>
      <c r="F1836" s="4" t="s">
        <v>144</v>
      </c>
      <c r="G1836" s="4" t="s">
        <v>145</v>
      </c>
      <c r="H1836" s="4" t="s">
        <v>1069</v>
      </c>
      <c r="I1836" s="10">
        <v>61.95</v>
      </c>
      <c r="J1836" s="10">
        <v>62</v>
      </c>
      <c r="K1836" s="10">
        <v>1433.45</v>
      </c>
      <c r="L1836" s="10">
        <v>340.67</v>
      </c>
      <c r="M1836" s="10">
        <v>63.59</v>
      </c>
      <c r="N1836" s="10">
        <v>61.38</v>
      </c>
      <c r="O1836" s="10">
        <v>61.67</v>
      </c>
      <c r="P1836" s="10">
        <v>61.91</v>
      </c>
      <c r="Q1836" s="11"/>
      <c r="R1836" s="10">
        <v>122.01</v>
      </c>
      <c r="S1836" s="10">
        <v>57.59</v>
      </c>
      <c r="T1836" s="10">
        <v>69.17</v>
      </c>
      <c r="U1836" s="139">
        <f t="shared" si="140"/>
        <v>2395.3900000000003</v>
      </c>
      <c r="W1836" s="127" t="str">
        <f t="shared" si="141"/>
        <v>161001500935</v>
      </c>
      <c r="X1836" s="132">
        <f>VLOOKUP(W1836,Factors!$F$4:$H$6200,3,FALSE)</f>
        <v>0.10960000000000003</v>
      </c>
      <c r="Y1836" s="127" t="str">
        <f>VLOOKUP(W1836,Factors!$F$4:$H$6200,2,FALSE)</f>
        <v>3-factor</v>
      </c>
      <c r="Z1836" s="129">
        <f t="shared" si="142"/>
        <v>262.5347440000001</v>
      </c>
      <c r="AA1836" s="129">
        <f t="shared" si="143"/>
        <v>2132.8552560000003</v>
      </c>
      <c r="AB1836" s="129">
        <f t="shared" si="144"/>
        <v>2395.3900000000003</v>
      </c>
    </row>
    <row r="1837" spans="1:28" ht="15.75" thickBot="1" x14ac:dyDescent="0.3">
      <c r="A1837" s="141" t="s">
        <v>1459</v>
      </c>
      <c r="B1837" s="4" t="s">
        <v>384</v>
      </c>
      <c r="C1837" s="4" t="s">
        <v>385</v>
      </c>
      <c r="D1837" s="4" t="s">
        <v>1473</v>
      </c>
      <c r="E1837" s="4" t="s">
        <v>1474</v>
      </c>
      <c r="F1837" s="4" t="s">
        <v>102</v>
      </c>
      <c r="G1837" s="4" t="s">
        <v>103</v>
      </c>
      <c r="H1837" s="4" t="s">
        <v>1069</v>
      </c>
      <c r="I1837" s="7"/>
      <c r="J1837" s="7"/>
      <c r="K1837" s="7"/>
      <c r="L1837" s="7"/>
      <c r="M1837" s="7"/>
      <c r="N1837" s="8">
        <v>68.61</v>
      </c>
      <c r="O1837" s="8">
        <v>48.32</v>
      </c>
      <c r="P1837" s="7"/>
      <c r="Q1837" s="7"/>
      <c r="R1837" s="7"/>
      <c r="S1837" s="7"/>
      <c r="T1837" s="7"/>
      <c r="U1837" s="139">
        <f t="shared" si="140"/>
        <v>116.93</v>
      </c>
      <c r="W1837" s="127" t="str">
        <f t="shared" si="141"/>
        <v>161001500935</v>
      </c>
      <c r="X1837" s="132">
        <f>VLOOKUP(W1837,Factors!$F$4:$H$6200,3,FALSE)</f>
        <v>0.10960000000000003</v>
      </c>
      <c r="Y1837" s="127" t="str">
        <f>VLOOKUP(W1837,Factors!$F$4:$H$6200,2,FALSE)</f>
        <v>3-factor</v>
      </c>
      <c r="Z1837" s="129">
        <f t="shared" si="142"/>
        <v>12.815528000000004</v>
      </c>
      <c r="AA1837" s="129">
        <f t="shared" si="143"/>
        <v>104.11447200000001</v>
      </c>
      <c r="AB1837" s="129">
        <f t="shared" si="144"/>
        <v>116.93</v>
      </c>
    </row>
    <row r="1838" spans="1:28" ht="15.75" thickBot="1" x14ac:dyDescent="0.3">
      <c r="A1838" s="141" t="s">
        <v>1459</v>
      </c>
      <c r="B1838" s="4" t="s">
        <v>384</v>
      </c>
      <c r="C1838" s="4" t="s">
        <v>385</v>
      </c>
      <c r="D1838" s="4" t="s">
        <v>1473</v>
      </c>
      <c r="E1838" s="4" t="s">
        <v>1474</v>
      </c>
      <c r="F1838" s="4" t="s">
        <v>154</v>
      </c>
      <c r="G1838" s="4" t="s">
        <v>155</v>
      </c>
      <c r="H1838" s="4" t="s">
        <v>1069</v>
      </c>
      <c r="I1838" s="10">
        <v>1088</v>
      </c>
      <c r="J1838" s="10">
        <v>-808</v>
      </c>
      <c r="K1838" s="11"/>
      <c r="L1838" s="11"/>
      <c r="M1838" s="11"/>
      <c r="N1838" s="11"/>
      <c r="O1838" s="11"/>
      <c r="P1838" s="11"/>
      <c r="Q1838" s="11"/>
      <c r="R1838" s="10">
        <v>214</v>
      </c>
      <c r="S1838" s="11"/>
      <c r="T1838" s="11"/>
      <c r="U1838" s="139">
        <f t="shared" si="140"/>
        <v>494</v>
      </c>
      <c r="W1838" s="127" t="str">
        <f t="shared" si="141"/>
        <v>161001500935</v>
      </c>
      <c r="X1838" s="132">
        <f>VLOOKUP(W1838,Factors!$F$4:$H$6200,3,FALSE)</f>
        <v>0.10960000000000003</v>
      </c>
      <c r="Y1838" s="127" t="str">
        <f>VLOOKUP(W1838,Factors!$F$4:$H$6200,2,FALSE)</f>
        <v>3-factor</v>
      </c>
      <c r="Z1838" s="129">
        <f t="shared" si="142"/>
        <v>54.142400000000016</v>
      </c>
      <c r="AA1838" s="129">
        <f t="shared" si="143"/>
        <v>439.85759999999999</v>
      </c>
      <c r="AB1838" s="129">
        <f t="shared" si="144"/>
        <v>494</v>
      </c>
    </row>
    <row r="1839" spans="1:28" ht="15.75" thickBot="1" x14ac:dyDescent="0.3">
      <c r="A1839" s="141" t="s">
        <v>1459</v>
      </c>
      <c r="B1839" s="4" t="s">
        <v>384</v>
      </c>
      <c r="C1839" s="4" t="s">
        <v>385</v>
      </c>
      <c r="D1839" s="4" t="s">
        <v>1473</v>
      </c>
      <c r="E1839" s="4" t="s">
        <v>1474</v>
      </c>
      <c r="F1839" s="4" t="s">
        <v>312</v>
      </c>
      <c r="G1839" s="4" t="s">
        <v>313</v>
      </c>
      <c r="H1839" s="4" t="s">
        <v>1069</v>
      </c>
      <c r="I1839" s="8">
        <v>1620.06</v>
      </c>
      <c r="J1839" s="8">
        <v>1620.06</v>
      </c>
      <c r="K1839" s="8">
        <v>2080</v>
      </c>
      <c r="L1839" s="8">
        <v>1080</v>
      </c>
      <c r="M1839" s="8">
        <v>1080</v>
      </c>
      <c r="N1839" s="8">
        <v>1080</v>
      </c>
      <c r="O1839" s="8">
        <v>1080</v>
      </c>
      <c r="P1839" s="8">
        <v>1080</v>
      </c>
      <c r="Q1839" s="8">
        <v>1080</v>
      </c>
      <c r="R1839" s="8">
        <v>1080</v>
      </c>
      <c r="S1839" s="8">
        <v>1080</v>
      </c>
      <c r="T1839" s="8">
        <v>1080</v>
      </c>
      <c r="U1839" s="139">
        <f t="shared" si="140"/>
        <v>15040.119999999999</v>
      </c>
      <c r="W1839" s="127" t="str">
        <f t="shared" si="141"/>
        <v>161001500935</v>
      </c>
      <c r="X1839" s="132">
        <f>VLOOKUP(W1839,Factors!$F$4:$H$6200,3,FALSE)</f>
        <v>0.10960000000000003</v>
      </c>
      <c r="Y1839" s="127" t="str">
        <f>VLOOKUP(W1839,Factors!$F$4:$H$6200,2,FALSE)</f>
        <v>3-factor</v>
      </c>
      <c r="Z1839" s="129">
        <f t="shared" si="142"/>
        <v>1648.3971520000005</v>
      </c>
      <c r="AA1839" s="129">
        <f t="shared" si="143"/>
        <v>13391.722847999998</v>
      </c>
      <c r="AB1839" s="129">
        <f t="shared" si="144"/>
        <v>15040.119999999999</v>
      </c>
    </row>
    <row r="1840" spans="1:28" ht="15.75" thickBot="1" x14ac:dyDescent="0.3">
      <c r="A1840" s="141" t="s">
        <v>1459</v>
      </c>
      <c r="B1840" s="4" t="s">
        <v>384</v>
      </c>
      <c r="C1840" s="4" t="s">
        <v>385</v>
      </c>
      <c r="D1840" s="4" t="s">
        <v>1494</v>
      </c>
      <c r="E1840" s="4" t="s">
        <v>1495</v>
      </c>
      <c r="F1840" s="4" t="s">
        <v>116</v>
      </c>
      <c r="G1840" s="4" t="s">
        <v>117</v>
      </c>
      <c r="H1840" s="4" t="s">
        <v>1496</v>
      </c>
      <c r="I1840" s="8">
        <v>8</v>
      </c>
      <c r="J1840" s="7"/>
      <c r="K1840" s="7"/>
      <c r="L1840" s="7"/>
      <c r="M1840" s="7"/>
      <c r="N1840" s="7"/>
      <c r="O1840" s="7"/>
      <c r="P1840" s="7"/>
      <c r="Q1840" s="7"/>
      <c r="R1840" s="7"/>
      <c r="S1840" s="7"/>
      <c r="T1840" s="7"/>
      <c r="U1840" s="139">
        <f t="shared" si="140"/>
        <v>8</v>
      </c>
      <c r="W1840" s="127" t="str">
        <f t="shared" si="141"/>
        <v>161004345935</v>
      </c>
      <c r="X1840" s="132">
        <f>VLOOKUP(W1840,Factors!$F$4:$H$6200,3,FALSE)</f>
        <v>0.10960000000000003</v>
      </c>
      <c r="Y1840" s="127" t="str">
        <f>VLOOKUP(W1840,Factors!$F$4:$H$6200,2,FALSE)</f>
        <v>3-factor</v>
      </c>
      <c r="Z1840" s="129">
        <f t="shared" si="142"/>
        <v>0.87680000000000025</v>
      </c>
      <c r="AA1840" s="129">
        <f t="shared" si="143"/>
        <v>7.1231999999999998</v>
      </c>
      <c r="AB1840" s="129">
        <f t="shared" si="144"/>
        <v>8</v>
      </c>
    </row>
    <row r="1841" spans="1:62" ht="15.75" thickBot="1" x14ac:dyDescent="0.3">
      <c r="A1841" s="141" t="s">
        <v>1459</v>
      </c>
      <c r="B1841" s="4" t="s">
        <v>384</v>
      </c>
      <c r="C1841" s="4" t="s">
        <v>385</v>
      </c>
      <c r="D1841" s="4" t="s">
        <v>1494</v>
      </c>
      <c r="E1841" s="4" t="s">
        <v>1495</v>
      </c>
      <c r="F1841" s="4" t="s">
        <v>104</v>
      </c>
      <c r="G1841" s="4" t="s">
        <v>105</v>
      </c>
      <c r="H1841" s="4" t="s">
        <v>1496</v>
      </c>
      <c r="I1841" s="10">
        <v>-630.75</v>
      </c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39">
        <f t="shared" si="140"/>
        <v>-630.75</v>
      </c>
      <c r="W1841" s="127" t="str">
        <f t="shared" si="141"/>
        <v>161004345935</v>
      </c>
      <c r="X1841" s="132">
        <f>VLOOKUP(W1841,Factors!$F$4:$H$6200,3,FALSE)</f>
        <v>0.10960000000000003</v>
      </c>
      <c r="Y1841" s="127" t="str">
        <f>VLOOKUP(W1841,Factors!$F$4:$H$6200,2,FALSE)</f>
        <v>3-factor</v>
      </c>
      <c r="Z1841" s="129">
        <f t="shared" si="142"/>
        <v>-69.130200000000016</v>
      </c>
      <c r="AA1841" s="129">
        <f t="shared" si="143"/>
        <v>-561.61979999999994</v>
      </c>
      <c r="AB1841" s="129">
        <f t="shared" si="144"/>
        <v>-630.75</v>
      </c>
    </row>
    <row r="1842" spans="1:62" ht="15.75" thickBot="1" x14ac:dyDescent="0.3">
      <c r="A1842" s="141" t="s">
        <v>1459</v>
      </c>
      <c r="B1842" s="4" t="s">
        <v>384</v>
      </c>
      <c r="C1842" s="4" t="s">
        <v>385</v>
      </c>
      <c r="D1842" s="4" t="s">
        <v>1494</v>
      </c>
      <c r="E1842" s="4" t="s">
        <v>1495</v>
      </c>
      <c r="F1842" s="4" t="s">
        <v>239</v>
      </c>
      <c r="G1842" s="4" t="s">
        <v>240</v>
      </c>
      <c r="H1842" s="4" t="s">
        <v>1496</v>
      </c>
      <c r="I1842" s="8">
        <v>238.14</v>
      </c>
      <c r="J1842" s="7"/>
      <c r="K1842" s="7"/>
      <c r="L1842" s="7"/>
      <c r="M1842" s="7"/>
      <c r="N1842" s="7"/>
      <c r="O1842" s="7"/>
      <c r="P1842" s="7"/>
      <c r="Q1842" s="7"/>
      <c r="R1842" s="7"/>
      <c r="S1842" s="7"/>
      <c r="T1842" s="7"/>
      <c r="U1842" s="139">
        <f t="shared" si="140"/>
        <v>238.14</v>
      </c>
      <c r="W1842" s="127" t="str">
        <f t="shared" si="141"/>
        <v>161004345935</v>
      </c>
      <c r="X1842" s="132">
        <f>VLOOKUP(W1842,Factors!$F$4:$H$6200,3,FALSE)</f>
        <v>0.10960000000000003</v>
      </c>
      <c r="Y1842" s="127" t="str">
        <f>VLOOKUP(W1842,Factors!$F$4:$H$6200,2,FALSE)</f>
        <v>3-factor</v>
      </c>
      <c r="Z1842" s="129">
        <f t="shared" si="142"/>
        <v>26.100144000000007</v>
      </c>
      <c r="AA1842" s="129">
        <f t="shared" si="143"/>
        <v>212.03985599999999</v>
      </c>
      <c r="AB1842" s="129">
        <f t="shared" si="144"/>
        <v>238.14</v>
      </c>
    </row>
    <row r="1843" spans="1:62" ht="15.75" thickBot="1" x14ac:dyDescent="0.3">
      <c r="A1843" s="141" t="s">
        <v>1459</v>
      </c>
      <c r="B1843" s="4" t="s">
        <v>384</v>
      </c>
      <c r="C1843" s="4" t="s">
        <v>385</v>
      </c>
      <c r="D1843" s="4" t="s">
        <v>7728</v>
      </c>
      <c r="E1843" s="4" t="s">
        <v>7729</v>
      </c>
      <c r="F1843" s="4" t="s">
        <v>38</v>
      </c>
      <c r="G1843" s="4" t="s">
        <v>39</v>
      </c>
      <c r="H1843" s="4" t="s">
        <v>7730</v>
      </c>
      <c r="I1843" s="11"/>
      <c r="J1843" s="11"/>
      <c r="K1843" s="11"/>
      <c r="L1843" s="11"/>
      <c r="M1843" s="11"/>
      <c r="N1843" s="11"/>
      <c r="O1843" s="11"/>
      <c r="P1843" s="11"/>
      <c r="Q1843" s="10">
        <v>939.45</v>
      </c>
      <c r="R1843" s="11"/>
      <c r="S1843" s="11"/>
      <c r="T1843" s="11"/>
      <c r="U1843" s="139">
        <f t="shared" si="140"/>
        <v>939.45</v>
      </c>
      <c r="W1843" s="127" t="str">
        <f t="shared" si="141"/>
        <v>161004350935</v>
      </c>
      <c r="X1843" s="132">
        <f>VLOOKUP(W1843,Factors!$F$4:$H$6200,3,FALSE)</f>
        <v>0.10960000000000003</v>
      </c>
      <c r="Y1843" s="127" t="str">
        <f>VLOOKUP(W1843,Factors!$F$4:$H$6200,2,FALSE)</f>
        <v>3-factor</v>
      </c>
      <c r="Z1843" s="129">
        <f t="shared" si="142"/>
        <v>102.96372000000004</v>
      </c>
      <c r="AA1843" s="129">
        <f t="shared" si="143"/>
        <v>836.48627999999997</v>
      </c>
      <c r="AB1843" s="129">
        <f t="shared" si="144"/>
        <v>939.45</v>
      </c>
    </row>
    <row r="1844" spans="1:62" ht="15.75" thickBot="1" x14ac:dyDescent="0.3">
      <c r="A1844" s="141" t="s">
        <v>1459</v>
      </c>
      <c r="B1844" s="4" t="s">
        <v>384</v>
      </c>
      <c r="C1844" s="4" t="s">
        <v>385</v>
      </c>
      <c r="D1844" s="4" t="s">
        <v>7728</v>
      </c>
      <c r="E1844" s="4" t="s">
        <v>7729</v>
      </c>
      <c r="F1844" s="4" t="s">
        <v>102</v>
      </c>
      <c r="G1844" s="4" t="s">
        <v>103</v>
      </c>
      <c r="H1844" s="4" t="s">
        <v>7730</v>
      </c>
      <c r="I1844" s="7"/>
      <c r="J1844" s="7"/>
      <c r="K1844" s="7"/>
      <c r="L1844" s="7"/>
      <c r="M1844" s="7"/>
      <c r="N1844" s="7"/>
      <c r="O1844" s="7"/>
      <c r="P1844" s="7"/>
      <c r="Q1844" s="7"/>
      <c r="R1844" s="8">
        <v>232.25</v>
      </c>
      <c r="S1844" s="8">
        <v>65.25</v>
      </c>
      <c r="T1844" s="7"/>
      <c r="U1844" s="139">
        <f t="shared" si="140"/>
        <v>297.5</v>
      </c>
      <c r="W1844" s="127" t="str">
        <f t="shared" si="141"/>
        <v>161004350935</v>
      </c>
      <c r="X1844" s="132">
        <f>VLOOKUP(W1844,Factors!$F$4:$H$6200,3,FALSE)</f>
        <v>0.10960000000000003</v>
      </c>
      <c r="Y1844" s="127" t="str">
        <f>VLOOKUP(W1844,Factors!$F$4:$H$6200,2,FALSE)</f>
        <v>3-factor</v>
      </c>
      <c r="Z1844" s="129">
        <f t="shared" si="142"/>
        <v>32.606000000000009</v>
      </c>
      <c r="AA1844" s="129">
        <f t="shared" si="143"/>
        <v>264.89400000000001</v>
      </c>
      <c r="AB1844" s="129">
        <f t="shared" si="144"/>
        <v>297.5</v>
      </c>
    </row>
    <row r="1845" spans="1:62" ht="15.75" thickBot="1" x14ac:dyDescent="0.3">
      <c r="A1845" s="141" t="s">
        <v>1459</v>
      </c>
      <c r="B1845" s="4" t="s">
        <v>384</v>
      </c>
      <c r="C1845" s="4" t="s">
        <v>385</v>
      </c>
      <c r="D1845" s="4" t="s">
        <v>1497</v>
      </c>
      <c r="E1845" s="4" t="s">
        <v>1498</v>
      </c>
      <c r="F1845" s="4" t="s">
        <v>47</v>
      </c>
      <c r="G1845" s="4" t="s">
        <v>48</v>
      </c>
      <c r="H1845" s="4" t="s">
        <v>1499</v>
      </c>
      <c r="I1845" s="10">
        <v>2755.86</v>
      </c>
      <c r="J1845" s="10">
        <v>861.09</v>
      </c>
      <c r="K1845" s="10">
        <v>-784.39</v>
      </c>
      <c r="L1845" s="10">
        <v>468.15</v>
      </c>
      <c r="M1845" s="10">
        <v>707.42</v>
      </c>
      <c r="N1845" s="10">
        <v>1464.42</v>
      </c>
      <c r="O1845" s="10">
        <v>167.06</v>
      </c>
      <c r="P1845" s="10">
        <v>481.14</v>
      </c>
      <c r="Q1845" s="10">
        <v>663.89</v>
      </c>
      <c r="R1845" s="10">
        <v>127.8</v>
      </c>
      <c r="S1845" s="10">
        <v>310.74</v>
      </c>
      <c r="T1845" s="10">
        <v>316.85000000000002</v>
      </c>
      <c r="U1845" s="139">
        <f t="shared" si="140"/>
        <v>7540.0300000000025</v>
      </c>
      <c r="W1845" s="127" t="str">
        <f t="shared" si="141"/>
        <v>161004355935</v>
      </c>
      <c r="X1845" s="132">
        <f>VLOOKUP(W1845,Factors!$F$4:$H$6200,3,FALSE)</f>
        <v>0</v>
      </c>
      <c r="Y1845" s="127" t="str">
        <f>VLOOKUP(W1845,Factors!$F$4:$H$6200,2,FALSE)</f>
        <v>Direct-OR</v>
      </c>
      <c r="Z1845" s="129">
        <f t="shared" si="142"/>
        <v>0</v>
      </c>
      <c r="AA1845" s="129">
        <f t="shared" si="143"/>
        <v>7540.0300000000025</v>
      </c>
      <c r="AB1845" s="129">
        <f t="shared" si="144"/>
        <v>7540.0300000000025</v>
      </c>
    </row>
    <row r="1846" spans="1:62" ht="15.75" thickBot="1" x14ac:dyDescent="0.3">
      <c r="A1846" s="141" t="s">
        <v>1459</v>
      </c>
      <c r="B1846" s="4" t="s">
        <v>384</v>
      </c>
      <c r="C1846" s="4" t="s">
        <v>385</v>
      </c>
      <c r="D1846" s="4" t="s">
        <v>1497</v>
      </c>
      <c r="E1846" s="4" t="s">
        <v>1498</v>
      </c>
      <c r="F1846" s="4" t="s">
        <v>144</v>
      </c>
      <c r="G1846" s="4" t="s">
        <v>145</v>
      </c>
      <c r="H1846" s="4" t="s">
        <v>1499</v>
      </c>
      <c r="I1846" s="8">
        <v>1092.04</v>
      </c>
      <c r="J1846" s="8">
        <v>1235.18</v>
      </c>
      <c r="K1846" s="8">
        <v>1069.54</v>
      </c>
      <c r="L1846" s="8">
        <v>1102.79</v>
      </c>
      <c r="M1846" s="8">
        <v>1161.3699999999999</v>
      </c>
      <c r="N1846" s="8">
        <v>1162.5</v>
      </c>
      <c r="O1846" s="8">
        <v>1102.76</v>
      </c>
      <c r="P1846" s="8">
        <v>1130.5999999999999</v>
      </c>
      <c r="Q1846" s="8">
        <v>1153.67</v>
      </c>
      <c r="R1846" s="8">
        <v>1105.68</v>
      </c>
      <c r="S1846" s="8">
        <v>1148.6300000000001</v>
      </c>
      <c r="T1846" s="8">
        <v>1154.06</v>
      </c>
      <c r="U1846" s="139">
        <f t="shared" si="140"/>
        <v>13618.820000000002</v>
      </c>
      <c r="W1846" s="127" t="str">
        <f t="shared" si="141"/>
        <v>161004355935</v>
      </c>
      <c r="X1846" s="132">
        <f>VLOOKUP(W1846,Factors!$F$4:$H$6200,3,FALSE)</f>
        <v>0</v>
      </c>
      <c r="Y1846" s="127" t="str">
        <f>VLOOKUP(W1846,Factors!$F$4:$H$6200,2,FALSE)</f>
        <v>Direct-OR</v>
      </c>
      <c r="Z1846" s="129">
        <f t="shared" si="142"/>
        <v>0</v>
      </c>
      <c r="AA1846" s="129">
        <f t="shared" si="143"/>
        <v>13618.820000000002</v>
      </c>
      <c r="AB1846" s="129">
        <f t="shared" si="144"/>
        <v>13618.820000000002</v>
      </c>
    </row>
    <row r="1847" spans="1:62" ht="15.75" thickBot="1" x14ac:dyDescent="0.3">
      <c r="A1847" s="141" t="s">
        <v>1459</v>
      </c>
      <c r="B1847" s="4" t="s">
        <v>384</v>
      </c>
      <c r="C1847" s="4" t="s">
        <v>385</v>
      </c>
      <c r="D1847" s="4" t="s">
        <v>1489</v>
      </c>
      <c r="E1847" s="4" t="s">
        <v>1490</v>
      </c>
      <c r="F1847" s="4" t="s">
        <v>128</v>
      </c>
      <c r="G1847" s="4" t="s">
        <v>129</v>
      </c>
      <c r="H1847" s="4" t="s">
        <v>1491</v>
      </c>
      <c r="I1847" s="11"/>
      <c r="J1847" s="11"/>
      <c r="K1847" s="11"/>
      <c r="L1847" s="11"/>
      <c r="M1847" s="10">
        <v>1295</v>
      </c>
      <c r="N1847" s="10">
        <v>-1295</v>
      </c>
      <c r="O1847" s="10">
        <v>3.99</v>
      </c>
      <c r="P1847" s="11"/>
      <c r="Q1847" s="11"/>
      <c r="R1847" s="11"/>
      <c r="S1847" s="11"/>
      <c r="T1847" s="11"/>
      <c r="U1847" s="139">
        <f t="shared" si="140"/>
        <v>3.99</v>
      </c>
      <c r="W1847" s="127" t="str">
        <f t="shared" si="141"/>
        <v>161004360935</v>
      </c>
      <c r="X1847" s="132">
        <f>VLOOKUP(W1847,Factors!$F$4:$H$6200,3,FALSE)</f>
        <v>0.10960000000000003</v>
      </c>
      <c r="Y1847" s="127" t="str">
        <f>VLOOKUP(W1847,Factors!$F$4:$H$6200,2,FALSE)</f>
        <v>3-factor</v>
      </c>
      <c r="Z1847" s="129">
        <f t="shared" si="142"/>
        <v>0.43730400000000014</v>
      </c>
      <c r="AA1847" s="129">
        <f t="shared" si="143"/>
        <v>3.5526960000000001</v>
      </c>
      <c r="AB1847" s="129">
        <f t="shared" si="144"/>
        <v>3.99</v>
      </c>
    </row>
    <row r="1848" spans="1:62" s="126" customFormat="1" ht="15.75" thickBot="1" x14ac:dyDescent="0.3">
      <c r="A1848" s="141" t="s">
        <v>1459</v>
      </c>
      <c r="B1848" s="4" t="s">
        <v>384</v>
      </c>
      <c r="C1848" s="4" t="s">
        <v>385</v>
      </c>
      <c r="D1848" s="4" t="s">
        <v>1489</v>
      </c>
      <c r="E1848" s="4" t="s">
        <v>1490</v>
      </c>
      <c r="F1848" s="4" t="s">
        <v>70</v>
      </c>
      <c r="G1848" s="4" t="s">
        <v>71</v>
      </c>
      <c r="H1848" s="4" t="s">
        <v>1491</v>
      </c>
      <c r="I1848" s="8">
        <v>189.98</v>
      </c>
      <c r="J1848" s="8">
        <v>19914.46</v>
      </c>
      <c r="K1848" s="8">
        <v>1324.74</v>
      </c>
      <c r="L1848" s="8">
        <v>191.97</v>
      </c>
      <c r="M1848" s="8">
        <v>13.98</v>
      </c>
      <c r="N1848" s="8">
        <v>1441.54</v>
      </c>
      <c r="O1848" s="8">
        <v>423.64</v>
      </c>
      <c r="P1848" s="8">
        <v>-3.99</v>
      </c>
      <c r="Q1848" s="8">
        <v>324.91000000000003</v>
      </c>
      <c r="R1848" s="7"/>
      <c r="S1848" s="7"/>
      <c r="T1848" s="7"/>
      <c r="U1848" s="139">
        <f t="shared" si="140"/>
        <v>23821.23</v>
      </c>
      <c r="V1848" s="38"/>
      <c r="W1848" s="127" t="str">
        <f t="shared" si="141"/>
        <v>161004360935</v>
      </c>
      <c r="X1848" s="132">
        <f>VLOOKUP(W1848,Factors!$F$4:$H$6200,3,FALSE)</f>
        <v>0.10960000000000003</v>
      </c>
      <c r="Y1848" s="127" t="str">
        <f>VLOOKUP(W1848,Factors!$F$4:$H$6200,2,FALSE)</f>
        <v>3-factor</v>
      </c>
      <c r="Z1848" s="129">
        <f t="shared" si="142"/>
        <v>2610.8068080000007</v>
      </c>
      <c r="AA1848" s="129">
        <f t="shared" si="143"/>
        <v>21210.423191999998</v>
      </c>
      <c r="AB1848" s="129">
        <f t="shared" si="144"/>
        <v>23821.23</v>
      </c>
      <c r="AC1848" s="134"/>
      <c r="AD1848" s="134"/>
      <c r="AE1848" s="134"/>
      <c r="AF1848" s="134"/>
      <c r="AG1848" s="134"/>
      <c r="AH1848" s="134"/>
      <c r="AI1848" s="134"/>
      <c r="AJ1848" s="134"/>
      <c r="AK1848" s="134"/>
      <c r="AL1848" s="134"/>
      <c r="AM1848" s="134"/>
      <c r="AN1848" s="134"/>
      <c r="AO1848" s="134"/>
      <c r="AP1848" s="134"/>
      <c r="AQ1848" s="134"/>
      <c r="AR1848" s="134"/>
      <c r="AS1848" s="134"/>
      <c r="AT1848" s="134"/>
      <c r="AU1848" s="134"/>
      <c r="AV1848" s="134"/>
      <c r="AW1848" s="134"/>
      <c r="AX1848" s="134"/>
      <c r="AY1848" s="134"/>
      <c r="AZ1848" s="134"/>
      <c r="BA1848" s="134"/>
      <c r="BB1848" s="134"/>
      <c r="BC1848" s="134"/>
      <c r="BD1848" s="134"/>
      <c r="BE1848" s="134"/>
      <c r="BF1848" s="134"/>
      <c r="BG1848" s="134"/>
      <c r="BH1848" s="134"/>
      <c r="BI1848" s="134"/>
      <c r="BJ1848" s="134"/>
    </row>
    <row r="1849" spans="1:62" ht="15.75" thickBot="1" x14ac:dyDescent="0.3">
      <c r="A1849" s="141" t="s">
        <v>1459</v>
      </c>
      <c r="B1849" s="4" t="s">
        <v>384</v>
      </c>
      <c r="C1849" s="4" t="s">
        <v>385</v>
      </c>
      <c r="D1849" s="4" t="s">
        <v>1489</v>
      </c>
      <c r="E1849" s="4" t="s">
        <v>1490</v>
      </c>
      <c r="F1849" s="4" t="s">
        <v>47</v>
      </c>
      <c r="G1849" s="4" t="s">
        <v>48</v>
      </c>
      <c r="H1849" s="4" t="s">
        <v>1491</v>
      </c>
      <c r="I1849" s="11"/>
      <c r="J1849" s="10">
        <v>338.43</v>
      </c>
      <c r="K1849" s="11"/>
      <c r="L1849" s="10">
        <v>11.55</v>
      </c>
      <c r="M1849" s="11"/>
      <c r="N1849" s="11"/>
      <c r="O1849" s="10">
        <v>49.24</v>
      </c>
      <c r="P1849" s="11"/>
      <c r="Q1849" s="11"/>
      <c r="R1849" s="10">
        <v>512.61</v>
      </c>
      <c r="S1849" s="11"/>
      <c r="T1849" s="11"/>
      <c r="U1849" s="139">
        <f t="shared" si="140"/>
        <v>911.83</v>
      </c>
      <c r="W1849" s="127" t="str">
        <f t="shared" si="141"/>
        <v>161004360935</v>
      </c>
      <c r="X1849" s="132">
        <f>VLOOKUP(W1849,Factors!$F$4:$H$6200,3,FALSE)</f>
        <v>0.10960000000000003</v>
      </c>
      <c r="Y1849" s="127" t="str">
        <f>VLOOKUP(W1849,Factors!$F$4:$H$6200,2,FALSE)</f>
        <v>3-factor</v>
      </c>
      <c r="Z1849" s="129">
        <f t="shared" si="142"/>
        <v>99.936568000000037</v>
      </c>
      <c r="AA1849" s="129">
        <f t="shared" si="143"/>
        <v>811.89343199999996</v>
      </c>
      <c r="AB1849" s="129">
        <f t="shared" si="144"/>
        <v>911.83</v>
      </c>
    </row>
    <row r="1850" spans="1:62" ht="15.75" thickBot="1" x14ac:dyDescent="0.3">
      <c r="A1850" s="141" t="s">
        <v>1459</v>
      </c>
      <c r="B1850" s="4" t="s">
        <v>384</v>
      </c>
      <c r="C1850" s="4" t="s">
        <v>385</v>
      </c>
      <c r="D1850" s="4" t="s">
        <v>1489</v>
      </c>
      <c r="E1850" s="4" t="s">
        <v>1490</v>
      </c>
      <c r="F1850" s="4" t="s">
        <v>132</v>
      </c>
      <c r="G1850" s="4" t="s">
        <v>133</v>
      </c>
      <c r="H1850" s="4" t="s">
        <v>1491</v>
      </c>
      <c r="I1850" s="7"/>
      <c r="J1850" s="7"/>
      <c r="K1850" s="8">
        <v>222.72</v>
      </c>
      <c r="L1850" s="7"/>
      <c r="M1850" s="7"/>
      <c r="N1850" s="7"/>
      <c r="O1850" s="7"/>
      <c r="P1850" s="7"/>
      <c r="Q1850" s="7"/>
      <c r="R1850" s="7"/>
      <c r="S1850" s="7"/>
      <c r="T1850" s="7"/>
      <c r="U1850" s="139">
        <f t="shared" si="140"/>
        <v>222.72</v>
      </c>
      <c r="W1850" s="127" t="str">
        <f t="shared" si="141"/>
        <v>161004360935</v>
      </c>
      <c r="X1850" s="132">
        <f>VLOOKUP(W1850,Factors!$F$4:$H$6200,3,FALSE)</f>
        <v>0.10960000000000003</v>
      </c>
      <c r="Y1850" s="127" t="str">
        <f>VLOOKUP(W1850,Factors!$F$4:$H$6200,2,FALSE)</f>
        <v>3-factor</v>
      </c>
      <c r="Z1850" s="129">
        <f t="shared" si="142"/>
        <v>24.410112000000005</v>
      </c>
      <c r="AA1850" s="129">
        <f t="shared" si="143"/>
        <v>198.309888</v>
      </c>
      <c r="AB1850" s="129">
        <f t="shared" si="144"/>
        <v>222.72</v>
      </c>
    </row>
    <row r="1851" spans="1:62" ht="15.75" thickBot="1" x14ac:dyDescent="0.3">
      <c r="A1851" s="141" t="s">
        <v>1459</v>
      </c>
      <c r="B1851" s="4" t="s">
        <v>384</v>
      </c>
      <c r="C1851" s="4" t="s">
        <v>385</v>
      </c>
      <c r="D1851" s="4" t="s">
        <v>1489</v>
      </c>
      <c r="E1851" s="4" t="s">
        <v>1490</v>
      </c>
      <c r="F1851" s="4" t="s">
        <v>80</v>
      </c>
      <c r="G1851" s="4" t="s">
        <v>81</v>
      </c>
      <c r="H1851" s="4" t="s">
        <v>1491</v>
      </c>
      <c r="I1851" s="11"/>
      <c r="J1851" s="11"/>
      <c r="K1851" s="11"/>
      <c r="L1851" s="11"/>
      <c r="M1851" s="11"/>
      <c r="N1851" s="10">
        <v>28.3</v>
      </c>
      <c r="O1851" s="11"/>
      <c r="P1851" s="11"/>
      <c r="Q1851" s="11"/>
      <c r="R1851" s="11"/>
      <c r="S1851" s="11"/>
      <c r="T1851" s="11"/>
      <c r="U1851" s="139">
        <f t="shared" si="140"/>
        <v>28.3</v>
      </c>
      <c r="W1851" s="127" t="str">
        <f t="shared" si="141"/>
        <v>161004360935</v>
      </c>
      <c r="X1851" s="132">
        <f>VLOOKUP(W1851,Factors!$F$4:$H$6200,3,FALSE)</f>
        <v>0.10960000000000003</v>
      </c>
      <c r="Y1851" s="127" t="str">
        <f>VLOOKUP(W1851,Factors!$F$4:$H$6200,2,FALSE)</f>
        <v>3-factor</v>
      </c>
      <c r="Z1851" s="129">
        <f t="shared" si="142"/>
        <v>3.1016800000000009</v>
      </c>
      <c r="AA1851" s="129">
        <f t="shared" si="143"/>
        <v>25.198319999999999</v>
      </c>
      <c r="AB1851" s="129">
        <f t="shared" si="144"/>
        <v>28.3</v>
      </c>
    </row>
    <row r="1852" spans="1:62" ht="15.75" thickBot="1" x14ac:dyDescent="0.3">
      <c r="A1852" s="141" t="s">
        <v>1459</v>
      </c>
      <c r="B1852" s="4" t="s">
        <v>384</v>
      </c>
      <c r="C1852" s="4" t="s">
        <v>385</v>
      </c>
      <c r="D1852" s="4" t="s">
        <v>1489</v>
      </c>
      <c r="E1852" s="4" t="s">
        <v>1490</v>
      </c>
      <c r="F1852" s="4" t="s">
        <v>94</v>
      </c>
      <c r="G1852" s="4" t="s">
        <v>95</v>
      </c>
      <c r="H1852" s="4" t="s">
        <v>1491</v>
      </c>
      <c r="I1852" s="8">
        <v>254.75</v>
      </c>
      <c r="J1852" s="8">
        <v>254.68</v>
      </c>
      <c r="K1852" s="8">
        <v>1043.73</v>
      </c>
      <c r="L1852" s="8">
        <v>30.98</v>
      </c>
      <c r="M1852" s="8">
        <v>11.96</v>
      </c>
      <c r="N1852" s="7"/>
      <c r="O1852" s="7"/>
      <c r="P1852" s="7"/>
      <c r="Q1852" s="8">
        <v>139</v>
      </c>
      <c r="R1852" s="7"/>
      <c r="S1852" s="7"/>
      <c r="T1852" s="7"/>
      <c r="U1852" s="139">
        <f t="shared" si="140"/>
        <v>1735.1000000000001</v>
      </c>
      <c r="W1852" s="127" t="str">
        <f t="shared" si="141"/>
        <v>161004360935</v>
      </c>
      <c r="X1852" s="132">
        <f>VLOOKUP(W1852,Factors!$F$4:$H$6200,3,FALSE)</f>
        <v>0.10960000000000003</v>
      </c>
      <c r="Y1852" s="127" t="str">
        <f>VLOOKUP(W1852,Factors!$F$4:$H$6200,2,FALSE)</f>
        <v>3-factor</v>
      </c>
      <c r="Z1852" s="129">
        <f t="shared" si="142"/>
        <v>190.16696000000007</v>
      </c>
      <c r="AA1852" s="129">
        <f t="shared" si="143"/>
        <v>1544.9330400000001</v>
      </c>
      <c r="AB1852" s="129">
        <f t="shared" si="144"/>
        <v>1735.1000000000001</v>
      </c>
    </row>
    <row r="1853" spans="1:62" ht="15.75" thickBot="1" x14ac:dyDescent="0.3">
      <c r="A1853" s="141" t="s">
        <v>1459</v>
      </c>
      <c r="B1853" s="4" t="s">
        <v>384</v>
      </c>
      <c r="C1853" s="4" t="s">
        <v>385</v>
      </c>
      <c r="D1853" s="4" t="s">
        <v>1489</v>
      </c>
      <c r="E1853" s="4" t="s">
        <v>1490</v>
      </c>
      <c r="F1853" s="4" t="s">
        <v>537</v>
      </c>
      <c r="G1853" s="4" t="s">
        <v>538</v>
      </c>
      <c r="H1853" s="4" t="s">
        <v>1491</v>
      </c>
      <c r="I1853" s="11"/>
      <c r="J1853" s="11"/>
      <c r="K1853" s="10">
        <v>365.88</v>
      </c>
      <c r="L1853" s="11"/>
      <c r="M1853" s="11"/>
      <c r="N1853" s="11"/>
      <c r="O1853" s="11"/>
      <c r="P1853" s="11"/>
      <c r="Q1853" s="11"/>
      <c r="R1853" s="11"/>
      <c r="S1853" s="11"/>
      <c r="T1853" s="11"/>
      <c r="U1853" s="139">
        <f t="shared" si="140"/>
        <v>365.88</v>
      </c>
      <c r="W1853" s="127" t="str">
        <f t="shared" si="141"/>
        <v>161004360935</v>
      </c>
      <c r="X1853" s="132">
        <f>VLOOKUP(W1853,Factors!$F$4:$H$6200,3,FALSE)</f>
        <v>0.10960000000000003</v>
      </c>
      <c r="Y1853" s="127" t="str">
        <f>VLOOKUP(W1853,Factors!$F$4:$H$6200,2,FALSE)</f>
        <v>3-factor</v>
      </c>
      <c r="Z1853" s="129">
        <f t="shared" si="142"/>
        <v>40.100448000000007</v>
      </c>
      <c r="AA1853" s="129">
        <f t="shared" si="143"/>
        <v>325.77955199999997</v>
      </c>
      <c r="AB1853" s="129">
        <f t="shared" si="144"/>
        <v>365.88</v>
      </c>
    </row>
    <row r="1854" spans="1:62" ht="15.75" thickBot="1" x14ac:dyDescent="0.3">
      <c r="A1854" s="141" t="s">
        <v>1459</v>
      </c>
      <c r="B1854" s="4" t="s">
        <v>384</v>
      </c>
      <c r="C1854" s="4" t="s">
        <v>385</v>
      </c>
      <c r="D1854" s="4" t="s">
        <v>1489</v>
      </c>
      <c r="E1854" s="4" t="s">
        <v>1490</v>
      </c>
      <c r="F1854" s="4" t="s">
        <v>134</v>
      </c>
      <c r="G1854" s="4" t="s">
        <v>135</v>
      </c>
      <c r="H1854" s="4" t="s">
        <v>1491</v>
      </c>
      <c r="I1854" s="8">
        <v>137.99</v>
      </c>
      <c r="J1854" s="7"/>
      <c r="K1854" s="8">
        <v>12.99</v>
      </c>
      <c r="L1854" s="7"/>
      <c r="M1854" s="7"/>
      <c r="N1854" s="7"/>
      <c r="O1854" s="8">
        <v>12.99</v>
      </c>
      <c r="P1854" s="8">
        <v>29.97</v>
      </c>
      <c r="Q1854" s="8">
        <v>40.97</v>
      </c>
      <c r="R1854" s="7"/>
      <c r="S1854" s="7"/>
      <c r="T1854" s="7"/>
      <c r="U1854" s="139">
        <f t="shared" si="140"/>
        <v>234.91000000000003</v>
      </c>
      <c r="W1854" s="127" t="str">
        <f t="shared" si="141"/>
        <v>161004360935</v>
      </c>
      <c r="X1854" s="132">
        <f>VLOOKUP(W1854,Factors!$F$4:$H$6200,3,FALSE)</f>
        <v>0.10960000000000003</v>
      </c>
      <c r="Y1854" s="127" t="str">
        <f>VLOOKUP(W1854,Factors!$F$4:$H$6200,2,FALSE)</f>
        <v>3-factor</v>
      </c>
      <c r="Z1854" s="129">
        <f t="shared" si="142"/>
        <v>25.746136000000011</v>
      </c>
      <c r="AA1854" s="129">
        <f t="shared" si="143"/>
        <v>209.16386400000002</v>
      </c>
      <c r="AB1854" s="129">
        <f t="shared" si="144"/>
        <v>234.91000000000003</v>
      </c>
    </row>
    <row r="1855" spans="1:62" ht="15.75" thickBot="1" x14ac:dyDescent="0.3">
      <c r="A1855" s="141" t="s">
        <v>1459</v>
      </c>
      <c r="B1855" s="4" t="s">
        <v>384</v>
      </c>
      <c r="C1855" s="4" t="s">
        <v>385</v>
      </c>
      <c r="D1855" s="4" t="s">
        <v>1489</v>
      </c>
      <c r="E1855" s="4" t="s">
        <v>1490</v>
      </c>
      <c r="F1855" s="4" t="s">
        <v>38</v>
      </c>
      <c r="G1855" s="4" t="s">
        <v>39</v>
      </c>
      <c r="H1855" s="4" t="s">
        <v>1491</v>
      </c>
      <c r="I1855" s="10">
        <v>9344.85</v>
      </c>
      <c r="J1855" s="10">
        <v>8454.7900000000009</v>
      </c>
      <c r="K1855" s="10">
        <v>7195.09</v>
      </c>
      <c r="L1855" s="10">
        <v>12246.75</v>
      </c>
      <c r="M1855" s="10">
        <v>-271.13</v>
      </c>
      <c r="N1855" s="10">
        <v>3455.02</v>
      </c>
      <c r="O1855" s="10">
        <v>2044.25</v>
      </c>
      <c r="P1855" s="10">
        <v>33523.620000000003</v>
      </c>
      <c r="Q1855" s="10">
        <v>1027.77</v>
      </c>
      <c r="R1855" s="10">
        <v>1578.02</v>
      </c>
      <c r="S1855" s="10">
        <v>212</v>
      </c>
      <c r="T1855" s="11"/>
      <c r="U1855" s="139">
        <f t="shared" si="140"/>
        <v>78811.03</v>
      </c>
      <c r="W1855" s="127" t="str">
        <f t="shared" si="141"/>
        <v>161004360935</v>
      </c>
      <c r="X1855" s="132">
        <f>VLOOKUP(W1855,Factors!$F$4:$H$6200,3,FALSE)</f>
        <v>0.10960000000000003</v>
      </c>
      <c r="Y1855" s="127" t="str">
        <f>VLOOKUP(W1855,Factors!$F$4:$H$6200,2,FALSE)</f>
        <v>3-factor</v>
      </c>
      <c r="Z1855" s="129">
        <f t="shared" si="142"/>
        <v>8637.6888880000024</v>
      </c>
      <c r="AA1855" s="129">
        <f t="shared" si="143"/>
        <v>70173.341111999995</v>
      </c>
      <c r="AB1855" s="129">
        <f t="shared" si="144"/>
        <v>78811.03</v>
      </c>
    </row>
    <row r="1856" spans="1:62" ht="15.75" thickBot="1" x14ac:dyDescent="0.3">
      <c r="A1856" s="141" t="s">
        <v>1459</v>
      </c>
      <c r="B1856" s="4" t="s">
        <v>384</v>
      </c>
      <c r="C1856" s="4" t="s">
        <v>385</v>
      </c>
      <c r="D1856" s="4" t="s">
        <v>1489</v>
      </c>
      <c r="E1856" s="4" t="s">
        <v>1490</v>
      </c>
      <c r="F1856" s="4" t="s">
        <v>254</v>
      </c>
      <c r="G1856" s="4" t="s">
        <v>255</v>
      </c>
      <c r="H1856" s="4" t="s">
        <v>1491</v>
      </c>
      <c r="I1856" s="11"/>
      <c r="J1856" s="11"/>
      <c r="K1856" s="11"/>
      <c r="L1856" s="11"/>
      <c r="M1856" s="11"/>
      <c r="N1856" s="11"/>
      <c r="O1856" s="11"/>
      <c r="P1856" s="10">
        <v>32.83</v>
      </c>
      <c r="Q1856" s="11"/>
      <c r="R1856" s="11"/>
      <c r="S1856" s="11"/>
      <c r="T1856" s="11"/>
      <c r="U1856" s="139">
        <f t="shared" si="140"/>
        <v>32.83</v>
      </c>
      <c r="W1856" s="127" t="str">
        <f t="shared" si="141"/>
        <v>161004360935</v>
      </c>
      <c r="X1856" s="132">
        <f>VLOOKUP(W1856,Factors!$F$4:$H$6200,3,FALSE)</f>
        <v>0.10960000000000003</v>
      </c>
      <c r="Y1856" s="127" t="str">
        <f>VLOOKUP(W1856,Factors!$F$4:$H$6200,2,FALSE)</f>
        <v>3-factor</v>
      </c>
      <c r="Z1856" s="129">
        <f t="shared" si="142"/>
        <v>3.5981680000000007</v>
      </c>
      <c r="AA1856" s="129">
        <f t="shared" si="143"/>
        <v>29.231831999999997</v>
      </c>
      <c r="AB1856" s="129">
        <f t="shared" si="144"/>
        <v>32.83</v>
      </c>
    </row>
    <row r="1857" spans="1:28" ht="15.75" thickBot="1" x14ac:dyDescent="0.3">
      <c r="A1857" s="141" t="s">
        <v>1459</v>
      </c>
      <c r="B1857" s="4" t="s">
        <v>384</v>
      </c>
      <c r="C1857" s="4" t="s">
        <v>385</v>
      </c>
      <c r="D1857" s="4" t="s">
        <v>1489</v>
      </c>
      <c r="E1857" s="4" t="s">
        <v>1490</v>
      </c>
      <c r="F1857" s="4" t="s">
        <v>98</v>
      </c>
      <c r="G1857" s="4" t="s">
        <v>99</v>
      </c>
      <c r="H1857" s="4" t="s">
        <v>1491</v>
      </c>
      <c r="I1857" s="7"/>
      <c r="J1857" s="7"/>
      <c r="K1857" s="7"/>
      <c r="L1857" s="8">
        <v>35.79</v>
      </c>
      <c r="M1857" s="8">
        <v>1667.5</v>
      </c>
      <c r="N1857" s="7"/>
      <c r="O1857" s="7"/>
      <c r="P1857" s="8">
        <v>3103.49</v>
      </c>
      <c r="Q1857" s="7"/>
      <c r="R1857" s="7"/>
      <c r="S1857" s="7"/>
      <c r="T1857" s="7"/>
      <c r="U1857" s="139">
        <f t="shared" si="140"/>
        <v>4806.78</v>
      </c>
      <c r="W1857" s="127" t="str">
        <f t="shared" si="141"/>
        <v>161004360935</v>
      </c>
      <c r="X1857" s="132">
        <f>VLOOKUP(W1857,Factors!$F$4:$H$6200,3,FALSE)</f>
        <v>0.10960000000000003</v>
      </c>
      <c r="Y1857" s="127" t="str">
        <f>VLOOKUP(W1857,Factors!$F$4:$H$6200,2,FALSE)</f>
        <v>3-factor</v>
      </c>
      <c r="Z1857" s="129">
        <f t="shared" si="142"/>
        <v>526.8230880000001</v>
      </c>
      <c r="AA1857" s="129">
        <f t="shared" si="143"/>
        <v>4279.9569119999996</v>
      </c>
      <c r="AB1857" s="129">
        <f t="shared" si="144"/>
        <v>4806.78</v>
      </c>
    </row>
    <row r="1858" spans="1:28" ht="15.75" thickBot="1" x14ac:dyDescent="0.3">
      <c r="A1858" s="141" t="s">
        <v>1459</v>
      </c>
      <c r="B1858" s="4" t="s">
        <v>384</v>
      </c>
      <c r="C1858" s="4" t="s">
        <v>385</v>
      </c>
      <c r="D1858" s="4" t="s">
        <v>1489</v>
      </c>
      <c r="E1858" s="4" t="s">
        <v>1490</v>
      </c>
      <c r="F1858" s="4" t="s">
        <v>144</v>
      </c>
      <c r="G1858" s="4" t="s">
        <v>145</v>
      </c>
      <c r="H1858" s="4" t="s">
        <v>1491</v>
      </c>
      <c r="I1858" s="10">
        <v>467.7</v>
      </c>
      <c r="J1858" s="10">
        <v>484.73</v>
      </c>
      <c r="K1858" s="10">
        <v>4097.63</v>
      </c>
      <c r="L1858" s="10">
        <v>557.79999999999995</v>
      </c>
      <c r="M1858" s="10">
        <v>808.84</v>
      </c>
      <c r="N1858" s="10">
        <v>4931.2299999999996</v>
      </c>
      <c r="O1858" s="10">
        <v>364.03</v>
      </c>
      <c r="P1858" s="10">
        <v>329.9</v>
      </c>
      <c r="Q1858" s="10">
        <v>5662.9</v>
      </c>
      <c r="R1858" s="10">
        <v>135.16</v>
      </c>
      <c r="S1858" s="10">
        <v>130.61000000000001</v>
      </c>
      <c r="T1858" s="10">
        <v>2694.26</v>
      </c>
      <c r="U1858" s="139">
        <f t="shared" si="140"/>
        <v>20664.79</v>
      </c>
      <c r="W1858" s="127" t="str">
        <f t="shared" si="141"/>
        <v>161004360935</v>
      </c>
      <c r="X1858" s="132">
        <f>VLOOKUP(W1858,Factors!$F$4:$H$6200,3,FALSE)</f>
        <v>0.10960000000000003</v>
      </c>
      <c r="Y1858" s="127" t="str">
        <f>VLOOKUP(W1858,Factors!$F$4:$H$6200,2,FALSE)</f>
        <v>3-factor</v>
      </c>
      <c r="Z1858" s="129">
        <f t="shared" si="142"/>
        <v>2264.8609840000008</v>
      </c>
      <c r="AA1858" s="129">
        <f t="shared" si="143"/>
        <v>18399.929016000002</v>
      </c>
      <c r="AB1858" s="129">
        <f t="shared" si="144"/>
        <v>20664.79</v>
      </c>
    </row>
    <row r="1859" spans="1:28" ht="15.75" thickBot="1" x14ac:dyDescent="0.3">
      <c r="A1859" s="141" t="s">
        <v>1459</v>
      </c>
      <c r="B1859" s="4" t="s">
        <v>384</v>
      </c>
      <c r="C1859" s="4" t="s">
        <v>385</v>
      </c>
      <c r="D1859" s="4" t="s">
        <v>1489</v>
      </c>
      <c r="E1859" s="4" t="s">
        <v>1490</v>
      </c>
      <c r="F1859" s="4" t="s">
        <v>146</v>
      </c>
      <c r="G1859" s="4" t="s">
        <v>147</v>
      </c>
      <c r="H1859" s="4" t="s">
        <v>1491</v>
      </c>
      <c r="I1859" s="13">
        <v>0</v>
      </c>
      <c r="J1859" s="8">
        <v>10.49</v>
      </c>
      <c r="K1859" s="8">
        <v>6.88</v>
      </c>
      <c r="L1859" s="7"/>
      <c r="M1859" s="7"/>
      <c r="N1859" s="8">
        <v>7.09</v>
      </c>
      <c r="O1859" s="7"/>
      <c r="P1859" s="8">
        <v>19.03</v>
      </c>
      <c r="Q1859" s="8">
        <v>6.79</v>
      </c>
      <c r="R1859" s="7"/>
      <c r="S1859" s="7"/>
      <c r="T1859" s="7"/>
      <c r="U1859" s="139">
        <f t="shared" si="140"/>
        <v>50.28</v>
      </c>
      <c r="W1859" s="127" t="str">
        <f t="shared" si="141"/>
        <v>161004360935</v>
      </c>
      <c r="X1859" s="132">
        <f>VLOOKUP(W1859,Factors!$F$4:$H$6200,3,FALSE)</f>
        <v>0.10960000000000003</v>
      </c>
      <c r="Y1859" s="127" t="str">
        <f>VLOOKUP(W1859,Factors!$F$4:$H$6200,2,FALSE)</f>
        <v>3-factor</v>
      </c>
      <c r="Z1859" s="129">
        <f t="shared" si="142"/>
        <v>5.5106880000000018</v>
      </c>
      <c r="AA1859" s="129">
        <f t="shared" si="143"/>
        <v>44.769311999999999</v>
      </c>
      <c r="AB1859" s="129">
        <f t="shared" si="144"/>
        <v>50.28</v>
      </c>
    </row>
    <row r="1860" spans="1:28" ht="15.75" thickBot="1" x14ac:dyDescent="0.3">
      <c r="A1860" s="141" t="s">
        <v>1459</v>
      </c>
      <c r="B1860" s="4" t="s">
        <v>384</v>
      </c>
      <c r="C1860" s="4" t="s">
        <v>385</v>
      </c>
      <c r="D1860" s="4" t="s">
        <v>1489</v>
      </c>
      <c r="E1860" s="4" t="s">
        <v>1490</v>
      </c>
      <c r="F1860" s="4" t="s">
        <v>102</v>
      </c>
      <c r="G1860" s="4" t="s">
        <v>103</v>
      </c>
      <c r="H1860" s="4" t="s">
        <v>1491</v>
      </c>
      <c r="I1860" s="14">
        <v>0</v>
      </c>
      <c r="J1860" s="10">
        <v>6.48</v>
      </c>
      <c r="K1860" s="10">
        <v>306.5</v>
      </c>
      <c r="L1860" s="10">
        <v>101.08</v>
      </c>
      <c r="M1860" s="10">
        <v>-67.290000000000006</v>
      </c>
      <c r="N1860" s="10">
        <v>39.96</v>
      </c>
      <c r="O1860" s="11"/>
      <c r="P1860" s="11"/>
      <c r="Q1860" s="10">
        <v>17.48</v>
      </c>
      <c r="R1860" s="11"/>
      <c r="S1860" s="11"/>
      <c r="T1860" s="11"/>
      <c r="U1860" s="139">
        <f t="shared" si="140"/>
        <v>404.21</v>
      </c>
      <c r="W1860" s="127" t="str">
        <f t="shared" si="141"/>
        <v>161004360935</v>
      </c>
      <c r="X1860" s="132">
        <f>VLOOKUP(W1860,Factors!$F$4:$H$6200,3,FALSE)</f>
        <v>0.10960000000000003</v>
      </c>
      <c r="Y1860" s="127" t="str">
        <f>VLOOKUP(W1860,Factors!$F$4:$H$6200,2,FALSE)</f>
        <v>3-factor</v>
      </c>
      <c r="Z1860" s="129">
        <f t="shared" si="142"/>
        <v>44.30141600000001</v>
      </c>
      <c r="AA1860" s="129">
        <f t="shared" si="143"/>
        <v>359.90858399999996</v>
      </c>
      <c r="AB1860" s="129">
        <f t="shared" si="144"/>
        <v>404.21</v>
      </c>
    </row>
    <row r="1861" spans="1:28" ht="15.75" thickBot="1" x14ac:dyDescent="0.3">
      <c r="A1861" s="141" t="s">
        <v>1459</v>
      </c>
      <c r="B1861" s="4" t="s">
        <v>384</v>
      </c>
      <c r="C1861" s="4" t="s">
        <v>385</v>
      </c>
      <c r="D1861" s="4" t="s">
        <v>1489</v>
      </c>
      <c r="E1861" s="4" t="s">
        <v>1490</v>
      </c>
      <c r="F1861" s="4" t="s">
        <v>235</v>
      </c>
      <c r="G1861" s="4" t="s">
        <v>236</v>
      </c>
      <c r="H1861" s="4" t="s">
        <v>1491</v>
      </c>
      <c r="I1861" s="8">
        <v>36.659999999999997</v>
      </c>
      <c r="J1861" s="8">
        <v>51.7</v>
      </c>
      <c r="K1861" s="8">
        <v>130.81</v>
      </c>
      <c r="L1861" s="8">
        <v>41.93</v>
      </c>
      <c r="M1861" s="8">
        <v>42.12</v>
      </c>
      <c r="N1861" s="8">
        <v>19.93</v>
      </c>
      <c r="O1861" s="7"/>
      <c r="P1861" s="7"/>
      <c r="Q1861" s="8">
        <v>3.99</v>
      </c>
      <c r="R1861" s="7"/>
      <c r="S1861" s="7"/>
      <c r="T1861" s="7"/>
      <c r="U1861" s="139">
        <f t="shared" si="140"/>
        <v>327.14000000000004</v>
      </c>
      <c r="W1861" s="127" t="str">
        <f t="shared" si="141"/>
        <v>161004360935</v>
      </c>
      <c r="X1861" s="132">
        <f>VLOOKUP(W1861,Factors!$F$4:$H$6200,3,FALSE)</f>
        <v>0.10960000000000003</v>
      </c>
      <c r="Y1861" s="127" t="str">
        <f>VLOOKUP(W1861,Factors!$F$4:$H$6200,2,FALSE)</f>
        <v>3-factor</v>
      </c>
      <c r="Z1861" s="129">
        <f t="shared" si="142"/>
        <v>35.854544000000011</v>
      </c>
      <c r="AA1861" s="129">
        <f t="shared" si="143"/>
        <v>291.28545600000001</v>
      </c>
      <c r="AB1861" s="129">
        <f t="shared" si="144"/>
        <v>327.14000000000004</v>
      </c>
    </row>
    <row r="1862" spans="1:28" ht="15.75" thickBot="1" x14ac:dyDescent="0.3">
      <c r="A1862" s="141" t="s">
        <v>1459</v>
      </c>
      <c r="B1862" s="4" t="s">
        <v>384</v>
      </c>
      <c r="C1862" s="4" t="s">
        <v>385</v>
      </c>
      <c r="D1862" s="4" t="s">
        <v>1489</v>
      </c>
      <c r="E1862" s="4" t="s">
        <v>1490</v>
      </c>
      <c r="F1862" s="4" t="s">
        <v>116</v>
      </c>
      <c r="G1862" s="4" t="s">
        <v>117</v>
      </c>
      <c r="H1862" s="4" t="s">
        <v>1491</v>
      </c>
      <c r="I1862" s="10">
        <v>83.15</v>
      </c>
      <c r="J1862" s="10">
        <v>89.5</v>
      </c>
      <c r="K1862" s="10">
        <v>299.19</v>
      </c>
      <c r="L1862" s="10">
        <v>13.65</v>
      </c>
      <c r="M1862" s="10">
        <v>70.75</v>
      </c>
      <c r="N1862" s="10">
        <v>67.88</v>
      </c>
      <c r="O1862" s="11"/>
      <c r="P1862" s="11"/>
      <c r="Q1862" s="11"/>
      <c r="R1862" s="11"/>
      <c r="S1862" s="11"/>
      <c r="T1862" s="11"/>
      <c r="U1862" s="139">
        <f t="shared" si="140"/>
        <v>624.12</v>
      </c>
      <c r="W1862" s="127" t="str">
        <f t="shared" si="141"/>
        <v>161004360935</v>
      </c>
      <c r="X1862" s="132">
        <f>VLOOKUP(W1862,Factors!$F$4:$H$6200,3,FALSE)</f>
        <v>0.10960000000000003</v>
      </c>
      <c r="Y1862" s="127" t="str">
        <f>VLOOKUP(W1862,Factors!$F$4:$H$6200,2,FALSE)</f>
        <v>3-factor</v>
      </c>
      <c r="Z1862" s="129">
        <f t="shared" si="142"/>
        <v>68.403552000000019</v>
      </c>
      <c r="AA1862" s="129">
        <f t="shared" si="143"/>
        <v>555.71644800000001</v>
      </c>
      <c r="AB1862" s="129">
        <f t="shared" si="144"/>
        <v>624.12</v>
      </c>
    </row>
    <row r="1863" spans="1:28" ht="15.75" thickBot="1" x14ac:dyDescent="0.3">
      <c r="A1863" s="141" t="s">
        <v>1459</v>
      </c>
      <c r="B1863" s="4" t="s">
        <v>384</v>
      </c>
      <c r="C1863" s="4" t="s">
        <v>385</v>
      </c>
      <c r="D1863" s="4" t="s">
        <v>1489</v>
      </c>
      <c r="E1863" s="4" t="s">
        <v>1490</v>
      </c>
      <c r="F1863" s="4" t="s">
        <v>82</v>
      </c>
      <c r="G1863" s="4" t="s">
        <v>83</v>
      </c>
      <c r="H1863" s="4" t="s">
        <v>1491</v>
      </c>
      <c r="I1863" s="8">
        <v>14</v>
      </c>
      <c r="J1863" s="8">
        <v>14.5</v>
      </c>
      <c r="K1863" s="8">
        <v>4</v>
      </c>
      <c r="L1863" s="8">
        <v>22</v>
      </c>
      <c r="M1863" s="8">
        <v>9</v>
      </c>
      <c r="N1863" s="8">
        <v>171.4</v>
      </c>
      <c r="O1863" s="8">
        <v>4</v>
      </c>
      <c r="P1863" s="8">
        <v>25</v>
      </c>
      <c r="Q1863" s="8">
        <v>35</v>
      </c>
      <c r="R1863" s="7"/>
      <c r="S1863" s="7"/>
      <c r="T1863" s="7"/>
      <c r="U1863" s="139">
        <f t="shared" ref="U1863:U1926" si="145">SUM(I1863:T1863)</f>
        <v>298.89999999999998</v>
      </c>
      <c r="W1863" s="127" t="str">
        <f t="shared" ref="W1863:W1926" si="146">CONCATENATE(B1863,RIGHT(D1863,4),A1863)</f>
        <v>161004360935</v>
      </c>
      <c r="X1863" s="132">
        <f>VLOOKUP(W1863,Factors!$F$4:$H$6200,3,FALSE)</f>
        <v>0.10960000000000003</v>
      </c>
      <c r="Y1863" s="127" t="str">
        <f>VLOOKUP(W1863,Factors!$F$4:$H$6200,2,FALSE)</f>
        <v>3-factor</v>
      </c>
      <c r="Z1863" s="129">
        <f t="shared" ref="Z1863:Z1926" si="147">U1863*X1863</f>
        <v>32.759440000000005</v>
      </c>
      <c r="AA1863" s="129">
        <f t="shared" ref="AA1863:AA1926" si="148">U1863-Z1863</f>
        <v>266.14055999999999</v>
      </c>
      <c r="AB1863" s="129">
        <f t="shared" ref="AB1863:AB1926" si="149">Z1863+AA1863</f>
        <v>298.89999999999998</v>
      </c>
    </row>
    <row r="1864" spans="1:28" ht="15.75" thickBot="1" x14ac:dyDescent="0.3">
      <c r="A1864" s="141" t="s">
        <v>1459</v>
      </c>
      <c r="B1864" s="4" t="s">
        <v>384</v>
      </c>
      <c r="C1864" s="4" t="s">
        <v>385</v>
      </c>
      <c r="D1864" s="4" t="s">
        <v>1489</v>
      </c>
      <c r="E1864" s="4" t="s">
        <v>1490</v>
      </c>
      <c r="F1864" s="4" t="s">
        <v>154</v>
      </c>
      <c r="G1864" s="4" t="s">
        <v>155</v>
      </c>
      <c r="H1864" s="4" t="s">
        <v>1491</v>
      </c>
      <c r="I1864" s="10">
        <v>2616.6799999999998</v>
      </c>
      <c r="J1864" s="11"/>
      <c r="K1864" s="10">
        <v>449.43</v>
      </c>
      <c r="L1864" s="10">
        <v>1140.24</v>
      </c>
      <c r="M1864" s="11"/>
      <c r="N1864" s="10">
        <v>1645.96</v>
      </c>
      <c r="O1864" s="10">
        <v>691.6</v>
      </c>
      <c r="P1864" s="10">
        <v>2723.45</v>
      </c>
      <c r="Q1864" s="10">
        <v>3368</v>
      </c>
      <c r="R1864" s="10">
        <v>1795</v>
      </c>
      <c r="S1864" s="11"/>
      <c r="T1864" s="11"/>
      <c r="U1864" s="139">
        <f t="shared" si="145"/>
        <v>14430.36</v>
      </c>
      <c r="W1864" s="127" t="str">
        <f t="shared" si="146"/>
        <v>161004360935</v>
      </c>
      <c r="X1864" s="132">
        <f>VLOOKUP(W1864,Factors!$F$4:$H$6200,3,FALSE)</f>
        <v>0.10960000000000003</v>
      </c>
      <c r="Y1864" s="127" t="str">
        <f>VLOOKUP(W1864,Factors!$F$4:$H$6200,2,FALSE)</f>
        <v>3-factor</v>
      </c>
      <c r="Z1864" s="129">
        <f t="shared" si="147"/>
        <v>1581.5674560000004</v>
      </c>
      <c r="AA1864" s="129">
        <f t="shared" si="148"/>
        <v>12848.792544</v>
      </c>
      <c r="AB1864" s="129">
        <f t="shared" si="149"/>
        <v>14430.36</v>
      </c>
    </row>
    <row r="1865" spans="1:28" ht="15.75" thickBot="1" x14ac:dyDescent="0.3">
      <c r="A1865" s="141" t="s">
        <v>1459</v>
      </c>
      <c r="B1865" s="4" t="s">
        <v>384</v>
      </c>
      <c r="C1865" s="4" t="s">
        <v>385</v>
      </c>
      <c r="D1865" s="4" t="s">
        <v>1489</v>
      </c>
      <c r="E1865" s="4" t="s">
        <v>1490</v>
      </c>
      <c r="F1865" s="4" t="s">
        <v>312</v>
      </c>
      <c r="G1865" s="4" t="s">
        <v>313</v>
      </c>
      <c r="H1865" s="4" t="s">
        <v>1491</v>
      </c>
      <c r="I1865" s="7"/>
      <c r="J1865" s="7"/>
      <c r="K1865" s="7"/>
      <c r="L1865" s="8">
        <v>540</v>
      </c>
      <c r="M1865" s="7"/>
      <c r="N1865" s="7"/>
      <c r="O1865" s="8">
        <v>14.99</v>
      </c>
      <c r="P1865" s="7"/>
      <c r="Q1865" s="7"/>
      <c r="R1865" s="7"/>
      <c r="S1865" s="7"/>
      <c r="T1865" s="7"/>
      <c r="U1865" s="139">
        <f t="shared" si="145"/>
        <v>554.99</v>
      </c>
      <c r="W1865" s="127" t="str">
        <f t="shared" si="146"/>
        <v>161004360935</v>
      </c>
      <c r="X1865" s="132">
        <f>VLOOKUP(W1865,Factors!$F$4:$H$6200,3,FALSE)</f>
        <v>0.10960000000000003</v>
      </c>
      <c r="Y1865" s="127" t="str">
        <f>VLOOKUP(W1865,Factors!$F$4:$H$6200,2,FALSE)</f>
        <v>3-factor</v>
      </c>
      <c r="Z1865" s="129">
        <f t="shared" si="147"/>
        <v>60.82690400000002</v>
      </c>
      <c r="AA1865" s="129">
        <f t="shared" si="148"/>
        <v>494.163096</v>
      </c>
      <c r="AB1865" s="129">
        <f t="shared" si="149"/>
        <v>554.99</v>
      </c>
    </row>
    <row r="1866" spans="1:28" ht="15.75" thickBot="1" x14ac:dyDescent="0.3">
      <c r="A1866" s="141" t="s">
        <v>1459</v>
      </c>
      <c r="B1866" s="4" t="s">
        <v>384</v>
      </c>
      <c r="C1866" s="4" t="s">
        <v>385</v>
      </c>
      <c r="D1866" s="4" t="s">
        <v>1489</v>
      </c>
      <c r="E1866" s="4" t="s">
        <v>1490</v>
      </c>
      <c r="F1866" s="4" t="s">
        <v>583</v>
      </c>
      <c r="G1866" s="4" t="s">
        <v>584</v>
      </c>
      <c r="H1866" s="4" t="s">
        <v>1491</v>
      </c>
      <c r="I1866" s="11"/>
      <c r="J1866" s="11"/>
      <c r="K1866" s="11"/>
      <c r="L1866" s="11"/>
      <c r="M1866" s="11"/>
      <c r="N1866" s="10">
        <v>87.5</v>
      </c>
      <c r="O1866" s="11"/>
      <c r="P1866" s="11"/>
      <c r="Q1866" s="10">
        <v>220.46</v>
      </c>
      <c r="R1866" s="11"/>
      <c r="S1866" s="11"/>
      <c r="T1866" s="11"/>
      <c r="U1866" s="139">
        <f t="shared" si="145"/>
        <v>307.96000000000004</v>
      </c>
      <c r="W1866" s="127" t="str">
        <f t="shared" si="146"/>
        <v>161004360935</v>
      </c>
      <c r="X1866" s="132">
        <f>VLOOKUP(W1866,Factors!$F$4:$H$6200,3,FALSE)</f>
        <v>0.10960000000000003</v>
      </c>
      <c r="Y1866" s="127" t="str">
        <f>VLOOKUP(W1866,Factors!$F$4:$H$6200,2,FALSE)</f>
        <v>3-factor</v>
      </c>
      <c r="Z1866" s="129">
        <f t="shared" si="147"/>
        <v>33.752416000000011</v>
      </c>
      <c r="AA1866" s="129">
        <f t="shared" si="148"/>
        <v>274.207584</v>
      </c>
      <c r="AB1866" s="129">
        <f t="shared" si="149"/>
        <v>307.96000000000004</v>
      </c>
    </row>
    <row r="1867" spans="1:28" ht="15.75" thickBot="1" x14ac:dyDescent="0.3">
      <c r="A1867" s="141" t="s">
        <v>1459</v>
      </c>
      <c r="B1867" s="4" t="s">
        <v>384</v>
      </c>
      <c r="C1867" s="4" t="s">
        <v>385</v>
      </c>
      <c r="D1867" s="4" t="s">
        <v>1489</v>
      </c>
      <c r="E1867" s="4" t="s">
        <v>1490</v>
      </c>
      <c r="F1867" s="4" t="s">
        <v>18</v>
      </c>
      <c r="G1867" s="4" t="s">
        <v>19</v>
      </c>
      <c r="H1867" s="4" t="s">
        <v>1491</v>
      </c>
      <c r="I1867" s="7"/>
      <c r="J1867" s="8">
        <v>12.99</v>
      </c>
      <c r="K1867" s="7"/>
      <c r="L1867" s="8">
        <v>30</v>
      </c>
      <c r="M1867" s="7"/>
      <c r="N1867" s="7"/>
      <c r="O1867" s="7"/>
      <c r="P1867" s="7"/>
      <c r="Q1867" s="7"/>
      <c r="R1867" s="7"/>
      <c r="S1867" s="7"/>
      <c r="T1867" s="7"/>
      <c r="U1867" s="139">
        <f t="shared" si="145"/>
        <v>42.99</v>
      </c>
      <c r="W1867" s="127" t="str">
        <f t="shared" si="146"/>
        <v>161004360935</v>
      </c>
      <c r="X1867" s="132">
        <f>VLOOKUP(W1867,Factors!$F$4:$H$6200,3,FALSE)</f>
        <v>0.10960000000000003</v>
      </c>
      <c r="Y1867" s="127" t="str">
        <f>VLOOKUP(W1867,Factors!$F$4:$H$6200,2,FALSE)</f>
        <v>3-factor</v>
      </c>
      <c r="Z1867" s="129">
        <f t="shared" si="147"/>
        <v>4.7117040000000019</v>
      </c>
      <c r="AA1867" s="129">
        <f t="shared" si="148"/>
        <v>38.278295999999997</v>
      </c>
      <c r="AB1867" s="129">
        <f t="shared" si="149"/>
        <v>42.99</v>
      </c>
    </row>
    <row r="1868" spans="1:28" ht="15.75" thickBot="1" x14ac:dyDescent="0.3">
      <c r="A1868" s="141" t="s">
        <v>1459</v>
      </c>
      <c r="B1868" s="4" t="s">
        <v>384</v>
      </c>
      <c r="C1868" s="4" t="s">
        <v>385</v>
      </c>
      <c r="D1868" s="4" t="s">
        <v>1489</v>
      </c>
      <c r="E1868" s="4" t="s">
        <v>1490</v>
      </c>
      <c r="F1868" s="4" t="s">
        <v>160</v>
      </c>
      <c r="G1868" s="4" t="s">
        <v>161</v>
      </c>
      <c r="H1868" s="4" t="s">
        <v>1491</v>
      </c>
      <c r="I1868" s="11"/>
      <c r="J1868" s="11"/>
      <c r="K1868" s="10">
        <v>14.56</v>
      </c>
      <c r="L1868" s="11"/>
      <c r="M1868" s="11"/>
      <c r="N1868" s="11"/>
      <c r="O1868" s="11"/>
      <c r="P1868" s="11"/>
      <c r="Q1868" s="10">
        <v>219.2</v>
      </c>
      <c r="R1868" s="11"/>
      <c r="S1868" s="11"/>
      <c r="T1868" s="11"/>
      <c r="U1868" s="139">
        <f t="shared" si="145"/>
        <v>233.76</v>
      </c>
      <c r="W1868" s="127" t="str">
        <f t="shared" si="146"/>
        <v>161004360935</v>
      </c>
      <c r="X1868" s="132">
        <f>VLOOKUP(W1868,Factors!$F$4:$H$6200,3,FALSE)</f>
        <v>0.10960000000000003</v>
      </c>
      <c r="Y1868" s="127" t="str">
        <f>VLOOKUP(W1868,Factors!$F$4:$H$6200,2,FALSE)</f>
        <v>3-factor</v>
      </c>
      <c r="Z1868" s="129">
        <f t="shared" si="147"/>
        <v>25.620096000000007</v>
      </c>
      <c r="AA1868" s="129">
        <f t="shared" si="148"/>
        <v>208.13990399999997</v>
      </c>
      <c r="AB1868" s="129">
        <f t="shared" si="149"/>
        <v>233.76</v>
      </c>
    </row>
    <row r="1869" spans="1:28" ht="15.75" thickBot="1" x14ac:dyDescent="0.3">
      <c r="A1869" s="141" t="s">
        <v>1459</v>
      </c>
      <c r="B1869" s="4" t="s">
        <v>384</v>
      </c>
      <c r="C1869" s="4" t="s">
        <v>385</v>
      </c>
      <c r="D1869" s="4" t="s">
        <v>1489</v>
      </c>
      <c r="E1869" s="4" t="s">
        <v>1490</v>
      </c>
      <c r="F1869" s="4" t="s">
        <v>84</v>
      </c>
      <c r="G1869" s="4" t="s">
        <v>85</v>
      </c>
      <c r="H1869" s="4" t="s">
        <v>1491</v>
      </c>
      <c r="I1869" s="8">
        <v>138.74</v>
      </c>
      <c r="J1869" s="8">
        <v>393.77</v>
      </c>
      <c r="K1869" s="8">
        <v>598.52</v>
      </c>
      <c r="L1869" s="7"/>
      <c r="M1869" s="8">
        <v>107.59</v>
      </c>
      <c r="N1869" s="8">
        <v>484.82</v>
      </c>
      <c r="O1869" s="7"/>
      <c r="P1869" s="8">
        <v>40</v>
      </c>
      <c r="Q1869" s="8">
        <v>127.01</v>
      </c>
      <c r="R1869" s="7"/>
      <c r="S1869" s="7"/>
      <c r="T1869" s="7"/>
      <c r="U1869" s="139">
        <f t="shared" si="145"/>
        <v>1890.4499999999998</v>
      </c>
      <c r="W1869" s="127" t="str">
        <f t="shared" si="146"/>
        <v>161004360935</v>
      </c>
      <c r="X1869" s="132">
        <f>VLOOKUP(W1869,Factors!$F$4:$H$6200,3,FALSE)</f>
        <v>0.10960000000000003</v>
      </c>
      <c r="Y1869" s="127" t="str">
        <f>VLOOKUP(W1869,Factors!$F$4:$H$6200,2,FALSE)</f>
        <v>3-factor</v>
      </c>
      <c r="Z1869" s="129">
        <f t="shared" si="147"/>
        <v>207.19332000000003</v>
      </c>
      <c r="AA1869" s="129">
        <f t="shared" si="148"/>
        <v>1683.2566799999997</v>
      </c>
      <c r="AB1869" s="129">
        <f t="shared" si="149"/>
        <v>1890.4499999999998</v>
      </c>
    </row>
    <row r="1870" spans="1:28" ht="15.75" thickBot="1" x14ac:dyDescent="0.3">
      <c r="A1870" s="141" t="s">
        <v>1459</v>
      </c>
      <c r="B1870" s="4" t="s">
        <v>384</v>
      </c>
      <c r="C1870" s="4" t="s">
        <v>385</v>
      </c>
      <c r="D1870" s="4" t="s">
        <v>1489</v>
      </c>
      <c r="E1870" s="4" t="s">
        <v>1490</v>
      </c>
      <c r="F1870" s="4" t="s">
        <v>162</v>
      </c>
      <c r="G1870" s="4" t="s">
        <v>163</v>
      </c>
      <c r="H1870" s="4" t="s">
        <v>1491</v>
      </c>
      <c r="I1870" s="10">
        <v>143.58000000000001</v>
      </c>
      <c r="J1870" s="11"/>
      <c r="K1870" s="10">
        <v>150.26</v>
      </c>
      <c r="L1870" s="11"/>
      <c r="M1870" s="11"/>
      <c r="N1870" s="11"/>
      <c r="O1870" s="11"/>
      <c r="P1870" s="11"/>
      <c r="Q1870" s="11"/>
      <c r="R1870" s="11"/>
      <c r="S1870" s="11"/>
      <c r="T1870" s="11"/>
      <c r="U1870" s="139">
        <f t="shared" si="145"/>
        <v>293.84000000000003</v>
      </c>
      <c r="W1870" s="127" t="str">
        <f t="shared" si="146"/>
        <v>161004360935</v>
      </c>
      <c r="X1870" s="132">
        <f>VLOOKUP(W1870,Factors!$F$4:$H$6200,3,FALSE)</f>
        <v>0.10960000000000003</v>
      </c>
      <c r="Y1870" s="127" t="str">
        <f>VLOOKUP(W1870,Factors!$F$4:$H$6200,2,FALSE)</f>
        <v>3-factor</v>
      </c>
      <c r="Z1870" s="129">
        <f t="shared" si="147"/>
        <v>32.204864000000015</v>
      </c>
      <c r="AA1870" s="129">
        <f t="shared" si="148"/>
        <v>261.63513599999999</v>
      </c>
      <c r="AB1870" s="129">
        <f t="shared" si="149"/>
        <v>293.84000000000003</v>
      </c>
    </row>
    <row r="1871" spans="1:28" ht="15.75" thickBot="1" x14ac:dyDescent="0.3">
      <c r="A1871" s="141" t="s">
        <v>1459</v>
      </c>
      <c r="B1871" s="4" t="s">
        <v>384</v>
      </c>
      <c r="C1871" s="4" t="s">
        <v>385</v>
      </c>
      <c r="D1871" s="4" t="s">
        <v>1489</v>
      </c>
      <c r="E1871" s="4" t="s">
        <v>1490</v>
      </c>
      <c r="F1871" s="4" t="s">
        <v>166</v>
      </c>
      <c r="G1871" s="4" t="s">
        <v>167</v>
      </c>
      <c r="H1871" s="4" t="s">
        <v>1491</v>
      </c>
      <c r="I1871" s="7"/>
      <c r="J1871" s="7"/>
      <c r="K1871" s="8">
        <v>338.37</v>
      </c>
      <c r="L1871" s="13">
        <v>0</v>
      </c>
      <c r="M1871" s="8">
        <v>40</v>
      </c>
      <c r="N1871" s="7"/>
      <c r="O1871" s="7"/>
      <c r="P1871" s="7"/>
      <c r="Q1871" s="8">
        <v>69.97</v>
      </c>
      <c r="R1871" s="7"/>
      <c r="S1871" s="7"/>
      <c r="T1871" s="7"/>
      <c r="U1871" s="139">
        <f t="shared" si="145"/>
        <v>448.34000000000003</v>
      </c>
      <c r="W1871" s="127" t="str">
        <f t="shared" si="146"/>
        <v>161004360935</v>
      </c>
      <c r="X1871" s="132">
        <f>VLOOKUP(W1871,Factors!$F$4:$H$6200,3,FALSE)</f>
        <v>0.10960000000000003</v>
      </c>
      <c r="Y1871" s="127" t="str">
        <f>VLOOKUP(W1871,Factors!$F$4:$H$6200,2,FALSE)</f>
        <v>3-factor</v>
      </c>
      <c r="Z1871" s="129">
        <f t="shared" si="147"/>
        <v>49.138064000000014</v>
      </c>
      <c r="AA1871" s="129">
        <f t="shared" si="148"/>
        <v>399.20193600000005</v>
      </c>
      <c r="AB1871" s="129">
        <f t="shared" si="149"/>
        <v>448.34000000000003</v>
      </c>
    </row>
    <row r="1872" spans="1:28" ht="15.75" thickBot="1" x14ac:dyDescent="0.3">
      <c r="A1872" s="141" t="s">
        <v>1459</v>
      </c>
      <c r="B1872" s="4" t="s">
        <v>384</v>
      </c>
      <c r="C1872" s="4" t="s">
        <v>385</v>
      </c>
      <c r="D1872" s="4" t="s">
        <v>1489</v>
      </c>
      <c r="E1872" s="4" t="s">
        <v>1490</v>
      </c>
      <c r="F1872" s="4" t="s">
        <v>168</v>
      </c>
      <c r="G1872" s="4" t="s">
        <v>169</v>
      </c>
      <c r="H1872" s="4" t="s">
        <v>1491</v>
      </c>
      <c r="I1872" s="10">
        <v>23.75</v>
      </c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39">
        <f t="shared" si="145"/>
        <v>23.75</v>
      </c>
      <c r="W1872" s="127" t="str">
        <f t="shared" si="146"/>
        <v>161004360935</v>
      </c>
      <c r="X1872" s="132">
        <f>VLOOKUP(W1872,Factors!$F$4:$H$6200,3,FALSE)</f>
        <v>0.10960000000000003</v>
      </c>
      <c r="Y1872" s="127" t="str">
        <f>VLOOKUP(W1872,Factors!$F$4:$H$6200,2,FALSE)</f>
        <v>3-factor</v>
      </c>
      <c r="Z1872" s="129">
        <f t="shared" si="147"/>
        <v>2.6030000000000006</v>
      </c>
      <c r="AA1872" s="129">
        <f t="shared" si="148"/>
        <v>21.146999999999998</v>
      </c>
      <c r="AB1872" s="129">
        <f t="shared" si="149"/>
        <v>23.75</v>
      </c>
    </row>
    <row r="1873" spans="1:28" ht="15.75" thickBot="1" x14ac:dyDescent="0.3">
      <c r="A1873" s="141" t="s">
        <v>1459</v>
      </c>
      <c r="B1873" s="4" t="s">
        <v>384</v>
      </c>
      <c r="C1873" s="4" t="s">
        <v>385</v>
      </c>
      <c r="D1873" s="4" t="s">
        <v>1489</v>
      </c>
      <c r="E1873" s="4" t="s">
        <v>1490</v>
      </c>
      <c r="F1873" s="4" t="s">
        <v>308</v>
      </c>
      <c r="G1873" s="4" t="s">
        <v>309</v>
      </c>
      <c r="H1873" s="4" t="s">
        <v>1491</v>
      </c>
      <c r="I1873" s="7"/>
      <c r="J1873" s="7"/>
      <c r="K1873" s="8">
        <v>84.25</v>
      </c>
      <c r="L1873" s="7"/>
      <c r="M1873" s="7"/>
      <c r="N1873" s="7"/>
      <c r="O1873" s="7"/>
      <c r="P1873" s="7"/>
      <c r="Q1873" s="7"/>
      <c r="R1873" s="7"/>
      <c r="S1873" s="7"/>
      <c r="T1873" s="7"/>
      <c r="U1873" s="139">
        <f t="shared" si="145"/>
        <v>84.25</v>
      </c>
      <c r="W1873" s="127" t="str">
        <f t="shared" si="146"/>
        <v>161004360935</v>
      </c>
      <c r="X1873" s="132">
        <f>VLOOKUP(W1873,Factors!$F$4:$H$6200,3,FALSE)</f>
        <v>0.10960000000000003</v>
      </c>
      <c r="Y1873" s="127" t="str">
        <f>VLOOKUP(W1873,Factors!$F$4:$H$6200,2,FALSE)</f>
        <v>3-factor</v>
      </c>
      <c r="Z1873" s="129">
        <f t="shared" si="147"/>
        <v>9.2338000000000022</v>
      </c>
      <c r="AA1873" s="129">
        <f t="shared" si="148"/>
        <v>75.016199999999998</v>
      </c>
      <c r="AB1873" s="129">
        <f t="shared" si="149"/>
        <v>84.25</v>
      </c>
    </row>
    <row r="1874" spans="1:28" ht="15.75" thickBot="1" x14ac:dyDescent="0.3">
      <c r="A1874" s="141" t="s">
        <v>1459</v>
      </c>
      <c r="B1874" s="4" t="s">
        <v>384</v>
      </c>
      <c r="C1874" s="4" t="s">
        <v>385</v>
      </c>
      <c r="D1874" s="4" t="s">
        <v>1500</v>
      </c>
      <c r="E1874" s="4" t="s">
        <v>1501</v>
      </c>
      <c r="F1874" s="4" t="s">
        <v>144</v>
      </c>
      <c r="G1874" s="4" t="s">
        <v>145</v>
      </c>
      <c r="H1874" s="4" t="s">
        <v>1502</v>
      </c>
      <c r="I1874" s="11"/>
      <c r="J1874" s="10">
        <v>1635.22</v>
      </c>
      <c r="K1874" s="11"/>
      <c r="L1874" s="11"/>
      <c r="M1874" s="10">
        <v>1743.04</v>
      </c>
      <c r="N1874" s="11"/>
      <c r="O1874" s="11"/>
      <c r="P1874" s="10">
        <v>1563.34</v>
      </c>
      <c r="Q1874" s="11"/>
      <c r="R1874" s="11"/>
      <c r="S1874" s="11"/>
      <c r="T1874" s="11"/>
      <c r="U1874" s="139">
        <f t="shared" si="145"/>
        <v>4941.6000000000004</v>
      </c>
      <c r="W1874" s="127" t="str">
        <f t="shared" si="146"/>
        <v>161004365935</v>
      </c>
      <c r="X1874" s="132">
        <f>VLOOKUP(W1874,Factors!$F$4:$H$6200,3,FALSE)</f>
        <v>0.10960000000000003</v>
      </c>
      <c r="Y1874" s="127" t="str">
        <f>VLOOKUP(W1874,Factors!$F$4:$H$6200,2,FALSE)</f>
        <v>3-factor</v>
      </c>
      <c r="Z1874" s="129">
        <f t="shared" si="147"/>
        <v>541.59936000000016</v>
      </c>
      <c r="AA1874" s="129">
        <f t="shared" si="148"/>
        <v>4400.0006400000002</v>
      </c>
      <c r="AB1874" s="129">
        <f t="shared" si="149"/>
        <v>4941.6000000000004</v>
      </c>
    </row>
    <row r="1875" spans="1:28" ht="15.75" thickBot="1" x14ac:dyDescent="0.3">
      <c r="A1875" s="141" t="s">
        <v>1459</v>
      </c>
      <c r="B1875" s="4" t="s">
        <v>384</v>
      </c>
      <c r="C1875" s="4" t="s">
        <v>385</v>
      </c>
      <c r="D1875" s="4" t="s">
        <v>1500</v>
      </c>
      <c r="E1875" s="4" t="s">
        <v>1501</v>
      </c>
      <c r="F1875" s="4" t="s">
        <v>154</v>
      </c>
      <c r="G1875" s="4" t="s">
        <v>155</v>
      </c>
      <c r="H1875" s="4" t="s">
        <v>1502</v>
      </c>
      <c r="I1875" s="7"/>
      <c r="J1875" s="7"/>
      <c r="K1875" s="7"/>
      <c r="L1875" s="7"/>
      <c r="M1875" s="7"/>
      <c r="N1875" s="7"/>
      <c r="O1875" s="7"/>
      <c r="P1875" s="8">
        <v>696</v>
      </c>
      <c r="Q1875" s="7"/>
      <c r="R1875" s="7"/>
      <c r="S1875" s="7"/>
      <c r="T1875" s="7"/>
      <c r="U1875" s="139">
        <f t="shared" si="145"/>
        <v>696</v>
      </c>
      <c r="W1875" s="127" t="str">
        <f t="shared" si="146"/>
        <v>161004365935</v>
      </c>
      <c r="X1875" s="132">
        <f>VLOOKUP(W1875,Factors!$F$4:$H$6200,3,FALSE)</f>
        <v>0.10960000000000003</v>
      </c>
      <c r="Y1875" s="127" t="str">
        <f>VLOOKUP(W1875,Factors!$F$4:$H$6200,2,FALSE)</f>
        <v>3-factor</v>
      </c>
      <c r="Z1875" s="129">
        <f t="shared" si="147"/>
        <v>76.281600000000026</v>
      </c>
      <c r="AA1875" s="129">
        <f t="shared" si="148"/>
        <v>619.71839999999997</v>
      </c>
      <c r="AB1875" s="129">
        <f t="shared" si="149"/>
        <v>696</v>
      </c>
    </row>
    <row r="1876" spans="1:28" ht="15.75" thickBot="1" x14ac:dyDescent="0.3">
      <c r="A1876" s="141" t="s">
        <v>1459</v>
      </c>
      <c r="B1876" s="4" t="s">
        <v>384</v>
      </c>
      <c r="C1876" s="4" t="s">
        <v>385</v>
      </c>
      <c r="D1876" s="4" t="s">
        <v>1503</v>
      </c>
      <c r="E1876" s="4" t="s">
        <v>1504</v>
      </c>
      <c r="F1876" s="4" t="s">
        <v>144</v>
      </c>
      <c r="G1876" s="4" t="s">
        <v>145</v>
      </c>
      <c r="H1876" s="4" t="s">
        <v>1505</v>
      </c>
      <c r="I1876" s="10">
        <v>6630.3</v>
      </c>
      <c r="J1876" s="10">
        <v>399.85</v>
      </c>
      <c r="K1876" s="10">
        <v>3742.84</v>
      </c>
      <c r="L1876" s="10">
        <v>400.84</v>
      </c>
      <c r="M1876" s="10">
        <v>444.32</v>
      </c>
      <c r="N1876" s="10">
        <v>3109.63</v>
      </c>
      <c r="O1876" s="10">
        <v>443.35</v>
      </c>
      <c r="P1876" s="10">
        <v>443.36</v>
      </c>
      <c r="Q1876" s="10">
        <v>3043.53</v>
      </c>
      <c r="R1876" s="10">
        <v>511.28</v>
      </c>
      <c r="S1876" s="10">
        <v>443.66</v>
      </c>
      <c r="T1876" s="10">
        <v>4852.97</v>
      </c>
      <c r="U1876" s="139">
        <f t="shared" si="145"/>
        <v>24465.930000000004</v>
      </c>
      <c r="W1876" s="127" t="str">
        <f t="shared" si="146"/>
        <v>161004370935</v>
      </c>
      <c r="X1876" s="132">
        <f>VLOOKUP(W1876,Factors!$F$4:$H$6200,3,FALSE)</f>
        <v>0</v>
      </c>
      <c r="Y1876" s="127" t="str">
        <f>VLOOKUP(W1876,Factors!$F$4:$H$6200,2,FALSE)</f>
        <v>direct-or</v>
      </c>
      <c r="Z1876" s="129">
        <f t="shared" si="147"/>
        <v>0</v>
      </c>
      <c r="AA1876" s="129">
        <f t="shared" si="148"/>
        <v>24465.930000000004</v>
      </c>
      <c r="AB1876" s="129">
        <f t="shared" si="149"/>
        <v>24465.930000000004</v>
      </c>
    </row>
    <row r="1877" spans="1:28" ht="15.75" thickBot="1" x14ac:dyDescent="0.3">
      <c r="A1877" s="141" t="s">
        <v>1459</v>
      </c>
      <c r="B1877" s="4" t="s">
        <v>384</v>
      </c>
      <c r="C1877" s="4" t="s">
        <v>385</v>
      </c>
      <c r="D1877" s="4" t="s">
        <v>1506</v>
      </c>
      <c r="E1877" s="4" t="s">
        <v>1507</v>
      </c>
      <c r="F1877" s="4" t="s">
        <v>47</v>
      </c>
      <c r="G1877" s="4" t="s">
        <v>48</v>
      </c>
      <c r="H1877" s="4" t="s">
        <v>1508</v>
      </c>
      <c r="I1877" s="7"/>
      <c r="J1877" s="7"/>
      <c r="K1877" s="8">
        <v>217.74</v>
      </c>
      <c r="L1877" s="7"/>
      <c r="M1877" s="7"/>
      <c r="N1877" s="7"/>
      <c r="O1877" s="7"/>
      <c r="P1877" s="7"/>
      <c r="Q1877" s="7"/>
      <c r="R1877" s="7"/>
      <c r="S1877" s="8">
        <v>620.86</v>
      </c>
      <c r="T1877" s="7"/>
      <c r="U1877" s="139">
        <f t="shared" si="145"/>
        <v>838.6</v>
      </c>
      <c r="W1877" s="127" t="str">
        <f t="shared" si="146"/>
        <v>161004380935</v>
      </c>
      <c r="X1877" s="132">
        <f>VLOOKUP(W1877,Factors!$F$4:$H$6200,3,FALSE)</f>
        <v>0</v>
      </c>
      <c r="Y1877" s="127" t="str">
        <f>VLOOKUP(W1877,Factors!$F$4:$H$6200,2,FALSE)</f>
        <v>Direct-OR</v>
      </c>
      <c r="Z1877" s="129">
        <f t="shared" si="147"/>
        <v>0</v>
      </c>
      <c r="AA1877" s="129">
        <f t="shared" si="148"/>
        <v>838.6</v>
      </c>
      <c r="AB1877" s="129">
        <f t="shared" si="149"/>
        <v>838.6</v>
      </c>
    </row>
    <row r="1878" spans="1:28" ht="15.75" thickBot="1" x14ac:dyDescent="0.3">
      <c r="A1878" s="141" t="s">
        <v>1459</v>
      </c>
      <c r="B1878" s="4" t="s">
        <v>384</v>
      </c>
      <c r="C1878" s="4" t="s">
        <v>385</v>
      </c>
      <c r="D1878" s="4" t="s">
        <v>1506</v>
      </c>
      <c r="E1878" s="4" t="s">
        <v>1507</v>
      </c>
      <c r="F1878" s="4" t="s">
        <v>144</v>
      </c>
      <c r="G1878" s="4" t="s">
        <v>145</v>
      </c>
      <c r="H1878" s="4" t="s">
        <v>1508</v>
      </c>
      <c r="I1878" s="10">
        <v>2003.57</v>
      </c>
      <c r="J1878" s="10">
        <v>2562.69</v>
      </c>
      <c r="K1878" s="10">
        <v>642.73</v>
      </c>
      <c r="L1878" s="10">
        <v>2111.85</v>
      </c>
      <c r="M1878" s="10">
        <v>2028.67</v>
      </c>
      <c r="N1878" s="10">
        <v>2110.9299999999998</v>
      </c>
      <c r="O1878" s="10">
        <v>2206.2399999999998</v>
      </c>
      <c r="P1878" s="10">
        <v>1463</v>
      </c>
      <c r="Q1878" s="10">
        <v>2765.68</v>
      </c>
      <c r="R1878" s="10">
        <v>2360.62</v>
      </c>
      <c r="S1878" s="10">
        <v>1940.29</v>
      </c>
      <c r="T1878" s="10">
        <v>2365.16</v>
      </c>
      <c r="U1878" s="139">
        <f t="shared" si="145"/>
        <v>24561.43</v>
      </c>
      <c r="W1878" s="127" t="str">
        <f t="shared" si="146"/>
        <v>161004380935</v>
      </c>
      <c r="X1878" s="132">
        <f>VLOOKUP(W1878,Factors!$F$4:$H$6200,3,FALSE)</f>
        <v>0</v>
      </c>
      <c r="Y1878" s="127" t="str">
        <f>VLOOKUP(W1878,Factors!$F$4:$H$6200,2,FALSE)</f>
        <v>Direct-OR</v>
      </c>
      <c r="Z1878" s="129">
        <f t="shared" si="147"/>
        <v>0</v>
      </c>
      <c r="AA1878" s="129">
        <f t="shared" si="148"/>
        <v>24561.43</v>
      </c>
      <c r="AB1878" s="129">
        <f t="shared" si="149"/>
        <v>24561.43</v>
      </c>
    </row>
    <row r="1879" spans="1:28" ht="15.75" thickBot="1" x14ac:dyDescent="0.3">
      <c r="A1879" s="141" t="s">
        <v>1459</v>
      </c>
      <c r="B1879" s="4" t="s">
        <v>384</v>
      </c>
      <c r="C1879" s="4" t="s">
        <v>385</v>
      </c>
      <c r="D1879" s="4" t="s">
        <v>1506</v>
      </c>
      <c r="E1879" s="4" t="s">
        <v>1507</v>
      </c>
      <c r="F1879" s="4" t="s">
        <v>154</v>
      </c>
      <c r="G1879" s="4" t="s">
        <v>155</v>
      </c>
      <c r="H1879" s="4" t="s">
        <v>1508</v>
      </c>
      <c r="I1879" s="7"/>
      <c r="J1879" s="7"/>
      <c r="K1879" s="7"/>
      <c r="L1879" s="7"/>
      <c r="M1879" s="7"/>
      <c r="N1879" s="7"/>
      <c r="O1879" s="7"/>
      <c r="P1879" s="7"/>
      <c r="Q1879" s="7"/>
      <c r="R1879" s="8">
        <v>35</v>
      </c>
      <c r="S1879" s="7"/>
      <c r="T1879" s="7"/>
      <c r="U1879" s="139">
        <f t="shared" si="145"/>
        <v>35</v>
      </c>
      <c r="W1879" s="127" t="str">
        <f t="shared" si="146"/>
        <v>161004380935</v>
      </c>
      <c r="X1879" s="132">
        <f>VLOOKUP(W1879,Factors!$F$4:$H$6200,3,FALSE)</f>
        <v>0</v>
      </c>
      <c r="Y1879" s="127" t="str">
        <f>VLOOKUP(W1879,Factors!$F$4:$H$6200,2,FALSE)</f>
        <v>Direct-OR</v>
      </c>
      <c r="Z1879" s="129">
        <f t="shared" si="147"/>
        <v>0</v>
      </c>
      <c r="AA1879" s="129">
        <f t="shared" si="148"/>
        <v>35</v>
      </c>
      <c r="AB1879" s="129">
        <f t="shared" si="149"/>
        <v>35</v>
      </c>
    </row>
    <row r="1880" spans="1:28" ht="15.75" thickBot="1" x14ac:dyDescent="0.3">
      <c r="A1880" s="141" t="s">
        <v>1459</v>
      </c>
      <c r="B1880" s="4" t="s">
        <v>384</v>
      </c>
      <c r="C1880" s="4" t="s">
        <v>385</v>
      </c>
      <c r="D1880" s="4" t="s">
        <v>1509</v>
      </c>
      <c r="E1880" s="4" t="s">
        <v>1510</v>
      </c>
      <c r="F1880" s="4" t="s">
        <v>144</v>
      </c>
      <c r="G1880" s="4" t="s">
        <v>145</v>
      </c>
      <c r="H1880" s="4" t="s">
        <v>1511</v>
      </c>
      <c r="I1880" s="10">
        <v>4.0999999999999996</v>
      </c>
      <c r="J1880" s="10">
        <v>2.0499999999999998</v>
      </c>
      <c r="K1880" s="11"/>
      <c r="L1880" s="10">
        <v>4.0999999999999996</v>
      </c>
      <c r="M1880" s="10">
        <v>2.0499999999999998</v>
      </c>
      <c r="N1880" s="11"/>
      <c r="O1880" s="10">
        <v>2.0499999999999998</v>
      </c>
      <c r="P1880" s="10">
        <v>2.0499999999999998</v>
      </c>
      <c r="Q1880" s="10">
        <v>4.0999999999999996</v>
      </c>
      <c r="R1880" s="10">
        <v>2.0499999999999998</v>
      </c>
      <c r="S1880" s="11"/>
      <c r="T1880" s="10">
        <v>2.0499999999999998</v>
      </c>
      <c r="U1880" s="139">
        <f t="shared" si="145"/>
        <v>24.6</v>
      </c>
      <c r="W1880" s="127" t="str">
        <f t="shared" si="146"/>
        <v>161004385935</v>
      </c>
      <c r="X1880" s="132">
        <f>VLOOKUP(W1880,Factors!$F$4:$H$6200,3,FALSE)</f>
        <v>0</v>
      </c>
      <c r="Y1880" s="127" t="str">
        <f>VLOOKUP(W1880,Factors!$F$4:$H$6200,2,FALSE)</f>
        <v>Direct-OR</v>
      </c>
      <c r="Z1880" s="129">
        <f t="shared" si="147"/>
        <v>0</v>
      </c>
      <c r="AA1880" s="129">
        <f t="shared" si="148"/>
        <v>24.6</v>
      </c>
      <c r="AB1880" s="129">
        <f t="shared" si="149"/>
        <v>24.6</v>
      </c>
    </row>
    <row r="1881" spans="1:28" ht="15.75" thickBot="1" x14ac:dyDescent="0.3">
      <c r="A1881" s="141" t="s">
        <v>1459</v>
      </c>
      <c r="B1881" s="4" t="s">
        <v>384</v>
      </c>
      <c r="C1881" s="4" t="s">
        <v>385</v>
      </c>
      <c r="D1881" s="4" t="s">
        <v>1468</v>
      </c>
      <c r="E1881" s="4" t="s">
        <v>1469</v>
      </c>
      <c r="F1881" s="4" t="s">
        <v>144</v>
      </c>
      <c r="G1881" s="4" t="s">
        <v>145</v>
      </c>
      <c r="H1881" s="4" t="s">
        <v>1470</v>
      </c>
      <c r="I1881" s="8">
        <v>335.45</v>
      </c>
      <c r="J1881" s="8">
        <v>324.08999999999997</v>
      </c>
      <c r="K1881" s="8">
        <v>361.76</v>
      </c>
      <c r="L1881" s="8">
        <v>525.78</v>
      </c>
      <c r="M1881" s="8">
        <v>346.9</v>
      </c>
      <c r="N1881" s="8">
        <v>436.21</v>
      </c>
      <c r="O1881" s="8">
        <v>230.77</v>
      </c>
      <c r="P1881" s="8">
        <v>402.36</v>
      </c>
      <c r="Q1881" s="8">
        <v>454.52</v>
      </c>
      <c r="R1881" s="8">
        <v>433.5</v>
      </c>
      <c r="S1881" s="8">
        <v>407.94</v>
      </c>
      <c r="T1881" s="8">
        <v>431.03</v>
      </c>
      <c r="U1881" s="139">
        <f t="shared" si="145"/>
        <v>4690.3099999999995</v>
      </c>
      <c r="W1881" s="127" t="str">
        <f t="shared" si="146"/>
        <v>161005005935</v>
      </c>
      <c r="X1881" s="132">
        <f>VLOOKUP(W1881,Factors!$F$4:$H$6200,3,FALSE)</f>
        <v>0.10960000000000003</v>
      </c>
      <c r="Y1881" s="127" t="str">
        <f>VLOOKUP(W1881,Factors!$F$4:$H$6200,2,FALSE)</f>
        <v>3-factor</v>
      </c>
      <c r="Z1881" s="129">
        <f t="shared" si="147"/>
        <v>514.05797600000005</v>
      </c>
      <c r="AA1881" s="129">
        <f t="shared" si="148"/>
        <v>4176.2520239999994</v>
      </c>
      <c r="AB1881" s="129">
        <f t="shared" si="149"/>
        <v>4690.3099999999995</v>
      </c>
    </row>
    <row r="1882" spans="1:28" ht="15.75" thickBot="1" x14ac:dyDescent="0.3">
      <c r="A1882" s="141" t="s">
        <v>1459</v>
      </c>
      <c r="B1882" s="4" t="s">
        <v>384</v>
      </c>
      <c r="C1882" s="4" t="s">
        <v>385</v>
      </c>
      <c r="D1882" s="4" t="s">
        <v>1512</v>
      </c>
      <c r="E1882" s="4" t="s">
        <v>1513</v>
      </c>
      <c r="F1882" s="4" t="s">
        <v>144</v>
      </c>
      <c r="G1882" s="4" t="s">
        <v>145</v>
      </c>
      <c r="H1882" s="4" t="s">
        <v>1514</v>
      </c>
      <c r="I1882" s="10">
        <v>2756.32</v>
      </c>
      <c r="J1882" s="10">
        <v>4820.8999999999996</v>
      </c>
      <c r="K1882" s="10">
        <v>8223.16</v>
      </c>
      <c r="L1882" s="10">
        <v>1877.39</v>
      </c>
      <c r="M1882" s="10">
        <v>11901.86</v>
      </c>
      <c r="N1882" s="10">
        <v>5496.94</v>
      </c>
      <c r="O1882" s="10">
        <v>5650.65</v>
      </c>
      <c r="P1882" s="10">
        <v>5037.32</v>
      </c>
      <c r="Q1882" s="10">
        <v>6055.44</v>
      </c>
      <c r="R1882" s="10">
        <v>5666.95</v>
      </c>
      <c r="S1882" s="10">
        <v>6293.51</v>
      </c>
      <c r="T1882" s="10">
        <v>5804.99</v>
      </c>
      <c r="U1882" s="139">
        <f t="shared" si="145"/>
        <v>69585.430000000008</v>
      </c>
      <c r="W1882" s="127" t="str">
        <f t="shared" si="146"/>
        <v>161005140935</v>
      </c>
      <c r="X1882" s="132">
        <f>VLOOKUP(W1882,Factors!$F$4:$H$6200,3,FALSE)</f>
        <v>0</v>
      </c>
      <c r="Y1882" s="127" t="str">
        <f>VLOOKUP(W1882,Factors!$F$4:$H$6200,2,FALSE)</f>
        <v>Direct-OR</v>
      </c>
      <c r="Z1882" s="129">
        <f t="shared" si="147"/>
        <v>0</v>
      </c>
      <c r="AA1882" s="129">
        <f t="shared" si="148"/>
        <v>69585.430000000008</v>
      </c>
      <c r="AB1882" s="129">
        <f t="shared" si="149"/>
        <v>69585.430000000008</v>
      </c>
    </row>
    <row r="1883" spans="1:28" ht="15.75" thickBot="1" x14ac:dyDescent="0.3">
      <c r="A1883" s="141" t="s">
        <v>1459</v>
      </c>
      <c r="B1883" s="4" t="s">
        <v>994</v>
      </c>
      <c r="C1883" s="4" t="s">
        <v>995</v>
      </c>
      <c r="D1883" s="4" t="s">
        <v>1473</v>
      </c>
      <c r="E1883" s="4" t="s">
        <v>1474</v>
      </c>
      <c r="F1883" s="4" t="s">
        <v>38</v>
      </c>
      <c r="G1883" s="4" t="s">
        <v>39</v>
      </c>
      <c r="H1883" s="4" t="s">
        <v>1069</v>
      </c>
      <c r="I1883" s="8">
        <v>1508.28</v>
      </c>
      <c r="J1883" s="7"/>
      <c r="K1883" s="8">
        <v>832.57</v>
      </c>
      <c r="L1883" s="8">
        <v>877.57</v>
      </c>
      <c r="M1883" s="8">
        <v>1467.62</v>
      </c>
      <c r="N1883" s="8">
        <v>940.07</v>
      </c>
      <c r="O1883" s="8">
        <v>4634.57</v>
      </c>
      <c r="P1883" s="8">
        <v>3254.96</v>
      </c>
      <c r="Q1883" s="8">
        <v>917.41</v>
      </c>
      <c r="R1883" s="8">
        <v>940.07</v>
      </c>
      <c r="S1883" s="8">
        <v>652.57000000000005</v>
      </c>
      <c r="T1883" s="8">
        <v>652.57000000000005</v>
      </c>
      <c r="U1883" s="139">
        <f t="shared" si="145"/>
        <v>16678.259999999998</v>
      </c>
      <c r="W1883" s="127" t="str">
        <f t="shared" si="146"/>
        <v>161051500935</v>
      </c>
      <c r="X1883" s="132">
        <f>VLOOKUP(W1883,Factors!$F$4:$H$6200,3,FALSE)</f>
        <v>0</v>
      </c>
      <c r="Y1883" s="127" t="str">
        <f>VLOOKUP(W1883,Factors!$F$4:$H$6200,2,FALSE)</f>
        <v>Direct-OR</v>
      </c>
      <c r="Z1883" s="129">
        <f t="shared" si="147"/>
        <v>0</v>
      </c>
      <c r="AA1883" s="129">
        <f t="shared" si="148"/>
        <v>16678.259999999998</v>
      </c>
      <c r="AB1883" s="129">
        <f t="shared" si="149"/>
        <v>16678.259999999998</v>
      </c>
    </row>
    <row r="1884" spans="1:28" ht="15.75" thickBot="1" x14ac:dyDescent="0.3">
      <c r="A1884" s="141" t="s">
        <v>1459</v>
      </c>
      <c r="B1884" s="4" t="s">
        <v>994</v>
      </c>
      <c r="C1884" s="4" t="s">
        <v>995</v>
      </c>
      <c r="D1884" s="4" t="s">
        <v>1473</v>
      </c>
      <c r="E1884" s="4" t="s">
        <v>1474</v>
      </c>
      <c r="F1884" s="4" t="s">
        <v>144</v>
      </c>
      <c r="G1884" s="4" t="s">
        <v>145</v>
      </c>
      <c r="H1884" s="4" t="s">
        <v>1069</v>
      </c>
      <c r="I1884" s="10">
        <v>2355.96</v>
      </c>
      <c r="J1884" s="10">
        <v>2732.34</v>
      </c>
      <c r="K1884" s="10">
        <v>2290.5700000000002</v>
      </c>
      <c r="L1884" s="10">
        <v>4289.62</v>
      </c>
      <c r="M1884" s="10">
        <v>2602.62</v>
      </c>
      <c r="N1884" s="10">
        <v>668.12</v>
      </c>
      <c r="O1884" s="10">
        <v>2257.41</v>
      </c>
      <c r="P1884" s="10">
        <v>2429.7800000000002</v>
      </c>
      <c r="Q1884" s="10">
        <v>2489.34</v>
      </c>
      <c r="R1884" s="10">
        <v>3925.19</v>
      </c>
      <c r="S1884" s="10">
        <v>1206</v>
      </c>
      <c r="T1884" s="10">
        <v>1718.61</v>
      </c>
      <c r="U1884" s="139">
        <f t="shared" si="145"/>
        <v>28965.559999999998</v>
      </c>
      <c r="W1884" s="127" t="str">
        <f t="shared" si="146"/>
        <v>161051500935</v>
      </c>
      <c r="X1884" s="132">
        <f>VLOOKUP(W1884,Factors!$F$4:$H$6200,3,FALSE)</f>
        <v>0</v>
      </c>
      <c r="Y1884" s="127" t="str">
        <f>VLOOKUP(W1884,Factors!$F$4:$H$6200,2,FALSE)</f>
        <v>Direct-OR</v>
      </c>
      <c r="Z1884" s="129">
        <f t="shared" si="147"/>
        <v>0</v>
      </c>
      <c r="AA1884" s="129">
        <f t="shared" si="148"/>
        <v>28965.559999999998</v>
      </c>
      <c r="AB1884" s="129">
        <f t="shared" si="149"/>
        <v>28965.559999999998</v>
      </c>
    </row>
    <row r="1885" spans="1:28" ht="15.75" thickBot="1" x14ac:dyDescent="0.3">
      <c r="A1885" s="141" t="s">
        <v>1459</v>
      </c>
      <c r="B1885" s="4" t="s">
        <v>994</v>
      </c>
      <c r="C1885" s="4" t="s">
        <v>995</v>
      </c>
      <c r="D1885" s="4" t="s">
        <v>1473</v>
      </c>
      <c r="E1885" s="4" t="s">
        <v>1474</v>
      </c>
      <c r="F1885" s="4" t="s">
        <v>364</v>
      </c>
      <c r="G1885" s="4" t="s">
        <v>365</v>
      </c>
      <c r="H1885" s="4" t="s">
        <v>1069</v>
      </c>
      <c r="I1885" s="8">
        <v>474.7</v>
      </c>
      <c r="J1885" s="7"/>
      <c r="K1885" s="7"/>
      <c r="L1885" s="7"/>
      <c r="M1885" s="7"/>
      <c r="N1885" s="7"/>
      <c r="O1885" s="7"/>
      <c r="P1885" s="7"/>
      <c r="Q1885" s="7"/>
      <c r="R1885" s="7"/>
      <c r="S1885" s="7"/>
      <c r="T1885" s="7"/>
      <c r="U1885" s="139">
        <f t="shared" si="145"/>
        <v>474.7</v>
      </c>
      <c r="W1885" s="127" t="str">
        <f t="shared" si="146"/>
        <v>161051500935</v>
      </c>
      <c r="X1885" s="132">
        <f>VLOOKUP(W1885,Factors!$F$4:$H$6200,3,FALSE)</f>
        <v>0</v>
      </c>
      <c r="Y1885" s="127" t="str">
        <f>VLOOKUP(W1885,Factors!$F$4:$H$6200,2,FALSE)</f>
        <v>Direct-OR</v>
      </c>
      <c r="Z1885" s="129">
        <f t="shared" si="147"/>
        <v>0</v>
      </c>
      <c r="AA1885" s="129">
        <f t="shared" si="148"/>
        <v>474.7</v>
      </c>
      <c r="AB1885" s="129">
        <f t="shared" si="149"/>
        <v>474.7</v>
      </c>
    </row>
    <row r="1886" spans="1:28" ht="15.75" thickBot="1" x14ac:dyDescent="0.3">
      <c r="A1886" s="141" t="s">
        <v>1459</v>
      </c>
      <c r="B1886" s="4" t="s">
        <v>994</v>
      </c>
      <c r="C1886" s="4" t="s">
        <v>995</v>
      </c>
      <c r="D1886" s="4" t="s">
        <v>1473</v>
      </c>
      <c r="E1886" s="4" t="s">
        <v>1474</v>
      </c>
      <c r="F1886" s="4" t="s">
        <v>239</v>
      </c>
      <c r="G1886" s="4" t="s">
        <v>240</v>
      </c>
      <c r="H1886" s="4" t="s">
        <v>1069</v>
      </c>
      <c r="I1886" s="10">
        <v>1088.81</v>
      </c>
      <c r="J1886" s="11"/>
      <c r="K1886" s="10">
        <v>190.89</v>
      </c>
      <c r="L1886" s="10">
        <v>84.84</v>
      </c>
      <c r="M1886" s="11"/>
      <c r="N1886" s="11"/>
      <c r="O1886" s="10">
        <v>84.84</v>
      </c>
      <c r="P1886" s="11"/>
      <c r="Q1886" s="11"/>
      <c r="R1886" s="10">
        <v>84.84</v>
      </c>
      <c r="S1886" s="10">
        <v>106.05</v>
      </c>
      <c r="T1886" s="11"/>
      <c r="U1886" s="139">
        <f t="shared" si="145"/>
        <v>1640.2699999999995</v>
      </c>
      <c r="W1886" s="127" t="str">
        <f t="shared" si="146"/>
        <v>161051500935</v>
      </c>
      <c r="X1886" s="132">
        <f>VLOOKUP(W1886,Factors!$F$4:$H$6200,3,FALSE)</f>
        <v>0</v>
      </c>
      <c r="Y1886" s="127" t="str">
        <f>VLOOKUP(W1886,Factors!$F$4:$H$6200,2,FALSE)</f>
        <v>Direct-OR</v>
      </c>
      <c r="Z1886" s="129">
        <f t="shared" si="147"/>
        <v>0</v>
      </c>
      <c r="AA1886" s="129">
        <f t="shared" si="148"/>
        <v>1640.2699999999995</v>
      </c>
      <c r="AB1886" s="129">
        <f t="shared" si="149"/>
        <v>1640.2699999999995</v>
      </c>
    </row>
    <row r="1887" spans="1:28" ht="15.75" thickBot="1" x14ac:dyDescent="0.3">
      <c r="A1887" s="141" t="s">
        <v>1459</v>
      </c>
      <c r="B1887" s="4" t="s">
        <v>994</v>
      </c>
      <c r="C1887" s="4" t="s">
        <v>995</v>
      </c>
      <c r="D1887" s="4" t="s">
        <v>1473</v>
      </c>
      <c r="E1887" s="4" t="s">
        <v>1474</v>
      </c>
      <c r="F1887" s="4" t="s">
        <v>154</v>
      </c>
      <c r="G1887" s="4" t="s">
        <v>155</v>
      </c>
      <c r="H1887" s="4" t="s">
        <v>1069</v>
      </c>
      <c r="I1887" s="7"/>
      <c r="J1887" s="7"/>
      <c r="K1887" s="7"/>
      <c r="L1887" s="7"/>
      <c r="M1887" s="7"/>
      <c r="N1887" s="7"/>
      <c r="O1887" s="8">
        <v>293</v>
      </c>
      <c r="P1887" s="7"/>
      <c r="Q1887" s="7"/>
      <c r="R1887" s="7"/>
      <c r="S1887" s="8">
        <v>378</v>
      </c>
      <c r="T1887" s="8">
        <v>2183.0500000000002</v>
      </c>
      <c r="U1887" s="139">
        <f t="shared" si="145"/>
        <v>2854.05</v>
      </c>
      <c r="W1887" s="127" t="str">
        <f t="shared" si="146"/>
        <v>161051500935</v>
      </c>
      <c r="X1887" s="132">
        <f>VLOOKUP(W1887,Factors!$F$4:$H$6200,3,FALSE)</f>
        <v>0</v>
      </c>
      <c r="Y1887" s="127" t="str">
        <f>VLOOKUP(W1887,Factors!$F$4:$H$6200,2,FALSE)</f>
        <v>Direct-OR</v>
      </c>
      <c r="Z1887" s="129">
        <f t="shared" si="147"/>
        <v>0</v>
      </c>
      <c r="AA1887" s="129">
        <f t="shared" si="148"/>
        <v>2854.05</v>
      </c>
      <c r="AB1887" s="129">
        <f t="shared" si="149"/>
        <v>2854.05</v>
      </c>
    </row>
    <row r="1888" spans="1:28" ht="15.75" thickBot="1" x14ac:dyDescent="0.3">
      <c r="A1888" s="141" t="s">
        <v>1459</v>
      </c>
      <c r="B1888" s="4" t="s">
        <v>994</v>
      </c>
      <c r="C1888" s="4" t="s">
        <v>995</v>
      </c>
      <c r="D1888" s="4" t="s">
        <v>1473</v>
      </c>
      <c r="E1888" s="4" t="s">
        <v>1474</v>
      </c>
      <c r="F1888" s="4" t="s">
        <v>583</v>
      </c>
      <c r="G1888" s="4" t="s">
        <v>584</v>
      </c>
      <c r="H1888" s="4" t="s">
        <v>1069</v>
      </c>
      <c r="I1888" s="11"/>
      <c r="J1888" s="11"/>
      <c r="K1888" s="11"/>
      <c r="L1888" s="11"/>
      <c r="M1888" s="11"/>
      <c r="N1888" s="11"/>
      <c r="O1888" s="11"/>
      <c r="P1888" s="10">
        <v>391.22</v>
      </c>
      <c r="Q1888" s="11"/>
      <c r="R1888" s="11"/>
      <c r="S1888" s="11"/>
      <c r="T1888" s="11"/>
      <c r="U1888" s="139">
        <f t="shared" si="145"/>
        <v>391.22</v>
      </c>
      <c r="W1888" s="127" t="str">
        <f t="shared" si="146"/>
        <v>161051500935</v>
      </c>
      <c r="X1888" s="132">
        <f>VLOOKUP(W1888,Factors!$F$4:$H$6200,3,FALSE)</f>
        <v>0</v>
      </c>
      <c r="Y1888" s="127" t="str">
        <f>VLOOKUP(W1888,Factors!$F$4:$H$6200,2,FALSE)</f>
        <v>Direct-OR</v>
      </c>
      <c r="Z1888" s="129">
        <f t="shared" si="147"/>
        <v>0</v>
      </c>
      <c r="AA1888" s="129">
        <f t="shared" si="148"/>
        <v>391.22</v>
      </c>
      <c r="AB1888" s="129">
        <f t="shared" si="149"/>
        <v>391.22</v>
      </c>
    </row>
    <row r="1889" spans="1:28" ht="15.75" thickBot="1" x14ac:dyDescent="0.3">
      <c r="A1889" s="141" t="s">
        <v>1459</v>
      </c>
      <c r="B1889" s="4" t="s">
        <v>994</v>
      </c>
      <c r="C1889" s="4" t="s">
        <v>995</v>
      </c>
      <c r="D1889" s="4" t="s">
        <v>1473</v>
      </c>
      <c r="E1889" s="4" t="s">
        <v>1474</v>
      </c>
      <c r="F1889" s="4" t="s">
        <v>18</v>
      </c>
      <c r="G1889" s="4" t="s">
        <v>19</v>
      </c>
      <c r="H1889" s="4" t="s">
        <v>1069</v>
      </c>
      <c r="I1889" s="7"/>
      <c r="J1889" s="7"/>
      <c r="K1889" s="7"/>
      <c r="L1889" s="7"/>
      <c r="M1889" s="7"/>
      <c r="N1889" s="8">
        <v>337</v>
      </c>
      <c r="O1889" s="7"/>
      <c r="P1889" s="7"/>
      <c r="Q1889" s="7"/>
      <c r="R1889" s="7"/>
      <c r="S1889" s="7"/>
      <c r="T1889" s="8">
        <v>125</v>
      </c>
      <c r="U1889" s="139">
        <f t="shared" si="145"/>
        <v>462</v>
      </c>
      <c r="W1889" s="127" t="str">
        <f t="shared" si="146"/>
        <v>161051500935</v>
      </c>
      <c r="X1889" s="132">
        <f>VLOOKUP(W1889,Factors!$F$4:$H$6200,3,FALSE)</f>
        <v>0</v>
      </c>
      <c r="Y1889" s="127" t="str">
        <f>VLOOKUP(W1889,Factors!$F$4:$H$6200,2,FALSE)</f>
        <v>Direct-OR</v>
      </c>
      <c r="Z1889" s="129">
        <f t="shared" si="147"/>
        <v>0</v>
      </c>
      <c r="AA1889" s="129">
        <f t="shared" si="148"/>
        <v>462</v>
      </c>
      <c r="AB1889" s="129">
        <f t="shared" si="149"/>
        <v>462</v>
      </c>
    </row>
    <row r="1890" spans="1:28" ht="15.75" thickBot="1" x14ac:dyDescent="0.3">
      <c r="A1890" s="141" t="s">
        <v>1459</v>
      </c>
      <c r="B1890" s="4" t="s">
        <v>922</v>
      </c>
      <c r="C1890" s="4" t="s">
        <v>923</v>
      </c>
      <c r="D1890" s="4" t="s">
        <v>1473</v>
      </c>
      <c r="E1890" s="4" t="s">
        <v>1474</v>
      </c>
      <c r="F1890" s="4" t="s">
        <v>70</v>
      </c>
      <c r="G1890" s="4" t="s">
        <v>71</v>
      </c>
      <c r="H1890" s="4" t="s">
        <v>1069</v>
      </c>
      <c r="I1890" s="11"/>
      <c r="J1890" s="11"/>
      <c r="K1890" s="10">
        <v>764</v>
      </c>
      <c r="L1890" s="11"/>
      <c r="M1890" s="11"/>
      <c r="N1890" s="11"/>
      <c r="O1890" s="11"/>
      <c r="P1890" s="11"/>
      <c r="Q1890" s="11"/>
      <c r="R1890" s="11"/>
      <c r="S1890" s="11"/>
      <c r="T1890" s="11"/>
      <c r="U1890" s="139">
        <f t="shared" si="145"/>
        <v>764</v>
      </c>
      <c r="W1890" s="127" t="str">
        <f t="shared" si="146"/>
        <v>161101500935</v>
      </c>
      <c r="X1890" s="132">
        <f>VLOOKUP(W1890,Factors!$F$4:$H$6200,3,FALSE)</f>
        <v>0</v>
      </c>
      <c r="Y1890" s="127" t="str">
        <f>VLOOKUP(W1890,Factors!$F$4:$H$6200,2,FALSE)</f>
        <v>Direct-OR</v>
      </c>
      <c r="Z1890" s="129">
        <f t="shared" si="147"/>
        <v>0</v>
      </c>
      <c r="AA1890" s="129">
        <f t="shared" si="148"/>
        <v>764</v>
      </c>
      <c r="AB1890" s="129">
        <f t="shared" si="149"/>
        <v>764</v>
      </c>
    </row>
    <row r="1891" spans="1:28" ht="15.75" thickBot="1" x14ac:dyDescent="0.3">
      <c r="A1891" s="141" t="s">
        <v>1459</v>
      </c>
      <c r="B1891" s="4" t="s">
        <v>922</v>
      </c>
      <c r="C1891" s="4" t="s">
        <v>923</v>
      </c>
      <c r="D1891" s="4" t="s">
        <v>1473</v>
      </c>
      <c r="E1891" s="4" t="s">
        <v>1474</v>
      </c>
      <c r="F1891" s="4" t="s">
        <v>537</v>
      </c>
      <c r="G1891" s="4" t="s">
        <v>538</v>
      </c>
      <c r="H1891" s="4" t="s">
        <v>1069</v>
      </c>
      <c r="I1891" s="7"/>
      <c r="J1891" s="7"/>
      <c r="K1891" s="7"/>
      <c r="L1891" s="7"/>
      <c r="M1891" s="7"/>
      <c r="N1891" s="8">
        <v>899.97</v>
      </c>
      <c r="O1891" s="7"/>
      <c r="P1891" s="7"/>
      <c r="Q1891" s="7"/>
      <c r="R1891" s="7"/>
      <c r="S1891" s="7"/>
      <c r="T1891" s="7"/>
      <c r="U1891" s="139">
        <f t="shared" si="145"/>
        <v>899.97</v>
      </c>
      <c r="W1891" s="127" t="str">
        <f t="shared" si="146"/>
        <v>161101500935</v>
      </c>
      <c r="X1891" s="132">
        <f>VLOOKUP(W1891,Factors!$F$4:$H$6200,3,FALSE)</f>
        <v>0</v>
      </c>
      <c r="Y1891" s="127" t="str">
        <f>VLOOKUP(W1891,Factors!$F$4:$H$6200,2,FALSE)</f>
        <v>Direct-OR</v>
      </c>
      <c r="Z1891" s="129">
        <f t="shared" si="147"/>
        <v>0</v>
      </c>
      <c r="AA1891" s="129">
        <f t="shared" si="148"/>
        <v>899.97</v>
      </c>
      <c r="AB1891" s="129">
        <f t="shared" si="149"/>
        <v>899.97</v>
      </c>
    </row>
    <row r="1892" spans="1:28" ht="15.75" thickBot="1" x14ac:dyDescent="0.3">
      <c r="A1892" s="141" t="s">
        <v>1459</v>
      </c>
      <c r="B1892" s="4" t="s">
        <v>922</v>
      </c>
      <c r="C1892" s="4" t="s">
        <v>923</v>
      </c>
      <c r="D1892" s="4" t="s">
        <v>1473</v>
      </c>
      <c r="E1892" s="4" t="s">
        <v>1474</v>
      </c>
      <c r="F1892" s="4" t="s">
        <v>38</v>
      </c>
      <c r="G1892" s="4" t="s">
        <v>39</v>
      </c>
      <c r="H1892" s="4" t="s">
        <v>1069</v>
      </c>
      <c r="I1892" s="10">
        <v>329</v>
      </c>
      <c r="J1892" s="10">
        <v>1753.99</v>
      </c>
      <c r="K1892" s="10">
        <v>1203.33</v>
      </c>
      <c r="L1892" s="10">
        <v>982.66</v>
      </c>
      <c r="M1892" s="10">
        <v>551</v>
      </c>
      <c r="N1892" s="10">
        <v>889.33</v>
      </c>
      <c r="O1892" s="10">
        <v>3086.66</v>
      </c>
      <c r="P1892" s="10">
        <v>760.49</v>
      </c>
      <c r="Q1892" s="10">
        <v>1716.53</v>
      </c>
      <c r="R1892" s="10">
        <v>1210.33</v>
      </c>
      <c r="S1892" s="10">
        <v>225</v>
      </c>
      <c r="T1892" s="10">
        <v>1660.22</v>
      </c>
      <c r="U1892" s="139">
        <f t="shared" si="145"/>
        <v>14368.539999999999</v>
      </c>
      <c r="W1892" s="127" t="str">
        <f t="shared" si="146"/>
        <v>161101500935</v>
      </c>
      <c r="X1892" s="132">
        <f>VLOOKUP(W1892,Factors!$F$4:$H$6200,3,FALSE)</f>
        <v>0</v>
      </c>
      <c r="Y1892" s="127" t="str">
        <f>VLOOKUP(W1892,Factors!$F$4:$H$6200,2,FALSE)</f>
        <v>Direct-OR</v>
      </c>
      <c r="Z1892" s="129">
        <f t="shared" si="147"/>
        <v>0</v>
      </c>
      <c r="AA1892" s="129">
        <f t="shared" si="148"/>
        <v>14368.539999999999</v>
      </c>
      <c r="AB1892" s="129">
        <f t="shared" si="149"/>
        <v>14368.539999999999</v>
      </c>
    </row>
    <row r="1893" spans="1:28" ht="15.75" thickBot="1" x14ac:dyDescent="0.3">
      <c r="A1893" s="141" t="s">
        <v>1459</v>
      </c>
      <c r="B1893" s="4" t="s">
        <v>922</v>
      </c>
      <c r="C1893" s="4" t="s">
        <v>923</v>
      </c>
      <c r="D1893" s="4" t="s">
        <v>1473</v>
      </c>
      <c r="E1893" s="4" t="s">
        <v>1474</v>
      </c>
      <c r="F1893" s="4" t="s">
        <v>49</v>
      </c>
      <c r="G1893" s="4" t="s">
        <v>50</v>
      </c>
      <c r="H1893" s="4" t="s">
        <v>1069</v>
      </c>
      <c r="I1893" s="7"/>
      <c r="J1893" s="7"/>
      <c r="K1893" s="7"/>
      <c r="L1893" s="7"/>
      <c r="M1893" s="8">
        <v>104</v>
      </c>
      <c r="N1893" s="8">
        <v>104</v>
      </c>
      <c r="O1893" s="8">
        <v>104</v>
      </c>
      <c r="P1893" s="8">
        <v>104</v>
      </c>
      <c r="Q1893" s="7"/>
      <c r="R1893" s="8">
        <v>104</v>
      </c>
      <c r="S1893" s="8">
        <v>104</v>
      </c>
      <c r="T1893" s="8">
        <v>104</v>
      </c>
      <c r="U1893" s="139">
        <f t="shared" si="145"/>
        <v>728</v>
      </c>
      <c r="W1893" s="127" t="str">
        <f t="shared" si="146"/>
        <v>161101500935</v>
      </c>
      <c r="X1893" s="132">
        <f>VLOOKUP(W1893,Factors!$F$4:$H$6200,3,FALSE)</f>
        <v>0</v>
      </c>
      <c r="Y1893" s="127" t="str">
        <f>VLOOKUP(W1893,Factors!$F$4:$H$6200,2,FALSE)</f>
        <v>Direct-OR</v>
      </c>
      <c r="Z1893" s="129">
        <f t="shared" si="147"/>
        <v>0</v>
      </c>
      <c r="AA1893" s="129">
        <f t="shared" si="148"/>
        <v>728</v>
      </c>
      <c r="AB1893" s="129">
        <f t="shared" si="149"/>
        <v>728</v>
      </c>
    </row>
    <row r="1894" spans="1:28" ht="15.75" thickBot="1" x14ac:dyDescent="0.3">
      <c r="A1894" s="141" t="s">
        <v>1459</v>
      </c>
      <c r="B1894" s="4" t="s">
        <v>922</v>
      </c>
      <c r="C1894" s="4" t="s">
        <v>923</v>
      </c>
      <c r="D1894" s="4" t="s">
        <v>1473</v>
      </c>
      <c r="E1894" s="4" t="s">
        <v>1474</v>
      </c>
      <c r="F1894" s="4" t="s">
        <v>144</v>
      </c>
      <c r="G1894" s="4" t="s">
        <v>145</v>
      </c>
      <c r="H1894" s="4" t="s">
        <v>1069</v>
      </c>
      <c r="I1894" s="8">
        <v>662.86</v>
      </c>
      <c r="J1894" s="8">
        <v>254.05</v>
      </c>
      <c r="K1894" s="8">
        <v>586.55999999999995</v>
      </c>
      <c r="L1894" s="7"/>
      <c r="M1894" s="8">
        <v>479.51</v>
      </c>
      <c r="N1894" s="8">
        <v>254.05</v>
      </c>
      <c r="O1894" s="8">
        <v>480.87</v>
      </c>
      <c r="P1894" s="8">
        <v>298.05</v>
      </c>
      <c r="Q1894" s="8">
        <v>254.05</v>
      </c>
      <c r="R1894" s="8">
        <v>484.98</v>
      </c>
      <c r="S1894" s="8">
        <v>1146.32</v>
      </c>
      <c r="T1894" s="8">
        <v>254.05</v>
      </c>
      <c r="U1894" s="139">
        <f t="shared" si="145"/>
        <v>5155.3500000000004</v>
      </c>
      <c r="W1894" s="127" t="str">
        <f t="shared" si="146"/>
        <v>161101500935</v>
      </c>
      <c r="X1894" s="132">
        <f>VLOOKUP(W1894,Factors!$F$4:$H$6200,3,FALSE)</f>
        <v>0</v>
      </c>
      <c r="Y1894" s="127" t="str">
        <f>VLOOKUP(W1894,Factors!$F$4:$H$6200,2,FALSE)</f>
        <v>Direct-OR</v>
      </c>
      <c r="Z1894" s="129">
        <f t="shared" si="147"/>
        <v>0</v>
      </c>
      <c r="AA1894" s="129">
        <f t="shared" si="148"/>
        <v>5155.3500000000004</v>
      </c>
      <c r="AB1894" s="129">
        <f t="shared" si="149"/>
        <v>5155.3500000000004</v>
      </c>
    </row>
    <row r="1895" spans="1:28" ht="15.75" thickBot="1" x14ac:dyDescent="0.3">
      <c r="A1895" s="141" t="s">
        <v>1459</v>
      </c>
      <c r="B1895" s="4" t="s">
        <v>922</v>
      </c>
      <c r="C1895" s="4" t="s">
        <v>923</v>
      </c>
      <c r="D1895" s="4" t="s">
        <v>1473</v>
      </c>
      <c r="E1895" s="4" t="s">
        <v>1474</v>
      </c>
      <c r="F1895" s="4" t="s">
        <v>239</v>
      </c>
      <c r="G1895" s="4" t="s">
        <v>240</v>
      </c>
      <c r="H1895" s="4" t="s">
        <v>1069</v>
      </c>
      <c r="I1895" s="11"/>
      <c r="J1895" s="11"/>
      <c r="K1895" s="10">
        <v>358.56</v>
      </c>
      <c r="L1895" s="10">
        <v>159.36000000000001</v>
      </c>
      <c r="M1895" s="10">
        <v>213.66</v>
      </c>
      <c r="N1895" s="14">
        <v>0</v>
      </c>
      <c r="O1895" s="10">
        <v>205.84</v>
      </c>
      <c r="P1895" s="11"/>
      <c r="Q1895" s="11"/>
      <c r="R1895" s="10">
        <v>173.2</v>
      </c>
      <c r="S1895" s="10">
        <v>204.26</v>
      </c>
      <c r="T1895" s="11"/>
      <c r="U1895" s="139">
        <f t="shared" si="145"/>
        <v>1314.88</v>
      </c>
      <c r="W1895" s="127" t="str">
        <f t="shared" si="146"/>
        <v>161101500935</v>
      </c>
      <c r="X1895" s="132">
        <f>VLOOKUP(W1895,Factors!$F$4:$H$6200,3,FALSE)</f>
        <v>0</v>
      </c>
      <c r="Y1895" s="127" t="str">
        <f>VLOOKUP(W1895,Factors!$F$4:$H$6200,2,FALSE)</f>
        <v>Direct-OR</v>
      </c>
      <c r="Z1895" s="129">
        <f t="shared" si="147"/>
        <v>0</v>
      </c>
      <c r="AA1895" s="129">
        <f t="shared" si="148"/>
        <v>1314.88</v>
      </c>
      <c r="AB1895" s="129">
        <f t="shared" si="149"/>
        <v>1314.88</v>
      </c>
    </row>
    <row r="1896" spans="1:28" ht="15.75" thickBot="1" x14ac:dyDescent="0.3">
      <c r="A1896" s="141" t="s">
        <v>1459</v>
      </c>
      <c r="B1896" s="4" t="s">
        <v>922</v>
      </c>
      <c r="C1896" s="4" t="s">
        <v>923</v>
      </c>
      <c r="D1896" s="4" t="s">
        <v>1473</v>
      </c>
      <c r="E1896" s="4" t="s">
        <v>1474</v>
      </c>
      <c r="F1896" s="4" t="s">
        <v>154</v>
      </c>
      <c r="G1896" s="4" t="s">
        <v>155</v>
      </c>
      <c r="H1896" s="4" t="s">
        <v>1069</v>
      </c>
      <c r="I1896" s="8">
        <v>185</v>
      </c>
      <c r="J1896" s="8">
        <v>166.65</v>
      </c>
      <c r="K1896" s="7"/>
      <c r="L1896" s="7"/>
      <c r="M1896" s="7"/>
      <c r="N1896" s="7"/>
      <c r="O1896" s="7"/>
      <c r="P1896" s="7"/>
      <c r="Q1896" s="7"/>
      <c r="R1896" s="8">
        <v>244.8</v>
      </c>
      <c r="S1896" s="7"/>
      <c r="T1896" s="7"/>
      <c r="U1896" s="139">
        <f t="shared" si="145"/>
        <v>596.45000000000005</v>
      </c>
      <c r="W1896" s="127" t="str">
        <f t="shared" si="146"/>
        <v>161101500935</v>
      </c>
      <c r="X1896" s="132">
        <f>VLOOKUP(W1896,Factors!$F$4:$H$6200,3,FALSE)</f>
        <v>0</v>
      </c>
      <c r="Y1896" s="127" t="str">
        <f>VLOOKUP(W1896,Factors!$F$4:$H$6200,2,FALSE)</f>
        <v>Direct-OR</v>
      </c>
      <c r="Z1896" s="129">
        <f t="shared" si="147"/>
        <v>0</v>
      </c>
      <c r="AA1896" s="129">
        <f t="shared" si="148"/>
        <v>596.45000000000005</v>
      </c>
      <c r="AB1896" s="129">
        <f t="shared" si="149"/>
        <v>596.45000000000005</v>
      </c>
    </row>
    <row r="1897" spans="1:28" ht="15.75" thickBot="1" x14ac:dyDescent="0.3">
      <c r="A1897" s="141" t="s">
        <v>1459</v>
      </c>
      <c r="B1897" s="4" t="s">
        <v>922</v>
      </c>
      <c r="C1897" s="4" t="s">
        <v>923</v>
      </c>
      <c r="D1897" s="4" t="s">
        <v>1473</v>
      </c>
      <c r="E1897" s="4" t="s">
        <v>1474</v>
      </c>
      <c r="F1897" s="4" t="s">
        <v>583</v>
      </c>
      <c r="G1897" s="4" t="s">
        <v>584</v>
      </c>
      <c r="H1897" s="4" t="s">
        <v>1069</v>
      </c>
      <c r="I1897" s="11"/>
      <c r="J1897" s="11"/>
      <c r="K1897" s="11"/>
      <c r="L1897" s="11"/>
      <c r="M1897" s="11"/>
      <c r="N1897" s="10">
        <v>40</v>
      </c>
      <c r="O1897" s="11"/>
      <c r="P1897" s="11"/>
      <c r="Q1897" s="11"/>
      <c r="R1897" s="11"/>
      <c r="S1897" s="11"/>
      <c r="T1897" s="11"/>
      <c r="U1897" s="139">
        <f t="shared" si="145"/>
        <v>40</v>
      </c>
      <c r="W1897" s="127" t="str">
        <f t="shared" si="146"/>
        <v>161101500935</v>
      </c>
      <c r="X1897" s="132">
        <f>VLOOKUP(W1897,Factors!$F$4:$H$6200,3,FALSE)</f>
        <v>0</v>
      </c>
      <c r="Y1897" s="127" t="str">
        <f>VLOOKUP(W1897,Factors!$F$4:$H$6200,2,FALSE)</f>
        <v>Direct-OR</v>
      </c>
      <c r="Z1897" s="129">
        <f t="shared" si="147"/>
        <v>0</v>
      </c>
      <c r="AA1897" s="129">
        <f t="shared" si="148"/>
        <v>40</v>
      </c>
      <c r="AB1897" s="129">
        <f t="shared" si="149"/>
        <v>40</v>
      </c>
    </row>
    <row r="1898" spans="1:28" ht="15.75" thickBot="1" x14ac:dyDescent="0.3">
      <c r="A1898" s="141" t="s">
        <v>1459</v>
      </c>
      <c r="B1898" s="4" t="s">
        <v>386</v>
      </c>
      <c r="C1898" s="4" t="s">
        <v>387</v>
      </c>
      <c r="D1898" s="4" t="s">
        <v>1473</v>
      </c>
      <c r="E1898" s="4" t="s">
        <v>1474</v>
      </c>
      <c r="F1898" s="4" t="s">
        <v>47</v>
      </c>
      <c r="G1898" s="4" t="s">
        <v>48</v>
      </c>
      <c r="H1898" s="4" t="s">
        <v>1069</v>
      </c>
      <c r="I1898" s="7"/>
      <c r="J1898" s="8">
        <v>87.39</v>
      </c>
      <c r="K1898" s="8">
        <v>100.06</v>
      </c>
      <c r="L1898" s="8">
        <v>87.46</v>
      </c>
      <c r="M1898" s="8">
        <v>141.86000000000001</v>
      </c>
      <c r="N1898" s="8">
        <v>141.86000000000001</v>
      </c>
      <c r="O1898" s="7"/>
      <c r="P1898" s="7"/>
      <c r="Q1898" s="7"/>
      <c r="R1898" s="7"/>
      <c r="S1898" s="8">
        <v>87.48</v>
      </c>
      <c r="T1898" s="7"/>
      <c r="U1898" s="139">
        <f t="shared" si="145"/>
        <v>646.11</v>
      </c>
      <c r="W1898" s="127" t="str">
        <f t="shared" si="146"/>
        <v>161151500935</v>
      </c>
      <c r="X1898" s="132">
        <f>VLOOKUP(W1898,Factors!$F$4:$H$6200,3,FALSE)</f>
        <v>0</v>
      </c>
      <c r="Y1898" s="127" t="str">
        <f>VLOOKUP(W1898,Factors!$F$4:$H$6200,2,FALSE)</f>
        <v>Direct-OR</v>
      </c>
      <c r="Z1898" s="129">
        <f t="shared" si="147"/>
        <v>0</v>
      </c>
      <c r="AA1898" s="129">
        <f t="shared" si="148"/>
        <v>646.11</v>
      </c>
      <c r="AB1898" s="129">
        <f t="shared" si="149"/>
        <v>646.11</v>
      </c>
    </row>
    <row r="1899" spans="1:28" ht="15.75" thickBot="1" x14ac:dyDescent="0.3">
      <c r="A1899" s="141" t="s">
        <v>1459</v>
      </c>
      <c r="B1899" s="4" t="s">
        <v>386</v>
      </c>
      <c r="C1899" s="4" t="s">
        <v>387</v>
      </c>
      <c r="D1899" s="4" t="s">
        <v>1473</v>
      </c>
      <c r="E1899" s="4" t="s">
        <v>1474</v>
      </c>
      <c r="F1899" s="4" t="s">
        <v>94</v>
      </c>
      <c r="G1899" s="4" t="s">
        <v>95</v>
      </c>
      <c r="H1899" s="4" t="s">
        <v>1069</v>
      </c>
      <c r="I1899" s="10">
        <v>3303</v>
      </c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39">
        <f t="shared" si="145"/>
        <v>3303</v>
      </c>
      <c r="W1899" s="127" t="str">
        <f t="shared" si="146"/>
        <v>161151500935</v>
      </c>
      <c r="X1899" s="132">
        <f>VLOOKUP(W1899,Factors!$F$4:$H$6200,3,FALSE)</f>
        <v>0</v>
      </c>
      <c r="Y1899" s="127" t="str">
        <f>VLOOKUP(W1899,Factors!$F$4:$H$6200,2,FALSE)</f>
        <v>Direct-OR</v>
      </c>
      <c r="Z1899" s="129">
        <f t="shared" si="147"/>
        <v>0</v>
      </c>
      <c r="AA1899" s="129">
        <f t="shared" si="148"/>
        <v>3303</v>
      </c>
      <c r="AB1899" s="129">
        <f t="shared" si="149"/>
        <v>3303</v>
      </c>
    </row>
    <row r="1900" spans="1:28" ht="15.75" thickBot="1" x14ac:dyDescent="0.3">
      <c r="A1900" s="141" t="s">
        <v>1459</v>
      </c>
      <c r="B1900" s="4" t="s">
        <v>386</v>
      </c>
      <c r="C1900" s="4" t="s">
        <v>387</v>
      </c>
      <c r="D1900" s="4" t="s">
        <v>1473</v>
      </c>
      <c r="E1900" s="4" t="s">
        <v>1474</v>
      </c>
      <c r="F1900" s="4" t="s">
        <v>38</v>
      </c>
      <c r="G1900" s="4" t="s">
        <v>39</v>
      </c>
      <c r="H1900" s="4" t="s">
        <v>1069</v>
      </c>
      <c r="I1900" s="8">
        <v>1831.39</v>
      </c>
      <c r="J1900" s="8">
        <v>1060.3900000000001</v>
      </c>
      <c r="K1900" s="8">
        <v>1590.39</v>
      </c>
      <c r="L1900" s="8">
        <v>1439.8</v>
      </c>
      <c r="M1900" s="8">
        <v>1877.8</v>
      </c>
      <c r="N1900" s="8">
        <v>1689.8</v>
      </c>
      <c r="O1900" s="8">
        <v>1564.8</v>
      </c>
      <c r="P1900" s="8">
        <v>1987.77</v>
      </c>
      <c r="Q1900" s="8">
        <v>1496.12</v>
      </c>
      <c r="R1900" s="8">
        <v>1689.8</v>
      </c>
      <c r="S1900" s="8">
        <v>3000.93</v>
      </c>
      <c r="T1900" s="8">
        <v>1214.8</v>
      </c>
      <c r="U1900" s="139">
        <f t="shared" si="145"/>
        <v>20443.789999999997</v>
      </c>
      <c r="W1900" s="127" t="str">
        <f t="shared" si="146"/>
        <v>161151500935</v>
      </c>
      <c r="X1900" s="132">
        <f>VLOOKUP(W1900,Factors!$F$4:$H$6200,3,FALSE)</f>
        <v>0</v>
      </c>
      <c r="Y1900" s="127" t="str">
        <f>VLOOKUP(W1900,Factors!$F$4:$H$6200,2,FALSE)</f>
        <v>Direct-OR</v>
      </c>
      <c r="Z1900" s="129">
        <f t="shared" si="147"/>
        <v>0</v>
      </c>
      <c r="AA1900" s="129">
        <f t="shared" si="148"/>
        <v>20443.789999999997</v>
      </c>
      <c r="AB1900" s="129">
        <f t="shared" si="149"/>
        <v>20443.789999999997</v>
      </c>
    </row>
    <row r="1901" spans="1:28" ht="15.75" thickBot="1" x14ac:dyDescent="0.3">
      <c r="A1901" s="141" t="s">
        <v>1459</v>
      </c>
      <c r="B1901" s="4" t="s">
        <v>386</v>
      </c>
      <c r="C1901" s="4" t="s">
        <v>387</v>
      </c>
      <c r="D1901" s="4" t="s">
        <v>1473</v>
      </c>
      <c r="E1901" s="4" t="s">
        <v>1474</v>
      </c>
      <c r="F1901" s="4" t="s">
        <v>144</v>
      </c>
      <c r="G1901" s="4" t="s">
        <v>145</v>
      </c>
      <c r="H1901" s="4" t="s">
        <v>1069</v>
      </c>
      <c r="I1901" s="10">
        <v>321</v>
      </c>
      <c r="J1901" s="10">
        <v>611.33000000000004</v>
      </c>
      <c r="K1901" s="10">
        <v>321</v>
      </c>
      <c r="L1901" s="11"/>
      <c r="M1901" s="10">
        <v>1703.28</v>
      </c>
      <c r="N1901" s="11"/>
      <c r="O1901" s="10">
        <v>932.91</v>
      </c>
      <c r="P1901" s="10">
        <v>604.11</v>
      </c>
      <c r="Q1901" s="10">
        <v>321</v>
      </c>
      <c r="R1901" s="10">
        <v>686.86</v>
      </c>
      <c r="S1901" s="11"/>
      <c r="T1901" s="11"/>
      <c r="U1901" s="139">
        <f t="shared" si="145"/>
        <v>5501.4899999999989</v>
      </c>
      <c r="W1901" s="127" t="str">
        <f t="shared" si="146"/>
        <v>161151500935</v>
      </c>
      <c r="X1901" s="132">
        <f>VLOOKUP(W1901,Factors!$F$4:$H$6200,3,FALSE)</f>
        <v>0</v>
      </c>
      <c r="Y1901" s="127" t="str">
        <f>VLOOKUP(W1901,Factors!$F$4:$H$6200,2,FALSE)</f>
        <v>Direct-OR</v>
      </c>
      <c r="Z1901" s="129">
        <f t="shared" si="147"/>
        <v>0</v>
      </c>
      <c r="AA1901" s="129">
        <f t="shared" si="148"/>
        <v>5501.4899999999989</v>
      </c>
      <c r="AB1901" s="129">
        <f t="shared" si="149"/>
        <v>5501.4899999999989</v>
      </c>
    </row>
    <row r="1902" spans="1:28" ht="15.75" thickBot="1" x14ac:dyDescent="0.3">
      <c r="A1902" s="141" t="s">
        <v>1459</v>
      </c>
      <c r="B1902" s="4" t="s">
        <v>386</v>
      </c>
      <c r="C1902" s="4" t="s">
        <v>387</v>
      </c>
      <c r="D1902" s="4" t="s">
        <v>1473</v>
      </c>
      <c r="E1902" s="4" t="s">
        <v>1474</v>
      </c>
      <c r="F1902" s="4" t="s">
        <v>239</v>
      </c>
      <c r="G1902" s="4" t="s">
        <v>240</v>
      </c>
      <c r="H1902" s="4" t="s">
        <v>1069</v>
      </c>
      <c r="I1902" s="8">
        <v>180.6</v>
      </c>
      <c r="J1902" s="7"/>
      <c r="K1902" s="8">
        <v>178.38</v>
      </c>
      <c r="L1902" s="8">
        <v>99.1</v>
      </c>
      <c r="M1902" s="7"/>
      <c r="N1902" s="8">
        <v>79.28</v>
      </c>
      <c r="O1902" s="8">
        <v>101.32</v>
      </c>
      <c r="P1902" s="7"/>
      <c r="Q1902" s="7"/>
      <c r="R1902" s="8">
        <v>126.65</v>
      </c>
      <c r="S1902" s="8">
        <v>101.32</v>
      </c>
      <c r="T1902" s="7"/>
      <c r="U1902" s="139">
        <f t="shared" si="145"/>
        <v>866.65000000000009</v>
      </c>
      <c r="W1902" s="127" t="str">
        <f t="shared" si="146"/>
        <v>161151500935</v>
      </c>
      <c r="X1902" s="132">
        <f>VLOOKUP(W1902,Factors!$F$4:$H$6200,3,FALSE)</f>
        <v>0</v>
      </c>
      <c r="Y1902" s="127" t="str">
        <f>VLOOKUP(W1902,Factors!$F$4:$H$6200,2,FALSE)</f>
        <v>Direct-OR</v>
      </c>
      <c r="Z1902" s="129">
        <f t="shared" si="147"/>
        <v>0</v>
      </c>
      <c r="AA1902" s="129">
        <f t="shared" si="148"/>
        <v>866.65000000000009</v>
      </c>
      <c r="AB1902" s="129">
        <f t="shared" si="149"/>
        <v>866.65000000000009</v>
      </c>
    </row>
    <row r="1903" spans="1:28" ht="15.75" thickBot="1" x14ac:dyDescent="0.3">
      <c r="A1903" s="141" t="s">
        <v>1459</v>
      </c>
      <c r="B1903" s="4" t="s">
        <v>386</v>
      </c>
      <c r="C1903" s="4" t="s">
        <v>387</v>
      </c>
      <c r="D1903" s="4" t="s">
        <v>1473</v>
      </c>
      <c r="E1903" s="4" t="s">
        <v>1474</v>
      </c>
      <c r="F1903" s="4" t="s">
        <v>154</v>
      </c>
      <c r="G1903" s="4" t="s">
        <v>155</v>
      </c>
      <c r="H1903" s="4" t="s">
        <v>1069</v>
      </c>
      <c r="I1903" s="10">
        <v>680</v>
      </c>
      <c r="J1903" s="10">
        <v>1207.75</v>
      </c>
      <c r="K1903" s="11"/>
      <c r="L1903" s="10">
        <v>3735.14</v>
      </c>
      <c r="M1903" s="11"/>
      <c r="N1903" s="11"/>
      <c r="O1903" s="11"/>
      <c r="P1903" s="11"/>
      <c r="Q1903" s="11"/>
      <c r="R1903" s="10">
        <v>329</v>
      </c>
      <c r="S1903" s="10">
        <v>425</v>
      </c>
      <c r="T1903" s="10">
        <v>548.5</v>
      </c>
      <c r="U1903" s="139">
        <f t="shared" si="145"/>
        <v>6925.3899999999994</v>
      </c>
      <c r="W1903" s="127" t="str">
        <f t="shared" si="146"/>
        <v>161151500935</v>
      </c>
      <c r="X1903" s="132">
        <f>VLOOKUP(W1903,Factors!$F$4:$H$6200,3,FALSE)</f>
        <v>0</v>
      </c>
      <c r="Y1903" s="127" t="str">
        <f>VLOOKUP(W1903,Factors!$F$4:$H$6200,2,FALSE)</f>
        <v>Direct-OR</v>
      </c>
      <c r="Z1903" s="129">
        <f t="shared" si="147"/>
        <v>0</v>
      </c>
      <c r="AA1903" s="129">
        <f t="shared" si="148"/>
        <v>6925.3899999999994</v>
      </c>
      <c r="AB1903" s="129">
        <f t="shared" si="149"/>
        <v>6925.3899999999994</v>
      </c>
    </row>
    <row r="1904" spans="1:28" ht="15.75" thickBot="1" x14ac:dyDescent="0.3">
      <c r="A1904" s="141" t="s">
        <v>1459</v>
      </c>
      <c r="B1904" s="4" t="s">
        <v>386</v>
      </c>
      <c r="C1904" s="4" t="s">
        <v>387</v>
      </c>
      <c r="D1904" s="4" t="s">
        <v>1473</v>
      </c>
      <c r="E1904" s="4" t="s">
        <v>1474</v>
      </c>
      <c r="F1904" s="4" t="s">
        <v>583</v>
      </c>
      <c r="G1904" s="4" t="s">
        <v>584</v>
      </c>
      <c r="H1904" s="4" t="s">
        <v>1069</v>
      </c>
      <c r="I1904" s="7"/>
      <c r="J1904" s="7"/>
      <c r="K1904" s="7"/>
      <c r="L1904" s="7"/>
      <c r="M1904" s="8">
        <v>445</v>
      </c>
      <c r="N1904" s="7"/>
      <c r="O1904" s="7"/>
      <c r="P1904" s="7"/>
      <c r="Q1904" s="8">
        <v>225</v>
      </c>
      <c r="R1904" s="7"/>
      <c r="S1904" s="7"/>
      <c r="T1904" s="7"/>
      <c r="U1904" s="139">
        <f t="shared" si="145"/>
        <v>670</v>
      </c>
      <c r="W1904" s="127" t="str">
        <f t="shared" si="146"/>
        <v>161151500935</v>
      </c>
      <c r="X1904" s="132">
        <f>VLOOKUP(W1904,Factors!$F$4:$H$6200,3,FALSE)</f>
        <v>0</v>
      </c>
      <c r="Y1904" s="127" t="str">
        <f>VLOOKUP(W1904,Factors!$F$4:$H$6200,2,FALSE)</f>
        <v>Direct-OR</v>
      </c>
      <c r="Z1904" s="129">
        <f t="shared" si="147"/>
        <v>0</v>
      </c>
      <c r="AA1904" s="129">
        <f t="shared" si="148"/>
        <v>670</v>
      </c>
      <c r="AB1904" s="129">
        <f t="shared" si="149"/>
        <v>670</v>
      </c>
    </row>
    <row r="1905" spans="1:62" ht="15.75" thickBot="1" x14ac:dyDescent="0.3">
      <c r="A1905" s="141" t="s">
        <v>1459</v>
      </c>
      <c r="B1905" s="4" t="s">
        <v>386</v>
      </c>
      <c r="C1905" s="4" t="s">
        <v>387</v>
      </c>
      <c r="D1905" s="4" t="s">
        <v>1473</v>
      </c>
      <c r="E1905" s="4" t="s">
        <v>1474</v>
      </c>
      <c r="F1905" s="4" t="s">
        <v>18</v>
      </c>
      <c r="G1905" s="4" t="s">
        <v>19</v>
      </c>
      <c r="H1905" s="4" t="s">
        <v>1069</v>
      </c>
      <c r="I1905" s="11"/>
      <c r="J1905" s="11"/>
      <c r="K1905" s="10">
        <v>368</v>
      </c>
      <c r="L1905" s="11"/>
      <c r="M1905" s="10">
        <v>35</v>
      </c>
      <c r="N1905" s="11"/>
      <c r="O1905" s="11"/>
      <c r="P1905" s="11"/>
      <c r="Q1905" s="10">
        <v>150</v>
      </c>
      <c r="R1905" s="11"/>
      <c r="S1905" s="11"/>
      <c r="T1905" s="11"/>
      <c r="U1905" s="139">
        <f t="shared" si="145"/>
        <v>553</v>
      </c>
      <c r="W1905" s="127" t="str">
        <f t="shared" si="146"/>
        <v>161151500935</v>
      </c>
      <c r="X1905" s="132">
        <f>VLOOKUP(W1905,Factors!$F$4:$H$6200,3,FALSE)</f>
        <v>0</v>
      </c>
      <c r="Y1905" s="127" t="str">
        <f>VLOOKUP(W1905,Factors!$F$4:$H$6200,2,FALSE)</f>
        <v>Direct-OR</v>
      </c>
      <c r="Z1905" s="129">
        <f t="shared" si="147"/>
        <v>0</v>
      </c>
      <c r="AA1905" s="129">
        <f t="shared" si="148"/>
        <v>553</v>
      </c>
      <c r="AB1905" s="129">
        <f t="shared" si="149"/>
        <v>553</v>
      </c>
    </row>
    <row r="1906" spans="1:62" ht="15.75" thickBot="1" x14ac:dyDescent="0.3">
      <c r="A1906" s="141" t="s">
        <v>1459</v>
      </c>
      <c r="B1906" s="4" t="s">
        <v>1515</v>
      </c>
      <c r="C1906" s="4" t="s">
        <v>1516</v>
      </c>
      <c r="D1906" s="4" t="s">
        <v>1473</v>
      </c>
      <c r="E1906" s="4" t="s">
        <v>1474</v>
      </c>
      <c r="F1906" s="4" t="s">
        <v>70</v>
      </c>
      <c r="G1906" s="4" t="s">
        <v>71</v>
      </c>
      <c r="H1906" s="4" t="s">
        <v>1069</v>
      </c>
      <c r="I1906" s="7"/>
      <c r="J1906" s="8">
        <v>118.1</v>
      </c>
      <c r="K1906" s="8">
        <v>90</v>
      </c>
      <c r="L1906" s="7"/>
      <c r="M1906" s="7"/>
      <c r="N1906" s="7"/>
      <c r="O1906" s="7"/>
      <c r="P1906" s="7"/>
      <c r="Q1906" s="7"/>
      <c r="R1906" s="7"/>
      <c r="S1906" s="7"/>
      <c r="T1906" s="7"/>
      <c r="U1906" s="139">
        <f t="shared" si="145"/>
        <v>208.1</v>
      </c>
      <c r="W1906" s="127" t="str">
        <f t="shared" si="146"/>
        <v>161201500935</v>
      </c>
      <c r="X1906" s="132">
        <f>VLOOKUP(W1906,Factors!$F$4:$H$6200,3,FALSE)</f>
        <v>0</v>
      </c>
      <c r="Y1906" s="127" t="str">
        <f>VLOOKUP(W1906,Factors!$F$4:$H$6200,2,FALSE)</f>
        <v>Direct-OR</v>
      </c>
      <c r="Z1906" s="129">
        <f t="shared" si="147"/>
        <v>0</v>
      </c>
      <c r="AA1906" s="129">
        <f t="shared" si="148"/>
        <v>208.1</v>
      </c>
      <c r="AB1906" s="129">
        <f t="shared" si="149"/>
        <v>208.1</v>
      </c>
    </row>
    <row r="1907" spans="1:62" ht="15.75" thickBot="1" x14ac:dyDescent="0.3">
      <c r="A1907" s="141" t="s">
        <v>1459</v>
      </c>
      <c r="B1907" s="4" t="s">
        <v>1515</v>
      </c>
      <c r="C1907" s="4" t="s">
        <v>1516</v>
      </c>
      <c r="D1907" s="4" t="s">
        <v>1473</v>
      </c>
      <c r="E1907" s="4" t="s">
        <v>1474</v>
      </c>
      <c r="F1907" s="4" t="s">
        <v>38</v>
      </c>
      <c r="G1907" s="4" t="s">
        <v>39</v>
      </c>
      <c r="H1907" s="4" t="s">
        <v>1069</v>
      </c>
      <c r="I1907" s="10">
        <v>356.21</v>
      </c>
      <c r="J1907" s="10">
        <v>285</v>
      </c>
      <c r="K1907" s="10">
        <v>495</v>
      </c>
      <c r="L1907" s="10">
        <v>107</v>
      </c>
      <c r="M1907" s="10">
        <v>1507</v>
      </c>
      <c r="N1907" s="10">
        <v>2876.01</v>
      </c>
      <c r="O1907" s="10">
        <v>2018.83</v>
      </c>
      <c r="P1907" s="10">
        <v>659.9</v>
      </c>
      <c r="Q1907" s="10">
        <v>851.39</v>
      </c>
      <c r="R1907" s="10">
        <v>514.79999999999995</v>
      </c>
      <c r="S1907" s="10">
        <v>572.25</v>
      </c>
      <c r="T1907" s="10">
        <v>399.9</v>
      </c>
      <c r="U1907" s="139">
        <f t="shared" si="145"/>
        <v>10643.289999999999</v>
      </c>
      <c r="W1907" s="127" t="str">
        <f t="shared" si="146"/>
        <v>161201500935</v>
      </c>
      <c r="X1907" s="132">
        <f>VLOOKUP(W1907,Factors!$F$4:$H$6200,3,FALSE)</f>
        <v>0</v>
      </c>
      <c r="Y1907" s="127" t="str">
        <f>VLOOKUP(W1907,Factors!$F$4:$H$6200,2,FALSE)</f>
        <v>Direct-OR</v>
      </c>
      <c r="Z1907" s="129">
        <f t="shared" si="147"/>
        <v>0</v>
      </c>
      <c r="AA1907" s="129">
        <f t="shared" si="148"/>
        <v>10643.289999999999</v>
      </c>
      <c r="AB1907" s="129">
        <f t="shared" si="149"/>
        <v>10643.289999999999</v>
      </c>
    </row>
    <row r="1908" spans="1:62" ht="15.75" thickBot="1" x14ac:dyDescent="0.3">
      <c r="A1908" s="141" t="s">
        <v>1459</v>
      </c>
      <c r="B1908" s="4" t="s">
        <v>1515</v>
      </c>
      <c r="C1908" s="4" t="s">
        <v>1516</v>
      </c>
      <c r="D1908" s="4" t="s">
        <v>1473</v>
      </c>
      <c r="E1908" s="4" t="s">
        <v>1474</v>
      </c>
      <c r="F1908" s="4" t="s">
        <v>144</v>
      </c>
      <c r="G1908" s="4" t="s">
        <v>145</v>
      </c>
      <c r="H1908" s="4" t="s">
        <v>1069</v>
      </c>
      <c r="I1908" s="8">
        <v>148.22</v>
      </c>
      <c r="J1908" s="8">
        <v>418.61</v>
      </c>
      <c r="K1908" s="8">
        <v>451.8</v>
      </c>
      <c r="L1908" s="8">
        <v>414.52</v>
      </c>
      <c r="M1908" s="8">
        <v>458.88</v>
      </c>
      <c r="N1908" s="8">
        <v>443.86</v>
      </c>
      <c r="O1908" s="8">
        <v>429</v>
      </c>
      <c r="P1908" s="8">
        <v>408.61</v>
      </c>
      <c r="Q1908" s="8">
        <v>371.32</v>
      </c>
      <c r="R1908" s="8">
        <v>449.52</v>
      </c>
      <c r="S1908" s="8">
        <v>413.09</v>
      </c>
      <c r="T1908" s="8">
        <v>415.52</v>
      </c>
      <c r="U1908" s="139">
        <f t="shared" si="145"/>
        <v>4822.9500000000007</v>
      </c>
      <c r="W1908" s="127" t="str">
        <f t="shared" si="146"/>
        <v>161201500935</v>
      </c>
      <c r="X1908" s="132">
        <f>VLOOKUP(W1908,Factors!$F$4:$H$6200,3,FALSE)</f>
        <v>0</v>
      </c>
      <c r="Y1908" s="127" t="str">
        <f>VLOOKUP(W1908,Factors!$F$4:$H$6200,2,FALSE)</f>
        <v>Direct-OR</v>
      </c>
      <c r="Z1908" s="129">
        <f t="shared" si="147"/>
        <v>0</v>
      </c>
      <c r="AA1908" s="129">
        <f t="shared" si="148"/>
        <v>4822.9500000000007</v>
      </c>
      <c r="AB1908" s="129">
        <f t="shared" si="149"/>
        <v>4822.9500000000007</v>
      </c>
    </row>
    <row r="1909" spans="1:62" ht="15.75" thickBot="1" x14ac:dyDescent="0.3">
      <c r="A1909" s="141" t="s">
        <v>1459</v>
      </c>
      <c r="B1909" s="4" t="s">
        <v>1515</v>
      </c>
      <c r="C1909" s="4" t="s">
        <v>1516</v>
      </c>
      <c r="D1909" s="4" t="s">
        <v>1473</v>
      </c>
      <c r="E1909" s="4" t="s">
        <v>1474</v>
      </c>
      <c r="F1909" s="4" t="s">
        <v>102</v>
      </c>
      <c r="G1909" s="4" t="s">
        <v>103</v>
      </c>
      <c r="H1909" s="4" t="s">
        <v>1069</v>
      </c>
      <c r="I1909" s="10">
        <v>61.98</v>
      </c>
      <c r="J1909" s="10">
        <v>83.98</v>
      </c>
      <c r="K1909" s="10">
        <v>99.98</v>
      </c>
      <c r="L1909" s="10">
        <v>91.98</v>
      </c>
      <c r="M1909" s="10">
        <v>91.98</v>
      </c>
      <c r="N1909" s="10">
        <v>99.98</v>
      </c>
      <c r="O1909" s="10">
        <v>137.4</v>
      </c>
      <c r="P1909" s="11"/>
      <c r="Q1909" s="10">
        <v>242.45</v>
      </c>
      <c r="R1909" s="11"/>
      <c r="S1909" s="11"/>
      <c r="T1909" s="11"/>
      <c r="U1909" s="139">
        <f t="shared" si="145"/>
        <v>909.73</v>
      </c>
      <c r="W1909" s="127" t="str">
        <f t="shared" si="146"/>
        <v>161201500935</v>
      </c>
      <c r="X1909" s="132">
        <f>VLOOKUP(W1909,Factors!$F$4:$H$6200,3,FALSE)</f>
        <v>0</v>
      </c>
      <c r="Y1909" s="127" t="str">
        <f>VLOOKUP(W1909,Factors!$F$4:$H$6200,2,FALSE)</f>
        <v>Direct-OR</v>
      </c>
      <c r="Z1909" s="129">
        <f t="shared" si="147"/>
        <v>0</v>
      </c>
      <c r="AA1909" s="129">
        <f t="shared" si="148"/>
        <v>909.73</v>
      </c>
      <c r="AB1909" s="129">
        <f t="shared" si="149"/>
        <v>909.73</v>
      </c>
    </row>
    <row r="1910" spans="1:62" ht="15.75" thickBot="1" x14ac:dyDescent="0.3">
      <c r="A1910" s="141" t="s">
        <v>1459</v>
      </c>
      <c r="B1910" s="4" t="s">
        <v>1515</v>
      </c>
      <c r="C1910" s="4" t="s">
        <v>1516</v>
      </c>
      <c r="D1910" s="4" t="s">
        <v>1473</v>
      </c>
      <c r="E1910" s="4" t="s">
        <v>1474</v>
      </c>
      <c r="F1910" s="4" t="s">
        <v>239</v>
      </c>
      <c r="G1910" s="4" t="s">
        <v>240</v>
      </c>
      <c r="H1910" s="4" t="s">
        <v>1069</v>
      </c>
      <c r="I1910" s="8">
        <v>284.83999999999997</v>
      </c>
      <c r="J1910" s="8">
        <v>213.63</v>
      </c>
      <c r="K1910" s="8">
        <v>435.99</v>
      </c>
      <c r="L1910" s="7"/>
      <c r="M1910" s="8">
        <v>185.33</v>
      </c>
      <c r="N1910" s="7"/>
      <c r="O1910" s="7"/>
      <c r="P1910" s="7"/>
      <c r="Q1910" s="8">
        <v>57.45</v>
      </c>
      <c r="R1910" s="7"/>
      <c r="S1910" s="7"/>
      <c r="T1910" s="7"/>
      <c r="U1910" s="139">
        <f t="shared" si="145"/>
        <v>1177.24</v>
      </c>
      <c r="W1910" s="127" t="str">
        <f t="shared" si="146"/>
        <v>161201500935</v>
      </c>
      <c r="X1910" s="132">
        <f>VLOOKUP(W1910,Factors!$F$4:$H$6200,3,FALSE)</f>
        <v>0</v>
      </c>
      <c r="Y1910" s="127" t="str">
        <f>VLOOKUP(W1910,Factors!$F$4:$H$6200,2,FALSE)</f>
        <v>Direct-OR</v>
      </c>
      <c r="Z1910" s="129">
        <f t="shared" si="147"/>
        <v>0</v>
      </c>
      <c r="AA1910" s="129">
        <f t="shared" si="148"/>
        <v>1177.24</v>
      </c>
      <c r="AB1910" s="129">
        <f t="shared" si="149"/>
        <v>1177.24</v>
      </c>
    </row>
    <row r="1911" spans="1:62" ht="15.75" thickBot="1" x14ac:dyDescent="0.3">
      <c r="A1911" s="141" t="s">
        <v>1459</v>
      </c>
      <c r="B1911" s="4" t="s">
        <v>1515</v>
      </c>
      <c r="C1911" s="4" t="s">
        <v>1516</v>
      </c>
      <c r="D1911" s="4" t="s">
        <v>1473</v>
      </c>
      <c r="E1911" s="4" t="s">
        <v>1474</v>
      </c>
      <c r="F1911" s="4" t="s">
        <v>154</v>
      </c>
      <c r="G1911" s="4" t="s">
        <v>155</v>
      </c>
      <c r="H1911" s="4" t="s">
        <v>1069</v>
      </c>
      <c r="I1911" s="11"/>
      <c r="J1911" s="11"/>
      <c r="K1911" s="10">
        <v>107</v>
      </c>
      <c r="L1911" s="11"/>
      <c r="M1911" s="11"/>
      <c r="N1911" s="11"/>
      <c r="O1911" s="10">
        <v>195</v>
      </c>
      <c r="P1911" s="10">
        <v>297.5</v>
      </c>
      <c r="Q1911" s="11"/>
      <c r="R1911" s="11"/>
      <c r="S1911" s="11"/>
      <c r="T1911" s="11"/>
      <c r="U1911" s="139">
        <f t="shared" si="145"/>
        <v>599.5</v>
      </c>
      <c r="W1911" s="127" t="str">
        <f t="shared" si="146"/>
        <v>161201500935</v>
      </c>
      <c r="X1911" s="132">
        <f>VLOOKUP(W1911,Factors!$F$4:$H$6200,3,FALSE)</f>
        <v>0</v>
      </c>
      <c r="Y1911" s="127" t="str">
        <f>VLOOKUP(W1911,Factors!$F$4:$H$6200,2,FALSE)</f>
        <v>Direct-OR</v>
      </c>
      <c r="Z1911" s="129">
        <f t="shared" si="147"/>
        <v>0</v>
      </c>
      <c r="AA1911" s="129">
        <f t="shared" si="148"/>
        <v>599.5</v>
      </c>
      <c r="AB1911" s="129">
        <f t="shared" si="149"/>
        <v>599.5</v>
      </c>
    </row>
    <row r="1912" spans="1:62" ht="15.75" thickBot="1" x14ac:dyDescent="0.3">
      <c r="A1912" s="141" t="s">
        <v>1459</v>
      </c>
      <c r="B1912" s="4" t="s">
        <v>1515</v>
      </c>
      <c r="C1912" s="4" t="s">
        <v>1516</v>
      </c>
      <c r="D1912" s="4" t="s">
        <v>1464</v>
      </c>
      <c r="E1912" s="4" t="s">
        <v>1465</v>
      </c>
      <c r="F1912" s="4" t="s">
        <v>38</v>
      </c>
      <c r="G1912" s="4" t="s">
        <v>39</v>
      </c>
      <c r="H1912" s="4" t="s">
        <v>440</v>
      </c>
      <c r="I1912" s="7"/>
      <c r="J1912" s="7"/>
      <c r="K1912" s="7"/>
      <c r="L1912" s="7"/>
      <c r="M1912" s="7"/>
      <c r="N1912" s="7"/>
      <c r="O1912" s="7"/>
      <c r="P1912" s="8">
        <v>57.45</v>
      </c>
      <c r="Q1912" s="7"/>
      <c r="R1912" s="7"/>
      <c r="S1912" s="7"/>
      <c r="T1912" s="7"/>
      <c r="U1912" s="139">
        <f t="shared" si="145"/>
        <v>57.45</v>
      </c>
      <c r="W1912" s="127" t="str">
        <f t="shared" si="146"/>
        <v>161201505935</v>
      </c>
      <c r="X1912" s="132">
        <f>VLOOKUP(W1912,Factors!$F$4:$H$6200,3,FALSE)</f>
        <v>0</v>
      </c>
      <c r="Y1912" s="127" t="str">
        <f>VLOOKUP(W1912,Factors!$F$4:$H$6200,2,FALSE)</f>
        <v>Direct-OR</v>
      </c>
      <c r="Z1912" s="129">
        <f t="shared" si="147"/>
        <v>0</v>
      </c>
      <c r="AA1912" s="129">
        <f t="shared" si="148"/>
        <v>57.45</v>
      </c>
      <c r="AB1912" s="129">
        <f t="shared" si="149"/>
        <v>57.45</v>
      </c>
    </row>
    <row r="1913" spans="1:62" ht="15.75" thickBot="1" x14ac:dyDescent="0.3">
      <c r="A1913" s="141" t="s">
        <v>1459</v>
      </c>
      <c r="B1913" s="4" t="s">
        <v>996</v>
      </c>
      <c r="C1913" s="4" t="s">
        <v>997</v>
      </c>
      <c r="D1913" s="4" t="s">
        <v>1473</v>
      </c>
      <c r="E1913" s="4" t="s">
        <v>1474</v>
      </c>
      <c r="F1913" s="4" t="s">
        <v>70</v>
      </c>
      <c r="G1913" s="4" t="s">
        <v>71</v>
      </c>
      <c r="H1913" s="4" t="s">
        <v>1069</v>
      </c>
      <c r="I1913" s="10">
        <v>680</v>
      </c>
      <c r="J1913" s="10">
        <v>2525.4</v>
      </c>
      <c r="K1913" s="10">
        <v>10651.39</v>
      </c>
      <c r="L1913" s="10">
        <v>19.329999999999998</v>
      </c>
      <c r="M1913" s="10">
        <v>450.85</v>
      </c>
      <c r="N1913" s="10">
        <v>552</v>
      </c>
      <c r="O1913" s="10">
        <v>2743.76</v>
      </c>
      <c r="P1913" s="10">
        <v>56.25</v>
      </c>
      <c r="Q1913" s="10">
        <v>1658.3</v>
      </c>
      <c r="R1913" s="11"/>
      <c r="S1913" s="11"/>
      <c r="T1913" s="10">
        <v>7.95</v>
      </c>
      <c r="U1913" s="139">
        <f t="shared" si="145"/>
        <v>19345.23</v>
      </c>
      <c r="W1913" s="127" t="str">
        <f t="shared" si="146"/>
        <v>161351500935</v>
      </c>
      <c r="X1913" s="132">
        <f>VLOOKUP(W1913,Factors!$F$4:$H$6200,3,FALSE)</f>
        <v>0.10960000000000003</v>
      </c>
      <c r="Y1913" s="127" t="str">
        <f>VLOOKUP(W1913,Factors!$F$4:$H$6200,2,FALSE)</f>
        <v>3-factor</v>
      </c>
      <c r="Z1913" s="129">
        <f t="shared" si="147"/>
        <v>2120.2372080000005</v>
      </c>
      <c r="AA1913" s="129">
        <f t="shared" si="148"/>
        <v>17224.992791999997</v>
      </c>
      <c r="AB1913" s="129">
        <f t="shared" si="149"/>
        <v>19345.229999999996</v>
      </c>
    </row>
    <row r="1914" spans="1:62" ht="15.75" thickBot="1" x14ac:dyDescent="0.3">
      <c r="A1914" s="141" t="s">
        <v>1459</v>
      </c>
      <c r="B1914" s="4" t="s">
        <v>996</v>
      </c>
      <c r="C1914" s="4" t="s">
        <v>997</v>
      </c>
      <c r="D1914" s="4" t="s">
        <v>1473</v>
      </c>
      <c r="E1914" s="4" t="s">
        <v>1474</v>
      </c>
      <c r="F1914" s="4" t="s">
        <v>47</v>
      </c>
      <c r="G1914" s="4" t="s">
        <v>48</v>
      </c>
      <c r="H1914" s="4" t="s">
        <v>1069</v>
      </c>
      <c r="I1914" s="8">
        <v>572.46</v>
      </c>
      <c r="J1914" s="8">
        <v>403.76</v>
      </c>
      <c r="K1914" s="8">
        <v>489.21</v>
      </c>
      <c r="L1914" s="8">
        <v>914.5</v>
      </c>
      <c r="M1914" s="8">
        <v>286.77</v>
      </c>
      <c r="N1914" s="8">
        <v>205.79</v>
      </c>
      <c r="O1914" s="8">
        <v>516.26</v>
      </c>
      <c r="P1914" s="8">
        <v>344.03</v>
      </c>
      <c r="Q1914" s="8">
        <v>1149.73</v>
      </c>
      <c r="R1914" s="8">
        <v>298.16000000000003</v>
      </c>
      <c r="S1914" s="8">
        <v>399.11</v>
      </c>
      <c r="T1914" s="8">
        <v>748.79</v>
      </c>
      <c r="U1914" s="139">
        <f t="shared" si="145"/>
        <v>6328.57</v>
      </c>
      <c r="W1914" s="127" t="str">
        <f t="shared" si="146"/>
        <v>161351500935</v>
      </c>
      <c r="X1914" s="132">
        <f>VLOOKUP(W1914,Factors!$F$4:$H$6200,3,FALSE)</f>
        <v>0.10960000000000003</v>
      </c>
      <c r="Y1914" s="127" t="str">
        <f>VLOOKUP(W1914,Factors!$F$4:$H$6200,2,FALSE)</f>
        <v>3-factor</v>
      </c>
      <c r="Z1914" s="129">
        <f t="shared" si="147"/>
        <v>693.61127200000021</v>
      </c>
      <c r="AA1914" s="129">
        <f t="shared" si="148"/>
        <v>5634.9587279999996</v>
      </c>
      <c r="AB1914" s="129">
        <f t="shared" si="149"/>
        <v>6328.57</v>
      </c>
    </row>
    <row r="1915" spans="1:62" ht="15.75" thickBot="1" x14ac:dyDescent="0.3">
      <c r="A1915" s="141" t="s">
        <v>1459</v>
      </c>
      <c r="B1915" s="4" t="s">
        <v>996</v>
      </c>
      <c r="C1915" s="4" t="s">
        <v>997</v>
      </c>
      <c r="D1915" s="4" t="s">
        <v>1473</v>
      </c>
      <c r="E1915" s="4" t="s">
        <v>1474</v>
      </c>
      <c r="F1915" s="4" t="s">
        <v>130</v>
      </c>
      <c r="G1915" s="4" t="s">
        <v>131</v>
      </c>
      <c r="H1915" s="4" t="s">
        <v>1069</v>
      </c>
      <c r="I1915" s="11"/>
      <c r="J1915" s="11"/>
      <c r="K1915" s="11"/>
      <c r="L1915" s="11"/>
      <c r="M1915" s="11"/>
      <c r="N1915" s="11"/>
      <c r="O1915" s="11"/>
      <c r="P1915" s="11"/>
      <c r="Q1915" s="10">
        <v>1487.11</v>
      </c>
      <c r="R1915" s="11"/>
      <c r="S1915" s="11"/>
      <c r="T1915" s="11"/>
      <c r="U1915" s="139">
        <f t="shared" si="145"/>
        <v>1487.11</v>
      </c>
      <c r="W1915" s="127" t="str">
        <f t="shared" si="146"/>
        <v>161351500935</v>
      </c>
      <c r="X1915" s="132">
        <f>VLOOKUP(W1915,Factors!$F$4:$H$6200,3,FALSE)</f>
        <v>0.10960000000000003</v>
      </c>
      <c r="Y1915" s="127" t="str">
        <f>VLOOKUP(W1915,Factors!$F$4:$H$6200,2,FALSE)</f>
        <v>3-factor</v>
      </c>
      <c r="Z1915" s="129">
        <f t="shared" si="147"/>
        <v>162.98725600000003</v>
      </c>
      <c r="AA1915" s="129">
        <f t="shared" si="148"/>
        <v>1324.1227439999998</v>
      </c>
      <c r="AB1915" s="129">
        <f t="shared" si="149"/>
        <v>1487.11</v>
      </c>
    </row>
    <row r="1916" spans="1:62" ht="15.75" thickBot="1" x14ac:dyDescent="0.3">
      <c r="A1916" s="141" t="s">
        <v>1459</v>
      </c>
      <c r="B1916" s="4" t="s">
        <v>996</v>
      </c>
      <c r="C1916" s="4" t="s">
        <v>997</v>
      </c>
      <c r="D1916" s="4" t="s">
        <v>1473</v>
      </c>
      <c r="E1916" s="4" t="s">
        <v>1474</v>
      </c>
      <c r="F1916" s="4" t="s">
        <v>537</v>
      </c>
      <c r="G1916" s="4" t="s">
        <v>538</v>
      </c>
      <c r="H1916" s="4" t="s">
        <v>1069</v>
      </c>
      <c r="I1916" s="7"/>
      <c r="J1916" s="7"/>
      <c r="K1916" s="7"/>
      <c r="L1916" s="7"/>
      <c r="M1916" s="8">
        <v>432.92</v>
      </c>
      <c r="N1916" s="7"/>
      <c r="O1916" s="7"/>
      <c r="P1916" s="7"/>
      <c r="Q1916" s="7"/>
      <c r="R1916" s="7"/>
      <c r="S1916" s="7"/>
      <c r="T1916" s="7"/>
      <c r="U1916" s="139">
        <f t="shared" si="145"/>
        <v>432.92</v>
      </c>
      <c r="W1916" s="127" t="str">
        <f t="shared" si="146"/>
        <v>161351500935</v>
      </c>
      <c r="X1916" s="132">
        <f>VLOOKUP(W1916,Factors!$F$4:$H$6200,3,FALSE)</f>
        <v>0.10960000000000003</v>
      </c>
      <c r="Y1916" s="127" t="str">
        <f>VLOOKUP(W1916,Factors!$F$4:$H$6200,2,FALSE)</f>
        <v>3-factor</v>
      </c>
      <c r="Z1916" s="129">
        <f t="shared" si="147"/>
        <v>47.448032000000012</v>
      </c>
      <c r="AA1916" s="129">
        <f t="shared" si="148"/>
        <v>385.471968</v>
      </c>
      <c r="AB1916" s="129">
        <f t="shared" si="149"/>
        <v>432.92</v>
      </c>
    </row>
    <row r="1917" spans="1:62" ht="15.75" thickBot="1" x14ac:dyDescent="0.3">
      <c r="A1917" s="141" t="s">
        <v>1459</v>
      </c>
      <c r="B1917" s="4" t="s">
        <v>996</v>
      </c>
      <c r="C1917" s="4" t="s">
        <v>997</v>
      </c>
      <c r="D1917" s="4" t="s">
        <v>1473</v>
      </c>
      <c r="E1917" s="4" t="s">
        <v>1474</v>
      </c>
      <c r="F1917" s="4" t="s">
        <v>38</v>
      </c>
      <c r="G1917" s="4" t="s">
        <v>39</v>
      </c>
      <c r="H1917" s="4" t="s">
        <v>1069</v>
      </c>
      <c r="I1917" s="10">
        <v>15436.04</v>
      </c>
      <c r="J1917" s="10">
        <v>3839</v>
      </c>
      <c r="K1917" s="10">
        <v>24996.98</v>
      </c>
      <c r="L1917" s="10">
        <v>10225.09</v>
      </c>
      <c r="M1917" s="10">
        <v>17579.38</v>
      </c>
      <c r="N1917" s="10">
        <v>14515.27</v>
      </c>
      <c r="O1917" s="10">
        <v>19692.349999999999</v>
      </c>
      <c r="P1917" s="10">
        <v>9856.83</v>
      </c>
      <c r="Q1917" s="10">
        <v>13381.74</v>
      </c>
      <c r="R1917" s="10">
        <v>7940.11</v>
      </c>
      <c r="S1917" s="10">
        <v>8289.24</v>
      </c>
      <c r="T1917" s="10">
        <v>19181.23</v>
      </c>
      <c r="U1917" s="139">
        <f t="shared" si="145"/>
        <v>164933.26</v>
      </c>
      <c r="W1917" s="127" t="str">
        <f t="shared" si="146"/>
        <v>161351500935</v>
      </c>
      <c r="X1917" s="132">
        <f>VLOOKUP(W1917,Factors!$F$4:$H$6200,3,FALSE)</f>
        <v>0.10960000000000003</v>
      </c>
      <c r="Y1917" s="127" t="str">
        <f>VLOOKUP(W1917,Factors!$F$4:$H$6200,2,FALSE)</f>
        <v>3-factor</v>
      </c>
      <c r="Z1917" s="129">
        <f t="shared" si="147"/>
        <v>18076.685296000007</v>
      </c>
      <c r="AA1917" s="129">
        <f t="shared" si="148"/>
        <v>146856.574704</v>
      </c>
      <c r="AB1917" s="129">
        <f t="shared" si="149"/>
        <v>164933.26</v>
      </c>
    </row>
    <row r="1918" spans="1:62" ht="15.75" thickBot="1" x14ac:dyDescent="0.3">
      <c r="A1918" s="141" t="s">
        <v>1459</v>
      </c>
      <c r="B1918" s="4" t="s">
        <v>996</v>
      </c>
      <c r="C1918" s="4" t="s">
        <v>997</v>
      </c>
      <c r="D1918" s="4" t="s">
        <v>1473</v>
      </c>
      <c r="E1918" s="4" t="s">
        <v>1474</v>
      </c>
      <c r="F1918" s="4" t="s">
        <v>144</v>
      </c>
      <c r="G1918" s="4" t="s">
        <v>145</v>
      </c>
      <c r="H1918" s="4" t="s">
        <v>1069</v>
      </c>
      <c r="I1918" s="10">
        <v>24055.27</v>
      </c>
      <c r="J1918" s="10">
        <v>22378.1</v>
      </c>
      <c r="K1918" s="10">
        <v>23614.49</v>
      </c>
      <c r="L1918" s="10">
        <v>27078.79</v>
      </c>
      <c r="M1918" s="10">
        <v>24311.82</v>
      </c>
      <c r="N1918" s="10">
        <v>23731.26</v>
      </c>
      <c r="O1918" s="10">
        <v>25564.83</v>
      </c>
      <c r="P1918" s="10">
        <v>15789.32</v>
      </c>
      <c r="Q1918" s="10">
        <v>41067.29</v>
      </c>
      <c r="R1918" s="10">
        <v>12072.04</v>
      </c>
      <c r="S1918" s="10">
        <v>17269.23</v>
      </c>
      <c r="T1918" s="10">
        <v>11381.75</v>
      </c>
      <c r="U1918" s="139">
        <f t="shared" si="145"/>
        <v>268314.19000000006</v>
      </c>
      <c r="W1918" s="127" t="str">
        <f t="shared" si="146"/>
        <v>161351500935</v>
      </c>
      <c r="X1918" s="132">
        <f>VLOOKUP(W1918,Factors!$F$4:$H$6200,3,FALSE)</f>
        <v>0.10960000000000003</v>
      </c>
      <c r="Y1918" s="127" t="str">
        <f>VLOOKUP(W1918,Factors!$F$4:$H$6200,2,FALSE)</f>
        <v>3-factor</v>
      </c>
      <c r="Z1918" s="129">
        <f t="shared" si="147"/>
        <v>29407.235224000015</v>
      </c>
      <c r="AA1918" s="129">
        <f t="shared" si="148"/>
        <v>238906.95477600006</v>
      </c>
      <c r="AB1918" s="129">
        <f t="shared" si="149"/>
        <v>268314.19000000006</v>
      </c>
    </row>
    <row r="1919" spans="1:62" s="126" customFormat="1" ht="15.75" thickBot="1" x14ac:dyDescent="0.3">
      <c r="A1919" s="141" t="s">
        <v>1459</v>
      </c>
      <c r="B1919" s="4" t="s">
        <v>996</v>
      </c>
      <c r="C1919" s="4" t="s">
        <v>997</v>
      </c>
      <c r="D1919" s="4" t="s">
        <v>1473</v>
      </c>
      <c r="E1919" s="4" t="s">
        <v>1474</v>
      </c>
      <c r="F1919" s="4" t="s">
        <v>102</v>
      </c>
      <c r="G1919" s="4" t="s">
        <v>103</v>
      </c>
      <c r="H1919" s="4" t="s">
        <v>1069</v>
      </c>
      <c r="I1919" s="7"/>
      <c r="J1919" s="8">
        <v>113.97</v>
      </c>
      <c r="K1919" s="7"/>
      <c r="L1919" s="7"/>
      <c r="M1919" s="7"/>
      <c r="N1919" s="7"/>
      <c r="O1919" s="7"/>
      <c r="P1919" s="7"/>
      <c r="Q1919" s="7"/>
      <c r="R1919" s="7"/>
      <c r="S1919" s="7"/>
      <c r="T1919" s="7"/>
      <c r="U1919" s="139">
        <f t="shared" si="145"/>
        <v>113.97</v>
      </c>
      <c r="V1919" s="38"/>
      <c r="W1919" s="127" t="str">
        <f t="shared" si="146"/>
        <v>161351500935</v>
      </c>
      <c r="X1919" s="132">
        <f>VLOOKUP(W1919,Factors!$F$4:$H$6200,3,FALSE)</f>
        <v>0.10960000000000003</v>
      </c>
      <c r="Y1919" s="127" t="str">
        <f>VLOOKUP(W1919,Factors!$F$4:$H$6200,2,FALSE)</f>
        <v>3-factor</v>
      </c>
      <c r="Z1919" s="129">
        <f t="shared" si="147"/>
        <v>12.491112000000003</v>
      </c>
      <c r="AA1919" s="129">
        <f t="shared" si="148"/>
        <v>101.478888</v>
      </c>
      <c r="AB1919" s="129">
        <f t="shared" si="149"/>
        <v>113.97</v>
      </c>
      <c r="AC1919" s="134"/>
      <c r="AD1919" s="134"/>
      <c r="AE1919" s="134"/>
      <c r="AF1919" s="134"/>
      <c r="AG1919" s="134"/>
      <c r="AH1919" s="134"/>
      <c r="AI1919" s="134"/>
      <c r="AJ1919" s="134"/>
      <c r="AK1919" s="134"/>
      <c r="AL1919" s="134"/>
      <c r="AM1919" s="134"/>
      <c r="AN1919" s="134"/>
      <c r="AO1919" s="134"/>
      <c r="AP1919" s="134"/>
      <c r="AQ1919" s="134"/>
      <c r="AR1919" s="134"/>
      <c r="AS1919" s="134"/>
      <c r="AT1919" s="134"/>
      <c r="AU1919" s="134"/>
      <c r="AV1919" s="134"/>
      <c r="AW1919" s="134"/>
      <c r="AX1919" s="134"/>
      <c r="AY1919" s="134"/>
      <c r="AZ1919" s="134"/>
      <c r="BA1919" s="134"/>
      <c r="BB1919" s="134"/>
      <c r="BC1919" s="134"/>
      <c r="BD1919" s="134"/>
      <c r="BE1919" s="134"/>
      <c r="BF1919" s="134"/>
      <c r="BG1919" s="134"/>
      <c r="BH1919" s="134"/>
      <c r="BI1919" s="134"/>
      <c r="BJ1919" s="134"/>
    </row>
    <row r="1920" spans="1:62" ht="15.75" thickBot="1" x14ac:dyDescent="0.3">
      <c r="A1920" s="141" t="s">
        <v>1459</v>
      </c>
      <c r="B1920" s="4" t="s">
        <v>996</v>
      </c>
      <c r="C1920" s="4" t="s">
        <v>997</v>
      </c>
      <c r="D1920" s="4" t="s">
        <v>1473</v>
      </c>
      <c r="E1920" s="4" t="s">
        <v>1474</v>
      </c>
      <c r="F1920" s="4" t="s">
        <v>239</v>
      </c>
      <c r="G1920" s="4" t="s">
        <v>240</v>
      </c>
      <c r="H1920" s="4" t="s">
        <v>1069</v>
      </c>
      <c r="I1920" s="10">
        <v>-1614.48</v>
      </c>
      <c r="J1920" s="10">
        <v>2205.2600000000002</v>
      </c>
      <c r="K1920" s="10">
        <v>1850.75</v>
      </c>
      <c r="L1920" s="10">
        <v>-1348.44</v>
      </c>
      <c r="M1920" s="10">
        <v>184.62</v>
      </c>
      <c r="N1920" s="10">
        <v>662.68</v>
      </c>
      <c r="O1920" s="10">
        <v>847.3</v>
      </c>
      <c r="P1920" s="11"/>
      <c r="Q1920" s="11"/>
      <c r="R1920" s="11"/>
      <c r="S1920" s="10">
        <v>45.81</v>
      </c>
      <c r="T1920" s="11"/>
      <c r="U1920" s="139">
        <f t="shared" si="145"/>
        <v>2833.4999999999995</v>
      </c>
      <c r="W1920" s="127" t="str">
        <f t="shared" si="146"/>
        <v>161351500935</v>
      </c>
      <c r="X1920" s="132">
        <f>VLOOKUP(W1920,Factors!$F$4:$H$6200,3,FALSE)</f>
        <v>0.10960000000000003</v>
      </c>
      <c r="Y1920" s="127" t="str">
        <f>VLOOKUP(W1920,Factors!$F$4:$H$6200,2,FALSE)</f>
        <v>3-factor</v>
      </c>
      <c r="Z1920" s="129">
        <f t="shared" si="147"/>
        <v>310.55160000000006</v>
      </c>
      <c r="AA1920" s="129">
        <f t="shared" si="148"/>
        <v>2522.9483999999993</v>
      </c>
      <c r="AB1920" s="129">
        <f t="shared" si="149"/>
        <v>2833.4999999999995</v>
      </c>
    </row>
    <row r="1921" spans="1:28" ht="15.75" thickBot="1" x14ac:dyDescent="0.3">
      <c r="A1921" s="141" t="s">
        <v>1459</v>
      </c>
      <c r="B1921" s="4" t="s">
        <v>996</v>
      </c>
      <c r="C1921" s="4" t="s">
        <v>997</v>
      </c>
      <c r="D1921" s="4" t="s">
        <v>1473</v>
      </c>
      <c r="E1921" s="4" t="s">
        <v>1474</v>
      </c>
      <c r="F1921" s="4" t="s">
        <v>152</v>
      </c>
      <c r="G1921" s="4" t="s">
        <v>153</v>
      </c>
      <c r="H1921" s="4" t="s">
        <v>1069</v>
      </c>
      <c r="I1921" s="7"/>
      <c r="J1921" s="7"/>
      <c r="K1921" s="7"/>
      <c r="L1921" s="7"/>
      <c r="M1921" s="7"/>
      <c r="N1921" s="7"/>
      <c r="O1921" s="7"/>
      <c r="P1921" s="7"/>
      <c r="Q1921" s="7"/>
      <c r="R1921" s="7"/>
      <c r="S1921" s="7"/>
      <c r="T1921" s="8">
        <v>3500</v>
      </c>
      <c r="U1921" s="139">
        <f t="shared" si="145"/>
        <v>3500</v>
      </c>
      <c r="W1921" s="127" t="str">
        <f t="shared" si="146"/>
        <v>161351500935</v>
      </c>
      <c r="X1921" s="132">
        <f>VLOOKUP(W1921,Factors!$F$4:$H$6200,3,FALSE)</f>
        <v>0.10960000000000003</v>
      </c>
      <c r="Y1921" s="127" t="str">
        <f>VLOOKUP(W1921,Factors!$F$4:$H$6200,2,FALSE)</f>
        <v>3-factor</v>
      </c>
      <c r="Z1921" s="129">
        <f t="shared" si="147"/>
        <v>383.60000000000008</v>
      </c>
      <c r="AA1921" s="129">
        <f t="shared" si="148"/>
        <v>3116.4</v>
      </c>
      <c r="AB1921" s="129">
        <f t="shared" si="149"/>
        <v>3500</v>
      </c>
    </row>
    <row r="1922" spans="1:28" ht="15.75" thickBot="1" x14ac:dyDescent="0.3">
      <c r="A1922" s="141" t="s">
        <v>1459</v>
      </c>
      <c r="B1922" s="4" t="s">
        <v>996</v>
      </c>
      <c r="C1922" s="4" t="s">
        <v>997</v>
      </c>
      <c r="D1922" s="4" t="s">
        <v>1473</v>
      </c>
      <c r="E1922" s="4" t="s">
        <v>1474</v>
      </c>
      <c r="F1922" s="4" t="s">
        <v>154</v>
      </c>
      <c r="G1922" s="4" t="s">
        <v>155</v>
      </c>
      <c r="H1922" s="4" t="s">
        <v>1069</v>
      </c>
      <c r="I1922" s="10">
        <v>7317.65</v>
      </c>
      <c r="J1922" s="10">
        <v>1617.46</v>
      </c>
      <c r="K1922" s="10">
        <v>1062.5</v>
      </c>
      <c r="L1922" s="10">
        <v>19.25</v>
      </c>
      <c r="M1922" s="10">
        <v>3912.73</v>
      </c>
      <c r="N1922" s="10">
        <v>5400.85</v>
      </c>
      <c r="O1922" s="10">
        <v>6871.85</v>
      </c>
      <c r="P1922" s="10">
        <v>5517</v>
      </c>
      <c r="Q1922" s="10">
        <v>-4785.8</v>
      </c>
      <c r="R1922" s="10">
        <v>14800.41</v>
      </c>
      <c r="S1922" s="10">
        <v>8662.08</v>
      </c>
      <c r="T1922" s="10">
        <v>16505.73</v>
      </c>
      <c r="U1922" s="139">
        <f t="shared" si="145"/>
        <v>66901.710000000006</v>
      </c>
      <c r="W1922" s="127" t="str">
        <f t="shared" si="146"/>
        <v>161351500935</v>
      </c>
      <c r="X1922" s="132">
        <f>VLOOKUP(W1922,Factors!$F$4:$H$6200,3,FALSE)</f>
        <v>0.10960000000000003</v>
      </c>
      <c r="Y1922" s="127" t="str">
        <f>VLOOKUP(W1922,Factors!$F$4:$H$6200,2,FALSE)</f>
        <v>3-factor</v>
      </c>
      <c r="Z1922" s="129">
        <f t="shared" si="147"/>
        <v>7332.4274160000032</v>
      </c>
      <c r="AA1922" s="129">
        <f t="shared" si="148"/>
        <v>59569.282584</v>
      </c>
      <c r="AB1922" s="129">
        <f t="shared" si="149"/>
        <v>66901.710000000006</v>
      </c>
    </row>
    <row r="1923" spans="1:28" ht="15.75" thickBot="1" x14ac:dyDescent="0.3">
      <c r="A1923" s="141" t="s">
        <v>1459</v>
      </c>
      <c r="B1923" s="4" t="s">
        <v>996</v>
      </c>
      <c r="C1923" s="4" t="s">
        <v>997</v>
      </c>
      <c r="D1923" s="4" t="s">
        <v>1473</v>
      </c>
      <c r="E1923" s="4" t="s">
        <v>1474</v>
      </c>
      <c r="F1923" s="4" t="s">
        <v>312</v>
      </c>
      <c r="G1923" s="4" t="s">
        <v>313</v>
      </c>
      <c r="H1923" s="4" t="s">
        <v>1069</v>
      </c>
      <c r="I1923" s="7"/>
      <c r="J1923" s="7"/>
      <c r="K1923" s="7"/>
      <c r="L1923" s="7"/>
      <c r="M1923" s="7"/>
      <c r="N1923" s="7"/>
      <c r="O1923" s="7"/>
      <c r="P1923" s="8">
        <v>1422</v>
      </c>
      <c r="Q1923" s="7"/>
      <c r="R1923" s="7"/>
      <c r="S1923" s="7"/>
      <c r="T1923" s="7"/>
      <c r="U1923" s="139">
        <f t="shared" si="145"/>
        <v>1422</v>
      </c>
      <c r="W1923" s="127" t="str">
        <f t="shared" si="146"/>
        <v>161351500935</v>
      </c>
      <c r="X1923" s="132">
        <f>VLOOKUP(W1923,Factors!$F$4:$H$6200,3,FALSE)</f>
        <v>0.10960000000000003</v>
      </c>
      <c r="Y1923" s="127" t="str">
        <f>VLOOKUP(W1923,Factors!$F$4:$H$6200,2,FALSE)</f>
        <v>3-factor</v>
      </c>
      <c r="Z1923" s="129">
        <f t="shared" si="147"/>
        <v>155.85120000000003</v>
      </c>
      <c r="AA1923" s="129">
        <f t="shared" si="148"/>
        <v>1266.1487999999999</v>
      </c>
      <c r="AB1923" s="129">
        <f t="shared" si="149"/>
        <v>1422</v>
      </c>
    </row>
    <row r="1924" spans="1:28" ht="15.75" thickBot="1" x14ac:dyDescent="0.3">
      <c r="A1924" s="141" t="s">
        <v>1459</v>
      </c>
      <c r="B1924" s="4" t="s">
        <v>996</v>
      </c>
      <c r="C1924" s="4" t="s">
        <v>997</v>
      </c>
      <c r="D1924" s="4" t="s">
        <v>1473</v>
      </c>
      <c r="E1924" s="4" t="s">
        <v>1474</v>
      </c>
      <c r="F1924" s="4" t="s">
        <v>18</v>
      </c>
      <c r="G1924" s="4" t="s">
        <v>19</v>
      </c>
      <c r="H1924" s="4" t="s">
        <v>1069</v>
      </c>
      <c r="I1924" s="10">
        <v>84</v>
      </c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39">
        <f t="shared" si="145"/>
        <v>84</v>
      </c>
      <c r="W1924" s="127" t="str">
        <f t="shared" si="146"/>
        <v>161351500935</v>
      </c>
      <c r="X1924" s="132">
        <f>VLOOKUP(W1924,Factors!$F$4:$H$6200,3,FALSE)</f>
        <v>0.10960000000000003</v>
      </c>
      <c r="Y1924" s="127" t="str">
        <f>VLOOKUP(W1924,Factors!$F$4:$H$6200,2,FALSE)</f>
        <v>3-factor</v>
      </c>
      <c r="Z1924" s="129">
        <f t="shared" si="147"/>
        <v>9.2064000000000021</v>
      </c>
      <c r="AA1924" s="129">
        <f t="shared" si="148"/>
        <v>74.793599999999998</v>
      </c>
      <c r="AB1924" s="129">
        <f t="shared" si="149"/>
        <v>84</v>
      </c>
    </row>
    <row r="1925" spans="1:28" ht="15.75" thickBot="1" x14ac:dyDescent="0.3">
      <c r="A1925" s="141" t="s">
        <v>1459</v>
      </c>
      <c r="B1925" s="4" t="s">
        <v>996</v>
      </c>
      <c r="C1925" s="4" t="s">
        <v>997</v>
      </c>
      <c r="D1925" s="4" t="s">
        <v>1473</v>
      </c>
      <c r="E1925" s="4" t="s">
        <v>1474</v>
      </c>
      <c r="F1925" s="4" t="s">
        <v>158</v>
      </c>
      <c r="G1925" s="4" t="s">
        <v>159</v>
      </c>
      <c r="H1925" s="4" t="s">
        <v>1069</v>
      </c>
      <c r="I1925" s="7"/>
      <c r="J1925" s="7"/>
      <c r="K1925" s="7"/>
      <c r="L1925" s="7"/>
      <c r="M1925" s="7"/>
      <c r="N1925" s="7"/>
      <c r="O1925" s="8">
        <v>1321.2</v>
      </c>
      <c r="P1925" s="7"/>
      <c r="Q1925" s="7"/>
      <c r="R1925" s="7"/>
      <c r="S1925" s="7"/>
      <c r="T1925" s="7"/>
      <c r="U1925" s="139">
        <f t="shared" si="145"/>
        <v>1321.2</v>
      </c>
      <c r="W1925" s="127" t="str">
        <f t="shared" si="146"/>
        <v>161351500935</v>
      </c>
      <c r="X1925" s="132">
        <f>VLOOKUP(W1925,Factors!$F$4:$H$6200,3,FALSE)</f>
        <v>0.10960000000000003</v>
      </c>
      <c r="Y1925" s="127" t="str">
        <f>VLOOKUP(W1925,Factors!$F$4:$H$6200,2,FALSE)</f>
        <v>3-factor</v>
      </c>
      <c r="Z1925" s="129">
        <f t="shared" si="147"/>
        <v>144.80352000000005</v>
      </c>
      <c r="AA1925" s="129">
        <f t="shared" si="148"/>
        <v>1176.3964799999999</v>
      </c>
      <c r="AB1925" s="129">
        <f t="shared" si="149"/>
        <v>1321.1999999999998</v>
      </c>
    </row>
    <row r="1926" spans="1:28" ht="15.75" thickBot="1" x14ac:dyDescent="0.3">
      <c r="A1926" s="141" t="s">
        <v>1459</v>
      </c>
      <c r="B1926" s="4" t="s">
        <v>996</v>
      </c>
      <c r="C1926" s="4" t="s">
        <v>997</v>
      </c>
      <c r="D1926" s="4" t="s">
        <v>1473</v>
      </c>
      <c r="E1926" s="4" t="s">
        <v>1474</v>
      </c>
      <c r="F1926" s="4" t="s">
        <v>84</v>
      </c>
      <c r="G1926" s="4" t="s">
        <v>85</v>
      </c>
      <c r="H1926" s="4" t="s">
        <v>1069</v>
      </c>
      <c r="I1926" s="10">
        <v>100.23</v>
      </c>
      <c r="J1926" s="11"/>
      <c r="K1926" s="11"/>
      <c r="L1926" s="10">
        <v>58.86</v>
      </c>
      <c r="M1926" s="11"/>
      <c r="N1926" s="11"/>
      <c r="O1926" s="11"/>
      <c r="P1926" s="10">
        <v>267.05</v>
      </c>
      <c r="Q1926" s="10">
        <v>221.16</v>
      </c>
      <c r="R1926" s="11"/>
      <c r="S1926" s="11"/>
      <c r="T1926" s="11"/>
      <c r="U1926" s="139">
        <f t="shared" si="145"/>
        <v>647.29999999999995</v>
      </c>
      <c r="W1926" s="127" t="str">
        <f t="shared" si="146"/>
        <v>161351500935</v>
      </c>
      <c r="X1926" s="132">
        <f>VLOOKUP(W1926,Factors!$F$4:$H$6200,3,FALSE)</f>
        <v>0.10960000000000003</v>
      </c>
      <c r="Y1926" s="127" t="str">
        <f>VLOOKUP(W1926,Factors!$F$4:$H$6200,2,FALSE)</f>
        <v>3-factor</v>
      </c>
      <c r="Z1926" s="129">
        <f t="shared" si="147"/>
        <v>70.944080000000014</v>
      </c>
      <c r="AA1926" s="129">
        <f t="shared" si="148"/>
        <v>576.35591999999997</v>
      </c>
      <c r="AB1926" s="129">
        <f t="shared" si="149"/>
        <v>647.29999999999995</v>
      </c>
    </row>
    <row r="1927" spans="1:28" ht="15.75" thickBot="1" x14ac:dyDescent="0.3">
      <c r="A1927" s="141" t="s">
        <v>1459</v>
      </c>
      <c r="B1927" s="4" t="s">
        <v>996</v>
      </c>
      <c r="C1927" s="4" t="s">
        <v>997</v>
      </c>
      <c r="D1927" s="4" t="s">
        <v>1464</v>
      </c>
      <c r="E1927" s="4" t="s">
        <v>1465</v>
      </c>
      <c r="F1927" s="4" t="s">
        <v>47</v>
      </c>
      <c r="G1927" s="4" t="s">
        <v>48</v>
      </c>
      <c r="H1927" s="4" t="s">
        <v>440</v>
      </c>
      <c r="I1927" s="7"/>
      <c r="J1927" s="7"/>
      <c r="K1927" s="7"/>
      <c r="L1927" s="7"/>
      <c r="M1927" s="8">
        <v>203.37</v>
      </c>
      <c r="N1927" s="7"/>
      <c r="O1927" s="7"/>
      <c r="P1927" s="7"/>
      <c r="Q1927" s="7"/>
      <c r="R1927" s="7"/>
      <c r="S1927" s="7"/>
      <c r="T1927" s="7"/>
      <c r="U1927" s="139">
        <f t="shared" ref="U1927:U1990" si="150">SUM(I1927:T1927)</f>
        <v>203.37</v>
      </c>
      <c r="W1927" s="127" t="str">
        <f t="shared" ref="W1927:W1990" si="151">CONCATENATE(B1927,RIGHT(D1927,4),A1927)</f>
        <v>161351505935</v>
      </c>
      <c r="X1927" s="132">
        <f>VLOOKUP(W1927,Factors!$F$4:$H$6200,3,FALSE)</f>
        <v>0.10960000000000003</v>
      </c>
      <c r="Y1927" s="127" t="str">
        <f>VLOOKUP(W1927,Factors!$F$4:$H$6200,2,FALSE)</f>
        <v>3-factor</v>
      </c>
      <c r="Z1927" s="129">
        <f t="shared" ref="Z1927:Z1990" si="152">U1927*X1927</f>
        <v>22.289352000000008</v>
      </c>
      <c r="AA1927" s="129">
        <f t="shared" ref="AA1927:AA1990" si="153">U1927-Z1927</f>
        <v>181.080648</v>
      </c>
      <c r="AB1927" s="129">
        <f t="shared" ref="AB1927:AB1990" si="154">Z1927+AA1927</f>
        <v>203.37</v>
      </c>
    </row>
    <row r="1928" spans="1:28" ht="15.75" thickBot="1" x14ac:dyDescent="0.3">
      <c r="A1928" s="141" t="s">
        <v>1459</v>
      </c>
      <c r="B1928" s="4" t="s">
        <v>996</v>
      </c>
      <c r="C1928" s="4" t="s">
        <v>997</v>
      </c>
      <c r="D1928" s="4" t="s">
        <v>1464</v>
      </c>
      <c r="E1928" s="4" t="s">
        <v>1465</v>
      </c>
      <c r="F1928" s="4" t="s">
        <v>38</v>
      </c>
      <c r="G1928" s="4" t="s">
        <v>39</v>
      </c>
      <c r="H1928" s="4" t="s">
        <v>440</v>
      </c>
      <c r="I1928" s="11"/>
      <c r="J1928" s="11"/>
      <c r="K1928" s="11"/>
      <c r="L1928" s="11"/>
      <c r="M1928" s="11"/>
      <c r="N1928" s="11"/>
      <c r="O1928" s="11"/>
      <c r="P1928" s="11"/>
      <c r="Q1928" s="10">
        <v>863.93</v>
      </c>
      <c r="R1928" s="11"/>
      <c r="S1928" s="11"/>
      <c r="T1928" s="11"/>
      <c r="U1928" s="139">
        <f t="shared" si="150"/>
        <v>863.93</v>
      </c>
      <c r="W1928" s="127" t="str">
        <f t="shared" si="151"/>
        <v>161351505935</v>
      </c>
      <c r="X1928" s="132">
        <f>VLOOKUP(W1928,Factors!$F$4:$H$6200,3,FALSE)</f>
        <v>0.10960000000000003</v>
      </c>
      <c r="Y1928" s="127" t="str">
        <f>VLOOKUP(W1928,Factors!$F$4:$H$6200,2,FALSE)</f>
        <v>3-factor</v>
      </c>
      <c r="Z1928" s="129">
        <f t="shared" si="152"/>
        <v>94.686728000000016</v>
      </c>
      <c r="AA1928" s="129">
        <f t="shared" si="153"/>
        <v>769.24327199999993</v>
      </c>
      <c r="AB1928" s="129">
        <f t="shared" si="154"/>
        <v>863.93</v>
      </c>
    </row>
    <row r="1929" spans="1:28" ht="15.75" thickBot="1" x14ac:dyDescent="0.3">
      <c r="A1929" s="141" t="s">
        <v>1459</v>
      </c>
      <c r="B1929" s="4" t="s">
        <v>996</v>
      </c>
      <c r="C1929" s="4" t="s">
        <v>997</v>
      </c>
      <c r="D1929" s="4" t="s">
        <v>1489</v>
      </c>
      <c r="E1929" s="4" t="s">
        <v>1490</v>
      </c>
      <c r="F1929" s="4" t="s">
        <v>94</v>
      </c>
      <c r="G1929" s="4" t="s">
        <v>95</v>
      </c>
      <c r="H1929" s="4" t="s">
        <v>1491</v>
      </c>
      <c r="I1929" s="7"/>
      <c r="J1929" s="8">
        <v>1439.95</v>
      </c>
      <c r="K1929" s="7"/>
      <c r="L1929" s="7"/>
      <c r="M1929" s="7"/>
      <c r="N1929" s="7"/>
      <c r="O1929" s="7"/>
      <c r="P1929" s="7"/>
      <c r="Q1929" s="7"/>
      <c r="R1929" s="7"/>
      <c r="S1929" s="7"/>
      <c r="T1929" s="7"/>
      <c r="U1929" s="139">
        <f t="shared" si="150"/>
        <v>1439.95</v>
      </c>
      <c r="W1929" s="127" t="str">
        <f t="shared" si="151"/>
        <v>161354360935</v>
      </c>
      <c r="X1929" s="132">
        <f>VLOOKUP(W1929,Factors!$F$4:$H$6200,3,FALSE)</f>
        <v>0.10960000000000003</v>
      </c>
      <c r="Y1929" s="127" t="str">
        <f>VLOOKUP(W1929,Factors!$F$4:$H$6200,2,FALSE)</f>
        <v>3-factor</v>
      </c>
      <c r="Z1929" s="129">
        <f t="shared" si="152"/>
        <v>157.81852000000006</v>
      </c>
      <c r="AA1929" s="129">
        <f t="shared" si="153"/>
        <v>1282.13148</v>
      </c>
      <c r="AB1929" s="129">
        <f t="shared" si="154"/>
        <v>1439.95</v>
      </c>
    </row>
    <row r="1930" spans="1:28" ht="15.75" thickBot="1" x14ac:dyDescent="0.3">
      <c r="A1930" s="141" t="s">
        <v>1459</v>
      </c>
      <c r="B1930" s="4" t="s">
        <v>998</v>
      </c>
      <c r="C1930" s="4" t="s">
        <v>999</v>
      </c>
      <c r="D1930" s="4" t="s">
        <v>1462</v>
      </c>
      <c r="E1930" s="4" t="s">
        <v>1463</v>
      </c>
      <c r="F1930" s="4" t="s">
        <v>98</v>
      </c>
      <c r="G1930" s="4" t="s">
        <v>99</v>
      </c>
      <c r="H1930" s="4" t="s">
        <v>205</v>
      </c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0">
        <v>789.6</v>
      </c>
      <c r="T1930" s="14">
        <v>0</v>
      </c>
      <c r="U1930" s="139">
        <f t="shared" si="150"/>
        <v>789.6</v>
      </c>
      <c r="W1930" s="127" t="str">
        <f t="shared" si="151"/>
        <v>161391295935</v>
      </c>
      <c r="X1930" s="132">
        <f>VLOOKUP(W1930,Factors!$F$4:$H$6200,3,FALSE)</f>
        <v>1</v>
      </c>
      <c r="Y1930" s="127" t="str">
        <f>VLOOKUP(W1930,Factors!$F$4:$H$6200,2,FALSE)</f>
        <v>direct-wa</v>
      </c>
      <c r="Z1930" s="129">
        <f t="shared" si="152"/>
        <v>789.6</v>
      </c>
      <c r="AA1930" s="129">
        <f t="shared" si="153"/>
        <v>0</v>
      </c>
      <c r="AB1930" s="129">
        <f t="shared" si="154"/>
        <v>789.6</v>
      </c>
    </row>
    <row r="1931" spans="1:28" ht="15.75" thickBot="1" x14ac:dyDescent="0.3">
      <c r="A1931" s="141" t="s">
        <v>1459</v>
      </c>
      <c r="B1931" s="4" t="s">
        <v>998</v>
      </c>
      <c r="C1931" s="4" t="s">
        <v>999</v>
      </c>
      <c r="D1931" s="4" t="s">
        <v>1473</v>
      </c>
      <c r="E1931" s="4" t="s">
        <v>1474</v>
      </c>
      <c r="F1931" s="4" t="s">
        <v>94</v>
      </c>
      <c r="G1931" s="4" t="s">
        <v>95</v>
      </c>
      <c r="H1931" s="4" t="s">
        <v>1069</v>
      </c>
      <c r="I1931" s="7"/>
      <c r="J1931" s="7"/>
      <c r="K1931" s="7"/>
      <c r="L1931" s="7"/>
      <c r="M1931" s="7"/>
      <c r="N1931" s="8">
        <v>911.55</v>
      </c>
      <c r="O1931" s="7"/>
      <c r="P1931" s="7"/>
      <c r="Q1931" s="7"/>
      <c r="R1931" s="7"/>
      <c r="S1931" s="7"/>
      <c r="T1931" s="7"/>
      <c r="U1931" s="139">
        <f t="shared" si="150"/>
        <v>911.55</v>
      </c>
      <c r="W1931" s="127" t="str">
        <f t="shared" si="151"/>
        <v>161391500935</v>
      </c>
      <c r="X1931" s="132">
        <f>VLOOKUP(W1931,Factors!$F$4:$H$6200,3,FALSE)</f>
        <v>1</v>
      </c>
      <c r="Y1931" s="127" t="str">
        <f>VLOOKUP(W1931,Factors!$F$4:$H$6200,2,FALSE)</f>
        <v>Direct-WA</v>
      </c>
      <c r="Z1931" s="129">
        <f t="shared" si="152"/>
        <v>911.55</v>
      </c>
      <c r="AA1931" s="129">
        <f t="shared" si="153"/>
        <v>0</v>
      </c>
      <c r="AB1931" s="129">
        <f t="shared" si="154"/>
        <v>911.55</v>
      </c>
    </row>
    <row r="1932" spans="1:28" ht="15.75" thickBot="1" x14ac:dyDescent="0.3">
      <c r="A1932" s="141" t="s">
        <v>1459</v>
      </c>
      <c r="B1932" s="4" t="s">
        <v>998</v>
      </c>
      <c r="C1932" s="4" t="s">
        <v>999</v>
      </c>
      <c r="D1932" s="4" t="s">
        <v>1473</v>
      </c>
      <c r="E1932" s="4" t="s">
        <v>1474</v>
      </c>
      <c r="F1932" s="4" t="s">
        <v>38</v>
      </c>
      <c r="G1932" s="4" t="s">
        <v>39</v>
      </c>
      <c r="H1932" s="4" t="s">
        <v>1069</v>
      </c>
      <c r="I1932" s="10">
        <v>4729.46</v>
      </c>
      <c r="J1932" s="10">
        <v>1841.27</v>
      </c>
      <c r="K1932" s="10">
        <v>1841.27</v>
      </c>
      <c r="L1932" s="10">
        <v>2563</v>
      </c>
      <c r="M1932" s="10">
        <v>881.53</v>
      </c>
      <c r="N1932" s="10">
        <v>1812.31</v>
      </c>
      <c r="O1932" s="10">
        <v>1727.86</v>
      </c>
      <c r="P1932" s="10">
        <v>-433.73</v>
      </c>
      <c r="Q1932" s="10">
        <v>1055.1300000000001</v>
      </c>
      <c r="R1932" s="10">
        <v>1965.36</v>
      </c>
      <c r="S1932" s="11"/>
      <c r="T1932" s="10">
        <v>1069.76</v>
      </c>
      <c r="U1932" s="139">
        <f t="shared" si="150"/>
        <v>19053.22</v>
      </c>
      <c r="W1932" s="127" t="str">
        <f t="shared" si="151"/>
        <v>161391500935</v>
      </c>
      <c r="X1932" s="132">
        <f>VLOOKUP(W1932,Factors!$F$4:$H$6200,3,FALSE)</f>
        <v>1</v>
      </c>
      <c r="Y1932" s="127" t="str">
        <f>VLOOKUP(W1932,Factors!$F$4:$H$6200,2,FALSE)</f>
        <v>Direct-WA</v>
      </c>
      <c r="Z1932" s="129">
        <f t="shared" si="152"/>
        <v>19053.22</v>
      </c>
      <c r="AA1932" s="129">
        <f t="shared" si="153"/>
        <v>0</v>
      </c>
      <c r="AB1932" s="129">
        <f t="shared" si="154"/>
        <v>19053.22</v>
      </c>
    </row>
    <row r="1933" spans="1:28" ht="15.75" thickBot="1" x14ac:dyDescent="0.3">
      <c r="A1933" s="141" t="s">
        <v>1459</v>
      </c>
      <c r="B1933" s="4" t="s">
        <v>998</v>
      </c>
      <c r="C1933" s="4" t="s">
        <v>999</v>
      </c>
      <c r="D1933" s="4" t="s">
        <v>1473</v>
      </c>
      <c r="E1933" s="4" t="s">
        <v>1474</v>
      </c>
      <c r="F1933" s="4" t="s">
        <v>144</v>
      </c>
      <c r="G1933" s="4" t="s">
        <v>145</v>
      </c>
      <c r="H1933" s="4" t="s">
        <v>1069</v>
      </c>
      <c r="I1933" s="10">
        <v>1645.18</v>
      </c>
      <c r="J1933" s="10">
        <v>2714.51</v>
      </c>
      <c r="K1933" s="10">
        <v>1950.5</v>
      </c>
      <c r="L1933" s="10">
        <v>602.91999999999996</v>
      </c>
      <c r="M1933" s="10">
        <v>2013.37</v>
      </c>
      <c r="N1933" s="10">
        <v>1942.22</v>
      </c>
      <c r="O1933" s="10">
        <v>1663.34</v>
      </c>
      <c r="P1933" s="10">
        <v>1573.72</v>
      </c>
      <c r="Q1933" s="10">
        <v>811.83</v>
      </c>
      <c r="R1933" s="10">
        <v>2368.64</v>
      </c>
      <c r="S1933" s="10">
        <v>1132.0999999999999</v>
      </c>
      <c r="T1933" s="10">
        <v>2158.88</v>
      </c>
      <c r="U1933" s="139">
        <f t="shared" si="150"/>
        <v>20577.21</v>
      </c>
      <c r="W1933" s="127" t="str">
        <f t="shared" si="151"/>
        <v>161391500935</v>
      </c>
      <c r="X1933" s="132">
        <f>VLOOKUP(W1933,Factors!$F$4:$H$6200,3,FALSE)</f>
        <v>1</v>
      </c>
      <c r="Y1933" s="127" t="str">
        <f>VLOOKUP(W1933,Factors!$F$4:$H$6200,2,FALSE)</f>
        <v>Direct-WA</v>
      </c>
      <c r="Z1933" s="129">
        <f t="shared" si="152"/>
        <v>20577.21</v>
      </c>
      <c r="AA1933" s="129">
        <f t="shared" si="153"/>
        <v>0</v>
      </c>
      <c r="AB1933" s="129">
        <f t="shared" si="154"/>
        <v>20577.21</v>
      </c>
    </row>
    <row r="1934" spans="1:28" ht="15.75" thickBot="1" x14ac:dyDescent="0.3">
      <c r="A1934" s="141" t="s">
        <v>1459</v>
      </c>
      <c r="B1934" s="4" t="s">
        <v>998</v>
      </c>
      <c r="C1934" s="4" t="s">
        <v>999</v>
      </c>
      <c r="D1934" s="4" t="s">
        <v>1473</v>
      </c>
      <c r="E1934" s="4" t="s">
        <v>1474</v>
      </c>
      <c r="F1934" s="4" t="s">
        <v>102</v>
      </c>
      <c r="G1934" s="4" t="s">
        <v>103</v>
      </c>
      <c r="H1934" s="4" t="s">
        <v>1069</v>
      </c>
      <c r="I1934" s="8">
        <v>257.01</v>
      </c>
      <c r="J1934" s="8">
        <v>40.65</v>
      </c>
      <c r="K1934" s="7"/>
      <c r="L1934" s="8">
        <v>207.35</v>
      </c>
      <c r="M1934" s="7"/>
      <c r="N1934" s="8">
        <v>351.91</v>
      </c>
      <c r="O1934" s="7"/>
      <c r="P1934" s="7"/>
      <c r="Q1934" s="7"/>
      <c r="R1934" s="8">
        <v>175.6</v>
      </c>
      <c r="S1934" s="8">
        <v>276.60000000000002</v>
      </c>
      <c r="T1934" s="8">
        <v>298.88</v>
      </c>
      <c r="U1934" s="139">
        <f t="shared" si="150"/>
        <v>1608</v>
      </c>
      <c r="W1934" s="127" t="str">
        <f t="shared" si="151"/>
        <v>161391500935</v>
      </c>
      <c r="X1934" s="132">
        <f>VLOOKUP(W1934,Factors!$F$4:$H$6200,3,FALSE)</f>
        <v>1</v>
      </c>
      <c r="Y1934" s="127" t="str">
        <f>VLOOKUP(W1934,Factors!$F$4:$H$6200,2,FALSE)</f>
        <v>Direct-WA</v>
      </c>
      <c r="Z1934" s="129">
        <f t="shared" si="152"/>
        <v>1608</v>
      </c>
      <c r="AA1934" s="129">
        <f t="shared" si="153"/>
        <v>0</v>
      </c>
      <c r="AB1934" s="129">
        <f t="shared" si="154"/>
        <v>1608</v>
      </c>
    </row>
    <row r="1935" spans="1:28" ht="15.75" thickBot="1" x14ac:dyDescent="0.3">
      <c r="A1935" s="141" t="s">
        <v>1459</v>
      </c>
      <c r="B1935" s="4" t="s">
        <v>998</v>
      </c>
      <c r="C1935" s="4" t="s">
        <v>999</v>
      </c>
      <c r="D1935" s="4" t="s">
        <v>1473</v>
      </c>
      <c r="E1935" s="4" t="s">
        <v>1474</v>
      </c>
      <c r="F1935" s="4" t="s">
        <v>239</v>
      </c>
      <c r="G1935" s="4" t="s">
        <v>240</v>
      </c>
      <c r="H1935" s="4" t="s">
        <v>1069</v>
      </c>
      <c r="I1935" s="10">
        <v>1879.02</v>
      </c>
      <c r="J1935" s="11"/>
      <c r="K1935" s="10">
        <v>382.4</v>
      </c>
      <c r="L1935" s="10">
        <v>239</v>
      </c>
      <c r="M1935" s="10">
        <v>191.2</v>
      </c>
      <c r="N1935" s="14">
        <v>0</v>
      </c>
      <c r="O1935" s="10">
        <v>191.2</v>
      </c>
      <c r="P1935" s="11"/>
      <c r="Q1935" s="11"/>
      <c r="R1935" s="10">
        <v>239</v>
      </c>
      <c r="S1935" s="10">
        <v>191.2</v>
      </c>
      <c r="T1935" s="11"/>
      <c r="U1935" s="139">
        <f t="shared" si="150"/>
        <v>3313.0199999999995</v>
      </c>
      <c r="W1935" s="127" t="str">
        <f t="shared" si="151"/>
        <v>161391500935</v>
      </c>
      <c r="X1935" s="132">
        <f>VLOOKUP(W1935,Factors!$F$4:$H$6200,3,FALSE)</f>
        <v>1</v>
      </c>
      <c r="Y1935" s="127" t="str">
        <f>VLOOKUP(W1935,Factors!$F$4:$H$6200,2,FALSE)</f>
        <v>Direct-WA</v>
      </c>
      <c r="Z1935" s="129">
        <f t="shared" si="152"/>
        <v>3313.0199999999995</v>
      </c>
      <c r="AA1935" s="129">
        <f t="shared" si="153"/>
        <v>0</v>
      </c>
      <c r="AB1935" s="129">
        <f t="shared" si="154"/>
        <v>3313.0199999999995</v>
      </c>
    </row>
    <row r="1936" spans="1:28" ht="15.75" thickBot="1" x14ac:dyDescent="0.3">
      <c r="A1936" s="141" t="s">
        <v>1459</v>
      </c>
      <c r="B1936" s="4" t="s">
        <v>998</v>
      </c>
      <c r="C1936" s="4" t="s">
        <v>999</v>
      </c>
      <c r="D1936" s="4" t="s">
        <v>1473</v>
      </c>
      <c r="E1936" s="4" t="s">
        <v>1474</v>
      </c>
      <c r="F1936" s="4" t="s">
        <v>154</v>
      </c>
      <c r="G1936" s="4" t="s">
        <v>155</v>
      </c>
      <c r="H1936" s="4" t="s">
        <v>1069</v>
      </c>
      <c r="I1936" s="7"/>
      <c r="J1936" s="7"/>
      <c r="K1936" s="7"/>
      <c r="L1936" s="7"/>
      <c r="M1936" s="7"/>
      <c r="N1936" s="8">
        <v>459.62</v>
      </c>
      <c r="O1936" s="7"/>
      <c r="P1936" s="7"/>
      <c r="Q1936" s="7"/>
      <c r="R1936" s="7"/>
      <c r="S1936" s="7"/>
      <c r="T1936" s="8">
        <v>254.37</v>
      </c>
      <c r="U1936" s="139">
        <f t="shared" si="150"/>
        <v>713.99</v>
      </c>
      <c r="W1936" s="127" t="str">
        <f t="shared" si="151"/>
        <v>161391500935</v>
      </c>
      <c r="X1936" s="132">
        <f>VLOOKUP(W1936,Factors!$F$4:$H$6200,3,FALSE)</f>
        <v>1</v>
      </c>
      <c r="Y1936" s="127" t="str">
        <f>VLOOKUP(W1936,Factors!$F$4:$H$6200,2,FALSE)</f>
        <v>Direct-WA</v>
      </c>
      <c r="Z1936" s="129">
        <f t="shared" si="152"/>
        <v>713.99</v>
      </c>
      <c r="AA1936" s="129">
        <f t="shared" si="153"/>
        <v>0</v>
      </c>
      <c r="AB1936" s="129">
        <f t="shared" si="154"/>
        <v>713.99</v>
      </c>
    </row>
    <row r="1937" spans="1:28" ht="15.75" thickBot="1" x14ac:dyDescent="0.3">
      <c r="A1937" s="141" t="s">
        <v>1459</v>
      </c>
      <c r="B1937" s="4" t="s">
        <v>998</v>
      </c>
      <c r="C1937" s="4" t="s">
        <v>999</v>
      </c>
      <c r="D1937" s="4" t="s">
        <v>1473</v>
      </c>
      <c r="E1937" s="4" t="s">
        <v>1474</v>
      </c>
      <c r="F1937" s="4" t="s">
        <v>583</v>
      </c>
      <c r="G1937" s="4" t="s">
        <v>584</v>
      </c>
      <c r="H1937" s="4" t="s">
        <v>1069</v>
      </c>
      <c r="I1937" s="11"/>
      <c r="J1937" s="10">
        <v>225</v>
      </c>
      <c r="K1937" s="10">
        <v>18.899999999999999</v>
      </c>
      <c r="L1937" s="11"/>
      <c r="M1937" s="11"/>
      <c r="N1937" s="11"/>
      <c r="O1937" s="11"/>
      <c r="P1937" s="11"/>
      <c r="Q1937" s="11"/>
      <c r="R1937" s="11"/>
      <c r="S1937" s="11"/>
      <c r="T1937" s="11"/>
      <c r="U1937" s="139">
        <f t="shared" si="150"/>
        <v>243.9</v>
      </c>
      <c r="W1937" s="127" t="str">
        <f t="shared" si="151"/>
        <v>161391500935</v>
      </c>
      <c r="X1937" s="132">
        <f>VLOOKUP(W1937,Factors!$F$4:$H$6200,3,FALSE)</f>
        <v>1</v>
      </c>
      <c r="Y1937" s="127" t="str">
        <f>VLOOKUP(W1937,Factors!$F$4:$H$6200,2,FALSE)</f>
        <v>Direct-WA</v>
      </c>
      <c r="Z1937" s="129">
        <f t="shared" si="152"/>
        <v>243.9</v>
      </c>
      <c r="AA1937" s="129">
        <f t="shared" si="153"/>
        <v>0</v>
      </c>
      <c r="AB1937" s="129">
        <f t="shared" si="154"/>
        <v>243.9</v>
      </c>
    </row>
    <row r="1938" spans="1:28" ht="15.75" thickBot="1" x14ac:dyDescent="0.3">
      <c r="A1938" s="141" t="s">
        <v>1459</v>
      </c>
      <c r="B1938" s="4" t="s">
        <v>1517</v>
      </c>
      <c r="C1938" s="4" t="s">
        <v>1518</v>
      </c>
      <c r="D1938" s="4" t="s">
        <v>1473</v>
      </c>
      <c r="E1938" s="4" t="s">
        <v>1474</v>
      </c>
      <c r="F1938" s="4" t="s">
        <v>70</v>
      </c>
      <c r="G1938" s="4" t="s">
        <v>71</v>
      </c>
      <c r="H1938" s="4" t="s">
        <v>1069</v>
      </c>
      <c r="I1938" s="8">
        <v>199.89</v>
      </c>
      <c r="J1938" s="7"/>
      <c r="K1938" s="8">
        <v>805.9</v>
      </c>
      <c r="L1938" s="8">
        <v>79.34</v>
      </c>
      <c r="M1938" s="8">
        <v>167.74</v>
      </c>
      <c r="N1938" s="8">
        <v>136.6</v>
      </c>
      <c r="O1938" s="7"/>
      <c r="P1938" s="8">
        <v>143.63999999999999</v>
      </c>
      <c r="Q1938" s="7"/>
      <c r="R1938" s="7"/>
      <c r="S1938" s="7"/>
      <c r="T1938" s="7"/>
      <c r="U1938" s="139">
        <f t="shared" si="150"/>
        <v>1533.1099999999997</v>
      </c>
      <c r="W1938" s="127" t="str">
        <f t="shared" si="151"/>
        <v>161401500935</v>
      </c>
      <c r="X1938" s="132">
        <f>VLOOKUP(W1938,Factors!$F$4:$H$6200,3,FALSE)</f>
        <v>0</v>
      </c>
      <c r="Y1938" s="127" t="str">
        <f>VLOOKUP(W1938,Factors!$F$4:$H$6200,2,FALSE)</f>
        <v>Direct-OR</v>
      </c>
      <c r="Z1938" s="129">
        <f t="shared" si="152"/>
        <v>0</v>
      </c>
      <c r="AA1938" s="129">
        <f t="shared" si="153"/>
        <v>1533.1099999999997</v>
      </c>
      <c r="AB1938" s="129">
        <f t="shared" si="154"/>
        <v>1533.1099999999997</v>
      </c>
    </row>
    <row r="1939" spans="1:28" ht="15.75" thickBot="1" x14ac:dyDescent="0.3">
      <c r="A1939" s="141" t="s">
        <v>1459</v>
      </c>
      <c r="B1939" s="4" t="s">
        <v>1517</v>
      </c>
      <c r="C1939" s="4" t="s">
        <v>1518</v>
      </c>
      <c r="D1939" s="4" t="s">
        <v>1473</v>
      </c>
      <c r="E1939" s="4" t="s">
        <v>1474</v>
      </c>
      <c r="F1939" s="4" t="s">
        <v>94</v>
      </c>
      <c r="G1939" s="4" t="s">
        <v>95</v>
      </c>
      <c r="H1939" s="4" t="s">
        <v>1069</v>
      </c>
      <c r="I1939" s="11"/>
      <c r="J1939" s="11"/>
      <c r="K1939" s="11"/>
      <c r="L1939" s="11"/>
      <c r="M1939" s="11"/>
      <c r="N1939" s="10">
        <v>327.60000000000002</v>
      </c>
      <c r="O1939" s="11"/>
      <c r="P1939" s="11"/>
      <c r="Q1939" s="11"/>
      <c r="R1939" s="11"/>
      <c r="S1939" s="11"/>
      <c r="T1939" s="11"/>
      <c r="U1939" s="139">
        <f t="shared" si="150"/>
        <v>327.60000000000002</v>
      </c>
      <c r="W1939" s="127" t="str">
        <f t="shared" si="151"/>
        <v>161401500935</v>
      </c>
      <c r="X1939" s="132">
        <f>VLOOKUP(W1939,Factors!$F$4:$H$6200,3,FALSE)</f>
        <v>0</v>
      </c>
      <c r="Y1939" s="127" t="str">
        <f>VLOOKUP(W1939,Factors!$F$4:$H$6200,2,FALSE)</f>
        <v>Direct-OR</v>
      </c>
      <c r="Z1939" s="129">
        <f t="shared" si="152"/>
        <v>0</v>
      </c>
      <c r="AA1939" s="129">
        <f t="shared" si="153"/>
        <v>327.60000000000002</v>
      </c>
      <c r="AB1939" s="129">
        <f t="shared" si="154"/>
        <v>327.60000000000002</v>
      </c>
    </row>
    <row r="1940" spans="1:28" ht="15.75" thickBot="1" x14ac:dyDescent="0.3">
      <c r="A1940" s="141" t="s">
        <v>1459</v>
      </c>
      <c r="B1940" s="4" t="s">
        <v>1517</v>
      </c>
      <c r="C1940" s="4" t="s">
        <v>1518</v>
      </c>
      <c r="D1940" s="4" t="s">
        <v>1473</v>
      </c>
      <c r="E1940" s="4" t="s">
        <v>1474</v>
      </c>
      <c r="F1940" s="4" t="s">
        <v>38</v>
      </c>
      <c r="G1940" s="4" t="s">
        <v>39</v>
      </c>
      <c r="H1940" s="4" t="s">
        <v>1069</v>
      </c>
      <c r="I1940" s="8">
        <v>3133</v>
      </c>
      <c r="J1940" s="8">
        <v>2968</v>
      </c>
      <c r="K1940" s="8">
        <v>4513</v>
      </c>
      <c r="L1940" s="8">
        <v>2974</v>
      </c>
      <c r="M1940" s="8">
        <v>3360</v>
      </c>
      <c r="N1940" s="8">
        <v>6344.72</v>
      </c>
      <c r="O1940" s="8">
        <v>5257.5</v>
      </c>
      <c r="P1940" s="8">
        <v>5170.24</v>
      </c>
      <c r="Q1940" s="8">
        <v>6932.7</v>
      </c>
      <c r="R1940" s="8">
        <v>5386.88</v>
      </c>
      <c r="S1940" s="8">
        <v>6165.42</v>
      </c>
      <c r="T1940" s="8">
        <v>4573.96</v>
      </c>
      <c r="U1940" s="139">
        <f t="shared" si="150"/>
        <v>56779.419999999991</v>
      </c>
      <c r="W1940" s="127" t="str">
        <f t="shared" si="151"/>
        <v>161401500935</v>
      </c>
      <c r="X1940" s="132">
        <f>VLOOKUP(W1940,Factors!$F$4:$H$6200,3,FALSE)</f>
        <v>0</v>
      </c>
      <c r="Y1940" s="127" t="str">
        <f>VLOOKUP(W1940,Factors!$F$4:$H$6200,2,FALSE)</f>
        <v>Direct-OR</v>
      </c>
      <c r="Z1940" s="129">
        <f t="shared" si="152"/>
        <v>0</v>
      </c>
      <c r="AA1940" s="129">
        <f t="shared" si="153"/>
        <v>56779.419999999991</v>
      </c>
      <c r="AB1940" s="129">
        <f t="shared" si="154"/>
        <v>56779.419999999991</v>
      </c>
    </row>
    <row r="1941" spans="1:28" ht="15.75" thickBot="1" x14ac:dyDescent="0.3">
      <c r="A1941" s="141" t="s">
        <v>1459</v>
      </c>
      <c r="B1941" s="4" t="s">
        <v>1517</v>
      </c>
      <c r="C1941" s="4" t="s">
        <v>1518</v>
      </c>
      <c r="D1941" s="4" t="s">
        <v>1473</v>
      </c>
      <c r="E1941" s="4" t="s">
        <v>1474</v>
      </c>
      <c r="F1941" s="4" t="s">
        <v>144</v>
      </c>
      <c r="G1941" s="4" t="s">
        <v>145</v>
      </c>
      <c r="H1941" s="4" t="s">
        <v>1069</v>
      </c>
      <c r="I1941" s="10">
        <v>1678.01</v>
      </c>
      <c r="J1941" s="10">
        <v>4148.8599999999997</v>
      </c>
      <c r="K1941" s="10">
        <v>4286.66</v>
      </c>
      <c r="L1941" s="10">
        <v>4412.37</v>
      </c>
      <c r="M1941" s="10">
        <v>4370.24</v>
      </c>
      <c r="N1941" s="10">
        <v>4038.81</v>
      </c>
      <c r="O1941" s="10">
        <v>1699.55</v>
      </c>
      <c r="P1941" s="10">
        <v>4116.3100000000004</v>
      </c>
      <c r="Q1941" s="10">
        <v>6078.4</v>
      </c>
      <c r="R1941" s="10">
        <v>4016.09</v>
      </c>
      <c r="S1941" s="10">
        <v>1848.87</v>
      </c>
      <c r="T1941" s="10">
        <v>4088.03</v>
      </c>
      <c r="U1941" s="139">
        <f t="shared" si="150"/>
        <v>44782.200000000004</v>
      </c>
      <c r="W1941" s="127" t="str">
        <f t="shared" si="151"/>
        <v>161401500935</v>
      </c>
      <c r="X1941" s="132">
        <f>VLOOKUP(W1941,Factors!$F$4:$H$6200,3,FALSE)</f>
        <v>0</v>
      </c>
      <c r="Y1941" s="127" t="str">
        <f>VLOOKUP(W1941,Factors!$F$4:$H$6200,2,FALSE)</f>
        <v>Direct-OR</v>
      </c>
      <c r="Z1941" s="129">
        <f t="shared" si="152"/>
        <v>0</v>
      </c>
      <c r="AA1941" s="129">
        <f t="shared" si="153"/>
        <v>44782.200000000004</v>
      </c>
      <c r="AB1941" s="129">
        <f t="shared" si="154"/>
        <v>44782.200000000004</v>
      </c>
    </row>
    <row r="1942" spans="1:28" ht="15.75" thickBot="1" x14ac:dyDescent="0.3">
      <c r="A1942" s="141" t="s">
        <v>1459</v>
      </c>
      <c r="B1942" s="4" t="s">
        <v>1517</v>
      </c>
      <c r="C1942" s="4" t="s">
        <v>1518</v>
      </c>
      <c r="D1942" s="4" t="s">
        <v>1473</v>
      </c>
      <c r="E1942" s="4" t="s">
        <v>1474</v>
      </c>
      <c r="F1942" s="4" t="s">
        <v>239</v>
      </c>
      <c r="G1942" s="4" t="s">
        <v>240</v>
      </c>
      <c r="H1942" s="4" t="s">
        <v>1069</v>
      </c>
      <c r="I1942" s="8">
        <v>1151.6400000000001</v>
      </c>
      <c r="J1942" s="7"/>
      <c r="K1942" s="7"/>
      <c r="L1942" s="7"/>
      <c r="M1942" s="8">
        <v>3167.01</v>
      </c>
      <c r="N1942" s="8">
        <v>2303.2800000000002</v>
      </c>
      <c r="O1942" s="8">
        <v>575.82000000000005</v>
      </c>
      <c r="P1942" s="7"/>
      <c r="Q1942" s="7"/>
      <c r="R1942" s="8">
        <v>291.60000000000002</v>
      </c>
      <c r="S1942" s="7"/>
      <c r="T1942" s="8">
        <v>863.73</v>
      </c>
      <c r="U1942" s="139">
        <f t="shared" si="150"/>
        <v>8353.08</v>
      </c>
      <c r="W1942" s="127" t="str">
        <f t="shared" si="151"/>
        <v>161401500935</v>
      </c>
      <c r="X1942" s="132">
        <f>VLOOKUP(W1942,Factors!$F$4:$H$6200,3,FALSE)</f>
        <v>0</v>
      </c>
      <c r="Y1942" s="127" t="str">
        <f>VLOOKUP(W1942,Factors!$F$4:$H$6200,2,FALSE)</f>
        <v>Direct-OR</v>
      </c>
      <c r="Z1942" s="129">
        <f t="shared" si="152"/>
        <v>0</v>
      </c>
      <c r="AA1942" s="129">
        <f t="shared" si="153"/>
        <v>8353.08</v>
      </c>
      <c r="AB1942" s="129">
        <f t="shared" si="154"/>
        <v>8353.08</v>
      </c>
    </row>
    <row r="1943" spans="1:28" ht="15.75" thickBot="1" x14ac:dyDescent="0.3">
      <c r="A1943" s="141" t="s">
        <v>1459</v>
      </c>
      <c r="B1943" s="4" t="s">
        <v>1517</v>
      </c>
      <c r="C1943" s="4" t="s">
        <v>1518</v>
      </c>
      <c r="D1943" s="4" t="s">
        <v>1473</v>
      </c>
      <c r="E1943" s="4" t="s">
        <v>1474</v>
      </c>
      <c r="F1943" s="4" t="s">
        <v>154</v>
      </c>
      <c r="G1943" s="4" t="s">
        <v>155</v>
      </c>
      <c r="H1943" s="4" t="s">
        <v>1069</v>
      </c>
      <c r="I1943" s="10">
        <v>2434.02</v>
      </c>
      <c r="J1943" s="10">
        <v>846.92</v>
      </c>
      <c r="K1943" s="10">
        <v>75</v>
      </c>
      <c r="L1943" s="10">
        <v>3860.78</v>
      </c>
      <c r="M1943" s="14">
        <v>0</v>
      </c>
      <c r="N1943" s="10">
        <v>2507.3000000000002</v>
      </c>
      <c r="O1943" s="11"/>
      <c r="P1943" s="11"/>
      <c r="Q1943" s="10">
        <v>380</v>
      </c>
      <c r="R1943" s="11"/>
      <c r="S1943" s="11"/>
      <c r="T1943" s="11"/>
      <c r="U1943" s="139">
        <f t="shared" si="150"/>
        <v>10104.02</v>
      </c>
      <c r="W1943" s="127" t="str">
        <f t="shared" si="151"/>
        <v>161401500935</v>
      </c>
      <c r="X1943" s="132">
        <f>VLOOKUP(W1943,Factors!$F$4:$H$6200,3,FALSE)</f>
        <v>0</v>
      </c>
      <c r="Y1943" s="127" t="str">
        <f>VLOOKUP(W1943,Factors!$F$4:$H$6200,2,FALSE)</f>
        <v>Direct-OR</v>
      </c>
      <c r="Z1943" s="129">
        <f t="shared" si="152"/>
        <v>0</v>
      </c>
      <c r="AA1943" s="129">
        <f t="shared" si="153"/>
        <v>10104.02</v>
      </c>
      <c r="AB1943" s="129">
        <f t="shared" si="154"/>
        <v>10104.02</v>
      </c>
    </row>
    <row r="1944" spans="1:28" ht="15.75" thickBot="1" x14ac:dyDescent="0.3">
      <c r="A1944" s="141" t="s">
        <v>1459</v>
      </c>
      <c r="B1944" s="4" t="s">
        <v>1517</v>
      </c>
      <c r="C1944" s="4" t="s">
        <v>1518</v>
      </c>
      <c r="D1944" s="4" t="s">
        <v>1473</v>
      </c>
      <c r="E1944" s="4" t="s">
        <v>1474</v>
      </c>
      <c r="F1944" s="4" t="s">
        <v>583</v>
      </c>
      <c r="G1944" s="4" t="s">
        <v>584</v>
      </c>
      <c r="H1944" s="4" t="s">
        <v>1069</v>
      </c>
      <c r="I1944" s="7"/>
      <c r="J1944" s="7"/>
      <c r="K1944" s="7"/>
      <c r="L1944" s="7"/>
      <c r="M1944" s="7"/>
      <c r="N1944" s="7"/>
      <c r="O1944" s="7"/>
      <c r="P1944" s="7"/>
      <c r="Q1944" s="7"/>
      <c r="R1944" s="7"/>
      <c r="S1944" s="8">
        <v>498.98</v>
      </c>
      <c r="T1944" s="7"/>
      <c r="U1944" s="139">
        <f t="shared" si="150"/>
        <v>498.98</v>
      </c>
      <c r="W1944" s="127" t="str">
        <f t="shared" si="151"/>
        <v>161401500935</v>
      </c>
      <c r="X1944" s="132">
        <f>VLOOKUP(W1944,Factors!$F$4:$H$6200,3,FALSE)</f>
        <v>0</v>
      </c>
      <c r="Y1944" s="127" t="str">
        <f>VLOOKUP(W1944,Factors!$F$4:$H$6200,2,FALSE)</f>
        <v>Direct-OR</v>
      </c>
      <c r="Z1944" s="129">
        <f t="shared" si="152"/>
        <v>0</v>
      </c>
      <c r="AA1944" s="129">
        <f t="shared" si="153"/>
        <v>498.98</v>
      </c>
      <c r="AB1944" s="129">
        <f t="shared" si="154"/>
        <v>498.98</v>
      </c>
    </row>
    <row r="1945" spans="1:28" ht="15.75" thickBot="1" x14ac:dyDescent="0.3">
      <c r="A1945" s="141" t="s">
        <v>1459</v>
      </c>
      <c r="B1945" s="4" t="s">
        <v>1517</v>
      </c>
      <c r="C1945" s="4" t="s">
        <v>1518</v>
      </c>
      <c r="D1945" s="4" t="s">
        <v>1473</v>
      </c>
      <c r="E1945" s="4" t="s">
        <v>1474</v>
      </c>
      <c r="F1945" s="4" t="s">
        <v>18</v>
      </c>
      <c r="G1945" s="4" t="s">
        <v>19</v>
      </c>
      <c r="H1945" s="4" t="s">
        <v>1069</v>
      </c>
      <c r="I1945" s="11"/>
      <c r="J1945" s="11"/>
      <c r="K1945" s="10">
        <v>512.5</v>
      </c>
      <c r="L1945" s="11"/>
      <c r="M1945" s="11"/>
      <c r="N1945" s="11"/>
      <c r="O1945" s="11"/>
      <c r="P1945" s="11"/>
      <c r="Q1945" s="11"/>
      <c r="R1945" s="11"/>
      <c r="S1945" s="11"/>
      <c r="T1945" s="11"/>
      <c r="U1945" s="139">
        <f t="shared" si="150"/>
        <v>512.5</v>
      </c>
      <c r="W1945" s="127" t="str">
        <f t="shared" si="151"/>
        <v>161401500935</v>
      </c>
      <c r="X1945" s="132">
        <f>VLOOKUP(W1945,Factors!$F$4:$H$6200,3,FALSE)</f>
        <v>0</v>
      </c>
      <c r="Y1945" s="127" t="str">
        <f>VLOOKUP(W1945,Factors!$F$4:$H$6200,2,FALSE)</f>
        <v>Direct-OR</v>
      </c>
      <c r="Z1945" s="129">
        <f t="shared" si="152"/>
        <v>0</v>
      </c>
      <c r="AA1945" s="129">
        <f t="shared" si="153"/>
        <v>512.5</v>
      </c>
      <c r="AB1945" s="129">
        <f t="shared" si="154"/>
        <v>512.5</v>
      </c>
    </row>
    <row r="1946" spans="1:28" ht="15.75" thickBot="1" x14ac:dyDescent="0.3">
      <c r="A1946" s="141" t="s">
        <v>1459</v>
      </c>
      <c r="B1946" s="4" t="s">
        <v>1000</v>
      </c>
      <c r="C1946" s="4" t="s">
        <v>1001</v>
      </c>
      <c r="D1946" s="4" t="s">
        <v>1473</v>
      </c>
      <c r="E1946" s="4" t="s">
        <v>1474</v>
      </c>
      <c r="F1946" s="4" t="s">
        <v>38</v>
      </c>
      <c r="G1946" s="4" t="s">
        <v>39</v>
      </c>
      <c r="H1946" s="4" t="s">
        <v>1069</v>
      </c>
      <c r="I1946" s="8">
        <v>2039.78</v>
      </c>
      <c r="J1946" s="8">
        <v>3238.85</v>
      </c>
      <c r="K1946" s="8">
        <v>6946.28</v>
      </c>
      <c r="L1946" s="8">
        <v>851.89</v>
      </c>
      <c r="M1946" s="8">
        <v>2550.89</v>
      </c>
      <c r="N1946" s="8">
        <v>7527.33</v>
      </c>
      <c r="O1946" s="8">
        <v>1841.89</v>
      </c>
      <c r="P1946" s="8">
        <v>3201.09</v>
      </c>
      <c r="Q1946" s="8">
        <v>1742.44</v>
      </c>
      <c r="R1946" s="8">
        <v>1629.39</v>
      </c>
      <c r="S1946" s="8">
        <v>2004.31</v>
      </c>
      <c r="T1946" s="8">
        <v>1635.89</v>
      </c>
      <c r="U1946" s="139">
        <f t="shared" si="150"/>
        <v>35210.029999999992</v>
      </c>
      <c r="W1946" s="127" t="str">
        <f t="shared" si="151"/>
        <v>161451500935</v>
      </c>
      <c r="X1946" s="132">
        <f>VLOOKUP(W1946,Factors!$F$4:$H$6200,3,FALSE)</f>
        <v>0</v>
      </c>
      <c r="Y1946" s="127" t="str">
        <f>VLOOKUP(W1946,Factors!$F$4:$H$6200,2,FALSE)</f>
        <v>Direct-OR</v>
      </c>
      <c r="Z1946" s="129">
        <f t="shared" si="152"/>
        <v>0</v>
      </c>
      <c r="AA1946" s="129">
        <f t="shared" si="153"/>
        <v>35210.029999999992</v>
      </c>
      <c r="AB1946" s="129">
        <f t="shared" si="154"/>
        <v>35210.029999999992</v>
      </c>
    </row>
    <row r="1947" spans="1:28" ht="15.75" thickBot="1" x14ac:dyDescent="0.3">
      <c r="A1947" s="141" t="s">
        <v>1459</v>
      </c>
      <c r="B1947" s="4" t="s">
        <v>1000</v>
      </c>
      <c r="C1947" s="4" t="s">
        <v>1001</v>
      </c>
      <c r="D1947" s="4" t="s">
        <v>1473</v>
      </c>
      <c r="E1947" s="4" t="s">
        <v>1474</v>
      </c>
      <c r="F1947" s="4" t="s">
        <v>144</v>
      </c>
      <c r="G1947" s="4" t="s">
        <v>145</v>
      </c>
      <c r="H1947" s="4" t="s">
        <v>1069</v>
      </c>
      <c r="I1947" s="10">
        <v>840.15</v>
      </c>
      <c r="J1947" s="10">
        <v>833.71</v>
      </c>
      <c r="K1947" s="10">
        <v>949.46</v>
      </c>
      <c r="L1947" s="10">
        <v>927.13</v>
      </c>
      <c r="M1947" s="10">
        <v>879.99</v>
      </c>
      <c r="N1947" s="10">
        <v>821.15</v>
      </c>
      <c r="O1947" s="10">
        <v>794.37</v>
      </c>
      <c r="P1947" s="10">
        <v>787.69</v>
      </c>
      <c r="Q1947" s="10">
        <v>747.51</v>
      </c>
      <c r="R1947" s="10">
        <v>760.91</v>
      </c>
      <c r="S1947" s="10">
        <v>847.92</v>
      </c>
      <c r="T1947" s="10">
        <v>847.92</v>
      </c>
      <c r="U1947" s="139">
        <f t="shared" si="150"/>
        <v>10037.91</v>
      </c>
      <c r="W1947" s="127" t="str">
        <f t="shared" si="151"/>
        <v>161451500935</v>
      </c>
      <c r="X1947" s="132">
        <f>VLOOKUP(W1947,Factors!$F$4:$H$6200,3,FALSE)</f>
        <v>0</v>
      </c>
      <c r="Y1947" s="127" t="str">
        <f>VLOOKUP(W1947,Factors!$F$4:$H$6200,2,FALSE)</f>
        <v>Direct-OR</v>
      </c>
      <c r="Z1947" s="129">
        <f t="shared" si="152"/>
        <v>0</v>
      </c>
      <c r="AA1947" s="129">
        <f t="shared" si="153"/>
        <v>10037.91</v>
      </c>
      <c r="AB1947" s="129">
        <f t="shared" si="154"/>
        <v>10037.91</v>
      </c>
    </row>
    <row r="1948" spans="1:28" ht="15.75" thickBot="1" x14ac:dyDescent="0.3">
      <c r="A1948" s="141" t="s">
        <v>1459</v>
      </c>
      <c r="B1948" s="4" t="s">
        <v>1000</v>
      </c>
      <c r="C1948" s="4" t="s">
        <v>1001</v>
      </c>
      <c r="D1948" s="4" t="s">
        <v>1473</v>
      </c>
      <c r="E1948" s="4" t="s">
        <v>1474</v>
      </c>
      <c r="F1948" s="4" t="s">
        <v>239</v>
      </c>
      <c r="G1948" s="4" t="s">
        <v>240</v>
      </c>
      <c r="H1948" s="4" t="s">
        <v>1069</v>
      </c>
      <c r="I1948" s="7"/>
      <c r="J1948" s="7"/>
      <c r="K1948" s="8">
        <v>387.99</v>
      </c>
      <c r="L1948" s="8">
        <v>172.44</v>
      </c>
      <c r="M1948" s="8">
        <v>134.4</v>
      </c>
      <c r="N1948" s="8">
        <v>81.150000000000006</v>
      </c>
      <c r="O1948" s="8">
        <v>172.44</v>
      </c>
      <c r="P1948" s="7"/>
      <c r="Q1948" s="7"/>
      <c r="R1948" s="8">
        <v>172.44</v>
      </c>
      <c r="S1948" s="8">
        <v>215.55</v>
      </c>
      <c r="T1948" s="7"/>
      <c r="U1948" s="139">
        <f t="shared" si="150"/>
        <v>1336.41</v>
      </c>
      <c r="W1948" s="127" t="str">
        <f t="shared" si="151"/>
        <v>161451500935</v>
      </c>
      <c r="X1948" s="132">
        <f>VLOOKUP(W1948,Factors!$F$4:$H$6200,3,FALSE)</f>
        <v>0</v>
      </c>
      <c r="Y1948" s="127" t="str">
        <f>VLOOKUP(W1948,Factors!$F$4:$H$6200,2,FALSE)</f>
        <v>Direct-OR</v>
      </c>
      <c r="Z1948" s="129">
        <f t="shared" si="152"/>
        <v>0</v>
      </c>
      <c r="AA1948" s="129">
        <f t="shared" si="153"/>
        <v>1336.41</v>
      </c>
      <c r="AB1948" s="129">
        <f t="shared" si="154"/>
        <v>1336.41</v>
      </c>
    </row>
    <row r="1949" spans="1:28" ht="15.75" thickBot="1" x14ac:dyDescent="0.3">
      <c r="A1949" s="141" t="s">
        <v>1459</v>
      </c>
      <c r="B1949" s="4" t="s">
        <v>1000</v>
      </c>
      <c r="C1949" s="4" t="s">
        <v>1001</v>
      </c>
      <c r="D1949" s="4" t="s">
        <v>1473</v>
      </c>
      <c r="E1949" s="4" t="s">
        <v>1474</v>
      </c>
      <c r="F1949" s="4" t="s">
        <v>154</v>
      </c>
      <c r="G1949" s="4" t="s">
        <v>155</v>
      </c>
      <c r="H1949" s="4" t="s">
        <v>1069</v>
      </c>
      <c r="I1949" s="10">
        <v>2876.94</v>
      </c>
      <c r="J1949" s="10">
        <v>4669.5</v>
      </c>
      <c r="K1949" s="10">
        <v>282.5</v>
      </c>
      <c r="L1949" s="11"/>
      <c r="M1949" s="11"/>
      <c r="N1949" s="10">
        <v>433.5</v>
      </c>
      <c r="O1949" s="11"/>
      <c r="P1949" s="10">
        <v>240</v>
      </c>
      <c r="Q1949" s="10">
        <v>3200</v>
      </c>
      <c r="R1949" s="11"/>
      <c r="S1949" s="10">
        <v>448</v>
      </c>
      <c r="T1949" s="11"/>
      <c r="U1949" s="139">
        <f t="shared" si="150"/>
        <v>12150.44</v>
      </c>
      <c r="W1949" s="127" t="str">
        <f t="shared" si="151"/>
        <v>161451500935</v>
      </c>
      <c r="X1949" s="132">
        <f>VLOOKUP(W1949,Factors!$F$4:$H$6200,3,FALSE)</f>
        <v>0</v>
      </c>
      <c r="Y1949" s="127" t="str">
        <f>VLOOKUP(W1949,Factors!$F$4:$H$6200,2,FALSE)</f>
        <v>Direct-OR</v>
      </c>
      <c r="Z1949" s="129">
        <f t="shared" si="152"/>
        <v>0</v>
      </c>
      <c r="AA1949" s="129">
        <f t="shared" si="153"/>
        <v>12150.44</v>
      </c>
      <c r="AB1949" s="129">
        <f t="shared" si="154"/>
        <v>12150.44</v>
      </c>
    </row>
    <row r="1950" spans="1:28" ht="15.75" thickBot="1" x14ac:dyDescent="0.3">
      <c r="A1950" s="141" t="s">
        <v>1459</v>
      </c>
      <c r="B1950" s="4" t="s">
        <v>1000</v>
      </c>
      <c r="C1950" s="4" t="s">
        <v>1001</v>
      </c>
      <c r="D1950" s="4" t="s">
        <v>1473</v>
      </c>
      <c r="E1950" s="4" t="s">
        <v>1474</v>
      </c>
      <c r="F1950" s="4" t="s">
        <v>583</v>
      </c>
      <c r="G1950" s="4" t="s">
        <v>584</v>
      </c>
      <c r="H1950" s="4" t="s">
        <v>1069</v>
      </c>
      <c r="I1950" s="7"/>
      <c r="J1950" s="7"/>
      <c r="K1950" s="7"/>
      <c r="L1950" s="7"/>
      <c r="M1950" s="7"/>
      <c r="N1950" s="7"/>
      <c r="O1950" s="7"/>
      <c r="P1950" s="7"/>
      <c r="Q1950" s="7"/>
      <c r="R1950" s="7"/>
      <c r="S1950" s="8">
        <v>450</v>
      </c>
      <c r="T1950" s="7"/>
      <c r="U1950" s="139">
        <f t="shared" si="150"/>
        <v>450</v>
      </c>
      <c r="W1950" s="127" t="str">
        <f t="shared" si="151"/>
        <v>161451500935</v>
      </c>
      <c r="X1950" s="132">
        <f>VLOOKUP(W1950,Factors!$F$4:$H$6200,3,FALSE)</f>
        <v>0</v>
      </c>
      <c r="Y1950" s="127" t="str">
        <f>VLOOKUP(W1950,Factors!$F$4:$H$6200,2,FALSE)</f>
        <v>Direct-OR</v>
      </c>
      <c r="Z1950" s="129">
        <f t="shared" si="152"/>
        <v>0</v>
      </c>
      <c r="AA1950" s="129">
        <f t="shared" si="153"/>
        <v>450</v>
      </c>
      <c r="AB1950" s="129">
        <f t="shared" si="154"/>
        <v>450</v>
      </c>
    </row>
    <row r="1951" spans="1:28" ht="15.75" thickBot="1" x14ac:dyDescent="0.3">
      <c r="A1951" s="141" t="s">
        <v>1459</v>
      </c>
      <c r="B1951" s="4" t="s">
        <v>1002</v>
      </c>
      <c r="C1951" s="4" t="s">
        <v>1003</v>
      </c>
      <c r="D1951" s="4" t="s">
        <v>1473</v>
      </c>
      <c r="E1951" s="4" t="s">
        <v>1474</v>
      </c>
      <c r="F1951" s="4" t="s">
        <v>70</v>
      </c>
      <c r="G1951" s="4" t="s">
        <v>71</v>
      </c>
      <c r="H1951" s="4" t="s">
        <v>1069</v>
      </c>
      <c r="I1951" s="11"/>
      <c r="J1951" s="11"/>
      <c r="K1951" s="10">
        <v>859.1</v>
      </c>
      <c r="L1951" s="10">
        <v>87.28</v>
      </c>
      <c r="M1951" s="11"/>
      <c r="N1951" s="10">
        <v>87.28</v>
      </c>
      <c r="O1951" s="10">
        <v>177.03</v>
      </c>
      <c r="P1951" s="11"/>
      <c r="Q1951" s="11"/>
      <c r="R1951" s="10">
        <v>87.28</v>
      </c>
      <c r="S1951" s="10">
        <v>87.28</v>
      </c>
      <c r="T1951" s="11"/>
      <c r="U1951" s="139">
        <f t="shared" si="150"/>
        <v>1385.25</v>
      </c>
      <c r="W1951" s="127" t="str">
        <f t="shared" si="151"/>
        <v>161501500935</v>
      </c>
      <c r="X1951" s="132">
        <f>VLOOKUP(W1951,Factors!$F$4:$H$6200,3,FALSE)</f>
        <v>0</v>
      </c>
      <c r="Y1951" s="127" t="str">
        <f>VLOOKUP(W1951,Factors!$F$4:$H$6200,2,FALSE)</f>
        <v>Direct-OR</v>
      </c>
      <c r="Z1951" s="129">
        <f t="shared" si="152"/>
        <v>0</v>
      </c>
      <c r="AA1951" s="129">
        <f t="shared" si="153"/>
        <v>1385.25</v>
      </c>
      <c r="AB1951" s="129">
        <f t="shared" si="154"/>
        <v>1385.25</v>
      </c>
    </row>
    <row r="1952" spans="1:28" ht="15.75" thickBot="1" x14ac:dyDescent="0.3">
      <c r="A1952" s="141" t="s">
        <v>1459</v>
      </c>
      <c r="B1952" s="4" t="s">
        <v>1002</v>
      </c>
      <c r="C1952" s="4" t="s">
        <v>1003</v>
      </c>
      <c r="D1952" s="4" t="s">
        <v>1473</v>
      </c>
      <c r="E1952" s="4" t="s">
        <v>1474</v>
      </c>
      <c r="F1952" s="4" t="s">
        <v>38</v>
      </c>
      <c r="G1952" s="4" t="s">
        <v>39</v>
      </c>
      <c r="H1952" s="4" t="s">
        <v>1069</v>
      </c>
      <c r="I1952" s="8">
        <v>626</v>
      </c>
      <c r="J1952" s="8">
        <v>2545</v>
      </c>
      <c r="K1952" s="8">
        <v>2035</v>
      </c>
      <c r="L1952" s="7"/>
      <c r="M1952" s="8">
        <v>1208</v>
      </c>
      <c r="N1952" s="8">
        <v>3975</v>
      </c>
      <c r="O1952" s="8">
        <v>565</v>
      </c>
      <c r="P1952" s="8">
        <v>4345.42</v>
      </c>
      <c r="Q1952" s="8">
        <v>595.44000000000005</v>
      </c>
      <c r="R1952" s="8">
        <v>1841.26</v>
      </c>
      <c r="S1952" s="8">
        <v>1760</v>
      </c>
      <c r="T1952" s="8">
        <v>565</v>
      </c>
      <c r="U1952" s="139">
        <f t="shared" si="150"/>
        <v>20061.12</v>
      </c>
      <c r="W1952" s="127" t="str">
        <f t="shared" si="151"/>
        <v>161501500935</v>
      </c>
      <c r="X1952" s="132">
        <f>VLOOKUP(W1952,Factors!$F$4:$H$6200,3,FALSE)</f>
        <v>0</v>
      </c>
      <c r="Y1952" s="127" t="str">
        <f>VLOOKUP(W1952,Factors!$F$4:$H$6200,2,FALSE)</f>
        <v>Direct-OR</v>
      </c>
      <c r="Z1952" s="129">
        <f t="shared" si="152"/>
        <v>0</v>
      </c>
      <c r="AA1952" s="129">
        <f t="shared" si="153"/>
        <v>20061.12</v>
      </c>
      <c r="AB1952" s="129">
        <f t="shared" si="154"/>
        <v>20061.12</v>
      </c>
    </row>
    <row r="1953" spans="1:62" ht="15.75" thickBot="1" x14ac:dyDescent="0.3">
      <c r="A1953" s="141" t="s">
        <v>1459</v>
      </c>
      <c r="B1953" s="4" t="s">
        <v>1002</v>
      </c>
      <c r="C1953" s="4" t="s">
        <v>1003</v>
      </c>
      <c r="D1953" s="4" t="s">
        <v>1473</v>
      </c>
      <c r="E1953" s="4" t="s">
        <v>1474</v>
      </c>
      <c r="F1953" s="4" t="s">
        <v>144</v>
      </c>
      <c r="G1953" s="4" t="s">
        <v>145</v>
      </c>
      <c r="H1953" s="4" t="s">
        <v>1069</v>
      </c>
      <c r="I1953" s="10">
        <v>1021.64</v>
      </c>
      <c r="J1953" s="10">
        <v>847.4</v>
      </c>
      <c r="K1953" s="10">
        <v>516.41999999999996</v>
      </c>
      <c r="L1953" s="10">
        <v>590.87</v>
      </c>
      <c r="M1953" s="10">
        <v>543.16999999999996</v>
      </c>
      <c r="N1953" s="10">
        <v>516.39</v>
      </c>
      <c r="O1953" s="10">
        <v>527.6</v>
      </c>
      <c r="P1953" s="10">
        <v>542.32000000000005</v>
      </c>
      <c r="Q1953" s="10">
        <v>871.1</v>
      </c>
      <c r="R1953" s="10">
        <v>852.01</v>
      </c>
      <c r="S1953" s="10">
        <v>1020.41</v>
      </c>
      <c r="T1953" s="10">
        <v>1076.29</v>
      </c>
      <c r="U1953" s="139">
        <f t="shared" si="150"/>
        <v>8925.619999999999</v>
      </c>
      <c r="W1953" s="127" t="str">
        <f t="shared" si="151"/>
        <v>161501500935</v>
      </c>
      <c r="X1953" s="132">
        <f>VLOOKUP(W1953,Factors!$F$4:$H$6200,3,FALSE)</f>
        <v>0</v>
      </c>
      <c r="Y1953" s="127" t="str">
        <f>VLOOKUP(W1953,Factors!$F$4:$H$6200,2,FALSE)</f>
        <v>Direct-OR</v>
      </c>
      <c r="Z1953" s="129">
        <f t="shared" si="152"/>
        <v>0</v>
      </c>
      <c r="AA1953" s="129">
        <f t="shared" si="153"/>
        <v>8925.619999999999</v>
      </c>
      <c r="AB1953" s="129">
        <f t="shared" si="154"/>
        <v>8925.619999999999</v>
      </c>
    </row>
    <row r="1954" spans="1:62" ht="15.75" thickBot="1" x14ac:dyDescent="0.3">
      <c r="A1954" s="141" t="s">
        <v>1459</v>
      </c>
      <c r="B1954" s="4" t="s">
        <v>1002</v>
      </c>
      <c r="C1954" s="4" t="s">
        <v>1003</v>
      </c>
      <c r="D1954" s="4" t="s">
        <v>1473</v>
      </c>
      <c r="E1954" s="4" t="s">
        <v>1474</v>
      </c>
      <c r="F1954" s="4" t="s">
        <v>239</v>
      </c>
      <c r="G1954" s="4" t="s">
        <v>240</v>
      </c>
      <c r="H1954" s="4" t="s">
        <v>1069</v>
      </c>
      <c r="I1954" s="8">
        <v>624.6</v>
      </c>
      <c r="J1954" s="7"/>
      <c r="K1954" s="8">
        <v>562.54999999999995</v>
      </c>
      <c r="L1954" s="8">
        <v>225.02</v>
      </c>
      <c r="M1954" s="8">
        <v>225.02</v>
      </c>
      <c r="N1954" s="13">
        <v>0</v>
      </c>
      <c r="O1954" s="8">
        <v>187.01</v>
      </c>
      <c r="P1954" s="7"/>
      <c r="Q1954" s="7"/>
      <c r="R1954" s="8">
        <v>309.68</v>
      </c>
      <c r="S1954" s="8">
        <v>309.68</v>
      </c>
      <c r="T1954" s="7"/>
      <c r="U1954" s="139">
        <f t="shared" si="150"/>
        <v>2443.56</v>
      </c>
      <c r="W1954" s="127" t="str">
        <f t="shared" si="151"/>
        <v>161501500935</v>
      </c>
      <c r="X1954" s="132">
        <f>VLOOKUP(W1954,Factors!$F$4:$H$6200,3,FALSE)</f>
        <v>0</v>
      </c>
      <c r="Y1954" s="127" t="str">
        <f>VLOOKUP(W1954,Factors!$F$4:$H$6200,2,FALSE)</f>
        <v>Direct-OR</v>
      </c>
      <c r="Z1954" s="129">
        <f t="shared" si="152"/>
        <v>0</v>
      </c>
      <c r="AA1954" s="129">
        <f t="shared" si="153"/>
        <v>2443.56</v>
      </c>
      <c r="AB1954" s="129">
        <f t="shared" si="154"/>
        <v>2443.56</v>
      </c>
    </row>
    <row r="1955" spans="1:62" ht="15.75" thickBot="1" x14ac:dyDescent="0.3">
      <c r="A1955" s="141" t="s">
        <v>1459</v>
      </c>
      <c r="B1955" s="4" t="s">
        <v>1002</v>
      </c>
      <c r="C1955" s="4" t="s">
        <v>1003</v>
      </c>
      <c r="D1955" s="4" t="s">
        <v>1473</v>
      </c>
      <c r="E1955" s="4" t="s">
        <v>1474</v>
      </c>
      <c r="F1955" s="4" t="s">
        <v>154</v>
      </c>
      <c r="G1955" s="4" t="s">
        <v>155</v>
      </c>
      <c r="H1955" s="4" t="s">
        <v>1069</v>
      </c>
      <c r="I1955" s="10">
        <v>194</v>
      </c>
      <c r="J1955" s="11"/>
      <c r="K1955" s="11"/>
      <c r="L1955" s="11"/>
      <c r="M1955" s="11"/>
      <c r="N1955" s="11"/>
      <c r="O1955" s="11"/>
      <c r="P1955" s="11"/>
      <c r="Q1955" s="10">
        <v>180</v>
      </c>
      <c r="R1955" s="11"/>
      <c r="S1955" s="11"/>
      <c r="T1955" s="10">
        <v>181.5</v>
      </c>
      <c r="U1955" s="139">
        <f t="shared" si="150"/>
        <v>555.5</v>
      </c>
      <c r="W1955" s="127" t="str">
        <f t="shared" si="151"/>
        <v>161501500935</v>
      </c>
      <c r="X1955" s="132">
        <f>VLOOKUP(W1955,Factors!$F$4:$H$6200,3,FALSE)</f>
        <v>0</v>
      </c>
      <c r="Y1955" s="127" t="str">
        <f>VLOOKUP(W1955,Factors!$F$4:$H$6200,2,FALSE)</f>
        <v>Direct-OR</v>
      </c>
      <c r="Z1955" s="129">
        <f t="shared" si="152"/>
        <v>0</v>
      </c>
      <c r="AA1955" s="129">
        <f t="shared" si="153"/>
        <v>555.5</v>
      </c>
      <c r="AB1955" s="129">
        <f t="shared" si="154"/>
        <v>555.5</v>
      </c>
    </row>
    <row r="1956" spans="1:62" ht="15.75" thickBot="1" x14ac:dyDescent="0.3">
      <c r="A1956" s="141" t="s">
        <v>1459</v>
      </c>
      <c r="B1956" s="4" t="s">
        <v>1004</v>
      </c>
      <c r="C1956" s="4" t="s">
        <v>1005</v>
      </c>
      <c r="D1956" s="4" t="s">
        <v>1473</v>
      </c>
      <c r="E1956" s="4" t="s">
        <v>1474</v>
      </c>
      <c r="F1956" s="4" t="s">
        <v>70</v>
      </c>
      <c r="G1956" s="4" t="s">
        <v>71</v>
      </c>
      <c r="H1956" s="4" t="s">
        <v>1069</v>
      </c>
      <c r="I1956" s="7"/>
      <c r="J1956" s="7"/>
      <c r="K1956" s="7"/>
      <c r="L1956" s="7"/>
      <c r="M1956" s="7"/>
      <c r="N1956" s="7"/>
      <c r="O1956" s="7"/>
      <c r="P1956" s="8">
        <v>30</v>
      </c>
      <c r="Q1956" s="7"/>
      <c r="R1956" s="7"/>
      <c r="S1956" s="7"/>
      <c r="T1956" s="7"/>
      <c r="U1956" s="139">
        <f t="shared" si="150"/>
        <v>30</v>
      </c>
      <c r="W1956" s="127" t="str">
        <f t="shared" si="151"/>
        <v>161551500935</v>
      </c>
      <c r="X1956" s="132">
        <f>VLOOKUP(W1956,Factors!$F$4:$H$6200,3,FALSE)</f>
        <v>0</v>
      </c>
      <c r="Y1956" s="127" t="str">
        <f>VLOOKUP(W1956,Factors!$F$4:$H$6200,2,FALSE)</f>
        <v>Direct-OR</v>
      </c>
      <c r="Z1956" s="129">
        <f t="shared" si="152"/>
        <v>0</v>
      </c>
      <c r="AA1956" s="129">
        <f t="shared" si="153"/>
        <v>30</v>
      </c>
      <c r="AB1956" s="129">
        <f t="shared" si="154"/>
        <v>30</v>
      </c>
    </row>
    <row r="1957" spans="1:62" ht="15.75" thickBot="1" x14ac:dyDescent="0.3">
      <c r="A1957" s="141" t="s">
        <v>1459</v>
      </c>
      <c r="B1957" s="4" t="s">
        <v>1004</v>
      </c>
      <c r="C1957" s="4" t="s">
        <v>1005</v>
      </c>
      <c r="D1957" s="4" t="s">
        <v>1473</v>
      </c>
      <c r="E1957" s="4" t="s">
        <v>1474</v>
      </c>
      <c r="F1957" s="4" t="s">
        <v>94</v>
      </c>
      <c r="G1957" s="4" t="s">
        <v>95</v>
      </c>
      <c r="H1957" s="4" t="s">
        <v>1069</v>
      </c>
      <c r="I1957" s="11"/>
      <c r="J1957" s="11"/>
      <c r="K1957" s="11"/>
      <c r="L1957" s="11"/>
      <c r="M1957" s="11"/>
      <c r="N1957" s="11"/>
      <c r="O1957" s="11"/>
      <c r="P1957" s="10">
        <v>3210</v>
      </c>
      <c r="Q1957" s="10">
        <v>111.96</v>
      </c>
      <c r="R1957" s="11"/>
      <c r="S1957" s="11"/>
      <c r="T1957" s="11"/>
      <c r="U1957" s="139">
        <f t="shared" si="150"/>
        <v>3321.96</v>
      </c>
      <c r="W1957" s="127" t="str">
        <f t="shared" si="151"/>
        <v>161551500935</v>
      </c>
      <c r="X1957" s="132">
        <f>VLOOKUP(W1957,Factors!$F$4:$H$6200,3,FALSE)</f>
        <v>0</v>
      </c>
      <c r="Y1957" s="127" t="str">
        <f>VLOOKUP(W1957,Factors!$F$4:$H$6200,2,FALSE)</f>
        <v>Direct-OR</v>
      </c>
      <c r="Z1957" s="129">
        <f t="shared" si="152"/>
        <v>0</v>
      </c>
      <c r="AA1957" s="129">
        <f t="shared" si="153"/>
        <v>3321.96</v>
      </c>
      <c r="AB1957" s="129">
        <f t="shared" si="154"/>
        <v>3321.96</v>
      </c>
    </row>
    <row r="1958" spans="1:62" s="126" customFormat="1" ht="15.75" thickBot="1" x14ac:dyDescent="0.3">
      <c r="A1958" s="141" t="s">
        <v>1459</v>
      </c>
      <c r="B1958" s="4" t="s">
        <v>1004</v>
      </c>
      <c r="C1958" s="4" t="s">
        <v>1005</v>
      </c>
      <c r="D1958" s="4" t="s">
        <v>1473</v>
      </c>
      <c r="E1958" s="4" t="s">
        <v>1474</v>
      </c>
      <c r="F1958" s="4" t="s">
        <v>537</v>
      </c>
      <c r="G1958" s="4" t="s">
        <v>538</v>
      </c>
      <c r="H1958" s="4" t="s">
        <v>1069</v>
      </c>
      <c r="I1958" s="7"/>
      <c r="J1958" s="7"/>
      <c r="K1958" s="7"/>
      <c r="L1958" s="7"/>
      <c r="M1958" s="7"/>
      <c r="N1958" s="7"/>
      <c r="O1958" s="7"/>
      <c r="P1958" s="7"/>
      <c r="Q1958" s="8">
        <v>1493</v>
      </c>
      <c r="R1958" s="7"/>
      <c r="S1958" s="7"/>
      <c r="T1958" s="7"/>
      <c r="U1958" s="139">
        <f t="shared" si="150"/>
        <v>1493</v>
      </c>
      <c r="V1958" s="38"/>
      <c r="W1958" s="127" t="str">
        <f t="shared" si="151"/>
        <v>161551500935</v>
      </c>
      <c r="X1958" s="132">
        <f>VLOOKUP(W1958,Factors!$F$4:$H$6200,3,FALSE)</f>
        <v>0</v>
      </c>
      <c r="Y1958" s="127" t="str">
        <f>VLOOKUP(W1958,Factors!$F$4:$H$6200,2,FALSE)</f>
        <v>Direct-OR</v>
      </c>
      <c r="Z1958" s="129">
        <f t="shared" si="152"/>
        <v>0</v>
      </c>
      <c r="AA1958" s="129">
        <f t="shared" si="153"/>
        <v>1493</v>
      </c>
      <c r="AB1958" s="129">
        <f t="shared" si="154"/>
        <v>1493</v>
      </c>
      <c r="AC1958" s="134"/>
      <c r="AD1958" s="134"/>
      <c r="AE1958" s="134"/>
      <c r="AF1958" s="134"/>
      <c r="AG1958" s="134"/>
      <c r="AH1958" s="134"/>
      <c r="AI1958" s="134"/>
      <c r="AJ1958" s="134"/>
      <c r="AK1958" s="134"/>
      <c r="AL1958" s="134"/>
      <c r="AM1958" s="134"/>
      <c r="AN1958" s="134"/>
      <c r="AO1958" s="134"/>
      <c r="AP1958" s="134"/>
      <c r="AQ1958" s="134"/>
      <c r="AR1958" s="134"/>
      <c r="AS1958" s="134"/>
      <c r="AT1958" s="134"/>
      <c r="AU1958" s="134"/>
      <c r="AV1958" s="134"/>
      <c r="AW1958" s="134"/>
      <c r="AX1958" s="134"/>
      <c r="AY1958" s="134"/>
      <c r="AZ1958" s="134"/>
      <c r="BA1958" s="134"/>
      <c r="BB1958" s="134"/>
      <c r="BC1958" s="134"/>
      <c r="BD1958" s="134"/>
      <c r="BE1958" s="134"/>
      <c r="BF1958" s="134"/>
      <c r="BG1958" s="134"/>
      <c r="BH1958" s="134"/>
      <c r="BI1958" s="134"/>
      <c r="BJ1958" s="134"/>
    </row>
    <row r="1959" spans="1:62" ht="15.75" thickBot="1" x14ac:dyDescent="0.3">
      <c r="A1959" s="141" t="s">
        <v>1459</v>
      </c>
      <c r="B1959" s="4" t="s">
        <v>1004</v>
      </c>
      <c r="C1959" s="4" t="s">
        <v>1005</v>
      </c>
      <c r="D1959" s="4" t="s">
        <v>1473</v>
      </c>
      <c r="E1959" s="4" t="s">
        <v>1474</v>
      </c>
      <c r="F1959" s="4" t="s">
        <v>38</v>
      </c>
      <c r="G1959" s="4" t="s">
        <v>39</v>
      </c>
      <c r="H1959" s="4" t="s">
        <v>1069</v>
      </c>
      <c r="I1959" s="10">
        <v>1457.11</v>
      </c>
      <c r="J1959" s="10">
        <v>570.66</v>
      </c>
      <c r="K1959" s="10">
        <v>720.66</v>
      </c>
      <c r="L1959" s="10">
        <v>2423.25</v>
      </c>
      <c r="M1959" s="10">
        <v>7707.57</v>
      </c>
      <c r="N1959" s="10">
        <v>2978.8</v>
      </c>
      <c r="O1959" s="10">
        <v>653.25</v>
      </c>
      <c r="P1959" s="10">
        <v>1018.25</v>
      </c>
      <c r="Q1959" s="10">
        <v>3224.1</v>
      </c>
      <c r="R1959" s="10">
        <v>5316.6</v>
      </c>
      <c r="S1959" s="10">
        <v>1555.84</v>
      </c>
      <c r="T1959" s="10">
        <v>1253.25</v>
      </c>
      <c r="U1959" s="139">
        <f t="shared" si="150"/>
        <v>28879.34</v>
      </c>
      <c r="W1959" s="127" t="str">
        <f t="shared" si="151"/>
        <v>161551500935</v>
      </c>
      <c r="X1959" s="132">
        <f>VLOOKUP(W1959,Factors!$F$4:$H$6200,3,FALSE)</f>
        <v>0</v>
      </c>
      <c r="Y1959" s="127" t="str">
        <f>VLOOKUP(W1959,Factors!$F$4:$H$6200,2,FALSE)</f>
        <v>Direct-OR</v>
      </c>
      <c r="Z1959" s="129">
        <f t="shared" si="152"/>
        <v>0</v>
      </c>
      <c r="AA1959" s="129">
        <f t="shared" si="153"/>
        <v>28879.34</v>
      </c>
      <c r="AB1959" s="129">
        <f t="shared" si="154"/>
        <v>28879.34</v>
      </c>
    </row>
    <row r="1960" spans="1:62" ht="15.75" thickBot="1" x14ac:dyDescent="0.3">
      <c r="A1960" s="141" t="s">
        <v>1459</v>
      </c>
      <c r="B1960" s="4" t="s">
        <v>1004</v>
      </c>
      <c r="C1960" s="4" t="s">
        <v>1005</v>
      </c>
      <c r="D1960" s="4" t="s">
        <v>1473</v>
      </c>
      <c r="E1960" s="4" t="s">
        <v>1474</v>
      </c>
      <c r="F1960" s="4" t="s">
        <v>144</v>
      </c>
      <c r="G1960" s="4" t="s">
        <v>145</v>
      </c>
      <c r="H1960" s="4" t="s">
        <v>1069</v>
      </c>
      <c r="I1960" s="7"/>
      <c r="J1960" s="7"/>
      <c r="K1960" s="7"/>
      <c r="L1960" s="7"/>
      <c r="M1960" s="7"/>
      <c r="N1960" s="7"/>
      <c r="O1960" s="7"/>
      <c r="P1960" s="7"/>
      <c r="Q1960" s="7"/>
      <c r="R1960" s="8">
        <v>82.37</v>
      </c>
      <c r="S1960" s="8">
        <v>110.6</v>
      </c>
      <c r="T1960" s="8">
        <v>100.01</v>
      </c>
      <c r="U1960" s="139">
        <f t="shared" si="150"/>
        <v>292.98</v>
      </c>
      <c r="W1960" s="127" t="str">
        <f t="shared" si="151"/>
        <v>161551500935</v>
      </c>
      <c r="X1960" s="132">
        <f>VLOOKUP(W1960,Factors!$F$4:$H$6200,3,FALSE)</f>
        <v>0</v>
      </c>
      <c r="Y1960" s="127" t="str">
        <f>VLOOKUP(W1960,Factors!$F$4:$H$6200,2,FALSE)</f>
        <v>Direct-OR</v>
      </c>
      <c r="Z1960" s="129">
        <f t="shared" si="152"/>
        <v>0</v>
      </c>
      <c r="AA1960" s="129">
        <f t="shared" si="153"/>
        <v>292.98</v>
      </c>
      <c r="AB1960" s="129">
        <f t="shared" si="154"/>
        <v>292.98</v>
      </c>
    </row>
    <row r="1961" spans="1:62" ht="15.75" thickBot="1" x14ac:dyDescent="0.3">
      <c r="A1961" s="141" t="s">
        <v>1459</v>
      </c>
      <c r="B1961" s="4" t="s">
        <v>1004</v>
      </c>
      <c r="C1961" s="4" t="s">
        <v>1005</v>
      </c>
      <c r="D1961" s="4" t="s">
        <v>1473</v>
      </c>
      <c r="E1961" s="4" t="s">
        <v>1474</v>
      </c>
      <c r="F1961" s="4" t="s">
        <v>154</v>
      </c>
      <c r="G1961" s="4" t="s">
        <v>155</v>
      </c>
      <c r="H1961" s="4" t="s">
        <v>1069</v>
      </c>
      <c r="I1961" s="10">
        <v>1556.25</v>
      </c>
      <c r="J1961" s="11"/>
      <c r="K1961" s="11"/>
      <c r="L1961" s="11"/>
      <c r="M1961" s="11"/>
      <c r="N1961" s="11"/>
      <c r="O1961" s="11"/>
      <c r="P1961" s="10">
        <v>480</v>
      </c>
      <c r="Q1961" s="11"/>
      <c r="R1961" s="11"/>
      <c r="S1961" s="10">
        <v>352.5</v>
      </c>
      <c r="T1961" s="11"/>
      <c r="U1961" s="139">
        <f t="shared" si="150"/>
        <v>2388.75</v>
      </c>
      <c r="W1961" s="127" t="str">
        <f t="shared" si="151"/>
        <v>161551500935</v>
      </c>
      <c r="X1961" s="132">
        <f>VLOOKUP(W1961,Factors!$F$4:$H$6200,3,FALSE)</f>
        <v>0</v>
      </c>
      <c r="Y1961" s="127" t="str">
        <f>VLOOKUP(W1961,Factors!$F$4:$H$6200,2,FALSE)</f>
        <v>Direct-OR</v>
      </c>
      <c r="Z1961" s="129">
        <f t="shared" si="152"/>
        <v>0</v>
      </c>
      <c r="AA1961" s="129">
        <f t="shared" si="153"/>
        <v>2388.75</v>
      </c>
      <c r="AB1961" s="129">
        <f t="shared" si="154"/>
        <v>2388.75</v>
      </c>
    </row>
    <row r="1962" spans="1:62" ht="15.75" thickBot="1" x14ac:dyDescent="0.3">
      <c r="A1962" s="141" t="s">
        <v>1459</v>
      </c>
      <c r="B1962" s="4" t="s">
        <v>1004</v>
      </c>
      <c r="C1962" s="4" t="s">
        <v>1005</v>
      </c>
      <c r="D1962" s="4" t="s">
        <v>1473</v>
      </c>
      <c r="E1962" s="4" t="s">
        <v>1474</v>
      </c>
      <c r="F1962" s="4" t="s">
        <v>583</v>
      </c>
      <c r="G1962" s="4" t="s">
        <v>584</v>
      </c>
      <c r="H1962" s="4" t="s">
        <v>1069</v>
      </c>
      <c r="I1962" s="7"/>
      <c r="J1962" s="7"/>
      <c r="K1962" s="7"/>
      <c r="L1962" s="7"/>
      <c r="M1962" s="7"/>
      <c r="N1962" s="7"/>
      <c r="O1962" s="7"/>
      <c r="P1962" s="7"/>
      <c r="Q1962" s="8">
        <v>380.1</v>
      </c>
      <c r="R1962" s="7"/>
      <c r="S1962" s="7"/>
      <c r="T1962" s="7"/>
      <c r="U1962" s="139">
        <f t="shared" si="150"/>
        <v>380.1</v>
      </c>
      <c r="W1962" s="127" t="str">
        <f t="shared" si="151"/>
        <v>161551500935</v>
      </c>
      <c r="X1962" s="132">
        <f>VLOOKUP(W1962,Factors!$F$4:$H$6200,3,FALSE)</f>
        <v>0</v>
      </c>
      <c r="Y1962" s="127" t="str">
        <f>VLOOKUP(W1962,Factors!$F$4:$H$6200,2,FALSE)</f>
        <v>Direct-OR</v>
      </c>
      <c r="Z1962" s="129">
        <f t="shared" si="152"/>
        <v>0</v>
      </c>
      <c r="AA1962" s="129">
        <f t="shared" si="153"/>
        <v>380.1</v>
      </c>
      <c r="AB1962" s="129">
        <f t="shared" si="154"/>
        <v>380.1</v>
      </c>
    </row>
    <row r="1963" spans="1:62" ht="15.75" thickBot="1" x14ac:dyDescent="0.3">
      <c r="A1963" s="141" t="s">
        <v>1459</v>
      </c>
      <c r="B1963" s="4" t="s">
        <v>1006</v>
      </c>
      <c r="C1963" s="4" t="s">
        <v>1007</v>
      </c>
      <c r="D1963" s="4" t="s">
        <v>1462</v>
      </c>
      <c r="E1963" s="4" t="s">
        <v>1463</v>
      </c>
      <c r="F1963" s="4" t="s">
        <v>38</v>
      </c>
      <c r="G1963" s="4" t="s">
        <v>39</v>
      </c>
      <c r="H1963" s="4" t="s">
        <v>205</v>
      </c>
      <c r="I1963" s="11"/>
      <c r="J1963" s="11"/>
      <c r="K1963" s="10">
        <v>270</v>
      </c>
      <c r="L1963" s="11"/>
      <c r="M1963" s="11"/>
      <c r="N1963" s="11"/>
      <c r="O1963" s="11"/>
      <c r="P1963" s="11"/>
      <c r="Q1963" s="11"/>
      <c r="R1963" s="11"/>
      <c r="S1963" s="11"/>
      <c r="T1963" s="11"/>
      <c r="U1963" s="139">
        <f t="shared" si="150"/>
        <v>270</v>
      </c>
      <c r="W1963" s="127" t="str">
        <f t="shared" si="151"/>
        <v>161601295935</v>
      </c>
      <c r="X1963" s="132">
        <f>VLOOKUP(W1963,Factors!$F$4:$H$6200,3,FALSE)</f>
        <v>0</v>
      </c>
      <c r="Y1963" s="127" t="str">
        <f>VLOOKUP(W1963,Factors!$F$4:$H$6200,2,FALSE)</f>
        <v>Direct-OR</v>
      </c>
      <c r="Z1963" s="129">
        <f t="shared" si="152"/>
        <v>0</v>
      </c>
      <c r="AA1963" s="129">
        <f t="shared" si="153"/>
        <v>270</v>
      </c>
      <c r="AB1963" s="129">
        <f t="shared" si="154"/>
        <v>270</v>
      </c>
    </row>
    <row r="1964" spans="1:62" ht="15.75" thickBot="1" x14ac:dyDescent="0.3">
      <c r="A1964" s="141" t="s">
        <v>1459</v>
      </c>
      <c r="B1964" s="4" t="s">
        <v>1006</v>
      </c>
      <c r="C1964" s="4" t="s">
        <v>1007</v>
      </c>
      <c r="D1964" s="4" t="s">
        <v>1462</v>
      </c>
      <c r="E1964" s="4" t="s">
        <v>1463</v>
      </c>
      <c r="F1964" s="4" t="s">
        <v>98</v>
      </c>
      <c r="G1964" s="4" t="s">
        <v>99</v>
      </c>
      <c r="H1964" s="4" t="s">
        <v>205</v>
      </c>
      <c r="I1964" s="7"/>
      <c r="J1964" s="7"/>
      <c r="K1964" s="7"/>
      <c r="L1964" s="7"/>
      <c r="M1964" s="7"/>
      <c r="N1964" s="7"/>
      <c r="O1964" s="7"/>
      <c r="P1964" s="7"/>
      <c r="Q1964" s="7"/>
      <c r="R1964" s="7"/>
      <c r="S1964" s="8">
        <v>300.5</v>
      </c>
      <c r="T1964" s="13">
        <v>0</v>
      </c>
      <c r="U1964" s="139">
        <f t="shared" si="150"/>
        <v>300.5</v>
      </c>
      <c r="W1964" s="127" t="str">
        <f t="shared" si="151"/>
        <v>161601295935</v>
      </c>
      <c r="X1964" s="132">
        <f>VLOOKUP(W1964,Factors!$F$4:$H$6200,3,FALSE)</f>
        <v>0</v>
      </c>
      <c r="Y1964" s="127" t="str">
        <f>VLOOKUP(W1964,Factors!$F$4:$H$6200,2,FALSE)</f>
        <v>Direct-OR</v>
      </c>
      <c r="Z1964" s="129">
        <f t="shared" si="152"/>
        <v>0</v>
      </c>
      <c r="AA1964" s="129">
        <f t="shared" si="153"/>
        <v>300.5</v>
      </c>
      <c r="AB1964" s="129">
        <f t="shared" si="154"/>
        <v>300.5</v>
      </c>
    </row>
    <row r="1965" spans="1:62" ht="15.75" thickBot="1" x14ac:dyDescent="0.3">
      <c r="A1965" s="141" t="s">
        <v>1459</v>
      </c>
      <c r="B1965" s="4" t="s">
        <v>1006</v>
      </c>
      <c r="C1965" s="4" t="s">
        <v>1007</v>
      </c>
      <c r="D1965" s="4" t="s">
        <v>1473</v>
      </c>
      <c r="E1965" s="4" t="s">
        <v>1474</v>
      </c>
      <c r="F1965" s="4" t="s">
        <v>70</v>
      </c>
      <c r="G1965" s="4" t="s">
        <v>71</v>
      </c>
      <c r="H1965" s="4" t="s">
        <v>1069</v>
      </c>
      <c r="I1965" s="11"/>
      <c r="J1965" s="11"/>
      <c r="K1965" s="10">
        <v>699.43</v>
      </c>
      <c r="L1965" s="10">
        <v>110.52</v>
      </c>
      <c r="M1965" s="14">
        <v>0</v>
      </c>
      <c r="N1965" s="10">
        <v>27.47</v>
      </c>
      <c r="O1965" s="10">
        <v>95.34</v>
      </c>
      <c r="P1965" s="11"/>
      <c r="Q1965" s="11"/>
      <c r="R1965" s="11"/>
      <c r="S1965" s="10">
        <v>95.34</v>
      </c>
      <c r="T1965" s="11"/>
      <c r="U1965" s="139">
        <f t="shared" si="150"/>
        <v>1028.0999999999999</v>
      </c>
      <c r="W1965" s="127" t="str">
        <f t="shared" si="151"/>
        <v>161601500935</v>
      </c>
      <c r="X1965" s="132">
        <f>VLOOKUP(W1965,Factors!$F$4:$H$6200,3,FALSE)</f>
        <v>0</v>
      </c>
      <c r="Y1965" s="127" t="str">
        <f>VLOOKUP(W1965,Factors!$F$4:$H$6200,2,FALSE)</f>
        <v>Direct-OR</v>
      </c>
      <c r="Z1965" s="129">
        <f t="shared" si="152"/>
        <v>0</v>
      </c>
      <c r="AA1965" s="129">
        <f t="shared" si="153"/>
        <v>1028.0999999999999</v>
      </c>
      <c r="AB1965" s="129">
        <f t="shared" si="154"/>
        <v>1028.0999999999999</v>
      </c>
    </row>
    <row r="1966" spans="1:62" ht="15.75" thickBot="1" x14ac:dyDescent="0.3">
      <c r="A1966" s="141" t="s">
        <v>1459</v>
      </c>
      <c r="B1966" s="4" t="s">
        <v>1006</v>
      </c>
      <c r="C1966" s="4" t="s">
        <v>1007</v>
      </c>
      <c r="D1966" s="4" t="s">
        <v>1473</v>
      </c>
      <c r="E1966" s="4" t="s">
        <v>1474</v>
      </c>
      <c r="F1966" s="4" t="s">
        <v>47</v>
      </c>
      <c r="G1966" s="4" t="s">
        <v>48</v>
      </c>
      <c r="H1966" s="4" t="s">
        <v>1069</v>
      </c>
      <c r="I1966" s="7"/>
      <c r="J1966" s="7"/>
      <c r="K1966" s="8">
        <v>198.32</v>
      </c>
      <c r="L1966" s="7"/>
      <c r="M1966" s="7"/>
      <c r="N1966" s="7"/>
      <c r="O1966" s="7"/>
      <c r="P1966" s="7"/>
      <c r="Q1966" s="7"/>
      <c r="R1966" s="7"/>
      <c r="S1966" s="7"/>
      <c r="T1966" s="7"/>
      <c r="U1966" s="139">
        <f t="shared" si="150"/>
        <v>198.32</v>
      </c>
      <c r="W1966" s="127" t="str">
        <f t="shared" si="151"/>
        <v>161601500935</v>
      </c>
      <c r="X1966" s="132">
        <f>VLOOKUP(W1966,Factors!$F$4:$H$6200,3,FALSE)</f>
        <v>0</v>
      </c>
      <c r="Y1966" s="127" t="str">
        <f>VLOOKUP(W1966,Factors!$F$4:$H$6200,2,FALSE)</f>
        <v>Direct-OR</v>
      </c>
      <c r="Z1966" s="129">
        <f t="shared" si="152"/>
        <v>0</v>
      </c>
      <c r="AA1966" s="129">
        <f t="shared" si="153"/>
        <v>198.32</v>
      </c>
      <c r="AB1966" s="129">
        <f t="shared" si="154"/>
        <v>198.32</v>
      </c>
    </row>
    <row r="1967" spans="1:62" ht="15.75" thickBot="1" x14ac:dyDescent="0.3">
      <c r="A1967" s="141" t="s">
        <v>1459</v>
      </c>
      <c r="B1967" s="4" t="s">
        <v>1006</v>
      </c>
      <c r="C1967" s="4" t="s">
        <v>1007</v>
      </c>
      <c r="D1967" s="4" t="s">
        <v>1473</v>
      </c>
      <c r="E1967" s="4" t="s">
        <v>1474</v>
      </c>
      <c r="F1967" s="4" t="s">
        <v>537</v>
      </c>
      <c r="G1967" s="4" t="s">
        <v>538</v>
      </c>
      <c r="H1967" s="4" t="s">
        <v>1069</v>
      </c>
      <c r="I1967" s="11"/>
      <c r="J1967" s="11"/>
      <c r="K1967" s="11"/>
      <c r="L1967" s="11"/>
      <c r="M1967" s="11"/>
      <c r="N1967" s="11"/>
      <c r="O1967" s="11"/>
      <c r="P1967" s="11"/>
      <c r="Q1967" s="11"/>
      <c r="R1967" s="10">
        <v>4577.8</v>
      </c>
      <c r="S1967" s="11"/>
      <c r="T1967" s="11"/>
      <c r="U1967" s="139">
        <f t="shared" si="150"/>
        <v>4577.8</v>
      </c>
      <c r="W1967" s="127" t="str">
        <f t="shared" si="151"/>
        <v>161601500935</v>
      </c>
      <c r="X1967" s="132">
        <f>VLOOKUP(W1967,Factors!$F$4:$H$6200,3,FALSE)</f>
        <v>0</v>
      </c>
      <c r="Y1967" s="127" t="str">
        <f>VLOOKUP(W1967,Factors!$F$4:$H$6200,2,FALSE)</f>
        <v>Direct-OR</v>
      </c>
      <c r="Z1967" s="129">
        <f t="shared" si="152"/>
        <v>0</v>
      </c>
      <c r="AA1967" s="129">
        <f t="shared" si="153"/>
        <v>4577.8</v>
      </c>
      <c r="AB1967" s="129">
        <f t="shared" si="154"/>
        <v>4577.8</v>
      </c>
    </row>
    <row r="1968" spans="1:62" ht="15.75" thickBot="1" x14ac:dyDescent="0.3">
      <c r="A1968" s="141" t="s">
        <v>1459</v>
      </c>
      <c r="B1968" s="4" t="s">
        <v>1006</v>
      </c>
      <c r="C1968" s="4" t="s">
        <v>1007</v>
      </c>
      <c r="D1968" s="4" t="s">
        <v>1473</v>
      </c>
      <c r="E1968" s="4" t="s">
        <v>1474</v>
      </c>
      <c r="F1968" s="4" t="s">
        <v>38</v>
      </c>
      <c r="G1968" s="4" t="s">
        <v>39</v>
      </c>
      <c r="H1968" s="4" t="s">
        <v>1069</v>
      </c>
      <c r="I1968" s="8">
        <v>4191</v>
      </c>
      <c r="J1968" s="8">
        <v>2050</v>
      </c>
      <c r="K1968" s="8">
        <v>1260</v>
      </c>
      <c r="L1968" s="8">
        <v>7977</v>
      </c>
      <c r="M1968" s="8">
        <v>1412</v>
      </c>
      <c r="N1968" s="8">
        <v>1189</v>
      </c>
      <c r="O1968" s="8">
        <v>310</v>
      </c>
      <c r="P1968" s="8">
        <v>3909.1</v>
      </c>
      <c r="Q1968" s="8">
        <v>2217.3000000000002</v>
      </c>
      <c r="R1968" s="8">
        <v>2636.45</v>
      </c>
      <c r="S1968" s="8">
        <v>2350</v>
      </c>
      <c r="T1968" s="8">
        <v>2740</v>
      </c>
      <c r="U1968" s="139">
        <f t="shared" si="150"/>
        <v>32241.85</v>
      </c>
      <c r="W1968" s="127" t="str">
        <f t="shared" si="151"/>
        <v>161601500935</v>
      </c>
      <c r="X1968" s="132">
        <f>VLOOKUP(W1968,Factors!$F$4:$H$6200,3,FALSE)</f>
        <v>0</v>
      </c>
      <c r="Y1968" s="127" t="str">
        <f>VLOOKUP(W1968,Factors!$F$4:$H$6200,2,FALSE)</f>
        <v>Direct-OR</v>
      </c>
      <c r="Z1968" s="129">
        <f t="shared" si="152"/>
        <v>0</v>
      </c>
      <c r="AA1968" s="129">
        <f t="shared" si="153"/>
        <v>32241.85</v>
      </c>
      <c r="AB1968" s="129">
        <f t="shared" si="154"/>
        <v>32241.85</v>
      </c>
    </row>
    <row r="1969" spans="1:28" ht="15.75" thickBot="1" x14ac:dyDescent="0.3">
      <c r="A1969" s="141" t="s">
        <v>1459</v>
      </c>
      <c r="B1969" s="4" t="s">
        <v>1006</v>
      </c>
      <c r="C1969" s="4" t="s">
        <v>1007</v>
      </c>
      <c r="D1969" s="4" t="s">
        <v>1473</v>
      </c>
      <c r="E1969" s="4" t="s">
        <v>1474</v>
      </c>
      <c r="F1969" s="4" t="s">
        <v>144</v>
      </c>
      <c r="G1969" s="4" t="s">
        <v>145</v>
      </c>
      <c r="H1969" s="4" t="s">
        <v>1069</v>
      </c>
      <c r="I1969" s="10">
        <v>4448.37</v>
      </c>
      <c r="J1969" s="10">
        <v>1413.18</v>
      </c>
      <c r="K1969" s="10">
        <v>1876.28</v>
      </c>
      <c r="L1969" s="10">
        <v>3538.45</v>
      </c>
      <c r="M1969" s="10">
        <v>508.02</v>
      </c>
      <c r="N1969" s="10">
        <v>2215.71</v>
      </c>
      <c r="O1969" s="10">
        <v>2137.4</v>
      </c>
      <c r="P1969" s="10">
        <v>2148.21</v>
      </c>
      <c r="Q1969" s="10">
        <v>2111.19</v>
      </c>
      <c r="R1969" s="10">
        <v>1844.13</v>
      </c>
      <c r="S1969" s="10">
        <v>2257.48</v>
      </c>
      <c r="T1969" s="10">
        <v>2254.44</v>
      </c>
      <c r="U1969" s="139">
        <f t="shared" si="150"/>
        <v>26752.859999999997</v>
      </c>
      <c r="W1969" s="127" t="str">
        <f t="shared" si="151"/>
        <v>161601500935</v>
      </c>
      <c r="X1969" s="132">
        <f>VLOOKUP(W1969,Factors!$F$4:$H$6200,3,FALSE)</f>
        <v>0</v>
      </c>
      <c r="Y1969" s="127" t="str">
        <f>VLOOKUP(W1969,Factors!$F$4:$H$6200,2,FALSE)</f>
        <v>Direct-OR</v>
      </c>
      <c r="Z1969" s="129">
        <f t="shared" si="152"/>
        <v>0</v>
      </c>
      <c r="AA1969" s="129">
        <f t="shared" si="153"/>
        <v>26752.859999999997</v>
      </c>
      <c r="AB1969" s="129">
        <f t="shared" si="154"/>
        <v>26752.859999999997</v>
      </c>
    </row>
    <row r="1970" spans="1:28" ht="15.75" thickBot="1" x14ac:dyDescent="0.3">
      <c r="A1970" s="141" t="s">
        <v>1459</v>
      </c>
      <c r="B1970" s="4" t="s">
        <v>1006</v>
      </c>
      <c r="C1970" s="4" t="s">
        <v>1007</v>
      </c>
      <c r="D1970" s="4" t="s">
        <v>1473</v>
      </c>
      <c r="E1970" s="4" t="s">
        <v>1474</v>
      </c>
      <c r="F1970" s="4" t="s">
        <v>102</v>
      </c>
      <c r="G1970" s="4" t="s">
        <v>103</v>
      </c>
      <c r="H1970" s="4" t="s">
        <v>1069</v>
      </c>
      <c r="I1970" s="7"/>
      <c r="J1970" s="7"/>
      <c r="K1970" s="8">
        <v>182.75</v>
      </c>
      <c r="L1970" s="7"/>
      <c r="M1970" s="8">
        <v>346.9</v>
      </c>
      <c r="N1970" s="7"/>
      <c r="O1970" s="7"/>
      <c r="P1970" s="8">
        <v>109.1</v>
      </c>
      <c r="Q1970" s="7"/>
      <c r="R1970" s="7"/>
      <c r="S1970" s="7"/>
      <c r="T1970" s="7"/>
      <c r="U1970" s="139">
        <f t="shared" si="150"/>
        <v>638.75</v>
      </c>
      <c r="W1970" s="127" t="str">
        <f t="shared" si="151"/>
        <v>161601500935</v>
      </c>
      <c r="X1970" s="132">
        <f>VLOOKUP(W1970,Factors!$F$4:$H$6200,3,FALSE)</f>
        <v>0</v>
      </c>
      <c r="Y1970" s="127" t="str">
        <f>VLOOKUP(W1970,Factors!$F$4:$H$6200,2,FALSE)</f>
        <v>Direct-OR</v>
      </c>
      <c r="Z1970" s="129">
        <f t="shared" si="152"/>
        <v>0</v>
      </c>
      <c r="AA1970" s="129">
        <f t="shared" si="153"/>
        <v>638.75</v>
      </c>
      <c r="AB1970" s="129">
        <f t="shared" si="154"/>
        <v>638.75</v>
      </c>
    </row>
    <row r="1971" spans="1:28" ht="15.75" thickBot="1" x14ac:dyDescent="0.3">
      <c r="A1971" s="141" t="s">
        <v>1459</v>
      </c>
      <c r="B1971" s="4" t="s">
        <v>1006</v>
      </c>
      <c r="C1971" s="4" t="s">
        <v>1007</v>
      </c>
      <c r="D1971" s="4" t="s">
        <v>1473</v>
      </c>
      <c r="E1971" s="4" t="s">
        <v>1474</v>
      </c>
      <c r="F1971" s="4" t="s">
        <v>239</v>
      </c>
      <c r="G1971" s="4" t="s">
        <v>240</v>
      </c>
      <c r="H1971" s="4" t="s">
        <v>1069</v>
      </c>
      <c r="I1971" s="10">
        <v>284</v>
      </c>
      <c r="J1971" s="11"/>
      <c r="K1971" s="10">
        <v>255.95</v>
      </c>
      <c r="L1971" s="10">
        <v>104.95</v>
      </c>
      <c r="M1971" s="10">
        <v>161.97999999999999</v>
      </c>
      <c r="N1971" s="14">
        <v>0</v>
      </c>
      <c r="O1971" s="10">
        <v>71.959999999999994</v>
      </c>
      <c r="P1971" s="11"/>
      <c r="Q1971" s="11"/>
      <c r="R1971" s="11"/>
      <c r="S1971" s="10">
        <v>71.959999999999994</v>
      </c>
      <c r="T1971" s="11"/>
      <c r="U1971" s="139">
        <f t="shared" si="150"/>
        <v>950.80000000000018</v>
      </c>
      <c r="W1971" s="127" t="str">
        <f t="shared" si="151"/>
        <v>161601500935</v>
      </c>
      <c r="X1971" s="132">
        <f>VLOOKUP(W1971,Factors!$F$4:$H$6200,3,FALSE)</f>
        <v>0</v>
      </c>
      <c r="Y1971" s="127" t="str">
        <f>VLOOKUP(W1971,Factors!$F$4:$H$6200,2,FALSE)</f>
        <v>Direct-OR</v>
      </c>
      <c r="Z1971" s="129">
        <f t="shared" si="152"/>
        <v>0</v>
      </c>
      <c r="AA1971" s="129">
        <f t="shared" si="153"/>
        <v>950.80000000000018</v>
      </c>
      <c r="AB1971" s="129">
        <f t="shared" si="154"/>
        <v>950.80000000000018</v>
      </c>
    </row>
    <row r="1972" spans="1:28" ht="15.75" thickBot="1" x14ac:dyDescent="0.3">
      <c r="A1972" s="141" t="s">
        <v>1459</v>
      </c>
      <c r="B1972" s="4" t="s">
        <v>1006</v>
      </c>
      <c r="C1972" s="4" t="s">
        <v>1007</v>
      </c>
      <c r="D1972" s="4" t="s">
        <v>1473</v>
      </c>
      <c r="E1972" s="4" t="s">
        <v>1474</v>
      </c>
      <c r="F1972" s="4" t="s">
        <v>152</v>
      </c>
      <c r="G1972" s="4" t="s">
        <v>153</v>
      </c>
      <c r="H1972" s="4" t="s">
        <v>1069</v>
      </c>
      <c r="I1972" s="8">
        <v>-329.25</v>
      </c>
      <c r="J1972" s="7"/>
      <c r="K1972" s="7"/>
      <c r="L1972" s="7"/>
      <c r="M1972" s="7"/>
      <c r="N1972" s="7"/>
      <c r="O1972" s="7"/>
      <c r="P1972" s="7"/>
      <c r="Q1972" s="7"/>
      <c r="R1972" s="7"/>
      <c r="S1972" s="7"/>
      <c r="T1972" s="7"/>
      <c r="U1972" s="139">
        <f t="shared" si="150"/>
        <v>-329.25</v>
      </c>
      <c r="W1972" s="127" t="str">
        <f t="shared" si="151"/>
        <v>161601500935</v>
      </c>
      <c r="X1972" s="132">
        <f>VLOOKUP(W1972,Factors!$F$4:$H$6200,3,FALSE)</f>
        <v>0</v>
      </c>
      <c r="Y1972" s="127" t="str">
        <f>VLOOKUP(W1972,Factors!$F$4:$H$6200,2,FALSE)</f>
        <v>Direct-OR</v>
      </c>
      <c r="Z1972" s="129">
        <f t="shared" si="152"/>
        <v>0</v>
      </c>
      <c r="AA1972" s="129">
        <f t="shared" si="153"/>
        <v>-329.25</v>
      </c>
      <c r="AB1972" s="129">
        <f t="shared" si="154"/>
        <v>-329.25</v>
      </c>
    </row>
    <row r="1973" spans="1:28" ht="15.75" thickBot="1" x14ac:dyDescent="0.3">
      <c r="A1973" s="141" t="s">
        <v>1459</v>
      </c>
      <c r="B1973" s="4" t="s">
        <v>1006</v>
      </c>
      <c r="C1973" s="4" t="s">
        <v>1007</v>
      </c>
      <c r="D1973" s="4" t="s">
        <v>1473</v>
      </c>
      <c r="E1973" s="4" t="s">
        <v>1474</v>
      </c>
      <c r="F1973" s="4" t="s">
        <v>154</v>
      </c>
      <c r="G1973" s="4" t="s">
        <v>155</v>
      </c>
      <c r="H1973" s="4" t="s">
        <v>1069</v>
      </c>
      <c r="I1973" s="10">
        <v>825.49</v>
      </c>
      <c r="J1973" s="10">
        <v>1650.95</v>
      </c>
      <c r="K1973" s="10">
        <v>5291.7</v>
      </c>
      <c r="L1973" s="10">
        <v>460</v>
      </c>
      <c r="M1973" s="10">
        <v>2490</v>
      </c>
      <c r="N1973" s="10">
        <v>1055.48</v>
      </c>
      <c r="O1973" s="11"/>
      <c r="P1973" s="11"/>
      <c r="Q1973" s="11"/>
      <c r="R1973" s="11"/>
      <c r="S1973" s="10">
        <v>215</v>
      </c>
      <c r="T1973" s="11"/>
      <c r="U1973" s="139">
        <f t="shared" si="150"/>
        <v>11988.619999999999</v>
      </c>
      <c r="W1973" s="127" t="str">
        <f t="shared" si="151"/>
        <v>161601500935</v>
      </c>
      <c r="X1973" s="132">
        <f>VLOOKUP(W1973,Factors!$F$4:$H$6200,3,FALSE)</f>
        <v>0</v>
      </c>
      <c r="Y1973" s="127" t="str">
        <f>VLOOKUP(W1973,Factors!$F$4:$H$6200,2,FALSE)</f>
        <v>Direct-OR</v>
      </c>
      <c r="Z1973" s="129">
        <f t="shared" si="152"/>
        <v>0</v>
      </c>
      <c r="AA1973" s="129">
        <f t="shared" si="153"/>
        <v>11988.619999999999</v>
      </c>
      <c r="AB1973" s="129">
        <f t="shared" si="154"/>
        <v>11988.619999999999</v>
      </c>
    </row>
    <row r="1974" spans="1:28" ht="15.75" thickBot="1" x14ac:dyDescent="0.3">
      <c r="A1974" s="141" t="s">
        <v>1459</v>
      </c>
      <c r="B1974" s="4" t="s">
        <v>1006</v>
      </c>
      <c r="C1974" s="4" t="s">
        <v>1007</v>
      </c>
      <c r="D1974" s="4" t="s">
        <v>1473</v>
      </c>
      <c r="E1974" s="4" t="s">
        <v>1474</v>
      </c>
      <c r="F1974" s="4" t="s">
        <v>583</v>
      </c>
      <c r="G1974" s="4" t="s">
        <v>584</v>
      </c>
      <c r="H1974" s="4" t="s">
        <v>1069</v>
      </c>
      <c r="I1974" s="7"/>
      <c r="J1974" s="7"/>
      <c r="K1974" s="7"/>
      <c r="L1974" s="7"/>
      <c r="M1974" s="7"/>
      <c r="N1974" s="7"/>
      <c r="O1974" s="7"/>
      <c r="P1974" s="8">
        <v>135</v>
      </c>
      <c r="Q1974" s="8">
        <v>135</v>
      </c>
      <c r="R1974" s="7"/>
      <c r="S1974" s="7"/>
      <c r="T1974" s="7"/>
      <c r="U1974" s="139">
        <f t="shared" si="150"/>
        <v>270</v>
      </c>
      <c r="W1974" s="127" t="str">
        <f t="shared" si="151"/>
        <v>161601500935</v>
      </c>
      <c r="X1974" s="132">
        <f>VLOOKUP(W1974,Factors!$F$4:$H$6200,3,FALSE)</f>
        <v>0</v>
      </c>
      <c r="Y1974" s="127" t="str">
        <f>VLOOKUP(W1974,Factors!$F$4:$H$6200,2,FALSE)</f>
        <v>Direct-OR</v>
      </c>
      <c r="Z1974" s="129">
        <f t="shared" si="152"/>
        <v>0</v>
      </c>
      <c r="AA1974" s="129">
        <f t="shared" si="153"/>
        <v>270</v>
      </c>
      <c r="AB1974" s="129">
        <f t="shared" si="154"/>
        <v>270</v>
      </c>
    </row>
    <row r="1975" spans="1:28" ht="15.75" thickBot="1" x14ac:dyDescent="0.3">
      <c r="A1975" s="141" t="s">
        <v>1459</v>
      </c>
      <c r="B1975" s="4" t="s">
        <v>1006</v>
      </c>
      <c r="C1975" s="4" t="s">
        <v>1007</v>
      </c>
      <c r="D1975" s="4" t="s">
        <v>1473</v>
      </c>
      <c r="E1975" s="4" t="s">
        <v>1474</v>
      </c>
      <c r="F1975" s="4" t="s">
        <v>84</v>
      </c>
      <c r="G1975" s="4" t="s">
        <v>85</v>
      </c>
      <c r="H1975" s="4" t="s">
        <v>1069</v>
      </c>
      <c r="I1975" s="11"/>
      <c r="J1975" s="11"/>
      <c r="K1975" s="10">
        <v>27.5</v>
      </c>
      <c r="L1975" s="11"/>
      <c r="M1975" s="11"/>
      <c r="N1975" s="11"/>
      <c r="O1975" s="11"/>
      <c r="P1975" s="11"/>
      <c r="Q1975" s="11"/>
      <c r="R1975" s="10">
        <v>44.55</v>
      </c>
      <c r="S1975" s="11"/>
      <c r="T1975" s="11"/>
      <c r="U1975" s="139">
        <f t="shared" si="150"/>
        <v>72.05</v>
      </c>
      <c r="W1975" s="127" t="str">
        <f t="shared" si="151"/>
        <v>161601500935</v>
      </c>
      <c r="X1975" s="132">
        <f>VLOOKUP(W1975,Factors!$F$4:$H$6200,3,FALSE)</f>
        <v>0</v>
      </c>
      <c r="Y1975" s="127" t="str">
        <f>VLOOKUP(W1975,Factors!$F$4:$H$6200,2,FALSE)</f>
        <v>Direct-OR</v>
      </c>
      <c r="Z1975" s="129">
        <f t="shared" si="152"/>
        <v>0</v>
      </c>
      <c r="AA1975" s="129">
        <f t="shared" si="153"/>
        <v>72.05</v>
      </c>
      <c r="AB1975" s="129">
        <f t="shared" si="154"/>
        <v>72.05</v>
      </c>
    </row>
    <row r="1976" spans="1:28" ht="15.75" thickBot="1" x14ac:dyDescent="0.3">
      <c r="A1976" s="141" t="s">
        <v>1459</v>
      </c>
      <c r="B1976" s="4" t="s">
        <v>1519</v>
      </c>
      <c r="C1976" s="4" t="s">
        <v>1520</v>
      </c>
      <c r="D1976" s="4" t="s">
        <v>1473</v>
      </c>
      <c r="E1976" s="4" t="s">
        <v>1474</v>
      </c>
      <c r="F1976" s="4" t="s">
        <v>38</v>
      </c>
      <c r="G1976" s="4" t="s">
        <v>39</v>
      </c>
      <c r="H1976" s="4" t="s">
        <v>1069</v>
      </c>
      <c r="I1976" s="7"/>
      <c r="J1976" s="7"/>
      <c r="K1976" s="8">
        <v>4008</v>
      </c>
      <c r="L1976" s="8">
        <v>567</v>
      </c>
      <c r="M1976" s="7"/>
      <c r="N1976" s="8">
        <v>1548</v>
      </c>
      <c r="O1976" s="8">
        <v>1337.45</v>
      </c>
      <c r="P1976" s="8">
        <v>4393.2700000000004</v>
      </c>
      <c r="Q1976" s="8">
        <v>744</v>
      </c>
      <c r="R1976" s="8">
        <v>744</v>
      </c>
      <c r="S1976" s="8">
        <v>3471.63</v>
      </c>
      <c r="T1976" s="7"/>
      <c r="U1976" s="139">
        <f t="shared" si="150"/>
        <v>16813.350000000002</v>
      </c>
      <c r="W1976" s="127" t="str">
        <f t="shared" si="151"/>
        <v>161651500935</v>
      </c>
      <c r="X1976" s="132">
        <f>VLOOKUP(W1976,Factors!$F$4:$H$6200,3,FALSE)</f>
        <v>0.10809999999999997</v>
      </c>
      <c r="Y1976" s="127" t="str">
        <f>VLOOKUP(W1976,Factors!$F$4:$H$6200,2,FALSE)</f>
        <v>Firm Sales Volumes</v>
      </c>
      <c r="Z1976" s="129">
        <f t="shared" si="152"/>
        <v>1817.5231349999997</v>
      </c>
      <c r="AA1976" s="129">
        <f t="shared" si="153"/>
        <v>14995.826865000003</v>
      </c>
      <c r="AB1976" s="129">
        <f t="shared" si="154"/>
        <v>16813.350000000002</v>
      </c>
    </row>
    <row r="1977" spans="1:28" ht="15.75" thickBot="1" x14ac:dyDescent="0.3">
      <c r="A1977" s="141" t="s">
        <v>1459</v>
      </c>
      <c r="B1977" s="4" t="s">
        <v>1519</v>
      </c>
      <c r="C1977" s="4" t="s">
        <v>1520</v>
      </c>
      <c r="D1977" s="4" t="s">
        <v>1473</v>
      </c>
      <c r="E1977" s="4" t="s">
        <v>1474</v>
      </c>
      <c r="F1977" s="4" t="s">
        <v>154</v>
      </c>
      <c r="G1977" s="4" t="s">
        <v>155</v>
      </c>
      <c r="H1977" s="4" t="s">
        <v>1069</v>
      </c>
      <c r="I1977" s="11"/>
      <c r="J1977" s="11"/>
      <c r="K1977" s="11"/>
      <c r="L1977" s="11"/>
      <c r="M1977" s="10">
        <v>10386.719999999999</v>
      </c>
      <c r="N1977" s="11"/>
      <c r="O1977" s="11"/>
      <c r="P1977" s="11"/>
      <c r="Q1977" s="11"/>
      <c r="R1977" s="11"/>
      <c r="S1977" s="11"/>
      <c r="T1977" s="11"/>
      <c r="U1977" s="139">
        <f t="shared" si="150"/>
        <v>10386.719999999999</v>
      </c>
      <c r="W1977" s="127" t="str">
        <f t="shared" si="151"/>
        <v>161651500935</v>
      </c>
      <c r="X1977" s="132">
        <f>VLOOKUP(W1977,Factors!$F$4:$H$6200,3,FALSE)</f>
        <v>0.10809999999999997</v>
      </c>
      <c r="Y1977" s="127" t="str">
        <f>VLOOKUP(W1977,Factors!$F$4:$H$6200,2,FALSE)</f>
        <v>Firm Sales Volumes</v>
      </c>
      <c r="Z1977" s="129">
        <f t="shared" si="152"/>
        <v>1122.8044319999997</v>
      </c>
      <c r="AA1977" s="129">
        <f t="shared" si="153"/>
        <v>9263.9155680000003</v>
      </c>
      <c r="AB1977" s="129">
        <f t="shared" si="154"/>
        <v>10386.719999999999</v>
      </c>
    </row>
    <row r="1978" spans="1:28" ht="15.75" thickBot="1" x14ac:dyDescent="0.3">
      <c r="A1978" s="141" t="s">
        <v>1459</v>
      </c>
      <c r="B1978" s="4" t="s">
        <v>508</v>
      </c>
      <c r="C1978" s="4" t="s">
        <v>509</v>
      </c>
      <c r="D1978" s="4" t="s">
        <v>1473</v>
      </c>
      <c r="E1978" s="4" t="s">
        <v>1474</v>
      </c>
      <c r="F1978" s="4" t="s">
        <v>70</v>
      </c>
      <c r="G1978" s="4" t="s">
        <v>71</v>
      </c>
      <c r="H1978" s="4" t="s">
        <v>1069</v>
      </c>
      <c r="I1978" s="8">
        <v>293.38</v>
      </c>
      <c r="J1978" s="8">
        <v>1992</v>
      </c>
      <c r="K1978" s="8">
        <v>48.11</v>
      </c>
      <c r="L1978" s="8">
        <v>20</v>
      </c>
      <c r="M1978" s="8">
        <v>18.739999999999998</v>
      </c>
      <c r="N1978" s="13">
        <v>0</v>
      </c>
      <c r="O1978" s="8">
        <v>18.739999999999998</v>
      </c>
      <c r="P1978" s="7"/>
      <c r="Q1978" s="7"/>
      <c r="R1978" s="8">
        <v>9.3699999999999992</v>
      </c>
      <c r="S1978" s="8">
        <v>9.3699999999999992</v>
      </c>
      <c r="T1978" s="7"/>
      <c r="U1978" s="139">
        <f t="shared" si="150"/>
        <v>2409.7099999999996</v>
      </c>
      <c r="W1978" s="127" t="str">
        <f t="shared" si="151"/>
        <v>161701500935</v>
      </c>
      <c r="X1978" s="132">
        <f>VLOOKUP(W1978,Factors!$F$4:$H$6200,3,FALSE)</f>
        <v>0.25180000000000002</v>
      </c>
      <c r="Y1978" s="127" t="str">
        <f>VLOOKUP(W1978,Factors!$F$4:$H$6200,2,FALSE)</f>
        <v>Customers-The Dalles</v>
      </c>
      <c r="Z1978" s="129">
        <f t="shared" si="152"/>
        <v>606.76497799999993</v>
      </c>
      <c r="AA1978" s="129">
        <f t="shared" si="153"/>
        <v>1802.9450219999997</v>
      </c>
      <c r="AB1978" s="129">
        <f t="shared" si="154"/>
        <v>2409.7099999999996</v>
      </c>
    </row>
    <row r="1979" spans="1:28" ht="15.75" thickBot="1" x14ac:dyDescent="0.3">
      <c r="A1979" s="141" t="s">
        <v>1459</v>
      </c>
      <c r="B1979" s="4" t="s">
        <v>508</v>
      </c>
      <c r="C1979" s="4" t="s">
        <v>509</v>
      </c>
      <c r="D1979" s="4" t="s">
        <v>1473</v>
      </c>
      <c r="E1979" s="4" t="s">
        <v>1474</v>
      </c>
      <c r="F1979" s="4" t="s">
        <v>94</v>
      </c>
      <c r="G1979" s="4" t="s">
        <v>95</v>
      </c>
      <c r="H1979" s="4" t="s">
        <v>1069</v>
      </c>
      <c r="I1979" s="11"/>
      <c r="J1979" s="11"/>
      <c r="K1979" s="11"/>
      <c r="L1979" s="11"/>
      <c r="M1979" s="11"/>
      <c r="N1979" s="11"/>
      <c r="O1979" s="11"/>
      <c r="P1979" s="11"/>
      <c r="Q1979" s="10">
        <v>71.88</v>
      </c>
      <c r="R1979" s="11"/>
      <c r="S1979" s="11"/>
      <c r="T1979" s="11"/>
      <c r="U1979" s="139">
        <f t="shared" si="150"/>
        <v>71.88</v>
      </c>
      <c r="W1979" s="127" t="str">
        <f t="shared" si="151"/>
        <v>161701500935</v>
      </c>
      <c r="X1979" s="132">
        <f>VLOOKUP(W1979,Factors!$F$4:$H$6200,3,FALSE)</f>
        <v>0.25180000000000002</v>
      </c>
      <c r="Y1979" s="127" t="str">
        <f>VLOOKUP(W1979,Factors!$F$4:$H$6200,2,FALSE)</f>
        <v>Customers-The Dalles</v>
      </c>
      <c r="Z1979" s="129">
        <f t="shared" si="152"/>
        <v>18.099384000000001</v>
      </c>
      <c r="AA1979" s="129">
        <f t="shared" si="153"/>
        <v>53.780615999999995</v>
      </c>
      <c r="AB1979" s="129">
        <f t="shared" si="154"/>
        <v>71.88</v>
      </c>
    </row>
    <row r="1980" spans="1:28" ht="15.75" thickBot="1" x14ac:dyDescent="0.3">
      <c r="A1980" s="141" t="s">
        <v>1459</v>
      </c>
      <c r="B1980" s="4" t="s">
        <v>508</v>
      </c>
      <c r="C1980" s="4" t="s">
        <v>509</v>
      </c>
      <c r="D1980" s="4" t="s">
        <v>1473</v>
      </c>
      <c r="E1980" s="4" t="s">
        <v>1474</v>
      </c>
      <c r="F1980" s="4" t="s">
        <v>38</v>
      </c>
      <c r="G1980" s="4" t="s">
        <v>39</v>
      </c>
      <c r="H1980" s="4" t="s">
        <v>1069</v>
      </c>
      <c r="I1980" s="8">
        <v>425</v>
      </c>
      <c r="J1980" s="8">
        <v>1527</v>
      </c>
      <c r="K1980" s="8">
        <v>2223.16</v>
      </c>
      <c r="L1980" s="8">
        <v>850</v>
      </c>
      <c r="M1980" s="8">
        <v>1125</v>
      </c>
      <c r="N1980" s="8">
        <v>556.5</v>
      </c>
      <c r="O1980" s="8">
        <v>425</v>
      </c>
      <c r="P1980" s="8">
        <v>1482.7</v>
      </c>
      <c r="Q1980" s="8">
        <v>1536.82</v>
      </c>
      <c r="R1980" s="8">
        <v>700</v>
      </c>
      <c r="S1980" s="8">
        <v>1966.5</v>
      </c>
      <c r="T1980" s="8">
        <v>700</v>
      </c>
      <c r="U1980" s="139">
        <f t="shared" si="150"/>
        <v>13517.68</v>
      </c>
      <c r="W1980" s="127" t="str">
        <f t="shared" si="151"/>
        <v>161701500935</v>
      </c>
      <c r="X1980" s="132">
        <f>VLOOKUP(W1980,Factors!$F$4:$H$6200,3,FALSE)</f>
        <v>0.25180000000000002</v>
      </c>
      <c r="Y1980" s="127" t="str">
        <f>VLOOKUP(W1980,Factors!$F$4:$H$6200,2,FALSE)</f>
        <v>Customers-The Dalles</v>
      </c>
      <c r="Z1980" s="129">
        <f t="shared" si="152"/>
        <v>3403.7518240000004</v>
      </c>
      <c r="AA1980" s="129">
        <f t="shared" si="153"/>
        <v>10113.928175999999</v>
      </c>
      <c r="AB1980" s="129">
        <f t="shared" si="154"/>
        <v>13517.68</v>
      </c>
    </row>
    <row r="1981" spans="1:28" ht="15.75" thickBot="1" x14ac:dyDescent="0.3">
      <c r="A1981" s="141" t="s">
        <v>1459</v>
      </c>
      <c r="B1981" s="4" t="s">
        <v>508</v>
      </c>
      <c r="C1981" s="4" t="s">
        <v>509</v>
      </c>
      <c r="D1981" s="4" t="s">
        <v>1473</v>
      </c>
      <c r="E1981" s="4" t="s">
        <v>1474</v>
      </c>
      <c r="F1981" s="4" t="s">
        <v>144</v>
      </c>
      <c r="G1981" s="4" t="s">
        <v>145</v>
      </c>
      <c r="H1981" s="4" t="s">
        <v>1069</v>
      </c>
      <c r="I1981" s="10">
        <v>1073.42</v>
      </c>
      <c r="J1981" s="10">
        <v>630.76</v>
      </c>
      <c r="K1981" s="10">
        <v>193.79</v>
      </c>
      <c r="L1981" s="10">
        <v>281.70999999999998</v>
      </c>
      <c r="M1981" s="10">
        <v>659.17</v>
      </c>
      <c r="N1981" s="10">
        <v>131.25</v>
      </c>
      <c r="O1981" s="10">
        <v>189.81</v>
      </c>
      <c r="P1981" s="10">
        <v>421.62</v>
      </c>
      <c r="Q1981" s="10">
        <v>408.45</v>
      </c>
      <c r="R1981" s="10">
        <v>486.77</v>
      </c>
      <c r="S1981" s="10">
        <v>367.45</v>
      </c>
      <c r="T1981" s="10">
        <v>450.8</v>
      </c>
      <c r="U1981" s="139">
        <f t="shared" si="150"/>
        <v>5295</v>
      </c>
      <c r="W1981" s="127" t="str">
        <f t="shared" si="151"/>
        <v>161701500935</v>
      </c>
      <c r="X1981" s="132">
        <f>VLOOKUP(W1981,Factors!$F$4:$H$6200,3,FALSE)</f>
        <v>0.25180000000000002</v>
      </c>
      <c r="Y1981" s="127" t="str">
        <f>VLOOKUP(W1981,Factors!$F$4:$H$6200,2,FALSE)</f>
        <v>Customers-The Dalles</v>
      </c>
      <c r="Z1981" s="129">
        <f t="shared" si="152"/>
        <v>1333.2810000000002</v>
      </c>
      <c r="AA1981" s="129">
        <f t="shared" si="153"/>
        <v>3961.7190000000001</v>
      </c>
      <c r="AB1981" s="129">
        <f t="shared" si="154"/>
        <v>5295</v>
      </c>
    </row>
    <row r="1982" spans="1:28" ht="15.75" thickBot="1" x14ac:dyDescent="0.3">
      <c r="A1982" s="141" t="s">
        <v>1459</v>
      </c>
      <c r="B1982" s="4" t="s">
        <v>508</v>
      </c>
      <c r="C1982" s="4" t="s">
        <v>509</v>
      </c>
      <c r="D1982" s="4" t="s">
        <v>1473</v>
      </c>
      <c r="E1982" s="4" t="s">
        <v>1474</v>
      </c>
      <c r="F1982" s="4" t="s">
        <v>102</v>
      </c>
      <c r="G1982" s="4" t="s">
        <v>103</v>
      </c>
      <c r="H1982" s="4" t="s">
        <v>1069</v>
      </c>
      <c r="I1982" s="7"/>
      <c r="J1982" s="7"/>
      <c r="K1982" s="7"/>
      <c r="L1982" s="7"/>
      <c r="M1982" s="7"/>
      <c r="N1982" s="7"/>
      <c r="O1982" s="7"/>
      <c r="P1982" s="7"/>
      <c r="Q1982" s="7"/>
      <c r="R1982" s="7"/>
      <c r="S1982" s="7"/>
      <c r="T1982" s="8">
        <v>36.25</v>
      </c>
      <c r="U1982" s="139">
        <f t="shared" si="150"/>
        <v>36.25</v>
      </c>
      <c r="W1982" s="127" t="str">
        <f t="shared" si="151"/>
        <v>161701500935</v>
      </c>
      <c r="X1982" s="132">
        <f>VLOOKUP(W1982,Factors!$F$4:$H$6200,3,FALSE)</f>
        <v>0.25180000000000002</v>
      </c>
      <c r="Y1982" s="127" t="str">
        <f>VLOOKUP(W1982,Factors!$F$4:$H$6200,2,FALSE)</f>
        <v>Customers-The Dalles</v>
      </c>
      <c r="Z1982" s="129">
        <f t="shared" si="152"/>
        <v>9.1277500000000007</v>
      </c>
      <c r="AA1982" s="129">
        <f t="shared" si="153"/>
        <v>27.122250000000001</v>
      </c>
      <c r="AB1982" s="129">
        <f t="shared" si="154"/>
        <v>36.25</v>
      </c>
    </row>
    <row r="1983" spans="1:28" ht="15.75" thickBot="1" x14ac:dyDescent="0.3">
      <c r="A1983" s="141" t="s">
        <v>1459</v>
      </c>
      <c r="B1983" s="4" t="s">
        <v>508</v>
      </c>
      <c r="C1983" s="4" t="s">
        <v>509</v>
      </c>
      <c r="D1983" s="4" t="s">
        <v>1473</v>
      </c>
      <c r="E1983" s="4" t="s">
        <v>1474</v>
      </c>
      <c r="F1983" s="4" t="s">
        <v>239</v>
      </c>
      <c r="G1983" s="4" t="s">
        <v>240</v>
      </c>
      <c r="H1983" s="4" t="s">
        <v>1069</v>
      </c>
      <c r="I1983" s="11"/>
      <c r="J1983" s="11"/>
      <c r="K1983" s="10">
        <v>436.91</v>
      </c>
      <c r="L1983" s="10">
        <v>169.6</v>
      </c>
      <c r="M1983" s="10">
        <v>54.58</v>
      </c>
      <c r="N1983" s="10">
        <v>116.28</v>
      </c>
      <c r="O1983" s="10">
        <v>170.86</v>
      </c>
      <c r="P1983" s="11"/>
      <c r="Q1983" s="11"/>
      <c r="R1983" s="10">
        <v>145.65</v>
      </c>
      <c r="S1983" s="10">
        <v>145.65</v>
      </c>
      <c r="T1983" s="11"/>
      <c r="U1983" s="139">
        <f t="shared" si="150"/>
        <v>1239.5300000000002</v>
      </c>
      <c r="W1983" s="127" t="str">
        <f t="shared" si="151"/>
        <v>161701500935</v>
      </c>
      <c r="X1983" s="132">
        <f>VLOOKUP(W1983,Factors!$F$4:$H$6200,3,FALSE)</f>
        <v>0.25180000000000002</v>
      </c>
      <c r="Y1983" s="127" t="str">
        <f>VLOOKUP(W1983,Factors!$F$4:$H$6200,2,FALSE)</f>
        <v>Customers-The Dalles</v>
      </c>
      <c r="Z1983" s="129">
        <f t="shared" si="152"/>
        <v>312.11365400000005</v>
      </c>
      <c r="AA1983" s="129">
        <f t="shared" si="153"/>
        <v>927.4163460000002</v>
      </c>
      <c r="AB1983" s="129">
        <f t="shared" si="154"/>
        <v>1239.5300000000002</v>
      </c>
    </row>
    <row r="1984" spans="1:28" ht="15.75" thickBot="1" x14ac:dyDescent="0.3">
      <c r="A1984" s="141" t="s">
        <v>1459</v>
      </c>
      <c r="B1984" s="4" t="s">
        <v>508</v>
      </c>
      <c r="C1984" s="4" t="s">
        <v>509</v>
      </c>
      <c r="D1984" s="4" t="s">
        <v>1473</v>
      </c>
      <c r="E1984" s="4" t="s">
        <v>1474</v>
      </c>
      <c r="F1984" s="4" t="s">
        <v>154</v>
      </c>
      <c r="G1984" s="4" t="s">
        <v>155</v>
      </c>
      <c r="H1984" s="4" t="s">
        <v>1069</v>
      </c>
      <c r="I1984" s="8">
        <v>1992</v>
      </c>
      <c r="J1984" s="8">
        <v>-1992</v>
      </c>
      <c r="K1984" s="7"/>
      <c r="L1984" s="7"/>
      <c r="M1984" s="7"/>
      <c r="N1984" s="7"/>
      <c r="O1984" s="7"/>
      <c r="P1984" s="7"/>
      <c r="Q1984" s="7"/>
      <c r="R1984" s="7"/>
      <c r="S1984" s="8">
        <v>131.5</v>
      </c>
      <c r="T1984" s="7"/>
      <c r="U1984" s="139">
        <f t="shared" si="150"/>
        <v>131.5</v>
      </c>
      <c r="W1984" s="127" t="str">
        <f t="shared" si="151"/>
        <v>161701500935</v>
      </c>
      <c r="X1984" s="132">
        <f>VLOOKUP(W1984,Factors!$F$4:$H$6200,3,FALSE)</f>
        <v>0.25180000000000002</v>
      </c>
      <c r="Y1984" s="127" t="str">
        <f>VLOOKUP(W1984,Factors!$F$4:$H$6200,2,FALSE)</f>
        <v>Customers-The Dalles</v>
      </c>
      <c r="Z1984" s="129">
        <f t="shared" si="152"/>
        <v>33.111700000000006</v>
      </c>
      <c r="AA1984" s="129">
        <f t="shared" si="153"/>
        <v>98.388299999999987</v>
      </c>
      <c r="AB1984" s="129">
        <f t="shared" si="154"/>
        <v>131.5</v>
      </c>
    </row>
    <row r="1985" spans="1:28" ht="15.75" thickBot="1" x14ac:dyDescent="0.3">
      <c r="A1985" s="141" t="s">
        <v>1459</v>
      </c>
      <c r="B1985" s="4" t="s">
        <v>1521</v>
      </c>
      <c r="C1985" s="4" t="s">
        <v>1522</v>
      </c>
      <c r="D1985" s="4" t="s">
        <v>1473</v>
      </c>
      <c r="E1985" s="4" t="s">
        <v>1474</v>
      </c>
      <c r="F1985" s="4" t="s">
        <v>70</v>
      </c>
      <c r="G1985" s="4" t="s">
        <v>71</v>
      </c>
      <c r="H1985" s="4" t="s">
        <v>1069</v>
      </c>
      <c r="I1985" s="11"/>
      <c r="J1985" s="11"/>
      <c r="K1985" s="10">
        <v>1750</v>
      </c>
      <c r="L1985" s="11"/>
      <c r="M1985" s="11"/>
      <c r="N1985" s="11"/>
      <c r="O1985" s="11"/>
      <c r="P1985" s="11"/>
      <c r="Q1985" s="11"/>
      <c r="R1985" s="11"/>
      <c r="S1985" s="11"/>
      <c r="T1985" s="11"/>
      <c r="U1985" s="139">
        <f t="shared" si="150"/>
        <v>1750</v>
      </c>
      <c r="W1985" s="127" t="str">
        <f t="shared" si="151"/>
        <v>161751500935</v>
      </c>
      <c r="X1985" s="132">
        <f>VLOOKUP(W1985,Factors!$F$4:$H$6200,3,FALSE)</f>
        <v>0.10809999999999997</v>
      </c>
      <c r="Y1985" s="127" t="str">
        <f>VLOOKUP(W1985,Factors!$F$4:$H$6200,2,FALSE)</f>
        <v>Firm Sales Volumes</v>
      </c>
      <c r="Z1985" s="129">
        <f t="shared" si="152"/>
        <v>189.17499999999995</v>
      </c>
      <c r="AA1985" s="129">
        <f t="shared" si="153"/>
        <v>1560.825</v>
      </c>
      <c r="AB1985" s="129">
        <f t="shared" si="154"/>
        <v>1750</v>
      </c>
    </row>
    <row r="1986" spans="1:28" ht="15.75" thickBot="1" x14ac:dyDescent="0.3">
      <c r="A1986" s="141" t="s">
        <v>1459</v>
      </c>
      <c r="B1986" s="4" t="s">
        <v>1521</v>
      </c>
      <c r="C1986" s="4" t="s">
        <v>1522</v>
      </c>
      <c r="D1986" s="4" t="s">
        <v>1473</v>
      </c>
      <c r="E1986" s="4" t="s">
        <v>1474</v>
      </c>
      <c r="F1986" s="4" t="s">
        <v>38</v>
      </c>
      <c r="G1986" s="4" t="s">
        <v>39</v>
      </c>
      <c r="H1986" s="4" t="s">
        <v>1069</v>
      </c>
      <c r="I1986" s="8">
        <v>1521</v>
      </c>
      <c r="J1986" s="8">
        <v>11751.18</v>
      </c>
      <c r="K1986" s="8">
        <v>2450</v>
      </c>
      <c r="L1986" s="7"/>
      <c r="M1986" s="8">
        <v>1710</v>
      </c>
      <c r="N1986" s="8">
        <v>3663</v>
      </c>
      <c r="O1986" s="8">
        <v>1550</v>
      </c>
      <c r="P1986" s="8">
        <v>2801.8</v>
      </c>
      <c r="Q1986" s="8">
        <v>2508</v>
      </c>
      <c r="R1986" s="8">
        <v>2508</v>
      </c>
      <c r="S1986" s="8">
        <v>1550</v>
      </c>
      <c r="T1986" s="8">
        <v>1657.87</v>
      </c>
      <c r="U1986" s="139">
        <f t="shared" si="150"/>
        <v>33670.85</v>
      </c>
      <c r="W1986" s="127" t="str">
        <f t="shared" si="151"/>
        <v>161751500935</v>
      </c>
      <c r="X1986" s="132">
        <f>VLOOKUP(W1986,Factors!$F$4:$H$6200,3,FALSE)</f>
        <v>0.10809999999999997</v>
      </c>
      <c r="Y1986" s="127" t="str">
        <f>VLOOKUP(W1986,Factors!$F$4:$H$6200,2,FALSE)</f>
        <v>Firm Sales Volumes</v>
      </c>
      <c r="Z1986" s="129">
        <f t="shared" si="152"/>
        <v>3639.8188849999988</v>
      </c>
      <c r="AA1986" s="129">
        <f t="shared" si="153"/>
        <v>30031.031114999998</v>
      </c>
      <c r="AB1986" s="129">
        <f t="shared" si="154"/>
        <v>33670.85</v>
      </c>
    </row>
    <row r="1987" spans="1:28" ht="15.75" thickBot="1" x14ac:dyDescent="0.3">
      <c r="A1987" s="141" t="s">
        <v>1459</v>
      </c>
      <c r="B1987" s="4" t="s">
        <v>1521</v>
      </c>
      <c r="C1987" s="4" t="s">
        <v>1522</v>
      </c>
      <c r="D1987" s="4" t="s">
        <v>1473</v>
      </c>
      <c r="E1987" s="4" t="s">
        <v>1474</v>
      </c>
      <c r="F1987" s="4" t="s">
        <v>154</v>
      </c>
      <c r="G1987" s="4" t="s">
        <v>155</v>
      </c>
      <c r="H1987" s="4" t="s">
        <v>1069</v>
      </c>
      <c r="I1987" s="10">
        <v>375</v>
      </c>
      <c r="J1987" s="11"/>
      <c r="K1987" s="11"/>
      <c r="L1987" s="11"/>
      <c r="M1987" s="11"/>
      <c r="N1987" s="11"/>
      <c r="O1987" s="11"/>
      <c r="P1987" s="10">
        <v>2259.1999999999998</v>
      </c>
      <c r="Q1987" s="11"/>
      <c r="R1987" s="11"/>
      <c r="S1987" s="11"/>
      <c r="T1987" s="11"/>
      <c r="U1987" s="139">
        <f t="shared" si="150"/>
        <v>2634.2</v>
      </c>
      <c r="W1987" s="127" t="str">
        <f t="shared" si="151"/>
        <v>161751500935</v>
      </c>
      <c r="X1987" s="132">
        <f>VLOOKUP(W1987,Factors!$F$4:$H$6200,3,FALSE)</f>
        <v>0.10809999999999997</v>
      </c>
      <c r="Y1987" s="127" t="str">
        <f>VLOOKUP(W1987,Factors!$F$4:$H$6200,2,FALSE)</f>
        <v>Firm Sales Volumes</v>
      </c>
      <c r="Z1987" s="129">
        <f t="shared" si="152"/>
        <v>284.7570199999999</v>
      </c>
      <c r="AA1987" s="129">
        <f t="shared" si="153"/>
        <v>2349.4429799999998</v>
      </c>
      <c r="AB1987" s="129">
        <f t="shared" si="154"/>
        <v>2634.2</v>
      </c>
    </row>
    <row r="1988" spans="1:28" ht="15.75" thickBot="1" x14ac:dyDescent="0.3">
      <c r="A1988" s="141" t="s">
        <v>1459</v>
      </c>
      <c r="B1988" s="4" t="s">
        <v>1523</v>
      </c>
      <c r="C1988" s="4" t="s">
        <v>1524</v>
      </c>
      <c r="D1988" s="4" t="s">
        <v>1473</v>
      </c>
      <c r="E1988" s="4" t="s">
        <v>1474</v>
      </c>
      <c r="F1988" s="4" t="s">
        <v>70</v>
      </c>
      <c r="G1988" s="4" t="s">
        <v>71</v>
      </c>
      <c r="H1988" s="4" t="s">
        <v>1069</v>
      </c>
      <c r="I1988" s="7"/>
      <c r="J1988" s="8">
        <v>1088</v>
      </c>
      <c r="K1988" s="8">
        <v>2201</v>
      </c>
      <c r="L1988" s="7"/>
      <c r="M1988" s="7"/>
      <c r="N1988" s="7"/>
      <c r="O1988" s="7"/>
      <c r="P1988" s="7"/>
      <c r="Q1988" s="7"/>
      <c r="R1988" s="7"/>
      <c r="S1988" s="7"/>
      <c r="T1988" s="7"/>
      <c r="U1988" s="139">
        <f t="shared" si="150"/>
        <v>3289</v>
      </c>
      <c r="W1988" s="127" t="str">
        <f t="shared" si="151"/>
        <v>161801500935</v>
      </c>
      <c r="X1988" s="132">
        <f>VLOOKUP(W1988,Factors!$F$4:$H$6200,3,FALSE)</f>
        <v>0.10809999999999997</v>
      </c>
      <c r="Y1988" s="127" t="str">
        <f>VLOOKUP(W1988,Factors!$F$4:$H$6200,2,FALSE)</f>
        <v>Firm Sales Volumes</v>
      </c>
      <c r="Z1988" s="129">
        <f t="shared" si="152"/>
        <v>355.54089999999991</v>
      </c>
      <c r="AA1988" s="129">
        <f t="shared" si="153"/>
        <v>2933.4591</v>
      </c>
      <c r="AB1988" s="129">
        <f t="shared" si="154"/>
        <v>3289</v>
      </c>
    </row>
    <row r="1989" spans="1:28" ht="15.75" thickBot="1" x14ac:dyDescent="0.3">
      <c r="A1989" s="141" t="s">
        <v>1459</v>
      </c>
      <c r="B1989" s="4" t="s">
        <v>1523</v>
      </c>
      <c r="C1989" s="4" t="s">
        <v>1524</v>
      </c>
      <c r="D1989" s="4" t="s">
        <v>1473</v>
      </c>
      <c r="E1989" s="4" t="s">
        <v>1474</v>
      </c>
      <c r="F1989" s="4" t="s">
        <v>38</v>
      </c>
      <c r="G1989" s="4" t="s">
        <v>39</v>
      </c>
      <c r="H1989" s="4" t="s">
        <v>1069</v>
      </c>
      <c r="I1989" s="10">
        <v>977.54</v>
      </c>
      <c r="J1989" s="10">
        <v>5007.54</v>
      </c>
      <c r="K1989" s="10">
        <v>447.54</v>
      </c>
      <c r="L1989" s="10">
        <v>6372.54</v>
      </c>
      <c r="M1989" s="10">
        <v>8398.6200000000008</v>
      </c>
      <c r="N1989" s="10">
        <v>15952.43</v>
      </c>
      <c r="O1989" s="10">
        <v>672.54</v>
      </c>
      <c r="P1989" s="10">
        <v>987.54</v>
      </c>
      <c r="Q1989" s="10">
        <v>745.08</v>
      </c>
      <c r="R1989" s="10">
        <v>5007.54</v>
      </c>
      <c r="S1989" s="14">
        <v>0</v>
      </c>
      <c r="T1989" s="10">
        <v>781.79</v>
      </c>
      <c r="U1989" s="139">
        <f t="shared" si="150"/>
        <v>45350.700000000004</v>
      </c>
      <c r="W1989" s="127" t="str">
        <f t="shared" si="151"/>
        <v>161801500935</v>
      </c>
      <c r="X1989" s="132">
        <f>VLOOKUP(W1989,Factors!$F$4:$H$6200,3,FALSE)</f>
        <v>0.10809999999999997</v>
      </c>
      <c r="Y1989" s="127" t="str">
        <f>VLOOKUP(W1989,Factors!$F$4:$H$6200,2,FALSE)</f>
        <v>Firm Sales Volumes</v>
      </c>
      <c r="Z1989" s="129">
        <f t="shared" si="152"/>
        <v>4902.4106699999993</v>
      </c>
      <c r="AA1989" s="129">
        <f t="shared" si="153"/>
        <v>40448.289330000007</v>
      </c>
      <c r="AB1989" s="129">
        <f t="shared" si="154"/>
        <v>45350.700000000004</v>
      </c>
    </row>
    <row r="1990" spans="1:28" ht="15.75" thickBot="1" x14ac:dyDescent="0.3">
      <c r="A1990" s="141" t="s">
        <v>1459</v>
      </c>
      <c r="B1990" s="4" t="s">
        <v>1523</v>
      </c>
      <c r="C1990" s="4" t="s">
        <v>1524</v>
      </c>
      <c r="D1990" s="4" t="s">
        <v>1473</v>
      </c>
      <c r="E1990" s="4" t="s">
        <v>1474</v>
      </c>
      <c r="F1990" s="4" t="s">
        <v>154</v>
      </c>
      <c r="G1990" s="4" t="s">
        <v>155</v>
      </c>
      <c r="H1990" s="4" t="s">
        <v>1069</v>
      </c>
      <c r="I1990" s="8">
        <v>10334.950000000001</v>
      </c>
      <c r="J1990" s="8">
        <v>107</v>
      </c>
      <c r="K1990" s="8">
        <v>485</v>
      </c>
      <c r="L1990" s="8">
        <v>253.03</v>
      </c>
      <c r="M1990" s="7"/>
      <c r="N1990" s="7"/>
      <c r="O1990" s="7"/>
      <c r="P1990" s="7"/>
      <c r="Q1990" s="7"/>
      <c r="R1990" s="7"/>
      <c r="S1990" s="7"/>
      <c r="T1990" s="7"/>
      <c r="U1990" s="139">
        <f t="shared" si="150"/>
        <v>11179.980000000001</v>
      </c>
      <c r="W1990" s="127" t="str">
        <f t="shared" si="151"/>
        <v>161801500935</v>
      </c>
      <c r="X1990" s="132">
        <f>VLOOKUP(W1990,Factors!$F$4:$H$6200,3,FALSE)</f>
        <v>0.10809999999999997</v>
      </c>
      <c r="Y1990" s="127" t="str">
        <f>VLOOKUP(W1990,Factors!$F$4:$H$6200,2,FALSE)</f>
        <v>Firm Sales Volumes</v>
      </c>
      <c r="Z1990" s="129">
        <f t="shared" si="152"/>
        <v>1208.5558379999998</v>
      </c>
      <c r="AA1990" s="129">
        <f t="shared" si="153"/>
        <v>9971.4241620000012</v>
      </c>
      <c r="AB1990" s="129">
        <f t="shared" si="154"/>
        <v>11179.980000000001</v>
      </c>
    </row>
    <row r="1991" spans="1:28" ht="15.75" thickBot="1" x14ac:dyDescent="0.3">
      <c r="A1991" s="141" t="s">
        <v>1459</v>
      </c>
      <c r="B1991" s="4" t="s">
        <v>1523</v>
      </c>
      <c r="C1991" s="4" t="s">
        <v>1524</v>
      </c>
      <c r="D1991" s="4" t="s">
        <v>1473</v>
      </c>
      <c r="E1991" s="4" t="s">
        <v>1474</v>
      </c>
      <c r="F1991" s="4" t="s">
        <v>18</v>
      </c>
      <c r="G1991" s="4" t="s">
        <v>19</v>
      </c>
      <c r="H1991" s="4" t="s">
        <v>1069</v>
      </c>
      <c r="I1991" s="11"/>
      <c r="J1991" s="11"/>
      <c r="K1991" s="10">
        <v>912</v>
      </c>
      <c r="L1991" s="11"/>
      <c r="M1991" s="11"/>
      <c r="N1991" s="11"/>
      <c r="O1991" s="11"/>
      <c r="P1991" s="11"/>
      <c r="Q1991" s="11"/>
      <c r="R1991" s="11"/>
      <c r="S1991" s="11"/>
      <c r="T1991" s="11"/>
      <c r="U1991" s="139">
        <f t="shared" ref="U1991:U2054" si="155">SUM(I1991:T1991)</f>
        <v>912</v>
      </c>
      <c r="W1991" s="127" t="str">
        <f t="shared" ref="W1991:W2054" si="156">CONCATENATE(B1991,RIGHT(D1991,4),A1991)</f>
        <v>161801500935</v>
      </c>
      <c r="X1991" s="132">
        <f>VLOOKUP(W1991,Factors!$F$4:$H$6200,3,FALSE)</f>
        <v>0.10809999999999997</v>
      </c>
      <c r="Y1991" s="127" t="str">
        <f>VLOOKUP(W1991,Factors!$F$4:$H$6200,2,FALSE)</f>
        <v>Firm Sales Volumes</v>
      </c>
      <c r="Z1991" s="129">
        <f t="shared" ref="Z1991:Z2054" si="157">U1991*X1991</f>
        <v>98.587199999999982</v>
      </c>
      <c r="AA1991" s="129">
        <f t="shared" ref="AA1991:AA2054" si="158">U1991-Z1991</f>
        <v>813.41280000000006</v>
      </c>
      <c r="AB1991" s="129">
        <f t="shared" ref="AB1991:AB2054" si="159">Z1991+AA1991</f>
        <v>912</v>
      </c>
    </row>
    <row r="1992" spans="1:28" ht="15.75" thickBot="1" x14ac:dyDescent="0.3">
      <c r="A1992" s="141" t="s">
        <v>1459</v>
      </c>
      <c r="B1992" s="4" t="s">
        <v>1008</v>
      </c>
      <c r="C1992" s="4" t="s">
        <v>1009</v>
      </c>
      <c r="D1992" s="4" t="s">
        <v>1473</v>
      </c>
      <c r="E1992" s="4" t="s">
        <v>1474</v>
      </c>
      <c r="F1992" s="4" t="s">
        <v>70</v>
      </c>
      <c r="G1992" s="4" t="s">
        <v>71</v>
      </c>
      <c r="H1992" s="4" t="s">
        <v>1069</v>
      </c>
      <c r="I1992" s="8">
        <v>150</v>
      </c>
      <c r="J1992" s="7"/>
      <c r="K1992" s="8">
        <v>808.49</v>
      </c>
      <c r="L1992" s="7"/>
      <c r="M1992" s="8">
        <v>47.97</v>
      </c>
      <c r="N1992" s="8">
        <v>438.06</v>
      </c>
      <c r="O1992" s="8">
        <v>318.10000000000002</v>
      </c>
      <c r="P1992" s="7"/>
      <c r="Q1992" s="8">
        <v>15.77</v>
      </c>
      <c r="R1992" s="7"/>
      <c r="S1992" s="7"/>
      <c r="T1992" s="7"/>
      <c r="U1992" s="139">
        <f t="shared" si="155"/>
        <v>1778.3899999999999</v>
      </c>
      <c r="W1992" s="127" t="str">
        <f t="shared" si="156"/>
        <v>161901500935</v>
      </c>
      <c r="X1992" s="132">
        <f>VLOOKUP(W1992,Factors!$F$4:$H$6200,3,FALSE)</f>
        <v>0</v>
      </c>
      <c r="Y1992" s="127" t="str">
        <f>VLOOKUP(W1992,Factors!$F$4:$H$6200,2,FALSE)</f>
        <v>Direct-OR</v>
      </c>
      <c r="Z1992" s="129">
        <f t="shared" si="157"/>
        <v>0</v>
      </c>
      <c r="AA1992" s="129">
        <f t="shared" si="158"/>
        <v>1778.3899999999999</v>
      </c>
      <c r="AB1992" s="129">
        <f t="shared" si="159"/>
        <v>1778.3899999999999</v>
      </c>
    </row>
    <row r="1993" spans="1:28" ht="15.75" thickBot="1" x14ac:dyDescent="0.3">
      <c r="A1993" s="141" t="s">
        <v>1459</v>
      </c>
      <c r="B1993" s="4" t="s">
        <v>1008</v>
      </c>
      <c r="C1993" s="4" t="s">
        <v>1009</v>
      </c>
      <c r="D1993" s="4" t="s">
        <v>1473</v>
      </c>
      <c r="E1993" s="4" t="s">
        <v>1474</v>
      </c>
      <c r="F1993" s="4" t="s">
        <v>38</v>
      </c>
      <c r="G1993" s="4" t="s">
        <v>39</v>
      </c>
      <c r="H1993" s="4" t="s">
        <v>1069</v>
      </c>
      <c r="I1993" s="10">
        <v>750</v>
      </c>
      <c r="J1993" s="10">
        <v>750</v>
      </c>
      <c r="K1993" s="10">
        <v>750</v>
      </c>
      <c r="L1993" s="11"/>
      <c r="M1993" s="10">
        <v>750</v>
      </c>
      <c r="N1993" s="10">
        <v>1790</v>
      </c>
      <c r="O1993" s="11"/>
      <c r="P1993" s="10">
        <v>2000</v>
      </c>
      <c r="Q1993" s="10">
        <v>1301</v>
      </c>
      <c r="R1993" s="10">
        <v>750</v>
      </c>
      <c r="S1993" s="10">
        <v>750</v>
      </c>
      <c r="T1993" s="10">
        <v>750</v>
      </c>
      <c r="U1993" s="139">
        <f t="shared" si="155"/>
        <v>10341</v>
      </c>
      <c r="W1993" s="127" t="str">
        <f t="shared" si="156"/>
        <v>161901500935</v>
      </c>
      <c r="X1993" s="132">
        <f>VLOOKUP(W1993,Factors!$F$4:$H$6200,3,FALSE)</f>
        <v>0</v>
      </c>
      <c r="Y1993" s="127" t="str">
        <f>VLOOKUP(W1993,Factors!$F$4:$H$6200,2,FALSE)</f>
        <v>Direct-OR</v>
      </c>
      <c r="Z1993" s="129">
        <f t="shared" si="157"/>
        <v>0</v>
      </c>
      <c r="AA1993" s="129">
        <f t="shared" si="158"/>
        <v>10341</v>
      </c>
      <c r="AB1993" s="129">
        <f t="shared" si="159"/>
        <v>10341</v>
      </c>
    </row>
    <row r="1994" spans="1:28" ht="15.75" thickBot="1" x14ac:dyDescent="0.3">
      <c r="A1994" s="141" t="s">
        <v>1459</v>
      </c>
      <c r="B1994" s="4" t="s">
        <v>1008</v>
      </c>
      <c r="C1994" s="4" t="s">
        <v>1009</v>
      </c>
      <c r="D1994" s="4" t="s">
        <v>1473</v>
      </c>
      <c r="E1994" s="4" t="s">
        <v>1474</v>
      </c>
      <c r="F1994" s="4" t="s">
        <v>98</v>
      </c>
      <c r="G1994" s="4" t="s">
        <v>99</v>
      </c>
      <c r="H1994" s="4" t="s">
        <v>1069</v>
      </c>
      <c r="I1994" s="7"/>
      <c r="J1994" s="7"/>
      <c r="K1994" s="7"/>
      <c r="L1994" s="7"/>
      <c r="M1994" s="7"/>
      <c r="N1994" s="7"/>
      <c r="O1994" s="7"/>
      <c r="P1994" s="7"/>
      <c r="Q1994" s="7"/>
      <c r="R1994" s="7"/>
      <c r="S1994" s="8">
        <v>449.48</v>
      </c>
      <c r="T1994" s="8">
        <v>-200.21</v>
      </c>
      <c r="U1994" s="139">
        <f t="shared" si="155"/>
        <v>249.27</v>
      </c>
      <c r="W1994" s="127" t="str">
        <f t="shared" si="156"/>
        <v>161901500935</v>
      </c>
      <c r="X1994" s="132">
        <f>VLOOKUP(W1994,Factors!$F$4:$H$6200,3,FALSE)</f>
        <v>0</v>
      </c>
      <c r="Y1994" s="127" t="str">
        <f>VLOOKUP(W1994,Factors!$F$4:$H$6200,2,FALSE)</f>
        <v>Direct-OR</v>
      </c>
      <c r="Z1994" s="129">
        <f t="shared" si="157"/>
        <v>0</v>
      </c>
      <c r="AA1994" s="129">
        <f t="shared" si="158"/>
        <v>249.27</v>
      </c>
      <c r="AB1994" s="129">
        <f t="shared" si="159"/>
        <v>249.27</v>
      </c>
    </row>
    <row r="1995" spans="1:28" ht="15.75" thickBot="1" x14ac:dyDescent="0.3">
      <c r="A1995" s="141" t="s">
        <v>1459</v>
      </c>
      <c r="B1995" s="4" t="s">
        <v>1008</v>
      </c>
      <c r="C1995" s="4" t="s">
        <v>1009</v>
      </c>
      <c r="D1995" s="4" t="s">
        <v>1473</v>
      </c>
      <c r="E1995" s="4" t="s">
        <v>1474</v>
      </c>
      <c r="F1995" s="4" t="s">
        <v>144</v>
      </c>
      <c r="G1995" s="4" t="s">
        <v>145</v>
      </c>
      <c r="H1995" s="4" t="s">
        <v>1069</v>
      </c>
      <c r="I1995" s="10">
        <v>607.52</v>
      </c>
      <c r="J1995" s="10">
        <v>592.91999999999996</v>
      </c>
      <c r="K1995" s="10">
        <v>999.19</v>
      </c>
      <c r="L1995" s="10">
        <v>584.74</v>
      </c>
      <c r="M1995" s="10">
        <v>152.01</v>
      </c>
      <c r="N1995" s="10">
        <v>598.27</v>
      </c>
      <c r="O1995" s="10">
        <v>582.96</v>
      </c>
      <c r="P1995" s="10">
        <v>578.16999999999996</v>
      </c>
      <c r="Q1995" s="10">
        <v>547.5</v>
      </c>
      <c r="R1995" s="10">
        <v>245.82</v>
      </c>
      <c r="S1995" s="10">
        <v>183.55</v>
      </c>
      <c r="T1995" s="10">
        <v>196.27</v>
      </c>
      <c r="U1995" s="139">
        <f t="shared" si="155"/>
        <v>5868.920000000001</v>
      </c>
      <c r="W1995" s="127" t="str">
        <f t="shared" si="156"/>
        <v>161901500935</v>
      </c>
      <c r="X1995" s="132">
        <f>VLOOKUP(W1995,Factors!$F$4:$H$6200,3,FALSE)</f>
        <v>0</v>
      </c>
      <c r="Y1995" s="127" t="str">
        <f>VLOOKUP(W1995,Factors!$F$4:$H$6200,2,FALSE)</f>
        <v>Direct-OR</v>
      </c>
      <c r="Z1995" s="129">
        <f t="shared" si="157"/>
        <v>0</v>
      </c>
      <c r="AA1995" s="129">
        <f t="shared" si="158"/>
        <v>5868.920000000001</v>
      </c>
      <c r="AB1995" s="129">
        <f t="shared" si="159"/>
        <v>5868.920000000001</v>
      </c>
    </row>
    <row r="1996" spans="1:28" ht="15.75" thickBot="1" x14ac:dyDescent="0.3">
      <c r="A1996" s="141" t="s">
        <v>1459</v>
      </c>
      <c r="B1996" s="4" t="s">
        <v>1008</v>
      </c>
      <c r="C1996" s="4" t="s">
        <v>1009</v>
      </c>
      <c r="D1996" s="4" t="s">
        <v>1473</v>
      </c>
      <c r="E1996" s="4" t="s">
        <v>1474</v>
      </c>
      <c r="F1996" s="4" t="s">
        <v>102</v>
      </c>
      <c r="G1996" s="4" t="s">
        <v>103</v>
      </c>
      <c r="H1996" s="4" t="s">
        <v>1069</v>
      </c>
      <c r="I1996" s="8">
        <v>154.80000000000001</v>
      </c>
      <c r="J1996" s="8">
        <v>522.36</v>
      </c>
      <c r="K1996" s="8">
        <v>423.29</v>
      </c>
      <c r="L1996" s="8">
        <v>210.78</v>
      </c>
      <c r="M1996" s="7"/>
      <c r="N1996" s="8">
        <v>215.8</v>
      </c>
      <c r="O1996" s="8">
        <v>153</v>
      </c>
      <c r="P1996" s="8">
        <v>294.04000000000002</v>
      </c>
      <c r="Q1996" s="8">
        <v>108.15</v>
      </c>
      <c r="R1996" s="8">
        <v>309.63</v>
      </c>
      <c r="S1996" s="7"/>
      <c r="T1996" s="8">
        <v>425.99</v>
      </c>
      <c r="U1996" s="139">
        <f t="shared" si="155"/>
        <v>2817.84</v>
      </c>
      <c r="W1996" s="127" t="str">
        <f t="shared" si="156"/>
        <v>161901500935</v>
      </c>
      <c r="X1996" s="132">
        <f>VLOOKUP(W1996,Factors!$F$4:$H$6200,3,FALSE)</f>
        <v>0</v>
      </c>
      <c r="Y1996" s="127" t="str">
        <f>VLOOKUP(W1996,Factors!$F$4:$H$6200,2,FALSE)</f>
        <v>Direct-OR</v>
      </c>
      <c r="Z1996" s="129">
        <f t="shared" si="157"/>
        <v>0</v>
      </c>
      <c r="AA1996" s="129">
        <f t="shared" si="158"/>
        <v>2817.84</v>
      </c>
      <c r="AB1996" s="129">
        <f t="shared" si="159"/>
        <v>2817.84</v>
      </c>
    </row>
    <row r="1997" spans="1:28" ht="15.75" thickBot="1" x14ac:dyDescent="0.3">
      <c r="A1997" s="141" t="s">
        <v>1459</v>
      </c>
      <c r="B1997" s="4" t="s">
        <v>1008</v>
      </c>
      <c r="C1997" s="4" t="s">
        <v>1009</v>
      </c>
      <c r="D1997" s="4" t="s">
        <v>1473</v>
      </c>
      <c r="E1997" s="4" t="s">
        <v>1474</v>
      </c>
      <c r="F1997" s="4" t="s">
        <v>445</v>
      </c>
      <c r="G1997" s="4" t="s">
        <v>446</v>
      </c>
      <c r="H1997" s="4" t="s">
        <v>1069</v>
      </c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0">
        <v>8.5</v>
      </c>
      <c r="U1997" s="139">
        <f t="shared" si="155"/>
        <v>8.5</v>
      </c>
      <c r="W1997" s="127" t="str">
        <f t="shared" si="156"/>
        <v>161901500935</v>
      </c>
      <c r="X1997" s="132">
        <f>VLOOKUP(W1997,Factors!$F$4:$H$6200,3,FALSE)</f>
        <v>0</v>
      </c>
      <c r="Y1997" s="127" t="str">
        <f>VLOOKUP(W1997,Factors!$F$4:$H$6200,2,FALSE)</f>
        <v>Direct-OR</v>
      </c>
      <c r="Z1997" s="129">
        <f t="shared" si="157"/>
        <v>0</v>
      </c>
      <c r="AA1997" s="129">
        <f t="shared" si="158"/>
        <v>8.5</v>
      </c>
      <c r="AB1997" s="129">
        <f t="shared" si="159"/>
        <v>8.5</v>
      </c>
    </row>
    <row r="1998" spans="1:28" ht="15.75" thickBot="1" x14ac:dyDescent="0.3">
      <c r="A1998" s="141" t="s">
        <v>1459</v>
      </c>
      <c r="B1998" s="4" t="s">
        <v>1008</v>
      </c>
      <c r="C1998" s="4" t="s">
        <v>1009</v>
      </c>
      <c r="D1998" s="4" t="s">
        <v>1473</v>
      </c>
      <c r="E1998" s="4" t="s">
        <v>1474</v>
      </c>
      <c r="F1998" s="4" t="s">
        <v>154</v>
      </c>
      <c r="G1998" s="4" t="s">
        <v>155</v>
      </c>
      <c r="H1998" s="4" t="s">
        <v>1069</v>
      </c>
      <c r="I1998" s="7"/>
      <c r="J1998" s="8">
        <v>344.2</v>
      </c>
      <c r="K1998" s="7"/>
      <c r="L1998" s="7"/>
      <c r="M1998" s="7"/>
      <c r="N1998" s="7"/>
      <c r="O1998" s="7"/>
      <c r="P1998" s="7"/>
      <c r="Q1998" s="7"/>
      <c r="R1998" s="8">
        <v>1773.33</v>
      </c>
      <c r="S1998" s="7"/>
      <c r="T1998" s="7"/>
      <c r="U1998" s="139">
        <f t="shared" si="155"/>
        <v>2117.5299999999997</v>
      </c>
      <c r="W1998" s="127" t="str">
        <f t="shared" si="156"/>
        <v>161901500935</v>
      </c>
      <c r="X1998" s="132">
        <f>VLOOKUP(W1998,Factors!$F$4:$H$6200,3,FALSE)</f>
        <v>0</v>
      </c>
      <c r="Y1998" s="127" t="str">
        <f>VLOOKUP(W1998,Factors!$F$4:$H$6200,2,FALSE)</f>
        <v>Direct-OR</v>
      </c>
      <c r="Z1998" s="129">
        <f t="shared" si="157"/>
        <v>0</v>
      </c>
      <c r="AA1998" s="129">
        <f t="shared" si="158"/>
        <v>2117.5299999999997</v>
      </c>
      <c r="AB1998" s="129">
        <f t="shared" si="159"/>
        <v>2117.5299999999997</v>
      </c>
    </row>
    <row r="1999" spans="1:28" ht="15.75" thickBot="1" x14ac:dyDescent="0.3">
      <c r="A1999" s="141" t="s">
        <v>1459</v>
      </c>
      <c r="B1999" s="4" t="s">
        <v>1008</v>
      </c>
      <c r="C1999" s="4" t="s">
        <v>1009</v>
      </c>
      <c r="D1999" s="4" t="s">
        <v>1473</v>
      </c>
      <c r="E1999" s="4" t="s">
        <v>1474</v>
      </c>
      <c r="F1999" s="4" t="s">
        <v>258</v>
      </c>
      <c r="G1999" s="4" t="s">
        <v>259</v>
      </c>
      <c r="H1999" s="4" t="s">
        <v>1069</v>
      </c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0">
        <v>14.99</v>
      </c>
      <c r="U1999" s="139">
        <f t="shared" si="155"/>
        <v>14.99</v>
      </c>
      <c r="W1999" s="127" t="str">
        <f t="shared" si="156"/>
        <v>161901500935</v>
      </c>
      <c r="X1999" s="132">
        <f>VLOOKUP(W1999,Factors!$F$4:$H$6200,3,FALSE)</f>
        <v>0</v>
      </c>
      <c r="Y1999" s="127" t="str">
        <f>VLOOKUP(W1999,Factors!$F$4:$H$6200,2,FALSE)</f>
        <v>Direct-OR</v>
      </c>
      <c r="Z1999" s="129">
        <f t="shared" si="157"/>
        <v>0</v>
      </c>
      <c r="AA1999" s="129">
        <f t="shared" si="158"/>
        <v>14.99</v>
      </c>
      <c r="AB1999" s="129">
        <f t="shared" si="159"/>
        <v>14.99</v>
      </c>
    </row>
    <row r="2000" spans="1:28" ht="15.75" thickBot="1" x14ac:dyDescent="0.3">
      <c r="A2000" s="141" t="s">
        <v>1459</v>
      </c>
      <c r="B2000" s="4" t="s">
        <v>1008</v>
      </c>
      <c r="C2000" s="4" t="s">
        <v>1009</v>
      </c>
      <c r="D2000" s="4" t="s">
        <v>1489</v>
      </c>
      <c r="E2000" s="4" t="s">
        <v>1490</v>
      </c>
      <c r="F2000" s="4" t="s">
        <v>70</v>
      </c>
      <c r="G2000" s="4" t="s">
        <v>71</v>
      </c>
      <c r="H2000" s="4" t="s">
        <v>1491</v>
      </c>
      <c r="I2000" s="7"/>
      <c r="J2000" s="7"/>
      <c r="K2000" s="8">
        <v>20.350000000000001</v>
      </c>
      <c r="L2000" s="7"/>
      <c r="M2000" s="7"/>
      <c r="N2000" s="7"/>
      <c r="O2000" s="7"/>
      <c r="P2000" s="7"/>
      <c r="Q2000" s="7"/>
      <c r="R2000" s="7"/>
      <c r="S2000" s="7"/>
      <c r="T2000" s="7"/>
      <c r="U2000" s="139">
        <f t="shared" si="155"/>
        <v>20.350000000000001</v>
      </c>
      <c r="W2000" s="127" t="str">
        <f t="shared" si="156"/>
        <v>161904360935</v>
      </c>
      <c r="X2000" s="132">
        <f>VLOOKUP(W2000,Factors!$F$4:$H$6200,3,FALSE)</f>
        <v>0.11529999999999996</v>
      </c>
      <c r="Y2000" s="127" t="str">
        <f>VLOOKUP(W2000,Factors!$F$4:$H$6200,2,FALSE)</f>
        <v>customers-all</v>
      </c>
      <c r="Z2000" s="129">
        <f t="shared" si="157"/>
        <v>2.3463549999999995</v>
      </c>
      <c r="AA2000" s="129">
        <f t="shared" si="158"/>
        <v>18.003645000000002</v>
      </c>
      <c r="AB2000" s="129">
        <f t="shared" si="159"/>
        <v>20.350000000000001</v>
      </c>
    </row>
    <row r="2001" spans="1:28" ht="15.75" thickBot="1" x14ac:dyDescent="0.3">
      <c r="A2001" s="141" t="s">
        <v>1459</v>
      </c>
      <c r="B2001" s="4" t="s">
        <v>1008</v>
      </c>
      <c r="C2001" s="4" t="s">
        <v>1009</v>
      </c>
      <c r="D2001" s="4" t="s">
        <v>1506</v>
      </c>
      <c r="E2001" s="4" t="s">
        <v>1507</v>
      </c>
      <c r="F2001" s="4" t="s">
        <v>144</v>
      </c>
      <c r="G2001" s="4" t="s">
        <v>145</v>
      </c>
      <c r="H2001" s="4" t="s">
        <v>1508</v>
      </c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0">
        <v>836.51</v>
      </c>
      <c r="T2001" s="11"/>
      <c r="U2001" s="139">
        <f t="shared" si="155"/>
        <v>836.51</v>
      </c>
      <c r="W2001" s="127" t="str">
        <f t="shared" si="156"/>
        <v>161904380935</v>
      </c>
      <c r="X2001" s="132">
        <f>VLOOKUP(W2001,Factors!$F$4:$H$6200,3,FALSE)</f>
        <v>0</v>
      </c>
      <c r="Y2001" s="127" t="str">
        <f>VLOOKUP(W2001,Factors!$F$4:$H$6200,2,FALSE)</f>
        <v>direct-or</v>
      </c>
      <c r="Z2001" s="129">
        <f t="shared" si="157"/>
        <v>0</v>
      </c>
      <c r="AA2001" s="129">
        <f t="shared" si="158"/>
        <v>836.51</v>
      </c>
      <c r="AB2001" s="129">
        <f t="shared" si="159"/>
        <v>836.51</v>
      </c>
    </row>
    <row r="2002" spans="1:28" ht="15.75" thickBot="1" x14ac:dyDescent="0.3">
      <c r="A2002" s="141" t="s">
        <v>1459</v>
      </c>
      <c r="B2002" s="4" t="s">
        <v>368</v>
      </c>
      <c r="C2002" s="4" t="s">
        <v>369</v>
      </c>
      <c r="D2002" s="4" t="s">
        <v>1464</v>
      </c>
      <c r="E2002" s="4" t="s">
        <v>1465</v>
      </c>
      <c r="F2002" s="4" t="s">
        <v>130</v>
      </c>
      <c r="G2002" s="4" t="s">
        <v>131</v>
      </c>
      <c r="H2002" s="4" t="s">
        <v>440</v>
      </c>
      <c r="I2002" s="7"/>
      <c r="J2002" s="7"/>
      <c r="K2002" s="7"/>
      <c r="L2002" s="7"/>
      <c r="M2002" s="7"/>
      <c r="N2002" s="7"/>
      <c r="O2002" s="7"/>
      <c r="P2002" s="7"/>
      <c r="Q2002" s="7"/>
      <c r="R2002" s="7"/>
      <c r="S2002" s="7"/>
      <c r="T2002" s="8">
        <v>-23921.16</v>
      </c>
      <c r="U2002" s="139">
        <f t="shared" si="155"/>
        <v>-23921.16</v>
      </c>
      <c r="W2002" s="127" t="str">
        <f t="shared" si="156"/>
        <v>162001505935</v>
      </c>
      <c r="X2002" s="132">
        <f>VLOOKUP(W2002,Factors!$F$4:$H$6200,3,FALSE)</f>
        <v>0.10960000000000003</v>
      </c>
      <c r="Y2002" s="127" t="str">
        <f>VLOOKUP(W2002,Factors!$F$4:$H$6200,2,FALSE)</f>
        <v>3-factor</v>
      </c>
      <c r="Z2002" s="129">
        <f t="shared" si="157"/>
        <v>-2621.7591360000006</v>
      </c>
      <c r="AA2002" s="129">
        <f t="shared" si="158"/>
        <v>-21299.400863999999</v>
      </c>
      <c r="AB2002" s="129">
        <f t="shared" si="159"/>
        <v>-23921.16</v>
      </c>
    </row>
    <row r="2003" spans="1:28" ht="15.75" thickBot="1" x14ac:dyDescent="0.3">
      <c r="A2003" s="141" t="s">
        <v>1459</v>
      </c>
      <c r="B2003" s="4" t="s">
        <v>368</v>
      </c>
      <c r="C2003" s="4" t="s">
        <v>369</v>
      </c>
      <c r="D2003" s="4" t="s">
        <v>1525</v>
      </c>
      <c r="E2003" s="4" t="s">
        <v>1526</v>
      </c>
      <c r="F2003" s="4" t="s">
        <v>128</v>
      </c>
      <c r="G2003" s="4" t="s">
        <v>129</v>
      </c>
      <c r="H2003" s="4" t="s">
        <v>1527</v>
      </c>
      <c r="I2003" s="11"/>
      <c r="J2003" s="11"/>
      <c r="K2003" s="11"/>
      <c r="L2003" s="11"/>
      <c r="M2003" s="11"/>
      <c r="N2003" s="11"/>
      <c r="O2003" s="11"/>
      <c r="P2003" s="11"/>
      <c r="Q2003" s="10">
        <v>0.9</v>
      </c>
      <c r="R2003" s="11"/>
      <c r="S2003" s="11"/>
      <c r="T2003" s="11"/>
      <c r="U2003" s="139">
        <f t="shared" si="155"/>
        <v>0.9</v>
      </c>
      <c r="W2003" s="127" t="str">
        <f t="shared" si="156"/>
        <v>162005200935</v>
      </c>
      <c r="X2003" s="132">
        <f>VLOOKUP(W2003,Factors!$F$4:$H$6200,3,FALSE)</f>
        <v>0.10960000000000003</v>
      </c>
      <c r="Y2003" s="127" t="str">
        <f>VLOOKUP(W2003,Factors!$F$4:$H$6200,2,FALSE)</f>
        <v>3-factor</v>
      </c>
      <c r="Z2003" s="129">
        <f t="shared" si="157"/>
        <v>9.8640000000000033E-2</v>
      </c>
      <c r="AA2003" s="129">
        <f t="shared" si="158"/>
        <v>0.80135999999999996</v>
      </c>
      <c r="AB2003" s="129">
        <f t="shared" si="159"/>
        <v>0.9</v>
      </c>
    </row>
    <row r="2004" spans="1:28" ht="15.75" thickBot="1" x14ac:dyDescent="0.3">
      <c r="A2004" s="141" t="s">
        <v>1459</v>
      </c>
      <c r="B2004" s="4" t="s">
        <v>368</v>
      </c>
      <c r="C2004" s="4" t="s">
        <v>369</v>
      </c>
      <c r="D2004" s="4" t="s">
        <v>1525</v>
      </c>
      <c r="E2004" s="4" t="s">
        <v>1526</v>
      </c>
      <c r="F2004" s="4" t="s">
        <v>70</v>
      </c>
      <c r="G2004" s="4" t="s">
        <v>71</v>
      </c>
      <c r="H2004" s="4" t="s">
        <v>1527</v>
      </c>
      <c r="I2004" s="8">
        <v>8.76</v>
      </c>
      <c r="J2004" s="8">
        <v>9.4499999999999993</v>
      </c>
      <c r="K2004" s="8">
        <v>31.18</v>
      </c>
      <c r="L2004" s="8">
        <v>40.71</v>
      </c>
      <c r="M2004" s="8">
        <v>147.91999999999999</v>
      </c>
      <c r="N2004" s="8">
        <v>18.309999999999999</v>
      </c>
      <c r="O2004" s="8">
        <v>233.68</v>
      </c>
      <c r="P2004" s="8">
        <v>165.79</v>
      </c>
      <c r="Q2004" s="8">
        <v>255.07</v>
      </c>
      <c r="R2004" s="8">
        <v>14.31</v>
      </c>
      <c r="S2004" s="8">
        <v>85.54</v>
      </c>
      <c r="T2004" s="8">
        <v>199.99</v>
      </c>
      <c r="U2004" s="139">
        <f t="shared" si="155"/>
        <v>1210.7099999999998</v>
      </c>
      <c r="W2004" s="127" t="str">
        <f t="shared" si="156"/>
        <v>162005200935</v>
      </c>
      <c r="X2004" s="132">
        <f>VLOOKUP(W2004,Factors!$F$4:$H$6200,3,FALSE)</f>
        <v>0.10960000000000003</v>
      </c>
      <c r="Y2004" s="127" t="str">
        <f>VLOOKUP(W2004,Factors!$F$4:$H$6200,2,FALSE)</f>
        <v>3-factor</v>
      </c>
      <c r="Z2004" s="129">
        <f t="shared" si="157"/>
        <v>132.69381600000003</v>
      </c>
      <c r="AA2004" s="129">
        <f t="shared" si="158"/>
        <v>1078.0161839999998</v>
      </c>
      <c r="AB2004" s="129">
        <f t="shared" si="159"/>
        <v>1210.7099999999998</v>
      </c>
    </row>
    <row r="2005" spans="1:28" ht="15.75" thickBot="1" x14ac:dyDescent="0.3">
      <c r="A2005" s="141" t="s">
        <v>1459</v>
      </c>
      <c r="B2005" s="4" t="s">
        <v>368</v>
      </c>
      <c r="C2005" s="4" t="s">
        <v>369</v>
      </c>
      <c r="D2005" s="4" t="s">
        <v>1525</v>
      </c>
      <c r="E2005" s="4" t="s">
        <v>1526</v>
      </c>
      <c r="F2005" s="4" t="s">
        <v>47</v>
      </c>
      <c r="G2005" s="4" t="s">
        <v>48</v>
      </c>
      <c r="H2005" s="4" t="s">
        <v>1527</v>
      </c>
      <c r="I2005" s="10">
        <v>178.89</v>
      </c>
      <c r="J2005" s="10">
        <v>64.08</v>
      </c>
      <c r="K2005" s="10">
        <v>27.91</v>
      </c>
      <c r="L2005" s="10">
        <v>90.71</v>
      </c>
      <c r="M2005" s="10">
        <v>67.95</v>
      </c>
      <c r="N2005" s="10">
        <v>97.34</v>
      </c>
      <c r="O2005" s="10">
        <v>-0.64</v>
      </c>
      <c r="P2005" s="10">
        <v>1.49</v>
      </c>
      <c r="Q2005" s="10">
        <v>0.67</v>
      </c>
      <c r="R2005" s="10">
        <v>1.18</v>
      </c>
      <c r="S2005" s="10">
        <v>104.84</v>
      </c>
      <c r="T2005" s="10">
        <v>12.7</v>
      </c>
      <c r="U2005" s="139">
        <f t="shared" si="155"/>
        <v>647.12</v>
      </c>
      <c r="W2005" s="127" t="str">
        <f t="shared" si="156"/>
        <v>162005200935</v>
      </c>
      <c r="X2005" s="132">
        <f>VLOOKUP(W2005,Factors!$F$4:$H$6200,3,FALSE)</f>
        <v>0.10960000000000003</v>
      </c>
      <c r="Y2005" s="127" t="str">
        <f>VLOOKUP(W2005,Factors!$F$4:$H$6200,2,FALSE)</f>
        <v>3-factor</v>
      </c>
      <c r="Z2005" s="129">
        <f t="shared" si="157"/>
        <v>70.924352000000027</v>
      </c>
      <c r="AA2005" s="129">
        <f t="shared" si="158"/>
        <v>576.19564800000001</v>
      </c>
      <c r="AB2005" s="129">
        <f t="shared" si="159"/>
        <v>647.12</v>
      </c>
    </row>
    <row r="2006" spans="1:28" ht="15.75" thickBot="1" x14ac:dyDescent="0.3">
      <c r="A2006" s="141" t="s">
        <v>1459</v>
      </c>
      <c r="B2006" s="4" t="s">
        <v>368</v>
      </c>
      <c r="C2006" s="4" t="s">
        <v>369</v>
      </c>
      <c r="D2006" s="4" t="s">
        <v>1525</v>
      </c>
      <c r="E2006" s="4" t="s">
        <v>1526</v>
      </c>
      <c r="F2006" s="4" t="s">
        <v>130</v>
      </c>
      <c r="G2006" s="4" t="s">
        <v>131</v>
      </c>
      <c r="H2006" s="4" t="s">
        <v>1527</v>
      </c>
      <c r="I2006" s="7"/>
      <c r="J2006" s="7"/>
      <c r="K2006" s="7"/>
      <c r="L2006" s="7"/>
      <c r="M2006" s="7"/>
      <c r="N2006" s="7"/>
      <c r="O2006" s="7"/>
      <c r="P2006" s="7"/>
      <c r="Q2006" s="7"/>
      <c r="R2006" s="7"/>
      <c r="S2006" s="7"/>
      <c r="T2006" s="8">
        <v>3.68</v>
      </c>
      <c r="U2006" s="139">
        <f t="shared" si="155"/>
        <v>3.68</v>
      </c>
      <c r="W2006" s="127" t="str">
        <f t="shared" si="156"/>
        <v>162005200935</v>
      </c>
      <c r="X2006" s="132">
        <f>VLOOKUP(W2006,Factors!$F$4:$H$6200,3,FALSE)</f>
        <v>0.10960000000000003</v>
      </c>
      <c r="Y2006" s="127" t="str">
        <f>VLOOKUP(W2006,Factors!$F$4:$H$6200,2,FALSE)</f>
        <v>3-factor</v>
      </c>
      <c r="Z2006" s="129">
        <f t="shared" si="157"/>
        <v>0.40332800000000013</v>
      </c>
      <c r="AA2006" s="129">
        <f t="shared" si="158"/>
        <v>3.276672</v>
      </c>
      <c r="AB2006" s="129">
        <f t="shared" si="159"/>
        <v>3.68</v>
      </c>
    </row>
    <row r="2007" spans="1:28" ht="15.75" thickBot="1" x14ac:dyDescent="0.3">
      <c r="A2007" s="141" t="s">
        <v>1459</v>
      </c>
      <c r="B2007" s="4" t="s">
        <v>368</v>
      </c>
      <c r="C2007" s="4" t="s">
        <v>369</v>
      </c>
      <c r="D2007" s="4" t="s">
        <v>1525</v>
      </c>
      <c r="E2007" s="4" t="s">
        <v>1526</v>
      </c>
      <c r="F2007" s="4" t="s">
        <v>80</v>
      </c>
      <c r="G2007" s="4" t="s">
        <v>81</v>
      </c>
      <c r="H2007" s="4" t="s">
        <v>1527</v>
      </c>
      <c r="I2007" s="10">
        <v>46.58</v>
      </c>
      <c r="J2007" s="10">
        <v>46.58</v>
      </c>
      <c r="K2007" s="10">
        <v>46.58</v>
      </c>
      <c r="L2007" s="10">
        <v>46.58</v>
      </c>
      <c r="M2007" s="10">
        <v>46.58</v>
      </c>
      <c r="N2007" s="10">
        <v>46.58</v>
      </c>
      <c r="O2007" s="10">
        <v>46.58</v>
      </c>
      <c r="P2007" s="10">
        <v>46.58</v>
      </c>
      <c r="Q2007" s="10">
        <v>46.58</v>
      </c>
      <c r="R2007" s="10">
        <v>46.58</v>
      </c>
      <c r="S2007" s="10">
        <v>46.58</v>
      </c>
      <c r="T2007" s="10">
        <v>46.58</v>
      </c>
      <c r="U2007" s="139">
        <f t="shared" si="155"/>
        <v>558.95999999999992</v>
      </c>
      <c r="W2007" s="127" t="str">
        <f t="shared" si="156"/>
        <v>162005200935</v>
      </c>
      <c r="X2007" s="132">
        <f>VLOOKUP(W2007,Factors!$F$4:$H$6200,3,FALSE)</f>
        <v>0.10960000000000003</v>
      </c>
      <c r="Y2007" s="127" t="str">
        <f>VLOOKUP(W2007,Factors!$F$4:$H$6200,2,FALSE)</f>
        <v>3-factor</v>
      </c>
      <c r="Z2007" s="129">
        <f t="shared" si="157"/>
        <v>61.26201600000001</v>
      </c>
      <c r="AA2007" s="129">
        <f t="shared" si="158"/>
        <v>497.69798399999991</v>
      </c>
      <c r="AB2007" s="129">
        <f t="shared" si="159"/>
        <v>558.95999999999992</v>
      </c>
    </row>
    <row r="2008" spans="1:28" ht="15.75" thickBot="1" x14ac:dyDescent="0.3">
      <c r="A2008" s="141" t="s">
        <v>1459</v>
      </c>
      <c r="B2008" s="4" t="s">
        <v>368</v>
      </c>
      <c r="C2008" s="4" t="s">
        <v>369</v>
      </c>
      <c r="D2008" s="4" t="s">
        <v>1525</v>
      </c>
      <c r="E2008" s="4" t="s">
        <v>1526</v>
      </c>
      <c r="F2008" s="4" t="s">
        <v>94</v>
      </c>
      <c r="G2008" s="4" t="s">
        <v>95</v>
      </c>
      <c r="H2008" s="4" t="s">
        <v>1527</v>
      </c>
      <c r="I2008" s="8">
        <v>51.2</v>
      </c>
      <c r="J2008" s="8">
        <v>40</v>
      </c>
      <c r="K2008" s="8">
        <v>46.94</v>
      </c>
      <c r="L2008" s="8">
        <v>52.81</v>
      </c>
      <c r="M2008" s="8">
        <v>46.3</v>
      </c>
      <c r="N2008" s="8">
        <v>57.93</v>
      </c>
      <c r="O2008" s="8">
        <v>54.81</v>
      </c>
      <c r="P2008" s="8">
        <v>49.64</v>
      </c>
      <c r="Q2008" s="8">
        <v>54.61</v>
      </c>
      <c r="R2008" s="8">
        <v>48.59</v>
      </c>
      <c r="S2008" s="8">
        <v>46.73</v>
      </c>
      <c r="T2008" s="8">
        <v>47.82</v>
      </c>
      <c r="U2008" s="139">
        <f t="shared" si="155"/>
        <v>597.38000000000011</v>
      </c>
      <c r="W2008" s="127" t="str">
        <f t="shared" si="156"/>
        <v>162005200935</v>
      </c>
      <c r="X2008" s="132">
        <f>VLOOKUP(W2008,Factors!$F$4:$H$6200,3,FALSE)</f>
        <v>0.10960000000000003</v>
      </c>
      <c r="Y2008" s="127" t="str">
        <f>VLOOKUP(W2008,Factors!$F$4:$H$6200,2,FALSE)</f>
        <v>3-factor</v>
      </c>
      <c r="Z2008" s="129">
        <f t="shared" si="157"/>
        <v>65.472848000000027</v>
      </c>
      <c r="AA2008" s="129">
        <f t="shared" si="158"/>
        <v>531.90715200000011</v>
      </c>
      <c r="AB2008" s="129">
        <f t="shared" si="159"/>
        <v>597.38000000000011</v>
      </c>
    </row>
    <row r="2009" spans="1:28" ht="15.75" thickBot="1" x14ac:dyDescent="0.3">
      <c r="A2009" s="141" t="s">
        <v>1459</v>
      </c>
      <c r="B2009" s="4" t="s">
        <v>368</v>
      </c>
      <c r="C2009" s="4" t="s">
        <v>369</v>
      </c>
      <c r="D2009" s="4" t="s">
        <v>1525</v>
      </c>
      <c r="E2009" s="4" t="s">
        <v>1526</v>
      </c>
      <c r="F2009" s="4" t="s">
        <v>310</v>
      </c>
      <c r="G2009" s="4" t="s">
        <v>311</v>
      </c>
      <c r="H2009" s="4" t="s">
        <v>1527</v>
      </c>
      <c r="I2009" s="11"/>
      <c r="J2009" s="11"/>
      <c r="K2009" s="11"/>
      <c r="L2009" s="11"/>
      <c r="M2009" s="11"/>
      <c r="N2009" s="11"/>
      <c r="O2009" s="11"/>
      <c r="P2009" s="10">
        <v>110.78</v>
      </c>
      <c r="Q2009" s="10">
        <v>0.77</v>
      </c>
      <c r="R2009" s="10">
        <v>-28.42</v>
      </c>
      <c r="S2009" s="11"/>
      <c r="T2009" s="11"/>
      <c r="U2009" s="139">
        <f t="shared" si="155"/>
        <v>83.13</v>
      </c>
      <c r="W2009" s="127" t="str">
        <f t="shared" si="156"/>
        <v>162005200935</v>
      </c>
      <c r="X2009" s="132">
        <f>VLOOKUP(W2009,Factors!$F$4:$H$6200,3,FALSE)</f>
        <v>0.10960000000000003</v>
      </c>
      <c r="Y2009" s="127" t="str">
        <f>VLOOKUP(W2009,Factors!$F$4:$H$6200,2,FALSE)</f>
        <v>3-factor</v>
      </c>
      <c r="Z2009" s="129">
        <f t="shared" si="157"/>
        <v>9.111048000000002</v>
      </c>
      <c r="AA2009" s="129">
        <f t="shared" si="158"/>
        <v>74.018951999999999</v>
      </c>
      <c r="AB2009" s="129">
        <f t="shared" si="159"/>
        <v>83.13</v>
      </c>
    </row>
    <row r="2010" spans="1:28" ht="15.75" thickBot="1" x14ac:dyDescent="0.3">
      <c r="A2010" s="141" t="s">
        <v>1459</v>
      </c>
      <c r="B2010" s="4" t="s">
        <v>368</v>
      </c>
      <c r="C2010" s="4" t="s">
        <v>369</v>
      </c>
      <c r="D2010" s="4" t="s">
        <v>1525</v>
      </c>
      <c r="E2010" s="4" t="s">
        <v>1526</v>
      </c>
      <c r="F2010" s="4" t="s">
        <v>38</v>
      </c>
      <c r="G2010" s="4" t="s">
        <v>39</v>
      </c>
      <c r="H2010" s="4" t="s">
        <v>1527</v>
      </c>
      <c r="I2010" s="8">
        <v>9.66</v>
      </c>
      <c r="J2010" s="7"/>
      <c r="K2010" s="7"/>
      <c r="L2010" s="7"/>
      <c r="M2010" s="7"/>
      <c r="N2010" s="8">
        <v>4.25</v>
      </c>
      <c r="O2010" s="7"/>
      <c r="P2010" s="7"/>
      <c r="Q2010" s="7"/>
      <c r="R2010" s="7"/>
      <c r="S2010" s="8">
        <v>40.630000000000003</v>
      </c>
      <c r="T2010" s="7"/>
      <c r="U2010" s="139">
        <f t="shared" si="155"/>
        <v>54.540000000000006</v>
      </c>
      <c r="W2010" s="127" t="str">
        <f t="shared" si="156"/>
        <v>162005200935</v>
      </c>
      <c r="X2010" s="132">
        <f>VLOOKUP(W2010,Factors!$F$4:$H$6200,3,FALSE)</f>
        <v>0.10960000000000003</v>
      </c>
      <c r="Y2010" s="127" t="str">
        <f>VLOOKUP(W2010,Factors!$F$4:$H$6200,2,FALSE)</f>
        <v>3-factor</v>
      </c>
      <c r="Z2010" s="129">
        <f t="shared" si="157"/>
        <v>5.977584000000002</v>
      </c>
      <c r="AA2010" s="129">
        <f t="shared" si="158"/>
        <v>48.562416000000006</v>
      </c>
      <c r="AB2010" s="129">
        <f t="shared" si="159"/>
        <v>54.540000000000006</v>
      </c>
    </row>
    <row r="2011" spans="1:28" ht="15.75" thickBot="1" x14ac:dyDescent="0.3">
      <c r="A2011" s="141" t="s">
        <v>1459</v>
      </c>
      <c r="B2011" s="4" t="s">
        <v>368</v>
      </c>
      <c r="C2011" s="4" t="s">
        <v>369</v>
      </c>
      <c r="D2011" s="4" t="s">
        <v>1525</v>
      </c>
      <c r="E2011" s="4" t="s">
        <v>1526</v>
      </c>
      <c r="F2011" s="4" t="s">
        <v>98</v>
      </c>
      <c r="G2011" s="4" t="s">
        <v>99</v>
      </c>
      <c r="H2011" s="4" t="s">
        <v>1527</v>
      </c>
      <c r="I2011" s="7"/>
      <c r="J2011" s="7"/>
      <c r="K2011" s="7"/>
      <c r="L2011" s="7"/>
      <c r="M2011" s="7"/>
      <c r="N2011" s="7"/>
      <c r="O2011" s="7"/>
      <c r="P2011" s="7"/>
      <c r="Q2011" s="7"/>
      <c r="R2011" s="8">
        <v>1.9</v>
      </c>
      <c r="S2011" s="8">
        <v>-1.9</v>
      </c>
      <c r="T2011" s="7"/>
      <c r="U2011" s="139">
        <f t="shared" si="155"/>
        <v>0</v>
      </c>
      <c r="W2011" s="127" t="str">
        <f t="shared" si="156"/>
        <v>162005200935</v>
      </c>
      <c r="X2011" s="132">
        <f>VLOOKUP(W2011,Factors!$F$4:$H$6200,3,FALSE)</f>
        <v>0.10960000000000003</v>
      </c>
      <c r="Y2011" s="127" t="str">
        <f>VLOOKUP(W2011,Factors!$F$4:$H$6200,2,FALSE)</f>
        <v>3-factor</v>
      </c>
      <c r="Z2011" s="129">
        <f t="shared" si="157"/>
        <v>0</v>
      </c>
      <c r="AA2011" s="129">
        <f t="shared" si="158"/>
        <v>0</v>
      </c>
      <c r="AB2011" s="129">
        <f t="shared" si="159"/>
        <v>0</v>
      </c>
    </row>
    <row r="2012" spans="1:28" ht="15.75" thickBot="1" x14ac:dyDescent="0.3">
      <c r="A2012" s="141" t="s">
        <v>1459</v>
      </c>
      <c r="B2012" s="4" t="s">
        <v>368</v>
      </c>
      <c r="C2012" s="4" t="s">
        <v>369</v>
      </c>
      <c r="D2012" s="4" t="s">
        <v>1525</v>
      </c>
      <c r="E2012" s="4" t="s">
        <v>1526</v>
      </c>
      <c r="F2012" s="4" t="s">
        <v>146</v>
      </c>
      <c r="G2012" s="4" t="s">
        <v>147</v>
      </c>
      <c r="H2012" s="4" t="s">
        <v>1527</v>
      </c>
      <c r="I2012" s="10">
        <v>1.61</v>
      </c>
      <c r="J2012" s="10">
        <v>0.71</v>
      </c>
      <c r="K2012" s="10">
        <v>1.46</v>
      </c>
      <c r="L2012" s="10">
        <v>1.84</v>
      </c>
      <c r="M2012" s="10">
        <v>0.61</v>
      </c>
      <c r="N2012" s="10">
        <v>1.22</v>
      </c>
      <c r="O2012" s="10">
        <v>1.35</v>
      </c>
      <c r="P2012" s="11"/>
      <c r="Q2012" s="11"/>
      <c r="R2012" s="11"/>
      <c r="S2012" s="10">
        <v>0.14000000000000001</v>
      </c>
      <c r="T2012" s="11"/>
      <c r="U2012" s="139">
        <f t="shared" si="155"/>
        <v>8.9400000000000013</v>
      </c>
      <c r="W2012" s="127" t="str">
        <f t="shared" si="156"/>
        <v>162005200935</v>
      </c>
      <c r="X2012" s="132">
        <f>VLOOKUP(W2012,Factors!$F$4:$H$6200,3,FALSE)</f>
        <v>0.10960000000000003</v>
      </c>
      <c r="Y2012" s="127" t="str">
        <f>VLOOKUP(W2012,Factors!$F$4:$H$6200,2,FALSE)</f>
        <v>3-factor</v>
      </c>
      <c r="Z2012" s="129">
        <f t="shared" si="157"/>
        <v>0.97982400000000036</v>
      </c>
      <c r="AA2012" s="129">
        <f t="shared" si="158"/>
        <v>7.9601760000000006</v>
      </c>
      <c r="AB2012" s="129">
        <f t="shared" si="159"/>
        <v>8.9400000000000013</v>
      </c>
    </row>
    <row r="2013" spans="1:28" ht="15.75" thickBot="1" x14ac:dyDescent="0.3">
      <c r="A2013" s="141" t="s">
        <v>1459</v>
      </c>
      <c r="B2013" s="4" t="s">
        <v>368</v>
      </c>
      <c r="C2013" s="4" t="s">
        <v>369</v>
      </c>
      <c r="D2013" s="4" t="s">
        <v>1525</v>
      </c>
      <c r="E2013" s="4" t="s">
        <v>1526</v>
      </c>
      <c r="F2013" s="4" t="s">
        <v>102</v>
      </c>
      <c r="G2013" s="4" t="s">
        <v>103</v>
      </c>
      <c r="H2013" s="4" t="s">
        <v>1527</v>
      </c>
      <c r="I2013" s="7"/>
      <c r="J2013" s="8">
        <v>0.7</v>
      </c>
      <c r="K2013" s="7"/>
      <c r="L2013" s="8">
        <v>1.62</v>
      </c>
      <c r="M2013" s="7"/>
      <c r="N2013" s="8">
        <v>2.92</v>
      </c>
      <c r="O2013" s="8">
        <v>2.99</v>
      </c>
      <c r="P2013" s="8">
        <v>0.35</v>
      </c>
      <c r="Q2013" s="8">
        <v>0.75</v>
      </c>
      <c r="R2013" s="8">
        <v>1.53</v>
      </c>
      <c r="S2013" s="8">
        <v>0.92</v>
      </c>
      <c r="T2013" s="8">
        <v>1.41</v>
      </c>
      <c r="U2013" s="139">
        <f t="shared" si="155"/>
        <v>13.19</v>
      </c>
      <c r="W2013" s="127" t="str">
        <f t="shared" si="156"/>
        <v>162005200935</v>
      </c>
      <c r="X2013" s="132">
        <f>VLOOKUP(W2013,Factors!$F$4:$H$6200,3,FALSE)</f>
        <v>0.10960000000000003</v>
      </c>
      <c r="Y2013" s="127" t="str">
        <f>VLOOKUP(W2013,Factors!$F$4:$H$6200,2,FALSE)</f>
        <v>3-factor</v>
      </c>
      <c r="Z2013" s="129">
        <f t="shared" si="157"/>
        <v>1.4456240000000002</v>
      </c>
      <c r="AA2013" s="129">
        <f t="shared" si="158"/>
        <v>11.744375999999999</v>
      </c>
      <c r="AB2013" s="129">
        <f t="shared" si="159"/>
        <v>13.19</v>
      </c>
    </row>
    <row r="2014" spans="1:28" ht="15.75" thickBot="1" x14ac:dyDescent="0.3">
      <c r="A2014" s="141" t="s">
        <v>1459</v>
      </c>
      <c r="B2014" s="4" t="s">
        <v>368</v>
      </c>
      <c r="C2014" s="4" t="s">
        <v>369</v>
      </c>
      <c r="D2014" s="4" t="s">
        <v>1525</v>
      </c>
      <c r="E2014" s="4" t="s">
        <v>1526</v>
      </c>
      <c r="F2014" s="4" t="s">
        <v>116</v>
      </c>
      <c r="G2014" s="4" t="s">
        <v>117</v>
      </c>
      <c r="H2014" s="4" t="s">
        <v>1527</v>
      </c>
      <c r="I2014" s="10">
        <v>0.74</v>
      </c>
      <c r="J2014" s="10">
        <v>1.5</v>
      </c>
      <c r="K2014" s="10">
        <v>3.94</v>
      </c>
      <c r="L2014" s="10">
        <v>3.71</v>
      </c>
      <c r="M2014" s="10">
        <v>1.97</v>
      </c>
      <c r="N2014" s="10">
        <v>1.04</v>
      </c>
      <c r="O2014" s="10">
        <v>0.69</v>
      </c>
      <c r="P2014" s="10">
        <v>0.91</v>
      </c>
      <c r="Q2014" s="10">
        <v>0.26</v>
      </c>
      <c r="R2014" s="10">
        <v>0.86</v>
      </c>
      <c r="S2014" s="10">
        <v>0.35</v>
      </c>
      <c r="T2014" s="11"/>
      <c r="U2014" s="139">
        <f t="shared" si="155"/>
        <v>15.97</v>
      </c>
      <c r="W2014" s="127" t="str">
        <f t="shared" si="156"/>
        <v>162005200935</v>
      </c>
      <c r="X2014" s="132">
        <f>VLOOKUP(W2014,Factors!$F$4:$H$6200,3,FALSE)</f>
        <v>0.10960000000000003</v>
      </c>
      <c r="Y2014" s="127" t="str">
        <f>VLOOKUP(W2014,Factors!$F$4:$H$6200,2,FALSE)</f>
        <v>3-factor</v>
      </c>
      <c r="Z2014" s="129">
        <f t="shared" si="157"/>
        <v>1.7503120000000005</v>
      </c>
      <c r="AA2014" s="129">
        <f t="shared" si="158"/>
        <v>14.219688</v>
      </c>
      <c r="AB2014" s="129">
        <f t="shared" si="159"/>
        <v>15.97</v>
      </c>
    </row>
    <row r="2015" spans="1:28" ht="15.75" thickBot="1" x14ac:dyDescent="0.3">
      <c r="A2015" s="141" t="s">
        <v>1459</v>
      </c>
      <c r="B2015" s="4" t="s">
        <v>368</v>
      </c>
      <c r="C2015" s="4" t="s">
        <v>369</v>
      </c>
      <c r="D2015" s="4" t="s">
        <v>1525</v>
      </c>
      <c r="E2015" s="4" t="s">
        <v>1526</v>
      </c>
      <c r="F2015" s="4" t="s">
        <v>148</v>
      </c>
      <c r="G2015" s="4" t="s">
        <v>149</v>
      </c>
      <c r="H2015" s="4" t="s">
        <v>1527</v>
      </c>
      <c r="I2015" s="7"/>
      <c r="J2015" s="7"/>
      <c r="K2015" s="7"/>
      <c r="L2015" s="7"/>
      <c r="M2015" s="7"/>
      <c r="N2015" s="7"/>
      <c r="O2015" s="7"/>
      <c r="P2015" s="7"/>
      <c r="Q2015" s="7"/>
      <c r="R2015" s="7"/>
      <c r="S2015" s="8">
        <v>91.77</v>
      </c>
      <c r="T2015" s="7"/>
      <c r="U2015" s="139">
        <f t="shared" si="155"/>
        <v>91.77</v>
      </c>
      <c r="W2015" s="127" t="str">
        <f t="shared" si="156"/>
        <v>162005200935</v>
      </c>
      <c r="X2015" s="132">
        <f>VLOOKUP(W2015,Factors!$F$4:$H$6200,3,FALSE)</f>
        <v>0.10960000000000003</v>
      </c>
      <c r="Y2015" s="127" t="str">
        <f>VLOOKUP(W2015,Factors!$F$4:$H$6200,2,FALSE)</f>
        <v>3-factor</v>
      </c>
      <c r="Z2015" s="129">
        <f t="shared" si="157"/>
        <v>10.057992000000002</v>
      </c>
      <c r="AA2015" s="129">
        <f t="shared" si="158"/>
        <v>81.712007999999997</v>
      </c>
      <c r="AB2015" s="129">
        <f t="shared" si="159"/>
        <v>91.77</v>
      </c>
    </row>
    <row r="2016" spans="1:28" ht="15.75" thickBot="1" x14ac:dyDescent="0.3">
      <c r="A2016" s="141" t="s">
        <v>1459</v>
      </c>
      <c r="B2016" s="4" t="s">
        <v>368</v>
      </c>
      <c r="C2016" s="4" t="s">
        <v>369</v>
      </c>
      <c r="D2016" s="4" t="s">
        <v>1525</v>
      </c>
      <c r="E2016" s="4" t="s">
        <v>1526</v>
      </c>
      <c r="F2016" s="4" t="s">
        <v>152</v>
      </c>
      <c r="G2016" s="4" t="s">
        <v>153</v>
      </c>
      <c r="H2016" s="4" t="s">
        <v>1527</v>
      </c>
      <c r="I2016" s="11"/>
      <c r="J2016" s="11"/>
      <c r="K2016" s="11"/>
      <c r="L2016" s="11"/>
      <c r="M2016" s="11"/>
      <c r="N2016" s="11"/>
      <c r="O2016" s="11"/>
      <c r="P2016" s="11"/>
      <c r="Q2016" s="10">
        <v>83.08</v>
      </c>
      <c r="R2016" s="10">
        <v>193.8</v>
      </c>
      <c r="S2016" s="10">
        <v>83.08</v>
      </c>
      <c r="T2016" s="10">
        <v>105.25</v>
      </c>
      <c r="U2016" s="139">
        <f t="shared" si="155"/>
        <v>465.21</v>
      </c>
      <c r="W2016" s="127" t="str">
        <f t="shared" si="156"/>
        <v>162005200935</v>
      </c>
      <c r="X2016" s="132">
        <f>VLOOKUP(W2016,Factors!$F$4:$H$6200,3,FALSE)</f>
        <v>0.10960000000000003</v>
      </c>
      <c r="Y2016" s="127" t="str">
        <f>VLOOKUP(W2016,Factors!$F$4:$H$6200,2,FALSE)</f>
        <v>3-factor</v>
      </c>
      <c r="Z2016" s="129">
        <f t="shared" si="157"/>
        <v>50.987016000000011</v>
      </c>
      <c r="AA2016" s="129">
        <f t="shared" si="158"/>
        <v>414.222984</v>
      </c>
      <c r="AB2016" s="129">
        <f t="shared" si="159"/>
        <v>465.21000000000004</v>
      </c>
    </row>
    <row r="2017" spans="1:28" ht="15.75" thickBot="1" x14ac:dyDescent="0.3">
      <c r="A2017" s="141" t="s">
        <v>1459</v>
      </c>
      <c r="B2017" s="4" t="s">
        <v>368</v>
      </c>
      <c r="C2017" s="4" t="s">
        <v>369</v>
      </c>
      <c r="D2017" s="4" t="s">
        <v>1525</v>
      </c>
      <c r="E2017" s="4" t="s">
        <v>1526</v>
      </c>
      <c r="F2017" s="4" t="s">
        <v>160</v>
      </c>
      <c r="G2017" s="4" t="s">
        <v>161</v>
      </c>
      <c r="H2017" s="4" t="s">
        <v>1527</v>
      </c>
      <c r="I2017" s="7"/>
      <c r="J2017" s="7"/>
      <c r="K2017" s="7"/>
      <c r="L2017" s="7"/>
      <c r="M2017" s="7"/>
      <c r="N2017" s="7"/>
      <c r="O2017" s="7"/>
      <c r="P2017" s="7"/>
      <c r="Q2017" s="7"/>
      <c r="R2017" s="7"/>
      <c r="S2017" s="8">
        <v>1.9</v>
      </c>
      <c r="T2017" s="7"/>
      <c r="U2017" s="139">
        <f t="shared" si="155"/>
        <v>1.9</v>
      </c>
      <c r="W2017" s="127" t="str">
        <f t="shared" si="156"/>
        <v>162005200935</v>
      </c>
      <c r="X2017" s="132">
        <f>VLOOKUP(W2017,Factors!$F$4:$H$6200,3,FALSE)</f>
        <v>0.10960000000000003</v>
      </c>
      <c r="Y2017" s="127" t="str">
        <f>VLOOKUP(W2017,Factors!$F$4:$H$6200,2,FALSE)</f>
        <v>3-factor</v>
      </c>
      <c r="Z2017" s="129">
        <f t="shared" si="157"/>
        <v>0.20824000000000004</v>
      </c>
      <c r="AA2017" s="129">
        <f t="shared" si="158"/>
        <v>1.6917599999999999</v>
      </c>
      <c r="AB2017" s="129">
        <f t="shared" si="159"/>
        <v>1.9</v>
      </c>
    </row>
    <row r="2018" spans="1:28" ht="15.75" thickBot="1" x14ac:dyDescent="0.3">
      <c r="A2018" s="141" t="s">
        <v>1459</v>
      </c>
      <c r="B2018" s="4" t="s">
        <v>368</v>
      </c>
      <c r="C2018" s="4" t="s">
        <v>369</v>
      </c>
      <c r="D2018" s="4" t="s">
        <v>1525</v>
      </c>
      <c r="E2018" s="4" t="s">
        <v>1526</v>
      </c>
      <c r="F2018" s="4" t="s">
        <v>84</v>
      </c>
      <c r="G2018" s="4" t="s">
        <v>85</v>
      </c>
      <c r="H2018" s="4" t="s">
        <v>1527</v>
      </c>
      <c r="I2018" s="11"/>
      <c r="J2018" s="11"/>
      <c r="K2018" s="10">
        <v>10.130000000000001</v>
      </c>
      <c r="L2018" s="11"/>
      <c r="M2018" s="10">
        <v>0.51</v>
      </c>
      <c r="N2018" s="10">
        <v>0.84</v>
      </c>
      <c r="O2018" s="11"/>
      <c r="P2018" s="10">
        <v>0.66</v>
      </c>
      <c r="Q2018" s="11"/>
      <c r="R2018" s="10">
        <v>0.85</v>
      </c>
      <c r="S2018" s="11"/>
      <c r="T2018" s="11"/>
      <c r="U2018" s="139">
        <f t="shared" si="155"/>
        <v>12.99</v>
      </c>
      <c r="W2018" s="127" t="str">
        <f t="shared" si="156"/>
        <v>162005200935</v>
      </c>
      <c r="X2018" s="132">
        <f>VLOOKUP(W2018,Factors!$F$4:$H$6200,3,FALSE)</f>
        <v>0.10960000000000003</v>
      </c>
      <c r="Y2018" s="127" t="str">
        <f>VLOOKUP(W2018,Factors!$F$4:$H$6200,2,FALSE)</f>
        <v>3-factor</v>
      </c>
      <c r="Z2018" s="129">
        <f t="shared" si="157"/>
        <v>1.4237040000000005</v>
      </c>
      <c r="AA2018" s="129">
        <f t="shared" si="158"/>
        <v>11.566295999999999</v>
      </c>
      <c r="AB2018" s="129">
        <f t="shared" si="159"/>
        <v>12.99</v>
      </c>
    </row>
    <row r="2019" spans="1:28" ht="15.75" thickBot="1" x14ac:dyDescent="0.3">
      <c r="A2019" s="141" t="s">
        <v>1459</v>
      </c>
      <c r="B2019" s="4" t="s">
        <v>368</v>
      </c>
      <c r="C2019" s="4" t="s">
        <v>369</v>
      </c>
      <c r="D2019" s="4" t="s">
        <v>1525</v>
      </c>
      <c r="E2019" s="4" t="s">
        <v>1526</v>
      </c>
      <c r="F2019" s="4" t="s">
        <v>162</v>
      </c>
      <c r="G2019" s="4" t="s">
        <v>163</v>
      </c>
      <c r="H2019" s="4" t="s">
        <v>1527</v>
      </c>
      <c r="I2019" s="7"/>
      <c r="J2019" s="8">
        <v>2.96</v>
      </c>
      <c r="K2019" s="7"/>
      <c r="L2019" s="7"/>
      <c r="M2019" s="7"/>
      <c r="N2019" s="7"/>
      <c r="O2019" s="7"/>
      <c r="P2019" s="7"/>
      <c r="Q2019" s="7"/>
      <c r="R2019" s="7"/>
      <c r="S2019" s="7"/>
      <c r="T2019" s="7"/>
      <c r="U2019" s="139">
        <f t="shared" si="155"/>
        <v>2.96</v>
      </c>
      <c r="W2019" s="127" t="str">
        <f t="shared" si="156"/>
        <v>162005200935</v>
      </c>
      <c r="X2019" s="132">
        <f>VLOOKUP(W2019,Factors!$F$4:$H$6200,3,FALSE)</f>
        <v>0.10960000000000003</v>
      </c>
      <c r="Y2019" s="127" t="str">
        <f>VLOOKUP(W2019,Factors!$F$4:$H$6200,2,FALSE)</f>
        <v>3-factor</v>
      </c>
      <c r="Z2019" s="129">
        <f t="shared" si="157"/>
        <v>0.32441600000000009</v>
      </c>
      <c r="AA2019" s="129">
        <f t="shared" si="158"/>
        <v>2.6355839999999997</v>
      </c>
      <c r="AB2019" s="129">
        <f t="shared" si="159"/>
        <v>2.96</v>
      </c>
    </row>
    <row r="2020" spans="1:28" ht="15.75" thickBot="1" x14ac:dyDescent="0.3">
      <c r="A2020" s="141" t="s">
        <v>1459</v>
      </c>
      <c r="B2020" s="4" t="s">
        <v>368</v>
      </c>
      <c r="C2020" s="4" t="s">
        <v>369</v>
      </c>
      <c r="D2020" s="4" t="s">
        <v>1525</v>
      </c>
      <c r="E2020" s="4" t="s">
        <v>1526</v>
      </c>
      <c r="F2020" s="4" t="s">
        <v>76</v>
      </c>
      <c r="G2020" s="4" t="s">
        <v>77</v>
      </c>
      <c r="H2020" s="4" t="s">
        <v>1527</v>
      </c>
      <c r="I2020" s="10">
        <v>369.28</v>
      </c>
      <c r="J2020" s="10">
        <v>323.42</v>
      </c>
      <c r="K2020" s="10">
        <v>308.02</v>
      </c>
      <c r="L2020" s="10">
        <v>344.64</v>
      </c>
      <c r="M2020" s="10">
        <v>287.79000000000002</v>
      </c>
      <c r="N2020" s="10">
        <v>354.62</v>
      </c>
      <c r="O2020" s="10">
        <v>373.32</v>
      </c>
      <c r="P2020" s="10">
        <v>327.57</v>
      </c>
      <c r="Q2020" s="10">
        <v>365.63</v>
      </c>
      <c r="R2020" s="10">
        <v>308.23</v>
      </c>
      <c r="S2020" s="10">
        <v>343.4</v>
      </c>
      <c r="T2020" s="10">
        <v>343.08</v>
      </c>
      <c r="U2020" s="139">
        <f t="shared" si="155"/>
        <v>4049.0000000000005</v>
      </c>
      <c r="W2020" s="127" t="str">
        <f t="shared" si="156"/>
        <v>162005200935</v>
      </c>
      <c r="X2020" s="132">
        <f>VLOOKUP(W2020,Factors!$F$4:$H$6200,3,FALSE)</f>
        <v>0.10960000000000003</v>
      </c>
      <c r="Y2020" s="127" t="str">
        <f>VLOOKUP(W2020,Factors!$F$4:$H$6200,2,FALSE)</f>
        <v>3-factor</v>
      </c>
      <c r="Z2020" s="129">
        <f t="shared" si="157"/>
        <v>443.77040000000017</v>
      </c>
      <c r="AA2020" s="129">
        <f t="shared" si="158"/>
        <v>3605.2296000000001</v>
      </c>
      <c r="AB2020" s="129">
        <f t="shared" si="159"/>
        <v>4049.0000000000005</v>
      </c>
    </row>
    <row r="2021" spans="1:28" ht="15.75" thickBot="1" x14ac:dyDescent="0.3">
      <c r="A2021" s="141" t="s">
        <v>1459</v>
      </c>
      <c r="B2021" s="4" t="s">
        <v>368</v>
      </c>
      <c r="C2021" s="4" t="s">
        <v>369</v>
      </c>
      <c r="D2021" s="4" t="s">
        <v>1525</v>
      </c>
      <c r="E2021" s="4" t="s">
        <v>1526</v>
      </c>
      <c r="F2021" s="4" t="s">
        <v>51</v>
      </c>
      <c r="G2021" s="4" t="s">
        <v>52</v>
      </c>
      <c r="H2021" s="4" t="s">
        <v>1527</v>
      </c>
      <c r="I2021" s="7"/>
      <c r="J2021" s="8">
        <v>6.1</v>
      </c>
      <c r="K2021" s="7"/>
      <c r="L2021" s="7"/>
      <c r="M2021" s="7"/>
      <c r="N2021" s="7"/>
      <c r="O2021" s="7"/>
      <c r="P2021" s="7"/>
      <c r="Q2021" s="7"/>
      <c r="R2021" s="7"/>
      <c r="S2021" s="7"/>
      <c r="T2021" s="7"/>
      <c r="U2021" s="139">
        <f t="shared" si="155"/>
        <v>6.1</v>
      </c>
      <c r="W2021" s="127" t="str">
        <f t="shared" si="156"/>
        <v>162005200935</v>
      </c>
      <c r="X2021" s="132">
        <f>VLOOKUP(W2021,Factors!$F$4:$H$6200,3,FALSE)</f>
        <v>0.10960000000000003</v>
      </c>
      <c r="Y2021" s="127" t="str">
        <f>VLOOKUP(W2021,Factors!$F$4:$H$6200,2,FALSE)</f>
        <v>3-factor</v>
      </c>
      <c r="Z2021" s="129">
        <f t="shared" si="157"/>
        <v>0.66856000000000015</v>
      </c>
      <c r="AA2021" s="129">
        <f t="shared" si="158"/>
        <v>5.4314399999999994</v>
      </c>
      <c r="AB2021" s="129">
        <f t="shared" si="159"/>
        <v>6.1</v>
      </c>
    </row>
    <row r="2022" spans="1:28" ht="15.75" thickBot="1" x14ac:dyDescent="0.3">
      <c r="A2022" s="141" t="s">
        <v>1459</v>
      </c>
      <c r="B2022" s="4" t="s">
        <v>368</v>
      </c>
      <c r="C2022" s="4" t="s">
        <v>369</v>
      </c>
      <c r="D2022" s="4" t="s">
        <v>1525</v>
      </c>
      <c r="E2022" s="4" t="s">
        <v>1526</v>
      </c>
      <c r="F2022" s="4" t="s">
        <v>42</v>
      </c>
      <c r="G2022" s="4" t="s">
        <v>43</v>
      </c>
      <c r="H2022" s="4" t="s">
        <v>1527</v>
      </c>
      <c r="I2022" s="10">
        <v>1038.83</v>
      </c>
      <c r="J2022" s="10">
        <v>796.29</v>
      </c>
      <c r="K2022" s="10">
        <v>916.46</v>
      </c>
      <c r="L2022" s="10">
        <v>1065.4000000000001</v>
      </c>
      <c r="M2022" s="10">
        <v>938.61</v>
      </c>
      <c r="N2022" s="10">
        <v>1165.79</v>
      </c>
      <c r="O2022" s="10">
        <v>1100.2</v>
      </c>
      <c r="P2022" s="10">
        <v>993.03</v>
      </c>
      <c r="Q2022" s="10">
        <v>1093.1199999999999</v>
      </c>
      <c r="R2022" s="10">
        <v>974.44</v>
      </c>
      <c r="S2022" s="10">
        <v>933.88</v>
      </c>
      <c r="T2022" s="10">
        <v>953.89</v>
      </c>
      <c r="U2022" s="139">
        <f t="shared" si="155"/>
        <v>11969.939999999999</v>
      </c>
      <c r="W2022" s="127" t="str">
        <f t="shared" si="156"/>
        <v>162005200935</v>
      </c>
      <c r="X2022" s="132">
        <f>VLOOKUP(W2022,Factors!$F$4:$H$6200,3,FALSE)</f>
        <v>0.10960000000000003</v>
      </c>
      <c r="Y2022" s="127" t="str">
        <f>VLOOKUP(W2022,Factors!$F$4:$H$6200,2,FALSE)</f>
        <v>3-factor</v>
      </c>
      <c r="Z2022" s="129">
        <f t="shared" si="157"/>
        <v>1311.9054240000003</v>
      </c>
      <c r="AA2022" s="129">
        <f t="shared" si="158"/>
        <v>10658.034575999998</v>
      </c>
      <c r="AB2022" s="129">
        <f t="shared" si="159"/>
        <v>11969.939999999999</v>
      </c>
    </row>
    <row r="2023" spans="1:28" ht="15.75" thickBot="1" x14ac:dyDescent="0.3">
      <c r="A2023" s="141" t="s">
        <v>1459</v>
      </c>
      <c r="B2023" s="4" t="s">
        <v>368</v>
      </c>
      <c r="C2023" s="4" t="s">
        <v>369</v>
      </c>
      <c r="D2023" s="4" t="s">
        <v>1525</v>
      </c>
      <c r="E2023" s="4" t="s">
        <v>1526</v>
      </c>
      <c r="F2023" s="4" t="s">
        <v>53</v>
      </c>
      <c r="G2023" s="4" t="s">
        <v>54</v>
      </c>
      <c r="H2023" s="4" t="s">
        <v>1527</v>
      </c>
      <c r="I2023" s="8">
        <v>7.56</v>
      </c>
      <c r="J2023" s="8">
        <v>15.09</v>
      </c>
      <c r="K2023" s="8">
        <v>43</v>
      </c>
      <c r="L2023" s="8">
        <v>13.93</v>
      </c>
      <c r="M2023" s="8">
        <v>7.59</v>
      </c>
      <c r="N2023" s="8">
        <v>17.899999999999999</v>
      </c>
      <c r="O2023" s="8">
        <v>19.78</v>
      </c>
      <c r="P2023" s="8">
        <v>21.53</v>
      </c>
      <c r="Q2023" s="8">
        <v>22.94</v>
      </c>
      <c r="R2023" s="8">
        <v>18.59</v>
      </c>
      <c r="S2023" s="8">
        <v>21.07</v>
      </c>
      <c r="T2023" s="8">
        <v>23.36</v>
      </c>
      <c r="U2023" s="139">
        <f t="shared" si="155"/>
        <v>232.34000000000003</v>
      </c>
      <c r="W2023" s="127" t="str">
        <f t="shared" si="156"/>
        <v>162005200935</v>
      </c>
      <c r="X2023" s="132">
        <f>VLOOKUP(W2023,Factors!$F$4:$H$6200,3,FALSE)</f>
        <v>0.10960000000000003</v>
      </c>
      <c r="Y2023" s="127" t="str">
        <f>VLOOKUP(W2023,Factors!$F$4:$H$6200,2,FALSE)</f>
        <v>3-factor</v>
      </c>
      <c r="Z2023" s="129">
        <f t="shared" si="157"/>
        <v>25.46446400000001</v>
      </c>
      <c r="AA2023" s="129">
        <f t="shared" si="158"/>
        <v>206.87553600000001</v>
      </c>
      <c r="AB2023" s="129">
        <f t="shared" si="159"/>
        <v>232.34000000000003</v>
      </c>
    </row>
    <row r="2024" spans="1:28" ht="15.75" thickBot="1" x14ac:dyDescent="0.3">
      <c r="A2024" s="141" t="s">
        <v>1459</v>
      </c>
      <c r="B2024" s="4" t="s">
        <v>368</v>
      </c>
      <c r="C2024" s="4" t="s">
        <v>369</v>
      </c>
      <c r="D2024" s="4" t="s">
        <v>1525</v>
      </c>
      <c r="E2024" s="4" t="s">
        <v>1526</v>
      </c>
      <c r="F2024" s="4" t="s">
        <v>170</v>
      </c>
      <c r="G2024" s="4" t="s">
        <v>171</v>
      </c>
      <c r="H2024" s="4" t="s">
        <v>1527</v>
      </c>
      <c r="I2024" s="11"/>
      <c r="J2024" s="10">
        <v>4.9000000000000004</v>
      </c>
      <c r="K2024" s="10">
        <v>0.4</v>
      </c>
      <c r="L2024" s="10">
        <v>0.71</v>
      </c>
      <c r="M2024" s="11"/>
      <c r="N2024" s="11"/>
      <c r="O2024" s="11"/>
      <c r="P2024" s="11"/>
      <c r="Q2024" s="11"/>
      <c r="R2024" s="11"/>
      <c r="S2024" s="11"/>
      <c r="T2024" s="10">
        <v>2.5499999999999998</v>
      </c>
      <c r="U2024" s="139">
        <f t="shared" si="155"/>
        <v>8.56</v>
      </c>
      <c r="W2024" s="127" t="str">
        <f t="shared" si="156"/>
        <v>162005200935</v>
      </c>
      <c r="X2024" s="132">
        <f>VLOOKUP(W2024,Factors!$F$4:$H$6200,3,FALSE)</f>
        <v>0.10960000000000003</v>
      </c>
      <c r="Y2024" s="127" t="str">
        <f>VLOOKUP(W2024,Factors!$F$4:$H$6200,2,FALSE)</f>
        <v>3-factor</v>
      </c>
      <c r="Z2024" s="129">
        <f t="shared" si="157"/>
        <v>0.93817600000000034</v>
      </c>
      <c r="AA2024" s="129">
        <f t="shared" si="158"/>
        <v>7.6218240000000002</v>
      </c>
      <c r="AB2024" s="129">
        <f t="shared" si="159"/>
        <v>8.56</v>
      </c>
    </row>
    <row r="2025" spans="1:28" ht="15.75" thickBot="1" x14ac:dyDescent="0.3">
      <c r="A2025" s="141" t="s">
        <v>1459</v>
      </c>
      <c r="B2025" s="4" t="s">
        <v>1119</v>
      </c>
      <c r="C2025" s="4" t="s">
        <v>1120</v>
      </c>
      <c r="D2025" s="4" t="s">
        <v>1473</v>
      </c>
      <c r="E2025" s="4" t="s">
        <v>1474</v>
      </c>
      <c r="F2025" s="4" t="s">
        <v>152</v>
      </c>
      <c r="G2025" s="4" t="s">
        <v>153</v>
      </c>
      <c r="H2025" s="4" t="s">
        <v>1069</v>
      </c>
      <c r="I2025" s="7"/>
      <c r="J2025" s="7"/>
      <c r="K2025" s="7"/>
      <c r="L2025" s="7"/>
      <c r="M2025" s="7"/>
      <c r="N2025" s="13">
        <v>0</v>
      </c>
      <c r="O2025" s="7"/>
      <c r="P2025" s="7"/>
      <c r="Q2025" s="7"/>
      <c r="R2025" s="7"/>
      <c r="S2025" s="7"/>
      <c r="T2025" s="7"/>
      <c r="U2025" s="139">
        <f t="shared" si="155"/>
        <v>0</v>
      </c>
      <c r="W2025" s="127" t="str">
        <f t="shared" si="156"/>
        <v>460101500935</v>
      </c>
      <c r="X2025" s="132">
        <f>VLOOKUP(W2025,Factors!$F$4:$H$6200,3,FALSE)</f>
        <v>0.10960000000000003</v>
      </c>
      <c r="Y2025" s="127" t="str">
        <f>VLOOKUP(W2025,Factors!$F$4:$H$6200,2,FALSE)</f>
        <v>3-factor</v>
      </c>
      <c r="Z2025" s="129">
        <f t="shared" si="157"/>
        <v>0</v>
      </c>
      <c r="AA2025" s="129">
        <f t="shared" si="158"/>
        <v>0</v>
      </c>
      <c r="AB2025" s="129">
        <f t="shared" si="159"/>
        <v>0</v>
      </c>
    </row>
    <row r="2026" spans="1:28" ht="15.75" thickBot="1" x14ac:dyDescent="0.3">
      <c r="A2026" s="141" t="s">
        <v>1459</v>
      </c>
      <c r="B2026" s="4" t="s">
        <v>1140</v>
      </c>
      <c r="C2026" s="4" t="s">
        <v>1141</v>
      </c>
      <c r="D2026" s="4" t="s">
        <v>1464</v>
      </c>
      <c r="E2026" s="4" t="s">
        <v>1465</v>
      </c>
      <c r="F2026" s="4" t="s">
        <v>112</v>
      </c>
      <c r="G2026" s="4" t="s">
        <v>113</v>
      </c>
      <c r="H2026" s="4" t="s">
        <v>440</v>
      </c>
      <c r="I2026" s="8">
        <v>4536.3100000000004</v>
      </c>
      <c r="J2026" s="8">
        <v>4536.34</v>
      </c>
      <c r="K2026" s="8">
        <v>4536.34</v>
      </c>
      <c r="L2026" s="8">
        <v>4536.3100000000004</v>
      </c>
      <c r="M2026" s="8">
        <v>4536.29</v>
      </c>
      <c r="N2026" s="8">
        <v>4737.46</v>
      </c>
      <c r="O2026" s="8">
        <v>4785.04</v>
      </c>
      <c r="P2026" s="8">
        <v>4785.03</v>
      </c>
      <c r="Q2026" s="8">
        <v>4785</v>
      </c>
      <c r="R2026" s="8">
        <v>4785.0200000000004</v>
      </c>
      <c r="S2026" s="8">
        <v>4785.0200000000004</v>
      </c>
      <c r="T2026" s="8">
        <v>4785.0200000000004</v>
      </c>
      <c r="U2026" s="139">
        <f t="shared" si="155"/>
        <v>56129.180000000008</v>
      </c>
      <c r="W2026" s="127" t="str">
        <f t="shared" si="156"/>
        <v>510401505935</v>
      </c>
      <c r="X2026" s="132">
        <f>VLOOKUP(W2026,Factors!$F$4:$H$6200,3,FALSE)</f>
        <v>0.10960000000000003</v>
      </c>
      <c r="Y2026" s="127" t="str">
        <f>VLOOKUP(W2026,Factors!$F$4:$H$6200,2,FALSE)</f>
        <v>3-factor</v>
      </c>
      <c r="Z2026" s="129">
        <f t="shared" si="157"/>
        <v>6151.7581280000022</v>
      </c>
      <c r="AA2026" s="129">
        <f t="shared" si="158"/>
        <v>49977.421872000006</v>
      </c>
      <c r="AB2026" s="129">
        <f t="shared" si="159"/>
        <v>56129.180000000008</v>
      </c>
    </row>
    <row r="2027" spans="1:28" ht="15.75" thickBot="1" x14ac:dyDescent="0.3">
      <c r="A2027" s="141" t="s">
        <v>1459</v>
      </c>
      <c r="B2027" s="4" t="s">
        <v>1140</v>
      </c>
      <c r="C2027" s="4" t="s">
        <v>1141</v>
      </c>
      <c r="D2027" s="4" t="s">
        <v>1464</v>
      </c>
      <c r="E2027" s="4" t="s">
        <v>1465</v>
      </c>
      <c r="F2027" s="4" t="s">
        <v>128</v>
      </c>
      <c r="G2027" s="4" t="s">
        <v>129</v>
      </c>
      <c r="H2027" s="4" t="s">
        <v>440</v>
      </c>
      <c r="I2027" s="8">
        <v>562.1</v>
      </c>
      <c r="J2027" s="7"/>
      <c r="K2027" s="7"/>
      <c r="L2027" s="7"/>
      <c r="M2027" s="7"/>
      <c r="N2027" s="7"/>
      <c r="O2027" s="7"/>
      <c r="P2027" s="8">
        <v>610</v>
      </c>
      <c r="Q2027" s="7"/>
      <c r="R2027" s="7"/>
      <c r="S2027" s="8">
        <v>35</v>
      </c>
      <c r="T2027" s="7"/>
      <c r="U2027" s="139">
        <f t="shared" si="155"/>
        <v>1207.0999999999999</v>
      </c>
      <c r="W2027" s="127" t="str">
        <f t="shared" si="156"/>
        <v>510401505935</v>
      </c>
      <c r="X2027" s="132">
        <f>VLOOKUP(W2027,Factors!$F$4:$H$6200,3,FALSE)</f>
        <v>0.10960000000000003</v>
      </c>
      <c r="Y2027" s="127" t="str">
        <f>VLOOKUP(W2027,Factors!$F$4:$H$6200,2,FALSE)</f>
        <v>3-factor</v>
      </c>
      <c r="Z2027" s="129">
        <f t="shared" si="157"/>
        <v>132.29816000000002</v>
      </c>
      <c r="AA2027" s="129">
        <f t="shared" si="158"/>
        <v>1074.8018399999999</v>
      </c>
      <c r="AB2027" s="129">
        <f t="shared" si="159"/>
        <v>1207.0999999999999</v>
      </c>
    </row>
    <row r="2028" spans="1:28" ht="15.75" thickBot="1" x14ac:dyDescent="0.3">
      <c r="A2028" s="141" t="s">
        <v>1459</v>
      </c>
      <c r="B2028" s="4" t="s">
        <v>1140</v>
      </c>
      <c r="C2028" s="4" t="s">
        <v>1141</v>
      </c>
      <c r="D2028" s="4" t="s">
        <v>1464</v>
      </c>
      <c r="E2028" s="4" t="s">
        <v>1465</v>
      </c>
      <c r="F2028" s="4" t="s">
        <v>70</v>
      </c>
      <c r="G2028" s="4" t="s">
        <v>71</v>
      </c>
      <c r="H2028" s="4" t="s">
        <v>440</v>
      </c>
      <c r="I2028" s="10">
        <v>140.47999999999999</v>
      </c>
      <c r="J2028" s="10">
        <v>16029.1</v>
      </c>
      <c r="K2028" s="10">
        <v>452.55</v>
      </c>
      <c r="L2028" s="10">
        <v>168.21</v>
      </c>
      <c r="M2028" s="10">
        <v>21.7</v>
      </c>
      <c r="N2028" s="10">
        <v>778.82</v>
      </c>
      <c r="O2028" s="10">
        <v>5500</v>
      </c>
      <c r="P2028" s="10">
        <v>3.99</v>
      </c>
      <c r="Q2028" s="10">
        <v>1711.15</v>
      </c>
      <c r="R2028" s="10">
        <v>50.93</v>
      </c>
      <c r="S2028" s="10">
        <v>292.01</v>
      </c>
      <c r="T2028" s="11"/>
      <c r="U2028" s="139">
        <f t="shared" si="155"/>
        <v>25148.940000000002</v>
      </c>
      <c r="W2028" s="127" t="str">
        <f t="shared" si="156"/>
        <v>510401505935</v>
      </c>
      <c r="X2028" s="132">
        <f>VLOOKUP(W2028,Factors!$F$4:$H$6200,3,FALSE)</f>
        <v>0.10960000000000003</v>
      </c>
      <c r="Y2028" s="127" t="str">
        <f>VLOOKUP(W2028,Factors!$F$4:$H$6200,2,FALSE)</f>
        <v>3-factor</v>
      </c>
      <c r="Z2028" s="129">
        <f t="shared" si="157"/>
        <v>2756.323824000001</v>
      </c>
      <c r="AA2028" s="129">
        <f t="shared" si="158"/>
        <v>22392.616176000003</v>
      </c>
      <c r="AB2028" s="129">
        <f t="shared" si="159"/>
        <v>25148.940000000002</v>
      </c>
    </row>
    <row r="2029" spans="1:28" ht="15.75" thickBot="1" x14ac:dyDescent="0.3">
      <c r="A2029" s="141" t="s">
        <v>1459</v>
      </c>
      <c r="B2029" s="4" t="s">
        <v>1140</v>
      </c>
      <c r="C2029" s="4" t="s">
        <v>1141</v>
      </c>
      <c r="D2029" s="4" t="s">
        <v>1464</v>
      </c>
      <c r="E2029" s="4" t="s">
        <v>1465</v>
      </c>
      <c r="F2029" s="4" t="s">
        <v>80</v>
      </c>
      <c r="G2029" s="4" t="s">
        <v>81</v>
      </c>
      <c r="H2029" s="4" t="s">
        <v>440</v>
      </c>
      <c r="I2029" s="8">
        <v>1004</v>
      </c>
      <c r="J2029" s="8">
        <v>1004</v>
      </c>
      <c r="K2029" s="8">
        <v>1004</v>
      </c>
      <c r="L2029" s="8">
        <v>1004</v>
      </c>
      <c r="M2029" s="8">
        <v>1004</v>
      </c>
      <c r="N2029" s="8">
        <v>1004</v>
      </c>
      <c r="O2029" s="8">
        <v>1004</v>
      </c>
      <c r="P2029" s="8">
        <v>1004</v>
      </c>
      <c r="Q2029" s="8">
        <v>1004</v>
      </c>
      <c r="R2029" s="8">
        <v>1004</v>
      </c>
      <c r="S2029" s="8">
        <v>1004</v>
      </c>
      <c r="T2029" s="8">
        <v>1004</v>
      </c>
      <c r="U2029" s="139">
        <f t="shared" si="155"/>
        <v>12048</v>
      </c>
      <c r="W2029" s="127" t="str">
        <f t="shared" si="156"/>
        <v>510401505935</v>
      </c>
      <c r="X2029" s="132">
        <f>VLOOKUP(W2029,Factors!$F$4:$H$6200,3,FALSE)</f>
        <v>0.10960000000000003</v>
      </c>
      <c r="Y2029" s="127" t="str">
        <f>VLOOKUP(W2029,Factors!$F$4:$H$6200,2,FALSE)</f>
        <v>3-factor</v>
      </c>
      <c r="Z2029" s="129">
        <f t="shared" si="157"/>
        <v>1320.4608000000003</v>
      </c>
      <c r="AA2029" s="129">
        <f t="shared" si="158"/>
        <v>10727.539199999999</v>
      </c>
      <c r="AB2029" s="129">
        <f t="shared" si="159"/>
        <v>12048</v>
      </c>
    </row>
    <row r="2030" spans="1:28" ht="15.75" thickBot="1" x14ac:dyDescent="0.3">
      <c r="A2030" s="141" t="s">
        <v>1459</v>
      </c>
      <c r="B2030" s="4" t="s">
        <v>1140</v>
      </c>
      <c r="C2030" s="4" t="s">
        <v>1141</v>
      </c>
      <c r="D2030" s="4" t="s">
        <v>1464</v>
      </c>
      <c r="E2030" s="4" t="s">
        <v>1465</v>
      </c>
      <c r="F2030" s="4" t="s">
        <v>94</v>
      </c>
      <c r="G2030" s="4" t="s">
        <v>95</v>
      </c>
      <c r="H2030" s="4" t="s">
        <v>440</v>
      </c>
      <c r="I2030" s="11"/>
      <c r="J2030" s="11"/>
      <c r="K2030" s="11"/>
      <c r="L2030" s="11"/>
      <c r="M2030" s="11"/>
      <c r="N2030" s="11"/>
      <c r="O2030" s="11"/>
      <c r="P2030" s="10">
        <v>25</v>
      </c>
      <c r="Q2030" s="11"/>
      <c r="R2030" s="10">
        <v>19.989999999999998</v>
      </c>
      <c r="S2030" s="10">
        <v>13.56</v>
      </c>
      <c r="T2030" s="11"/>
      <c r="U2030" s="139">
        <f t="shared" si="155"/>
        <v>58.55</v>
      </c>
      <c r="W2030" s="127" t="str">
        <f t="shared" si="156"/>
        <v>510401505935</v>
      </c>
      <c r="X2030" s="132">
        <f>VLOOKUP(W2030,Factors!$F$4:$H$6200,3,FALSE)</f>
        <v>0.10960000000000003</v>
      </c>
      <c r="Y2030" s="127" t="str">
        <f>VLOOKUP(W2030,Factors!$F$4:$H$6200,2,FALSE)</f>
        <v>3-factor</v>
      </c>
      <c r="Z2030" s="129">
        <f t="shared" si="157"/>
        <v>6.4170800000000012</v>
      </c>
      <c r="AA2030" s="129">
        <f t="shared" si="158"/>
        <v>52.132919999999999</v>
      </c>
      <c r="AB2030" s="129">
        <f t="shared" si="159"/>
        <v>58.55</v>
      </c>
    </row>
    <row r="2031" spans="1:28" ht="15.75" thickBot="1" x14ac:dyDescent="0.3">
      <c r="A2031" s="141" t="s">
        <v>1459</v>
      </c>
      <c r="B2031" s="4" t="s">
        <v>1140</v>
      </c>
      <c r="C2031" s="4" t="s">
        <v>1141</v>
      </c>
      <c r="D2031" s="4" t="s">
        <v>1464</v>
      </c>
      <c r="E2031" s="4" t="s">
        <v>1465</v>
      </c>
      <c r="F2031" s="4" t="s">
        <v>134</v>
      </c>
      <c r="G2031" s="4" t="s">
        <v>135</v>
      </c>
      <c r="H2031" s="4" t="s">
        <v>440</v>
      </c>
      <c r="I2031" s="7"/>
      <c r="J2031" s="8">
        <v>155</v>
      </c>
      <c r="K2031" s="7"/>
      <c r="L2031" s="7"/>
      <c r="M2031" s="7"/>
      <c r="N2031" s="7"/>
      <c r="O2031" s="7"/>
      <c r="P2031" s="7"/>
      <c r="Q2031" s="7"/>
      <c r="R2031" s="7"/>
      <c r="S2031" s="7"/>
      <c r="T2031" s="7"/>
      <c r="U2031" s="139">
        <f t="shared" si="155"/>
        <v>155</v>
      </c>
      <c r="W2031" s="127" t="str">
        <f t="shared" si="156"/>
        <v>510401505935</v>
      </c>
      <c r="X2031" s="132">
        <f>VLOOKUP(W2031,Factors!$F$4:$H$6200,3,FALSE)</f>
        <v>0.10960000000000003</v>
      </c>
      <c r="Y2031" s="127" t="str">
        <f>VLOOKUP(W2031,Factors!$F$4:$H$6200,2,FALSE)</f>
        <v>3-factor</v>
      </c>
      <c r="Z2031" s="129">
        <f t="shared" si="157"/>
        <v>16.988000000000003</v>
      </c>
      <c r="AA2031" s="129">
        <f t="shared" si="158"/>
        <v>138.012</v>
      </c>
      <c r="AB2031" s="129">
        <f t="shared" si="159"/>
        <v>155</v>
      </c>
    </row>
    <row r="2032" spans="1:28" ht="15.75" thickBot="1" x14ac:dyDescent="0.3">
      <c r="A2032" s="141" t="s">
        <v>1459</v>
      </c>
      <c r="B2032" s="4" t="s">
        <v>1140</v>
      </c>
      <c r="C2032" s="4" t="s">
        <v>1141</v>
      </c>
      <c r="D2032" s="4" t="s">
        <v>1464</v>
      </c>
      <c r="E2032" s="4" t="s">
        <v>1465</v>
      </c>
      <c r="F2032" s="4" t="s">
        <v>310</v>
      </c>
      <c r="G2032" s="4" t="s">
        <v>311</v>
      </c>
      <c r="H2032" s="4" t="s">
        <v>440</v>
      </c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0">
        <v>3819.2</v>
      </c>
      <c r="U2032" s="139">
        <f t="shared" si="155"/>
        <v>3819.2</v>
      </c>
      <c r="W2032" s="127" t="str">
        <f t="shared" si="156"/>
        <v>510401505935</v>
      </c>
      <c r="X2032" s="132">
        <f>VLOOKUP(W2032,Factors!$F$4:$H$6200,3,FALSE)</f>
        <v>0.10960000000000003</v>
      </c>
      <c r="Y2032" s="127" t="str">
        <f>VLOOKUP(W2032,Factors!$F$4:$H$6200,2,FALSE)</f>
        <v>3-factor</v>
      </c>
      <c r="Z2032" s="129">
        <f t="shared" si="157"/>
        <v>418.5843200000001</v>
      </c>
      <c r="AA2032" s="129">
        <f t="shared" si="158"/>
        <v>3400.6156799999999</v>
      </c>
      <c r="AB2032" s="129">
        <f t="shared" si="159"/>
        <v>3819.2</v>
      </c>
    </row>
    <row r="2033" spans="1:28" ht="15.75" thickBot="1" x14ac:dyDescent="0.3">
      <c r="A2033" s="141" t="s">
        <v>1459</v>
      </c>
      <c r="B2033" s="4" t="s">
        <v>1140</v>
      </c>
      <c r="C2033" s="4" t="s">
        <v>1141</v>
      </c>
      <c r="D2033" s="4" t="s">
        <v>1464</v>
      </c>
      <c r="E2033" s="4" t="s">
        <v>1465</v>
      </c>
      <c r="F2033" s="4" t="s">
        <v>38</v>
      </c>
      <c r="G2033" s="4" t="s">
        <v>39</v>
      </c>
      <c r="H2033" s="4" t="s">
        <v>440</v>
      </c>
      <c r="I2033" s="7"/>
      <c r="J2033" s="8">
        <v>1573</v>
      </c>
      <c r="K2033" s="8">
        <v>5470.7</v>
      </c>
      <c r="L2033" s="8">
        <v>216</v>
      </c>
      <c r="M2033" s="8">
        <v>1467.42</v>
      </c>
      <c r="N2033" s="8">
        <v>1578</v>
      </c>
      <c r="O2033" s="8">
        <v>3340.35</v>
      </c>
      <c r="P2033" s="8">
        <v>1462.5</v>
      </c>
      <c r="Q2033" s="8">
        <v>12466.25</v>
      </c>
      <c r="R2033" s="8">
        <v>1420.56</v>
      </c>
      <c r="S2033" s="8">
        <v>1648</v>
      </c>
      <c r="T2033" s="8">
        <v>105.3</v>
      </c>
      <c r="U2033" s="139">
        <f t="shared" si="155"/>
        <v>30748.080000000002</v>
      </c>
      <c r="W2033" s="127" t="str">
        <f t="shared" si="156"/>
        <v>510401505935</v>
      </c>
      <c r="X2033" s="132">
        <f>VLOOKUP(W2033,Factors!$F$4:$H$6200,3,FALSE)</f>
        <v>0.10960000000000003</v>
      </c>
      <c r="Y2033" s="127" t="str">
        <f>VLOOKUP(W2033,Factors!$F$4:$H$6200,2,FALSE)</f>
        <v>3-factor</v>
      </c>
      <c r="Z2033" s="129">
        <f t="shared" si="157"/>
        <v>3369.9895680000013</v>
      </c>
      <c r="AA2033" s="129">
        <f t="shared" si="158"/>
        <v>27378.090432000001</v>
      </c>
      <c r="AB2033" s="129">
        <f t="shared" si="159"/>
        <v>30748.080000000002</v>
      </c>
    </row>
    <row r="2034" spans="1:28" ht="15.75" thickBot="1" x14ac:dyDescent="0.3">
      <c r="A2034" s="141" t="s">
        <v>1459</v>
      </c>
      <c r="B2034" s="4" t="s">
        <v>1140</v>
      </c>
      <c r="C2034" s="4" t="s">
        <v>1141</v>
      </c>
      <c r="D2034" s="4" t="s">
        <v>1464</v>
      </c>
      <c r="E2034" s="4" t="s">
        <v>1465</v>
      </c>
      <c r="F2034" s="4" t="s">
        <v>98</v>
      </c>
      <c r="G2034" s="4" t="s">
        <v>99</v>
      </c>
      <c r="H2034" s="4" t="s">
        <v>440</v>
      </c>
      <c r="I2034" s="10">
        <v>65.400000000000006</v>
      </c>
      <c r="J2034" s="11"/>
      <c r="K2034" s="10">
        <v>15.55</v>
      </c>
      <c r="L2034" s="11"/>
      <c r="M2034" s="11"/>
      <c r="N2034" s="10">
        <v>46.9</v>
      </c>
      <c r="O2034" s="11"/>
      <c r="P2034" s="10">
        <v>157</v>
      </c>
      <c r="Q2034" s="11"/>
      <c r="R2034" s="10">
        <v>2663.85</v>
      </c>
      <c r="S2034" s="10">
        <v>-1137.57</v>
      </c>
      <c r="T2034" s="10">
        <v>425.2</v>
      </c>
      <c r="U2034" s="139">
        <f t="shared" si="155"/>
        <v>2236.33</v>
      </c>
      <c r="W2034" s="127" t="str">
        <f t="shared" si="156"/>
        <v>510401505935</v>
      </c>
      <c r="X2034" s="132">
        <f>VLOOKUP(W2034,Factors!$F$4:$H$6200,3,FALSE)</f>
        <v>0.10960000000000003</v>
      </c>
      <c r="Y2034" s="127" t="str">
        <f>VLOOKUP(W2034,Factors!$F$4:$H$6200,2,FALSE)</f>
        <v>3-factor</v>
      </c>
      <c r="Z2034" s="129">
        <f t="shared" si="157"/>
        <v>245.10176800000005</v>
      </c>
      <c r="AA2034" s="129">
        <f t="shared" si="158"/>
        <v>1991.2282319999999</v>
      </c>
      <c r="AB2034" s="129">
        <f t="shared" si="159"/>
        <v>2236.33</v>
      </c>
    </row>
    <row r="2035" spans="1:28" ht="15.75" thickBot="1" x14ac:dyDescent="0.3">
      <c r="A2035" s="141" t="s">
        <v>1459</v>
      </c>
      <c r="B2035" s="4" t="s">
        <v>1140</v>
      </c>
      <c r="C2035" s="4" t="s">
        <v>1141</v>
      </c>
      <c r="D2035" s="4" t="s">
        <v>1464</v>
      </c>
      <c r="E2035" s="4" t="s">
        <v>1465</v>
      </c>
      <c r="F2035" s="4" t="s">
        <v>146</v>
      </c>
      <c r="G2035" s="4" t="s">
        <v>147</v>
      </c>
      <c r="H2035" s="4" t="s">
        <v>440</v>
      </c>
      <c r="I2035" s="7"/>
      <c r="J2035" s="7"/>
      <c r="K2035" s="7"/>
      <c r="L2035" s="7"/>
      <c r="M2035" s="7"/>
      <c r="N2035" s="8">
        <v>16.22</v>
      </c>
      <c r="O2035" s="7"/>
      <c r="P2035" s="7"/>
      <c r="Q2035" s="7"/>
      <c r="R2035" s="7"/>
      <c r="S2035" s="8">
        <v>14.5</v>
      </c>
      <c r="T2035" s="7"/>
      <c r="U2035" s="139">
        <f t="shared" si="155"/>
        <v>30.72</v>
      </c>
      <c r="W2035" s="127" t="str">
        <f t="shared" si="156"/>
        <v>510401505935</v>
      </c>
      <c r="X2035" s="132">
        <f>VLOOKUP(W2035,Factors!$F$4:$H$6200,3,FALSE)</f>
        <v>0.10960000000000003</v>
      </c>
      <c r="Y2035" s="127" t="str">
        <f>VLOOKUP(W2035,Factors!$F$4:$H$6200,2,FALSE)</f>
        <v>3-factor</v>
      </c>
      <c r="Z2035" s="129">
        <f t="shared" si="157"/>
        <v>3.366912000000001</v>
      </c>
      <c r="AA2035" s="129">
        <f t="shared" si="158"/>
        <v>27.353088</v>
      </c>
      <c r="AB2035" s="129">
        <f t="shared" si="159"/>
        <v>30.72</v>
      </c>
    </row>
    <row r="2036" spans="1:28" ht="15.75" thickBot="1" x14ac:dyDescent="0.3">
      <c r="A2036" s="141" t="s">
        <v>1459</v>
      </c>
      <c r="B2036" s="4" t="s">
        <v>1140</v>
      </c>
      <c r="C2036" s="4" t="s">
        <v>1141</v>
      </c>
      <c r="D2036" s="4" t="s">
        <v>1464</v>
      </c>
      <c r="E2036" s="4" t="s">
        <v>1465</v>
      </c>
      <c r="F2036" s="4" t="s">
        <v>102</v>
      </c>
      <c r="G2036" s="4" t="s">
        <v>103</v>
      </c>
      <c r="H2036" s="4" t="s">
        <v>440</v>
      </c>
      <c r="I2036" s="10">
        <v>54.44</v>
      </c>
      <c r="J2036" s="10">
        <v>67.09</v>
      </c>
      <c r="K2036" s="10">
        <v>61.24</v>
      </c>
      <c r="L2036" s="10">
        <v>92.04</v>
      </c>
      <c r="M2036" s="10">
        <v>36.81</v>
      </c>
      <c r="N2036" s="10">
        <v>8.9600000000000009</v>
      </c>
      <c r="O2036" s="11"/>
      <c r="P2036" s="11"/>
      <c r="Q2036" s="10">
        <v>4.2</v>
      </c>
      <c r="R2036" s="11"/>
      <c r="S2036" s="11"/>
      <c r="T2036" s="11"/>
      <c r="U2036" s="139">
        <f t="shared" si="155"/>
        <v>324.77999999999997</v>
      </c>
      <c r="W2036" s="127" t="str">
        <f t="shared" si="156"/>
        <v>510401505935</v>
      </c>
      <c r="X2036" s="132">
        <f>VLOOKUP(W2036,Factors!$F$4:$H$6200,3,FALSE)</f>
        <v>0.10960000000000003</v>
      </c>
      <c r="Y2036" s="127" t="str">
        <f>VLOOKUP(W2036,Factors!$F$4:$H$6200,2,FALSE)</f>
        <v>3-factor</v>
      </c>
      <c r="Z2036" s="129">
        <f t="shared" si="157"/>
        <v>35.595888000000009</v>
      </c>
      <c r="AA2036" s="129">
        <f t="shared" si="158"/>
        <v>289.18411199999997</v>
      </c>
      <c r="AB2036" s="129">
        <f t="shared" si="159"/>
        <v>324.77999999999997</v>
      </c>
    </row>
    <row r="2037" spans="1:28" ht="15.75" thickBot="1" x14ac:dyDescent="0.3">
      <c r="A2037" s="141" t="s">
        <v>1459</v>
      </c>
      <c r="B2037" s="4" t="s">
        <v>1140</v>
      </c>
      <c r="C2037" s="4" t="s">
        <v>1141</v>
      </c>
      <c r="D2037" s="4" t="s">
        <v>1464</v>
      </c>
      <c r="E2037" s="4" t="s">
        <v>1465</v>
      </c>
      <c r="F2037" s="4" t="s">
        <v>445</v>
      </c>
      <c r="G2037" s="4" t="s">
        <v>446</v>
      </c>
      <c r="H2037" s="4" t="s">
        <v>440</v>
      </c>
      <c r="I2037" s="7"/>
      <c r="J2037" s="7"/>
      <c r="K2037" s="7"/>
      <c r="L2037" s="7"/>
      <c r="M2037" s="7"/>
      <c r="N2037" s="8">
        <v>16.899999999999999</v>
      </c>
      <c r="O2037" s="7"/>
      <c r="P2037" s="7"/>
      <c r="Q2037" s="7"/>
      <c r="R2037" s="7"/>
      <c r="S2037" s="7"/>
      <c r="T2037" s="7"/>
      <c r="U2037" s="139">
        <f t="shared" si="155"/>
        <v>16.899999999999999</v>
      </c>
      <c r="W2037" s="127" t="str">
        <f t="shared" si="156"/>
        <v>510401505935</v>
      </c>
      <c r="X2037" s="132">
        <f>VLOOKUP(W2037,Factors!$F$4:$H$6200,3,FALSE)</f>
        <v>0.10960000000000003</v>
      </c>
      <c r="Y2037" s="127" t="str">
        <f>VLOOKUP(W2037,Factors!$F$4:$H$6200,2,FALSE)</f>
        <v>3-factor</v>
      </c>
      <c r="Z2037" s="129">
        <f t="shared" si="157"/>
        <v>1.8522400000000003</v>
      </c>
      <c r="AA2037" s="129">
        <f t="shared" si="158"/>
        <v>15.047759999999998</v>
      </c>
      <c r="AB2037" s="129">
        <f t="shared" si="159"/>
        <v>16.899999999999999</v>
      </c>
    </row>
    <row r="2038" spans="1:28" ht="15.75" thickBot="1" x14ac:dyDescent="0.3">
      <c r="A2038" s="141" t="s">
        <v>1459</v>
      </c>
      <c r="B2038" s="4" t="s">
        <v>1140</v>
      </c>
      <c r="C2038" s="4" t="s">
        <v>1141</v>
      </c>
      <c r="D2038" s="4" t="s">
        <v>1464</v>
      </c>
      <c r="E2038" s="4" t="s">
        <v>1465</v>
      </c>
      <c r="F2038" s="4" t="s">
        <v>235</v>
      </c>
      <c r="G2038" s="4" t="s">
        <v>236</v>
      </c>
      <c r="H2038" s="4" t="s">
        <v>440</v>
      </c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0">
        <v>299</v>
      </c>
      <c r="T2038" s="11"/>
      <c r="U2038" s="139">
        <f t="shared" si="155"/>
        <v>299</v>
      </c>
      <c r="W2038" s="127" t="str">
        <f t="shared" si="156"/>
        <v>510401505935</v>
      </c>
      <c r="X2038" s="132">
        <f>VLOOKUP(W2038,Factors!$F$4:$H$6200,3,FALSE)</f>
        <v>0.10960000000000003</v>
      </c>
      <c r="Y2038" s="127" t="str">
        <f>VLOOKUP(W2038,Factors!$F$4:$H$6200,2,FALSE)</f>
        <v>3-factor</v>
      </c>
      <c r="Z2038" s="129">
        <f t="shared" si="157"/>
        <v>32.770400000000009</v>
      </c>
      <c r="AA2038" s="129">
        <f t="shared" si="158"/>
        <v>266.2296</v>
      </c>
      <c r="AB2038" s="129">
        <f t="shared" si="159"/>
        <v>299</v>
      </c>
    </row>
    <row r="2039" spans="1:28" ht="15.75" thickBot="1" x14ac:dyDescent="0.3">
      <c r="A2039" s="141" t="s">
        <v>1459</v>
      </c>
      <c r="B2039" s="4" t="s">
        <v>1140</v>
      </c>
      <c r="C2039" s="4" t="s">
        <v>1141</v>
      </c>
      <c r="D2039" s="4" t="s">
        <v>1464</v>
      </c>
      <c r="E2039" s="4" t="s">
        <v>1465</v>
      </c>
      <c r="F2039" s="4" t="s">
        <v>148</v>
      </c>
      <c r="G2039" s="4" t="s">
        <v>149</v>
      </c>
      <c r="H2039" s="4" t="s">
        <v>440</v>
      </c>
      <c r="I2039" s="7"/>
      <c r="J2039" s="7"/>
      <c r="K2039" s="8">
        <v>24</v>
      </c>
      <c r="L2039" s="7"/>
      <c r="M2039" s="7"/>
      <c r="N2039" s="7"/>
      <c r="O2039" s="7"/>
      <c r="P2039" s="7"/>
      <c r="Q2039" s="7"/>
      <c r="R2039" s="7"/>
      <c r="S2039" s="8">
        <v>800</v>
      </c>
      <c r="T2039" s="7"/>
      <c r="U2039" s="139">
        <f t="shared" si="155"/>
        <v>824</v>
      </c>
      <c r="W2039" s="127" t="str">
        <f t="shared" si="156"/>
        <v>510401505935</v>
      </c>
      <c r="X2039" s="132">
        <f>VLOOKUP(W2039,Factors!$F$4:$H$6200,3,FALSE)</f>
        <v>0.10960000000000003</v>
      </c>
      <c r="Y2039" s="127" t="str">
        <f>VLOOKUP(W2039,Factors!$F$4:$H$6200,2,FALSE)</f>
        <v>3-factor</v>
      </c>
      <c r="Z2039" s="129">
        <f t="shared" si="157"/>
        <v>90.31040000000003</v>
      </c>
      <c r="AA2039" s="129">
        <f t="shared" si="158"/>
        <v>733.68959999999993</v>
      </c>
      <c r="AB2039" s="129">
        <f t="shared" si="159"/>
        <v>824</v>
      </c>
    </row>
    <row r="2040" spans="1:28" ht="15.75" thickBot="1" x14ac:dyDescent="0.3">
      <c r="A2040" s="141" t="s">
        <v>1459</v>
      </c>
      <c r="B2040" s="4" t="s">
        <v>1140</v>
      </c>
      <c r="C2040" s="4" t="s">
        <v>1141</v>
      </c>
      <c r="D2040" s="4" t="s">
        <v>1464</v>
      </c>
      <c r="E2040" s="4" t="s">
        <v>1465</v>
      </c>
      <c r="F2040" s="4" t="s">
        <v>82</v>
      </c>
      <c r="G2040" s="4" t="s">
        <v>83</v>
      </c>
      <c r="H2040" s="4" t="s">
        <v>440</v>
      </c>
      <c r="I2040" s="11"/>
      <c r="J2040" s="10">
        <v>2.5</v>
      </c>
      <c r="K2040" s="11"/>
      <c r="L2040" s="11"/>
      <c r="M2040" s="11"/>
      <c r="N2040" s="10">
        <v>7.21</v>
      </c>
      <c r="O2040" s="10">
        <v>2</v>
      </c>
      <c r="P2040" s="11"/>
      <c r="Q2040" s="11"/>
      <c r="R2040" s="11"/>
      <c r="S2040" s="10">
        <v>2</v>
      </c>
      <c r="T2040" s="11"/>
      <c r="U2040" s="139">
        <f t="shared" si="155"/>
        <v>13.71</v>
      </c>
      <c r="W2040" s="127" t="str">
        <f t="shared" si="156"/>
        <v>510401505935</v>
      </c>
      <c r="X2040" s="132">
        <f>VLOOKUP(W2040,Factors!$F$4:$H$6200,3,FALSE)</f>
        <v>0.10960000000000003</v>
      </c>
      <c r="Y2040" s="127" t="str">
        <f>VLOOKUP(W2040,Factors!$F$4:$H$6200,2,FALSE)</f>
        <v>3-factor</v>
      </c>
      <c r="Z2040" s="129">
        <f t="shared" si="157"/>
        <v>1.5026160000000006</v>
      </c>
      <c r="AA2040" s="129">
        <f t="shared" si="158"/>
        <v>12.207384000000001</v>
      </c>
      <c r="AB2040" s="129">
        <f t="shared" si="159"/>
        <v>13.71</v>
      </c>
    </row>
    <row r="2041" spans="1:28" ht="15.75" thickBot="1" x14ac:dyDescent="0.3">
      <c r="A2041" s="141" t="s">
        <v>1459</v>
      </c>
      <c r="B2041" s="4" t="s">
        <v>1140</v>
      </c>
      <c r="C2041" s="4" t="s">
        <v>1141</v>
      </c>
      <c r="D2041" s="4" t="s">
        <v>1464</v>
      </c>
      <c r="E2041" s="4" t="s">
        <v>1465</v>
      </c>
      <c r="F2041" s="4" t="s">
        <v>152</v>
      </c>
      <c r="G2041" s="4" t="s">
        <v>153</v>
      </c>
      <c r="H2041" s="4" t="s">
        <v>440</v>
      </c>
      <c r="I2041" s="7"/>
      <c r="J2041" s="7"/>
      <c r="K2041" s="7"/>
      <c r="L2041" s="8">
        <v>1463.15</v>
      </c>
      <c r="M2041" s="7"/>
      <c r="N2041" s="7"/>
      <c r="O2041" s="7"/>
      <c r="P2041" s="8">
        <v>332.49</v>
      </c>
      <c r="Q2041" s="7"/>
      <c r="R2041" s="7"/>
      <c r="S2041" s="7"/>
      <c r="T2041" s="7"/>
      <c r="U2041" s="139">
        <f t="shared" si="155"/>
        <v>1795.64</v>
      </c>
      <c r="W2041" s="127" t="str">
        <f t="shared" si="156"/>
        <v>510401505935</v>
      </c>
      <c r="X2041" s="132">
        <f>VLOOKUP(W2041,Factors!$F$4:$H$6200,3,FALSE)</f>
        <v>0.10960000000000003</v>
      </c>
      <c r="Y2041" s="127" t="str">
        <f>VLOOKUP(W2041,Factors!$F$4:$H$6200,2,FALSE)</f>
        <v>3-factor</v>
      </c>
      <c r="Z2041" s="129">
        <f t="shared" si="157"/>
        <v>196.80214400000006</v>
      </c>
      <c r="AA2041" s="129">
        <f t="shared" si="158"/>
        <v>1598.8378560000001</v>
      </c>
      <c r="AB2041" s="129">
        <f t="shared" si="159"/>
        <v>1795.64</v>
      </c>
    </row>
    <row r="2042" spans="1:28" ht="15.75" thickBot="1" x14ac:dyDescent="0.3">
      <c r="A2042" s="141" t="s">
        <v>1459</v>
      </c>
      <c r="B2042" s="4" t="s">
        <v>1140</v>
      </c>
      <c r="C2042" s="4" t="s">
        <v>1141</v>
      </c>
      <c r="D2042" s="4" t="s">
        <v>1464</v>
      </c>
      <c r="E2042" s="4" t="s">
        <v>1465</v>
      </c>
      <c r="F2042" s="4" t="s">
        <v>18</v>
      </c>
      <c r="G2042" s="4" t="s">
        <v>19</v>
      </c>
      <c r="H2042" s="4" t="s">
        <v>440</v>
      </c>
      <c r="I2042" s="11"/>
      <c r="J2042" s="10">
        <v>39627.800000000003</v>
      </c>
      <c r="K2042" s="10">
        <v>24421.56</v>
      </c>
      <c r="L2042" s="11"/>
      <c r="M2042" s="11"/>
      <c r="N2042" s="10">
        <v>107</v>
      </c>
      <c r="O2042" s="10">
        <v>225.55</v>
      </c>
      <c r="P2042" s="11"/>
      <c r="Q2042" s="11"/>
      <c r="R2042" s="10">
        <v>529.01</v>
      </c>
      <c r="S2042" s="11"/>
      <c r="T2042" s="10">
        <v>55</v>
      </c>
      <c r="U2042" s="139">
        <f t="shared" si="155"/>
        <v>64965.920000000006</v>
      </c>
      <c r="W2042" s="127" t="str">
        <f t="shared" si="156"/>
        <v>510401505935</v>
      </c>
      <c r="X2042" s="132">
        <f>VLOOKUP(W2042,Factors!$F$4:$H$6200,3,FALSE)</f>
        <v>0.10960000000000003</v>
      </c>
      <c r="Y2042" s="127" t="str">
        <f>VLOOKUP(W2042,Factors!$F$4:$H$6200,2,FALSE)</f>
        <v>3-factor</v>
      </c>
      <c r="Z2042" s="129">
        <f t="shared" si="157"/>
        <v>7120.2648320000026</v>
      </c>
      <c r="AA2042" s="129">
        <f t="shared" si="158"/>
        <v>57845.655168000005</v>
      </c>
      <c r="AB2042" s="129">
        <f t="shared" si="159"/>
        <v>64965.920000000006</v>
      </c>
    </row>
    <row r="2043" spans="1:28" ht="15.75" thickBot="1" x14ac:dyDescent="0.3">
      <c r="A2043" s="141" t="s">
        <v>1459</v>
      </c>
      <c r="B2043" s="4" t="s">
        <v>1140</v>
      </c>
      <c r="C2043" s="4" t="s">
        <v>1141</v>
      </c>
      <c r="D2043" s="4" t="s">
        <v>1464</v>
      </c>
      <c r="E2043" s="4" t="s">
        <v>1465</v>
      </c>
      <c r="F2043" s="4" t="s">
        <v>84</v>
      </c>
      <c r="G2043" s="4" t="s">
        <v>85</v>
      </c>
      <c r="H2043" s="4" t="s">
        <v>440</v>
      </c>
      <c r="I2043" s="8">
        <v>148.9</v>
      </c>
      <c r="J2043" s="8">
        <v>862.26</v>
      </c>
      <c r="K2043" s="8">
        <v>123.19</v>
      </c>
      <c r="L2043" s="7"/>
      <c r="M2043" s="8">
        <v>254.94</v>
      </c>
      <c r="N2043" s="8">
        <v>666.81</v>
      </c>
      <c r="O2043" s="8">
        <v>39.33</v>
      </c>
      <c r="P2043" s="8">
        <v>92.6</v>
      </c>
      <c r="Q2043" s="8">
        <v>55.9</v>
      </c>
      <c r="R2043" s="8">
        <v>68.040000000000006</v>
      </c>
      <c r="S2043" s="8">
        <v>96.47</v>
      </c>
      <c r="T2043" s="7"/>
      <c r="U2043" s="139">
        <f t="shared" si="155"/>
        <v>2408.4399999999996</v>
      </c>
      <c r="W2043" s="127" t="str">
        <f t="shared" si="156"/>
        <v>510401505935</v>
      </c>
      <c r="X2043" s="132">
        <f>VLOOKUP(W2043,Factors!$F$4:$H$6200,3,FALSE)</f>
        <v>0.10960000000000003</v>
      </c>
      <c r="Y2043" s="127" t="str">
        <f>VLOOKUP(W2043,Factors!$F$4:$H$6200,2,FALSE)</f>
        <v>3-factor</v>
      </c>
      <c r="Z2043" s="129">
        <f t="shared" si="157"/>
        <v>263.96502400000003</v>
      </c>
      <c r="AA2043" s="129">
        <f t="shared" si="158"/>
        <v>2144.4749759999995</v>
      </c>
      <c r="AB2043" s="129">
        <f t="shared" si="159"/>
        <v>2408.4399999999996</v>
      </c>
    </row>
    <row r="2044" spans="1:28" ht="15.75" thickBot="1" x14ac:dyDescent="0.3">
      <c r="A2044" s="141" t="s">
        <v>1459</v>
      </c>
      <c r="B2044" s="4" t="s">
        <v>1140</v>
      </c>
      <c r="C2044" s="4" t="s">
        <v>1141</v>
      </c>
      <c r="D2044" s="4" t="s">
        <v>1464</v>
      </c>
      <c r="E2044" s="4" t="s">
        <v>1465</v>
      </c>
      <c r="F2044" s="4" t="s">
        <v>164</v>
      </c>
      <c r="G2044" s="4" t="s">
        <v>165</v>
      </c>
      <c r="H2044" s="4" t="s">
        <v>440</v>
      </c>
      <c r="I2044" s="10">
        <v>875.31</v>
      </c>
      <c r="J2044" s="11"/>
      <c r="K2044" s="11"/>
      <c r="L2044" s="11"/>
      <c r="M2044" s="10">
        <v>975</v>
      </c>
      <c r="N2044" s="10">
        <v>569.29999999999995</v>
      </c>
      <c r="O2044" s="11"/>
      <c r="P2044" s="11"/>
      <c r="Q2044" s="11"/>
      <c r="R2044" s="11"/>
      <c r="S2044" s="11"/>
      <c r="T2044" s="11"/>
      <c r="U2044" s="139">
        <f t="shared" si="155"/>
        <v>2419.6099999999997</v>
      </c>
      <c r="W2044" s="127" t="str">
        <f t="shared" si="156"/>
        <v>510401505935</v>
      </c>
      <c r="X2044" s="132">
        <f>VLOOKUP(W2044,Factors!$F$4:$H$6200,3,FALSE)</f>
        <v>0.10960000000000003</v>
      </c>
      <c r="Y2044" s="127" t="str">
        <f>VLOOKUP(W2044,Factors!$F$4:$H$6200,2,FALSE)</f>
        <v>3-factor</v>
      </c>
      <c r="Z2044" s="129">
        <f t="shared" si="157"/>
        <v>265.18925600000006</v>
      </c>
      <c r="AA2044" s="129">
        <f t="shared" si="158"/>
        <v>2154.4207439999996</v>
      </c>
      <c r="AB2044" s="129">
        <f t="shared" si="159"/>
        <v>2419.6099999999997</v>
      </c>
    </row>
    <row r="2045" spans="1:28" ht="15.75" thickBot="1" x14ac:dyDescent="0.3">
      <c r="A2045" s="141" t="s">
        <v>1459</v>
      </c>
      <c r="B2045" s="4" t="s">
        <v>1140</v>
      </c>
      <c r="C2045" s="4" t="s">
        <v>1141</v>
      </c>
      <c r="D2045" s="4" t="s">
        <v>1464</v>
      </c>
      <c r="E2045" s="4" t="s">
        <v>1465</v>
      </c>
      <c r="F2045" s="4" t="s">
        <v>86</v>
      </c>
      <c r="G2045" s="4" t="s">
        <v>87</v>
      </c>
      <c r="H2045" s="4" t="s">
        <v>440</v>
      </c>
      <c r="I2045" s="7"/>
      <c r="J2045" s="7"/>
      <c r="K2045" s="7"/>
      <c r="L2045" s="7"/>
      <c r="M2045" s="7"/>
      <c r="N2045" s="8">
        <v>122.43</v>
      </c>
      <c r="O2045" s="7"/>
      <c r="P2045" s="7"/>
      <c r="Q2045" s="7"/>
      <c r="R2045" s="7"/>
      <c r="S2045" s="7"/>
      <c r="T2045" s="7"/>
      <c r="U2045" s="139">
        <f t="shared" si="155"/>
        <v>122.43</v>
      </c>
      <c r="W2045" s="127" t="str">
        <f t="shared" si="156"/>
        <v>510401505935</v>
      </c>
      <c r="X2045" s="132">
        <f>VLOOKUP(W2045,Factors!$F$4:$H$6200,3,FALSE)</f>
        <v>0.10960000000000003</v>
      </c>
      <c r="Y2045" s="127" t="str">
        <f>VLOOKUP(W2045,Factors!$F$4:$H$6200,2,FALSE)</f>
        <v>3-factor</v>
      </c>
      <c r="Z2045" s="129">
        <f t="shared" si="157"/>
        <v>13.418328000000004</v>
      </c>
      <c r="AA2045" s="129">
        <f t="shared" si="158"/>
        <v>109.011672</v>
      </c>
      <c r="AB2045" s="129">
        <f t="shared" si="159"/>
        <v>122.43</v>
      </c>
    </row>
    <row r="2046" spans="1:28" ht="15.75" thickBot="1" x14ac:dyDescent="0.3">
      <c r="A2046" s="141" t="s">
        <v>1459</v>
      </c>
      <c r="B2046" s="4" t="s">
        <v>1140</v>
      </c>
      <c r="C2046" s="4" t="s">
        <v>1141</v>
      </c>
      <c r="D2046" s="4" t="s">
        <v>1464</v>
      </c>
      <c r="E2046" s="4" t="s">
        <v>1465</v>
      </c>
      <c r="F2046" s="4" t="s">
        <v>166</v>
      </c>
      <c r="G2046" s="4" t="s">
        <v>167</v>
      </c>
      <c r="H2046" s="4" t="s">
        <v>440</v>
      </c>
      <c r="I2046" s="10">
        <v>1487.95</v>
      </c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39">
        <f t="shared" si="155"/>
        <v>1487.95</v>
      </c>
      <c r="W2046" s="127" t="str">
        <f t="shared" si="156"/>
        <v>510401505935</v>
      </c>
      <c r="X2046" s="132">
        <f>VLOOKUP(W2046,Factors!$F$4:$H$6200,3,FALSE)</f>
        <v>0.10960000000000003</v>
      </c>
      <c r="Y2046" s="127" t="str">
        <f>VLOOKUP(W2046,Factors!$F$4:$H$6200,2,FALSE)</f>
        <v>3-factor</v>
      </c>
      <c r="Z2046" s="129">
        <f t="shared" si="157"/>
        <v>163.07932000000005</v>
      </c>
      <c r="AA2046" s="129">
        <f t="shared" si="158"/>
        <v>1324.87068</v>
      </c>
      <c r="AB2046" s="129">
        <f t="shared" si="159"/>
        <v>1487.95</v>
      </c>
    </row>
    <row r="2047" spans="1:28" ht="15.75" thickBot="1" x14ac:dyDescent="0.3">
      <c r="A2047" s="141" t="s">
        <v>1459</v>
      </c>
      <c r="B2047" s="4" t="s">
        <v>1140</v>
      </c>
      <c r="C2047" s="4" t="s">
        <v>1141</v>
      </c>
      <c r="D2047" s="4" t="s">
        <v>1464</v>
      </c>
      <c r="E2047" s="4" t="s">
        <v>1465</v>
      </c>
      <c r="F2047" s="4" t="s">
        <v>192</v>
      </c>
      <c r="G2047" s="4" t="s">
        <v>193</v>
      </c>
      <c r="H2047" s="4" t="s">
        <v>440</v>
      </c>
      <c r="I2047" s="8">
        <v>-699.12</v>
      </c>
      <c r="J2047" s="8">
        <v>-786.51</v>
      </c>
      <c r="K2047" s="7"/>
      <c r="L2047" s="8">
        <v>-1398.56</v>
      </c>
      <c r="M2047" s="8">
        <v>-699.28</v>
      </c>
      <c r="N2047" s="7"/>
      <c r="O2047" s="7"/>
      <c r="P2047" s="7"/>
      <c r="Q2047" s="7"/>
      <c r="R2047" s="7"/>
      <c r="S2047" s="7"/>
      <c r="T2047" s="7"/>
      <c r="U2047" s="139">
        <f t="shared" si="155"/>
        <v>-3583.4700000000003</v>
      </c>
      <c r="W2047" s="127" t="str">
        <f t="shared" si="156"/>
        <v>510401505935</v>
      </c>
      <c r="X2047" s="132">
        <f>VLOOKUP(W2047,Factors!$F$4:$H$6200,3,FALSE)</f>
        <v>0.10960000000000003</v>
      </c>
      <c r="Y2047" s="127" t="str">
        <f>VLOOKUP(W2047,Factors!$F$4:$H$6200,2,FALSE)</f>
        <v>3-factor</v>
      </c>
      <c r="Z2047" s="129">
        <f t="shared" si="157"/>
        <v>-392.74831200000011</v>
      </c>
      <c r="AA2047" s="129">
        <f t="shared" si="158"/>
        <v>-3190.7216880000001</v>
      </c>
      <c r="AB2047" s="129">
        <f t="shared" si="159"/>
        <v>-3583.4700000000003</v>
      </c>
    </row>
    <row r="2048" spans="1:28" ht="15.75" thickBot="1" x14ac:dyDescent="0.3">
      <c r="A2048" s="141" t="s">
        <v>1459</v>
      </c>
      <c r="B2048" s="4" t="s">
        <v>1142</v>
      </c>
      <c r="C2048" s="4" t="s">
        <v>1143</v>
      </c>
      <c r="D2048" s="4" t="s">
        <v>1462</v>
      </c>
      <c r="E2048" s="4" t="s">
        <v>1463</v>
      </c>
      <c r="F2048" s="4" t="s">
        <v>94</v>
      </c>
      <c r="G2048" s="4" t="s">
        <v>95</v>
      </c>
      <c r="H2048" s="4" t="s">
        <v>205</v>
      </c>
      <c r="I2048" s="11"/>
      <c r="J2048" s="11"/>
      <c r="K2048" s="11"/>
      <c r="L2048" s="11"/>
      <c r="M2048" s="10">
        <v>97.38</v>
      </c>
      <c r="N2048" s="11"/>
      <c r="O2048" s="11"/>
      <c r="P2048" s="11"/>
      <c r="Q2048" s="11"/>
      <c r="R2048" s="11"/>
      <c r="S2048" s="11"/>
      <c r="T2048" s="11"/>
      <c r="U2048" s="139">
        <f t="shared" si="155"/>
        <v>97.38</v>
      </c>
      <c r="W2048" s="127" t="str">
        <f t="shared" si="156"/>
        <v>510451295935</v>
      </c>
      <c r="X2048" s="132">
        <f>VLOOKUP(W2048,Factors!$F$4:$H$6200,3,FALSE)</f>
        <v>0.10960000000000003</v>
      </c>
      <c r="Y2048" s="127" t="str">
        <f>VLOOKUP(W2048,Factors!$F$4:$H$6200,2,FALSE)</f>
        <v>3-Factor</v>
      </c>
      <c r="Z2048" s="129">
        <f t="shared" si="157"/>
        <v>10.672848000000002</v>
      </c>
      <c r="AA2048" s="129">
        <f t="shared" si="158"/>
        <v>86.707151999999994</v>
      </c>
      <c r="AB2048" s="129">
        <f t="shared" si="159"/>
        <v>97.38</v>
      </c>
    </row>
    <row r="2049" spans="1:28" ht="15.75" thickBot="1" x14ac:dyDescent="0.3">
      <c r="A2049" s="141" t="s">
        <v>1459</v>
      </c>
      <c r="B2049" s="4" t="s">
        <v>1142</v>
      </c>
      <c r="C2049" s="4" t="s">
        <v>1143</v>
      </c>
      <c r="D2049" s="4" t="s">
        <v>1462</v>
      </c>
      <c r="E2049" s="4" t="s">
        <v>1463</v>
      </c>
      <c r="F2049" s="4" t="s">
        <v>134</v>
      </c>
      <c r="G2049" s="4" t="s">
        <v>135</v>
      </c>
      <c r="H2049" s="4" t="s">
        <v>205</v>
      </c>
      <c r="I2049" s="8">
        <v>12.99</v>
      </c>
      <c r="J2049" s="8">
        <v>12.99</v>
      </c>
      <c r="K2049" s="8">
        <v>12.99</v>
      </c>
      <c r="L2049" s="8">
        <v>12.99</v>
      </c>
      <c r="M2049" s="8">
        <v>12.99</v>
      </c>
      <c r="N2049" s="7"/>
      <c r="O2049" s="8">
        <v>12.99</v>
      </c>
      <c r="P2049" s="8">
        <v>12.99</v>
      </c>
      <c r="Q2049" s="8">
        <v>12.99</v>
      </c>
      <c r="R2049" s="7"/>
      <c r="S2049" s="7"/>
      <c r="T2049" s="7"/>
      <c r="U2049" s="139">
        <f t="shared" si="155"/>
        <v>103.91999999999999</v>
      </c>
      <c r="W2049" s="127" t="str">
        <f t="shared" si="156"/>
        <v>510451295935</v>
      </c>
      <c r="X2049" s="132">
        <f>VLOOKUP(W2049,Factors!$F$4:$H$6200,3,FALSE)</f>
        <v>0.10960000000000003</v>
      </c>
      <c r="Y2049" s="127" t="str">
        <f>VLOOKUP(W2049,Factors!$F$4:$H$6200,2,FALSE)</f>
        <v>3-Factor</v>
      </c>
      <c r="Z2049" s="129">
        <f t="shared" si="157"/>
        <v>11.389632000000002</v>
      </c>
      <c r="AA2049" s="129">
        <f t="shared" si="158"/>
        <v>92.530367999999982</v>
      </c>
      <c r="AB2049" s="129">
        <f t="shared" si="159"/>
        <v>103.91999999999999</v>
      </c>
    </row>
    <row r="2050" spans="1:28" ht="15.75" thickBot="1" x14ac:dyDescent="0.3">
      <c r="A2050" s="141" t="s">
        <v>1459</v>
      </c>
      <c r="B2050" s="4" t="s">
        <v>1142</v>
      </c>
      <c r="C2050" s="4" t="s">
        <v>1143</v>
      </c>
      <c r="D2050" s="4" t="s">
        <v>1462</v>
      </c>
      <c r="E2050" s="4" t="s">
        <v>1463</v>
      </c>
      <c r="F2050" s="4" t="s">
        <v>254</v>
      </c>
      <c r="G2050" s="4" t="s">
        <v>255</v>
      </c>
      <c r="H2050" s="4" t="s">
        <v>205</v>
      </c>
      <c r="I2050" s="10">
        <v>143.52000000000001</v>
      </c>
      <c r="J2050" s="11"/>
      <c r="K2050" s="10">
        <v>15021.49</v>
      </c>
      <c r="L2050" s="11"/>
      <c r="M2050" s="10">
        <v>203.94</v>
      </c>
      <c r="N2050" s="11"/>
      <c r="O2050" s="11"/>
      <c r="P2050" s="11"/>
      <c r="Q2050" s="11"/>
      <c r="R2050" s="11"/>
      <c r="S2050" s="11"/>
      <c r="T2050" s="11"/>
      <c r="U2050" s="139">
        <f t="shared" si="155"/>
        <v>15368.95</v>
      </c>
      <c r="W2050" s="127" t="str">
        <f t="shared" si="156"/>
        <v>510451295935</v>
      </c>
      <c r="X2050" s="132">
        <f>VLOOKUP(W2050,Factors!$F$4:$H$6200,3,FALSE)</f>
        <v>0.10960000000000003</v>
      </c>
      <c r="Y2050" s="127" t="str">
        <f>VLOOKUP(W2050,Factors!$F$4:$H$6200,2,FALSE)</f>
        <v>3-Factor</v>
      </c>
      <c r="Z2050" s="129">
        <f t="shared" si="157"/>
        <v>1684.4369200000006</v>
      </c>
      <c r="AA2050" s="129">
        <f t="shared" si="158"/>
        <v>13684.513080000001</v>
      </c>
      <c r="AB2050" s="129">
        <f t="shared" si="159"/>
        <v>15368.95</v>
      </c>
    </row>
    <row r="2051" spans="1:28" ht="15.75" thickBot="1" x14ac:dyDescent="0.3">
      <c r="A2051" s="141" t="s">
        <v>1459</v>
      </c>
      <c r="B2051" s="4" t="s">
        <v>1142</v>
      </c>
      <c r="C2051" s="4" t="s">
        <v>1143</v>
      </c>
      <c r="D2051" s="4" t="s">
        <v>1462</v>
      </c>
      <c r="E2051" s="4" t="s">
        <v>1463</v>
      </c>
      <c r="F2051" s="4" t="s">
        <v>98</v>
      </c>
      <c r="G2051" s="4" t="s">
        <v>99</v>
      </c>
      <c r="H2051" s="4" t="s">
        <v>205</v>
      </c>
      <c r="I2051" s="7"/>
      <c r="J2051" s="7"/>
      <c r="K2051" s="7"/>
      <c r="L2051" s="7"/>
      <c r="M2051" s="8">
        <v>31.05</v>
      </c>
      <c r="N2051" s="8">
        <v>606.5</v>
      </c>
      <c r="O2051" s="7"/>
      <c r="P2051" s="7"/>
      <c r="Q2051" s="8">
        <v>73.739999999999995</v>
      </c>
      <c r="R2051" s="7"/>
      <c r="S2051" s="7"/>
      <c r="T2051" s="7"/>
      <c r="U2051" s="139">
        <f t="shared" si="155"/>
        <v>711.29</v>
      </c>
      <c r="W2051" s="127" t="str">
        <f t="shared" si="156"/>
        <v>510451295935</v>
      </c>
      <c r="X2051" s="132">
        <f>VLOOKUP(W2051,Factors!$F$4:$H$6200,3,FALSE)</f>
        <v>0.10960000000000003</v>
      </c>
      <c r="Y2051" s="127" t="str">
        <f>VLOOKUP(W2051,Factors!$F$4:$H$6200,2,FALSE)</f>
        <v>3-Factor</v>
      </c>
      <c r="Z2051" s="129">
        <f t="shared" si="157"/>
        <v>77.957384000000019</v>
      </c>
      <c r="AA2051" s="129">
        <f t="shared" si="158"/>
        <v>633.33261599999992</v>
      </c>
      <c r="AB2051" s="129">
        <f t="shared" si="159"/>
        <v>711.29</v>
      </c>
    </row>
    <row r="2052" spans="1:28" ht="15.75" thickBot="1" x14ac:dyDescent="0.3">
      <c r="A2052" s="141" t="s">
        <v>1459</v>
      </c>
      <c r="B2052" s="4" t="s">
        <v>1142</v>
      </c>
      <c r="C2052" s="4" t="s">
        <v>1143</v>
      </c>
      <c r="D2052" s="4" t="s">
        <v>1462</v>
      </c>
      <c r="E2052" s="4" t="s">
        <v>1463</v>
      </c>
      <c r="F2052" s="4" t="s">
        <v>102</v>
      </c>
      <c r="G2052" s="4" t="s">
        <v>103</v>
      </c>
      <c r="H2052" s="4" t="s">
        <v>205</v>
      </c>
      <c r="I2052" s="11"/>
      <c r="J2052" s="11"/>
      <c r="K2052" s="11"/>
      <c r="L2052" s="11"/>
      <c r="M2052" s="10">
        <v>37.979999999999997</v>
      </c>
      <c r="N2052" s="11"/>
      <c r="O2052" s="11"/>
      <c r="P2052" s="11"/>
      <c r="Q2052" s="11"/>
      <c r="R2052" s="11"/>
      <c r="S2052" s="11"/>
      <c r="T2052" s="11"/>
      <c r="U2052" s="139">
        <f t="shared" si="155"/>
        <v>37.979999999999997</v>
      </c>
      <c r="W2052" s="127" t="str">
        <f t="shared" si="156"/>
        <v>510451295935</v>
      </c>
      <c r="X2052" s="132">
        <f>VLOOKUP(W2052,Factors!$F$4:$H$6200,3,FALSE)</f>
        <v>0.10960000000000003</v>
      </c>
      <c r="Y2052" s="127" t="str">
        <f>VLOOKUP(W2052,Factors!$F$4:$H$6200,2,FALSE)</f>
        <v>3-Factor</v>
      </c>
      <c r="Z2052" s="129">
        <f t="shared" si="157"/>
        <v>4.1626080000000005</v>
      </c>
      <c r="AA2052" s="129">
        <f t="shared" si="158"/>
        <v>33.817391999999998</v>
      </c>
      <c r="AB2052" s="129">
        <f t="shared" si="159"/>
        <v>37.979999999999997</v>
      </c>
    </row>
    <row r="2053" spans="1:28" ht="15.75" thickBot="1" x14ac:dyDescent="0.3">
      <c r="A2053" s="141" t="s">
        <v>1459</v>
      </c>
      <c r="B2053" s="4" t="s">
        <v>1142</v>
      </c>
      <c r="C2053" s="4" t="s">
        <v>1143</v>
      </c>
      <c r="D2053" s="4" t="s">
        <v>1462</v>
      </c>
      <c r="E2053" s="4" t="s">
        <v>1463</v>
      </c>
      <c r="F2053" s="4" t="s">
        <v>116</v>
      </c>
      <c r="G2053" s="4" t="s">
        <v>117</v>
      </c>
      <c r="H2053" s="4" t="s">
        <v>205</v>
      </c>
      <c r="I2053" s="8">
        <v>39.9</v>
      </c>
      <c r="J2053" s="7"/>
      <c r="K2053" s="7"/>
      <c r="L2053" s="7"/>
      <c r="M2053" s="7"/>
      <c r="N2053" s="7"/>
      <c r="O2053" s="7"/>
      <c r="P2053" s="7"/>
      <c r="Q2053" s="7"/>
      <c r="R2053" s="7"/>
      <c r="S2053" s="7"/>
      <c r="T2053" s="7"/>
      <c r="U2053" s="139">
        <f t="shared" si="155"/>
        <v>39.9</v>
      </c>
      <c r="W2053" s="127" t="str">
        <f t="shared" si="156"/>
        <v>510451295935</v>
      </c>
      <c r="X2053" s="132">
        <f>VLOOKUP(W2053,Factors!$F$4:$H$6200,3,FALSE)</f>
        <v>0.10960000000000003</v>
      </c>
      <c r="Y2053" s="127" t="str">
        <f>VLOOKUP(W2053,Factors!$F$4:$H$6200,2,FALSE)</f>
        <v>3-Factor</v>
      </c>
      <c r="Z2053" s="129">
        <f t="shared" si="157"/>
        <v>4.3730400000000014</v>
      </c>
      <c r="AA2053" s="129">
        <f t="shared" si="158"/>
        <v>35.526959999999995</v>
      </c>
      <c r="AB2053" s="129">
        <f t="shared" si="159"/>
        <v>39.9</v>
      </c>
    </row>
    <row r="2054" spans="1:28" ht="15.75" thickBot="1" x14ac:dyDescent="0.3">
      <c r="A2054" s="141" t="s">
        <v>1459</v>
      </c>
      <c r="B2054" s="4" t="s">
        <v>1142</v>
      </c>
      <c r="C2054" s="4" t="s">
        <v>1143</v>
      </c>
      <c r="D2054" s="4" t="s">
        <v>1462</v>
      </c>
      <c r="E2054" s="4" t="s">
        <v>1463</v>
      </c>
      <c r="F2054" s="4" t="s">
        <v>82</v>
      </c>
      <c r="G2054" s="4" t="s">
        <v>83</v>
      </c>
      <c r="H2054" s="4" t="s">
        <v>205</v>
      </c>
      <c r="I2054" s="11"/>
      <c r="J2054" s="11"/>
      <c r="K2054" s="10">
        <v>6</v>
      </c>
      <c r="L2054" s="11"/>
      <c r="M2054" s="11"/>
      <c r="N2054" s="11"/>
      <c r="O2054" s="11"/>
      <c r="P2054" s="11"/>
      <c r="Q2054" s="11"/>
      <c r="R2054" s="11"/>
      <c r="S2054" s="11"/>
      <c r="T2054" s="11"/>
      <c r="U2054" s="139">
        <f t="shared" si="155"/>
        <v>6</v>
      </c>
      <c r="W2054" s="127" t="str">
        <f t="shared" si="156"/>
        <v>510451295935</v>
      </c>
      <c r="X2054" s="132">
        <f>VLOOKUP(W2054,Factors!$F$4:$H$6200,3,FALSE)</f>
        <v>0.10960000000000003</v>
      </c>
      <c r="Y2054" s="127" t="str">
        <f>VLOOKUP(W2054,Factors!$F$4:$H$6200,2,FALSE)</f>
        <v>3-Factor</v>
      </c>
      <c r="Z2054" s="129">
        <f t="shared" si="157"/>
        <v>0.65760000000000018</v>
      </c>
      <c r="AA2054" s="129">
        <f t="shared" si="158"/>
        <v>5.3423999999999996</v>
      </c>
      <c r="AB2054" s="129">
        <f t="shared" si="159"/>
        <v>6</v>
      </c>
    </row>
    <row r="2055" spans="1:28" ht="15.75" thickBot="1" x14ac:dyDescent="0.3">
      <c r="A2055" s="141" t="s">
        <v>1459</v>
      </c>
      <c r="B2055" s="4" t="s">
        <v>1142</v>
      </c>
      <c r="C2055" s="4" t="s">
        <v>1143</v>
      </c>
      <c r="D2055" s="4" t="s">
        <v>1462</v>
      </c>
      <c r="E2055" s="4" t="s">
        <v>1463</v>
      </c>
      <c r="F2055" s="4" t="s">
        <v>531</v>
      </c>
      <c r="G2055" s="4" t="s">
        <v>532</v>
      </c>
      <c r="H2055" s="4" t="s">
        <v>205</v>
      </c>
      <c r="I2055" s="7"/>
      <c r="J2055" s="7"/>
      <c r="K2055" s="8">
        <v>-254.09</v>
      </c>
      <c r="L2055" s="7"/>
      <c r="M2055" s="7"/>
      <c r="N2055" s="7"/>
      <c r="O2055" s="7"/>
      <c r="P2055" s="7"/>
      <c r="Q2055" s="7"/>
      <c r="R2055" s="7"/>
      <c r="S2055" s="7"/>
      <c r="T2055" s="7"/>
      <c r="U2055" s="139">
        <f t="shared" ref="U2055:U2092" si="160">SUM(I2055:T2055)</f>
        <v>-254.09</v>
      </c>
      <c r="W2055" s="127" t="str">
        <f t="shared" ref="W2055:W2092" si="161">CONCATENATE(B2055,RIGHT(D2055,4),A2055)</f>
        <v>510451295935</v>
      </c>
      <c r="X2055" s="132">
        <f>VLOOKUP(W2055,Factors!$F$4:$H$6200,3,FALSE)</f>
        <v>0.10960000000000003</v>
      </c>
      <c r="Y2055" s="127" t="str">
        <f>VLOOKUP(W2055,Factors!$F$4:$H$6200,2,FALSE)</f>
        <v>3-Factor</v>
      </c>
      <c r="Z2055" s="129">
        <f t="shared" ref="Z2055:Z2092" si="162">U2055*X2055</f>
        <v>-27.848264000000007</v>
      </c>
      <c r="AA2055" s="129">
        <f t="shared" ref="AA2055:AA2092" si="163">U2055-Z2055</f>
        <v>-226.241736</v>
      </c>
      <c r="AB2055" s="129">
        <f t="shared" ref="AB2055:AB2092" si="164">Z2055+AA2055</f>
        <v>-254.09</v>
      </c>
    </row>
    <row r="2056" spans="1:28" ht="15.75" thickBot="1" x14ac:dyDescent="0.3">
      <c r="A2056" s="141" t="s">
        <v>1459</v>
      </c>
      <c r="B2056" s="4" t="s">
        <v>1142</v>
      </c>
      <c r="C2056" s="4" t="s">
        <v>1143</v>
      </c>
      <c r="D2056" s="4" t="s">
        <v>1462</v>
      </c>
      <c r="E2056" s="4" t="s">
        <v>1463</v>
      </c>
      <c r="F2056" s="4" t="s">
        <v>84</v>
      </c>
      <c r="G2056" s="4" t="s">
        <v>85</v>
      </c>
      <c r="H2056" s="4" t="s">
        <v>205</v>
      </c>
      <c r="I2056" s="10">
        <v>110</v>
      </c>
      <c r="J2056" s="11"/>
      <c r="K2056" s="10">
        <v>76.650000000000006</v>
      </c>
      <c r="L2056" s="10">
        <v>35.5</v>
      </c>
      <c r="M2056" s="10">
        <v>11.25</v>
      </c>
      <c r="N2056" s="11"/>
      <c r="O2056" s="11"/>
      <c r="P2056" s="11"/>
      <c r="Q2056" s="11"/>
      <c r="R2056" s="11"/>
      <c r="S2056" s="11"/>
      <c r="T2056" s="11"/>
      <c r="U2056" s="139">
        <f t="shared" si="160"/>
        <v>233.4</v>
      </c>
      <c r="W2056" s="127" t="str">
        <f t="shared" si="161"/>
        <v>510451295935</v>
      </c>
      <c r="X2056" s="132">
        <f>VLOOKUP(W2056,Factors!$F$4:$H$6200,3,FALSE)</f>
        <v>0.10960000000000003</v>
      </c>
      <c r="Y2056" s="127" t="str">
        <f>VLOOKUP(W2056,Factors!$F$4:$H$6200,2,FALSE)</f>
        <v>3-Factor</v>
      </c>
      <c r="Z2056" s="129">
        <f t="shared" si="162"/>
        <v>25.580640000000006</v>
      </c>
      <c r="AA2056" s="129">
        <f t="shared" si="163"/>
        <v>207.81935999999999</v>
      </c>
      <c r="AB2056" s="129">
        <f t="shared" si="164"/>
        <v>233.4</v>
      </c>
    </row>
    <row r="2057" spans="1:28" ht="15.75" thickBot="1" x14ac:dyDescent="0.3">
      <c r="A2057" s="141" t="s">
        <v>1459</v>
      </c>
      <c r="B2057" s="4" t="s">
        <v>1142</v>
      </c>
      <c r="C2057" s="4" t="s">
        <v>1143</v>
      </c>
      <c r="D2057" s="4" t="s">
        <v>1462</v>
      </c>
      <c r="E2057" s="4" t="s">
        <v>1463</v>
      </c>
      <c r="F2057" s="4" t="s">
        <v>164</v>
      </c>
      <c r="G2057" s="4" t="s">
        <v>165</v>
      </c>
      <c r="H2057" s="4" t="s">
        <v>205</v>
      </c>
      <c r="I2057" s="8">
        <v>384</v>
      </c>
      <c r="J2057" s="8">
        <v>3204.78</v>
      </c>
      <c r="K2057" s="8">
        <v>-200</v>
      </c>
      <c r="L2057" s="7"/>
      <c r="M2057" s="8">
        <v>349</v>
      </c>
      <c r="N2057" s="7"/>
      <c r="O2057" s="8">
        <v>-741.28</v>
      </c>
      <c r="P2057" s="7"/>
      <c r="Q2057" s="8">
        <v>-300</v>
      </c>
      <c r="R2057" s="7"/>
      <c r="S2057" s="7"/>
      <c r="T2057" s="7"/>
      <c r="U2057" s="139">
        <f t="shared" si="160"/>
        <v>2696.5</v>
      </c>
      <c r="W2057" s="127" t="str">
        <f t="shared" si="161"/>
        <v>510451295935</v>
      </c>
      <c r="X2057" s="132">
        <f>VLOOKUP(W2057,Factors!$F$4:$H$6200,3,FALSE)</f>
        <v>0.10960000000000003</v>
      </c>
      <c r="Y2057" s="127" t="str">
        <f>VLOOKUP(W2057,Factors!$F$4:$H$6200,2,FALSE)</f>
        <v>3-Factor</v>
      </c>
      <c r="Z2057" s="129">
        <f t="shared" si="162"/>
        <v>295.53640000000007</v>
      </c>
      <c r="AA2057" s="129">
        <f t="shared" si="163"/>
        <v>2400.9636</v>
      </c>
      <c r="AB2057" s="129">
        <f t="shared" si="164"/>
        <v>2696.5</v>
      </c>
    </row>
    <row r="2058" spans="1:28" ht="15.75" thickBot="1" x14ac:dyDescent="0.3">
      <c r="A2058" s="141" t="s">
        <v>1459</v>
      </c>
      <c r="B2058" s="4" t="s">
        <v>1144</v>
      </c>
      <c r="C2058" s="4" t="s">
        <v>1145</v>
      </c>
      <c r="D2058" s="4" t="s">
        <v>1473</v>
      </c>
      <c r="E2058" s="4" t="s">
        <v>1474</v>
      </c>
      <c r="F2058" s="4" t="s">
        <v>583</v>
      </c>
      <c r="G2058" s="4" t="s">
        <v>584</v>
      </c>
      <c r="H2058" s="4" t="s">
        <v>1069</v>
      </c>
      <c r="I2058" s="7"/>
      <c r="J2058" s="7"/>
      <c r="K2058" s="7"/>
      <c r="L2058" s="7"/>
      <c r="M2058" s="7"/>
      <c r="N2058" s="7"/>
      <c r="O2058" s="7"/>
      <c r="P2058" s="7"/>
      <c r="Q2058" s="7"/>
      <c r="R2058" s="8">
        <v>96</v>
      </c>
      <c r="S2058" s="7"/>
      <c r="T2058" s="7"/>
      <c r="U2058" s="139">
        <f t="shared" si="160"/>
        <v>96</v>
      </c>
      <c r="W2058" s="127" t="str">
        <f t="shared" si="161"/>
        <v>510501500935</v>
      </c>
      <c r="X2058" s="132">
        <f>VLOOKUP(W2058,Factors!$F$4:$H$6200,3,FALSE)</f>
        <v>0.11529999999999996</v>
      </c>
      <c r="Y2058" s="127" t="str">
        <f>VLOOKUP(W2058,Factors!$F$4:$H$6200,2,FALSE)</f>
        <v>customers-all</v>
      </c>
      <c r="Z2058" s="129">
        <f t="shared" si="162"/>
        <v>11.068799999999996</v>
      </c>
      <c r="AA2058" s="129">
        <f t="shared" si="163"/>
        <v>84.931200000000004</v>
      </c>
      <c r="AB2058" s="129">
        <f t="shared" si="164"/>
        <v>96</v>
      </c>
    </row>
    <row r="2059" spans="1:28" ht="15.75" thickBot="1" x14ac:dyDescent="0.3">
      <c r="A2059" s="141" t="s">
        <v>1459</v>
      </c>
      <c r="B2059" s="4" t="s">
        <v>1230</v>
      </c>
      <c r="C2059" s="4" t="s">
        <v>1231</v>
      </c>
      <c r="D2059" s="4" t="s">
        <v>1464</v>
      </c>
      <c r="E2059" s="4" t="s">
        <v>1465</v>
      </c>
      <c r="F2059" s="4" t="s">
        <v>38</v>
      </c>
      <c r="G2059" s="4" t="s">
        <v>39</v>
      </c>
      <c r="H2059" s="4" t="s">
        <v>440</v>
      </c>
      <c r="I2059" s="11"/>
      <c r="J2059" s="10">
        <v>903.15</v>
      </c>
      <c r="K2059" s="10">
        <v>196.5</v>
      </c>
      <c r="L2059" s="11"/>
      <c r="M2059" s="10">
        <v>635.5</v>
      </c>
      <c r="N2059" s="10">
        <v>672.3</v>
      </c>
      <c r="O2059" s="10">
        <v>556</v>
      </c>
      <c r="P2059" s="10">
        <v>261</v>
      </c>
      <c r="Q2059" s="11"/>
      <c r="R2059" s="11"/>
      <c r="S2059" s="11"/>
      <c r="T2059" s="11"/>
      <c r="U2059" s="139">
        <f t="shared" si="160"/>
        <v>3224.45</v>
      </c>
      <c r="W2059" s="127" t="str">
        <f t="shared" si="161"/>
        <v>550101505935</v>
      </c>
      <c r="X2059" s="132">
        <f>VLOOKUP(W2059,Factors!$F$4:$H$6200,3,FALSE)</f>
        <v>0.10960000000000003</v>
      </c>
      <c r="Y2059" s="127" t="str">
        <f>VLOOKUP(W2059,Factors!$F$4:$H$6200,2,FALSE)</f>
        <v>3-factor</v>
      </c>
      <c r="Z2059" s="129">
        <f t="shared" si="162"/>
        <v>353.39972000000006</v>
      </c>
      <c r="AA2059" s="129">
        <f t="shared" si="163"/>
        <v>2871.0502799999999</v>
      </c>
      <c r="AB2059" s="129">
        <f t="shared" si="164"/>
        <v>3224.45</v>
      </c>
    </row>
    <row r="2060" spans="1:28" ht="15.75" thickBot="1" x14ac:dyDescent="0.3">
      <c r="A2060" s="141" t="s">
        <v>1459</v>
      </c>
      <c r="B2060" s="4" t="s">
        <v>7653</v>
      </c>
      <c r="C2060" s="4" t="s">
        <v>7654</v>
      </c>
      <c r="D2060" s="4" t="s">
        <v>1473</v>
      </c>
      <c r="E2060" s="4" t="s">
        <v>1474</v>
      </c>
      <c r="F2060" s="4" t="s">
        <v>38</v>
      </c>
      <c r="G2060" s="4" t="s">
        <v>39</v>
      </c>
      <c r="H2060" s="4" t="s">
        <v>1069</v>
      </c>
      <c r="I2060" s="7"/>
      <c r="J2060" s="7"/>
      <c r="K2060" s="7"/>
      <c r="L2060" s="7"/>
      <c r="M2060" s="7"/>
      <c r="N2060" s="8">
        <v>6107.76</v>
      </c>
      <c r="O2060" s="8">
        <v>8785.57</v>
      </c>
      <c r="P2060" s="8">
        <v>4681.16</v>
      </c>
      <c r="Q2060" s="8">
        <v>8343.2800000000007</v>
      </c>
      <c r="R2060" s="8">
        <v>16006.54</v>
      </c>
      <c r="S2060" s="8">
        <v>9821.5300000000007</v>
      </c>
      <c r="T2060" s="8">
        <v>-45663.199999999997</v>
      </c>
      <c r="U2060" s="139">
        <f t="shared" si="160"/>
        <v>8082.6399999999994</v>
      </c>
      <c r="W2060" s="127" t="str">
        <f t="shared" si="161"/>
        <v>857011500935</v>
      </c>
      <c r="X2060" s="132">
        <f>VLOOKUP(W2060,Factors!$F$4:$H$6200,3,FALSE)</f>
        <v>0.10960000000000003</v>
      </c>
      <c r="Y2060" s="127" t="str">
        <f>VLOOKUP(W2060,Factors!$F$4:$H$6200,2,FALSE)</f>
        <v>3-factor</v>
      </c>
      <c r="Z2060" s="129">
        <f t="shared" si="162"/>
        <v>885.85734400000024</v>
      </c>
      <c r="AA2060" s="129">
        <f t="shared" si="163"/>
        <v>7196.7826559999994</v>
      </c>
      <c r="AB2060" s="129">
        <f t="shared" si="164"/>
        <v>8082.6399999999994</v>
      </c>
    </row>
    <row r="2061" spans="1:28" ht="15.75" thickBot="1" x14ac:dyDescent="0.3">
      <c r="A2061" s="141" t="s">
        <v>1459</v>
      </c>
      <c r="B2061" s="4" t="s">
        <v>7653</v>
      </c>
      <c r="C2061" s="4" t="s">
        <v>7654</v>
      </c>
      <c r="D2061" s="4" t="s">
        <v>1473</v>
      </c>
      <c r="E2061" s="4" t="s">
        <v>1474</v>
      </c>
      <c r="F2061" s="4" t="s">
        <v>102</v>
      </c>
      <c r="G2061" s="4" t="s">
        <v>103</v>
      </c>
      <c r="H2061" s="4" t="s">
        <v>1069</v>
      </c>
      <c r="I2061" s="11"/>
      <c r="J2061" s="11"/>
      <c r="K2061" s="11"/>
      <c r="L2061" s="11"/>
      <c r="M2061" s="11"/>
      <c r="N2061" s="10">
        <v>25247.53</v>
      </c>
      <c r="O2061" s="10">
        <v>12456.62</v>
      </c>
      <c r="P2061" s="11"/>
      <c r="Q2061" s="11"/>
      <c r="R2061" s="11"/>
      <c r="S2061" s="11"/>
      <c r="T2061" s="10">
        <v>-33413.42</v>
      </c>
      <c r="U2061" s="139">
        <f t="shared" si="160"/>
        <v>4290.7300000000032</v>
      </c>
      <c r="W2061" s="127" t="str">
        <f t="shared" si="161"/>
        <v>857011500935</v>
      </c>
      <c r="X2061" s="132">
        <f>VLOOKUP(W2061,Factors!$F$4:$H$6200,3,FALSE)</f>
        <v>0.10960000000000003</v>
      </c>
      <c r="Y2061" s="127" t="str">
        <f>VLOOKUP(W2061,Factors!$F$4:$H$6200,2,FALSE)</f>
        <v>3-factor</v>
      </c>
      <c r="Z2061" s="129">
        <f t="shared" si="162"/>
        <v>470.2640080000005</v>
      </c>
      <c r="AA2061" s="129">
        <f t="shared" si="163"/>
        <v>3820.4659920000026</v>
      </c>
      <c r="AB2061" s="129">
        <f t="shared" si="164"/>
        <v>4290.7300000000032</v>
      </c>
    </row>
    <row r="2062" spans="1:28" ht="15.75" thickBot="1" x14ac:dyDescent="0.3">
      <c r="A2062" s="141" t="s">
        <v>1459</v>
      </c>
      <c r="B2062" s="4" t="s">
        <v>7653</v>
      </c>
      <c r="C2062" s="4" t="s">
        <v>7654</v>
      </c>
      <c r="D2062" s="4" t="s">
        <v>1473</v>
      </c>
      <c r="E2062" s="4" t="s">
        <v>1474</v>
      </c>
      <c r="F2062" s="4" t="s">
        <v>154</v>
      </c>
      <c r="G2062" s="4" t="s">
        <v>155</v>
      </c>
      <c r="H2062" s="4" t="s">
        <v>1069</v>
      </c>
      <c r="I2062" s="7"/>
      <c r="J2062" s="7"/>
      <c r="K2062" s="7"/>
      <c r="L2062" s="7"/>
      <c r="M2062" s="7"/>
      <c r="N2062" s="7"/>
      <c r="O2062" s="7"/>
      <c r="P2062" s="7"/>
      <c r="Q2062" s="7"/>
      <c r="R2062" s="7"/>
      <c r="S2062" s="8">
        <v>10967.85</v>
      </c>
      <c r="T2062" s="8">
        <v>-9719.7099999999991</v>
      </c>
      <c r="U2062" s="139">
        <f t="shared" si="160"/>
        <v>1248.1400000000012</v>
      </c>
      <c r="W2062" s="127" t="str">
        <f t="shared" si="161"/>
        <v>857011500935</v>
      </c>
      <c r="X2062" s="132">
        <f>VLOOKUP(W2062,Factors!$F$4:$H$6200,3,FALSE)</f>
        <v>0.10960000000000003</v>
      </c>
      <c r="Y2062" s="127" t="str">
        <f>VLOOKUP(W2062,Factors!$F$4:$H$6200,2,FALSE)</f>
        <v>3-factor</v>
      </c>
      <c r="Z2062" s="129">
        <f t="shared" si="162"/>
        <v>136.79614400000017</v>
      </c>
      <c r="AA2062" s="129">
        <f t="shared" si="163"/>
        <v>1111.3438560000011</v>
      </c>
      <c r="AB2062" s="129">
        <f t="shared" si="164"/>
        <v>1248.1400000000012</v>
      </c>
    </row>
    <row r="2063" spans="1:28" ht="15.75" thickBot="1" x14ac:dyDescent="0.3">
      <c r="A2063" s="141" t="s">
        <v>1459</v>
      </c>
      <c r="B2063" s="4" t="s">
        <v>7653</v>
      </c>
      <c r="C2063" s="4" t="s">
        <v>7654</v>
      </c>
      <c r="D2063" s="4" t="s">
        <v>1464</v>
      </c>
      <c r="E2063" s="4" t="s">
        <v>1465</v>
      </c>
      <c r="F2063" s="4" t="s">
        <v>38</v>
      </c>
      <c r="G2063" s="4" t="s">
        <v>39</v>
      </c>
      <c r="H2063" s="4" t="s">
        <v>440</v>
      </c>
      <c r="I2063" s="11"/>
      <c r="J2063" s="11"/>
      <c r="K2063" s="11"/>
      <c r="L2063" s="11"/>
      <c r="M2063" s="11"/>
      <c r="N2063" s="11"/>
      <c r="O2063" s="11"/>
      <c r="P2063" s="11"/>
      <c r="Q2063" s="10">
        <v>710.55</v>
      </c>
      <c r="R2063" s="11"/>
      <c r="S2063" s="11"/>
      <c r="T2063" s="10">
        <v>-569.95000000000005</v>
      </c>
      <c r="U2063" s="139">
        <f t="shared" si="160"/>
        <v>140.59999999999991</v>
      </c>
      <c r="W2063" s="127" t="str">
        <f t="shared" si="161"/>
        <v>857011505935</v>
      </c>
      <c r="X2063" s="132">
        <f>VLOOKUP(W2063,Factors!$F$4:$H$6200,3,FALSE)</f>
        <v>0.10960000000000003</v>
      </c>
      <c r="Y2063" s="127" t="str">
        <f>VLOOKUP(W2063,Factors!$F$4:$H$6200,2,FALSE)</f>
        <v>3-factor</v>
      </c>
      <c r="Z2063" s="129">
        <f t="shared" si="162"/>
        <v>15.409759999999995</v>
      </c>
      <c r="AA2063" s="129">
        <f t="shared" si="163"/>
        <v>125.19023999999992</v>
      </c>
      <c r="AB2063" s="129">
        <f t="shared" si="164"/>
        <v>140.59999999999991</v>
      </c>
    </row>
    <row r="2064" spans="1:28" ht="15.75" thickBot="1" x14ac:dyDescent="0.3">
      <c r="A2064" s="141" t="s">
        <v>1459</v>
      </c>
      <c r="B2064" s="4" t="s">
        <v>7653</v>
      </c>
      <c r="C2064" s="4" t="s">
        <v>7654</v>
      </c>
      <c r="D2064" s="4" t="s">
        <v>1489</v>
      </c>
      <c r="E2064" s="4" t="s">
        <v>1490</v>
      </c>
      <c r="F2064" s="4" t="s">
        <v>102</v>
      </c>
      <c r="G2064" s="4" t="s">
        <v>103</v>
      </c>
      <c r="H2064" s="4" t="s">
        <v>1491</v>
      </c>
      <c r="I2064" s="7"/>
      <c r="J2064" s="7"/>
      <c r="K2064" s="7"/>
      <c r="L2064" s="7"/>
      <c r="M2064" s="7"/>
      <c r="N2064" s="7"/>
      <c r="O2064" s="13">
        <v>0</v>
      </c>
      <c r="P2064" s="7"/>
      <c r="Q2064" s="7"/>
      <c r="R2064" s="7"/>
      <c r="S2064" s="7"/>
      <c r="T2064" s="8">
        <v>-159.52000000000001</v>
      </c>
      <c r="U2064" s="139">
        <f t="shared" si="160"/>
        <v>-159.52000000000001</v>
      </c>
      <c r="W2064" s="127" t="str">
        <f t="shared" si="161"/>
        <v>857014360935</v>
      </c>
      <c r="X2064" s="132">
        <f>VLOOKUP(W2064,Factors!$F$4:$H$6200,3,FALSE)</f>
        <v>0.10960000000000003</v>
      </c>
      <c r="Y2064" s="127" t="str">
        <f>VLOOKUP(W2064,Factors!$F$4:$H$6200,2,FALSE)</f>
        <v>3-factor</v>
      </c>
      <c r="Z2064" s="129">
        <f t="shared" si="162"/>
        <v>-17.483392000000006</v>
      </c>
      <c r="AA2064" s="129">
        <f t="shared" si="163"/>
        <v>-142.036608</v>
      </c>
      <c r="AB2064" s="129">
        <f t="shared" si="164"/>
        <v>-159.52000000000001</v>
      </c>
    </row>
    <row r="2065" spans="1:28" ht="15.75" thickBot="1" x14ac:dyDescent="0.3">
      <c r="A2065" s="141" t="s">
        <v>1459</v>
      </c>
      <c r="B2065" s="4" t="s">
        <v>7653</v>
      </c>
      <c r="C2065" s="4" t="s">
        <v>7654</v>
      </c>
      <c r="D2065" s="4" t="s">
        <v>1489</v>
      </c>
      <c r="E2065" s="4" t="s">
        <v>1490</v>
      </c>
      <c r="F2065" s="4" t="s">
        <v>445</v>
      </c>
      <c r="G2065" s="4" t="s">
        <v>446</v>
      </c>
      <c r="H2065" s="4" t="s">
        <v>1491</v>
      </c>
      <c r="I2065" s="11"/>
      <c r="J2065" s="11"/>
      <c r="K2065" s="11"/>
      <c r="L2065" s="11"/>
      <c r="M2065" s="11"/>
      <c r="N2065" s="11"/>
      <c r="O2065" s="10">
        <v>180</v>
      </c>
      <c r="P2065" s="11"/>
      <c r="Q2065" s="11"/>
      <c r="R2065" s="11"/>
      <c r="S2065" s="11"/>
      <c r="T2065" s="11"/>
      <c r="U2065" s="139">
        <f t="shared" si="160"/>
        <v>180</v>
      </c>
      <c r="W2065" s="127" t="str">
        <f t="shared" si="161"/>
        <v>857014360935</v>
      </c>
      <c r="X2065" s="132">
        <f>VLOOKUP(W2065,Factors!$F$4:$H$6200,3,FALSE)</f>
        <v>0.10960000000000003</v>
      </c>
      <c r="Y2065" s="127" t="str">
        <f>VLOOKUP(W2065,Factors!$F$4:$H$6200,2,FALSE)</f>
        <v>3-factor</v>
      </c>
      <c r="Z2065" s="129">
        <f t="shared" si="162"/>
        <v>19.728000000000005</v>
      </c>
      <c r="AA2065" s="129">
        <f t="shared" si="163"/>
        <v>160.27199999999999</v>
      </c>
      <c r="AB2065" s="129">
        <f t="shared" si="164"/>
        <v>180</v>
      </c>
    </row>
    <row r="2066" spans="1:28" ht="15.75" thickBot="1" x14ac:dyDescent="0.3">
      <c r="A2066" s="141" t="s">
        <v>10</v>
      </c>
      <c r="B2066" s="4" t="s">
        <v>11</v>
      </c>
      <c r="C2066" s="4" t="s">
        <v>12</v>
      </c>
      <c r="D2066" s="4" t="s">
        <v>29</v>
      </c>
      <c r="E2066" s="4" t="s">
        <v>30</v>
      </c>
      <c r="F2066" s="4" t="s">
        <v>31</v>
      </c>
      <c r="G2066" s="4" t="s">
        <v>32</v>
      </c>
      <c r="H2066" s="4" t="s">
        <v>33</v>
      </c>
      <c r="I2066" s="7"/>
      <c r="J2066" s="7"/>
      <c r="K2066" s="7"/>
      <c r="L2066" s="7"/>
      <c r="M2066" s="7"/>
      <c r="N2066" s="7"/>
      <c r="O2066" s="7"/>
      <c r="P2066" s="7"/>
      <c r="Q2066" s="7"/>
      <c r="R2066" s="8">
        <v>1600</v>
      </c>
      <c r="S2066" s="7"/>
      <c r="T2066" s="7"/>
      <c r="U2066" s="139">
        <f t="shared" si="160"/>
        <v>1600</v>
      </c>
      <c r="W2066" s="127" t="str">
        <f t="shared" si="161"/>
        <v>111504533816</v>
      </c>
      <c r="X2066" s="132">
        <f>VLOOKUP(W2066,Factors!$F$4:$H$6200,3,FALSE)</f>
        <v>0.10809999999999997</v>
      </c>
      <c r="Y2066" s="127" t="str">
        <f>VLOOKUP(W2066,Factors!$F$4:$H$6200,2,FALSE)</f>
        <v>Firm Sales Volumes</v>
      </c>
      <c r="Z2066" s="129">
        <f t="shared" si="162"/>
        <v>172.95999999999995</v>
      </c>
      <c r="AA2066" s="129">
        <f t="shared" si="163"/>
        <v>1427.04</v>
      </c>
      <c r="AB2066" s="129">
        <f t="shared" si="164"/>
        <v>1600</v>
      </c>
    </row>
    <row r="2067" spans="1:28" ht="15.75" thickBot="1" x14ac:dyDescent="0.3">
      <c r="A2067" s="141" t="s">
        <v>66</v>
      </c>
      <c r="B2067" s="4" t="s">
        <v>36</v>
      </c>
      <c r="C2067" s="4" t="s">
        <v>37</v>
      </c>
      <c r="D2067" s="4" t="s">
        <v>78</v>
      </c>
      <c r="E2067" s="4" t="s">
        <v>68</v>
      </c>
      <c r="F2067" s="4" t="s">
        <v>31</v>
      </c>
      <c r="G2067" s="4" t="s">
        <v>32</v>
      </c>
      <c r="H2067" s="4" t="s">
        <v>79</v>
      </c>
      <c r="I2067" s="8">
        <v>-51627.5</v>
      </c>
      <c r="J2067" s="8">
        <v>27338.5</v>
      </c>
      <c r="K2067" s="8">
        <v>27338.5</v>
      </c>
      <c r="L2067" s="7"/>
      <c r="M2067" s="8">
        <v>9110</v>
      </c>
      <c r="N2067" s="8">
        <v>18283.18</v>
      </c>
      <c r="O2067" s="8">
        <v>27393.18</v>
      </c>
      <c r="P2067" s="8">
        <v>-18262.12</v>
      </c>
      <c r="Q2067" s="8">
        <v>17172.11</v>
      </c>
      <c r="R2067" s="8">
        <v>18262.12</v>
      </c>
      <c r="S2067" s="8">
        <v>-3462.12</v>
      </c>
      <c r="T2067" s="8">
        <v>1996.86</v>
      </c>
      <c r="U2067" s="139">
        <f t="shared" si="160"/>
        <v>73542.710000000006</v>
      </c>
      <c r="W2067" s="127" t="str">
        <f t="shared" si="161"/>
        <v>116004406818</v>
      </c>
      <c r="X2067" s="132">
        <f>VLOOKUP(W2067,Factors!$F$4:$H$6200,3,FALSE)</f>
        <v>0.10809999999999997</v>
      </c>
      <c r="Y2067" s="127" t="str">
        <f>VLOOKUP(W2067,Factors!$F$4:$H$6200,2,FALSE)</f>
        <v>Firm Sales Volumes</v>
      </c>
      <c r="Z2067" s="129">
        <f t="shared" si="162"/>
        <v>7949.9669509999985</v>
      </c>
      <c r="AA2067" s="129">
        <f t="shared" si="163"/>
        <v>65592.743049000012</v>
      </c>
      <c r="AB2067" s="129">
        <f t="shared" si="164"/>
        <v>73542.710000000006</v>
      </c>
    </row>
    <row r="2068" spans="1:28" ht="15.75" thickBot="1" x14ac:dyDescent="0.3">
      <c r="A2068" s="141" t="s">
        <v>217</v>
      </c>
      <c r="B2068" s="4" t="s">
        <v>229</v>
      </c>
      <c r="C2068" s="4" t="s">
        <v>230</v>
      </c>
      <c r="D2068" s="4" t="s">
        <v>221</v>
      </c>
      <c r="E2068" s="4" t="s">
        <v>222</v>
      </c>
      <c r="F2068" s="4" t="s">
        <v>31</v>
      </c>
      <c r="G2068" s="4" t="s">
        <v>32</v>
      </c>
      <c r="H2068" s="4" t="s">
        <v>223</v>
      </c>
      <c r="I2068" s="7"/>
      <c r="J2068" s="7"/>
      <c r="K2068" s="7"/>
      <c r="L2068" s="7"/>
      <c r="M2068" s="7"/>
      <c r="N2068" s="7"/>
      <c r="O2068" s="8">
        <v>80.84</v>
      </c>
      <c r="P2068" s="7"/>
      <c r="Q2068" s="8">
        <v>161.68</v>
      </c>
      <c r="R2068" s="7"/>
      <c r="S2068" s="7"/>
      <c r="T2068" s="7"/>
      <c r="U2068" s="139">
        <f t="shared" si="160"/>
        <v>242.52</v>
      </c>
      <c r="W2068" s="127" t="str">
        <f t="shared" si="161"/>
        <v>114004475844</v>
      </c>
      <c r="X2068" s="132">
        <f>VLOOKUP(W2068,Factors!$F$4:$H$6200,3,FALSE)</f>
        <v>0.10809999999999997</v>
      </c>
      <c r="Y2068" s="127" t="str">
        <f>VLOOKUP(W2068,Factors!$F$4:$H$6200,2,FALSE)</f>
        <v>Firm Sales Volumes</v>
      </c>
      <c r="Z2068" s="129">
        <f t="shared" si="162"/>
        <v>26.216411999999995</v>
      </c>
      <c r="AA2068" s="129">
        <f t="shared" si="163"/>
        <v>216.30358800000002</v>
      </c>
      <c r="AB2068" s="129">
        <f t="shared" si="164"/>
        <v>242.52</v>
      </c>
    </row>
    <row r="2069" spans="1:28" ht="15.75" thickBot="1" x14ac:dyDescent="0.3">
      <c r="A2069" s="141" t="s">
        <v>217</v>
      </c>
      <c r="B2069" s="4" t="s">
        <v>229</v>
      </c>
      <c r="C2069" s="4" t="s">
        <v>230</v>
      </c>
      <c r="D2069" s="4" t="s">
        <v>227</v>
      </c>
      <c r="E2069" s="4" t="s">
        <v>228</v>
      </c>
      <c r="F2069" s="4" t="s">
        <v>31</v>
      </c>
      <c r="G2069" s="4" t="s">
        <v>32</v>
      </c>
      <c r="H2069" s="4" t="s">
        <v>216</v>
      </c>
      <c r="I2069" s="8">
        <v>3968.02</v>
      </c>
      <c r="J2069" s="8">
        <v>156.6</v>
      </c>
      <c r="K2069" s="8">
        <v>1649.06</v>
      </c>
      <c r="L2069" s="8">
        <v>1508.56</v>
      </c>
      <c r="M2069" s="8">
        <v>1256.06</v>
      </c>
      <c r="N2069" s="7"/>
      <c r="O2069" s="8">
        <v>1616</v>
      </c>
      <c r="P2069" s="8">
        <v>1587.58</v>
      </c>
      <c r="Q2069" s="8">
        <v>2182.2800000000002</v>
      </c>
      <c r="R2069" s="8">
        <v>3062.19</v>
      </c>
      <c r="S2069" s="8">
        <v>167.6</v>
      </c>
      <c r="T2069" s="8">
        <v>2748.66</v>
      </c>
      <c r="U2069" s="139">
        <f t="shared" si="160"/>
        <v>19902.609999999997</v>
      </c>
      <c r="W2069" s="127" t="str">
        <f t="shared" si="161"/>
        <v>114004485844</v>
      </c>
      <c r="X2069" s="132">
        <f>VLOOKUP(W2069,Factors!$F$4:$H$6200,3,FALSE)</f>
        <v>0.10809999999999997</v>
      </c>
      <c r="Y2069" s="127" t="str">
        <f>VLOOKUP(W2069,Factors!$F$4:$H$6200,2,FALSE)</f>
        <v>Firm Sales Volumes</v>
      </c>
      <c r="Z2069" s="129">
        <f t="shared" si="162"/>
        <v>2151.4721409999993</v>
      </c>
      <c r="AA2069" s="129">
        <f t="shared" si="163"/>
        <v>17751.137858999999</v>
      </c>
      <c r="AB2069" s="129">
        <f t="shared" si="164"/>
        <v>19902.609999999997</v>
      </c>
    </row>
    <row r="2070" spans="1:28" ht="15.75" thickBot="1" x14ac:dyDescent="0.3">
      <c r="A2070" s="141" t="s">
        <v>217</v>
      </c>
      <c r="B2070" s="4" t="s">
        <v>237</v>
      </c>
      <c r="C2070" s="4" t="s">
        <v>238</v>
      </c>
      <c r="D2070" s="4" t="s">
        <v>218</v>
      </c>
      <c r="E2070" s="4" t="s">
        <v>219</v>
      </c>
      <c r="F2070" s="4" t="s">
        <v>31</v>
      </c>
      <c r="G2070" s="4" t="s">
        <v>32</v>
      </c>
      <c r="H2070" s="4" t="s">
        <v>220</v>
      </c>
      <c r="I2070" s="7"/>
      <c r="J2070" s="7"/>
      <c r="K2070" s="8">
        <v>140.35</v>
      </c>
      <c r="L2070" s="8">
        <v>430.71</v>
      </c>
      <c r="M2070" s="8">
        <v>287.91000000000003</v>
      </c>
      <c r="N2070" s="8">
        <v>140.94</v>
      </c>
      <c r="O2070" s="8">
        <v>487.25</v>
      </c>
      <c r="P2070" s="8">
        <v>342.04</v>
      </c>
      <c r="Q2070" s="7"/>
      <c r="R2070" s="8">
        <v>510.62</v>
      </c>
      <c r="S2070" s="8">
        <v>310.14999999999998</v>
      </c>
      <c r="T2070" s="8">
        <v>460.81</v>
      </c>
      <c r="U2070" s="139">
        <f t="shared" si="160"/>
        <v>3110.78</v>
      </c>
      <c r="W2070" s="127" t="str">
        <f t="shared" si="161"/>
        <v>115004470844</v>
      </c>
      <c r="X2070" s="132">
        <f>VLOOKUP(W2070,Factors!$F$4:$H$6200,3,FALSE)</f>
        <v>0.10809999999999997</v>
      </c>
      <c r="Y2070" s="127" t="str">
        <f>VLOOKUP(W2070,Factors!$F$4:$H$6200,2,FALSE)</f>
        <v>Firm Sales Volumes</v>
      </c>
      <c r="Z2070" s="129">
        <f t="shared" si="162"/>
        <v>336.27531799999991</v>
      </c>
      <c r="AA2070" s="129">
        <f t="shared" si="163"/>
        <v>2774.5046820000002</v>
      </c>
      <c r="AB2070" s="129">
        <f t="shared" si="164"/>
        <v>3110.78</v>
      </c>
    </row>
    <row r="2071" spans="1:28" ht="15.75" thickBot="1" x14ac:dyDescent="0.3">
      <c r="A2071" s="141" t="s">
        <v>217</v>
      </c>
      <c r="B2071" s="4" t="s">
        <v>241</v>
      </c>
      <c r="C2071" s="4" t="s">
        <v>242</v>
      </c>
      <c r="D2071" s="4" t="s">
        <v>218</v>
      </c>
      <c r="E2071" s="4" t="s">
        <v>219</v>
      </c>
      <c r="F2071" s="4" t="s">
        <v>31</v>
      </c>
      <c r="G2071" s="4" t="s">
        <v>32</v>
      </c>
      <c r="H2071" s="4" t="s">
        <v>220</v>
      </c>
      <c r="I2071" s="7"/>
      <c r="J2071" s="7"/>
      <c r="K2071" s="7"/>
      <c r="L2071" s="7"/>
      <c r="M2071" s="7"/>
      <c r="N2071" s="7"/>
      <c r="O2071" s="7"/>
      <c r="P2071" s="7"/>
      <c r="Q2071" s="8">
        <v>150.66</v>
      </c>
      <c r="R2071" s="7"/>
      <c r="S2071" s="7"/>
      <c r="T2071" s="7"/>
      <c r="U2071" s="139">
        <f t="shared" si="160"/>
        <v>150.66</v>
      </c>
      <c r="W2071" s="127" t="str">
        <f t="shared" si="161"/>
        <v>115504470844</v>
      </c>
      <c r="X2071" s="132">
        <f>VLOOKUP(W2071,Factors!$F$4:$H$6200,3,FALSE)</f>
        <v>0.10809999999999997</v>
      </c>
      <c r="Y2071" s="127" t="str">
        <f>VLOOKUP(W2071,Factors!$F$4:$H$6200,2,FALSE)</f>
        <v>Firm Sales Volumes</v>
      </c>
      <c r="Z2071" s="129">
        <f t="shared" si="162"/>
        <v>16.286345999999995</v>
      </c>
      <c r="AA2071" s="129">
        <f t="shared" si="163"/>
        <v>134.37365399999999</v>
      </c>
      <c r="AB2071" s="129">
        <f t="shared" si="164"/>
        <v>150.65999999999997</v>
      </c>
    </row>
    <row r="2072" spans="1:28" ht="15.75" thickBot="1" x14ac:dyDescent="0.3">
      <c r="A2072" s="141" t="s">
        <v>249</v>
      </c>
      <c r="B2072" s="4" t="s">
        <v>229</v>
      </c>
      <c r="C2072" s="4" t="s">
        <v>230</v>
      </c>
      <c r="D2072" s="4" t="s">
        <v>250</v>
      </c>
      <c r="E2072" s="4" t="s">
        <v>251</v>
      </c>
      <c r="F2072" s="4" t="s">
        <v>31</v>
      </c>
      <c r="G2072" s="4" t="s">
        <v>32</v>
      </c>
      <c r="H2072" s="4" t="s">
        <v>223</v>
      </c>
      <c r="I2072" s="11"/>
      <c r="J2072" s="10">
        <v>2157.9299999999998</v>
      </c>
      <c r="K2072" s="11"/>
      <c r="L2072" s="10">
        <v>984.05</v>
      </c>
      <c r="M2072" s="11"/>
      <c r="N2072" s="11"/>
      <c r="O2072" s="11"/>
      <c r="P2072" s="11"/>
      <c r="Q2072" s="11"/>
      <c r="R2072" s="11"/>
      <c r="S2072" s="11"/>
      <c r="T2072" s="11"/>
      <c r="U2072" s="139">
        <f t="shared" si="160"/>
        <v>3141.9799999999996</v>
      </c>
      <c r="W2072" s="127" t="str">
        <f t="shared" si="161"/>
        <v>114004475847</v>
      </c>
      <c r="X2072" s="132">
        <f>VLOOKUP(W2072,Factors!$F$4:$H$6200,3,FALSE)</f>
        <v>0.10809999999999997</v>
      </c>
      <c r="Y2072" s="127" t="str">
        <f>VLOOKUP(W2072,Factors!$F$4:$H$6200,2,FALSE)</f>
        <v>Firm Sales Volumes</v>
      </c>
      <c r="Z2072" s="129">
        <f t="shared" si="162"/>
        <v>339.64803799999987</v>
      </c>
      <c r="AA2072" s="129">
        <f t="shared" si="163"/>
        <v>2802.3319619999997</v>
      </c>
      <c r="AB2072" s="129">
        <f t="shared" si="164"/>
        <v>3141.9799999999996</v>
      </c>
    </row>
    <row r="2073" spans="1:28" ht="15.75" thickBot="1" x14ac:dyDescent="0.3">
      <c r="A2073" s="141" t="s">
        <v>260</v>
      </c>
      <c r="B2073" s="4" t="s">
        <v>267</v>
      </c>
      <c r="C2073" s="4" t="s">
        <v>268</v>
      </c>
      <c r="D2073" s="4" t="s">
        <v>264</v>
      </c>
      <c r="E2073" s="4" t="s">
        <v>265</v>
      </c>
      <c r="F2073" s="4" t="s">
        <v>31</v>
      </c>
      <c r="G2073" s="4" t="s">
        <v>32</v>
      </c>
      <c r="H2073" s="4" t="s">
        <v>266</v>
      </c>
      <c r="I2073" s="7"/>
      <c r="J2073" s="7"/>
      <c r="K2073" s="7"/>
      <c r="L2073" s="7"/>
      <c r="M2073" s="7"/>
      <c r="N2073" s="7"/>
      <c r="O2073" s="8">
        <v>600</v>
      </c>
      <c r="P2073" s="7"/>
      <c r="Q2073" s="7"/>
      <c r="R2073" s="7"/>
      <c r="S2073" s="7"/>
      <c r="T2073" s="7"/>
      <c r="U2073" s="139">
        <f t="shared" si="160"/>
        <v>600</v>
      </c>
      <c r="W2073" s="127" t="str">
        <f t="shared" si="161"/>
        <v>141001695856</v>
      </c>
      <c r="X2073" s="132">
        <f>VLOOKUP(W2073,Factors!$F$4:$H$6200,3,FALSE)</f>
        <v>1.2220987243040216E-2</v>
      </c>
      <c r="Y2073" s="127" t="str">
        <f>VLOOKUP(W2073,Factors!$F$4:$H$6200,2,FALSE)</f>
        <v>Transmission</v>
      </c>
      <c r="Z2073" s="129">
        <f t="shared" si="162"/>
        <v>7.3325923458241293</v>
      </c>
      <c r="AA2073" s="129">
        <f t="shared" si="163"/>
        <v>592.66740765417592</v>
      </c>
      <c r="AB2073" s="129">
        <f t="shared" si="164"/>
        <v>600</v>
      </c>
    </row>
    <row r="2074" spans="1:28" ht="15.75" thickBot="1" x14ac:dyDescent="0.3">
      <c r="A2074" s="141" t="s">
        <v>260</v>
      </c>
      <c r="B2074" s="4" t="s">
        <v>281</v>
      </c>
      <c r="C2074" s="4" t="s">
        <v>282</v>
      </c>
      <c r="D2074" s="4" t="s">
        <v>261</v>
      </c>
      <c r="E2074" s="4" t="s">
        <v>262</v>
      </c>
      <c r="F2074" s="4" t="s">
        <v>31</v>
      </c>
      <c r="G2074" s="4" t="s">
        <v>32</v>
      </c>
      <c r="H2074" s="4" t="s">
        <v>263</v>
      </c>
      <c r="I2074" s="8">
        <v>191</v>
      </c>
      <c r="J2074" s="7"/>
      <c r="K2074" s="8">
        <v>191</v>
      </c>
      <c r="L2074" s="7"/>
      <c r="M2074" s="8">
        <v>95.5</v>
      </c>
      <c r="N2074" s="7"/>
      <c r="O2074" s="8">
        <v>14322.74</v>
      </c>
      <c r="P2074" s="8">
        <v>-10193.11</v>
      </c>
      <c r="Q2074" s="8">
        <v>14322.74</v>
      </c>
      <c r="R2074" s="8">
        <v>7130</v>
      </c>
      <c r="S2074" s="8">
        <v>7192.74</v>
      </c>
      <c r="T2074" s="8">
        <v>7161.37</v>
      </c>
      <c r="U2074" s="139">
        <f t="shared" si="160"/>
        <v>40413.980000000003</v>
      </c>
      <c r="W2074" s="127" t="str">
        <f t="shared" si="161"/>
        <v>155051675856</v>
      </c>
      <c r="X2074" s="132">
        <f>VLOOKUP(W2074,Factors!$F$4:$H$6200,3,FALSE)</f>
        <v>0.10960000000000003</v>
      </c>
      <c r="Y2074" s="127" t="str">
        <f>VLOOKUP(W2074,Factors!$F$4:$H$6200,2,FALSE)</f>
        <v>3-factor</v>
      </c>
      <c r="Z2074" s="129">
        <f t="shared" si="162"/>
        <v>4429.3722080000016</v>
      </c>
      <c r="AA2074" s="129">
        <f t="shared" si="163"/>
        <v>35984.607792000003</v>
      </c>
      <c r="AB2074" s="129">
        <f t="shared" si="164"/>
        <v>40413.980000000003</v>
      </c>
    </row>
    <row r="2075" spans="1:28" ht="15.75" thickBot="1" x14ac:dyDescent="0.3">
      <c r="A2075" s="141" t="s">
        <v>260</v>
      </c>
      <c r="B2075" s="4" t="s">
        <v>281</v>
      </c>
      <c r="C2075" s="4" t="s">
        <v>282</v>
      </c>
      <c r="D2075" s="4" t="s">
        <v>264</v>
      </c>
      <c r="E2075" s="4" t="s">
        <v>265</v>
      </c>
      <c r="F2075" s="4" t="s">
        <v>31</v>
      </c>
      <c r="G2075" s="4" t="s">
        <v>32</v>
      </c>
      <c r="H2075" s="4" t="s">
        <v>266</v>
      </c>
      <c r="I2075" s="10">
        <v>126.5</v>
      </c>
      <c r="J2075" s="10">
        <v>40.659999999999997</v>
      </c>
      <c r="K2075" s="10">
        <v>100</v>
      </c>
      <c r="L2075" s="11"/>
      <c r="M2075" s="11"/>
      <c r="N2075" s="11"/>
      <c r="O2075" s="11"/>
      <c r="P2075" s="11"/>
      <c r="Q2075" s="11"/>
      <c r="R2075" s="11"/>
      <c r="S2075" s="11"/>
      <c r="T2075" s="11"/>
      <c r="U2075" s="139">
        <f t="shared" si="160"/>
        <v>267.15999999999997</v>
      </c>
      <c r="W2075" s="127" t="str">
        <f t="shared" si="161"/>
        <v>155051695856</v>
      </c>
      <c r="X2075" s="132">
        <f>VLOOKUP(W2075,Factors!$F$4:$H$6200,3,FALSE)</f>
        <v>0.10960000000000003</v>
      </c>
      <c r="Y2075" s="127" t="str">
        <f>VLOOKUP(W2075,Factors!$F$4:$H$6200,2,FALSE)</f>
        <v>3-factor</v>
      </c>
      <c r="Z2075" s="129">
        <f t="shared" si="162"/>
        <v>29.280736000000005</v>
      </c>
      <c r="AA2075" s="129">
        <f t="shared" si="163"/>
        <v>237.87926399999998</v>
      </c>
      <c r="AB2075" s="129">
        <f t="shared" si="164"/>
        <v>267.15999999999997</v>
      </c>
    </row>
    <row r="2076" spans="1:28" ht="15.75" thickBot="1" x14ac:dyDescent="0.3">
      <c r="A2076" s="141" t="s">
        <v>320</v>
      </c>
      <c r="B2076" s="4" t="s">
        <v>368</v>
      </c>
      <c r="C2076" s="4" t="s">
        <v>369</v>
      </c>
      <c r="D2076" s="4" t="s">
        <v>370</v>
      </c>
      <c r="E2076" s="4" t="s">
        <v>371</v>
      </c>
      <c r="F2076" s="4" t="s">
        <v>31</v>
      </c>
      <c r="G2076" s="4" t="s">
        <v>32</v>
      </c>
      <c r="H2076" s="4" t="s">
        <v>372</v>
      </c>
      <c r="I2076" s="11"/>
      <c r="J2076" s="11"/>
      <c r="K2076" s="10">
        <v>7.56</v>
      </c>
      <c r="L2076" s="10">
        <v>7.56</v>
      </c>
      <c r="M2076" s="11"/>
      <c r="N2076" s="11"/>
      <c r="O2076" s="11"/>
      <c r="P2076" s="10">
        <v>15.12</v>
      </c>
      <c r="Q2076" s="10">
        <v>3.78</v>
      </c>
      <c r="R2076" s="11"/>
      <c r="S2076" s="11"/>
      <c r="T2076" s="11"/>
      <c r="U2076" s="139">
        <f t="shared" si="160"/>
        <v>34.019999999999996</v>
      </c>
      <c r="W2076" s="127" t="str">
        <f t="shared" si="161"/>
        <v>162002345874</v>
      </c>
      <c r="X2076" s="132">
        <f>VLOOKUP(W2076,Factors!$F$4:$H$6200,3,FALSE)</f>
        <v>0.10960000000000003</v>
      </c>
      <c r="Y2076" s="127" t="str">
        <f>VLOOKUP(W2076,Factors!$F$4:$H$6200,2,FALSE)</f>
        <v>3-factor</v>
      </c>
      <c r="Z2076" s="129">
        <f t="shared" si="162"/>
        <v>3.7285920000000008</v>
      </c>
      <c r="AA2076" s="129">
        <f t="shared" si="163"/>
        <v>30.291407999999997</v>
      </c>
      <c r="AB2076" s="129">
        <f t="shared" si="164"/>
        <v>34.019999999999996</v>
      </c>
    </row>
    <row r="2077" spans="1:28" ht="15.75" thickBot="1" x14ac:dyDescent="0.3">
      <c r="A2077" s="141" t="s">
        <v>373</v>
      </c>
      <c r="B2077" s="4" t="s">
        <v>89</v>
      </c>
      <c r="C2077" s="4" t="s">
        <v>90</v>
      </c>
      <c r="D2077" s="4" t="s">
        <v>378</v>
      </c>
      <c r="E2077" s="4" t="s">
        <v>379</v>
      </c>
      <c r="F2077" s="4" t="s">
        <v>31</v>
      </c>
      <c r="G2077" s="4" t="s">
        <v>32</v>
      </c>
      <c r="H2077" s="4" t="s">
        <v>380</v>
      </c>
      <c r="I2077" s="7"/>
      <c r="J2077" s="7"/>
      <c r="K2077" s="7"/>
      <c r="L2077" s="7"/>
      <c r="M2077" s="7"/>
      <c r="N2077" s="7"/>
      <c r="O2077" s="7"/>
      <c r="P2077" s="7"/>
      <c r="Q2077" s="8">
        <v>200.5</v>
      </c>
      <c r="R2077" s="7"/>
      <c r="S2077" s="7"/>
      <c r="T2077" s="7"/>
      <c r="U2077" s="139">
        <f t="shared" si="160"/>
        <v>200.5</v>
      </c>
      <c r="W2077" s="127" t="str">
        <f t="shared" si="161"/>
        <v>111004420875</v>
      </c>
      <c r="X2077" s="132">
        <f>VLOOKUP(W2077,Factors!$F$4:$H$6200,3,FALSE)</f>
        <v>8.5600000000000009E-2</v>
      </c>
      <c r="Y2077" s="127" t="str">
        <f>VLOOKUP(W2077,Factors!$F$4:$H$6200,2,FALSE)</f>
        <v>Sendout Volumes</v>
      </c>
      <c r="Z2077" s="129">
        <f t="shared" si="162"/>
        <v>17.162800000000001</v>
      </c>
      <c r="AA2077" s="129">
        <f t="shared" si="163"/>
        <v>183.3372</v>
      </c>
      <c r="AB2077" s="129">
        <f t="shared" si="164"/>
        <v>200.5</v>
      </c>
    </row>
    <row r="2078" spans="1:28" ht="15.75" thickBot="1" x14ac:dyDescent="0.3">
      <c r="A2078" s="141" t="s">
        <v>373</v>
      </c>
      <c r="B2078" s="4" t="s">
        <v>188</v>
      </c>
      <c r="C2078" s="4" t="s">
        <v>189</v>
      </c>
      <c r="D2078" s="4" t="s">
        <v>381</v>
      </c>
      <c r="E2078" s="4" t="s">
        <v>382</v>
      </c>
      <c r="F2078" s="4" t="s">
        <v>31</v>
      </c>
      <c r="G2078" s="4" t="s">
        <v>32</v>
      </c>
      <c r="H2078" s="4" t="s">
        <v>383</v>
      </c>
      <c r="I2078" s="7"/>
      <c r="J2078" s="7"/>
      <c r="K2078" s="7"/>
      <c r="L2078" s="8">
        <v>1292.1500000000001</v>
      </c>
      <c r="M2078" s="7"/>
      <c r="N2078" s="7"/>
      <c r="O2078" s="7"/>
      <c r="P2078" s="7"/>
      <c r="Q2078" s="7"/>
      <c r="R2078" s="7"/>
      <c r="S2078" s="7"/>
      <c r="T2078" s="7"/>
      <c r="U2078" s="139">
        <f t="shared" si="160"/>
        <v>1292.1500000000001</v>
      </c>
      <c r="W2078" s="127" t="str">
        <f t="shared" si="161"/>
        <v>131001645875</v>
      </c>
      <c r="X2078" s="132">
        <f>VLOOKUP(W2078,Factors!$F$4:$H$6200,3,FALSE)</f>
        <v>0.11111111111111116</v>
      </c>
      <c r="Y2078" s="127" t="str">
        <f>VLOOKUP(W2078,Factors!$F$4:$H$6200,2,FALSE)</f>
        <v>Telemetering</v>
      </c>
      <c r="Z2078" s="129">
        <f t="shared" si="162"/>
        <v>143.57222222222231</v>
      </c>
      <c r="AA2078" s="129">
        <f t="shared" si="163"/>
        <v>1148.5777777777778</v>
      </c>
      <c r="AB2078" s="129">
        <f t="shared" si="164"/>
        <v>1292.1500000000001</v>
      </c>
    </row>
    <row r="2079" spans="1:28" ht="15.75" thickBot="1" x14ac:dyDescent="0.3">
      <c r="A2079" s="141" t="s">
        <v>388</v>
      </c>
      <c r="B2079" s="4" t="s">
        <v>316</v>
      </c>
      <c r="C2079" s="4" t="s">
        <v>317</v>
      </c>
      <c r="D2079" s="4" t="s">
        <v>392</v>
      </c>
      <c r="E2079" s="4" t="s">
        <v>393</v>
      </c>
      <c r="F2079" s="4" t="s">
        <v>31</v>
      </c>
      <c r="G2079" s="4" t="s">
        <v>32</v>
      </c>
      <c r="H2079" s="4" t="s">
        <v>394</v>
      </c>
      <c r="I2079" s="8">
        <v>225</v>
      </c>
      <c r="J2079" s="7"/>
      <c r="K2079" s="8">
        <v>231</v>
      </c>
      <c r="L2079" s="7"/>
      <c r="M2079" s="7"/>
      <c r="N2079" s="7"/>
      <c r="O2079" s="7"/>
      <c r="P2079" s="7"/>
      <c r="Q2079" s="7"/>
      <c r="R2079" s="7"/>
      <c r="S2079" s="7"/>
      <c r="T2079" s="7"/>
      <c r="U2079" s="139">
        <f t="shared" si="160"/>
        <v>456</v>
      </c>
      <c r="W2079" s="127" t="str">
        <f t="shared" si="161"/>
        <v>135201480877</v>
      </c>
      <c r="X2079" s="132">
        <f>VLOOKUP(W2079,Factors!$F$4:$H$6200,3,FALSE)</f>
        <v>0.11529999999999996</v>
      </c>
      <c r="Y2079" s="127" t="str">
        <f>VLOOKUP(W2079,Factors!$F$4:$H$6200,2,FALSE)</f>
        <v>Customers-All</v>
      </c>
      <c r="Z2079" s="129">
        <f t="shared" si="162"/>
        <v>52.576799999999977</v>
      </c>
      <c r="AA2079" s="129">
        <f t="shared" si="163"/>
        <v>403.42320000000001</v>
      </c>
      <c r="AB2079" s="129">
        <f t="shared" si="164"/>
        <v>456</v>
      </c>
    </row>
    <row r="2080" spans="1:28" ht="15.75" thickBot="1" x14ac:dyDescent="0.3">
      <c r="A2080" s="141" t="s">
        <v>437</v>
      </c>
      <c r="B2080" s="4" t="s">
        <v>334</v>
      </c>
      <c r="C2080" s="4" t="s">
        <v>335</v>
      </c>
      <c r="D2080" s="4" t="s">
        <v>441</v>
      </c>
      <c r="E2080" s="4" t="s">
        <v>442</v>
      </c>
      <c r="F2080" s="4" t="s">
        <v>31</v>
      </c>
      <c r="G2080" s="4" t="s">
        <v>32</v>
      </c>
      <c r="H2080" s="4" t="s">
        <v>429</v>
      </c>
      <c r="I2080" s="11"/>
      <c r="J2080" s="10">
        <v>2000</v>
      </c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39">
        <f t="shared" si="160"/>
        <v>2000</v>
      </c>
      <c r="W2080" s="127" t="str">
        <f t="shared" si="161"/>
        <v>135101620879</v>
      </c>
      <c r="X2080" s="132">
        <f>VLOOKUP(W2080,Factors!$F$4:$H$6200,3,FALSE)</f>
        <v>0.11529999999999996</v>
      </c>
      <c r="Y2080" s="127" t="str">
        <f>VLOOKUP(W2080,Factors!$F$4:$H$6200,2,FALSE)</f>
        <v>Customers-All</v>
      </c>
      <c r="Z2080" s="129">
        <f t="shared" si="162"/>
        <v>230.59999999999991</v>
      </c>
      <c r="AA2080" s="129">
        <f t="shared" si="163"/>
        <v>1769.4</v>
      </c>
      <c r="AB2080" s="129">
        <f t="shared" si="164"/>
        <v>2000</v>
      </c>
    </row>
    <row r="2081" spans="1:28" ht="15.75" thickBot="1" x14ac:dyDescent="0.3">
      <c r="A2081" s="141" t="s">
        <v>437</v>
      </c>
      <c r="B2081" s="4" t="s">
        <v>368</v>
      </c>
      <c r="C2081" s="4" t="s">
        <v>369</v>
      </c>
      <c r="D2081" s="4" t="s">
        <v>465</v>
      </c>
      <c r="E2081" s="4" t="s">
        <v>466</v>
      </c>
      <c r="F2081" s="4" t="s">
        <v>31</v>
      </c>
      <c r="G2081" s="4" t="s">
        <v>32</v>
      </c>
      <c r="H2081" s="4" t="s">
        <v>372</v>
      </c>
      <c r="I2081" s="11"/>
      <c r="J2081" s="11"/>
      <c r="K2081" s="10">
        <v>37.799999999999997</v>
      </c>
      <c r="L2081" s="10">
        <v>37.799999999999997</v>
      </c>
      <c r="M2081" s="11"/>
      <c r="N2081" s="11"/>
      <c r="O2081" s="11"/>
      <c r="P2081" s="10">
        <v>75.599999999999994</v>
      </c>
      <c r="Q2081" s="10">
        <v>18.899999999999999</v>
      </c>
      <c r="R2081" s="11"/>
      <c r="S2081" s="11"/>
      <c r="T2081" s="11"/>
      <c r="U2081" s="139">
        <f t="shared" si="160"/>
        <v>170.1</v>
      </c>
      <c r="W2081" s="127" t="str">
        <f t="shared" si="161"/>
        <v>162002345879</v>
      </c>
      <c r="X2081" s="132">
        <f>VLOOKUP(W2081,Factors!$F$4:$H$6200,3,FALSE)</f>
        <v>0.10960000000000003</v>
      </c>
      <c r="Y2081" s="127" t="str">
        <f>VLOOKUP(W2081,Factors!$F$4:$H$6200,2,FALSE)</f>
        <v>3-factor</v>
      </c>
      <c r="Z2081" s="129">
        <f t="shared" si="162"/>
        <v>18.642960000000006</v>
      </c>
      <c r="AA2081" s="129">
        <f t="shared" si="163"/>
        <v>151.45703999999998</v>
      </c>
      <c r="AB2081" s="129">
        <f t="shared" si="164"/>
        <v>170.1</v>
      </c>
    </row>
    <row r="2082" spans="1:28" ht="15.75" thickBot="1" x14ac:dyDescent="0.3">
      <c r="A2082" s="141" t="s">
        <v>504</v>
      </c>
      <c r="B2082" s="4" t="s">
        <v>508</v>
      </c>
      <c r="C2082" s="4" t="s">
        <v>509</v>
      </c>
      <c r="D2082" s="4" t="s">
        <v>505</v>
      </c>
      <c r="E2082" s="4" t="s">
        <v>506</v>
      </c>
      <c r="F2082" s="4" t="s">
        <v>31</v>
      </c>
      <c r="G2082" s="4" t="s">
        <v>32</v>
      </c>
      <c r="H2082" s="4" t="s">
        <v>507</v>
      </c>
      <c r="I2082" s="11"/>
      <c r="J2082" s="11"/>
      <c r="K2082" s="10">
        <v>918.56</v>
      </c>
      <c r="L2082" s="10">
        <v>44.32</v>
      </c>
      <c r="M2082" s="10">
        <v>44.32</v>
      </c>
      <c r="N2082" s="10">
        <v>44.32</v>
      </c>
      <c r="O2082" s="10">
        <v>44.32</v>
      </c>
      <c r="P2082" s="10">
        <v>44.32</v>
      </c>
      <c r="Q2082" s="10">
        <v>44.32</v>
      </c>
      <c r="R2082" s="10">
        <v>44.32</v>
      </c>
      <c r="S2082" s="10">
        <v>44.32</v>
      </c>
      <c r="T2082" s="10">
        <v>44.32</v>
      </c>
      <c r="U2082" s="139">
        <f t="shared" si="160"/>
        <v>1317.4399999999996</v>
      </c>
      <c r="W2082" s="127" t="str">
        <f t="shared" si="161"/>
        <v>161701550881</v>
      </c>
      <c r="X2082" s="132">
        <f>VLOOKUP(W2082,Factors!$F$4:$H$6200,3,FALSE)</f>
        <v>0.25180000000000002</v>
      </c>
      <c r="Y2082" s="127" t="str">
        <f>VLOOKUP(W2082,Factors!$F$4:$H$6200,2,FALSE)</f>
        <v>Customers-The Dalles</v>
      </c>
      <c r="Z2082" s="129">
        <f t="shared" si="162"/>
        <v>331.73139199999991</v>
      </c>
      <c r="AA2082" s="129">
        <f t="shared" si="163"/>
        <v>985.70860799999969</v>
      </c>
      <c r="AB2082" s="129">
        <f t="shared" si="164"/>
        <v>1317.4399999999996</v>
      </c>
    </row>
    <row r="2083" spans="1:28" ht="15.75" thickBot="1" x14ac:dyDescent="0.3">
      <c r="A2083" s="141" t="s">
        <v>504</v>
      </c>
      <c r="B2083" s="4" t="s">
        <v>512</v>
      </c>
      <c r="C2083" s="4" t="s">
        <v>513</v>
      </c>
      <c r="D2083" s="4" t="s">
        <v>505</v>
      </c>
      <c r="E2083" s="4" t="s">
        <v>506</v>
      </c>
      <c r="F2083" s="4" t="s">
        <v>31</v>
      </c>
      <c r="G2083" s="4" t="s">
        <v>32</v>
      </c>
      <c r="H2083" s="4" t="s">
        <v>507</v>
      </c>
      <c r="I2083" s="10">
        <v>31423.25</v>
      </c>
      <c r="J2083" s="10">
        <v>12673.32</v>
      </c>
      <c r="K2083" s="11"/>
      <c r="L2083" s="10">
        <v>19582.29</v>
      </c>
      <c r="M2083" s="10">
        <v>7523.67</v>
      </c>
      <c r="N2083" s="10">
        <v>487.65</v>
      </c>
      <c r="O2083" s="10">
        <v>21846.39</v>
      </c>
      <c r="P2083" s="10">
        <v>138.41999999999999</v>
      </c>
      <c r="Q2083" s="10">
        <v>28009.77</v>
      </c>
      <c r="R2083" s="10">
        <v>18768.66</v>
      </c>
      <c r="S2083" s="10">
        <v>5157.72</v>
      </c>
      <c r="T2083" s="10">
        <v>15006.46</v>
      </c>
      <c r="U2083" s="139">
        <f t="shared" si="160"/>
        <v>160617.59999999998</v>
      </c>
      <c r="W2083" s="127" t="str">
        <f t="shared" si="161"/>
        <v>510201550881</v>
      </c>
      <c r="X2083" s="132">
        <f>VLOOKUP(W2083,Factors!$F$4:$H$6200,3,FALSE)</f>
        <v>0.10960000000000003</v>
      </c>
      <c r="Y2083" s="127" t="str">
        <f>VLOOKUP(W2083,Factors!$F$4:$H$6200,2,FALSE)</f>
        <v>3-factor</v>
      </c>
      <c r="Z2083" s="129">
        <f t="shared" si="162"/>
        <v>17603.688960000003</v>
      </c>
      <c r="AA2083" s="129">
        <f t="shared" si="163"/>
        <v>143013.91103999998</v>
      </c>
      <c r="AB2083" s="129">
        <f t="shared" si="164"/>
        <v>160617.59999999998</v>
      </c>
    </row>
    <row r="2084" spans="1:28" ht="15.75" thickBot="1" x14ac:dyDescent="0.3">
      <c r="A2084" s="141" t="s">
        <v>547</v>
      </c>
      <c r="B2084" s="4" t="s">
        <v>267</v>
      </c>
      <c r="C2084" s="4" t="s">
        <v>268</v>
      </c>
      <c r="D2084" s="4" t="s">
        <v>551</v>
      </c>
      <c r="E2084" s="4" t="s">
        <v>552</v>
      </c>
      <c r="F2084" s="4" t="s">
        <v>31</v>
      </c>
      <c r="G2084" s="4" t="s">
        <v>32</v>
      </c>
      <c r="H2084" s="4" t="s">
        <v>553</v>
      </c>
      <c r="I2084" s="7"/>
      <c r="J2084" s="7"/>
      <c r="K2084" s="7"/>
      <c r="L2084" s="8">
        <v>13100</v>
      </c>
      <c r="M2084" s="8">
        <v>2500</v>
      </c>
      <c r="N2084" s="7"/>
      <c r="O2084" s="7"/>
      <c r="P2084" s="7"/>
      <c r="Q2084" s="7"/>
      <c r="R2084" s="7"/>
      <c r="S2084" s="7"/>
      <c r="T2084" s="7"/>
      <c r="U2084" s="139">
        <f t="shared" si="160"/>
        <v>15600</v>
      </c>
      <c r="W2084" s="127" t="str">
        <f t="shared" si="161"/>
        <v>141001285887</v>
      </c>
      <c r="X2084" s="132">
        <f>VLOOKUP(W2084,Factors!$F$4:$H$6200,3,FALSE)</f>
        <v>1.2220987243040216E-2</v>
      </c>
      <c r="Y2084" s="127" t="str">
        <f>VLOOKUP(W2084,Factors!$F$4:$H$6200,2,FALSE)</f>
        <v>Transmission</v>
      </c>
      <c r="Z2084" s="129">
        <f t="shared" si="162"/>
        <v>190.64740099142736</v>
      </c>
      <c r="AA2084" s="129">
        <f t="shared" si="163"/>
        <v>15409.352599008573</v>
      </c>
      <c r="AB2084" s="129">
        <f t="shared" si="164"/>
        <v>15600</v>
      </c>
    </row>
    <row r="2085" spans="1:28" ht="15.75" thickBot="1" x14ac:dyDescent="0.3">
      <c r="A2085" s="141" t="s">
        <v>547</v>
      </c>
      <c r="B2085" s="4" t="s">
        <v>368</v>
      </c>
      <c r="C2085" s="4" t="s">
        <v>369</v>
      </c>
      <c r="D2085" s="4" t="s">
        <v>578</v>
      </c>
      <c r="E2085" s="4" t="s">
        <v>579</v>
      </c>
      <c r="F2085" s="4" t="s">
        <v>31</v>
      </c>
      <c r="G2085" s="4" t="s">
        <v>32</v>
      </c>
      <c r="H2085" s="4" t="s">
        <v>372</v>
      </c>
      <c r="I2085" s="11"/>
      <c r="J2085" s="11"/>
      <c r="K2085" s="10">
        <v>7.56</v>
      </c>
      <c r="L2085" s="10">
        <v>7.56</v>
      </c>
      <c r="M2085" s="11"/>
      <c r="N2085" s="11"/>
      <c r="O2085" s="11"/>
      <c r="P2085" s="10">
        <v>15.12</v>
      </c>
      <c r="Q2085" s="10">
        <v>3.78</v>
      </c>
      <c r="R2085" s="11"/>
      <c r="S2085" s="11"/>
      <c r="T2085" s="11"/>
      <c r="U2085" s="139">
        <f t="shared" si="160"/>
        <v>34.019999999999996</v>
      </c>
      <c r="W2085" s="127" t="str">
        <f t="shared" si="161"/>
        <v>162002345887</v>
      </c>
      <c r="X2085" s="132">
        <f>VLOOKUP(W2085,Factors!$F$4:$H$6200,3,FALSE)</f>
        <v>0.10960000000000003</v>
      </c>
      <c r="Y2085" s="127" t="str">
        <f>VLOOKUP(W2085,Factors!$F$4:$H$6200,2,FALSE)</f>
        <v>3-factor</v>
      </c>
      <c r="Z2085" s="129">
        <f t="shared" si="162"/>
        <v>3.7285920000000008</v>
      </c>
      <c r="AA2085" s="129">
        <f t="shared" si="163"/>
        <v>30.291407999999997</v>
      </c>
      <c r="AB2085" s="129">
        <f t="shared" si="164"/>
        <v>34.019999999999996</v>
      </c>
    </row>
    <row r="2086" spans="1:28" ht="15.75" thickBot="1" x14ac:dyDescent="0.3">
      <c r="A2086" s="141" t="s">
        <v>580</v>
      </c>
      <c r="B2086" s="4" t="s">
        <v>188</v>
      </c>
      <c r="C2086" s="4" t="s">
        <v>189</v>
      </c>
      <c r="D2086" s="4" t="s">
        <v>597</v>
      </c>
      <c r="E2086" s="4" t="s">
        <v>598</v>
      </c>
      <c r="F2086" s="4" t="s">
        <v>31</v>
      </c>
      <c r="G2086" s="4" t="s">
        <v>32</v>
      </c>
      <c r="H2086" s="4" t="s">
        <v>599</v>
      </c>
      <c r="I2086" s="10">
        <v>31.17</v>
      </c>
      <c r="J2086" s="10">
        <v>31.17</v>
      </c>
      <c r="K2086" s="10">
        <v>319.61</v>
      </c>
      <c r="L2086" s="10">
        <v>31.17</v>
      </c>
      <c r="M2086" s="10">
        <v>31.17</v>
      </c>
      <c r="N2086" s="10">
        <v>31.17</v>
      </c>
      <c r="O2086" s="10">
        <v>31.17</v>
      </c>
      <c r="P2086" s="10">
        <v>31.17</v>
      </c>
      <c r="Q2086" s="10">
        <v>31.17</v>
      </c>
      <c r="R2086" s="11"/>
      <c r="S2086" s="11"/>
      <c r="T2086" s="11"/>
      <c r="U2086" s="139">
        <f t="shared" si="160"/>
        <v>568.97</v>
      </c>
      <c r="W2086" s="127" t="str">
        <f t="shared" si="161"/>
        <v>131001640889</v>
      </c>
      <c r="X2086" s="132">
        <f>VLOOKUP(W2086,Factors!$F$4:$H$6200,3,FALSE)</f>
        <v>0.11111111111111116</v>
      </c>
      <c r="Y2086" s="127" t="str">
        <f>VLOOKUP(W2086,Factors!$F$4:$H$6200,2,FALSE)</f>
        <v>Telemetering</v>
      </c>
      <c r="Z2086" s="129">
        <f t="shared" si="162"/>
        <v>63.21888888888892</v>
      </c>
      <c r="AA2086" s="129">
        <f t="shared" si="163"/>
        <v>505.75111111111113</v>
      </c>
      <c r="AB2086" s="129">
        <f t="shared" si="164"/>
        <v>568.97</v>
      </c>
    </row>
    <row r="2087" spans="1:28" ht="15.75" thickBot="1" x14ac:dyDescent="0.3">
      <c r="A2087" s="141" t="s">
        <v>580</v>
      </c>
      <c r="B2087" s="4" t="s">
        <v>368</v>
      </c>
      <c r="C2087" s="4" t="s">
        <v>369</v>
      </c>
      <c r="D2087" s="4" t="s">
        <v>600</v>
      </c>
      <c r="E2087" s="4" t="s">
        <v>601</v>
      </c>
      <c r="F2087" s="4" t="s">
        <v>31</v>
      </c>
      <c r="G2087" s="4" t="s">
        <v>32</v>
      </c>
      <c r="H2087" s="4" t="s">
        <v>372</v>
      </c>
      <c r="I2087" s="7"/>
      <c r="J2087" s="7"/>
      <c r="K2087" s="8">
        <v>7.56</v>
      </c>
      <c r="L2087" s="8">
        <v>7.56</v>
      </c>
      <c r="M2087" s="7"/>
      <c r="N2087" s="7"/>
      <c r="O2087" s="7"/>
      <c r="P2087" s="8">
        <v>15.12</v>
      </c>
      <c r="Q2087" s="8">
        <v>3.78</v>
      </c>
      <c r="R2087" s="7"/>
      <c r="S2087" s="7"/>
      <c r="T2087" s="7"/>
      <c r="U2087" s="139">
        <f t="shared" si="160"/>
        <v>34.019999999999996</v>
      </c>
      <c r="W2087" s="127" t="str">
        <f t="shared" si="161"/>
        <v>162002345889</v>
      </c>
      <c r="X2087" s="132">
        <f>VLOOKUP(W2087,Factors!$F$4:$H$6200,3,FALSE)</f>
        <v>0.10960000000000003</v>
      </c>
      <c r="Y2087" s="127" t="str">
        <f>VLOOKUP(W2087,Factors!$F$4:$H$6200,2,FALSE)</f>
        <v>3-factor</v>
      </c>
      <c r="Z2087" s="129">
        <f t="shared" si="162"/>
        <v>3.7285920000000008</v>
      </c>
      <c r="AA2087" s="129">
        <f t="shared" si="163"/>
        <v>30.291407999999997</v>
      </c>
      <c r="AB2087" s="129">
        <f t="shared" si="164"/>
        <v>34.019999999999996</v>
      </c>
    </row>
    <row r="2088" spans="1:28" ht="15.75" thickBot="1" x14ac:dyDescent="0.3">
      <c r="A2088" s="141" t="s">
        <v>602</v>
      </c>
      <c r="B2088" s="4" t="s">
        <v>384</v>
      </c>
      <c r="C2088" s="4" t="s">
        <v>385</v>
      </c>
      <c r="D2088" s="4" t="s">
        <v>605</v>
      </c>
      <c r="E2088" s="4" t="s">
        <v>606</v>
      </c>
      <c r="F2088" s="4" t="s">
        <v>31</v>
      </c>
      <c r="G2088" s="4" t="s">
        <v>32</v>
      </c>
      <c r="H2088" s="4" t="s">
        <v>607</v>
      </c>
      <c r="I2088" s="7"/>
      <c r="J2088" s="7"/>
      <c r="K2088" s="7"/>
      <c r="L2088" s="7"/>
      <c r="M2088" s="7"/>
      <c r="N2088" s="7"/>
      <c r="O2088" s="8">
        <v>499</v>
      </c>
      <c r="P2088" s="7"/>
      <c r="Q2088" s="7"/>
      <c r="R2088" s="7"/>
      <c r="S2088" s="8">
        <v>105.99</v>
      </c>
      <c r="T2088" s="7"/>
      <c r="U2088" s="139">
        <f t="shared" si="160"/>
        <v>604.99</v>
      </c>
      <c r="W2088" s="127" t="str">
        <f t="shared" si="161"/>
        <v>161001525891</v>
      </c>
      <c r="X2088" s="132">
        <f>VLOOKUP(W2088,Factors!$F$4:$H$6200,3,FALSE)</f>
        <v>0.10960000000000003</v>
      </c>
      <c r="Y2088" s="127" t="str">
        <f>VLOOKUP(W2088,Factors!$F$4:$H$6200,2,FALSE)</f>
        <v>3-factor</v>
      </c>
      <c r="Z2088" s="129">
        <f t="shared" si="162"/>
        <v>66.306904000000017</v>
      </c>
      <c r="AA2088" s="129">
        <f t="shared" si="163"/>
        <v>538.68309599999998</v>
      </c>
      <c r="AB2088" s="129">
        <f t="shared" si="164"/>
        <v>604.99</v>
      </c>
    </row>
    <row r="2089" spans="1:28" ht="15.75" thickBot="1" x14ac:dyDescent="0.3">
      <c r="A2089" s="141" t="s">
        <v>608</v>
      </c>
      <c r="B2089" s="4" t="s">
        <v>194</v>
      </c>
      <c r="C2089" s="4" t="s">
        <v>195</v>
      </c>
      <c r="D2089" s="4" t="s">
        <v>618</v>
      </c>
      <c r="E2089" s="4" t="s">
        <v>619</v>
      </c>
      <c r="F2089" s="4" t="s">
        <v>31</v>
      </c>
      <c r="G2089" s="4" t="s">
        <v>32</v>
      </c>
      <c r="H2089" s="4" t="s">
        <v>620</v>
      </c>
      <c r="I2089" s="11"/>
      <c r="J2089" s="10">
        <v>100</v>
      </c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39">
        <f t="shared" si="160"/>
        <v>100</v>
      </c>
      <c r="W2089" s="127" t="str">
        <f t="shared" si="161"/>
        <v>155061605892</v>
      </c>
      <c r="X2089" s="132">
        <f>VLOOKUP(W2089,Factors!$F$4:$H$6200,3,FALSE)</f>
        <v>0</v>
      </c>
      <c r="Y2089" s="127" t="str">
        <f>VLOOKUP(W2089,Factors!$F$4:$H$6200,2,FALSE)</f>
        <v>Direct-OR</v>
      </c>
      <c r="Z2089" s="129">
        <f t="shared" si="162"/>
        <v>0</v>
      </c>
      <c r="AA2089" s="129">
        <f t="shared" si="163"/>
        <v>100</v>
      </c>
      <c r="AB2089" s="129">
        <f t="shared" si="164"/>
        <v>100</v>
      </c>
    </row>
    <row r="2090" spans="1:28" ht="15.75" thickBot="1" x14ac:dyDescent="0.3">
      <c r="A2090" s="141" t="s">
        <v>681</v>
      </c>
      <c r="B2090" s="4" t="s">
        <v>368</v>
      </c>
      <c r="C2090" s="4" t="s">
        <v>369</v>
      </c>
      <c r="D2090" s="4" t="s">
        <v>690</v>
      </c>
      <c r="E2090" s="4" t="s">
        <v>691</v>
      </c>
      <c r="F2090" s="4" t="s">
        <v>31</v>
      </c>
      <c r="G2090" s="4" t="s">
        <v>32</v>
      </c>
      <c r="H2090" s="4" t="s">
        <v>372</v>
      </c>
      <c r="I2090" s="7"/>
      <c r="J2090" s="7"/>
      <c r="K2090" s="8">
        <v>7.56</v>
      </c>
      <c r="L2090" s="8">
        <v>7.56</v>
      </c>
      <c r="M2090" s="7"/>
      <c r="N2090" s="7"/>
      <c r="O2090" s="7"/>
      <c r="P2090" s="8">
        <v>15.12</v>
      </c>
      <c r="Q2090" s="8">
        <v>3.78</v>
      </c>
      <c r="R2090" s="7"/>
      <c r="S2090" s="7"/>
      <c r="T2090" s="7"/>
      <c r="U2090" s="139">
        <f t="shared" si="160"/>
        <v>34.019999999999996</v>
      </c>
      <c r="W2090" s="127" t="str">
        <f t="shared" si="161"/>
        <v>162002345894</v>
      </c>
      <c r="X2090" s="132">
        <f>VLOOKUP(W2090,Factors!$F$4:$H$6200,3,FALSE)</f>
        <v>0.10960000000000003</v>
      </c>
      <c r="Y2090" s="127" t="str">
        <f>VLOOKUP(W2090,Factors!$F$4:$H$6200,2,FALSE)</f>
        <v>3-factor</v>
      </c>
      <c r="Z2090" s="129">
        <f t="shared" si="162"/>
        <v>3.7285920000000008</v>
      </c>
      <c r="AA2090" s="129">
        <f t="shared" si="163"/>
        <v>30.291407999999997</v>
      </c>
      <c r="AB2090" s="129">
        <f t="shared" si="164"/>
        <v>34.019999999999996</v>
      </c>
    </row>
    <row r="2091" spans="1:28" ht="15.75" thickBot="1" x14ac:dyDescent="0.3">
      <c r="A2091" s="141" t="s">
        <v>856</v>
      </c>
      <c r="B2091" s="4" t="s">
        <v>821</v>
      </c>
      <c r="C2091" s="4" t="s">
        <v>822</v>
      </c>
      <c r="D2091" s="4" t="s">
        <v>857</v>
      </c>
      <c r="E2091" s="4" t="s">
        <v>858</v>
      </c>
      <c r="F2091" s="4" t="s">
        <v>31</v>
      </c>
      <c r="G2091" s="4" t="s">
        <v>32</v>
      </c>
      <c r="H2091" s="4" t="s">
        <v>859</v>
      </c>
      <c r="I2091" s="7"/>
      <c r="J2091" s="7"/>
      <c r="K2091" s="8">
        <v>4580</v>
      </c>
      <c r="L2091" s="7"/>
      <c r="M2091" s="7"/>
      <c r="N2091" s="7"/>
      <c r="O2091" s="7"/>
      <c r="P2091" s="7"/>
      <c r="Q2091" s="7"/>
      <c r="R2091" s="7"/>
      <c r="S2091" s="7"/>
      <c r="T2091" s="7"/>
      <c r="U2091" s="139">
        <f t="shared" si="160"/>
        <v>4580</v>
      </c>
      <c r="W2091" s="127" t="str">
        <f t="shared" si="161"/>
        <v>115401215909</v>
      </c>
      <c r="X2091" s="132">
        <f>VLOOKUP(W2091,Factors!$F$4:$H$6200,3,FALSE)</f>
        <v>0.11529999999999996</v>
      </c>
      <c r="Y2091" s="127" t="str">
        <f>VLOOKUP(W2091,Factors!$F$4:$H$6200,2,FALSE)</f>
        <v>Customers-All</v>
      </c>
      <c r="Z2091" s="129">
        <f t="shared" si="162"/>
        <v>528.07399999999984</v>
      </c>
      <c r="AA2091" s="129">
        <f t="shared" si="163"/>
        <v>4051.9260000000004</v>
      </c>
      <c r="AB2091" s="129">
        <f t="shared" si="164"/>
        <v>4580</v>
      </c>
    </row>
    <row r="2092" spans="1:28" ht="15.75" thickBot="1" x14ac:dyDescent="0.3">
      <c r="A2092" s="141" t="s">
        <v>1359</v>
      </c>
      <c r="B2092" s="4" t="s">
        <v>502</v>
      </c>
      <c r="C2092" s="4" t="s">
        <v>503</v>
      </c>
      <c r="D2092" s="4" t="s">
        <v>1364</v>
      </c>
      <c r="E2092" s="4" t="s">
        <v>1365</v>
      </c>
      <c r="F2092" s="4" t="s">
        <v>31</v>
      </c>
      <c r="G2092" s="4" t="s">
        <v>32</v>
      </c>
      <c r="H2092" s="4" t="s">
        <v>440</v>
      </c>
      <c r="I2092" s="7"/>
      <c r="J2092" s="7"/>
      <c r="K2092" s="8">
        <v>208.42</v>
      </c>
      <c r="L2092" s="8">
        <v>158.41999999999999</v>
      </c>
      <c r="M2092" s="7"/>
      <c r="N2092" s="7"/>
      <c r="O2092" s="7"/>
      <c r="P2092" s="7"/>
      <c r="Q2092" s="7"/>
      <c r="R2092" s="7"/>
      <c r="S2092" s="7"/>
      <c r="T2092" s="7"/>
      <c r="U2092" s="139">
        <f t="shared" si="160"/>
        <v>366.84</v>
      </c>
      <c r="W2092" s="127" t="str">
        <f t="shared" si="161"/>
        <v>510101505926</v>
      </c>
      <c r="X2092" s="132">
        <f>VLOOKUP(W2092,Factors!$F$4:$H$6200,3,FALSE)</f>
        <v>0.109888</v>
      </c>
      <c r="Y2092" s="127" t="str">
        <f>VLOOKUP(W2092,Factors!$F$4:$H$6200,2,FALSE)</f>
        <v>Employee Cost</v>
      </c>
      <c r="Z2092" s="129">
        <f t="shared" si="162"/>
        <v>40.311313919999996</v>
      </c>
      <c r="AA2092" s="129">
        <f t="shared" si="163"/>
        <v>326.52868608</v>
      </c>
      <c r="AB2092" s="129">
        <f t="shared" si="164"/>
        <v>366.84</v>
      </c>
    </row>
  </sheetData>
  <autoFilter ref="A6:AB2092" xr:uid="{00000000-0009-0000-0000-000005000000}"/>
  <mergeCells count="4">
    <mergeCell ref="A4:G5"/>
    <mergeCell ref="B6:C6"/>
    <mergeCell ref="D6:E6"/>
    <mergeCell ref="F6:G6"/>
  </mergeCells>
  <pageMargins left="0.75" right="0.75" top="1" bottom="1" header="0.5" footer="0.5"/>
  <pageSetup orientation="portrait" horizontalDpi="4294967295" verticalDpi="4294967295" r:id="rId1"/>
  <headerFooter>
    <oddHeader>&amp;RExh. KTW-3 Walker WP3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0"/>
  <sheetViews>
    <sheetView showGridLines="0" tabSelected="1" zoomScaleNormal="100" workbookViewId="0">
      <selection activeCell="X23" sqref="X23"/>
    </sheetView>
  </sheetViews>
  <sheetFormatPr defaultRowHeight="15" x14ac:dyDescent="0.25"/>
  <cols>
    <col min="1" max="1" width="14.7109375" customWidth="1"/>
    <col min="2" max="3" width="18.5703125" customWidth="1"/>
    <col min="4" max="6" width="15.42578125" customWidth="1"/>
    <col min="7" max="7" width="9.7109375" customWidth="1"/>
  </cols>
  <sheetData>
    <row r="1" spans="1:7" ht="18.75" x14ac:dyDescent="0.3">
      <c r="A1" s="77" t="s">
        <v>7588</v>
      </c>
    </row>
    <row r="2" spans="1:7" ht="18.75" x14ac:dyDescent="0.3">
      <c r="A2" s="77" t="s">
        <v>7923</v>
      </c>
    </row>
    <row r="4" spans="1:7" x14ac:dyDescent="0.25">
      <c r="D4" s="78" t="s">
        <v>7589</v>
      </c>
      <c r="E4" s="130">
        <f>Factors!C27</f>
        <v>0.86480682756809357</v>
      </c>
      <c r="F4" s="130">
        <f>1-E4</f>
        <v>0.13519317243190643</v>
      </c>
    </row>
    <row r="6" spans="1:7" x14ac:dyDescent="0.25">
      <c r="A6" s="79" t="s">
        <v>7590</v>
      </c>
      <c r="B6" s="79" t="s">
        <v>7591</v>
      </c>
      <c r="C6" s="79" t="s">
        <v>7592</v>
      </c>
      <c r="D6" s="79" t="s">
        <v>7593</v>
      </c>
      <c r="E6" s="79" t="s">
        <v>7594</v>
      </c>
      <c r="F6" s="79" t="s">
        <v>7595</v>
      </c>
      <c r="G6" s="79" t="s">
        <v>7596</v>
      </c>
    </row>
    <row r="7" spans="1:7" x14ac:dyDescent="0.25">
      <c r="A7" s="80">
        <v>43739</v>
      </c>
      <c r="B7" s="81">
        <v>2045753</v>
      </c>
      <c r="C7" s="81">
        <v>1326401</v>
      </c>
      <c r="D7" s="81">
        <f>SUM(B7:C7)</f>
        <v>3372154</v>
      </c>
      <c r="E7" s="82">
        <f>D7*$E$4</f>
        <v>2916261.8028110568</v>
      </c>
      <c r="F7" s="82">
        <f>D7*$F$4</f>
        <v>455892.19718894298</v>
      </c>
      <c r="G7" s="82">
        <f>D7-E7-F7</f>
        <v>0</v>
      </c>
    </row>
    <row r="8" spans="1:7" x14ac:dyDescent="0.25">
      <c r="A8" s="80">
        <v>43770</v>
      </c>
      <c r="B8" s="81">
        <v>1821928.8615177467</v>
      </c>
      <c r="C8" s="81">
        <v>1143457.601137032</v>
      </c>
      <c r="D8" s="81">
        <f t="shared" ref="D8:D18" si="0">SUM(B8:C8)</f>
        <v>2965386.4626547787</v>
      </c>
      <c r="E8" s="82">
        <f t="shared" ref="E8:E18" si="1">D8*$E$4</f>
        <v>2564486.4592818501</v>
      </c>
      <c r="F8" s="82">
        <f t="shared" ref="F8:F18" si="2">D8*$F$4</f>
        <v>400900.00337292854</v>
      </c>
      <c r="G8" s="82">
        <f t="shared" ref="G8:G19" si="3">D8-E8-F8</f>
        <v>0</v>
      </c>
    </row>
    <row r="9" spans="1:7" x14ac:dyDescent="0.25">
      <c r="A9" s="80">
        <v>43800</v>
      </c>
      <c r="B9" s="81">
        <v>2124139.0707894429</v>
      </c>
      <c r="C9" s="81">
        <v>1535156.0371765159</v>
      </c>
      <c r="D9" s="81">
        <f t="shared" si="0"/>
        <v>3659295.1079659588</v>
      </c>
      <c r="E9" s="82">
        <f t="shared" si="1"/>
        <v>3164583.3934554853</v>
      </c>
      <c r="F9" s="82">
        <f t="shared" si="2"/>
        <v>494711.71451047354</v>
      </c>
      <c r="G9" s="82">
        <f t="shared" si="3"/>
        <v>0</v>
      </c>
    </row>
    <row r="10" spans="1:7" x14ac:dyDescent="0.25">
      <c r="A10" s="80">
        <v>43831</v>
      </c>
      <c r="B10" s="81">
        <v>2100272</v>
      </c>
      <c r="C10" s="81">
        <v>1362403</v>
      </c>
      <c r="D10" s="81">
        <f t="shared" si="0"/>
        <v>3462675</v>
      </c>
      <c r="E10" s="82">
        <f t="shared" si="1"/>
        <v>2994544.9816493485</v>
      </c>
      <c r="F10" s="82">
        <f t="shared" si="2"/>
        <v>468130.0183506516</v>
      </c>
      <c r="G10" s="82">
        <f t="shared" si="3"/>
        <v>0</v>
      </c>
    </row>
    <row r="11" spans="1:7" x14ac:dyDescent="0.25">
      <c r="A11" s="80">
        <v>43862</v>
      </c>
      <c r="B11" s="81">
        <v>1893592.092660747</v>
      </c>
      <c r="C11" s="81">
        <v>1190928.9118162584</v>
      </c>
      <c r="D11" s="81">
        <f t="shared" si="0"/>
        <v>3084521.0044770055</v>
      </c>
      <c r="E11" s="82">
        <f t="shared" si="1"/>
        <v>2667514.8244489082</v>
      </c>
      <c r="F11" s="82">
        <f t="shared" si="2"/>
        <v>417006.18002809701</v>
      </c>
      <c r="G11" s="82">
        <f t="shared" si="3"/>
        <v>0</v>
      </c>
    </row>
    <row r="12" spans="1:7" x14ac:dyDescent="0.25">
      <c r="A12" s="80">
        <v>43891</v>
      </c>
      <c r="B12" s="81">
        <v>2141111.3770138603</v>
      </c>
      <c r="C12" s="81">
        <v>1345690.0822387196</v>
      </c>
      <c r="D12" s="81">
        <f t="shared" si="0"/>
        <v>3486801.4592525801</v>
      </c>
      <c r="E12" s="82">
        <f t="shared" si="1"/>
        <v>3015409.7083360231</v>
      </c>
      <c r="F12" s="82">
        <f t="shared" si="2"/>
        <v>471391.75091655704</v>
      </c>
      <c r="G12" s="82">
        <f t="shared" si="3"/>
        <v>0</v>
      </c>
    </row>
    <row r="13" spans="1:7" x14ac:dyDescent="0.25">
      <c r="A13" s="80">
        <v>43922</v>
      </c>
      <c r="B13" s="81">
        <v>2056883.2565269507</v>
      </c>
      <c r="C13" s="81">
        <v>1507987.3639799675</v>
      </c>
      <c r="D13" s="81">
        <f t="shared" si="0"/>
        <v>3564870.6205069181</v>
      </c>
      <c r="E13" s="82">
        <f t="shared" si="1"/>
        <v>3082924.4520112891</v>
      </c>
      <c r="F13" s="82">
        <f t="shared" si="2"/>
        <v>481946.16849562904</v>
      </c>
      <c r="G13" s="82">
        <f t="shared" si="3"/>
        <v>0</v>
      </c>
    </row>
    <row r="14" spans="1:7" x14ac:dyDescent="0.25">
      <c r="A14" s="80">
        <v>43952</v>
      </c>
      <c r="B14" s="81">
        <v>1964587.2494606161</v>
      </c>
      <c r="C14" s="81">
        <v>1595596.8572283788</v>
      </c>
      <c r="D14" s="81">
        <f t="shared" si="0"/>
        <v>3560184.1066889949</v>
      </c>
      <c r="E14" s="82">
        <f t="shared" si="1"/>
        <v>3078871.5228640568</v>
      </c>
      <c r="F14" s="82">
        <f t="shared" si="2"/>
        <v>481312.58382493805</v>
      </c>
      <c r="G14" s="82">
        <f t="shared" si="3"/>
        <v>0</v>
      </c>
    </row>
    <row r="15" spans="1:7" x14ac:dyDescent="0.25">
      <c r="A15" s="80">
        <v>43983</v>
      </c>
      <c r="B15" s="81">
        <v>2138668.9985764604</v>
      </c>
      <c r="C15" s="81">
        <v>1648712.4849106774</v>
      </c>
      <c r="D15" s="81">
        <f t="shared" si="0"/>
        <v>3787381.4834871376</v>
      </c>
      <c r="E15" s="82">
        <f t="shared" si="1"/>
        <v>3275353.3655246515</v>
      </c>
      <c r="F15" s="82">
        <f t="shared" si="2"/>
        <v>512028.11796248617</v>
      </c>
      <c r="G15" s="82">
        <f t="shared" si="3"/>
        <v>0</v>
      </c>
    </row>
    <row r="16" spans="1:7" x14ac:dyDescent="0.25">
      <c r="A16" s="80">
        <v>44013</v>
      </c>
      <c r="B16" s="81">
        <v>2103075.1571709281</v>
      </c>
      <c r="C16" s="81">
        <v>1689245.6431530493</v>
      </c>
      <c r="D16" s="81">
        <f t="shared" si="0"/>
        <v>3792320.8003239771</v>
      </c>
      <c r="E16" s="82">
        <f t="shared" si="1"/>
        <v>3279624.9204486725</v>
      </c>
      <c r="F16" s="82">
        <f t="shared" si="2"/>
        <v>512695.87987530482</v>
      </c>
      <c r="G16" s="82">
        <f t="shared" si="3"/>
        <v>0</v>
      </c>
    </row>
    <row r="17" spans="1:10" x14ac:dyDescent="0.25">
      <c r="A17" s="80">
        <v>44044</v>
      </c>
      <c r="B17" s="81">
        <v>1972547.939617042</v>
      </c>
      <c r="C17" s="81">
        <v>1624680.6415030104</v>
      </c>
      <c r="D17" s="81">
        <f t="shared" si="0"/>
        <v>3597228.5811200524</v>
      </c>
      <c r="E17" s="82">
        <f t="shared" si="1"/>
        <v>3110907.8372757072</v>
      </c>
      <c r="F17" s="82">
        <f t="shared" si="2"/>
        <v>486320.74384434533</v>
      </c>
      <c r="G17" s="82">
        <f t="shared" si="3"/>
        <v>0</v>
      </c>
    </row>
    <row r="18" spans="1:10" x14ac:dyDescent="0.25">
      <c r="A18" s="80">
        <v>44075</v>
      </c>
      <c r="B18" s="83">
        <v>2175024.3601517295</v>
      </c>
      <c r="C18" s="83">
        <v>2003278.2633702909</v>
      </c>
      <c r="D18" s="81">
        <f t="shared" si="0"/>
        <v>4178302.6235220204</v>
      </c>
      <c r="E18" s="82">
        <f t="shared" si="1"/>
        <v>3613424.6364675211</v>
      </c>
      <c r="F18" s="82">
        <f t="shared" si="2"/>
        <v>564877.98705449956</v>
      </c>
      <c r="G18" s="82">
        <f t="shared" si="3"/>
        <v>0</v>
      </c>
    </row>
    <row r="19" spans="1:10" ht="15.75" thickBot="1" x14ac:dyDescent="0.3">
      <c r="A19" s="84" t="s">
        <v>7597</v>
      </c>
      <c r="B19" s="85">
        <f>SUM(B7:B18)</f>
        <v>24537583.363485526</v>
      </c>
      <c r="C19" s="85">
        <f t="shared" ref="C19:F19" si="4">SUM(C7:C18)</f>
        <v>17973537.8865139</v>
      </c>
      <c r="D19" s="85">
        <f t="shared" si="4"/>
        <v>42511121.249999419</v>
      </c>
      <c r="E19" s="85">
        <f t="shared" si="4"/>
        <v>36763907.904574566</v>
      </c>
      <c r="F19" s="85">
        <f t="shared" si="4"/>
        <v>5747213.3454248533</v>
      </c>
      <c r="G19" s="86">
        <f t="shared" si="3"/>
        <v>0</v>
      </c>
      <c r="J19" t="s">
        <v>7928</v>
      </c>
    </row>
    <row r="20" spans="1:10" ht="15.75" thickTop="1" x14ac:dyDescent="0.25"/>
  </sheetData>
  <pageMargins left="0.75" right="0.75" top="1" bottom="1" header="0.5" footer="0.5"/>
  <pageSetup orientation="portrait" horizontalDpi="0" verticalDpi="0" r:id="rId1"/>
  <headerFooter>
    <oddHeader>&amp;RExh. KTW-3 Walker WP3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8EEC80525953A745BD9B79DC421B8604" ma:contentTypeVersion="44" ma:contentTypeDescription="" ma:contentTypeScope="" ma:versionID="d6c87c65b10fecc881685080ae79a64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2020-12-18T08:00:00+00:00</OpenedDate>
    <SignificantOrder xmlns="dc463f71-b30c-4ab2-9473-d307f9d35888">false</SignificantOrder>
    <Date1 xmlns="dc463f71-b30c-4ab2-9473-d307f9d35888">2020-12-18T08:00:00+00:00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Northwest Natural Gas Company</CaseCompanyNames>
    <Nickname xmlns="http://schemas.microsoft.com/sharepoint/v3" xsi:nil="true"/>
    <DocketNumber xmlns="dc463f71-b30c-4ab2-9473-d307f9d35888">200994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4A82C9FC-BD6D-4964-96DE-4152006764F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BBDD57A-15D3-4EB1-80F2-C0EA4F71BEC9}"/>
</file>

<file path=customXml/itemProps3.xml><?xml version="1.0" encoding="utf-8"?>
<ds:datastoreItem xmlns:ds="http://schemas.openxmlformats.org/officeDocument/2006/customXml" ds:itemID="{C7E42F97-4F82-4E59-A49C-680BD1AEB2E5}">
  <ds:schemaRefs>
    <ds:schemaRef ds:uri="http://purl.org/dc/terms/"/>
    <ds:schemaRef ds:uri="http://schemas.microsoft.com/office/2006/documentManagement/types"/>
    <ds:schemaRef ds:uri="http://purl.org/dc/dcmitype/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</ds:schemaRefs>
</ds:datastoreItem>
</file>

<file path=customXml/itemProps4.xml><?xml version="1.0" encoding="utf-8"?>
<ds:datastoreItem xmlns:ds="http://schemas.openxmlformats.org/officeDocument/2006/customXml" ds:itemID="{B67D4CCC-03AA-450D-B675-23CEE15C463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RAW</vt:lpstr>
      <vt:lpstr>Factors</vt:lpstr>
      <vt:lpstr>Payroll Cost</vt:lpstr>
      <vt:lpstr>Employee Cost</vt:lpstr>
      <vt:lpstr>Admin Transfer</vt:lpstr>
      <vt:lpstr>Payroll Analysis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Chao, Susan</dc:creator>
  <cp:lastModifiedBy>Lee-Pella, Erica N.</cp:lastModifiedBy>
  <cp:lastPrinted>2020-12-17T19:40:35Z</cp:lastPrinted>
  <dcterms:created xsi:type="dcterms:W3CDTF">2019-10-10T16:56:38Z</dcterms:created>
  <dcterms:modified xsi:type="dcterms:W3CDTF">2020-12-17T19:40:39Z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0x0101006E56B4D1795A2E4DB2F0B01679ED314A008EEC80525953A745BD9B79DC421B8604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